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35" windowWidth="25815" windowHeight="10905" tabRatio="612"/>
  </bookViews>
  <sheets>
    <sheet name="2025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Print_Titles" localSheetId="0">'2025'!$19:$21</definedName>
    <definedName name="_xlnm.Print_Area" localSheetId="0">'2025'!$A$17:$BZ$1165</definedName>
  </definedNames>
  <calcPr calcId="145621"/>
</workbook>
</file>

<file path=xl/calcChain.xml><?xml version="1.0" encoding="utf-8"?>
<calcChain xmlns="http://schemas.openxmlformats.org/spreadsheetml/2006/main">
  <c r="Q794" i="1" l="1"/>
  <c r="AG294" i="1" l="1"/>
  <c r="AK253" i="1" l="1"/>
  <c r="AK252" i="1"/>
  <c r="AU1066" i="1" l="1"/>
  <c r="AU1067" i="1"/>
  <c r="AU1068" i="1"/>
  <c r="AS1066" i="1"/>
  <c r="AS1067" i="1"/>
  <c r="AS1068" i="1"/>
  <c r="AS1069" i="1"/>
  <c r="AS1070" i="1"/>
  <c r="AS1071" i="1"/>
  <c r="AS1075" i="1"/>
  <c r="AS1076" i="1"/>
  <c r="AS1077" i="1"/>
  <c r="AS1078" i="1"/>
  <c r="AS1079" i="1"/>
  <c r="AS1080" i="1"/>
  <c r="AS1081" i="1"/>
  <c r="AS1082" i="1"/>
  <c r="AS1083" i="1"/>
  <c r="AS1084" i="1"/>
  <c r="AS1085" i="1"/>
  <c r="AS1086" i="1"/>
  <c r="AS1087" i="1"/>
  <c r="AS1088" i="1"/>
  <c r="AS1089" i="1"/>
  <c r="AS1090" i="1"/>
  <c r="AS1091" i="1"/>
  <c r="AS1092" i="1"/>
  <c r="AS1093" i="1"/>
  <c r="AS1094" i="1"/>
  <c r="AS1095" i="1"/>
  <c r="AS1096" i="1"/>
  <c r="AS1097" i="1"/>
  <c r="AS1098" i="1"/>
  <c r="AR1094" i="1"/>
  <c r="AR1095" i="1"/>
  <c r="AR1096" i="1"/>
  <c r="AR1093" i="1"/>
  <c r="AE276" i="1"/>
  <c r="AG275" i="1"/>
  <c r="AE275" i="1" s="1"/>
  <c r="AF275" i="1" s="1"/>
  <c r="AG276" i="1"/>
  <c r="AH276" i="1" s="1"/>
  <c r="AE277" i="1"/>
  <c r="AL276" i="1"/>
  <c r="AL277" i="1"/>
  <c r="AL275" i="1"/>
  <c r="AK275" i="1"/>
  <c r="AH277" i="1"/>
  <c r="AF276" i="1"/>
  <c r="AF277" i="1"/>
  <c r="AH275" i="1"/>
  <c r="AU1120" i="1"/>
  <c r="AU1121" i="1"/>
  <c r="AU1122" i="1"/>
  <c r="AF1123" i="1"/>
  <c r="AG1123" i="1"/>
  <c r="AG1117" i="1"/>
  <c r="AH1120" i="1"/>
  <c r="AH1121" i="1"/>
  <c r="AF1120" i="1"/>
  <c r="AF1121" i="1"/>
  <c r="AE1120" i="1"/>
  <c r="AE1121" i="1"/>
  <c r="AG1119" i="1"/>
  <c r="AG1120" i="1"/>
  <c r="AG1121" i="1"/>
  <c r="AG1118" i="1"/>
  <c r="AG717" i="1"/>
  <c r="E718" i="1"/>
  <c r="AT1104" i="1"/>
  <c r="AT715" i="1"/>
  <c r="AG721" i="1"/>
  <c r="E721" i="1"/>
  <c r="AG1104" i="1"/>
  <c r="AG713" i="1"/>
  <c r="AG1065" i="1"/>
  <c r="AG1064" i="1"/>
  <c r="AG213" i="1"/>
  <c r="AG212" i="1"/>
  <c r="AH1122" i="1" l="1"/>
  <c r="AE1122" i="1"/>
  <c r="AF1122" i="1" s="1"/>
  <c r="AI1104" i="1" l="1"/>
  <c r="AT1117" i="1" l="1"/>
  <c r="AS1120" i="1"/>
  <c r="AS1121" i="1"/>
  <c r="AS1122" i="1"/>
  <c r="AR1120" i="1"/>
  <c r="AR1121" i="1"/>
  <c r="AR1122" i="1"/>
  <c r="AT1119" i="1"/>
  <c r="AT1120" i="1"/>
  <c r="AT1121" i="1"/>
  <c r="AT1122" i="1"/>
  <c r="AT1118" i="1"/>
  <c r="AV862" i="1"/>
  <c r="AT862" i="1"/>
  <c r="AM1126" i="1"/>
  <c r="AZ1126" i="1" s="1"/>
  <c r="AZ857" i="1"/>
  <c r="AM857" i="1"/>
  <c r="AZ845" i="1"/>
  <c r="AM845" i="1"/>
  <c r="AZ844" i="1"/>
  <c r="AM844" i="1"/>
  <c r="AZ843" i="1"/>
  <c r="AM843" i="1"/>
  <c r="AZ842" i="1"/>
  <c r="AM842" i="1"/>
  <c r="AZ841" i="1"/>
  <c r="AM841" i="1"/>
  <c r="AZ840" i="1"/>
  <c r="AM840" i="1"/>
  <c r="AZ839" i="1"/>
  <c r="AM839" i="1"/>
  <c r="AZ838" i="1"/>
  <c r="AM838" i="1"/>
  <c r="AZ837" i="1"/>
  <c r="AM837" i="1"/>
  <c r="AZ836" i="1"/>
  <c r="AM836" i="1"/>
  <c r="AM835" i="1"/>
  <c r="AM292" i="1"/>
  <c r="AF1136" i="1" l="1"/>
  <c r="AQ1136" i="1"/>
  <c r="AO1136" i="1"/>
  <c r="AO752" i="1" l="1"/>
  <c r="AE610" i="1" l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Q705" i="1"/>
  <c r="AO705" i="1"/>
  <c r="AE706" i="1"/>
  <c r="AE705" i="1" s="1"/>
  <c r="AQ706" i="1"/>
  <c r="AO706" i="1"/>
  <c r="AQ601" i="1"/>
  <c r="AQ599" i="1"/>
  <c r="AQ600" i="1"/>
  <c r="AK577" i="1" l="1"/>
  <c r="AX833" i="1" l="1"/>
  <c r="AX857" i="1"/>
  <c r="AK857" i="1"/>
  <c r="Q833" i="1"/>
  <c r="E833" i="1"/>
  <c r="D833" i="1" s="1"/>
  <c r="G833" i="1"/>
  <c r="AX810" i="1"/>
  <c r="AX809" i="1"/>
  <c r="AK810" i="1"/>
  <c r="AK809" i="1"/>
  <c r="Q810" i="1"/>
  <c r="Q809" i="1"/>
  <c r="AX802" i="1"/>
  <c r="AK802" i="1"/>
  <c r="Q802" i="1"/>
  <c r="AK799" i="1"/>
  <c r="AX799" i="1"/>
  <c r="AX798" i="1"/>
  <c r="AK798" i="1"/>
  <c r="AE798" i="1" s="1"/>
  <c r="Q799" i="1"/>
  <c r="Q798" i="1"/>
  <c r="AX796" i="1"/>
  <c r="AX795" i="1"/>
  <c r="AK796" i="1"/>
  <c r="AK795" i="1"/>
  <c r="G810" i="1" l="1"/>
  <c r="G809" i="1"/>
  <c r="G802" i="1"/>
  <c r="G799" i="1"/>
  <c r="G798" i="1"/>
  <c r="G796" i="1"/>
  <c r="G795" i="1" l="1"/>
  <c r="AX732" i="1"/>
  <c r="AX733" i="1"/>
  <c r="AK733" i="1"/>
  <c r="AE733" i="1" s="1"/>
  <c r="AK732" i="1"/>
  <c r="AE732" i="1" s="1"/>
  <c r="AX727" i="1"/>
  <c r="AX725" i="1"/>
  <c r="AK727" i="1"/>
  <c r="AK725" i="1"/>
  <c r="R1063" i="1"/>
  <c r="R1064" i="1"/>
  <c r="R1065" i="1"/>
  <c r="R1066" i="1"/>
  <c r="R1067" i="1"/>
  <c r="R1068" i="1"/>
  <c r="R1069" i="1"/>
  <c r="R1070" i="1"/>
  <c r="R1071" i="1"/>
  <c r="R1075" i="1"/>
  <c r="R1078" i="1"/>
  <c r="R1085" i="1"/>
  <c r="R1086" i="1"/>
  <c r="R1088" i="1"/>
  <c r="R1089" i="1"/>
  <c r="R1094" i="1"/>
  <c r="R1095" i="1"/>
  <c r="R1097" i="1"/>
  <c r="R1098" i="1"/>
  <c r="AE1094" i="1"/>
  <c r="AE1095" i="1"/>
  <c r="AR1085" i="1"/>
  <c r="AR1086" i="1"/>
  <c r="AR1088" i="1"/>
  <c r="AR1089" i="1"/>
  <c r="AX1077" i="1"/>
  <c r="AX1076" i="1"/>
  <c r="AX1080" i="1"/>
  <c r="AX1079" i="1"/>
  <c r="AL1075" i="1"/>
  <c r="AK1077" i="1"/>
  <c r="AK1074" i="1" s="1"/>
  <c r="AK1062" i="1" s="1"/>
  <c r="AK1076" i="1"/>
  <c r="AE1075" i="1"/>
  <c r="AK1080" i="1"/>
  <c r="AK1079" i="1"/>
  <c r="AE1079" i="1" s="1"/>
  <c r="AK1096" i="1"/>
  <c r="AK1093" i="1"/>
  <c r="AK1092" i="1"/>
  <c r="AE1092" i="1" s="1"/>
  <c r="AK1091" i="1"/>
  <c r="AE1091" i="1" s="1"/>
  <c r="AK1087" i="1"/>
  <c r="AK1084" i="1"/>
  <c r="AK1081" i="1" s="1"/>
  <c r="AK1083" i="1"/>
  <c r="AK1082" i="1"/>
  <c r="AK555" i="1"/>
  <c r="AK554" i="1"/>
  <c r="AX571" i="1"/>
  <c r="AX569" i="1"/>
  <c r="AK571" i="1"/>
  <c r="AK569" i="1"/>
  <c r="AK564" i="1"/>
  <c r="AK560" i="1"/>
  <c r="AK557" i="1"/>
  <c r="AK552" i="1"/>
  <c r="AK553" i="1"/>
  <c r="AK541" i="1"/>
  <c r="AX544" i="1"/>
  <c r="AX543" i="1"/>
  <c r="AK543" i="1"/>
  <c r="AK544" i="1"/>
  <c r="AX435" i="1"/>
  <c r="AK435" i="1"/>
  <c r="AE499" i="1"/>
  <c r="AE500" i="1"/>
  <c r="AE501" i="1"/>
  <c r="AK497" i="1"/>
  <c r="AE498" i="1"/>
  <c r="AK483" i="1"/>
  <c r="AX513" i="1"/>
  <c r="AK513" i="1"/>
  <c r="AK514" i="1"/>
  <c r="AL516" i="1"/>
  <c r="AK517" i="1"/>
  <c r="AE517" i="1" s="1"/>
  <c r="AE510" i="1"/>
  <c r="AK511" i="1"/>
  <c r="AE511" i="1" s="1"/>
  <c r="K511" i="1"/>
  <c r="AX507" i="1"/>
  <c r="AR507" i="1" s="1"/>
  <c r="AX506" i="1"/>
  <c r="AR506" i="1" s="1"/>
  <c r="AX505" i="1"/>
  <c r="AK507" i="1"/>
  <c r="AE507" i="1" s="1"/>
  <c r="AK506" i="1"/>
  <c r="AE506" i="1" s="1"/>
  <c r="AK505" i="1"/>
  <c r="AK504" i="1"/>
  <c r="AE504" i="1" s="1"/>
  <c r="AX413" i="1"/>
  <c r="AX412" i="1"/>
  <c r="AK413" i="1"/>
  <c r="AK412" i="1"/>
  <c r="AK450" i="1"/>
  <c r="AK449" i="1"/>
  <c r="AK448" i="1"/>
  <c r="AX409" i="1"/>
  <c r="AX408" i="1"/>
  <c r="AX407" i="1"/>
  <c r="AK409" i="1"/>
  <c r="AK408" i="1"/>
  <c r="AK407" i="1"/>
  <c r="AX532" i="1"/>
  <c r="AX531" i="1"/>
  <c r="AK532" i="1"/>
  <c r="AK531" i="1"/>
  <c r="AK309" i="1"/>
  <c r="AK308" i="1"/>
  <c r="AX287" i="1"/>
  <c r="AX286" i="1"/>
  <c r="AK287" i="1"/>
  <c r="AK286" i="1"/>
  <c r="AX217" i="1"/>
  <c r="AX216" i="1"/>
  <c r="AK217" i="1"/>
  <c r="AK216" i="1"/>
  <c r="AX257" i="1"/>
  <c r="AX256" i="1"/>
  <c r="AK257" i="1"/>
  <c r="AK256" i="1"/>
  <c r="AX243" i="1"/>
  <c r="AX242" i="1"/>
  <c r="AK243" i="1"/>
  <c r="AK242" i="1"/>
  <c r="AK274" i="1"/>
  <c r="AK273" i="1"/>
  <c r="AX255" i="1" l="1"/>
  <c r="AK512" i="1"/>
  <c r="AK1073" i="1"/>
  <c r="AK1061" i="1" s="1"/>
  <c r="AK1090" i="1"/>
  <c r="AK446" i="1"/>
  <c r="AK503" i="1"/>
  <c r="AE503" i="1" s="1"/>
  <c r="AE1096" i="1"/>
  <c r="AE1093" i="1"/>
  <c r="AE513" i="1"/>
  <c r="AX503" i="1"/>
  <c r="AL517" i="1"/>
  <c r="AE505" i="1"/>
  <c r="AK509" i="1"/>
  <c r="AK515" i="1"/>
  <c r="AK731" i="1"/>
  <c r="AR505" i="1"/>
  <c r="AK1078" i="1"/>
  <c r="AE1077" i="1"/>
  <c r="AE1076" i="1"/>
  <c r="AE1074" i="1"/>
  <c r="AK502" i="1" l="1"/>
  <c r="AE502" i="1" s="1"/>
  <c r="AK1060" i="1"/>
  <c r="AL1078" i="1"/>
  <c r="AE1078" i="1"/>
  <c r="AK1072" i="1"/>
  <c r="AE1073" i="1"/>
  <c r="M1065" i="1" l="1"/>
  <c r="M1064" i="1"/>
  <c r="K277" i="1"/>
  <c r="K276" i="1"/>
  <c r="N277" i="1"/>
  <c r="M277" i="1"/>
  <c r="M276" i="1" s="1"/>
  <c r="M275" i="1" s="1"/>
  <c r="M213" i="1"/>
  <c r="M212" i="1"/>
  <c r="U1136" i="1"/>
  <c r="U751" i="1"/>
  <c r="U771" i="1"/>
  <c r="K275" i="1" l="1"/>
  <c r="U1049" i="1"/>
  <c r="O1104" i="1"/>
  <c r="O742" i="1"/>
  <c r="O862" i="1"/>
  <c r="N1120" i="1" l="1"/>
  <c r="N1122" i="1"/>
  <c r="K1120" i="1"/>
  <c r="K1122" i="1"/>
  <c r="M1119" i="1"/>
  <c r="M1117" i="1" s="1"/>
  <c r="E1119" i="1"/>
  <c r="E1117" i="1" s="1"/>
  <c r="D1120" i="1" l="1"/>
  <c r="L1120" i="1" s="1"/>
  <c r="D1122" i="1"/>
  <c r="L1122" i="1" s="1"/>
  <c r="M722" i="1"/>
  <c r="M721" i="1"/>
  <c r="M720" i="1" s="1"/>
  <c r="E717" i="1"/>
  <c r="M719" i="1"/>
  <c r="M714" i="1"/>
  <c r="E713" i="1"/>
  <c r="M713" i="1" s="1"/>
  <c r="M712" i="1" s="1"/>
  <c r="M742" i="1"/>
  <c r="M862" i="1"/>
  <c r="F306" i="1"/>
  <c r="H306" i="1"/>
  <c r="I306" i="1"/>
  <c r="F294" i="1"/>
  <c r="H294" i="1"/>
  <c r="BA294" i="1" s="1"/>
  <c r="I294" i="1"/>
  <c r="F295" i="1"/>
  <c r="F293" i="1" s="1"/>
  <c r="I295" i="1"/>
  <c r="I293" i="1" s="1"/>
  <c r="AG281" i="1"/>
  <c r="AG295" i="1" s="1"/>
  <c r="M281" i="1"/>
  <c r="K281" i="1" s="1"/>
  <c r="F278" i="1"/>
  <c r="E277" i="1"/>
  <c r="E276" i="1" s="1"/>
  <c r="N276" i="1" s="1"/>
  <c r="BZ278" i="1"/>
  <c r="BY278" i="1"/>
  <c r="BV278" i="1"/>
  <c r="BO278" i="1"/>
  <c r="BM278" i="1"/>
  <c r="BL278" i="1"/>
  <c r="BI278" i="1"/>
  <c r="BH278" i="1"/>
  <c r="BG278" i="1"/>
  <c r="BF278" i="1"/>
  <c r="AZ278" i="1"/>
  <c r="AO278" i="1"/>
  <c r="AM278" i="1"/>
  <c r="AA278" i="1"/>
  <c r="W278" i="1"/>
  <c r="V278" i="1" s="1"/>
  <c r="U278" i="1"/>
  <c r="S278" i="1"/>
  <c r="E213" i="1"/>
  <c r="E212" i="1"/>
  <c r="BE278" i="1" l="1"/>
  <c r="M295" i="1"/>
  <c r="E275" i="1"/>
  <c r="N275" i="1" s="1"/>
  <c r="D276" i="1"/>
  <c r="L276" i="1" s="1"/>
  <c r="D277" i="1"/>
  <c r="AE281" i="1"/>
  <c r="AT277" i="1" l="1"/>
  <c r="L277" i="1"/>
  <c r="E281" i="1"/>
  <c r="D275" i="1"/>
  <c r="L275" i="1" s="1"/>
  <c r="AT276" i="1" l="1"/>
  <c r="AR277" i="1"/>
  <c r="AS277" i="1" s="1"/>
  <c r="AU277" i="1"/>
  <c r="N281" i="1"/>
  <c r="E295" i="1"/>
  <c r="D281" i="1"/>
  <c r="AH281" i="1"/>
  <c r="AU276" i="1" l="1"/>
  <c r="AR276" i="1"/>
  <c r="AS276" i="1" s="1"/>
  <c r="AT275" i="1"/>
  <c r="AH295" i="1"/>
  <c r="L281" i="1"/>
  <c r="AF281" i="1"/>
  <c r="AR275" i="1" l="1"/>
  <c r="AS275" i="1" s="1"/>
  <c r="AU275" i="1"/>
  <c r="AT281" i="1"/>
  <c r="U865" i="1"/>
  <c r="S835" i="1"/>
  <c r="S840" i="1"/>
  <c r="S29" i="1"/>
  <c r="H29" i="1"/>
  <c r="T1137" i="1"/>
  <c r="AR281" i="1" l="1"/>
  <c r="AS281" i="1" s="1"/>
  <c r="AU281" i="1"/>
  <c r="BU1137" i="1"/>
  <c r="BN1137" i="1"/>
  <c r="BJ1137" i="1"/>
  <c r="BH1137" i="1"/>
  <c r="BF1137" i="1"/>
  <c r="BD1137" i="1"/>
  <c r="BC1137" i="1"/>
  <c r="AE1137" i="1"/>
  <c r="AB1137" i="1"/>
  <c r="AA1137" i="1"/>
  <c r="V1137" i="1"/>
  <c r="K1137" i="1"/>
  <c r="J1137" i="1" s="1"/>
  <c r="D1137" i="1"/>
  <c r="BB1137" i="1" s="1"/>
  <c r="Q731" i="1"/>
  <c r="G723" i="1"/>
  <c r="Q540" i="1"/>
  <c r="Q544" i="1"/>
  <c r="Q543" i="1"/>
  <c r="BE1137" i="1" l="1"/>
  <c r="Z1137" i="1"/>
  <c r="L1137" i="1"/>
  <c r="CE1137" i="1"/>
  <c r="AR1137" i="1"/>
  <c r="AS1137" i="1" s="1"/>
  <c r="AD1137" i="1"/>
  <c r="Q505" i="1"/>
  <c r="J505" i="1" s="1"/>
  <c r="G503" i="1"/>
  <c r="AL505" i="1"/>
  <c r="AY505" i="1"/>
  <c r="D505" i="1"/>
  <c r="Q506" i="1"/>
  <c r="K506" i="1" s="1"/>
  <c r="J506" i="1"/>
  <c r="R506" i="1"/>
  <c r="AL506" i="1"/>
  <c r="AY506" i="1"/>
  <c r="D506" i="1"/>
  <c r="Q531" i="1"/>
  <c r="Q532" i="1"/>
  <c r="K517" i="1"/>
  <c r="K516" i="1"/>
  <c r="R517" i="1"/>
  <c r="Q515" i="1"/>
  <c r="Q512" i="1"/>
  <c r="K513" i="1"/>
  <c r="R510" i="1"/>
  <c r="R511" i="1"/>
  <c r="Q509" i="1"/>
  <c r="Q508" i="1" s="1"/>
  <c r="Q507" i="1"/>
  <c r="K507" i="1" s="1"/>
  <c r="R504" i="1"/>
  <c r="R507" i="1"/>
  <c r="Q483" i="1"/>
  <c r="R483" i="1" s="1"/>
  <c r="Q448" i="1"/>
  <c r="Q408" i="1"/>
  <c r="Q409" i="1"/>
  <c r="Q407" i="1"/>
  <c r="Q551" i="1"/>
  <c r="Q576" i="1"/>
  <c r="R569" i="1"/>
  <c r="R570" i="1"/>
  <c r="R571" i="1"/>
  <c r="K569" i="1"/>
  <c r="K570" i="1"/>
  <c r="K571" i="1"/>
  <c r="Q568" i="1"/>
  <c r="R581" i="1"/>
  <c r="R577" i="1"/>
  <c r="R574" i="1"/>
  <c r="R578" i="1"/>
  <c r="R579" i="1"/>
  <c r="R580" i="1"/>
  <c r="R552" i="1"/>
  <c r="R553" i="1"/>
  <c r="R554" i="1"/>
  <c r="R555" i="1"/>
  <c r="Q560" i="1"/>
  <c r="K560" i="1" s="1"/>
  <c r="Q257" i="1"/>
  <c r="Q256" i="1"/>
  <c r="Q253" i="1"/>
  <c r="Q252" i="1"/>
  <c r="Q243" i="1"/>
  <c r="N212" i="1"/>
  <c r="N213" i="1"/>
  <c r="R218" i="1"/>
  <c r="R223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44" i="1"/>
  <c r="R246" i="1"/>
  <c r="R247" i="1"/>
  <c r="R249" i="1"/>
  <c r="R250" i="1"/>
  <c r="R252" i="1"/>
  <c r="R253" i="1"/>
  <c r="R254" i="1"/>
  <c r="R256" i="1"/>
  <c r="R257" i="1"/>
  <c r="Q217" i="1"/>
  <c r="R217" i="1" s="1"/>
  <c r="Q216" i="1"/>
  <c r="R216" i="1" s="1"/>
  <c r="R560" i="1" l="1"/>
  <c r="AF505" i="1"/>
  <c r="AS505" i="1"/>
  <c r="L506" i="1"/>
  <c r="AF506" i="1"/>
  <c r="AS506" i="1"/>
  <c r="R505" i="1"/>
  <c r="Q503" i="1"/>
  <c r="Q502" i="1" s="1"/>
  <c r="Q556" i="1"/>
  <c r="K505" i="1"/>
  <c r="L505" i="1" s="1"/>
  <c r="R503" i="1" l="1"/>
  <c r="Q287" i="1"/>
  <c r="Q286" i="1"/>
  <c r="K1095" i="1" l="1"/>
  <c r="K1094" i="1"/>
  <c r="K1091" i="1"/>
  <c r="Q1096" i="1"/>
  <c r="Q1093" i="1"/>
  <c r="Q1092" i="1"/>
  <c r="Q1091" i="1"/>
  <c r="Q1087" i="1"/>
  <c r="Q1084" i="1"/>
  <c r="Q1083" i="1"/>
  <c r="K1083" i="1" s="1"/>
  <c r="Q1082" i="1"/>
  <c r="K1082" i="1" s="1"/>
  <c r="Q1079" i="1"/>
  <c r="Q1076" i="1"/>
  <c r="G1079" i="1"/>
  <c r="Q1080" i="1" l="1"/>
  <c r="R1079" i="1"/>
  <c r="Q1090" i="1"/>
  <c r="Q1081" i="1"/>
  <c r="G1080" i="1"/>
  <c r="AL1080" i="1" s="1"/>
  <c r="AL1079" i="1"/>
  <c r="K1092" i="1"/>
  <c r="K1093" i="1"/>
  <c r="Q1073" i="1"/>
  <c r="Q1077" i="1"/>
  <c r="Q1061" i="1" l="1"/>
  <c r="Q1074" i="1"/>
  <c r="R1080" i="1"/>
  <c r="Q1072" i="1"/>
  <c r="K833" i="1"/>
  <c r="Q1062" i="1" l="1"/>
  <c r="AH831" i="1" l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F828" i="1" s="1"/>
  <c r="AE829" i="1"/>
  <c r="AF829" i="1" s="1"/>
  <c r="AE830" i="1"/>
  <c r="AF830" i="1" s="1"/>
  <c r="AE831" i="1"/>
  <c r="AJ1104" i="1" l="1"/>
  <c r="M718" i="1"/>
  <c r="M717" i="1"/>
  <c r="M716" i="1" s="1"/>
  <c r="AG715" i="1"/>
  <c r="AT742" i="1"/>
  <c r="D742" i="1"/>
  <c r="AG211" i="1" l="1"/>
  <c r="AN857" i="1"/>
  <c r="AL857" i="1"/>
  <c r="T857" i="1"/>
  <c r="R857" i="1"/>
  <c r="AZ834" i="1"/>
  <c r="AM834" i="1"/>
  <c r="BA843" i="1"/>
  <c r="BA844" i="1"/>
  <c r="BA845" i="1"/>
  <c r="AR842" i="1"/>
  <c r="AR843" i="1"/>
  <c r="AR844" i="1"/>
  <c r="AR845" i="1"/>
  <c r="AR846" i="1"/>
  <c r="AE843" i="1"/>
  <c r="AE844" i="1"/>
  <c r="AE845" i="1"/>
  <c r="AG790" i="1" l="1"/>
  <c r="AS828" i="1"/>
  <c r="AS829" i="1"/>
  <c r="AS830" i="1"/>
  <c r="E790" i="1"/>
  <c r="M831" i="1"/>
  <c r="M790" i="1" s="1"/>
  <c r="D831" i="1"/>
  <c r="AT831" i="1" l="1"/>
  <c r="AF831" i="1"/>
  <c r="AU831" i="1"/>
  <c r="AR831" i="1"/>
  <c r="AS831" i="1" s="1"/>
  <c r="AT790" i="1"/>
  <c r="N790" i="1"/>
  <c r="K831" i="1"/>
  <c r="L831" i="1" s="1"/>
  <c r="N831" i="1"/>
  <c r="AH790" i="1"/>
  <c r="AU790" i="1" l="1"/>
  <c r="AK1104" i="1"/>
  <c r="AX1104" i="1" s="1"/>
  <c r="AX1096" i="1"/>
  <c r="AX1093" i="1"/>
  <c r="AX1092" i="1"/>
  <c r="AX1091" i="1"/>
  <c r="AY1085" i="1"/>
  <c r="AY1086" i="1"/>
  <c r="AY1088" i="1"/>
  <c r="AY1089" i="1"/>
  <c r="AX1087" i="1"/>
  <c r="AR1087" i="1" s="1"/>
  <c r="AX1084" i="1"/>
  <c r="AR1084" i="1" s="1"/>
  <c r="AX1083" i="1"/>
  <c r="AX1082" i="1"/>
  <c r="AX1075" i="1"/>
  <c r="AK556" i="1"/>
  <c r="Q564" i="1"/>
  <c r="AX1090" i="1" l="1"/>
  <c r="AX448" i="1"/>
  <c r="AX406" i="1"/>
  <c r="AK406" i="1"/>
  <c r="AO1126" i="1" l="1"/>
  <c r="AQ1126" i="1" s="1"/>
  <c r="AQ1042" i="1"/>
  <c r="AQ1043" i="1"/>
  <c r="AQ1044" i="1"/>
  <c r="AQ1045" i="1"/>
  <c r="AO1049" i="1"/>
  <c r="AO751" i="1"/>
  <c r="U318" i="1" l="1"/>
  <c r="AO772" i="1"/>
  <c r="AO771" i="1"/>
  <c r="BB28" i="1"/>
  <c r="BB27" i="1"/>
  <c r="AO29" i="1"/>
  <c r="AO28" i="1"/>
  <c r="AO27" i="1"/>
  <c r="U29" i="1"/>
  <c r="K29" i="1" s="1"/>
  <c r="I29" i="1"/>
  <c r="D29" i="1" s="1"/>
  <c r="BU1136" i="1"/>
  <c r="BN1136" i="1"/>
  <c r="BJ1136" i="1"/>
  <c r="BH1136" i="1"/>
  <c r="BF1136" i="1"/>
  <c r="BE1136" i="1" s="1"/>
  <c r="BD1136" i="1"/>
  <c r="BC1136" i="1"/>
  <c r="AE1136" i="1"/>
  <c r="AB1136" i="1"/>
  <c r="AA1136" i="1"/>
  <c r="Z1136" i="1" s="1"/>
  <c r="V1136" i="1"/>
  <c r="K1136" i="1"/>
  <c r="J1136" i="1" s="1"/>
  <c r="D1136" i="1"/>
  <c r="AD1136" i="1" s="1"/>
  <c r="BU1135" i="1"/>
  <c r="BN1135" i="1"/>
  <c r="BJ1135" i="1"/>
  <c r="BH1135" i="1"/>
  <c r="BF1135" i="1"/>
  <c r="BE1135" i="1" s="1"/>
  <c r="BD1135" i="1"/>
  <c r="BC1135" i="1"/>
  <c r="AE1135" i="1"/>
  <c r="AB1135" i="1"/>
  <c r="AA1135" i="1"/>
  <c r="V1135" i="1"/>
  <c r="K1135" i="1"/>
  <c r="J1135" i="1" s="1"/>
  <c r="D1135" i="1"/>
  <c r="AD1135" i="1" s="1"/>
  <c r="Y752" i="1"/>
  <c r="V752" i="1" s="1"/>
  <c r="AA752" i="1"/>
  <c r="Z752" i="1" s="1"/>
  <c r="AD752" i="1"/>
  <c r="Y753" i="1"/>
  <c r="V753" i="1" s="1"/>
  <c r="AA753" i="1"/>
  <c r="Z753" i="1" s="1"/>
  <c r="AD753" i="1"/>
  <c r="Y754" i="1"/>
  <c r="V754" i="1" s="1"/>
  <c r="AA754" i="1"/>
  <c r="Z754" i="1" s="1"/>
  <c r="AD754" i="1"/>
  <c r="Y755" i="1"/>
  <c r="V755" i="1" s="1"/>
  <c r="AA755" i="1"/>
  <c r="Z755" i="1" s="1"/>
  <c r="AD755" i="1"/>
  <c r="Y756" i="1"/>
  <c r="V756" i="1" s="1"/>
  <c r="AD756" i="1"/>
  <c r="Y757" i="1"/>
  <c r="V757" i="1" s="1"/>
  <c r="AD757" i="1"/>
  <c r="Y758" i="1"/>
  <c r="V758" i="1" s="1"/>
  <c r="AD758" i="1"/>
  <c r="Y759" i="1"/>
  <c r="V759" i="1" s="1"/>
  <c r="AA759" i="1"/>
  <c r="Z759" i="1" s="1"/>
  <c r="AD759" i="1"/>
  <c r="Y760" i="1"/>
  <c r="V760" i="1" s="1"/>
  <c r="AA760" i="1"/>
  <c r="Z760" i="1" s="1"/>
  <c r="AD760" i="1"/>
  <c r="Y761" i="1"/>
  <c r="V761" i="1" s="1"/>
  <c r="AA761" i="1"/>
  <c r="Z761" i="1" s="1"/>
  <c r="AD761" i="1"/>
  <c r="Y762" i="1"/>
  <c r="V762" i="1" s="1"/>
  <c r="AA762" i="1"/>
  <c r="Z762" i="1" s="1"/>
  <c r="AD762" i="1"/>
  <c r="Y763" i="1"/>
  <c r="V763" i="1" s="1"/>
  <c r="AA763" i="1"/>
  <c r="Z763" i="1" s="1"/>
  <c r="AD763" i="1"/>
  <c r="Y764" i="1"/>
  <c r="V764" i="1" s="1"/>
  <c r="AA764" i="1"/>
  <c r="Z764" i="1" s="1"/>
  <c r="AD764" i="1"/>
  <c r="Y765" i="1"/>
  <c r="V765" i="1" s="1"/>
  <c r="AA765" i="1"/>
  <c r="Z765" i="1" s="1"/>
  <c r="AD765" i="1"/>
  <c r="Y766" i="1"/>
  <c r="V766" i="1" s="1"/>
  <c r="AD766" i="1"/>
  <c r="Y767" i="1"/>
  <c r="V767" i="1" s="1"/>
  <c r="AD767" i="1"/>
  <c r="Y768" i="1"/>
  <c r="V768" i="1" s="1"/>
  <c r="AD768" i="1"/>
  <c r="Y769" i="1"/>
  <c r="V769" i="1" s="1"/>
  <c r="AA769" i="1"/>
  <c r="Z769" i="1" s="1"/>
  <c r="AD769" i="1"/>
  <c r="AD1042" i="1"/>
  <c r="AD1043" i="1"/>
  <c r="AD1044" i="1"/>
  <c r="AD1045" i="1"/>
  <c r="Z1135" i="1" l="1"/>
  <c r="L1136" i="1"/>
  <c r="L1135" i="1"/>
  <c r="BB1136" i="1"/>
  <c r="BB1135" i="1"/>
  <c r="AR1136" i="1" l="1"/>
  <c r="AS1136" i="1" s="1"/>
  <c r="CE1136" i="1"/>
  <c r="AR1135" i="1"/>
  <c r="AS1135" i="1" s="1"/>
  <c r="CE1135" i="1"/>
  <c r="M772" i="1" l="1"/>
  <c r="AG772" i="1" s="1"/>
  <c r="M771" i="1"/>
  <c r="AG771" i="1" s="1"/>
  <c r="T845" i="1"/>
  <c r="K843" i="1"/>
  <c r="K844" i="1"/>
  <c r="G844" i="1" s="1"/>
  <c r="K845" i="1"/>
  <c r="D845" i="1"/>
  <c r="AF845" i="1" s="1"/>
  <c r="E844" i="1"/>
  <c r="F844" i="1"/>
  <c r="D844" i="1"/>
  <c r="AF844" i="1" s="1"/>
  <c r="T844" i="1"/>
  <c r="T843" i="1"/>
  <c r="H839" i="1"/>
  <c r="S839" i="1" s="1"/>
  <c r="S834" i="1" s="1"/>
  <c r="AS844" i="1" l="1"/>
  <c r="AN844" i="1"/>
  <c r="AS845" i="1"/>
  <c r="AN845" i="1"/>
  <c r="H834" i="1"/>
  <c r="L845" i="1"/>
  <c r="D843" i="1"/>
  <c r="L844" i="1"/>
  <c r="K842" i="1"/>
  <c r="T842" i="1"/>
  <c r="D842" i="1"/>
  <c r="AN842" i="1" s="1"/>
  <c r="AN843" i="1" l="1"/>
  <c r="AF843" i="1"/>
  <c r="L843" i="1"/>
  <c r="AS843" i="1"/>
  <c r="R564" i="1"/>
  <c r="R565" i="1"/>
  <c r="R566" i="1"/>
  <c r="R412" i="1"/>
  <c r="R413" i="1"/>
  <c r="R416" i="1"/>
  <c r="R418" i="1"/>
  <c r="R419" i="1"/>
  <c r="R422" i="1"/>
  <c r="R425" i="1"/>
  <c r="R426" i="1"/>
  <c r="R427" i="1"/>
  <c r="R428" i="1"/>
  <c r="R429" i="1"/>
  <c r="R430" i="1"/>
  <c r="R433" i="1"/>
  <c r="R434" i="1"/>
  <c r="R435" i="1"/>
  <c r="R439" i="1"/>
  <c r="R440" i="1"/>
  <c r="R441" i="1"/>
  <c r="R442" i="1"/>
  <c r="R443" i="1"/>
  <c r="R444" i="1"/>
  <c r="R447" i="1"/>
  <c r="R448" i="1"/>
  <c r="R450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7" i="1"/>
  <c r="R480" i="1"/>
  <c r="R513" i="1" l="1"/>
  <c r="R514" i="1"/>
  <c r="R499" i="1"/>
  <c r="R500" i="1"/>
  <c r="R501" i="1"/>
  <c r="Q449" i="1"/>
  <c r="D449" i="1"/>
  <c r="Q406" i="1"/>
  <c r="R243" i="1"/>
  <c r="Q242" i="1"/>
  <c r="R242" i="1" s="1"/>
  <c r="AE449" i="1" l="1"/>
  <c r="AF449" i="1" s="1"/>
  <c r="AX449" i="1"/>
  <c r="AL449" i="1"/>
  <c r="K449" i="1"/>
  <c r="R449" i="1"/>
  <c r="L449" i="1"/>
  <c r="BB785" i="1"/>
  <c r="BB783" i="1"/>
  <c r="AX786" i="1"/>
  <c r="AX785" i="1"/>
  <c r="AV786" i="1"/>
  <c r="AV785" i="1"/>
  <c r="AV784" i="1"/>
  <c r="AT786" i="1"/>
  <c r="AR449" i="1" l="1"/>
  <c r="AS449" i="1" s="1"/>
  <c r="AY449" i="1"/>
  <c r="AX446" i="1"/>
  <c r="AT1123" i="1"/>
  <c r="AT864" i="1"/>
  <c r="AV742" i="1" l="1"/>
  <c r="AE863" i="1" l="1"/>
  <c r="AE864" i="1"/>
  <c r="AG874" i="1" l="1"/>
  <c r="AG873" i="1"/>
  <c r="M1104" i="1" l="1"/>
  <c r="M1121" i="1" s="1"/>
  <c r="M744" i="1" l="1"/>
  <c r="M1123" i="1"/>
  <c r="M832" i="1"/>
  <c r="M788" i="1" s="1"/>
  <c r="M715" i="1" l="1"/>
  <c r="M864" i="1"/>
  <c r="AE1123" i="1" l="1"/>
  <c r="AG1061" i="1"/>
  <c r="AG1058" i="1" s="1"/>
  <c r="AG788" i="1"/>
  <c r="AH719" i="1"/>
  <c r="AH715" i="1"/>
  <c r="AE719" i="1" l="1"/>
  <c r="AE715" i="1"/>
  <c r="AG712" i="1" l="1"/>
  <c r="M208" i="1"/>
  <c r="M279" i="1" s="1"/>
  <c r="M294" i="1" l="1"/>
  <c r="AE842" i="1"/>
  <c r="AF842" i="1" s="1"/>
  <c r="AZ292" i="1"/>
  <c r="AX201" i="1" l="1"/>
  <c r="AX199" i="1"/>
  <c r="AX198" i="1" s="1"/>
  <c r="AX178" i="1"/>
  <c r="AX171" i="1"/>
  <c r="AX170" i="1"/>
  <c r="AX115" i="1" s="1"/>
  <c r="AX123" i="1"/>
  <c r="AX116" i="1"/>
  <c r="AX65" i="1"/>
  <c r="AE308" i="1"/>
  <c r="AK272" i="1"/>
  <c r="AG272" i="1"/>
  <c r="AL1104" i="1"/>
  <c r="AL809" i="1"/>
  <c r="AR796" i="1"/>
  <c r="AL801" i="1"/>
  <c r="AL804" i="1"/>
  <c r="AL805" i="1"/>
  <c r="AL806" i="1"/>
  <c r="AL807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E796" i="1"/>
  <c r="AK794" i="1"/>
  <c r="AX114" i="1" l="1"/>
  <c r="AE274" i="1"/>
  <c r="AE273" i="1"/>
  <c r="AE724" i="1"/>
  <c r="AE726" i="1"/>
  <c r="AE728" i="1"/>
  <c r="AE729" i="1"/>
  <c r="AE730" i="1"/>
  <c r="AE731" i="1"/>
  <c r="AE727" i="1"/>
  <c r="AE725" i="1"/>
  <c r="AE272" i="1" l="1"/>
  <c r="AG1063" i="1" l="1"/>
  <c r="AE1065" i="1"/>
  <c r="AE1064" i="1"/>
  <c r="AH1064" i="1"/>
  <c r="AH1065" i="1"/>
  <c r="AH1067" i="1"/>
  <c r="AH1068" i="1"/>
  <c r="AH1069" i="1"/>
  <c r="AH1070" i="1"/>
  <c r="AH1071" i="1"/>
  <c r="AG1062" i="1"/>
  <c r="AR1092" i="1"/>
  <c r="AR1091" i="1"/>
  <c r="AR1090" i="1"/>
  <c r="AR1083" i="1"/>
  <c r="AR1082" i="1"/>
  <c r="AX1081" i="1"/>
  <c r="AR1081" i="1" s="1"/>
  <c r="Q575" i="1"/>
  <c r="R575" i="1" s="1"/>
  <c r="AE561" i="1"/>
  <c r="AE1061" i="1" l="1"/>
  <c r="AK1059" i="1"/>
  <c r="AG1059" i="1"/>
  <c r="AE1062" i="1"/>
  <c r="AG1060" i="1"/>
  <c r="AK575" i="1"/>
  <c r="AE1063" i="1"/>
  <c r="AK1058" i="1"/>
  <c r="AK1057" i="1" l="1"/>
  <c r="AE1058" i="1"/>
  <c r="AE1060" i="1"/>
  <c r="AE1059" i="1"/>
  <c r="AG1101" i="1"/>
  <c r="AG1057" i="1"/>
  <c r="AE1057" i="1" s="1"/>
  <c r="AX541" i="1" l="1"/>
  <c r="AE541" i="1"/>
  <c r="K541" i="1"/>
  <c r="AX500" i="1"/>
  <c r="AX499" i="1"/>
  <c r="AR513" i="1"/>
  <c r="AX514" i="1"/>
  <c r="AY514" i="1" s="1"/>
  <c r="AX517" i="1"/>
  <c r="AX515" i="1" s="1"/>
  <c r="AX502" i="1"/>
  <c r="AR408" i="1"/>
  <c r="AL408" i="1"/>
  <c r="AE408" i="1"/>
  <c r="AE409" i="1"/>
  <c r="AY513" i="1" l="1"/>
  <c r="AR517" i="1"/>
  <c r="AK540" i="1"/>
  <c r="AE540" i="1" s="1"/>
  <c r="AX512" i="1"/>
  <c r="AX498" i="1"/>
  <c r="AX497" i="1" s="1"/>
  <c r="AK405" i="1"/>
  <c r="AY531" i="1"/>
  <c r="AY532" i="1"/>
  <c r="AX530" i="1"/>
  <c r="AR532" i="1"/>
  <c r="AR531" i="1"/>
  <c r="AL531" i="1"/>
  <c r="AL532" i="1"/>
  <c r="AK530" i="1"/>
  <c r="AE530" i="1" s="1"/>
  <c r="AE532" i="1"/>
  <c r="AE531" i="1"/>
  <c r="AZ291" i="1" l="1"/>
  <c r="AR292" i="1"/>
  <c r="AM291" i="1"/>
  <c r="AE291" i="1" s="1"/>
  <c r="AE292" i="1"/>
  <c r="BB881" i="1"/>
  <c r="AO881" i="1"/>
  <c r="U881" i="1"/>
  <c r="AZ881" i="1"/>
  <c r="AM881" i="1"/>
  <c r="S881" i="1"/>
  <c r="Q881" i="1"/>
  <c r="AK881" i="1"/>
  <c r="AX881" i="1"/>
  <c r="AV881" i="1"/>
  <c r="AI881" i="1"/>
  <c r="O881" i="1"/>
  <c r="AT881" i="1"/>
  <c r="AG881" i="1"/>
  <c r="M881" i="1"/>
  <c r="AZ312" i="1" l="1"/>
  <c r="AZ310" i="1" s="1"/>
  <c r="AZ289" i="1"/>
  <c r="AZ288" i="1"/>
  <c r="AZ293" i="1"/>
  <c r="AM289" i="1"/>
  <c r="AO770" i="1"/>
  <c r="AZ295" i="1" l="1"/>
  <c r="AM288" i="1"/>
  <c r="AE746" i="1"/>
  <c r="AE747" i="1"/>
  <c r="AE748" i="1"/>
  <c r="AE749" i="1"/>
  <c r="AE750" i="1"/>
  <c r="AE751" i="1"/>
  <c r="AR746" i="1"/>
  <c r="AP746" i="1" s="1"/>
  <c r="AR747" i="1"/>
  <c r="AP747" i="1" s="1"/>
  <c r="AR748" i="1"/>
  <c r="AP748" i="1" s="1"/>
  <c r="AR749" i="1"/>
  <c r="AP749" i="1" s="1"/>
  <c r="AR750" i="1"/>
  <c r="AR751" i="1"/>
  <c r="R783" i="1"/>
  <c r="P783" i="1"/>
  <c r="AX882" i="1"/>
  <c r="AX880" i="1"/>
  <c r="AK786" i="1"/>
  <c r="AK882" i="1" s="1"/>
  <c r="AK785" i="1"/>
  <c r="AK880" i="1" s="1"/>
  <c r="Q786" i="1"/>
  <c r="Q882" i="1" s="1"/>
  <c r="Q785" i="1"/>
  <c r="Q880" i="1" s="1"/>
  <c r="AW783" i="1"/>
  <c r="AV882" i="1"/>
  <c r="AV880" i="1"/>
  <c r="AI786" i="1"/>
  <c r="AI882" i="1" s="1"/>
  <c r="AI785" i="1"/>
  <c r="AI880" i="1" s="1"/>
  <c r="AI784" i="1"/>
  <c r="O786" i="1"/>
  <c r="O882" i="1" s="1"/>
  <c r="O785" i="1"/>
  <c r="O880" i="1" s="1"/>
  <c r="O784" i="1"/>
  <c r="AT882" i="1"/>
  <c r="AG786" i="1"/>
  <c r="AG882" i="1" s="1"/>
  <c r="AG785" i="1"/>
  <c r="AG880" i="1" s="1"/>
  <c r="AG783" i="1"/>
  <c r="M786" i="1"/>
  <c r="M882" i="1" s="1"/>
  <c r="M785" i="1"/>
  <c r="M880" i="1" s="1"/>
  <c r="M60" i="1" s="1"/>
  <c r="AJ315" i="1"/>
  <c r="AO323" i="1"/>
  <c r="AO322" i="1"/>
  <c r="AO321" i="1"/>
  <c r="AO320" i="1"/>
  <c r="AO318" i="1"/>
  <c r="AO315" i="1"/>
  <c r="U322" i="1"/>
  <c r="U317" i="1" s="1"/>
  <c r="U320" i="1"/>
  <c r="U315" i="1"/>
  <c r="AM323" i="1"/>
  <c r="AM322" i="1"/>
  <c r="AM317" i="1" s="1"/>
  <c r="AM321" i="1"/>
  <c r="AM320" i="1"/>
  <c r="AM318" i="1"/>
  <c r="AM316" i="1"/>
  <c r="AM315" i="1"/>
  <c r="S322" i="1"/>
  <c r="S317" i="1" s="1"/>
  <c r="S320" i="1"/>
  <c r="S318" i="1"/>
  <c r="S315" i="1"/>
  <c r="AV318" i="1"/>
  <c r="AV317" i="1"/>
  <c r="AI318" i="1"/>
  <c r="AI317" i="1"/>
  <c r="O318" i="1"/>
  <c r="O317" i="1"/>
  <c r="O316" i="1"/>
  <c r="AG323" i="1"/>
  <c r="AG322" i="1"/>
  <c r="AG317" i="1" s="1"/>
  <c r="AG321" i="1"/>
  <c r="AG320" i="1"/>
  <c r="AG318" i="1"/>
  <c r="AG315" i="1"/>
  <c r="M323" i="1"/>
  <c r="M318" i="1"/>
  <c r="M315" i="1"/>
  <c r="AX320" i="1"/>
  <c r="AX318" i="1"/>
  <c r="AK320" i="1"/>
  <c r="AK318" i="1"/>
  <c r="Q320" i="1"/>
  <c r="Q318" i="1"/>
  <c r="R315" i="1"/>
  <c r="P315" i="1"/>
  <c r="P319" i="1"/>
  <c r="P320" i="1"/>
  <c r="P321" i="1"/>
  <c r="P322" i="1"/>
  <c r="AO37" i="1"/>
  <c r="AM28" i="1"/>
  <c r="AM27" i="1"/>
  <c r="AI28" i="1"/>
  <c r="AI27" i="1"/>
  <c r="AK28" i="1"/>
  <c r="AK27" i="1"/>
  <c r="AG33" i="1"/>
  <c r="O314" i="1" l="1"/>
  <c r="AO319" i="1"/>
  <c r="AM319" i="1"/>
  <c r="AM295" i="1"/>
  <c r="AM312" i="1" s="1"/>
  <c r="AM310" i="1" s="1"/>
  <c r="AO317" i="1"/>
  <c r="AG784" i="1"/>
  <c r="O782" i="1"/>
  <c r="AG319" i="1"/>
  <c r="AM314" i="1"/>
  <c r="AP751" i="1"/>
  <c r="AP750" i="1"/>
  <c r="O781" i="1" l="1"/>
  <c r="Y746" i="1" l="1"/>
  <c r="V746" i="1" s="1"/>
  <c r="AA746" i="1"/>
  <c r="Z746" i="1" s="1"/>
  <c r="AD746" i="1"/>
  <c r="Y747" i="1"/>
  <c r="V747" i="1" s="1"/>
  <c r="AA747" i="1"/>
  <c r="Z747" i="1" s="1"/>
  <c r="AD747" i="1"/>
  <c r="Y748" i="1"/>
  <c r="V748" i="1" s="1"/>
  <c r="AA748" i="1"/>
  <c r="Z748" i="1" s="1"/>
  <c r="AD748" i="1"/>
  <c r="Y749" i="1"/>
  <c r="V749" i="1" s="1"/>
  <c r="AD749" i="1"/>
  <c r="Y750" i="1"/>
  <c r="V750" i="1" s="1"/>
  <c r="AD750" i="1"/>
  <c r="Y751" i="1"/>
  <c r="V751" i="1" s="1"/>
  <c r="AA751" i="1"/>
  <c r="Z751" i="1" s="1"/>
  <c r="AD751" i="1"/>
  <c r="AD773" i="1"/>
  <c r="AD774" i="1"/>
  <c r="AD775" i="1"/>
  <c r="AD776" i="1"/>
  <c r="AD777" i="1"/>
  <c r="AD778" i="1"/>
  <c r="E318" i="1" l="1"/>
  <c r="N719" i="1"/>
  <c r="N1064" i="1"/>
  <c r="N1065" i="1"/>
  <c r="N1067" i="1"/>
  <c r="N1068" i="1"/>
  <c r="N1069" i="1"/>
  <c r="N1070" i="1"/>
  <c r="N1071" i="1"/>
  <c r="T290" i="1" l="1"/>
  <c r="S292" i="1"/>
  <c r="S291" i="1" s="1"/>
  <c r="S289" i="1" s="1"/>
  <c r="K540" i="1"/>
  <c r="D483" i="1"/>
  <c r="K532" i="1"/>
  <c r="R531" i="1"/>
  <c r="R532" i="1"/>
  <c r="K531" i="1"/>
  <c r="Q530" i="1"/>
  <c r="K530" i="1" s="1"/>
  <c r="G530" i="1"/>
  <c r="D532" i="1"/>
  <c r="AY408" i="1"/>
  <c r="R407" i="1"/>
  <c r="R408" i="1"/>
  <c r="R409" i="1"/>
  <c r="G406" i="1"/>
  <c r="K408" i="1"/>
  <c r="K409" i="1"/>
  <c r="D408" i="1"/>
  <c r="R1104" i="1"/>
  <c r="K292" i="1" l="1"/>
  <c r="AF408" i="1"/>
  <c r="AS408" i="1"/>
  <c r="K291" i="1"/>
  <c r="S288" i="1"/>
  <c r="K288" i="1" s="1"/>
  <c r="K289" i="1"/>
  <c r="AS532" i="1"/>
  <c r="AF532" i="1"/>
  <c r="R530" i="1"/>
  <c r="L532" i="1"/>
  <c r="L408" i="1"/>
  <c r="I634" i="1"/>
  <c r="I609" i="1"/>
  <c r="I771" i="1"/>
  <c r="I772" i="1"/>
  <c r="I785" i="1" l="1"/>
  <c r="AQ772" i="1"/>
  <c r="I318" i="1"/>
  <c r="AD772" i="1"/>
  <c r="AQ771" i="1"/>
  <c r="AD771" i="1"/>
  <c r="AD318" i="1" l="1"/>
  <c r="AQ318" i="1"/>
  <c r="I706" i="1"/>
  <c r="D706" i="1" s="1"/>
  <c r="D704" i="1"/>
  <c r="D702" i="1"/>
  <c r="BB702" i="1" s="1"/>
  <c r="BB704" i="1" l="1"/>
  <c r="AD704" i="1"/>
  <c r="BB701" i="1"/>
  <c r="AR701" i="1" s="1"/>
  <c r="AR702" i="1"/>
  <c r="I705" i="1"/>
  <c r="D705" i="1" s="1"/>
  <c r="BB703" i="1"/>
  <c r="AR703" i="1" s="1"/>
  <c r="AR704" i="1"/>
  <c r="BB706" i="1"/>
  <c r="AD706" i="1"/>
  <c r="I703" i="1"/>
  <c r="D703" i="1" s="1"/>
  <c r="BB705" i="1" l="1"/>
  <c r="AR705" i="1" s="1"/>
  <c r="AR706" i="1"/>
  <c r="F788" i="1"/>
  <c r="K713" i="1"/>
  <c r="K714" i="1"/>
  <c r="N714" i="1"/>
  <c r="N771" i="1"/>
  <c r="N772" i="1"/>
  <c r="N744" i="1"/>
  <c r="N743" i="1"/>
  <c r="N715" i="1" l="1"/>
  <c r="M316" i="1"/>
  <c r="K715" i="1"/>
  <c r="H292" i="1"/>
  <c r="T292" i="1" s="1"/>
  <c r="G515" i="1"/>
  <c r="R515" i="1" s="1"/>
  <c r="D516" i="1"/>
  <c r="R406" i="1"/>
  <c r="D517" i="1"/>
  <c r="G509" i="1"/>
  <c r="R509" i="1" s="1"/>
  <c r="J500" i="1"/>
  <c r="AL500" i="1"/>
  <c r="AY500" i="1"/>
  <c r="D500" i="1"/>
  <c r="AF500" i="1" s="1"/>
  <c r="D530" i="1"/>
  <c r="D531" i="1"/>
  <c r="G1092" i="1"/>
  <c r="G1091" i="1"/>
  <c r="D1095" i="1"/>
  <c r="D1094" i="1"/>
  <c r="G1096" i="1"/>
  <c r="R1096" i="1" s="1"/>
  <c r="G1093" i="1"/>
  <c r="R1093" i="1" s="1"/>
  <c r="AY517" i="1" l="1"/>
  <c r="AF517" i="1"/>
  <c r="AS517" i="1"/>
  <c r="AS516" i="1"/>
  <c r="AF516" i="1"/>
  <c r="AL1095" i="1"/>
  <c r="AF1095" i="1"/>
  <c r="D1092" i="1"/>
  <c r="R1092" i="1"/>
  <c r="AL1094" i="1"/>
  <c r="AF1094" i="1"/>
  <c r="D1091" i="1"/>
  <c r="R1091" i="1"/>
  <c r="AY1094" i="1"/>
  <c r="L1094" i="1"/>
  <c r="AY1095" i="1"/>
  <c r="L1095" i="1"/>
  <c r="AY1091" i="1"/>
  <c r="L1091" i="1"/>
  <c r="H291" i="1"/>
  <c r="D291" i="1" s="1"/>
  <c r="AN291" i="1" s="1"/>
  <c r="D292" i="1"/>
  <c r="AN292" i="1" s="1"/>
  <c r="M782" i="1"/>
  <c r="L531" i="1"/>
  <c r="AF531" i="1"/>
  <c r="AS531" i="1"/>
  <c r="G1090" i="1"/>
  <c r="R1090" i="1" s="1"/>
  <c r="D1093" i="1"/>
  <c r="AF1092" i="1" l="1"/>
  <c r="AL1092" i="1"/>
  <c r="AL1093" i="1"/>
  <c r="AF1093" i="1"/>
  <c r="AY1092" i="1"/>
  <c r="L1092" i="1"/>
  <c r="AF1091" i="1"/>
  <c r="AL1091" i="1"/>
  <c r="AY1093" i="1"/>
  <c r="L1093" i="1"/>
  <c r="H289" i="1"/>
  <c r="H295" i="1" s="1"/>
  <c r="T291" i="1"/>
  <c r="H293" i="1" l="1"/>
  <c r="BA293" i="1" s="1"/>
  <c r="BA295" i="1"/>
  <c r="T289" i="1"/>
  <c r="D289" i="1"/>
  <c r="AN289" i="1" s="1"/>
  <c r="H288" i="1"/>
  <c r="T288" i="1" l="1"/>
  <c r="D288" i="1"/>
  <c r="AN288" i="1" s="1"/>
  <c r="AZ873" i="1" l="1"/>
  <c r="AL783" i="1" l="1"/>
  <c r="AJ783" i="1"/>
  <c r="AR857" i="1" l="1"/>
  <c r="AX873" i="1"/>
  <c r="AI316" i="1" l="1"/>
  <c r="AI314" i="1" l="1"/>
  <c r="AI782" i="1"/>
  <c r="AI781" i="1" s="1"/>
  <c r="N718" i="1"/>
  <c r="N717" i="1" l="1"/>
  <c r="D543" i="1"/>
  <c r="AX832" i="1" l="1"/>
  <c r="AL810" i="1"/>
  <c r="AL802" i="1"/>
  <c r="AL799" i="1"/>
  <c r="AL798" i="1"/>
  <c r="AL796" i="1"/>
  <c r="AL795" i="1"/>
  <c r="AE833" i="1" l="1"/>
  <c r="AK832" i="1"/>
  <c r="AE832" i="1" s="1"/>
  <c r="AR732" i="1"/>
  <c r="AE558" i="1"/>
  <c r="AE559" i="1"/>
  <c r="AE557" i="1"/>
  <c r="AE580" i="1"/>
  <c r="AE577" i="1"/>
  <c r="AE560" i="1"/>
  <c r="AE554" i="1"/>
  <c r="AE555" i="1"/>
  <c r="AX483" i="1"/>
  <c r="AX482" i="1" s="1"/>
  <c r="AX481" i="1" s="1"/>
  <c r="AX540" i="1"/>
  <c r="AR544" i="1"/>
  <c r="AR543" i="1"/>
  <c r="AE544" i="1"/>
  <c r="AE543" i="1"/>
  <c r="AR496" i="1"/>
  <c r="AE483" i="1"/>
  <c r="AK482" i="1"/>
  <c r="AK481" i="1" s="1"/>
  <c r="AX411" i="1"/>
  <c r="AK411" i="1"/>
  <c r="AX445" i="1"/>
  <c r="AK445" i="1"/>
  <c r="F313" i="1"/>
  <c r="H313" i="1"/>
  <c r="I313" i="1"/>
  <c r="F312" i="1"/>
  <c r="F311" i="1"/>
  <c r="F850" i="1" s="1"/>
  <c r="AK307" i="1" l="1"/>
  <c r="F310" i="1"/>
  <c r="AX494" i="1"/>
  <c r="AF543" i="1"/>
  <c r="AS543" i="1"/>
  <c r="AK568" i="1"/>
  <c r="AX542" i="1"/>
  <c r="AR542" i="1" s="1"/>
  <c r="AY543" i="1"/>
  <c r="AX731" i="1"/>
  <c r="AR731" i="1" s="1"/>
  <c r="AR733" i="1"/>
  <c r="AR540" i="1"/>
  <c r="AK542" i="1"/>
  <c r="AR483" i="1"/>
  <c r="AE309" i="1"/>
  <c r="AR541" i="1"/>
  <c r="AE556" i="1"/>
  <c r="AE307" i="1" l="1"/>
  <c r="AX539" i="1"/>
  <c r="AX538" i="1" s="1"/>
  <c r="AK539" i="1"/>
  <c r="AE542" i="1"/>
  <c r="AR539" i="1" l="1"/>
  <c r="AK538" i="1"/>
  <c r="AE538" i="1" s="1"/>
  <c r="AE539" i="1"/>
  <c r="AR538" i="1"/>
  <c r="AK285" i="1" l="1"/>
  <c r="AE742" i="1" l="1"/>
  <c r="AG27" i="1"/>
  <c r="AE1118" i="1" l="1"/>
  <c r="AI60" i="1"/>
  <c r="AI59" i="1"/>
  <c r="AI26" i="1" s="1"/>
  <c r="AE862" i="1"/>
  <c r="O852" i="1" l="1"/>
  <c r="O850" i="1"/>
  <c r="O878" i="1" s="1"/>
  <c r="O847" i="1"/>
  <c r="AG852" i="1"/>
  <c r="AI852" i="1"/>
  <c r="AI850" i="1"/>
  <c r="AI878" i="1" s="1"/>
  <c r="AI847" i="1"/>
  <c r="AH743" i="1"/>
  <c r="AH744" i="1"/>
  <c r="AJ742" i="1"/>
  <c r="AL580" i="1"/>
  <c r="AL577" i="1"/>
  <c r="AL575" i="1"/>
  <c r="AL574" i="1"/>
  <c r="AL571" i="1"/>
  <c r="AL570" i="1"/>
  <c r="AL569" i="1"/>
  <c r="AL566" i="1"/>
  <c r="AL565" i="1"/>
  <c r="AL560" i="1"/>
  <c r="AL559" i="1"/>
  <c r="AL558" i="1"/>
  <c r="AL557" i="1"/>
  <c r="AL555" i="1"/>
  <c r="AL554" i="1"/>
  <c r="AL545" i="1"/>
  <c r="AL544" i="1"/>
  <c r="AL543" i="1"/>
  <c r="AL530" i="1"/>
  <c r="AL529" i="1"/>
  <c r="AL525" i="1"/>
  <c r="AL524" i="1"/>
  <c r="AL523" i="1"/>
  <c r="AL522" i="1"/>
  <c r="AL520" i="1"/>
  <c r="AL519" i="1"/>
  <c r="AL518" i="1"/>
  <c r="AL515" i="1"/>
  <c r="AL514" i="1"/>
  <c r="AL513" i="1"/>
  <c r="AL511" i="1"/>
  <c r="AL510" i="1"/>
  <c r="AL507" i="1"/>
  <c r="AL504" i="1"/>
  <c r="AL501" i="1"/>
  <c r="AL499" i="1"/>
  <c r="AL496" i="1"/>
  <c r="AL495" i="1"/>
  <c r="AL492" i="1"/>
  <c r="AL491" i="1"/>
  <c r="AL490" i="1"/>
  <c r="AL489" i="1"/>
  <c r="AL488" i="1"/>
  <c r="AL487" i="1"/>
  <c r="AL486" i="1"/>
  <c r="AL485" i="1"/>
  <c r="AL484" i="1"/>
  <c r="AL483" i="1"/>
  <c r="AL480" i="1"/>
  <c r="AL477" i="1"/>
  <c r="AL474" i="1"/>
  <c r="AL473" i="1"/>
  <c r="AL472" i="1"/>
  <c r="AL471" i="1"/>
  <c r="AL470" i="1"/>
  <c r="AL469" i="1"/>
  <c r="AL468" i="1"/>
  <c r="AL467" i="1"/>
  <c r="AL466" i="1"/>
  <c r="AL465" i="1"/>
  <c r="AL464" i="1"/>
  <c r="AL463" i="1"/>
  <c r="AL462" i="1"/>
  <c r="AL461" i="1"/>
  <c r="AL460" i="1"/>
  <c r="AL459" i="1"/>
  <c r="AL458" i="1"/>
  <c r="AL457" i="1"/>
  <c r="AL456" i="1"/>
  <c r="AL455" i="1"/>
  <c r="AL454" i="1"/>
  <c r="AL453" i="1"/>
  <c r="AL452" i="1"/>
  <c r="AL451" i="1"/>
  <c r="AL450" i="1"/>
  <c r="AL448" i="1"/>
  <c r="AL447" i="1"/>
  <c r="AL444" i="1"/>
  <c r="AL443" i="1"/>
  <c r="AL442" i="1"/>
  <c r="AL441" i="1"/>
  <c r="AL440" i="1"/>
  <c r="AL439" i="1"/>
  <c r="AL436" i="1"/>
  <c r="AL435" i="1"/>
  <c r="AL434" i="1"/>
  <c r="AL433" i="1"/>
  <c r="AL430" i="1"/>
  <c r="AL429" i="1"/>
  <c r="AL428" i="1"/>
  <c r="AL427" i="1"/>
  <c r="AL426" i="1"/>
  <c r="AL425" i="1"/>
  <c r="AL422" i="1"/>
  <c r="AL419" i="1"/>
  <c r="AL418" i="1"/>
  <c r="AL416" i="1"/>
  <c r="AL413" i="1"/>
  <c r="AL412" i="1"/>
  <c r="AL409" i="1"/>
  <c r="AL407" i="1"/>
  <c r="AL315" i="1"/>
  <c r="AL242" i="1"/>
  <c r="AL243" i="1"/>
  <c r="AL244" i="1"/>
  <c r="AL246" i="1"/>
  <c r="AL247" i="1"/>
  <c r="AL249" i="1"/>
  <c r="AL250" i="1"/>
  <c r="AL252" i="1"/>
  <c r="AL253" i="1"/>
  <c r="AL254" i="1"/>
  <c r="AL216" i="1"/>
  <c r="AL217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7" i="1"/>
  <c r="AL118" i="1"/>
  <c r="AL119" i="1"/>
  <c r="AL120" i="1"/>
  <c r="AL121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7" i="1"/>
  <c r="R118" i="1"/>
  <c r="R119" i="1"/>
  <c r="R120" i="1"/>
  <c r="R121" i="1"/>
  <c r="N70" i="1"/>
  <c r="N71" i="1"/>
  <c r="N75" i="1"/>
  <c r="N77" i="1"/>
  <c r="N79" i="1"/>
  <c r="N83" i="1"/>
  <c r="N85" i="1"/>
  <c r="N86" i="1"/>
  <c r="N89" i="1"/>
  <c r="N90" i="1"/>
  <c r="N91" i="1"/>
  <c r="N92" i="1"/>
  <c r="N96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20" i="1"/>
  <c r="N121" i="1"/>
  <c r="N127" i="1"/>
  <c r="N128" i="1"/>
  <c r="N130" i="1"/>
  <c r="N131" i="1"/>
  <c r="N133" i="1"/>
  <c r="N135" i="1"/>
  <c r="N136" i="1"/>
  <c r="N137" i="1"/>
  <c r="N138" i="1"/>
  <c r="N139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73" i="1"/>
  <c r="N174" i="1"/>
  <c r="N176" i="1"/>
  <c r="N177" i="1"/>
  <c r="N179" i="1"/>
  <c r="N180" i="1"/>
  <c r="N181" i="1"/>
  <c r="N182" i="1"/>
  <c r="N184" i="1"/>
  <c r="N188" i="1"/>
  <c r="N189" i="1"/>
  <c r="N193" i="1"/>
  <c r="N194" i="1"/>
  <c r="N196" i="1"/>
  <c r="N197" i="1"/>
  <c r="N199" i="1"/>
  <c r="N206" i="1"/>
  <c r="AY796" i="1" l="1"/>
  <c r="BB1126" i="1"/>
  <c r="CE1126" i="1" s="1"/>
  <c r="AK723" i="1"/>
  <c r="AT723" i="1"/>
  <c r="AV316" i="1"/>
  <c r="AV782" i="1" s="1"/>
  <c r="AV781" i="1" s="1"/>
  <c r="AT743" i="1"/>
  <c r="AR743" i="1" s="1"/>
  <c r="BA1126" i="1"/>
  <c r="AV1104" i="1"/>
  <c r="AT1072" i="1"/>
  <c r="AT1071" i="1"/>
  <c r="AR1071" i="1" s="1"/>
  <c r="AT1070" i="1"/>
  <c r="AR1075" i="1"/>
  <c r="AR1076" i="1"/>
  <c r="AR1077" i="1"/>
  <c r="AR1078" i="1"/>
  <c r="AR1079" i="1"/>
  <c r="AR1080" i="1"/>
  <c r="AR1097" i="1"/>
  <c r="AR1098" i="1"/>
  <c r="AU863" i="1"/>
  <c r="AH863" i="1"/>
  <c r="AH864" i="1"/>
  <c r="AR863" i="1"/>
  <c r="BB771" i="1"/>
  <c r="BB770" i="1" s="1"/>
  <c r="AE743" i="1"/>
  <c r="AE744" i="1"/>
  <c r="AV314" i="1" l="1"/>
  <c r="AT1069" i="1"/>
  <c r="AR1069" i="1" s="1"/>
  <c r="AL1126" i="1"/>
  <c r="AK37" i="1"/>
  <c r="AN1126" i="1"/>
  <c r="AM37" i="1"/>
  <c r="AU743" i="1"/>
  <c r="AR1070" i="1"/>
  <c r="AT772" i="1"/>
  <c r="AT771" i="1"/>
  <c r="AX723" i="1"/>
  <c r="AY723" i="1" s="1"/>
  <c r="AY721" i="1"/>
  <c r="BA721" i="1"/>
  <c r="BN721" i="1"/>
  <c r="BU721" i="1"/>
  <c r="CE721" i="1"/>
  <c r="AY722" i="1"/>
  <c r="BA722" i="1"/>
  <c r="BN722" i="1"/>
  <c r="BU722" i="1"/>
  <c r="CE722" i="1"/>
  <c r="AY724" i="1"/>
  <c r="AY725" i="1"/>
  <c r="AY726" i="1"/>
  <c r="AY727" i="1"/>
  <c r="AT785" i="1" l="1"/>
  <c r="AT880" i="1" s="1"/>
  <c r="AR742" i="1"/>
  <c r="P742" i="1"/>
  <c r="N742" i="1"/>
  <c r="N863" i="1"/>
  <c r="N862" i="1"/>
  <c r="AD865" i="1"/>
  <c r="P1104" i="1"/>
  <c r="AJ862" i="1" l="1"/>
  <c r="K733" i="1"/>
  <c r="K732" i="1"/>
  <c r="R733" i="1"/>
  <c r="R732" i="1"/>
  <c r="Q723" i="1"/>
  <c r="K544" i="1"/>
  <c r="K543" i="1"/>
  <c r="Q542" i="1"/>
  <c r="R544" i="1"/>
  <c r="R543" i="1"/>
  <c r="L426" i="1"/>
  <c r="L427" i="1"/>
  <c r="L430" i="1"/>
  <c r="K448" i="1"/>
  <c r="K450" i="1"/>
  <c r="Q211" i="1"/>
  <c r="AV873" i="1" l="1"/>
  <c r="AR862" i="1"/>
  <c r="Q539" i="1"/>
  <c r="Q538" i="1" s="1"/>
  <c r="K542" i="1"/>
  <c r="K731" i="1"/>
  <c r="AE287" i="1"/>
  <c r="AE286" i="1"/>
  <c r="AY292" i="1"/>
  <c r="K538" i="1" l="1"/>
  <c r="K539" i="1"/>
  <c r="AT318" i="1"/>
  <c r="AT315" i="1"/>
  <c r="AT215" i="1"/>
  <c r="AT210" i="1"/>
  <c r="AT65" i="1" s="1"/>
  <c r="AG210" i="1"/>
  <c r="AG65" i="1" s="1"/>
  <c r="AG312" i="1" s="1"/>
  <c r="AG209" i="1"/>
  <c r="AG280" i="1" s="1"/>
  <c r="AG306" i="1" s="1"/>
  <c r="AG208" i="1"/>
  <c r="AG279" i="1" s="1"/>
  <c r="M209" i="1"/>
  <c r="M280" i="1" s="1"/>
  <c r="M210" i="1"/>
  <c r="M211" i="1"/>
  <c r="M215" i="1"/>
  <c r="M223" i="1"/>
  <c r="M222" i="1" s="1"/>
  <c r="M226" i="1"/>
  <c r="M234" i="1"/>
  <c r="M227" i="1" s="1"/>
  <c r="M238" i="1"/>
  <c r="M239" i="1"/>
  <c r="AK116" i="1"/>
  <c r="AK65" i="1"/>
  <c r="AT119" i="1"/>
  <c r="AT118" i="1" s="1"/>
  <c r="AT117" i="1" s="1"/>
  <c r="AT98" i="1"/>
  <c r="AT97" i="1" s="1"/>
  <c r="AT94" i="1" s="1"/>
  <c r="AT95" i="1"/>
  <c r="AT88" i="1"/>
  <c r="AT87" i="1"/>
  <c r="AT84" i="1"/>
  <c r="AT82" i="1"/>
  <c r="AT81" i="1"/>
  <c r="AT80" i="1" s="1"/>
  <c r="AT78" i="1" s="1"/>
  <c r="AT76" i="1"/>
  <c r="AT74" i="1"/>
  <c r="AT69" i="1"/>
  <c r="AT68" i="1" s="1"/>
  <c r="AG119" i="1"/>
  <c r="AG118" i="1" s="1"/>
  <c r="AG117" i="1" s="1"/>
  <c r="AG98" i="1"/>
  <c r="AG97" i="1" s="1"/>
  <c r="AG94" i="1" s="1"/>
  <c r="AG95" i="1"/>
  <c r="AG88" i="1"/>
  <c r="AG87" i="1"/>
  <c r="AG84" i="1"/>
  <c r="AG82" i="1"/>
  <c r="AG81" i="1"/>
  <c r="AG80" i="1" s="1"/>
  <c r="AG78" i="1" s="1"/>
  <c r="AG76" i="1"/>
  <c r="AG74" i="1"/>
  <c r="AG73" i="1" s="1"/>
  <c r="AG72" i="1" s="1"/>
  <c r="AG69" i="1"/>
  <c r="AG68" i="1" s="1"/>
  <c r="M119" i="1"/>
  <c r="M98" i="1"/>
  <c r="M95" i="1"/>
  <c r="M88" i="1"/>
  <c r="M87" i="1"/>
  <c r="M84" i="1"/>
  <c r="M82" i="1"/>
  <c r="M81" i="1"/>
  <c r="M80" i="1" s="1"/>
  <c r="M76" i="1"/>
  <c r="M74" i="1"/>
  <c r="M69" i="1"/>
  <c r="M65" i="1"/>
  <c r="BB37" i="1"/>
  <c r="AZ37" i="1"/>
  <c r="AZ28" i="1"/>
  <c r="AZ27" i="1"/>
  <c r="AX37" i="1"/>
  <c r="AX28" i="1"/>
  <c r="AX27" i="1"/>
  <c r="AV27" i="1"/>
  <c r="AV26" i="1"/>
  <c r="AT33" i="1"/>
  <c r="AT27" i="1"/>
  <c r="AQ26" i="1"/>
  <c r="AQ33" i="1"/>
  <c r="AN23" i="1"/>
  <c r="AN33" i="1"/>
  <c r="AL23" i="1"/>
  <c r="AL33" i="1"/>
  <c r="AE26" i="1"/>
  <c r="AE29" i="1"/>
  <c r="AD26" i="1"/>
  <c r="AD33" i="1"/>
  <c r="T23" i="1"/>
  <c r="T33" i="1"/>
  <c r="R23" i="1"/>
  <c r="R33" i="1"/>
  <c r="N38" i="1"/>
  <c r="N41" i="1"/>
  <c r="N42" i="1"/>
  <c r="N43" i="1"/>
  <c r="N44" i="1"/>
  <c r="N49" i="1"/>
  <c r="N50" i="1"/>
  <c r="L33" i="1"/>
  <c r="L41" i="1"/>
  <c r="L42" i="1"/>
  <c r="L43" i="1"/>
  <c r="L44" i="1"/>
  <c r="L49" i="1"/>
  <c r="L50" i="1"/>
  <c r="U37" i="1"/>
  <c r="U28" i="1"/>
  <c r="U27" i="1"/>
  <c r="S37" i="1"/>
  <c r="S28" i="1"/>
  <c r="S27" i="1"/>
  <c r="Q37" i="1"/>
  <c r="Q28" i="1"/>
  <c r="Q27" i="1"/>
  <c r="M33" i="1"/>
  <c r="AG293" i="1" l="1"/>
  <c r="AT93" i="1"/>
  <c r="M306" i="1"/>
  <c r="M293" i="1" s="1"/>
  <c r="AT73" i="1"/>
  <c r="AT72" i="1" s="1"/>
  <c r="AT67" i="1" s="1"/>
  <c r="M78" i="1"/>
  <c r="M118" i="1"/>
  <c r="M68" i="1"/>
  <c r="AG67" i="1"/>
  <c r="M312" i="1"/>
  <c r="M73" i="1"/>
  <c r="M97" i="1"/>
  <c r="M207" i="1"/>
  <c r="AG93" i="1"/>
  <c r="M237" i="1"/>
  <c r="M224" i="1"/>
  <c r="M221" i="1" s="1"/>
  <c r="M219" i="1" s="1"/>
  <c r="M225" i="1"/>
  <c r="AE27" i="1"/>
  <c r="AE33" i="1"/>
  <c r="T1126" i="1"/>
  <c r="R1126" i="1"/>
  <c r="Q873" i="1"/>
  <c r="Q25" i="1" s="1"/>
  <c r="F847" i="1"/>
  <c r="AQ29" i="1"/>
  <c r="M94" i="1" l="1"/>
  <c r="M72" i="1"/>
  <c r="M117" i="1"/>
  <c r="AD29" i="1"/>
  <c r="AE37" i="1"/>
  <c r="AD745" i="1"/>
  <c r="N1105" i="1"/>
  <c r="N1106" i="1"/>
  <c r="N1107" i="1"/>
  <c r="N1109" i="1"/>
  <c r="N1111" i="1"/>
  <c r="N1114" i="1"/>
  <c r="N1115" i="1"/>
  <c r="N1118" i="1"/>
  <c r="N1119" i="1"/>
  <c r="K1119" i="1"/>
  <c r="D1119" i="1"/>
  <c r="N1123" i="1"/>
  <c r="D1123" i="1"/>
  <c r="K719" i="1"/>
  <c r="D719" i="1"/>
  <c r="D715" i="1"/>
  <c r="K743" i="1"/>
  <c r="K744" i="1"/>
  <c r="D743" i="1"/>
  <c r="D744" i="1"/>
  <c r="AT744" i="1" s="1"/>
  <c r="E874" i="1"/>
  <c r="N864" i="1"/>
  <c r="K863" i="1"/>
  <c r="D863" i="1"/>
  <c r="D864" i="1"/>
  <c r="R828" i="1"/>
  <c r="R829" i="1"/>
  <c r="R830" i="1"/>
  <c r="K795" i="1"/>
  <c r="K796" i="1"/>
  <c r="K798" i="1"/>
  <c r="K799" i="1"/>
  <c r="K801" i="1"/>
  <c r="K802" i="1"/>
  <c r="K804" i="1"/>
  <c r="K805" i="1"/>
  <c r="K806" i="1"/>
  <c r="K807" i="1"/>
  <c r="K809" i="1"/>
  <c r="K810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L828" i="1" s="1"/>
  <c r="K829" i="1"/>
  <c r="L829" i="1" s="1"/>
  <c r="K830" i="1"/>
  <c r="L830" i="1" s="1"/>
  <c r="AL833" i="1"/>
  <c r="D732" i="1"/>
  <c r="AF732" i="1" s="1"/>
  <c r="D733" i="1"/>
  <c r="AF733" i="1" s="1"/>
  <c r="G731" i="1"/>
  <c r="R728" i="1"/>
  <c r="R727" i="1"/>
  <c r="R726" i="1"/>
  <c r="R724" i="1"/>
  <c r="R725" i="1"/>
  <c r="G542" i="1"/>
  <c r="AL542" i="1" s="1"/>
  <c r="L543" i="1"/>
  <c r="D544" i="1"/>
  <c r="G541" i="1"/>
  <c r="D409" i="1"/>
  <c r="G482" i="1"/>
  <c r="D448" i="1"/>
  <c r="D450" i="1"/>
  <c r="D447" i="1"/>
  <c r="G417" i="1"/>
  <c r="D419" i="1"/>
  <c r="D418" i="1"/>
  <c r="L719" i="1" l="1"/>
  <c r="AT833" i="1"/>
  <c r="E832" i="1"/>
  <c r="AR715" i="1"/>
  <c r="AS715" i="1" s="1"/>
  <c r="AF715" i="1"/>
  <c r="AT719" i="1"/>
  <c r="AR719" i="1" s="1"/>
  <c r="AS719" i="1" s="1"/>
  <c r="AF719" i="1"/>
  <c r="AR744" i="1"/>
  <c r="AU744" i="1"/>
  <c r="AL541" i="1"/>
  <c r="R541" i="1"/>
  <c r="K832" i="1"/>
  <c r="D541" i="1"/>
  <c r="AS541" i="1" s="1"/>
  <c r="K864" i="1"/>
  <c r="L864" i="1" s="1"/>
  <c r="M28" i="1"/>
  <c r="AY833" i="1"/>
  <c r="L833" i="1"/>
  <c r="G832" i="1"/>
  <c r="AU1123" i="1"/>
  <c r="AR1123" i="1"/>
  <c r="AS1123" i="1" s="1"/>
  <c r="G540" i="1"/>
  <c r="G539" i="1" s="1"/>
  <c r="AL539" i="1" s="1"/>
  <c r="AU715" i="1"/>
  <c r="M67" i="1"/>
  <c r="L715" i="1"/>
  <c r="K1123" i="1"/>
  <c r="L1123" i="1" s="1"/>
  <c r="M93" i="1"/>
  <c r="L1119" i="1"/>
  <c r="L863" i="1"/>
  <c r="AS863" i="1"/>
  <c r="AF863" i="1"/>
  <c r="L744" i="1"/>
  <c r="L743" i="1"/>
  <c r="AF864" i="1"/>
  <c r="L733" i="1"/>
  <c r="AY733" i="1"/>
  <c r="AS733" i="1"/>
  <c r="AY732" i="1"/>
  <c r="AS732" i="1"/>
  <c r="L544" i="1"/>
  <c r="AY544" i="1"/>
  <c r="AS544" i="1"/>
  <c r="AF544" i="1"/>
  <c r="AL417" i="1"/>
  <c r="AS744" i="1"/>
  <c r="AF744" i="1"/>
  <c r="AS743" i="1"/>
  <c r="AF743" i="1"/>
  <c r="D542" i="1"/>
  <c r="R542" i="1"/>
  <c r="L732" i="1"/>
  <c r="J732" i="1"/>
  <c r="D731" i="1"/>
  <c r="AF731" i="1" s="1"/>
  <c r="R731" i="1"/>
  <c r="R723" i="1"/>
  <c r="D513" i="1"/>
  <c r="AF513" i="1" s="1"/>
  <c r="G512" i="1"/>
  <c r="G481" i="1"/>
  <c r="G576" i="1"/>
  <c r="K554" i="1"/>
  <c r="K555" i="1"/>
  <c r="G551" i="1"/>
  <c r="D554" i="1"/>
  <c r="AX554" i="1" s="1"/>
  <c r="D555" i="1"/>
  <c r="AX555" i="1" s="1"/>
  <c r="AX552" i="1" s="1"/>
  <c r="D552" i="1"/>
  <c r="K287" i="1"/>
  <c r="R287" i="1"/>
  <c r="R286" i="1"/>
  <c r="Q285" i="1"/>
  <c r="K286" i="1"/>
  <c r="D287" i="1"/>
  <c r="D286" i="1"/>
  <c r="G285" i="1"/>
  <c r="D285" i="1" s="1"/>
  <c r="AL285" i="1" s="1"/>
  <c r="K1076" i="1"/>
  <c r="K1079" i="1"/>
  <c r="K1085" i="1"/>
  <c r="K1088" i="1"/>
  <c r="K1097" i="1"/>
  <c r="K1098" i="1"/>
  <c r="K1096" i="1"/>
  <c r="K1090" i="1"/>
  <c r="K1087" i="1"/>
  <c r="K1086" i="1"/>
  <c r="K1080" i="1"/>
  <c r="K1075" i="1"/>
  <c r="K1073" i="1"/>
  <c r="D1096" i="1"/>
  <c r="D1078" i="1"/>
  <c r="AF1078" i="1" s="1"/>
  <c r="AH1118" i="1"/>
  <c r="AH1115" i="1"/>
  <c r="AH1114" i="1"/>
  <c r="AH1111" i="1"/>
  <c r="AH1109" i="1"/>
  <c r="AH1107" i="1"/>
  <c r="AH1106" i="1"/>
  <c r="AH1105" i="1"/>
  <c r="AH1104" i="1"/>
  <c r="AH872" i="1"/>
  <c r="AH871" i="1"/>
  <c r="AH868" i="1"/>
  <c r="AH866" i="1"/>
  <c r="AH862" i="1"/>
  <c r="AH860" i="1"/>
  <c r="AH859" i="1"/>
  <c r="AH858" i="1"/>
  <c r="AH830" i="1"/>
  <c r="AH829" i="1"/>
  <c r="AH828" i="1"/>
  <c r="AH827" i="1"/>
  <c r="AH826" i="1"/>
  <c r="AH825" i="1"/>
  <c r="AH824" i="1"/>
  <c r="AH823" i="1"/>
  <c r="AH822" i="1"/>
  <c r="AH821" i="1"/>
  <c r="AH820" i="1"/>
  <c r="AH819" i="1"/>
  <c r="AH818" i="1"/>
  <c r="AH817" i="1"/>
  <c r="AH816" i="1"/>
  <c r="AH815" i="1"/>
  <c r="AH814" i="1"/>
  <c r="AH813" i="1"/>
  <c r="AH780" i="1"/>
  <c r="AH778" i="1"/>
  <c r="AH777" i="1"/>
  <c r="AH776" i="1"/>
  <c r="AH775" i="1"/>
  <c r="AH774" i="1"/>
  <c r="AH773" i="1"/>
  <c r="AH772" i="1"/>
  <c r="AH771" i="1"/>
  <c r="AH769" i="1"/>
  <c r="AH765" i="1"/>
  <c r="AH764" i="1"/>
  <c r="AH763" i="1"/>
  <c r="AH762" i="1"/>
  <c r="AH761" i="1"/>
  <c r="AH760" i="1"/>
  <c r="AH759" i="1"/>
  <c r="AH755" i="1"/>
  <c r="AH754" i="1"/>
  <c r="AH753" i="1"/>
  <c r="AH742" i="1"/>
  <c r="AH740" i="1"/>
  <c r="AH739" i="1"/>
  <c r="AH738" i="1"/>
  <c r="AH736" i="1"/>
  <c r="AH730" i="1"/>
  <c r="AH729" i="1"/>
  <c r="AH728" i="1"/>
  <c r="AH722" i="1"/>
  <c r="AH721" i="1"/>
  <c r="AH714" i="1"/>
  <c r="AH708" i="1"/>
  <c r="AH707" i="1"/>
  <c r="AH566" i="1"/>
  <c r="AH565" i="1"/>
  <c r="AH564" i="1"/>
  <c r="AH529" i="1"/>
  <c r="AH525" i="1"/>
  <c r="AH524" i="1"/>
  <c r="AH523" i="1"/>
  <c r="AH522" i="1"/>
  <c r="AH521" i="1"/>
  <c r="AH520" i="1"/>
  <c r="AH519" i="1"/>
  <c r="AH496" i="1"/>
  <c r="AH495" i="1"/>
  <c r="AH494" i="1"/>
  <c r="AH492" i="1"/>
  <c r="AH491" i="1"/>
  <c r="AH490" i="1"/>
  <c r="AH489" i="1"/>
  <c r="AH488" i="1"/>
  <c r="AH487" i="1"/>
  <c r="AH486" i="1"/>
  <c r="AH485" i="1"/>
  <c r="AH484" i="1"/>
  <c r="AH483" i="1"/>
  <c r="AH214" i="1"/>
  <c r="AH213" i="1"/>
  <c r="AH206" i="1"/>
  <c r="AH197" i="1"/>
  <c r="AH196" i="1"/>
  <c r="AH194" i="1"/>
  <c r="AH193" i="1"/>
  <c r="AH189" i="1"/>
  <c r="AH188" i="1"/>
  <c r="AH182" i="1"/>
  <c r="AH181" i="1"/>
  <c r="AH180" i="1"/>
  <c r="AH179" i="1"/>
  <c r="AH177" i="1"/>
  <c r="AH176" i="1"/>
  <c r="AH174" i="1"/>
  <c r="AH173" i="1"/>
  <c r="AH168" i="1"/>
  <c r="AH167" i="1"/>
  <c r="AH165" i="1"/>
  <c r="AH164" i="1"/>
  <c r="AH162" i="1"/>
  <c r="AH161" i="1"/>
  <c r="AH159" i="1"/>
  <c r="AH158" i="1"/>
  <c r="AH156" i="1"/>
  <c r="AH155" i="1"/>
  <c r="AH153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39" i="1"/>
  <c r="AH138" i="1"/>
  <c r="AH137" i="1"/>
  <c r="AH136" i="1"/>
  <c r="AH135" i="1"/>
  <c r="AH133" i="1"/>
  <c r="AH131" i="1"/>
  <c r="AH130" i="1"/>
  <c r="AH128" i="1"/>
  <c r="AH127" i="1"/>
  <c r="AH121" i="1"/>
  <c r="AH120" i="1"/>
  <c r="AH113" i="1"/>
  <c r="AH112" i="1"/>
  <c r="AH111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6" i="1"/>
  <c r="AH92" i="1"/>
  <c r="AH91" i="1"/>
  <c r="AH90" i="1"/>
  <c r="AH89" i="1"/>
  <c r="AH86" i="1"/>
  <c r="AH85" i="1"/>
  <c r="AH83" i="1"/>
  <c r="AH79" i="1"/>
  <c r="AH77" i="1"/>
  <c r="AH75" i="1"/>
  <c r="AH71" i="1"/>
  <c r="AH70" i="1"/>
  <c r="AF1115" i="1"/>
  <c r="AF1114" i="1"/>
  <c r="AF1109" i="1"/>
  <c r="AF1107" i="1"/>
  <c r="AF1106" i="1"/>
  <c r="AF1105" i="1"/>
  <c r="AF1071" i="1"/>
  <c r="AF1070" i="1"/>
  <c r="AF1045" i="1"/>
  <c r="AF1044" i="1"/>
  <c r="AF1043" i="1"/>
  <c r="AF1042" i="1"/>
  <c r="AF1014" i="1"/>
  <c r="AF1013" i="1"/>
  <c r="AF1012" i="1"/>
  <c r="AF1011" i="1"/>
  <c r="AF1010" i="1"/>
  <c r="AF1009" i="1"/>
  <c r="AF1008" i="1"/>
  <c r="AF1007" i="1"/>
  <c r="AF1006" i="1"/>
  <c r="AF1005" i="1"/>
  <c r="AF1004" i="1"/>
  <c r="AF1003" i="1"/>
  <c r="AF1002" i="1"/>
  <c r="AF1001" i="1"/>
  <c r="AF1000" i="1"/>
  <c r="AF999" i="1"/>
  <c r="AF998" i="1"/>
  <c r="AF997" i="1"/>
  <c r="AF996" i="1"/>
  <c r="AF995" i="1"/>
  <c r="AF994" i="1"/>
  <c r="AF993" i="1"/>
  <c r="AF992" i="1"/>
  <c r="AF991" i="1"/>
  <c r="AF990" i="1"/>
  <c r="AF989" i="1"/>
  <c r="AF988" i="1"/>
  <c r="AF987" i="1"/>
  <c r="AF986" i="1"/>
  <c r="AF985" i="1"/>
  <c r="AF981" i="1"/>
  <c r="AF980" i="1"/>
  <c r="AF974" i="1"/>
  <c r="AF972" i="1"/>
  <c r="AF971" i="1"/>
  <c r="AF968" i="1"/>
  <c r="AF956" i="1"/>
  <c r="AF955" i="1"/>
  <c r="AF954" i="1"/>
  <c r="AF953" i="1"/>
  <c r="AF952" i="1"/>
  <c r="AF951" i="1"/>
  <c r="AF950" i="1"/>
  <c r="AF949" i="1"/>
  <c r="AF948" i="1"/>
  <c r="AF868" i="1"/>
  <c r="AF860" i="1"/>
  <c r="AF780" i="1"/>
  <c r="AF778" i="1"/>
  <c r="AF777" i="1"/>
  <c r="AF776" i="1"/>
  <c r="AF775" i="1"/>
  <c r="AF774" i="1"/>
  <c r="AF773" i="1"/>
  <c r="AF708" i="1"/>
  <c r="AF707" i="1"/>
  <c r="AF706" i="1"/>
  <c r="AF705" i="1"/>
  <c r="AF704" i="1"/>
  <c r="AF703" i="1"/>
  <c r="AF702" i="1"/>
  <c r="AF655" i="1"/>
  <c r="AF654" i="1"/>
  <c r="AF653" i="1"/>
  <c r="AF595" i="1"/>
  <c r="AF594" i="1"/>
  <c r="AF591" i="1"/>
  <c r="AF590" i="1"/>
  <c r="AF589" i="1"/>
  <c r="AF588" i="1"/>
  <c r="AF587" i="1"/>
  <c r="AF586" i="1"/>
  <c r="AF585" i="1"/>
  <c r="AF584" i="1"/>
  <c r="AF530" i="1"/>
  <c r="AF529" i="1"/>
  <c r="AF524" i="1"/>
  <c r="AF523" i="1"/>
  <c r="AF492" i="1"/>
  <c r="AF491" i="1"/>
  <c r="AF490" i="1"/>
  <c r="AF489" i="1"/>
  <c r="AF488" i="1"/>
  <c r="AF487" i="1"/>
  <c r="AF486" i="1"/>
  <c r="AF485" i="1"/>
  <c r="AF474" i="1"/>
  <c r="AF473" i="1"/>
  <c r="AF470" i="1"/>
  <c r="AF469" i="1"/>
  <c r="AF462" i="1"/>
  <c r="AF459" i="1"/>
  <c r="AF444" i="1"/>
  <c r="AF442" i="1"/>
  <c r="AF440" i="1"/>
  <c r="AF434" i="1"/>
  <c r="AF430" i="1"/>
  <c r="AF427" i="1"/>
  <c r="AF426" i="1"/>
  <c r="AF409" i="1"/>
  <c r="AF398" i="1"/>
  <c r="AF397" i="1"/>
  <c r="AF396" i="1"/>
  <c r="AF395" i="1"/>
  <c r="AF394" i="1"/>
  <c r="AF393" i="1"/>
  <c r="AF392" i="1"/>
  <c r="AF391" i="1"/>
  <c r="AF390" i="1"/>
  <c r="AF386" i="1"/>
  <c r="AF385" i="1"/>
  <c r="AF384" i="1"/>
  <c r="AF383" i="1"/>
  <c r="AF382" i="1"/>
  <c r="AF380" i="1"/>
  <c r="AF379" i="1"/>
  <c r="AF375" i="1"/>
  <c r="AF372" i="1"/>
  <c r="AF371" i="1"/>
  <c r="AF370" i="1"/>
  <c r="AF369" i="1"/>
  <c r="AF368" i="1"/>
  <c r="AF367" i="1"/>
  <c r="AF366" i="1"/>
  <c r="AF365" i="1"/>
  <c r="AF362" i="1"/>
  <c r="AF361" i="1"/>
  <c r="AF360" i="1"/>
  <c r="AF359" i="1"/>
  <c r="AF358" i="1"/>
  <c r="AF357" i="1"/>
  <c r="AF356" i="1"/>
  <c r="AF355" i="1"/>
  <c r="AF343" i="1"/>
  <c r="AF342" i="1"/>
  <c r="AF339" i="1"/>
  <c r="AF292" i="1"/>
  <c r="AF270" i="1"/>
  <c r="AF269" i="1"/>
  <c r="AF268" i="1"/>
  <c r="AF182" i="1"/>
  <c r="AF181" i="1"/>
  <c r="AF151" i="1"/>
  <c r="AF150" i="1"/>
  <c r="AF149" i="1"/>
  <c r="AF148" i="1"/>
  <c r="AF147" i="1"/>
  <c r="AF146" i="1"/>
  <c r="AF145" i="1"/>
  <c r="AF144" i="1"/>
  <c r="AF143" i="1"/>
  <c r="AF139" i="1"/>
  <c r="AF138" i="1"/>
  <c r="AF137" i="1"/>
  <c r="AF136" i="1"/>
  <c r="AF135" i="1"/>
  <c r="AF133" i="1"/>
  <c r="AF128" i="1"/>
  <c r="AF125" i="1"/>
  <c r="AF124" i="1"/>
  <c r="AF121" i="1"/>
  <c r="AF113" i="1"/>
  <c r="AF112" i="1"/>
  <c r="AF111" i="1"/>
  <c r="AF110" i="1"/>
  <c r="AF109" i="1"/>
  <c r="AF108" i="1"/>
  <c r="AF107" i="1"/>
  <c r="AF106" i="1"/>
  <c r="AF105" i="1"/>
  <c r="AF104" i="1"/>
  <c r="AF103" i="1"/>
  <c r="AF96" i="1"/>
  <c r="AF91" i="1"/>
  <c r="AF90" i="1"/>
  <c r="AF75" i="1"/>
  <c r="L1115" i="1"/>
  <c r="L1114" i="1"/>
  <c r="L1109" i="1"/>
  <c r="L1107" i="1"/>
  <c r="L1106" i="1"/>
  <c r="L1105" i="1"/>
  <c r="L1045" i="1"/>
  <c r="L1044" i="1"/>
  <c r="L1043" i="1"/>
  <c r="L1042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1" i="1"/>
  <c r="L980" i="1"/>
  <c r="L974" i="1"/>
  <c r="L972" i="1"/>
  <c r="L971" i="1"/>
  <c r="L968" i="1"/>
  <c r="L956" i="1"/>
  <c r="L955" i="1"/>
  <c r="L954" i="1"/>
  <c r="L953" i="1"/>
  <c r="L952" i="1"/>
  <c r="L951" i="1"/>
  <c r="L950" i="1"/>
  <c r="L949" i="1"/>
  <c r="L948" i="1"/>
  <c r="L868" i="1"/>
  <c r="L860" i="1"/>
  <c r="L842" i="1"/>
  <c r="L780" i="1"/>
  <c r="L778" i="1"/>
  <c r="L777" i="1"/>
  <c r="L776" i="1"/>
  <c r="L775" i="1"/>
  <c r="L774" i="1"/>
  <c r="L773" i="1"/>
  <c r="L708" i="1"/>
  <c r="L707" i="1"/>
  <c r="L595" i="1"/>
  <c r="L594" i="1"/>
  <c r="L591" i="1"/>
  <c r="L590" i="1"/>
  <c r="L589" i="1"/>
  <c r="L588" i="1"/>
  <c r="L587" i="1"/>
  <c r="L586" i="1"/>
  <c r="L585" i="1"/>
  <c r="L584" i="1"/>
  <c r="L530" i="1"/>
  <c r="L529" i="1"/>
  <c r="L474" i="1"/>
  <c r="L473" i="1"/>
  <c r="L470" i="1"/>
  <c r="L469" i="1"/>
  <c r="L462" i="1"/>
  <c r="L459" i="1"/>
  <c r="L450" i="1"/>
  <c r="L448" i="1"/>
  <c r="L444" i="1"/>
  <c r="L442" i="1"/>
  <c r="L440" i="1"/>
  <c r="L434" i="1"/>
  <c r="L398" i="1"/>
  <c r="L397" i="1"/>
  <c r="L396" i="1"/>
  <c r="L395" i="1"/>
  <c r="L394" i="1"/>
  <c r="L393" i="1"/>
  <c r="L392" i="1"/>
  <c r="L391" i="1"/>
  <c r="L390" i="1"/>
  <c r="L386" i="1"/>
  <c r="L385" i="1"/>
  <c r="L384" i="1"/>
  <c r="L383" i="1"/>
  <c r="L382" i="1"/>
  <c r="L380" i="1"/>
  <c r="L379" i="1"/>
  <c r="L375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2" i="1"/>
  <c r="L343" i="1"/>
  <c r="L342" i="1"/>
  <c r="L339" i="1"/>
  <c r="L292" i="1"/>
  <c r="L270" i="1"/>
  <c r="L269" i="1"/>
  <c r="L268" i="1"/>
  <c r="L182" i="1"/>
  <c r="L181" i="1"/>
  <c r="L166" i="1"/>
  <c r="L163" i="1"/>
  <c r="L160" i="1"/>
  <c r="L157" i="1"/>
  <c r="L151" i="1"/>
  <c r="L150" i="1"/>
  <c r="L149" i="1"/>
  <c r="L148" i="1"/>
  <c r="L147" i="1"/>
  <c r="L146" i="1"/>
  <c r="L145" i="1"/>
  <c r="L144" i="1"/>
  <c r="L143" i="1"/>
  <c r="L139" i="1"/>
  <c r="L138" i="1"/>
  <c r="L137" i="1"/>
  <c r="L136" i="1"/>
  <c r="L135" i="1"/>
  <c r="L133" i="1"/>
  <c r="L132" i="1"/>
  <c r="L131" i="1"/>
  <c r="L130" i="1"/>
  <c r="L129" i="1"/>
  <c r="L128" i="1"/>
  <c r="L127" i="1"/>
  <c r="L126" i="1"/>
  <c r="AS1115" i="1"/>
  <c r="AS1114" i="1"/>
  <c r="AS1109" i="1"/>
  <c r="AS1107" i="1"/>
  <c r="AS1106" i="1"/>
  <c r="AS1105" i="1"/>
  <c r="AS1045" i="1"/>
  <c r="AS1044" i="1"/>
  <c r="AS1043" i="1"/>
  <c r="AS1042" i="1"/>
  <c r="AS1014" i="1"/>
  <c r="AS1013" i="1"/>
  <c r="AS1012" i="1"/>
  <c r="AS1011" i="1"/>
  <c r="AS1010" i="1"/>
  <c r="AS1009" i="1"/>
  <c r="AS1008" i="1"/>
  <c r="AS1007" i="1"/>
  <c r="AS1006" i="1"/>
  <c r="AS1005" i="1"/>
  <c r="AS1004" i="1"/>
  <c r="AS1003" i="1"/>
  <c r="AS1002" i="1"/>
  <c r="AS1001" i="1"/>
  <c r="AS1000" i="1"/>
  <c r="AS999" i="1"/>
  <c r="AS998" i="1"/>
  <c r="AS997" i="1"/>
  <c r="AS996" i="1"/>
  <c r="AS995" i="1"/>
  <c r="AS994" i="1"/>
  <c r="AS993" i="1"/>
  <c r="AS992" i="1"/>
  <c r="AS991" i="1"/>
  <c r="AS981" i="1"/>
  <c r="AS980" i="1"/>
  <c r="AS974" i="1"/>
  <c r="AS972" i="1"/>
  <c r="AS971" i="1"/>
  <c r="AS968" i="1"/>
  <c r="AS956" i="1"/>
  <c r="AS955" i="1"/>
  <c r="AS954" i="1"/>
  <c r="AS953" i="1"/>
  <c r="AS952" i="1"/>
  <c r="AS951" i="1"/>
  <c r="AS950" i="1"/>
  <c r="AS949" i="1"/>
  <c r="AS948" i="1"/>
  <c r="AS868" i="1"/>
  <c r="AS860" i="1"/>
  <c r="AS780" i="1"/>
  <c r="AS778" i="1"/>
  <c r="AS777" i="1"/>
  <c r="AS776" i="1"/>
  <c r="AS775" i="1"/>
  <c r="AS774" i="1"/>
  <c r="AS773" i="1"/>
  <c r="AS708" i="1"/>
  <c r="AS707" i="1"/>
  <c r="AS706" i="1"/>
  <c r="AS705" i="1"/>
  <c r="AS704" i="1"/>
  <c r="AS703" i="1"/>
  <c r="AS702" i="1"/>
  <c r="AS655" i="1"/>
  <c r="AS654" i="1"/>
  <c r="AS653" i="1"/>
  <c r="AS595" i="1"/>
  <c r="AS594" i="1"/>
  <c r="AS591" i="1"/>
  <c r="AS590" i="1"/>
  <c r="AS589" i="1"/>
  <c r="AS588" i="1"/>
  <c r="AS587" i="1"/>
  <c r="AS586" i="1"/>
  <c r="AS585" i="1"/>
  <c r="AS584" i="1"/>
  <c r="AS529" i="1"/>
  <c r="AS524" i="1"/>
  <c r="AS492" i="1"/>
  <c r="AS491" i="1"/>
  <c r="AS490" i="1"/>
  <c r="AS489" i="1"/>
  <c r="AS488" i="1"/>
  <c r="AS487" i="1"/>
  <c r="AS486" i="1"/>
  <c r="AS485" i="1"/>
  <c r="AS474" i="1"/>
  <c r="AS473" i="1"/>
  <c r="AS470" i="1"/>
  <c r="AS469" i="1"/>
  <c r="AS462" i="1"/>
  <c r="AS459" i="1"/>
  <c r="AS444" i="1"/>
  <c r="AS442" i="1"/>
  <c r="AS440" i="1"/>
  <c r="AS434" i="1"/>
  <c r="AS430" i="1"/>
  <c r="AS427" i="1"/>
  <c r="AS426" i="1"/>
  <c r="AS398" i="1"/>
  <c r="AS397" i="1"/>
  <c r="AS396" i="1"/>
  <c r="AS395" i="1"/>
  <c r="AS394" i="1"/>
  <c r="AS393" i="1"/>
  <c r="AS392" i="1"/>
  <c r="AS391" i="1"/>
  <c r="AS390" i="1"/>
  <c r="AS386" i="1"/>
  <c r="AS385" i="1"/>
  <c r="AS384" i="1"/>
  <c r="AS383" i="1"/>
  <c r="AS382" i="1"/>
  <c r="AS380" i="1"/>
  <c r="AS379" i="1"/>
  <c r="AS375" i="1"/>
  <c r="AS372" i="1"/>
  <c r="AS371" i="1"/>
  <c r="AS370" i="1"/>
  <c r="AS369" i="1"/>
  <c r="AS368" i="1"/>
  <c r="AS367" i="1"/>
  <c r="AS366" i="1"/>
  <c r="AS365" i="1"/>
  <c r="AS362" i="1"/>
  <c r="AS361" i="1"/>
  <c r="AS360" i="1"/>
  <c r="AS359" i="1"/>
  <c r="AS358" i="1"/>
  <c r="AS357" i="1"/>
  <c r="AS356" i="1"/>
  <c r="AS355" i="1"/>
  <c r="AS343" i="1"/>
  <c r="AS342" i="1"/>
  <c r="AS339" i="1"/>
  <c r="AS292" i="1"/>
  <c r="AS270" i="1"/>
  <c r="AS269" i="1"/>
  <c r="AS268" i="1"/>
  <c r="AS182" i="1"/>
  <c r="AS181" i="1"/>
  <c r="AS151" i="1"/>
  <c r="AS150" i="1"/>
  <c r="AS149" i="1"/>
  <c r="AS148" i="1"/>
  <c r="AS147" i="1"/>
  <c r="AS146" i="1"/>
  <c r="AS145" i="1"/>
  <c r="AS144" i="1"/>
  <c r="AS143" i="1"/>
  <c r="AS139" i="1"/>
  <c r="AS138" i="1"/>
  <c r="AS137" i="1"/>
  <c r="AS136" i="1"/>
  <c r="AS135" i="1"/>
  <c r="AS133" i="1"/>
  <c r="AS128" i="1"/>
  <c r="AS121" i="1"/>
  <c r="AS113" i="1"/>
  <c r="AS112" i="1"/>
  <c r="AS111" i="1"/>
  <c r="AS110" i="1"/>
  <c r="AS109" i="1"/>
  <c r="AS108" i="1"/>
  <c r="AS107" i="1"/>
  <c r="AS106" i="1"/>
  <c r="AS105" i="1"/>
  <c r="AS104" i="1"/>
  <c r="AS103" i="1"/>
  <c r="AS96" i="1"/>
  <c r="AS91" i="1"/>
  <c r="AS90" i="1"/>
  <c r="AS75" i="1"/>
  <c r="AU1115" i="1"/>
  <c r="AU1114" i="1"/>
  <c r="AU1111" i="1"/>
  <c r="AU1109" i="1"/>
  <c r="AU1107" i="1"/>
  <c r="AU1106" i="1"/>
  <c r="AU1105" i="1"/>
  <c r="AU1104" i="1"/>
  <c r="AU1014" i="1"/>
  <c r="AU1013" i="1"/>
  <c r="AU1012" i="1"/>
  <c r="AU1011" i="1"/>
  <c r="AU1010" i="1"/>
  <c r="AU1009" i="1"/>
  <c r="AU1008" i="1"/>
  <c r="AU1007" i="1"/>
  <c r="AU1006" i="1"/>
  <c r="AU1005" i="1"/>
  <c r="AU1004" i="1"/>
  <c r="AU1003" i="1"/>
  <c r="AU1002" i="1"/>
  <c r="AU1001" i="1"/>
  <c r="AU1000" i="1"/>
  <c r="AU999" i="1"/>
  <c r="AU998" i="1"/>
  <c r="AU997" i="1"/>
  <c r="AU996" i="1"/>
  <c r="AU995" i="1"/>
  <c r="AU994" i="1"/>
  <c r="AU993" i="1"/>
  <c r="AU992" i="1"/>
  <c r="AU991" i="1"/>
  <c r="AU990" i="1"/>
  <c r="AU989" i="1"/>
  <c r="AU988" i="1"/>
  <c r="AU987" i="1"/>
  <c r="AU986" i="1"/>
  <c r="AU985" i="1"/>
  <c r="AU872" i="1"/>
  <c r="AU871" i="1"/>
  <c r="AU868" i="1"/>
  <c r="AU862" i="1"/>
  <c r="AU860" i="1"/>
  <c r="AU859" i="1"/>
  <c r="AU858" i="1"/>
  <c r="AU780" i="1"/>
  <c r="AU778" i="1"/>
  <c r="AU777" i="1"/>
  <c r="AU776" i="1"/>
  <c r="AU775" i="1"/>
  <c r="AU774" i="1"/>
  <c r="AU773" i="1"/>
  <c r="AU772" i="1"/>
  <c r="AU771" i="1"/>
  <c r="AU769" i="1"/>
  <c r="AU765" i="1"/>
  <c r="AU764" i="1"/>
  <c r="AU763" i="1"/>
  <c r="AU762" i="1"/>
  <c r="AU761" i="1"/>
  <c r="AU760" i="1"/>
  <c r="AU759" i="1"/>
  <c r="AU755" i="1"/>
  <c r="AU754" i="1"/>
  <c r="AU753" i="1"/>
  <c r="AU748" i="1"/>
  <c r="AU747" i="1"/>
  <c r="AU746" i="1"/>
  <c r="AU740" i="1"/>
  <c r="AU739" i="1"/>
  <c r="AU738" i="1"/>
  <c r="AU736" i="1"/>
  <c r="AU730" i="1"/>
  <c r="AU729" i="1"/>
  <c r="AU655" i="1"/>
  <c r="AU654" i="1"/>
  <c r="AU653" i="1"/>
  <c r="AU652" i="1"/>
  <c r="AU650" i="1"/>
  <c r="AU649" i="1"/>
  <c r="AU647" i="1"/>
  <c r="AU646" i="1"/>
  <c r="AU645" i="1"/>
  <c r="AU642" i="1"/>
  <c r="AU641" i="1"/>
  <c r="AU640" i="1"/>
  <c r="AU639" i="1"/>
  <c r="AU638" i="1"/>
  <c r="AU637" i="1"/>
  <c r="AU636" i="1"/>
  <c r="AU635" i="1"/>
  <c r="AU595" i="1"/>
  <c r="AU594" i="1"/>
  <c r="AU593" i="1"/>
  <c r="AU591" i="1"/>
  <c r="AU590" i="1"/>
  <c r="AU589" i="1"/>
  <c r="AU588" i="1"/>
  <c r="AU587" i="1"/>
  <c r="AU586" i="1"/>
  <c r="AU585" i="1"/>
  <c r="AU584" i="1"/>
  <c r="AU583" i="1"/>
  <c r="AU214" i="1"/>
  <c r="AU206" i="1"/>
  <c r="AU197" i="1"/>
  <c r="AU196" i="1"/>
  <c r="AU194" i="1"/>
  <c r="AU193" i="1"/>
  <c r="AU189" i="1"/>
  <c r="AU188" i="1"/>
  <c r="AU182" i="1"/>
  <c r="AU181" i="1"/>
  <c r="AU180" i="1"/>
  <c r="AU179" i="1"/>
  <c r="AU177" i="1"/>
  <c r="AU176" i="1"/>
  <c r="AU174" i="1"/>
  <c r="AU173" i="1"/>
  <c r="AU168" i="1"/>
  <c r="AU167" i="1"/>
  <c r="AU165" i="1"/>
  <c r="AU164" i="1"/>
  <c r="AU162" i="1"/>
  <c r="AU161" i="1"/>
  <c r="AU159" i="1"/>
  <c r="AU158" i="1"/>
  <c r="AU156" i="1"/>
  <c r="AU155" i="1"/>
  <c r="AU153" i="1"/>
  <c r="AU152" i="1"/>
  <c r="AU151" i="1"/>
  <c r="AU150" i="1"/>
  <c r="AU149" i="1"/>
  <c r="AU148" i="1"/>
  <c r="AU147" i="1"/>
  <c r="AU146" i="1"/>
  <c r="AU145" i="1"/>
  <c r="AU144" i="1"/>
  <c r="AU143" i="1"/>
  <c r="AU142" i="1"/>
  <c r="AU141" i="1"/>
  <c r="AU139" i="1"/>
  <c r="AU138" i="1"/>
  <c r="AU137" i="1"/>
  <c r="AU136" i="1"/>
  <c r="AU135" i="1"/>
  <c r="AU133" i="1"/>
  <c r="AU131" i="1"/>
  <c r="AU130" i="1"/>
  <c r="AU128" i="1"/>
  <c r="AU127" i="1"/>
  <c r="AU121" i="1"/>
  <c r="AU120" i="1"/>
  <c r="AU113" i="1"/>
  <c r="AU112" i="1"/>
  <c r="AU111" i="1"/>
  <c r="AU110" i="1"/>
  <c r="AU109" i="1"/>
  <c r="AU108" i="1"/>
  <c r="AU107" i="1"/>
  <c r="AU106" i="1"/>
  <c r="AU105" i="1"/>
  <c r="AU104" i="1"/>
  <c r="AU103" i="1"/>
  <c r="AU102" i="1"/>
  <c r="AU101" i="1"/>
  <c r="AU100" i="1"/>
  <c r="AU99" i="1"/>
  <c r="AU96" i="1"/>
  <c r="AU92" i="1"/>
  <c r="AU91" i="1"/>
  <c r="AU90" i="1"/>
  <c r="AU89" i="1"/>
  <c r="AU86" i="1"/>
  <c r="AU85" i="1"/>
  <c r="AU83" i="1"/>
  <c r="AU79" i="1"/>
  <c r="AU77" i="1"/>
  <c r="AU75" i="1"/>
  <c r="AU71" i="1"/>
  <c r="AU70" i="1"/>
  <c r="AW1116" i="1"/>
  <c r="AW1115" i="1"/>
  <c r="AW1114" i="1"/>
  <c r="AW1113" i="1"/>
  <c r="AW1112" i="1"/>
  <c r="AW1111" i="1"/>
  <c r="AW1110" i="1"/>
  <c r="AW1109" i="1"/>
  <c r="AW1108" i="1"/>
  <c r="AW1107" i="1"/>
  <c r="AW1106" i="1"/>
  <c r="AW1105" i="1"/>
  <c r="AW1104" i="1"/>
  <c r="AW1018" i="1"/>
  <c r="AW1017" i="1"/>
  <c r="AW1016" i="1"/>
  <c r="AW1014" i="1"/>
  <c r="AW1013" i="1"/>
  <c r="AW1012" i="1"/>
  <c r="AW1011" i="1"/>
  <c r="AW1010" i="1"/>
  <c r="AW1009" i="1"/>
  <c r="AW1008" i="1"/>
  <c r="AW1007" i="1"/>
  <c r="AW1006" i="1"/>
  <c r="AW1005" i="1"/>
  <c r="AW1004" i="1"/>
  <c r="AW1003" i="1"/>
  <c r="AW1002" i="1"/>
  <c r="AW1001" i="1"/>
  <c r="AW1000" i="1"/>
  <c r="AW999" i="1"/>
  <c r="AW998" i="1"/>
  <c r="AW997" i="1"/>
  <c r="AW996" i="1"/>
  <c r="AW995" i="1"/>
  <c r="AW994" i="1"/>
  <c r="AW993" i="1"/>
  <c r="AW992" i="1"/>
  <c r="AW991" i="1"/>
  <c r="AW990" i="1"/>
  <c r="AW989" i="1"/>
  <c r="AW988" i="1"/>
  <c r="AW987" i="1"/>
  <c r="AW986" i="1"/>
  <c r="AW985" i="1"/>
  <c r="AW872" i="1"/>
  <c r="AW871" i="1"/>
  <c r="AW870" i="1"/>
  <c r="AW868" i="1"/>
  <c r="AW867" i="1"/>
  <c r="AW863" i="1"/>
  <c r="AW861" i="1"/>
  <c r="AW860" i="1"/>
  <c r="AW859" i="1"/>
  <c r="AW858" i="1"/>
  <c r="AW789" i="1"/>
  <c r="AW780" i="1"/>
  <c r="AW778" i="1"/>
  <c r="AW777" i="1"/>
  <c r="AW776" i="1"/>
  <c r="AW775" i="1"/>
  <c r="AW774" i="1"/>
  <c r="AW773" i="1"/>
  <c r="AW769" i="1"/>
  <c r="AW768" i="1"/>
  <c r="AW767" i="1"/>
  <c r="AW766" i="1"/>
  <c r="AW765" i="1"/>
  <c r="AW764" i="1"/>
  <c r="AW763" i="1"/>
  <c r="AW762" i="1"/>
  <c r="AW761" i="1"/>
  <c r="AW760" i="1"/>
  <c r="AW759" i="1"/>
  <c r="AW758" i="1"/>
  <c r="AW757" i="1"/>
  <c r="AW756" i="1"/>
  <c r="AW755" i="1"/>
  <c r="AW754" i="1"/>
  <c r="AW753" i="1"/>
  <c r="AW750" i="1"/>
  <c r="AW749" i="1"/>
  <c r="AW748" i="1"/>
  <c r="AW747" i="1"/>
  <c r="AW746" i="1"/>
  <c r="AW743" i="1"/>
  <c r="AW742" i="1"/>
  <c r="AW741" i="1"/>
  <c r="AW740" i="1"/>
  <c r="AW739" i="1"/>
  <c r="AW738" i="1"/>
  <c r="AW737" i="1"/>
  <c r="AW736" i="1"/>
  <c r="AW735" i="1"/>
  <c r="AW730" i="1"/>
  <c r="AW729" i="1"/>
  <c r="AW728" i="1"/>
  <c r="AW595" i="1"/>
  <c r="AW594" i="1"/>
  <c r="AW593" i="1"/>
  <c r="AW592" i="1"/>
  <c r="AW591" i="1"/>
  <c r="AW590" i="1"/>
  <c r="AW589" i="1"/>
  <c r="AW588" i="1"/>
  <c r="AW587" i="1"/>
  <c r="AW586" i="1"/>
  <c r="AW585" i="1"/>
  <c r="AW584" i="1"/>
  <c r="AW583" i="1"/>
  <c r="AW322" i="1"/>
  <c r="AW321" i="1"/>
  <c r="AW320" i="1"/>
  <c r="AW319" i="1"/>
  <c r="AW315" i="1"/>
  <c r="AW284" i="1"/>
  <c r="AW206" i="1"/>
  <c r="AW205" i="1"/>
  <c r="AW204" i="1"/>
  <c r="AW203" i="1"/>
  <c r="AW202" i="1"/>
  <c r="AW201" i="1"/>
  <c r="AW200" i="1"/>
  <c r="AW199" i="1"/>
  <c r="AW198" i="1"/>
  <c r="AW197" i="1"/>
  <c r="AW196" i="1"/>
  <c r="AW195" i="1"/>
  <c r="AW194" i="1"/>
  <c r="AW193" i="1"/>
  <c r="AW192" i="1"/>
  <c r="AW191" i="1"/>
  <c r="AW190" i="1"/>
  <c r="AW189" i="1"/>
  <c r="AW188" i="1"/>
  <c r="AW187" i="1"/>
  <c r="AW186" i="1"/>
  <c r="AW185" i="1"/>
  <c r="AW184" i="1"/>
  <c r="AW183" i="1"/>
  <c r="AW182" i="1"/>
  <c r="AW181" i="1"/>
  <c r="AW180" i="1"/>
  <c r="AW179" i="1"/>
  <c r="AW178" i="1"/>
  <c r="AW177" i="1"/>
  <c r="AW176" i="1"/>
  <c r="AW175" i="1"/>
  <c r="AW174" i="1"/>
  <c r="AW173" i="1"/>
  <c r="AW172" i="1"/>
  <c r="AW171" i="1"/>
  <c r="AW170" i="1"/>
  <c r="AW169" i="1"/>
  <c r="AW168" i="1"/>
  <c r="AW167" i="1"/>
  <c r="AW166" i="1"/>
  <c r="AW165" i="1"/>
  <c r="AW164" i="1"/>
  <c r="AW163" i="1"/>
  <c r="AW162" i="1"/>
  <c r="AW161" i="1"/>
  <c r="AW160" i="1"/>
  <c r="AW159" i="1"/>
  <c r="AW158" i="1"/>
  <c r="AW157" i="1"/>
  <c r="AW156" i="1"/>
  <c r="AW155" i="1"/>
  <c r="AW154" i="1"/>
  <c r="AW153" i="1"/>
  <c r="AW152" i="1"/>
  <c r="AW151" i="1"/>
  <c r="AW150" i="1"/>
  <c r="AW149" i="1"/>
  <c r="AW148" i="1"/>
  <c r="AW147" i="1"/>
  <c r="AW146" i="1"/>
  <c r="AW145" i="1"/>
  <c r="AW144" i="1"/>
  <c r="AW143" i="1"/>
  <c r="AW142" i="1"/>
  <c r="AW141" i="1"/>
  <c r="AW140" i="1"/>
  <c r="AW139" i="1"/>
  <c r="AW138" i="1"/>
  <c r="AW137" i="1"/>
  <c r="AW136" i="1"/>
  <c r="AW135" i="1"/>
  <c r="AW134" i="1"/>
  <c r="AW133" i="1"/>
  <c r="AW132" i="1"/>
  <c r="AW131" i="1"/>
  <c r="AW130" i="1"/>
  <c r="AW129" i="1"/>
  <c r="AW128" i="1"/>
  <c r="AW127" i="1"/>
  <c r="AW126" i="1"/>
  <c r="AW125" i="1"/>
  <c r="AW124" i="1"/>
  <c r="AW123" i="1"/>
  <c r="AY1126" i="1"/>
  <c r="AY1116" i="1"/>
  <c r="AY1115" i="1"/>
  <c r="AY1114" i="1"/>
  <c r="AY1113" i="1"/>
  <c r="AY1112" i="1"/>
  <c r="AY1111" i="1"/>
  <c r="AY1110" i="1"/>
  <c r="AY1109" i="1"/>
  <c r="AY1108" i="1"/>
  <c r="AY1107" i="1"/>
  <c r="AY1106" i="1"/>
  <c r="AY1105" i="1"/>
  <c r="AY1104" i="1"/>
  <c r="AY872" i="1"/>
  <c r="AY871" i="1"/>
  <c r="AY868" i="1"/>
  <c r="AY866" i="1"/>
  <c r="AY863" i="1"/>
  <c r="AY860" i="1"/>
  <c r="AY859" i="1"/>
  <c r="AY858" i="1"/>
  <c r="BA1018" i="1"/>
  <c r="BA1014" i="1"/>
  <c r="BA1013" i="1"/>
  <c r="BA1012" i="1"/>
  <c r="BA1011" i="1"/>
  <c r="BA1010" i="1"/>
  <c r="BA1009" i="1"/>
  <c r="BA1008" i="1"/>
  <c r="BA1007" i="1"/>
  <c r="BA1006" i="1"/>
  <c r="BA1005" i="1"/>
  <c r="BA1004" i="1"/>
  <c r="BA1003" i="1"/>
  <c r="BA1002" i="1"/>
  <c r="BA1001" i="1"/>
  <c r="BA1000" i="1"/>
  <c r="BA999" i="1"/>
  <c r="BA998" i="1"/>
  <c r="BA997" i="1"/>
  <c r="BA996" i="1"/>
  <c r="BA995" i="1"/>
  <c r="BA994" i="1"/>
  <c r="BA993" i="1"/>
  <c r="BA992" i="1"/>
  <c r="BA991" i="1"/>
  <c r="BA990" i="1"/>
  <c r="BA989" i="1"/>
  <c r="BA988" i="1"/>
  <c r="BA987" i="1"/>
  <c r="BA986" i="1"/>
  <c r="BA985" i="1"/>
  <c r="BA981" i="1"/>
  <c r="BA980" i="1"/>
  <c r="BA979" i="1"/>
  <c r="BA978" i="1"/>
  <c r="BA977" i="1"/>
  <c r="BA976" i="1"/>
  <c r="BA975" i="1"/>
  <c r="BA974" i="1"/>
  <c r="BA973" i="1"/>
  <c r="BA972" i="1"/>
  <c r="BA971" i="1"/>
  <c r="BA970" i="1"/>
  <c r="BA969" i="1"/>
  <c r="BA968" i="1"/>
  <c r="BA967" i="1"/>
  <c r="BA966" i="1"/>
  <c r="BA965" i="1"/>
  <c r="BA964" i="1"/>
  <c r="BA963" i="1"/>
  <c r="BA962" i="1"/>
  <c r="BA961" i="1"/>
  <c r="BA960" i="1"/>
  <c r="BA959" i="1"/>
  <c r="BA958" i="1"/>
  <c r="BA957" i="1"/>
  <c r="BA956" i="1"/>
  <c r="BA955" i="1"/>
  <c r="BA954" i="1"/>
  <c r="BA953" i="1"/>
  <c r="BA952" i="1"/>
  <c r="BA951" i="1"/>
  <c r="BA950" i="1"/>
  <c r="BA949" i="1"/>
  <c r="BA948" i="1"/>
  <c r="BA947" i="1"/>
  <c r="BA946" i="1"/>
  <c r="BA945" i="1"/>
  <c r="BA872" i="1"/>
  <c r="BA871" i="1"/>
  <c r="BA868" i="1"/>
  <c r="BA866" i="1"/>
  <c r="BA863" i="1"/>
  <c r="BA860" i="1"/>
  <c r="BA859" i="1"/>
  <c r="BA858" i="1"/>
  <c r="AY830" i="1"/>
  <c r="AY829" i="1"/>
  <c r="AY828" i="1"/>
  <c r="AY827" i="1"/>
  <c r="AY826" i="1"/>
  <c r="AY825" i="1"/>
  <c r="AY824" i="1"/>
  <c r="AY823" i="1"/>
  <c r="AY822" i="1"/>
  <c r="AY821" i="1"/>
  <c r="AY820" i="1"/>
  <c r="AY819" i="1"/>
  <c r="AY818" i="1"/>
  <c r="AY817" i="1"/>
  <c r="AY816" i="1"/>
  <c r="AY815" i="1"/>
  <c r="AY814" i="1"/>
  <c r="AY813" i="1"/>
  <c r="AY812" i="1"/>
  <c r="AY807" i="1"/>
  <c r="AY806" i="1"/>
  <c r="AY805" i="1"/>
  <c r="AY804" i="1"/>
  <c r="AY801" i="1"/>
  <c r="AY783" i="1"/>
  <c r="AY780" i="1"/>
  <c r="AY778" i="1"/>
  <c r="AY777" i="1"/>
  <c r="AY776" i="1"/>
  <c r="AY775" i="1"/>
  <c r="AY774" i="1"/>
  <c r="AY773" i="1"/>
  <c r="AY769" i="1"/>
  <c r="AY768" i="1"/>
  <c r="AY767" i="1"/>
  <c r="AY766" i="1"/>
  <c r="AY765" i="1"/>
  <c r="AY764" i="1"/>
  <c r="AY763" i="1"/>
  <c r="AY762" i="1"/>
  <c r="AY761" i="1"/>
  <c r="AY760" i="1"/>
  <c r="AY759" i="1"/>
  <c r="AY758" i="1"/>
  <c r="AY757" i="1"/>
  <c r="AY756" i="1"/>
  <c r="AY755" i="1"/>
  <c r="AY754" i="1"/>
  <c r="AY753" i="1"/>
  <c r="AY750" i="1"/>
  <c r="AY749" i="1"/>
  <c r="AY748" i="1"/>
  <c r="AY747" i="1"/>
  <c r="AY746" i="1"/>
  <c r="AY743" i="1"/>
  <c r="AY741" i="1"/>
  <c r="AY740" i="1"/>
  <c r="AY739" i="1"/>
  <c r="AY738" i="1"/>
  <c r="AY737" i="1"/>
  <c r="AY736" i="1"/>
  <c r="AY735" i="1"/>
  <c r="AY730" i="1"/>
  <c r="AY729" i="1"/>
  <c r="AY728" i="1"/>
  <c r="AY595" i="1"/>
  <c r="AY594" i="1"/>
  <c r="AY593" i="1"/>
  <c r="AY592" i="1"/>
  <c r="AY591" i="1"/>
  <c r="AY590" i="1"/>
  <c r="AY589" i="1"/>
  <c r="AY588" i="1"/>
  <c r="AY587" i="1"/>
  <c r="AY586" i="1"/>
  <c r="AY585" i="1"/>
  <c r="AY584" i="1"/>
  <c r="AY583" i="1"/>
  <c r="AY582" i="1"/>
  <c r="AY574" i="1"/>
  <c r="AY566" i="1"/>
  <c r="AY565" i="1"/>
  <c r="AY555" i="1"/>
  <c r="AY553" i="1"/>
  <c r="AY552" i="1"/>
  <c r="AY530" i="1"/>
  <c r="AY525" i="1"/>
  <c r="AY524" i="1"/>
  <c r="AY523" i="1"/>
  <c r="AY522" i="1"/>
  <c r="AY520" i="1"/>
  <c r="AY507" i="1"/>
  <c r="AY504" i="1"/>
  <c r="AY501" i="1"/>
  <c r="AY499" i="1"/>
  <c r="AY496" i="1"/>
  <c r="AY495" i="1"/>
  <c r="AY492" i="1"/>
  <c r="AY491" i="1"/>
  <c r="AY490" i="1"/>
  <c r="AY489" i="1"/>
  <c r="AY488" i="1"/>
  <c r="AY487" i="1"/>
  <c r="AY486" i="1"/>
  <c r="AY485" i="1"/>
  <c r="AY484" i="1"/>
  <c r="AY483" i="1"/>
  <c r="AY477" i="1"/>
  <c r="AY474" i="1"/>
  <c r="AY473" i="1"/>
  <c r="AY472" i="1"/>
  <c r="AY471" i="1"/>
  <c r="AY470" i="1"/>
  <c r="AY469" i="1"/>
  <c r="AY468" i="1"/>
  <c r="AY467" i="1"/>
  <c r="AY466" i="1"/>
  <c r="AY465" i="1"/>
  <c r="AY464" i="1"/>
  <c r="AY463" i="1"/>
  <c r="AY462" i="1"/>
  <c r="AY461" i="1"/>
  <c r="AY460" i="1"/>
  <c r="AY459" i="1"/>
  <c r="AY458" i="1"/>
  <c r="AY457" i="1"/>
  <c r="AY456" i="1"/>
  <c r="AY455" i="1"/>
  <c r="AY454" i="1"/>
  <c r="AY453" i="1"/>
  <c r="AY452" i="1"/>
  <c r="AY451" i="1"/>
  <c r="AY450" i="1"/>
  <c r="AY448" i="1"/>
  <c r="AY444" i="1"/>
  <c r="AY443" i="1"/>
  <c r="AY442" i="1"/>
  <c r="AY441" i="1"/>
  <c r="AY440" i="1"/>
  <c r="AY439" i="1"/>
  <c r="AY435" i="1"/>
  <c r="AY434" i="1"/>
  <c r="AY430" i="1"/>
  <c r="AY429" i="1"/>
  <c r="AY428" i="1"/>
  <c r="AY427" i="1"/>
  <c r="AY426" i="1"/>
  <c r="AY425" i="1"/>
  <c r="AY422" i="1"/>
  <c r="AY418" i="1"/>
  <c r="AY416" i="1"/>
  <c r="AY413" i="1"/>
  <c r="AY412" i="1"/>
  <c r="AY409" i="1"/>
  <c r="AY407" i="1"/>
  <c r="AY315" i="1"/>
  <c r="AY271" i="1"/>
  <c r="AY270" i="1"/>
  <c r="AY269" i="1"/>
  <c r="AY268" i="1"/>
  <c r="AY267" i="1"/>
  <c r="AY264" i="1"/>
  <c r="AY263" i="1"/>
  <c r="AY262" i="1"/>
  <c r="AY260" i="1"/>
  <c r="AY259" i="1"/>
  <c r="AY257" i="1"/>
  <c r="AY256" i="1"/>
  <c r="AY254" i="1"/>
  <c r="AY250" i="1"/>
  <c r="AY249" i="1"/>
  <c r="AY247" i="1"/>
  <c r="AY246" i="1"/>
  <c r="AY244" i="1"/>
  <c r="AY243" i="1"/>
  <c r="AY242" i="1"/>
  <c r="AY236" i="1"/>
  <c r="AY235" i="1"/>
  <c r="AY234" i="1"/>
  <c r="AY233" i="1"/>
  <c r="AY232" i="1"/>
  <c r="AY231" i="1"/>
  <c r="AY230" i="1"/>
  <c r="AY229" i="1"/>
  <c r="AY228" i="1"/>
  <c r="AY227" i="1"/>
  <c r="AY226" i="1"/>
  <c r="AY225" i="1"/>
  <c r="AY218" i="1"/>
  <c r="AY214" i="1"/>
  <c r="AY206" i="1"/>
  <c r="AY202" i="1"/>
  <c r="AY197" i="1"/>
  <c r="AY196" i="1"/>
  <c r="AY195" i="1"/>
  <c r="AY194" i="1"/>
  <c r="AY193" i="1"/>
  <c r="AY192" i="1"/>
  <c r="AY191" i="1"/>
  <c r="AY190" i="1"/>
  <c r="AY189" i="1"/>
  <c r="AY188" i="1"/>
  <c r="AY187" i="1"/>
  <c r="AY186" i="1"/>
  <c r="AY185" i="1"/>
  <c r="AY184" i="1"/>
  <c r="AY183" i="1"/>
  <c r="AY182" i="1"/>
  <c r="AY181" i="1"/>
  <c r="AY180" i="1"/>
  <c r="AY179" i="1"/>
  <c r="AY177" i="1"/>
  <c r="AY176" i="1"/>
  <c r="AY174" i="1"/>
  <c r="AY173" i="1"/>
  <c r="AY168" i="1"/>
  <c r="AY167" i="1"/>
  <c r="AY165" i="1"/>
  <c r="AY164" i="1"/>
  <c r="AY162" i="1"/>
  <c r="AY161" i="1"/>
  <c r="AY159" i="1"/>
  <c r="AY158" i="1"/>
  <c r="AY156" i="1"/>
  <c r="AY155" i="1"/>
  <c r="AY153" i="1"/>
  <c r="AY152" i="1"/>
  <c r="AY151" i="1"/>
  <c r="AY150" i="1"/>
  <c r="AY149" i="1"/>
  <c r="AY148" i="1"/>
  <c r="AY147" i="1"/>
  <c r="AY146" i="1"/>
  <c r="AY145" i="1"/>
  <c r="AY144" i="1"/>
  <c r="AY143" i="1"/>
  <c r="AY142" i="1"/>
  <c r="AY141" i="1"/>
  <c r="AY139" i="1"/>
  <c r="AY138" i="1"/>
  <c r="AY137" i="1"/>
  <c r="AY136" i="1"/>
  <c r="AY135" i="1"/>
  <c r="AY134" i="1"/>
  <c r="AY133" i="1"/>
  <c r="AY132" i="1"/>
  <c r="AY131" i="1"/>
  <c r="AY130" i="1"/>
  <c r="AY129" i="1"/>
  <c r="AY128" i="1"/>
  <c r="AY127" i="1"/>
  <c r="AY126" i="1"/>
  <c r="AY121" i="1"/>
  <c r="AY120" i="1"/>
  <c r="AY119" i="1"/>
  <c r="AY118" i="1"/>
  <c r="AY117" i="1"/>
  <c r="AY113" i="1"/>
  <c r="AY112" i="1"/>
  <c r="AY111" i="1"/>
  <c r="AY110" i="1"/>
  <c r="AY109" i="1"/>
  <c r="AY108" i="1"/>
  <c r="AY107" i="1"/>
  <c r="AY106" i="1"/>
  <c r="AY105" i="1"/>
  <c r="AY104" i="1"/>
  <c r="AY103" i="1"/>
  <c r="AY102" i="1"/>
  <c r="AY101" i="1"/>
  <c r="AY100" i="1"/>
  <c r="AY99" i="1"/>
  <c r="AY98" i="1"/>
  <c r="AY97" i="1"/>
  <c r="AY96" i="1"/>
  <c r="AY95" i="1"/>
  <c r="AY94" i="1"/>
  <c r="AY93" i="1"/>
  <c r="AY92" i="1"/>
  <c r="AY91" i="1"/>
  <c r="AY90" i="1"/>
  <c r="AY89" i="1"/>
  <c r="AY88" i="1"/>
  <c r="AY87" i="1"/>
  <c r="AY86" i="1"/>
  <c r="AY85" i="1"/>
  <c r="AY84" i="1"/>
  <c r="AY83" i="1"/>
  <c r="AY82" i="1"/>
  <c r="AY81" i="1"/>
  <c r="AY80" i="1"/>
  <c r="AY79" i="1"/>
  <c r="AY78" i="1"/>
  <c r="AY77" i="1"/>
  <c r="AY76" i="1"/>
  <c r="AY75" i="1"/>
  <c r="AY74" i="1"/>
  <c r="AY73" i="1"/>
  <c r="AY72" i="1"/>
  <c r="AY71" i="1"/>
  <c r="AY70" i="1"/>
  <c r="AY69" i="1"/>
  <c r="AY68" i="1"/>
  <c r="AY67" i="1"/>
  <c r="BA842" i="1"/>
  <c r="BA830" i="1"/>
  <c r="BA829" i="1"/>
  <c r="BA828" i="1"/>
  <c r="BA827" i="1"/>
  <c r="BA826" i="1"/>
  <c r="BA825" i="1"/>
  <c r="BA824" i="1"/>
  <c r="BA823" i="1"/>
  <c r="BA822" i="1"/>
  <c r="BA821" i="1"/>
  <c r="BA820" i="1"/>
  <c r="BA819" i="1"/>
  <c r="BA818" i="1"/>
  <c r="BA817" i="1"/>
  <c r="BA816" i="1"/>
  <c r="BA815" i="1"/>
  <c r="BA814" i="1"/>
  <c r="BA813" i="1"/>
  <c r="BA812" i="1"/>
  <c r="BA780" i="1"/>
  <c r="BA778" i="1"/>
  <c r="BA777" i="1"/>
  <c r="BA776" i="1"/>
  <c r="BA775" i="1"/>
  <c r="BA774" i="1"/>
  <c r="BA773" i="1"/>
  <c r="BA769" i="1"/>
  <c r="BA768" i="1"/>
  <c r="BA767" i="1"/>
  <c r="BA766" i="1"/>
  <c r="BA765" i="1"/>
  <c r="BA764" i="1"/>
  <c r="BA763" i="1"/>
  <c r="BA762" i="1"/>
  <c r="BA761" i="1"/>
  <c r="BA760" i="1"/>
  <c r="BA759" i="1"/>
  <c r="BA758" i="1"/>
  <c r="BA757" i="1"/>
  <c r="BA756" i="1"/>
  <c r="BA755" i="1"/>
  <c r="BA754" i="1"/>
  <c r="BA753" i="1"/>
  <c r="BA750" i="1"/>
  <c r="BA749" i="1"/>
  <c r="BA748" i="1"/>
  <c r="BA747" i="1"/>
  <c r="BA746" i="1"/>
  <c r="BA743" i="1"/>
  <c r="BA740" i="1"/>
  <c r="BA739" i="1"/>
  <c r="BA738" i="1"/>
  <c r="BA737" i="1"/>
  <c r="BA736" i="1"/>
  <c r="BA735" i="1"/>
  <c r="BA730" i="1"/>
  <c r="BA729" i="1"/>
  <c r="BA728" i="1"/>
  <c r="BA595" i="1"/>
  <c r="BA594" i="1"/>
  <c r="BA593" i="1"/>
  <c r="BA592" i="1"/>
  <c r="BA591" i="1"/>
  <c r="BA590" i="1"/>
  <c r="BA589" i="1"/>
  <c r="BA588" i="1"/>
  <c r="BA587" i="1"/>
  <c r="BA586" i="1"/>
  <c r="BA585" i="1"/>
  <c r="BA584" i="1"/>
  <c r="BA583" i="1"/>
  <c r="BA292" i="1"/>
  <c r="BA291" i="1"/>
  <c r="BA290" i="1"/>
  <c r="CE1116" i="1"/>
  <c r="CE1115" i="1"/>
  <c r="CE1114" i="1"/>
  <c r="CE1111" i="1"/>
  <c r="CE1109" i="1"/>
  <c r="CE1107" i="1"/>
  <c r="CE1106" i="1"/>
  <c r="CE1105" i="1"/>
  <c r="CE1055" i="1"/>
  <c r="CE1051" i="1"/>
  <c r="CE1050" i="1"/>
  <c r="CE1045" i="1"/>
  <c r="CE1044" i="1"/>
  <c r="CE1043" i="1"/>
  <c r="CE1042" i="1"/>
  <c r="CE1038" i="1"/>
  <c r="CE1037" i="1"/>
  <c r="CE1023" i="1"/>
  <c r="CE1022" i="1"/>
  <c r="CE1020" i="1"/>
  <c r="CE1019" i="1"/>
  <c r="CE1014" i="1"/>
  <c r="CE1013" i="1"/>
  <c r="CE1011" i="1"/>
  <c r="CE1010" i="1"/>
  <c r="CE1009" i="1"/>
  <c r="CE1008" i="1"/>
  <c r="CE1007" i="1"/>
  <c r="CE1006" i="1"/>
  <c r="CE1005" i="1"/>
  <c r="CE1004" i="1"/>
  <c r="CE1003" i="1"/>
  <c r="CE1002" i="1"/>
  <c r="CE1001" i="1"/>
  <c r="CE1000" i="1"/>
  <c r="CE999" i="1"/>
  <c r="CE998" i="1"/>
  <c r="CE997" i="1"/>
  <c r="CE996" i="1"/>
  <c r="CE995" i="1"/>
  <c r="CE994" i="1"/>
  <c r="CE993" i="1"/>
  <c r="CE992" i="1"/>
  <c r="CE991" i="1"/>
  <c r="CE990" i="1"/>
  <c r="CE989" i="1"/>
  <c r="CE981" i="1"/>
  <c r="CE980" i="1"/>
  <c r="CE979" i="1"/>
  <c r="CE978" i="1"/>
  <c r="CE977" i="1"/>
  <c r="CE976" i="1"/>
  <c r="CE975" i="1"/>
  <c r="CE974" i="1"/>
  <c r="CE973" i="1"/>
  <c r="CE972" i="1"/>
  <c r="CE971" i="1"/>
  <c r="CE970" i="1"/>
  <c r="CE969" i="1"/>
  <c r="CE968" i="1"/>
  <c r="CE967" i="1"/>
  <c r="CE966" i="1"/>
  <c r="CE965" i="1"/>
  <c r="CE964" i="1"/>
  <c r="CE962" i="1"/>
  <c r="CE961" i="1"/>
  <c r="CE959" i="1"/>
  <c r="CE958" i="1"/>
  <c r="CE956" i="1"/>
  <c r="CE955" i="1"/>
  <c r="CE954" i="1"/>
  <c r="CE953" i="1"/>
  <c r="CE952" i="1"/>
  <c r="CE951" i="1"/>
  <c r="CE950" i="1"/>
  <c r="CE949" i="1"/>
  <c r="CE948" i="1"/>
  <c r="CE947" i="1"/>
  <c r="CE946" i="1"/>
  <c r="CE941" i="1"/>
  <c r="CE940" i="1"/>
  <c r="CE939" i="1"/>
  <c r="CE938" i="1"/>
  <c r="CE937" i="1"/>
  <c r="CE936" i="1"/>
  <c r="CE935" i="1"/>
  <c r="CE934" i="1"/>
  <c r="CE933" i="1"/>
  <c r="CE932" i="1"/>
  <c r="CE931" i="1"/>
  <c r="CE927" i="1"/>
  <c r="CE926" i="1"/>
  <c r="CE924" i="1"/>
  <c r="CE923" i="1"/>
  <c r="CE922" i="1"/>
  <c r="CE920" i="1"/>
  <c r="CE918" i="1"/>
  <c r="CE917" i="1"/>
  <c r="CE916" i="1"/>
  <c r="CE915" i="1"/>
  <c r="CE911" i="1"/>
  <c r="CE910" i="1"/>
  <c r="CE909" i="1"/>
  <c r="CE908" i="1"/>
  <c r="CE907" i="1"/>
  <c r="CE906" i="1"/>
  <c r="CE905" i="1"/>
  <c r="CE904" i="1"/>
  <c r="CE902" i="1"/>
  <c r="CE901" i="1"/>
  <c r="CE899" i="1"/>
  <c r="CE898" i="1"/>
  <c r="CE893" i="1"/>
  <c r="CE892" i="1"/>
  <c r="CE888" i="1"/>
  <c r="CE887" i="1"/>
  <c r="CE885" i="1"/>
  <c r="CE884" i="1"/>
  <c r="CE883" i="1"/>
  <c r="CE872" i="1"/>
  <c r="CE871" i="1"/>
  <c r="CE868" i="1"/>
  <c r="CE866" i="1"/>
  <c r="CE863" i="1"/>
  <c r="CE860" i="1"/>
  <c r="CE859" i="1"/>
  <c r="CE858" i="1"/>
  <c r="CE830" i="1"/>
  <c r="CE829" i="1"/>
  <c r="CE828" i="1"/>
  <c r="CE827" i="1"/>
  <c r="CE826" i="1"/>
  <c r="CE825" i="1"/>
  <c r="CE824" i="1"/>
  <c r="CE823" i="1"/>
  <c r="CE822" i="1"/>
  <c r="CE821" i="1"/>
  <c r="CE820" i="1"/>
  <c r="CE819" i="1"/>
  <c r="CE818" i="1"/>
  <c r="CE817" i="1"/>
  <c r="CE816" i="1"/>
  <c r="CE815" i="1"/>
  <c r="CE814" i="1"/>
  <c r="CE813" i="1"/>
  <c r="CE812" i="1"/>
  <c r="CE787" i="1"/>
  <c r="CE780" i="1"/>
  <c r="CE779" i="1"/>
  <c r="CE778" i="1"/>
  <c r="CE777" i="1"/>
  <c r="CE776" i="1"/>
  <c r="CE775" i="1"/>
  <c r="CE774" i="1"/>
  <c r="CE773" i="1"/>
  <c r="CE772" i="1"/>
  <c r="CE771" i="1"/>
  <c r="CE769" i="1"/>
  <c r="CE751" i="1"/>
  <c r="CE750" i="1"/>
  <c r="CE749" i="1"/>
  <c r="CE748" i="1"/>
  <c r="CE747" i="1"/>
  <c r="CE746" i="1"/>
  <c r="CE743" i="1"/>
  <c r="CE739" i="1"/>
  <c r="CE738" i="1"/>
  <c r="CE737" i="1"/>
  <c r="CE736" i="1"/>
  <c r="CE735" i="1"/>
  <c r="CE730" i="1"/>
  <c r="CE729" i="1"/>
  <c r="CE728" i="1"/>
  <c r="CE708" i="1"/>
  <c r="CE707" i="1"/>
  <c r="CE706" i="1"/>
  <c r="CE705" i="1"/>
  <c r="CE704" i="1"/>
  <c r="CE703" i="1"/>
  <c r="CE702" i="1"/>
  <c r="CE698" i="1"/>
  <c r="CE697" i="1"/>
  <c r="CE696" i="1"/>
  <c r="CE695" i="1"/>
  <c r="CE694" i="1"/>
  <c r="CE693" i="1"/>
  <c r="CE692" i="1"/>
  <c r="CE691" i="1"/>
  <c r="CE690" i="1"/>
  <c r="CE689" i="1"/>
  <c r="CE686" i="1"/>
  <c r="CE685" i="1"/>
  <c r="CE684" i="1"/>
  <c r="CE683" i="1"/>
  <c r="CE682" i="1"/>
  <c r="CE680" i="1"/>
  <c r="CE675" i="1"/>
  <c r="CE674" i="1"/>
  <c r="CE673" i="1"/>
  <c r="CE672" i="1"/>
  <c r="CE671" i="1"/>
  <c r="CE670" i="1"/>
  <c r="CE669" i="1"/>
  <c r="CE668" i="1"/>
  <c r="CE667" i="1"/>
  <c r="CE666" i="1"/>
  <c r="CE665" i="1"/>
  <c r="CE664" i="1"/>
  <c r="CE663" i="1"/>
  <c r="CE662" i="1"/>
  <c r="CE661" i="1"/>
  <c r="CE660" i="1"/>
  <c r="CE659" i="1"/>
  <c r="CE658" i="1"/>
  <c r="CE657" i="1"/>
  <c r="CE656" i="1"/>
  <c r="CE655" i="1"/>
  <c r="CE654" i="1"/>
  <c r="CE653" i="1"/>
  <c r="CE652" i="1"/>
  <c r="CE651" i="1"/>
  <c r="CE650" i="1"/>
  <c r="CE649" i="1"/>
  <c r="CE648" i="1"/>
  <c r="CE647" i="1"/>
  <c r="CE646" i="1"/>
  <c r="CE645" i="1"/>
  <c r="CE644" i="1"/>
  <c r="CE642" i="1"/>
  <c r="CE641" i="1"/>
  <c r="CE638" i="1"/>
  <c r="CE636" i="1"/>
  <c r="CE608" i="1"/>
  <c r="CE607" i="1"/>
  <c r="CE606" i="1"/>
  <c r="CE605" i="1"/>
  <c r="CE603" i="1"/>
  <c r="CE595" i="1"/>
  <c r="CE594" i="1"/>
  <c r="CE591" i="1"/>
  <c r="CE590" i="1"/>
  <c r="CE589" i="1"/>
  <c r="CE588" i="1"/>
  <c r="CE587" i="1"/>
  <c r="CE586" i="1"/>
  <c r="CE585" i="1"/>
  <c r="CE584" i="1"/>
  <c r="CE284" i="1"/>
  <c r="CE271" i="1"/>
  <c r="CE270" i="1"/>
  <c r="CE269" i="1"/>
  <c r="CE268" i="1"/>
  <c r="CE267" i="1"/>
  <c r="CE266" i="1"/>
  <c r="CE265" i="1"/>
  <c r="CE264" i="1"/>
  <c r="CE263" i="1"/>
  <c r="CE262" i="1"/>
  <c r="CE261" i="1"/>
  <c r="CE260" i="1"/>
  <c r="CE259" i="1"/>
  <c r="CE258" i="1"/>
  <c r="CE206" i="1"/>
  <c r="CE201" i="1"/>
  <c r="CE197" i="1"/>
  <c r="CE196" i="1"/>
  <c r="CE195" i="1"/>
  <c r="CE194" i="1"/>
  <c r="CE193" i="1"/>
  <c r="CE192" i="1"/>
  <c r="CE191" i="1"/>
  <c r="CE190" i="1"/>
  <c r="CE189" i="1"/>
  <c r="CE188" i="1"/>
  <c r="CE187" i="1"/>
  <c r="CE186" i="1"/>
  <c r="CE185" i="1"/>
  <c r="CE184" i="1"/>
  <c r="CE183" i="1"/>
  <c r="CE182" i="1"/>
  <c r="CE181" i="1"/>
  <c r="CE180" i="1"/>
  <c r="CE179" i="1"/>
  <c r="CE177" i="1"/>
  <c r="CE176" i="1"/>
  <c r="CE174" i="1"/>
  <c r="CE173" i="1"/>
  <c r="CE168" i="1"/>
  <c r="CE167" i="1"/>
  <c r="CE166" i="1"/>
  <c r="CE165" i="1"/>
  <c r="CE164" i="1"/>
  <c r="CE162" i="1"/>
  <c r="CE161" i="1"/>
  <c r="CE159" i="1"/>
  <c r="CE158" i="1"/>
  <c r="CE156" i="1"/>
  <c r="CE155" i="1"/>
  <c r="CE153" i="1"/>
  <c r="CE152" i="1"/>
  <c r="CE151" i="1"/>
  <c r="CE150" i="1"/>
  <c r="CE149" i="1"/>
  <c r="CE148" i="1"/>
  <c r="CE147" i="1"/>
  <c r="CE146" i="1"/>
  <c r="CE145" i="1"/>
  <c r="CE144" i="1"/>
  <c r="CE143" i="1"/>
  <c r="CE142" i="1"/>
  <c r="CE141" i="1"/>
  <c r="CE140" i="1"/>
  <c r="CE139" i="1"/>
  <c r="CE138" i="1"/>
  <c r="CE137" i="1"/>
  <c r="CE136" i="1"/>
  <c r="CE135" i="1"/>
  <c r="CE134" i="1"/>
  <c r="CE133" i="1"/>
  <c r="CE132" i="1"/>
  <c r="CE131" i="1"/>
  <c r="CE130" i="1"/>
  <c r="CE129" i="1"/>
  <c r="CE128" i="1"/>
  <c r="CE127" i="1"/>
  <c r="CE126" i="1"/>
  <c r="CE26" i="1"/>
  <c r="CE33" i="1"/>
  <c r="BA23" i="1"/>
  <c r="BA33" i="1"/>
  <c r="AY23" i="1"/>
  <c r="AY33" i="1"/>
  <c r="AW23" i="1"/>
  <c r="AW33" i="1"/>
  <c r="AU38" i="1"/>
  <c r="AU41" i="1"/>
  <c r="AU42" i="1"/>
  <c r="AU43" i="1"/>
  <c r="AU44" i="1"/>
  <c r="AU49" i="1"/>
  <c r="AU50" i="1"/>
  <c r="AS33" i="1"/>
  <c r="AJ23" i="1"/>
  <c r="AJ33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F33" i="1"/>
  <c r="P23" i="1"/>
  <c r="P33" i="1"/>
  <c r="AY1096" i="1" l="1"/>
  <c r="AL1096" i="1"/>
  <c r="AF1096" i="1"/>
  <c r="AS513" i="1"/>
  <c r="L513" i="1"/>
  <c r="AY541" i="1"/>
  <c r="AU719" i="1"/>
  <c r="AE1119" i="1"/>
  <c r="AF1119" i="1" s="1"/>
  <c r="AH1119" i="1"/>
  <c r="AT832" i="1"/>
  <c r="AT788" i="1" s="1"/>
  <c r="AR833" i="1"/>
  <c r="AS833" i="1" s="1"/>
  <c r="AX551" i="1"/>
  <c r="AY832" i="1"/>
  <c r="AL832" i="1"/>
  <c r="AY554" i="1"/>
  <c r="AR554" i="1"/>
  <c r="AS554" i="1" s="1"/>
  <c r="L541" i="1"/>
  <c r="AF541" i="1"/>
  <c r="AL540" i="1"/>
  <c r="R540" i="1"/>
  <c r="N832" i="1"/>
  <c r="R833" i="1"/>
  <c r="L287" i="1"/>
  <c r="D832" i="1"/>
  <c r="R832" i="1" s="1"/>
  <c r="K1077" i="1"/>
  <c r="AF833" i="1"/>
  <c r="AU1119" i="1"/>
  <c r="AR1119" i="1"/>
  <c r="AS1119" i="1" s="1"/>
  <c r="D540" i="1"/>
  <c r="G1082" i="1"/>
  <c r="R1082" i="1" s="1"/>
  <c r="L1096" i="1"/>
  <c r="AT874" i="1"/>
  <c r="AR864" i="1"/>
  <c r="AS864" i="1" s="1"/>
  <c r="AU864" i="1"/>
  <c r="AF286" i="1"/>
  <c r="AL286" i="1"/>
  <c r="AL287" i="1"/>
  <c r="AF287" i="1"/>
  <c r="L286" i="1"/>
  <c r="R285" i="1"/>
  <c r="D539" i="1"/>
  <c r="AY731" i="1"/>
  <c r="AS731" i="1"/>
  <c r="AF554" i="1"/>
  <c r="G538" i="1"/>
  <c r="AL538" i="1" s="1"/>
  <c r="R539" i="1"/>
  <c r="L542" i="1"/>
  <c r="AY542" i="1"/>
  <c r="AF542" i="1"/>
  <c r="AS542" i="1"/>
  <c r="L554" i="1"/>
  <c r="L731" i="1"/>
  <c r="J731" i="1"/>
  <c r="L555" i="1"/>
  <c r="K1089" i="1"/>
  <c r="K1078" i="1"/>
  <c r="L1078" i="1" s="1"/>
  <c r="K1074" i="1"/>
  <c r="D1089" i="1"/>
  <c r="G1087" i="1"/>
  <c r="R1087" i="1" s="1"/>
  <c r="D1088" i="1"/>
  <c r="L1088" i="1" s="1"/>
  <c r="D1085" i="1"/>
  <c r="L1085" i="1" s="1"/>
  <c r="BP28" i="1"/>
  <c r="BO28" i="1"/>
  <c r="BQ27" i="1"/>
  <c r="BP27" i="1"/>
  <c r="BO27" i="1"/>
  <c r="AT847" i="1" l="1"/>
  <c r="AR832" i="1"/>
  <c r="AS832" i="1" s="1"/>
  <c r="D1087" i="1"/>
  <c r="L1087" i="1" s="1"/>
  <c r="AY1087" i="1"/>
  <c r="AE1117" i="1"/>
  <c r="AG28" i="1"/>
  <c r="AE28" i="1" s="1"/>
  <c r="D1082" i="1"/>
  <c r="L1082" i="1" s="1"/>
  <c r="AY1082" i="1"/>
  <c r="L540" i="1"/>
  <c r="AF540" i="1"/>
  <c r="AY540" i="1"/>
  <c r="AS540" i="1"/>
  <c r="L832" i="1"/>
  <c r="AF832" i="1"/>
  <c r="L1089" i="1"/>
  <c r="D1086" i="1"/>
  <c r="L1086" i="1" s="1"/>
  <c r="G1083" i="1"/>
  <c r="AR287" i="1"/>
  <c r="AS287" i="1" s="1"/>
  <c r="AY287" i="1"/>
  <c r="AY286" i="1"/>
  <c r="AR286" i="1"/>
  <c r="AS286" i="1" s="1"/>
  <c r="AX285" i="1"/>
  <c r="D538" i="1"/>
  <c r="AY538" i="1" s="1"/>
  <c r="R538" i="1"/>
  <c r="L539" i="1"/>
  <c r="AY539" i="1"/>
  <c r="AS539" i="1"/>
  <c r="AF539" i="1"/>
  <c r="K1081" i="1"/>
  <c r="K1084" i="1"/>
  <c r="Q1059" i="1"/>
  <c r="G1084" i="1"/>
  <c r="R1084" i="1" s="1"/>
  <c r="BS1012" i="1"/>
  <c r="BS1010" i="1"/>
  <c r="BS1009" i="1" s="1"/>
  <c r="BS1007" i="1"/>
  <c r="BS1006" i="1" s="1"/>
  <c r="BS1004" i="1"/>
  <c r="BS1003" i="1" s="1"/>
  <c r="BS1001" i="1"/>
  <c r="BS1000" i="1" s="1"/>
  <c r="BS998" i="1"/>
  <c r="BS997" i="1" s="1"/>
  <c r="BS995" i="1"/>
  <c r="BS994" i="1" s="1"/>
  <c r="BS992" i="1"/>
  <c r="BS991" i="1" s="1"/>
  <c r="BS984" i="1"/>
  <c r="BS1016" i="1" s="1"/>
  <c r="BV714" i="1"/>
  <c r="BZ788" i="1"/>
  <c r="BB788" i="1"/>
  <c r="I701" i="1"/>
  <c r="K711" i="1"/>
  <c r="D711" i="1"/>
  <c r="BB711" i="1" s="1"/>
  <c r="U710" i="1"/>
  <c r="K710" i="1" s="1"/>
  <c r="I710" i="1"/>
  <c r="K751" i="1"/>
  <c r="D746" i="1"/>
  <c r="D747" i="1"/>
  <c r="D748" i="1"/>
  <c r="D749" i="1"/>
  <c r="D750" i="1"/>
  <c r="D751" i="1"/>
  <c r="K706" i="1"/>
  <c r="U705" i="1"/>
  <c r="U701" i="1"/>
  <c r="K701" i="1" s="1"/>
  <c r="K702" i="1"/>
  <c r="K704" i="1"/>
  <c r="U703" i="1"/>
  <c r="Q1101" i="1" l="1"/>
  <c r="AY1083" i="1"/>
  <c r="R1083" i="1"/>
  <c r="K703" i="1"/>
  <c r="L703" i="1" s="1"/>
  <c r="AD703" i="1"/>
  <c r="G1081" i="1"/>
  <c r="AY1084" i="1"/>
  <c r="D1083" i="1"/>
  <c r="L1083" i="1" s="1"/>
  <c r="AS748" i="1"/>
  <c r="AQ748" i="1"/>
  <c r="AQ746" i="1"/>
  <c r="AS746" i="1"/>
  <c r="K705" i="1"/>
  <c r="L705" i="1" s="1"/>
  <c r="AD705" i="1"/>
  <c r="I709" i="1"/>
  <c r="AQ751" i="1"/>
  <c r="AS751" i="1"/>
  <c r="AQ747" i="1"/>
  <c r="AS747" i="1"/>
  <c r="AQ750" i="1"/>
  <c r="AS750" i="1"/>
  <c r="BB710" i="1"/>
  <c r="AR711" i="1"/>
  <c r="AS711" i="1" s="1"/>
  <c r="CE711" i="1"/>
  <c r="AQ749" i="1"/>
  <c r="AS749" i="1"/>
  <c r="CE701" i="1"/>
  <c r="D701" i="1"/>
  <c r="L701" i="1" s="1"/>
  <c r="L538" i="1"/>
  <c r="AS538" i="1"/>
  <c r="AF538" i="1"/>
  <c r="AX283" i="1"/>
  <c r="AX282" i="1"/>
  <c r="AR285" i="1"/>
  <c r="AR283" i="1" s="1"/>
  <c r="AR282" i="1" s="1"/>
  <c r="AY285" i="1"/>
  <c r="Q1060" i="1"/>
  <c r="Q1058" i="1"/>
  <c r="D1084" i="1"/>
  <c r="L1084" i="1" s="1"/>
  <c r="D710" i="1"/>
  <c r="L710" i="1" s="1"/>
  <c r="AF711" i="1"/>
  <c r="L711" i="1"/>
  <c r="L750" i="1"/>
  <c r="J711" i="1"/>
  <c r="J710" i="1" s="1"/>
  <c r="L746" i="1"/>
  <c r="L749" i="1"/>
  <c r="AF751" i="1"/>
  <c r="J704" i="1"/>
  <c r="J703" i="1" s="1"/>
  <c r="L704" i="1"/>
  <c r="L748" i="1"/>
  <c r="J702" i="1"/>
  <c r="J701" i="1" s="1"/>
  <c r="L702" i="1"/>
  <c r="L747" i="1"/>
  <c r="AF748" i="1"/>
  <c r="AF747" i="1"/>
  <c r="AF746" i="1"/>
  <c r="K709" i="1"/>
  <c r="J706" i="1"/>
  <c r="J705" i="1" s="1"/>
  <c r="L706" i="1"/>
  <c r="L751" i="1"/>
  <c r="BS983" i="1"/>
  <c r="BS1017" i="1" s="1"/>
  <c r="BS944" i="1"/>
  <c r="U709" i="1"/>
  <c r="J751" i="1"/>
  <c r="AY1081" i="1" l="1"/>
  <c r="AL1081" i="1"/>
  <c r="R1081" i="1"/>
  <c r="D709" i="1"/>
  <c r="AF709" i="1" s="1"/>
  <c r="L709" i="1"/>
  <c r="AS701" i="1"/>
  <c r="AF701" i="1"/>
  <c r="BB709" i="1"/>
  <c r="AR710" i="1"/>
  <c r="AS710" i="1" s="1"/>
  <c r="CE710" i="1"/>
  <c r="Q1100" i="1"/>
  <c r="Q1057" i="1"/>
  <c r="AF710" i="1"/>
  <c r="BS943" i="1"/>
  <c r="BS942" i="1" s="1"/>
  <c r="BS1015" i="1"/>
  <c r="BS982" i="1"/>
  <c r="BS1018" i="1" s="1"/>
  <c r="Q1099" i="1" l="1"/>
  <c r="AR709" i="1"/>
  <c r="AS709" i="1" s="1"/>
  <c r="CE709" i="1"/>
  <c r="F770" i="1"/>
  <c r="G770" i="1"/>
  <c r="H770" i="1"/>
  <c r="I770" i="1"/>
  <c r="BY295" i="1"/>
  <c r="BU291" i="1"/>
  <c r="BU278" i="1" s="1"/>
  <c r="BY293" i="1"/>
  <c r="BY289" i="1"/>
  <c r="BY288" i="1" s="1"/>
  <c r="BU288" i="1" s="1"/>
  <c r="BT288" i="1" s="1"/>
  <c r="AR291" i="1"/>
  <c r="BQ291" i="1"/>
  <c r="BQ278" i="1" s="1"/>
  <c r="Q289" i="1"/>
  <c r="BJ291" i="1"/>
  <c r="BJ278" i="1" s="1"/>
  <c r="BF291" i="1"/>
  <c r="BF290" i="1" s="1"/>
  <c r="BE290" i="1" s="1"/>
  <c r="AB291" i="1"/>
  <c r="AA291" i="1"/>
  <c r="V291" i="1"/>
  <c r="AY291" i="1"/>
  <c r="AX290" i="1"/>
  <c r="AT290" i="1"/>
  <c r="AK290" i="1"/>
  <c r="AG290" i="1"/>
  <c r="Q290" i="1"/>
  <c r="M290" i="1"/>
  <c r="G290" i="1"/>
  <c r="E290" i="1"/>
  <c r="BM289" i="1"/>
  <c r="BL289" i="1"/>
  <c r="BK289" i="1"/>
  <c r="BI289" i="1"/>
  <c r="BH289" i="1"/>
  <c r="BD289" i="1"/>
  <c r="BC289" i="1"/>
  <c r="AX289" i="1"/>
  <c r="AT289" i="1"/>
  <c r="AK289" i="1"/>
  <c r="AE289" i="1" s="1"/>
  <c r="AC289" i="1"/>
  <c r="AB289" i="1"/>
  <c r="AA289" i="1"/>
  <c r="Y289" i="1"/>
  <c r="X289" i="1"/>
  <c r="W289" i="1"/>
  <c r="G289" i="1"/>
  <c r="AY289" i="1" s="1"/>
  <c r="BV288" i="1"/>
  <c r="BO288" i="1"/>
  <c r="BJ288" i="1"/>
  <c r="AG288" i="1"/>
  <c r="AB288" i="1"/>
  <c r="V288" i="1"/>
  <c r="M288" i="1"/>
  <c r="E288" i="1"/>
  <c r="AA288" i="1" s="1"/>
  <c r="AQ770" i="1" l="1"/>
  <c r="CE770" i="1"/>
  <c r="Z288" i="1"/>
  <c r="Z291" i="1"/>
  <c r="AT288" i="1"/>
  <c r="BF288" i="1"/>
  <c r="BE288" i="1" s="1"/>
  <c r="G288" i="1"/>
  <c r="BJ289" i="1"/>
  <c r="Z289" i="1"/>
  <c r="K290" i="1"/>
  <c r="AE290" i="1"/>
  <c r="AF291" i="1"/>
  <c r="AR290" i="1"/>
  <c r="AR289" i="1"/>
  <c r="AS289" i="1" s="1"/>
  <c r="BA289" i="1"/>
  <c r="AF742" i="1"/>
  <c r="AS742" i="1"/>
  <c r="AU742" i="1"/>
  <c r="AF289" i="1"/>
  <c r="L291" i="1"/>
  <c r="AS291" i="1"/>
  <c r="J291" i="1"/>
  <c r="J289" i="1" s="1"/>
  <c r="J288" i="1" s="1"/>
  <c r="V289" i="1"/>
  <c r="BE291" i="1"/>
  <c r="AP291" i="1"/>
  <c r="AP278" i="1" s="1"/>
  <c r="BU289" i="1"/>
  <c r="BT289" i="1" s="1"/>
  <c r="BX291" i="1"/>
  <c r="BX278" i="1" s="1"/>
  <c r="BN291" i="1"/>
  <c r="Q288" i="1"/>
  <c r="D290" i="1"/>
  <c r="AK288" i="1"/>
  <c r="AE288" i="1" s="1"/>
  <c r="BF289" i="1"/>
  <c r="BE289" i="1" s="1"/>
  <c r="BQ289" i="1"/>
  <c r="AX288" i="1"/>
  <c r="AY217" i="1"/>
  <c r="AY216" i="1"/>
  <c r="G28" i="1"/>
  <c r="G27" i="1"/>
  <c r="AO988" i="1"/>
  <c r="AO987" i="1"/>
  <c r="AO944" i="1" s="1"/>
  <c r="AO986" i="1"/>
  <c r="AO943" i="1" s="1"/>
  <c r="BO1069" i="1"/>
  <c r="BN1069" i="1" s="1"/>
  <c r="BO1062" i="1"/>
  <c r="BO1059" i="1" s="1"/>
  <c r="BN1059" i="1" s="1"/>
  <c r="BO1061" i="1"/>
  <c r="BN1061" i="1" s="1"/>
  <c r="AE1098" i="1"/>
  <c r="AE1097" i="1"/>
  <c r="AE1089" i="1"/>
  <c r="AE1080" i="1"/>
  <c r="AE1090" i="1"/>
  <c r="AE1081" i="1"/>
  <c r="AE1072" i="1"/>
  <c r="F1060" i="1"/>
  <c r="D1064" i="1"/>
  <c r="AT1064" i="1" s="1"/>
  <c r="D1065" i="1"/>
  <c r="AT1065" i="1" s="1"/>
  <c r="D1067" i="1"/>
  <c r="AT1067" i="1" s="1"/>
  <c r="D1068" i="1"/>
  <c r="AT1068" i="1" s="1"/>
  <c r="E1066" i="1"/>
  <c r="AH1066" i="1" s="1"/>
  <c r="E1063" i="1"/>
  <c r="AH1063" i="1" s="1"/>
  <c r="E1062" i="1"/>
  <c r="AH1062" i="1" s="1"/>
  <c r="E1061" i="1"/>
  <c r="D1098" i="1"/>
  <c r="AL1098" i="1" s="1"/>
  <c r="D1097" i="1"/>
  <c r="AL1097" i="1" s="1"/>
  <c r="D1090" i="1"/>
  <c r="AL1090" i="1" s="1"/>
  <c r="D1080" i="1"/>
  <c r="D1079" i="1"/>
  <c r="AF1079" i="1" s="1"/>
  <c r="BO213" i="1"/>
  <c r="BO209" i="1" s="1"/>
  <c r="BO212" i="1"/>
  <c r="BO208" i="1" s="1"/>
  <c r="BQ239" i="1"/>
  <c r="BQ238" i="1"/>
  <c r="BQ224" i="1"/>
  <c r="BQ221" i="1" s="1"/>
  <c r="BQ223" i="1"/>
  <c r="BQ220" i="1" s="1"/>
  <c r="BQ215" i="1"/>
  <c r="AK215" i="1"/>
  <c r="AK223" i="1"/>
  <c r="AK220" i="1" s="1"/>
  <c r="AK224" i="1"/>
  <c r="AK221" i="1" s="1"/>
  <c r="AG215" i="1"/>
  <c r="AG207" i="1" s="1"/>
  <c r="E210" i="1"/>
  <c r="N210" i="1" s="1"/>
  <c r="E209" i="1"/>
  <c r="BX267" i="1"/>
  <c r="BX266" i="1"/>
  <c r="AK410" i="1"/>
  <c r="AE412" i="1"/>
  <c r="Q521" i="1"/>
  <c r="Q520" i="1" s="1"/>
  <c r="K520" i="1" s="1"/>
  <c r="AR530" i="1"/>
  <c r="J524" i="1"/>
  <c r="K524" i="1"/>
  <c r="L524" i="1" s="1"/>
  <c r="AR523" i="1"/>
  <c r="AS523" i="1" s="1"/>
  <c r="AP523" i="1"/>
  <c r="K523" i="1"/>
  <c r="L523" i="1" s="1"/>
  <c r="J523" i="1"/>
  <c r="AR522" i="1"/>
  <c r="AP522" i="1"/>
  <c r="AE522" i="1"/>
  <c r="AA522" i="1"/>
  <c r="Z522" i="1" s="1"/>
  <c r="V522" i="1"/>
  <c r="K522" i="1"/>
  <c r="J522" i="1"/>
  <c r="D522" i="1"/>
  <c r="AX521" i="1"/>
  <c r="AT521" i="1"/>
  <c r="AK521" i="1"/>
  <c r="AA521" i="1"/>
  <c r="Z521" i="1" s="1"/>
  <c r="V521" i="1"/>
  <c r="M521" i="1"/>
  <c r="G521" i="1"/>
  <c r="D521" i="1" s="1"/>
  <c r="D520" i="1"/>
  <c r="AP409" i="1"/>
  <c r="AR409" i="1"/>
  <c r="AS409" i="1" s="1"/>
  <c r="J409" i="1"/>
  <c r="L409" i="1"/>
  <c r="G498" i="1"/>
  <c r="AL498" i="1" s="1"/>
  <c r="Q494" i="1"/>
  <c r="AL494" i="1"/>
  <c r="AP484" i="1"/>
  <c r="AP482" i="1" s="1"/>
  <c r="AP481" i="1" s="1"/>
  <c r="BT291" i="1" l="1"/>
  <c r="BN278" i="1"/>
  <c r="N209" i="1"/>
  <c r="E280" i="1"/>
  <c r="L1090" i="1"/>
  <c r="AY1090" i="1"/>
  <c r="L1097" i="1"/>
  <c r="AY1097" i="1"/>
  <c r="L1098" i="1"/>
  <c r="AY1098" i="1"/>
  <c r="L1079" i="1"/>
  <c r="L1080" i="1"/>
  <c r="E1058" i="1"/>
  <c r="AH1058" i="1" s="1"/>
  <c r="AH1061" i="1"/>
  <c r="AY290" i="1"/>
  <c r="AN290" i="1"/>
  <c r="AY288" i="1"/>
  <c r="AL27" i="1"/>
  <c r="R27" i="1"/>
  <c r="L522" i="1"/>
  <c r="AE521" i="1"/>
  <c r="AF521" i="1" s="1"/>
  <c r="AL521" i="1"/>
  <c r="AR1068" i="1"/>
  <c r="AT1066" i="1"/>
  <c r="AR1066" i="1" s="1"/>
  <c r="AR1067" i="1"/>
  <c r="AT1063" i="1"/>
  <c r="AR1063" i="1" s="1"/>
  <c r="AR1064" i="1"/>
  <c r="AS1064" i="1" s="1"/>
  <c r="AU1064" i="1"/>
  <c r="AR1065" i="1"/>
  <c r="AS1065" i="1" s="1"/>
  <c r="AU1065" i="1"/>
  <c r="AE405" i="1"/>
  <c r="AF288" i="1"/>
  <c r="AY521" i="1"/>
  <c r="AS522" i="1"/>
  <c r="AF522" i="1"/>
  <c r="AF290" i="1"/>
  <c r="BQ237" i="1"/>
  <c r="AX493" i="1"/>
  <c r="AY494" i="1"/>
  <c r="D1063" i="1"/>
  <c r="AF1063" i="1" s="1"/>
  <c r="E1059" i="1"/>
  <c r="AH1059" i="1" s="1"/>
  <c r="D1066" i="1"/>
  <c r="AF1066" i="1" s="1"/>
  <c r="AY498" i="1"/>
  <c r="AP530" i="1"/>
  <c r="AS530" i="1"/>
  <c r="AX410" i="1"/>
  <c r="AH210" i="1"/>
  <c r="AU210" i="1"/>
  <c r="E211" i="1"/>
  <c r="N211" i="1" s="1"/>
  <c r="AP521" i="1"/>
  <c r="AH209" i="1"/>
  <c r="E1060" i="1"/>
  <c r="AH1060" i="1" s="1"/>
  <c r="BQ288" i="1"/>
  <c r="BX288" i="1" s="1"/>
  <c r="AR288" i="1"/>
  <c r="AS288" i="1" s="1"/>
  <c r="BA288" i="1"/>
  <c r="AH212" i="1"/>
  <c r="AF1065" i="1"/>
  <c r="AF1090" i="1"/>
  <c r="AF520" i="1"/>
  <c r="L520" i="1"/>
  <c r="AS520" i="1"/>
  <c r="AF1097" i="1"/>
  <c r="AF1068" i="1"/>
  <c r="AF1098" i="1"/>
  <c r="AF1064" i="1"/>
  <c r="AF1067" i="1"/>
  <c r="AS290" i="1"/>
  <c r="L290" i="1"/>
  <c r="D1081" i="1"/>
  <c r="L1081" i="1" s="1"/>
  <c r="AF1089" i="1"/>
  <c r="AF1080" i="1"/>
  <c r="AP289" i="1"/>
  <c r="AP288" i="1" s="1"/>
  <c r="AP295" i="1"/>
  <c r="AK1101" i="1"/>
  <c r="BQ219" i="1"/>
  <c r="E1057" i="1"/>
  <c r="AO985" i="1"/>
  <c r="L289" i="1"/>
  <c r="BX289" i="1"/>
  <c r="BN289" i="1"/>
  <c r="BO211" i="1"/>
  <c r="E208" i="1"/>
  <c r="AO942" i="1"/>
  <c r="AX215" i="1"/>
  <c r="AO982" i="1"/>
  <c r="BN1062" i="1"/>
  <c r="BO1060" i="1"/>
  <c r="BN1060" i="1" s="1"/>
  <c r="BO1058" i="1"/>
  <c r="AK219" i="1"/>
  <c r="AR521" i="1"/>
  <c r="AS521" i="1" s="1"/>
  <c r="K521" i="1"/>
  <c r="L521" i="1" s="1"/>
  <c r="J521" i="1"/>
  <c r="J520" i="1" s="1"/>
  <c r="BK278" i="1" l="1"/>
  <c r="BT278" i="1"/>
  <c r="E306" i="1"/>
  <c r="AH306" i="1" s="1"/>
  <c r="AH280" i="1"/>
  <c r="N280" i="1"/>
  <c r="N208" i="1"/>
  <c r="E279" i="1"/>
  <c r="AY1079" i="1"/>
  <c r="AX1073" i="1"/>
  <c r="AY1080" i="1"/>
  <c r="AX1078" i="1"/>
  <c r="AY1078" i="1" s="1"/>
  <c r="AX1074" i="1"/>
  <c r="AH1057" i="1"/>
  <c r="BN288" i="1"/>
  <c r="AS1063" i="1"/>
  <c r="AH208" i="1"/>
  <c r="E1101" i="1"/>
  <c r="AH211" i="1"/>
  <c r="AF1081" i="1"/>
  <c r="S295" i="1"/>
  <c r="S293" i="1"/>
  <c r="L288" i="1"/>
  <c r="AK1100" i="1"/>
  <c r="BO1057" i="1"/>
  <c r="BN1057" i="1" s="1"/>
  <c r="BN1058" i="1"/>
  <c r="AK1099" i="1" l="1"/>
  <c r="AH279" i="1"/>
  <c r="E294" i="1"/>
  <c r="AH294" i="1" s="1"/>
  <c r="N279" i="1"/>
  <c r="AX1061" i="1"/>
  <c r="AX1058" i="1" s="1"/>
  <c r="AR1073" i="1"/>
  <c r="AS1073" i="1" s="1"/>
  <c r="AX1062" i="1"/>
  <c r="AX1059" i="1" s="1"/>
  <c r="AR1074" i="1"/>
  <c r="AS1074" i="1" s="1"/>
  <c r="AX1072" i="1"/>
  <c r="S312" i="1"/>
  <c r="S310" i="1" s="1"/>
  <c r="T295" i="1"/>
  <c r="AP990" i="1"/>
  <c r="AP989" i="1"/>
  <c r="AR990" i="1"/>
  <c r="AS990" i="1" s="1"/>
  <c r="AR989" i="1"/>
  <c r="AS989" i="1" s="1"/>
  <c r="AR1072" i="1" l="1"/>
  <c r="AS1072" i="1" s="1"/>
  <c r="AX1060" i="1"/>
  <c r="AP988" i="1"/>
  <c r="BV1062" i="1"/>
  <c r="BV1061" i="1"/>
  <c r="BV1058" i="1" s="1"/>
  <c r="BV1069" i="1"/>
  <c r="BU1069" i="1" s="1"/>
  <c r="BT1069" i="1" s="1"/>
  <c r="BX1062" i="1"/>
  <c r="BX1059" i="1" s="1"/>
  <c r="BW1062" i="1"/>
  <c r="BW1059" i="1" s="1"/>
  <c r="BX1061" i="1"/>
  <c r="BW1061" i="1"/>
  <c r="AV1062" i="1"/>
  <c r="AT1062" i="1"/>
  <c r="AV1061" i="1"/>
  <c r="AT1061" i="1"/>
  <c r="M1062" i="1"/>
  <c r="N1062" i="1" s="1"/>
  <c r="M1061" i="1"/>
  <c r="N1061" i="1" s="1"/>
  <c r="K1072" i="1"/>
  <c r="AX1057" i="1" l="1"/>
  <c r="AT1058" i="1"/>
  <c r="AU1058" i="1" s="1"/>
  <c r="AU1061" i="1"/>
  <c r="AT1059" i="1"/>
  <c r="AU1059" i="1" s="1"/>
  <c r="AU1062" i="1"/>
  <c r="AV1059" i="1"/>
  <c r="AV1058" i="1"/>
  <c r="AP1081" i="1"/>
  <c r="AP1090" i="1"/>
  <c r="AR1062" i="1"/>
  <c r="AP1097" i="1"/>
  <c r="AP1098" i="1"/>
  <c r="AP1080" i="1"/>
  <c r="AP1079" i="1"/>
  <c r="AP1089" i="1"/>
  <c r="K1062" i="1"/>
  <c r="K1061" i="1"/>
  <c r="BV1060" i="1"/>
  <c r="BU1061" i="1"/>
  <c r="BT1061" i="1" s="1"/>
  <c r="AR1061" i="1"/>
  <c r="BU1062" i="1"/>
  <c r="BT1062" i="1" s="1"/>
  <c r="BW1060" i="1"/>
  <c r="AV1060" i="1"/>
  <c r="BV1059" i="1"/>
  <c r="BW1058" i="1"/>
  <c r="BW1057" i="1" s="1"/>
  <c r="BX1058" i="1"/>
  <c r="BX1060" i="1"/>
  <c r="AT1100" i="1"/>
  <c r="AT1060" i="1"/>
  <c r="AU1060" i="1" s="1"/>
  <c r="AV1057" i="1" l="1"/>
  <c r="AR1058" i="1"/>
  <c r="AP1058" i="1" s="1"/>
  <c r="AT1057" i="1"/>
  <c r="AU1057" i="1" s="1"/>
  <c r="AX1101" i="1"/>
  <c r="AX1100" i="1"/>
  <c r="AT1101" i="1"/>
  <c r="AU1101" i="1" s="1"/>
  <c r="AP1061" i="1"/>
  <c r="AP1062" i="1"/>
  <c r="AP1072" i="1"/>
  <c r="BU1060" i="1"/>
  <c r="BT1060" i="1" s="1"/>
  <c r="AR1060" i="1"/>
  <c r="AP1060" i="1" s="1"/>
  <c r="AR1059" i="1"/>
  <c r="BU1059" i="1"/>
  <c r="BT1059" i="1" s="1"/>
  <c r="BV1057" i="1"/>
  <c r="BX1057" i="1"/>
  <c r="BU1058" i="1"/>
  <c r="BT1058" i="1" s="1"/>
  <c r="J1098" i="1"/>
  <c r="J1097" i="1"/>
  <c r="M1090" i="1"/>
  <c r="J1089" i="1"/>
  <c r="J1080" i="1"/>
  <c r="J1079" i="1"/>
  <c r="K1071" i="1"/>
  <c r="K1070" i="1"/>
  <c r="K1069" i="1"/>
  <c r="K1068" i="1"/>
  <c r="K1067" i="1"/>
  <c r="M1066" i="1"/>
  <c r="M1063" i="1"/>
  <c r="K1065" i="1"/>
  <c r="K1064" i="1"/>
  <c r="AM1101" i="1"/>
  <c r="AH1101" i="1"/>
  <c r="U1101" i="1"/>
  <c r="S1101" i="1"/>
  <c r="AO1100" i="1"/>
  <c r="AO1099" i="1" s="1"/>
  <c r="AM1100" i="1"/>
  <c r="AG1100" i="1"/>
  <c r="U1100" i="1"/>
  <c r="U1099" i="1" s="1"/>
  <c r="S1100" i="1"/>
  <c r="E1100" i="1"/>
  <c r="AU1100" i="1" s="1"/>
  <c r="D1069" i="1"/>
  <c r="J1081" i="1"/>
  <c r="I1060" i="1"/>
  <c r="K1063" i="1" l="1"/>
  <c r="L1063" i="1" s="1"/>
  <c r="N1063" i="1"/>
  <c r="K1066" i="1"/>
  <c r="L1066" i="1" s="1"/>
  <c r="N1066" i="1"/>
  <c r="AM1099" i="1"/>
  <c r="AR1101" i="1"/>
  <c r="AT1099" i="1"/>
  <c r="AR1057" i="1"/>
  <c r="AP1059" i="1"/>
  <c r="AP1057" i="1" s="1"/>
  <c r="J1090" i="1"/>
  <c r="L1069" i="1"/>
  <c r="AX1099" i="1"/>
  <c r="AF1069" i="1"/>
  <c r="AG1099" i="1"/>
  <c r="AH1100" i="1"/>
  <c r="J1067" i="1"/>
  <c r="L1067" i="1"/>
  <c r="J1068" i="1"/>
  <c r="L1068" i="1"/>
  <c r="J1070" i="1"/>
  <c r="L1070" i="1"/>
  <c r="J1064" i="1"/>
  <c r="L1064" i="1"/>
  <c r="J1071" i="1"/>
  <c r="L1071" i="1"/>
  <c r="J1065" i="1"/>
  <c r="L1065" i="1"/>
  <c r="AE1101" i="1"/>
  <c r="E1099" i="1"/>
  <c r="J1069" i="1"/>
  <c r="S1099" i="1"/>
  <c r="J1063" i="1"/>
  <c r="AE1100" i="1"/>
  <c r="AR1100" i="1"/>
  <c r="BT1057" i="1"/>
  <c r="BU1057" i="1"/>
  <c r="M1059" i="1"/>
  <c r="N1059" i="1" s="1"/>
  <c r="I1057" i="1"/>
  <c r="J1066" i="1" l="1"/>
  <c r="AR1099" i="1"/>
  <c r="AP1101" i="1"/>
  <c r="AH1099" i="1"/>
  <c r="AU1099" i="1"/>
  <c r="AE1099" i="1"/>
  <c r="AP1100" i="1"/>
  <c r="M1101" i="1"/>
  <c r="N1101" i="1" s="1"/>
  <c r="K1059" i="1"/>
  <c r="M1058" i="1"/>
  <c r="N1058" i="1" s="1"/>
  <c r="M1060" i="1"/>
  <c r="K1060" i="1" l="1"/>
  <c r="N1060" i="1"/>
  <c r="AP1099" i="1"/>
  <c r="M1100" i="1"/>
  <c r="N1100" i="1" s="1"/>
  <c r="K1058" i="1"/>
  <c r="K1101" i="1"/>
  <c r="M1057" i="1"/>
  <c r="N1057" i="1" s="1"/>
  <c r="K1057" i="1" l="1"/>
  <c r="M1099" i="1"/>
  <c r="K1100" i="1"/>
  <c r="K1099" i="1" l="1"/>
  <c r="N1099" i="1"/>
  <c r="AE216" i="1"/>
  <c r="BB987" i="1" l="1"/>
  <c r="CE987" i="1" s="1"/>
  <c r="BB988" i="1"/>
  <c r="AR988" i="1" l="1"/>
  <c r="AS988" i="1" s="1"/>
  <c r="CE988" i="1"/>
  <c r="AP987" i="1"/>
  <c r="AZ316" i="1" l="1"/>
  <c r="O875" i="1" l="1"/>
  <c r="AA863" i="1"/>
  <c r="J863" i="1" l="1"/>
  <c r="J875" i="1" s="1"/>
  <c r="AR798" i="1" l="1"/>
  <c r="AY802" i="1"/>
  <c r="K553" i="1"/>
  <c r="K552" i="1"/>
  <c r="J433" i="1"/>
  <c r="J434" i="1"/>
  <c r="J435" i="1"/>
  <c r="AY798" i="1" l="1"/>
  <c r="AP798" i="1"/>
  <c r="AP797" i="1" s="1"/>
  <c r="AY810" i="1"/>
  <c r="Q498" i="1" l="1"/>
  <c r="R498" i="1" s="1"/>
  <c r="AX424" i="1"/>
  <c r="AX436" i="1"/>
  <c r="AY436" i="1" s="1"/>
  <c r="AX437" i="1"/>
  <c r="AX438" i="1"/>
  <c r="AX476" i="1"/>
  <c r="AX480" i="1"/>
  <c r="Q405" i="1"/>
  <c r="AR407" i="1"/>
  <c r="AP407" i="1"/>
  <c r="AP406" i="1" s="1"/>
  <c r="AE407" i="1"/>
  <c r="AA407" i="1"/>
  <c r="Z407" i="1" s="1"/>
  <c r="V407" i="1"/>
  <c r="AT406" i="1"/>
  <c r="AA406" i="1"/>
  <c r="Z406" i="1" s="1"/>
  <c r="V406" i="1"/>
  <c r="M406" i="1"/>
  <c r="AY406" i="1" l="1"/>
  <c r="AX479" i="1"/>
  <c r="AY480" i="1"/>
  <c r="AX475" i="1"/>
  <c r="AX423" i="1"/>
  <c r="D406" i="1"/>
  <c r="G405" i="1"/>
  <c r="R405" i="1" s="1"/>
  <c r="AR406" i="1"/>
  <c r="AX405" i="1"/>
  <c r="AX478" i="1"/>
  <c r="K407" i="1"/>
  <c r="J407" i="1"/>
  <c r="D407" i="1"/>
  <c r="AS407" i="1" s="1"/>
  <c r="D405" i="1" l="1"/>
  <c r="AF405" i="1" s="1"/>
  <c r="AL405" i="1"/>
  <c r="AS406" i="1"/>
  <c r="L407" i="1"/>
  <c r="AF407" i="1"/>
  <c r="AY405" i="1"/>
  <c r="AR405" i="1"/>
  <c r="K406" i="1"/>
  <c r="J406" i="1"/>
  <c r="J405" i="1" s="1"/>
  <c r="AS405" i="1" l="1"/>
  <c r="K405" i="1"/>
  <c r="L405" i="1" s="1"/>
  <c r="L406" i="1"/>
  <c r="BV213" i="1" l="1"/>
  <c r="BV212" i="1"/>
  <c r="BT1014" i="1" l="1"/>
  <c r="BU1012" i="1"/>
  <c r="BT1012" i="1" s="1"/>
  <c r="BZ1012" i="1"/>
  <c r="BB944" i="1" l="1"/>
  <c r="CE984" i="1"/>
  <c r="BT1013" i="1"/>
  <c r="BB1012" i="1"/>
  <c r="CE1012" i="1" s="1"/>
  <c r="BT116" i="1" l="1"/>
  <c r="BT115" i="1"/>
  <c r="BT114" i="1" s="1"/>
  <c r="BT236" i="1"/>
  <c r="BT235" i="1"/>
  <c r="BT234" i="1"/>
  <c r="BT233" i="1"/>
  <c r="BT232" i="1"/>
  <c r="BT231" i="1"/>
  <c r="BT230" i="1"/>
  <c r="BT229" i="1"/>
  <c r="BT228" i="1"/>
  <c r="BT227" i="1"/>
  <c r="BT226" i="1"/>
  <c r="BT225" i="1"/>
  <c r="BT222" i="1"/>
  <c r="BT218" i="1"/>
  <c r="BT217" i="1"/>
  <c r="BT216" i="1"/>
  <c r="BT214" i="1"/>
  <c r="BT213" i="1"/>
  <c r="BT212" i="1"/>
  <c r="BT210" i="1"/>
  <c r="BT65" i="1" s="1"/>
  <c r="AV847" i="1"/>
  <c r="BZ318" i="1"/>
  <c r="BY318" i="1"/>
  <c r="BX318" i="1"/>
  <c r="BW318" i="1"/>
  <c r="BV318" i="1"/>
  <c r="BB318" i="1"/>
  <c r="AZ318" i="1"/>
  <c r="F318" i="1"/>
  <c r="G318" i="1"/>
  <c r="H318" i="1"/>
  <c r="AH318" i="1" l="1"/>
  <c r="N318" i="1"/>
  <c r="CE318" i="1"/>
  <c r="AU318" i="1"/>
  <c r="AR318" i="1"/>
  <c r="BU318" i="1"/>
  <c r="BT211" i="1"/>
  <c r="BT215" i="1"/>
  <c r="BU253" i="1"/>
  <c r="J253" i="1"/>
  <c r="BX259" i="1"/>
  <c r="AP260" i="1"/>
  <c r="AP258" i="1" s="1"/>
  <c r="J257" i="1"/>
  <c r="J255" i="1" s="1"/>
  <c r="BU985" i="1" l="1"/>
  <c r="BU1011" i="1"/>
  <c r="BZ1010" i="1"/>
  <c r="BU1008" i="1"/>
  <c r="BZ1007" i="1"/>
  <c r="BU1005" i="1"/>
  <c r="BZ1004" i="1"/>
  <c r="BU1004" i="1" s="1"/>
  <c r="BZ1001" i="1"/>
  <c r="BU1001" i="1" s="1"/>
  <c r="BU999" i="1"/>
  <c r="BZ998" i="1"/>
  <c r="BU998" i="1" s="1"/>
  <c r="BU996" i="1"/>
  <c r="BZ995" i="1"/>
  <c r="BU995" i="1" s="1"/>
  <c r="BZ992" i="1"/>
  <c r="BB986" i="1"/>
  <c r="CE986" i="1" s="1"/>
  <c r="BU987" i="1"/>
  <c r="BN987" i="1"/>
  <c r="AR987" i="1"/>
  <c r="AS987" i="1" s="1"/>
  <c r="Z987" i="1"/>
  <c r="V987" i="1"/>
  <c r="BU986" i="1"/>
  <c r="BN986" i="1"/>
  <c r="Z986" i="1"/>
  <c r="V986" i="1"/>
  <c r="AP986" i="1" l="1"/>
  <c r="BB985" i="1"/>
  <c r="CE985" i="1" s="1"/>
  <c r="BZ983" i="1"/>
  <c r="BZ943" i="1" s="1"/>
  <c r="CE983" i="1"/>
  <c r="BU993" i="1"/>
  <c r="BZ984" i="1"/>
  <c r="BZ944" i="1" s="1"/>
  <c r="BZ1000" i="1"/>
  <c r="BU1000" i="1" s="1"/>
  <c r="BZ994" i="1"/>
  <c r="BU994" i="1" s="1"/>
  <c r="BZ997" i="1"/>
  <c r="BU997" i="1" s="1"/>
  <c r="BU1002" i="1"/>
  <c r="BZ991" i="1"/>
  <c r="BU991" i="1" s="1"/>
  <c r="BU992" i="1"/>
  <c r="BZ1003" i="1"/>
  <c r="BU1003" i="1" s="1"/>
  <c r="BZ1009" i="1"/>
  <c r="BU1009" i="1" s="1"/>
  <c r="BU1010" i="1"/>
  <c r="BZ1006" i="1"/>
  <c r="BU1006" i="1" s="1"/>
  <c r="BU1007" i="1"/>
  <c r="AR986" i="1"/>
  <c r="AR985" i="1" l="1"/>
  <c r="AS985" i="1" s="1"/>
  <c r="AS986" i="1"/>
  <c r="BB943" i="1"/>
  <c r="BB982" i="1"/>
  <c r="AP985" i="1"/>
  <c r="BU772" i="1"/>
  <c r="BU771" i="1"/>
  <c r="BV770" i="1"/>
  <c r="BU770" i="1" s="1"/>
  <c r="BT912" i="1" l="1"/>
  <c r="AR525" i="1"/>
  <c r="AE525" i="1"/>
  <c r="K525" i="1"/>
  <c r="BB847" i="1"/>
  <c r="BZ847" i="1"/>
  <c r="BN842" i="1"/>
  <c r="BU842" i="1"/>
  <c r="D700" i="1"/>
  <c r="BB700" i="1" s="1"/>
  <c r="I699" i="1"/>
  <c r="U699" i="1"/>
  <c r="K699" i="1" s="1"/>
  <c r="D611" i="1"/>
  <c r="BB611" i="1" s="1"/>
  <c r="D613" i="1"/>
  <c r="BB613" i="1" s="1"/>
  <c r="D614" i="1"/>
  <c r="BB614" i="1" s="1"/>
  <c r="D615" i="1"/>
  <c r="BB615" i="1" s="1"/>
  <c r="D619" i="1"/>
  <c r="BB619" i="1" s="1"/>
  <c r="D620" i="1"/>
  <c r="BB620" i="1" s="1"/>
  <c r="D621" i="1"/>
  <c r="BB621" i="1" s="1"/>
  <c r="D624" i="1"/>
  <c r="BB624" i="1" s="1"/>
  <c r="D625" i="1"/>
  <c r="BB625" i="1" s="1"/>
  <c r="D626" i="1"/>
  <c r="BB626" i="1" s="1"/>
  <c r="D628" i="1"/>
  <c r="D629" i="1"/>
  <c r="BB629" i="1" s="1"/>
  <c r="D630" i="1"/>
  <c r="BB630" i="1" s="1"/>
  <c r="D634" i="1"/>
  <c r="BB634" i="1" s="1"/>
  <c r="K634" i="1"/>
  <c r="K611" i="1"/>
  <c r="K613" i="1"/>
  <c r="K614" i="1"/>
  <c r="K615" i="1"/>
  <c r="K619" i="1"/>
  <c r="K620" i="1"/>
  <c r="K621" i="1"/>
  <c r="L621" i="1" s="1"/>
  <c r="K624" i="1"/>
  <c r="K625" i="1"/>
  <c r="K626" i="1"/>
  <c r="K628" i="1"/>
  <c r="K629" i="1"/>
  <c r="K630" i="1"/>
  <c r="L629" i="1" l="1"/>
  <c r="L615" i="1"/>
  <c r="BB628" i="1"/>
  <c r="AR614" i="1"/>
  <c r="CE614" i="1"/>
  <c r="AR613" i="1"/>
  <c r="CE613" i="1"/>
  <c r="AR625" i="1"/>
  <c r="AS625" i="1" s="1"/>
  <c r="CE625" i="1"/>
  <c r="AR611" i="1"/>
  <c r="CE611" i="1"/>
  <c r="AR624" i="1"/>
  <c r="CE624" i="1"/>
  <c r="AR626" i="1"/>
  <c r="CE626" i="1"/>
  <c r="AR621" i="1"/>
  <c r="CE621" i="1"/>
  <c r="AR634" i="1"/>
  <c r="AS634" i="1" s="1"/>
  <c r="CE634" i="1"/>
  <c r="AR620" i="1"/>
  <c r="CE620" i="1"/>
  <c r="AR700" i="1"/>
  <c r="BB699" i="1"/>
  <c r="AR699" i="1" s="1"/>
  <c r="CE700" i="1"/>
  <c r="AR630" i="1"/>
  <c r="CE630" i="1"/>
  <c r="AR619" i="1"/>
  <c r="CE619" i="1"/>
  <c r="AR629" i="1"/>
  <c r="CE629" i="1"/>
  <c r="AR615" i="1"/>
  <c r="AS615" i="1" s="1"/>
  <c r="CE615" i="1"/>
  <c r="L611" i="1"/>
  <c r="D699" i="1"/>
  <c r="AF699" i="1" s="1"/>
  <c r="L620" i="1"/>
  <c r="AP842" i="1"/>
  <c r="AS842" i="1"/>
  <c r="L613" i="1"/>
  <c r="L628" i="1"/>
  <c r="L614" i="1"/>
  <c r="L626" i="1"/>
  <c r="L624" i="1"/>
  <c r="AF614" i="1"/>
  <c r="AS614" i="1"/>
  <c r="AF626" i="1"/>
  <c r="AS626" i="1"/>
  <c r="AF625" i="1"/>
  <c r="J634" i="1"/>
  <c r="J602" i="1" s="1"/>
  <c r="L634" i="1"/>
  <c r="L525" i="1"/>
  <c r="AS525" i="1"/>
  <c r="L625" i="1"/>
  <c r="AF634" i="1"/>
  <c r="AF700" i="1"/>
  <c r="AS700" i="1"/>
  <c r="AF525" i="1"/>
  <c r="AF619" i="1"/>
  <c r="AS619" i="1"/>
  <c r="L630" i="1"/>
  <c r="L619" i="1"/>
  <c r="AF615" i="1"/>
  <c r="AP525" i="1"/>
  <c r="BT842" i="1"/>
  <c r="J525" i="1"/>
  <c r="K700" i="1"/>
  <c r="L699" i="1" l="1"/>
  <c r="AS699" i="1"/>
  <c r="CE699" i="1"/>
  <c r="AR628" i="1"/>
  <c r="AS628" i="1" s="1"/>
  <c r="CE628" i="1"/>
  <c r="J700" i="1"/>
  <c r="J699" i="1" s="1"/>
  <c r="L700" i="1"/>
  <c r="BW27" i="1"/>
  <c r="BX27" i="1"/>
  <c r="BY27" i="1"/>
  <c r="AY27" i="1"/>
  <c r="AR26" i="1"/>
  <c r="BX1121" i="1"/>
  <c r="BY1121" i="1"/>
  <c r="BY37" i="1"/>
  <c r="BZ1104" i="1"/>
  <c r="BZ1121" i="1" s="1"/>
  <c r="O27" i="1"/>
  <c r="K718" i="1"/>
  <c r="K717" i="1"/>
  <c r="BU713" i="1"/>
  <c r="K515" i="1"/>
  <c r="K514" i="1"/>
  <c r="AX518" i="1"/>
  <c r="AX519" i="1"/>
  <c r="M27" i="1" l="1"/>
  <c r="K1104" i="1"/>
  <c r="N1104" i="1"/>
  <c r="AR514" i="1"/>
  <c r="AR515" i="1"/>
  <c r="AY515" i="1"/>
  <c r="AR1104" i="1"/>
  <c r="AR519" i="1"/>
  <c r="AY519" i="1"/>
  <c r="AR518" i="1"/>
  <c r="AY518" i="1"/>
  <c r="J515" i="1"/>
  <c r="BU714" i="1"/>
  <c r="BV712" i="1"/>
  <c r="BU1104" i="1"/>
  <c r="BZ27" i="1"/>
  <c r="R512" i="1"/>
  <c r="N713" i="1" l="1"/>
  <c r="E712" i="1"/>
  <c r="AH713" i="1"/>
  <c r="AE518" i="1"/>
  <c r="AE515" i="1"/>
  <c r="D519" i="1"/>
  <c r="D518" i="1"/>
  <c r="AS518" i="1" s="1"/>
  <c r="D515" i="1"/>
  <c r="AE519" i="1"/>
  <c r="N712" i="1" l="1"/>
  <c r="AF519" i="1"/>
  <c r="AF515" i="1"/>
  <c r="AS515" i="1"/>
  <c r="L515" i="1"/>
  <c r="AF518" i="1"/>
  <c r="L518" i="1"/>
  <c r="AS519" i="1"/>
  <c r="E720" i="1"/>
  <c r="N720" i="1" s="1"/>
  <c r="E716" i="1"/>
  <c r="N716" i="1" s="1"/>
  <c r="AG720" i="1"/>
  <c r="BO712" i="1"/>
  <c r="AH712" i="1" l="1"/>
  <c r="E316" i="1"/>
  <c r="AH720" i="1"/>
  <c r="AW862" i="1"/>
  <c r="D862" i="1" l="1"/>
  <c r="F873" i="1"/>
  <c r="F1121" i="1"/>
  <c r="G1121" i="1"/>
  <c r="H1121" i="1"/>
  <c r="Q1121" i="1"/>
  <c r="S1121" i="1"/>
  <c r="W1121" i="1"/>
  <c r="X1121" i="1"/>
  <c r="Y1121" i="1"/>
  <c r="AB1121" i="1"/>
  <c r="AC1121" i="1"/>
  <c r="AI1121" i="1"/>
  <c r="AK1121" i="1"/>
  <c r="AM1121" i="1"/>
  <c r="AX1121" i="1"/>
  <c r="AZ1121" i="1"/>
  <c r="BB1121" i="1"/>
  <c r="BG1121" i="1"/>
  <c r="BH1121" i="1"/>
  <c r="BI1121" i="1"/>
  <c r="BK1121" i="1"/>
  <c r="BL1121" i="1"/>
  <c r="BM1121" i="1"/>
  <c r="BO1121" i="1"/>
  <c r="BP1121" i="1"/>
  <c r="BQ1121" i="1"/>
  <c r="BN26" i="1" l="1"/>
  <c r="D26" i="1"/>
  <c r="AS26" i="1" s="1"/>
  <c r="BN714" i="1"/>
  <c r="BT714" i="1" s="1"/>
  <c r="AE721" i="1"/>
  <c r="AE722" i="1"/>
  <c r="AE714" i="1"/>
  <c r="D718" i="1"/>
  <c r="AT718" i="1" s="1"/>
  <c r="D722" i="1"/>
  <c r="AT722" i="1" s="1"/>
  <c r="D720" i="1"/>
  <c r="D717" i="1"/>
  <c r="AT717" i="1" s="1"/>
  <c r="D716" i="1"/>
  <c r="D714" i="1"/>
  <c r="AT714" i="1" s="1"/>
  <c r="D713" i="1"/>
  <c r="AT713" i="1" l="1"/>
  <c r="AT712" i="1" s="1"/>
  <c r="AU712" i="1" s="1"/>
  <c r="AU722" i="1"/>
  <c r="AR722" i="1"/>
  <c r="N722" i="1"/>
  <c r="K722" i="1"/>
  <c r="L722" i="1" s="1"/>
  <c r="AT716" i="1"/>
  <c r="AU717" i="1"/>
  <c r="AR717" i="1"/>
  <c r="AS717" i="1" s="1"/>
  <c r="AU718" i="1"/>
  <c r="AR718" i="1"/>
  <c r="AS718" i="1" s="1"/>
  <c r="AU713" i="1"/>
  <c r="AR713" i="1"/>
  <c r="AS713" i="1" s="1"/>
  <c r="AU714" i="1"/>
  <c r="AR714" i="1"/>
  <c r="AS714" i="1" s="1"/>
  <c r="AF714" i="1"/>
  <c r="AF722" i="1"/>
  <c r="L718" i="1"/>
  <c r="J713" i="1"/>
  <c r="J712" i="1" s="1"/>
  <c r="J709" i="1" s="1"/>
  <c r="L713" i="1"/>
  <c r="AF26" i="1"/>
  <c r="L714" i="1"/>
  <c r="J717" i="1"/>
  <c r="L717" i="1"/>
  <c r="AS722" i="1"/>
  <c r="D721" i="1"/>
  <c r="AT721" i="1" s="1"/>
  <c r="D1118" i="1"/>
  <c r="AF721" i="1" l="1"/>
  <c r="N721" i="1"/>
  <c r="K721" i="1"/>
  <c r="L721" i="1" s="1"/>
  <c r="AT28" i="1"/>
  <c r="AU1118" i="1"/>
  <c r="BV1118" i="1"/>
  <c r="BV1117" i="1" s="1"/>
  <c r="BV28" i="1" s="1"/>
  <c r="AF1118" i="1"/>
  <c r="BS1104" i="1"/>
  <c r="AO1121" i="1"/>
  <c r="CE1104" i="1"/>
  <c r="AT720" i="1" l="1"/>
  <c r="AU721" i="1"/>
  <c r="AR721" i="1"/>
  <c r="AS721" i="1" s="1"/>
  <c r="BV1121" i="1"/>
  <c r="BS1121" i="1"/>
  <c r="BS27" i="1"/>
  <c r="AE1104" i="1"/>
  <c r="D1104" i="1"/>
  <c r="AS1104" i="1" s="1"/>
  <c r="I1121" i="1"/>
  <c r="BP18" i="1"/>
  <c r="BP862" i="1"/>
  <c r="AI18" i="1"/>
  <c r="F18" i="1"/>
  <c r="F874" i="1"/>
  <c r="AF1104" i="1" l="1"/>
  <c r="T841" i="1"/>
  <c r="T840" i="1"/>
  <c r="T839" i="1"/>
  <c r="T837" i="1"/>
  <c r="T836" i="1"/>
  <c r="T835" i="1"/>
  <c r="T838" i="1" l="1"/>
  <c r="BR857" i="1"/>
  <c r="BY857" i="1" s="1"/>
  <c r="BR839" i="1" l="1"/>
  <c r="BA839" i="1"/>
  <c r="BR838" i="1"/>
  <c r="BA838" i="1"/>
  <c r="BR841" i="1"/>
  <c r="BA841" i="1"/>
  <c r="BR837" i="1"/>
  <c r="BA837" i="1"/>
  <c r="BR840" i="1"/>
  <c r="BA840" i="1"/>
  <c r="BR835" i="1"/>
  <c r="BA835" i="1"/>
  <c r="BR836" i="1"/>
  <c r="BA836" i="1"/>
  <c r="BT253" i="1" l="1"/>
  <c r="AE575" i="1" l="1"/>
  <c r="AE574" i="1"/>
  <c r="BQ285" i="1" l="1"/>
  <c r="AX433" i="1"/>
  <c r="AE514" i="1"/>
  <c r="AX432" i="1" l="1"/>
  <c r="AY433" i="1"/>
  <c r="D514" i="1"/>
  <c r="L514" i="1" l="1"/>
  <c r="AS514" i="1"/>
  <c r="AX431" i="1"/>
  <c r="AF514" i="1"/>
  <c r="D872" i="1" l="1"/>
  <c r="U872" i="1"/>
  <c r="K872" i="1" s="1"/>
  <c r="L872" i="1" s="1"/>
  <c r="BN872" i="1"/>
  <c r="BU872" i="1"/>
  <c r="AF872" i="1" l="1"/>
  <c r="AS872" i="1"/>
  <c r="AF29" i="1"/>
  <c r="BU33" i="1"/>
  <c r="BU29" i="1"/>
  <c r="BU26" i="1"/>
  <c r="BN29" i="1"/>
  <c r="BN33" i="1"/>
  <c r="BN1126" i="1"/>
  <c r="BW873" i="1"/>
  <c r="BW874" i="1"/>
  <c r="BW875" i="1"/>
  <c r="BV282" i="1"/>
  <c r="BZ315" i="1"/>
  <c r="BU871" i="1"/>
  <c r="BU862" i="1"/>
  <c r="BP847" i="1"/>
  <c r="BQ116" i="1"/>
  <c r="BQ115" i="1"/>
  <c r="BQ65" i="1"/>
  <c r="BQ295" i="1"/>
  <c r="BN295" i="1" s="1"/>
  <c r="BN870" i="1"/>
  <c r="BN871" i="1"/>
  <c r="BN862" i="1"/>
  <c r="AU720" i="1"/>
  <c r="AE720" i="1"/>
  <c r="AF720" i="1" s="1"/>
  <c r="BQ114" i="1" l="1"/>
  <c r="BN285" i="1"/>
  <c r="BX285" i="1"/>
  <c r="BU285" i="1" s="1"/>
  <c r="AS862" i="1"/>
  <c r="AF862" i="1"/>
  <c r="AY809" i="1"/>
  <c r="Q519" i="1"/>
  <c r="K519" i="1" l="1"/>
  <c r="L519" i="1" s="1"/>
  <c r="U1121" i="1" l="1"/>
  <c r="L1104" i="1"/>
  <c r="K27" i="1" l="1"/>
  <c r="K779" i="1"/>
  <c r="D779" i="1"/>
  <c r="L779" i="1" l="1"/>
  <c r="AF779" i="1"/>
  <c r="AS779" i="1"/>
  <c r="J779" i="1"/>
  <c r="U875" i="1"/>
  <c r="AD875" i="1" s="1"/>
  <c r="I875" i="1"/>
  <c r="I873" i="1"/>
  <c r="I874" i="1"/>
  <c r="K870" i="1"/>
  <c r="K871" i="1"/>
  <c r="D870" i="1"/>
  <c r="D871" i="1"/>
  <c r="I25" i="1" l="1"/>
  <c r="L871" i="1"/>
  <c r="L870" i="1"/>
  <c r="BW316" i="1" l="1"/>
  <c r="BP316" i="1"/>
  <c r="BP314" i="1" s="1"/>
  <c r="BW314" i="1" l="1"/>
  <c r="BW782" i="1"/>
  <c r="BW849" i="1" s="1"/>
  <c r="BZ785" i="1"/>
  <c r="BZ784" i="1"/>
  <c r="BS785" i="1"/>
  <c r="BS784" i="1"/>
  <c r="BS783" i="1"/>
  <c r="BB880" i="1"/>
  <c r="AO785" i="1"/>
  <c r="BZ753" i="1"/>
  <c r="BU753" i="1" s="1"/>
  <c r="BZ754" i="1"/>
  <c r="BU754" i="1" s="1"/>
  <c r="BZ755" i="1"/>
  <c r="BU755" i="1" s="1"/>
  <c r="BZ756" i="1"/>
  <c r="BU756" i="1" s="1"/>
  <c r="BZ757" i="1"/>
  <c r="BU757" i="1" s="1"/>
  <c r="BZ758" i="1"/>
  <c r="BU758" i="1" s="1"/>
  <c r="BZ759" i="1"/>
  <c r="BU759" i="1" s="1"/>
  <c r="BZ760" i="1"/>
  <c r="BU760" i="1" s="1"/>
  <c r="BZ761" i="1"/>
  <c r="BU761" i="1" s="1"/>
  <c r="BZ762" i="1"/>
  <c r="BU762" i="1" s="1"/>
  <c r="BZ763" i="1"/>
  <c r="BU763" i="1" s="1"/>
  <c r="BZ764" i="1"/>
  <c r="BU764" i="1" s="1"/>
  <c r="BZ765" i="1"/>
  <c r="BU765" i="1" s="1"/>
  <c r="BZ766" i="1"/>
  <c r="BU766" i="1" s="1"/>
  <c r="BZ767" i="1"/>
  <c r="BU767" i="1" s="1"/>
  <c r="BZ768" i="1"/>
  <c r="BU768" i="1" s="1"/>
  <c r="BU769" i="1"/>
  <c r="BS753" i="1"/>
  <c r="BN753" i="1" s="1"/>
  <c r="BS754" i="1"/>
  <c r="BN754" i="1" s="1"/>
  <c r="BS755" i="1"/>
  <c r="BN755" i="1" s="1"/>
  <c r="BS756" i="1"/>
  <c r="BN756" i="1" s="1"/>
  <c r="BS757" i="1"/>
  <c r="BN757" i="1" s="1"/>
  <c r="BS758" i="1"/>
  <c r="BN758" i="1" s="1"/>
  <c r="BS759" i="1"/>
  <c r="BN759" i="1" s="1"/>
  <c r="BS760" i="1"/>
  <c r="BN760" i="1" s="1"/>
  <c r="BS761" i="1"/>
  <c r="BN761" i="1" s="1"/>
  <c r="BS762" i="1"/>
  <c r="BN762" i="1" s="1"/>
  <c r="BS763" i="1"/>
  <c r="BN763" i="1" s="1"/>
  <c r="BS764" i="1"/>
  <c r="BN764" i="1" s="1"/>
  <c r="BS765" i="1"/>
  <c r="BN765" i="1" s="1"/>
  <c r="BS766" i="1"/>
  <c r="BN766" i="1" s="1"/>
  <c r="BS767" i="1"/>
  <c r="BN767" i="1" s="1"/>
  <c r="BS768" i="1"/>
  <c r="BN768" i="1" s="1"/>
  <c r="BN769" i="1"/>
  <c r="BB753" i="1"/>
  <c r="CE753" i="1" s="1"/>
  <c r="BB754" i="1"/>
  <c r="BB755" i="1"/>
  <c r="BB756" i="1"/>
  <c r="BB757" i="1"/>
  <c r="BB758" i="1"/>
  <c r="BB759" i="1"/>
  <c r="BB760" i="1"/>
  <c r="BB761" i="1"/>
  <c r="BB762" i="1"/>
  <c r="BB763" i="1"/>
  <c r="BB764" i="1"/>
  <c r="BB765" i="1"/>
  <c r="BB766" i="1"/>
  <c r="BB767" i="1"/>
  <c r="BB768" i="1"/>
  <c r="AR753" i="1"/>
  <c r="AR769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BU729" i="1"/>
  <c r="BU730" i="1"/>
  <c r="BU736" i="1"/>
  <c r="BU738" i="1"/>
  <c r="BU739" i="1"/>
  <c r="BN739" i="1"/>
  <c r="BN740" i="1"/>
  <c r="BV743" i="1"/>
  <c r="BR743" i="1"/>
  <c r="BO743" i="1"/>
  <c r="BY743" i="1" s="1"/>
  <c r="AX284" i="1"/>
  <c r="AT284" i="1"/>
  <c r="AT283" i="1"/>
  <c r="AT295" i="1" s="1"/>
  <c r="AU295" i="1" s="1"/>
  <c r="AE285" i="1"/>
  <c r="AK284" i="1"/>
  <c r="AG284" i="1"/>
  <c r="AK283" i="1"/>
  <c r="AK295" i="1" s="1"/>
  <c r="AG282" i="1"/>
  <c r="K285" i="1"/>
  <c r="Q284" i="1"/>
  <c r="M284" i="1"/>
  <c r="Q283" i="1"/>
  <c r="M282" i="1"/>
  <c r="G283" i="1"/>
  <c r="G295" i="1" s="1"/>
  <c r="Q282" i="1" l="1"/>
  <c r="Q295" i="1"/>
  <c r="AO880" i="1"/>
  <c r="AQ785" i="1"/>
  <c r="BB35" i="1"/>
  <c r="K284" i="1"/>
  <c r="AT312" i="1"/>
  <c r="BN743" i="1"/>
  <c r="AK282" i="1"/>
  <c r="AT282" i="1"/>
  <c r="BQ283" i="1"/>
  <c r="AY283" i="1"/>
  <c r="L768" i="1"/>
  <c r="L760" i="1"/>
  <c r="AF769" i="1"/>
  <c r="AF761" i="1"/>
  <c r="AF753" i="1"/>
  <c r="AR763" i="1"/>
  <c r="AS763" i="1" s="1"/>
  <c r="CE763" i="1"/>
  <c r="AR755" i="1"/>
  <c r="AS755" i="1" s="1"/>
  <c r="CE755" i="1"/>
  <c r="L767" i="1"/>
  <c r="L759" i="1"/>
  <c r="AF768" i="1"/>
  <c r="AF760" i="1"/>
  <c r="AS769" i="1"/>
  <c r="AR762" i="1"/>
  <c r="AS762" i="1" s="1"/>
  <c r="CE762" i="1"/>
  <c r="AR754" i="1"/>
  <c r="AS754" i="1" s="1"/>
  <c r="CE754" i="1"/>
  <c r="L766" i="1"/>
  <c r="L758" i="1"/>
  <c r="AF767" i="1"/>
  <c r="AF759" i="1"/>
  <c r="AS753" i="1"/>
  <c r="AR761" i="1"/>
  <c r="AS761" i="1" s="1"/>
  <c r="CE761" i="1"/>
  <c r="L765" i="1"/>
  <c r="L757" i="1"/>
  <c r="AF766" i="1"/>
  <c r="AF758" i="1"/>
  <c r="AR768" i="1"/>
  <c r="AS768" i="1" s="1"/>
  <c r="CE768" i="1"/>
  <c r="AR760" i="1"/>
  <c r="AS760" i="1" s="1"/>
  <c r="CE760" i="1"/>
  <c r="L764" i="1"/>
  <c r="L756" i="1"/>
  <c r="AF765" i="1"/>
  <c r="AF757" i="1"/>
  <c r="AR767" i="1"/>
  <c r="AS767" i="1" s="1"/>
  <c r="CE767" i="1"/>
  <c r="AR759" i="1"/>
  <c r="AS759" i="1" s="1"/>
  <c r="CE759" i="1"/>
  <c r="L763" i="1"/>
  <c r="L755" i="1"/>
  <c r="AF764" i="1"/>
  <c r="AF756" i="1"/>
  <c r="AR766" i="1"/>
  <c r="AS766" i="1" s="1"/>
  <c r="CE766" i="1"/>
  <c r="AR758" i="1"/>
  <c r="AS758" i="1" s="1"/>
  <c r="CE758" i="1"/>
  <c r="L762" i="1"/>
  <c r="L754" i="1"/>
  <c r="AF763" i="1"/>
  <c r="AF755" i="1"/>
  <c r="AR765" i="1"/>
  <c r="AS765" i="1" s="1"/>
  <c r="CE765" i="1"/>
  <c r="AR757" i="1"/>
  <c r="AS757" i="1" s="1"/>
  <c r="CE757" i="1"/>
  <c r="L769" i="1"/>
  <c r="L761" i="1"/>
  <c r="L753" i="1"/>
  <c r="AF762" i="1"/>
  <c r="AF754" i="1"/>
  <c r="AR764" i="1"/>
  <c r="AS764" i="1" s="1"/>
  <c r="CE764" i="1"/>
  <c r="AR756" i="1"/>
  <c r="AS756" i="1" s="1"/>
  <c r="CE756" i="1"/>
  <c r="AP769" i="1"/>
  <c r="BT769" i="1"/>
  <c r="BW781" i="1"/>
  <c r="BW848" i="1"/>
  <c r="BW24" i="1" s="1"/>
  <c r="AE283" i="1"/>
  <c r="K283" i="1"/>
  <c r="BU743" i="1"/>
  <c r="K282" i="1"/>
  <c r="AE282" i="1" l="1"/>
  <c r="BQ282" i="1"/>
  <c r="BX282" i="1" s="1"/>
  <c r="BU282" i="1" s="1"/>
  <c r="BX283" i="1"/>
  <c r="BU283" i="1" s="1"/>
  <c r="BN283" i="1"/>
  <c r="J512" i="1"/>
  <c r="J511" i="1" s="1"/>
  <c r="J510" i="1" s="1"/>
  <c r="J509" i="1" s="1"/>
  <c r="D510" i="1"/>
  <c r="AX510" i="1" s="1"/>
  <c r="D511" i="1"/>
  <c r="AX511" i="1" s="1"/>
  <c r="D512" i="1"/>
  <c r="AX509" i="1" l="1"/>
  <c r="AY510" i="1"/>
  <c r="AR511" i="1"/>
  <c r="AS511" i="1" s="1"/>
  <c r="AY511" i="1"/>
  <c r="AE512" i="1"/>
  <c r="AF512" i="1" s="1"/>
  <c r="AL512" i="1"/>
  <c r="AR512" i="1"/>
  <c r="AS512" i="1" s="1"/>
  <c r="AY512" i="1"/>
  <c r="AF511" i="1"/>
  <c r="L511" i="1"/>
  <c r="K512" i="1"/>
  <c r="L512" i="1" s="1"/>
  <c r="L29" i="1" l="1"/>
  <c r="BZ874" i="1" l="1"/>
  <c r="BV852" i="1"/>
  <c r="AV852" i="1"/>
  <c r="AV850" i="1"/>
  <c r="AV878" i="1" s="1"/>
  <c r="BP782" i="1"/>
  <c r="AI851" i="1"/>
  <c r="F852" i="1"/>
  <c r="F317" i="1"/>
  <c r="F851" i="1" s="1"/>
  <c r="F786" i="1"/>
  <c r="F785" i="1"/>
  <c r="F784" i="1"/>
  <c r="AR725" i="1"/>
  <c r="AR726" i="1"/>
  <c r="AR729" i="1"/>
  <c r="AR730" i="1"/>
  <c r="AR736" i="1"/>
  <c r="AR738" i="1"/>
  <c r="AR739" i="1"/>
  <c r="AE736" i="1"/>
  <c r="AE738" i="1"/>
  <c r="AE739" i="1"/>
  <c r="K724" i="1"/>
  <c r="K726" i="1"/>
  <c r="K727" i="1"/>
  <c r="K728" i="1"/>
  <c r="K729" i="1"/>
  <c r="K730" i="1"/>
  <c r="K736" i="1"/>
  <c r="K737" i="1"/>
  <c r="K738" i="1"/>
  <c r="K739" i="1"/>
  <c r="K740" i="1"/>
  <c r="D724" i="1"/>
  <c r="D726" i="1"/>
  <c r="AL726" i="1" s="1"/>
  <c r="D727" i="1"/>
  <c r="D728" i="1"/>
  <c r="AF728" i="1" s="1"/>
  <c r="D729" i="1"/>
  <c r="AF729" i="1" s="1"/>
  <c r="D730" i="1"/>
  <c r="AF730" i="1" s="1"/>
  <c r="D736" i="1"/>
  <c r="D737" i="1"/>
  <c r="D738" i="1"/>
  <c r="D739" i="1"/>
  <c r="AF727" i="1" l="1"/>
  <c r="AL727" i="1"/>
  <c r="AF724" i="1"/>
  <c r="AL724" i="1"/>
  <c r="AU726" i="1"/>
  <c r="AF726" i="1"/>
  <c r="AI58" i="1"/>
  <c r="AI879" i="1"/>
  <c r="O851" i="1"/>
  <c r="O879" i="1" s="1"/>
  <c r="AU727" i="1"/>
  <c r="AV57" i="1"/>
  <c r="AV32" i="1" s="1"/>
  <c r="AV851" i="1"/>
  <c r="AV879" i="1" s="1"/>
  <c r="L738" i="1"/>
  <c r="L739" i="1"/>
  <c r="L726" i="1"/>
  <c r="L724" i="1"/>
  <c r="AS726" i="1"/>
  <c r="L727" i="1"/>
  <c r="AS730" i="1"/>
  <c r="AS729" i="1"/>
  <c r="L737" i="1"/>
  <c r="L736" i="1"/>
  <c r="AF739" i="1"/>
  <c r="L730" i="1"/>
  <c r="AF738" i="1"/>
  <c r="L729" i="1"/>
  <c r="AF736" i="1"/>
  <c r="AS739" i="1"/>
  <c r="L728" i="1"/>
  <c r="AS738" i="1"/>
  <c r="AS736" i="1"/>
  <c r="BP781" i="1"/>
  <c r="BP849" i="1"/>
  <c r="BP848" i="1" s="1"/>
  <c r="BP24" i="1" s="1"/>
  <c r="F316" i="1"/>
  <c r="P316" i="1" l="1"/>
  <c r="AJ316" i="1"/>
  <c r="F314" i="1"/>
  <c r="AW316" i="1"/>
  <c r="O849" i="1"/>
  <c r="K742" i="1"/>
  <c r="AP742" i="1"/>
  <c r="F782" i="1"/>
  <c r="AR802" i="1"/>
  <c r="AE802" i="1"/>
  <c r="G800" i="1"/>
  <c r="Q800" i="1"/>
  <c r="K800" i="1" s="1"/>
  <c r="AE799" i="1"/>
  <c r="P314" i="1" l="1"/>
  <c r="AJ314" i="1"/>
  <c r="F849" i="1"/>
  <c r="P849" i="1" s="1"/>
  <c r="P782" i="1"/>
  <c r="O848" i="1"/>
  <c r="J742" i="1"/>
  <c r="L742" i="1"/>
  <c r="AR799" i="1"/>
  <c r="AY799" i="1"/>
  <c r="F781" i="1"/>
  <c r="P781" i="1" s="1"/>
  <c r="AW782" i="1"/>
  <c r="F848" i="1" l="1"/>
  <c r="P848" i="1" s="1"/>
  <c r="AW781" i="1"/>
  <c r="AV849" i="1"/>
  <c r="AW849" i="1" l="1"/>
  <c r="F24" i="1"/>
  <c r="AV848" i="1"/>
  <c r="AV24" i="1" s="1"/>
  <c r="D504" i="1"/>
  <c r="AF504" i="1" s="1"/>
  <c r="D507" i="1"/>
  <c r="D499" i="1"/>
  <c r="AF499" i="1" s="1"/>
  <c r="D501" i="1"/>
  <c r="AF501" i="1" s="1"/>
  <c r="D495" i="1"/>
  <c r="D496" i="1"/>
  <c r="Q436" i="1"/>
  <c r="R436" i="1" s="1"/>
  <c r="K413" i="1"/>
  <c r="D413" i="1"/>
  <c r="D412" i="1"/>
  <c r="AF412" i="1" s="1"/>
  <c r="AS507" i="1" l="1"/>
  <c r="AF507" i="1"/>
  <c r="L413" i="1"/>
  <c r="AW24" i="1"/>
  <c r="AW848" i="1"/>
  <c r="AF495" i="1"/>
  <c r="AY447" i="1"/>
  <c r="L507" i="1"/>
  <c r="AF496" i="1"/>
  <c r="AS496" i="1"/>
  <c r="D725" i="1"/>
  <c r="AL725" i="1" s="1"/>
  <c r="K725" i="1"/>
  <c r="D494" i="1"/>
  <c r="K504" i="1"/>
  <c r="L504" i="1" s="1"/>
  <c r="K499" i="1"/>
  <c r="L499" i="1" s="1"/>
  <c r="AU725" i="1" l="1"/>
  <c r="AF725" i="1"/>
  <c r="AY503" i="1"/>
  <c r="AL503" i="1"/>
  <c r="L725" i="1"/>
  <c r="AF494" i="1"/>
  <c r="AS725" i="1"/>
  <c r="G493" i="1"/>
  <c r="AL493" i="1" s="1"/>
  <c r="K503" i="1"/>
  <c r="D503" i="1"/>
  <c r="G502" i="1"/>
  <c r="K498" i="1"/>
  <c r="Q497" i="1"/>
  <c r="D498" i="1"/>
  <c r="AF498" i="1" s="1"/>
  <c r="G497" i="1"/>
  <c r="AL497" i="1" s="1"/>
  <c r="AL502" i="1" l="1"/>
  <c r="R502" i="1"/>
  <c r="K497" i="1"/>
  <c r="R497" i="1"/>
  <c r="D502" i="1"/>
  <c r="AF502" i="1" s="1"/>
  <c r="AY502" i="1"/>
  <c r="D497" i="1"/>
  <c r="AF497" i="1" s="1"/>
  <c r="AY497" i="1"/>
  <c r="D493" i="1"/>
  <c r="AF493" i="1" s="1"/>
  <c r="AY493" i="1"/>
  <c r="AF503" i="1"/>
  <c r="L503" i="1"/>
  <c r="L498" i="1"/>
  <c r="K502" i="1"/>
  <c r="BP875" i="1"/>
  <c r="BQ875" i="1"/>
  <c r="BW882" i="1"/>
  <c r="BW881" i="1"/>
  <c r="BX881" i="1"/>
  <c r="BW880" i="1"/>
  <c r="BW879" i="1"/>
  <c r="BW878" i="1"/>
  <c r="BW57" i="1" s="1"/>
  <c r="BW32" i="1" s="1"/>
  <c r="BX875" i="1"/>
  <c r="BY875" i="1"/>
  <c r="BY874" i="1"/>
  <c r="BY873" i="1"/>
  <c r="BY25" i="1" s="1"/>
  <c r="BP878" i="1"/>
  <c r="BP57" i="1" s="1"/>
  <c r="BP32" i="1" s="1"/>
  <c r="AV875" i="1"/>
  <c r="AX875" i="1"/>
  <c r="AZ875" i="1"/>
  <c r="AI61" i="1"/>
  <c r="AI875" i="1"/>
  <c r="AK875" i="1"/>
  <c r="AM875" i="1"/>
  <c r="AI874" i="1"/>
  <c r="AI25" i="1" s="1"/>
  <c r="AI873" i="1"/>
  <c r="Q875" i="1"/>
  <c r="S875" i="1"/>
  <c r="S874" i="1"/>
  <c r="S873" i="1"/>
  <c r="O61" i="1"/>
  <c r="O60" i="1"/>
  <c r="O59" i="1"/>
  <c r="O58" i="1"/>
  <c r="O57" i="1"/>
  <c r="O32" i="1" s="1"/>
  <c r="F58" i="1"/>
  <c r="F37" i="1"/>
  <c r="I37" i="1"/>
  <c r="F28" i="1"/>
  <c r="H28" i="1"/>
  <c r="I28" i="1"/>
  <c r="F27" i="1"/>
  <c r="H27" i="1"/>
  <c r="I27" i="1"/>
  <c r="AI57" i="1" l="1"/>
  <c r="AI32" i="1" s="1"/>
  <c r="AD37" i="1"/>
  <c r="AQ37" i="1"/>
  <c r="AI849" i="1"/>
  <c r="AJ782" i="1"/>
  <c r="AD27" i="1"/>
  <c r="AQ27" i="1"/>
  <c r="S25" i="1"/>
  <c r="L497" i="1"/>
  <c r="L502" i="1"/>
  <c r="P27" i="1"/>
  <c r="AW27" i="1"/>
  <c r="AJ27" i="1"/>
  <c r="F34" i="1"/>
  <c r="O26" i="1"/>
  <c r="AJ781" i="1"/>
  <c r="AI848" i="1" l="1"/>
  <c r="AJ848" i="1" s="1"/>
  <c r="AI877" i="1"/>
  <c r="AI876" i="1" s="1"/>
  <c r="AI55" i="1" s="1"/>
  <c r="AI22" i="1" s="1"/>
  <c r="AJ849" i="1"/>
  <c r="K26" i="1"/>
  <c r="F882" i="1"/>
  <c r="F881" i="1"/>
  <c r="G881" i="1"/>
  <c r="G59" i="1" s="1"/>
  <c r="H881" i="1"/>
  <c r="H59" i="1" s="1"/>
  <c r="I881" i="1"/>
  <c r="F880" i="1"/>
  <c r="F879" i="1"/>
  <c r="F878" i="1"/>
  <c r="H874" i="1"/>
  <c r="T874" i="1" s="1"/>
  <c r="H873" i="1"/>
  <c r="BS865" i="1"/>
  <c r="BN865" i="1" s="1"/>
  <c r="D865" i="1"/>
  <c r="AI56" i="1" l="1"/>
  <c r="AI31" i="1" s="1"/>
  <c r="AI30" i="1" s="1"/>
  <c r="AI24" i="1"/>
  <c r="AJ24" i="1" s="1"/>
  <c r="BB865" i="1"/>
  <c r="H25" i="1"/>
  <c r="T25" i="1" s="1"/>
  <c r="T873" i="1"/>
  <c r="J26" i="1"/>
  <c r="L26" i="1"/>
  <c r="F60" i="1"/>
  <c r="F61" i="1"/>
  <c r="F59" i="1"/>
  <c r="F57" i="1"/>
  <c r="K865" i="1"/>
  <c r="U874" i="1"/>
  <c r="U873" i="1"/>
  <c r="AD873" i="1" s="1"/>
  <c r="F25" i="1"/>
  <c r="AJ25" i="1" s="1"/>
  <c r="F877" i="1"/>
  <c r="L865" i="1" l="1"/>
  <c r="AO865" i="1"/>
  <c r="CE865" i="1"/>
  <c r="AR865" i="1"/>
  <c r="AS865" i="1" s="1"/>
  <c r="BB874" i="1"/>
  <c r="BB25" i="1" s="1"/>
  <c r="F56" i="1"/>
  <c r="F31" i="1" s="1"/>
  <c r="AJ31" i="1" s="1"/>
  <c r="AJ877" i="1"/>
  <c r="U25" i="1"/>
  <c r="AD25" i="1" s="1"/>
  <c r="AD874" i="1"/>
  <c r="F36" i="1"/>
  <c r="F35" i="1"/>
  <c r="F32" i="1"/>
  <c r="F876" i="1"/>
  <c r="AJ876" i="1" s="1"/>
  <c r="AE866" i="1"/>
  <c r="D866" i="1"/>
  <c r="BN866" i="1"/>
  <c r="AV866" i="1"/>
  <c r="AW866" i="1" s="1"/>
  <c r="AJ56" i="1" l="1"/>
  <c r="AQ865" i="1"/>
  <c r="AO874" i="1"/>
  <c r="AO25" i="1" s="1"/>
  <c r="AE865" i="1"/>
  <c r="AF865" i="1" s="1"/>
  <c r="CE874" i="1"/>
  <c r="F30" i="1"/>
  <c r="AJ30" i="1" s="1"/>
  <c r="AF866" i="1"/>
  <c r="F55" i="1"/>
  <c r="BU866" i="1"/>
  <c r="BW877" i="1"/>
  <c r="BW25" i="1"/>
  <c r="BP874" i="1"/>
  <c r="BP877" i="1" s="1"/>
  <c r="BP873" i="1"/>
  <c r="BP25" i="1" s="1"/>
  <c r="AR866" i="1"/>
  <c r="AS866" i="1" s="1"/>
  <c r="AV874" i="1"/>
  <c r="K866" i="1"/>
  <c r="L866" i="1" s="1"/>
  <c r="AR720" i="1"/>
  <c r="AS720" i="1" s="1"/>
  <c r="AU716" i="1"/>
  <c r="J716" i="1"/>
  <c r="K716" i="1"/>
  <c r="L716" i="1" s="1"/>
  <c r="D712" i="1"/>
  <c r="AV25" i="1" l="1"/>
  <c r="AW25" i="1" s="1"/>
  <c r="AV877" i="1"/>
  <c r="AV876" i="1" s="1"/>
  <c r="AQ25" i="1"/>
  <c r="AW874" i="1"/>
  <c r="AW873" i="1"/>
  <c r="F22" i="1"/>
  <c r="AJ55" i="1"/>
  <c r="BN713" i="1"/>
  <c r="BT713" i="1" s="1"/>
  <c r="AR716" i="1"/>
  <c r="AS716" i="1" s="1"/>
  <c r="K720" i="1"/>
  <c r="L720" i="1" s="1"/>
  <c r="BP876" i="1"/>
  <c r="BP55" i="1" s="1"/>
  <c r="BP22" i="1" s="1"/>
  <c r="BP56" i="1"/>
  <c r="BP31" i="1" s="1"/>
  <c r="BP30" i="1" s="1"/>
  <c r="J720" i="1"/>
  <c r="BW876" i="1"/>
  <c r="BW55" i="1" s="1"/>
  <c r="BW56" i="1"/>
  <c r="K712" i="1"/>
  <c r="L712" i="1" s="1"/>
  <c r="AV56" i="1" l="1"/>
  <c r="AV31" i="1" s="1"/>
  <c r="AV30" i="1" s="1"/>
  <c r="AW877" i="1"/>
  <c r="AV55" i="1"/>
  <c r="AW876" i="1"/>
  <c r="AJ22" i="1"/>
  <c r="BW31" i="1"/>
  <c r="BW30" i="1" s="1"/>
  <c r="BU712" i="1"/>
  <c r="BN712" i="1"/>
  <c r="BV866" i="1"/>
  <c r="AW56" i="1" l="1"/>
  <c r="AW55" i="1"/>
  <c r="AW30" i="1"/>
  <c r="AW31" i="1"/>
  <c r="BT712" i="1"/>
  <c r="D509" i="1"/>
  <c r="AY482" i="1"/>
  <c r="G508" i="1" l="1"/>
  <c r="BT252" i="1"/>
  <c r="BT251" i="1" s="1"/>
  <c r="D508" i="1" l="1"/>
  <c r="R508" i="1"/>
  <c r="BU252" i="1"/>
  <c r="BB862" i="1"/>
  <c r="BB873" i="1" s="1"/>
  <c r="AX800" i="1"/>
  <c r="AR800" i="1" l="1"/>
  <c r="AY800" i="1"/>
  <c r="BU251" i="1"/>
  <c r="AT770" i="1"/>
  <c r="AT768" i="1"/>
  <c r="AT767" i="1"/>
  <c r="AT758" i="1"/>
  <c r="BB635" i="1"/>
  <c r="BB604" i="1"/>
  <c r="BB599" i="1"/>
  <c r="AR574" i="1"/>
  <c r="AX325" i="1"/>
  <c r="AR260" i="1"/>
  <c r="AS260" i="1" s="1"/>
  <c r="AR259" i="1"/>
  <c r="AS259" i="1" s="1"/>
  <c r="AR267" i="1"/>
  <c r="AS267" i="1" s="1"/>
  <c r="AY266" i="1"/>
  <c r="AX258" i="1"/>
  <c r="AX241" i="1"/>
  <c r="AX224" i="1"/>
  <c r="AX223" i="1"/>
  <c r="AO602" i="1"/>
  <c r="AO598" i="1"/>
  <c r="AQ598" i="1" s="1"/>
  <c r="AT766" i="1" l="1"/>
  <c r="AX508" i="1"/>
  <c r="AX324" i="1" s="1"/>
  <c r="AY509" i="1"/>
  <c r="AY551" i="1"/>
  <c r="AR258" i="1"/>
  <c r="AS258" i="1" s="1"/>
  <c r="AY258" i="1"/>
  <c r="AX220" i="1"/>
  <c r="AX219" i="1" s="1"/>
  <c r="AY223" i="1"/>
  <c r="AX221" i="1"/>
  <c r="AR727" i="1"/>
  <c r="AS727" i="1" s="1"/>
  <c r="AX265" i="1"/>
  <c r="AR266" i="1"/>
  <c r="AS266" i="1" s="1"/>
  <c r="AX245" i="1"/>
  <c r="Q811" i="1"/>
  <c r="Q808" i="1"/>
  <c r="K808" i="1" s="1"/>
  <c r="M806" i="1"/>
  <c r="Q803" i="1"/>
  <c r="M803" i="1"/>
  <c r="M800" i="1"/>
  <c r="Q797" i="1"/>
  <c r="K797" i="1" s="1"/>
  <c r="M797" i="1"/>
  <c r="K794" i="1"/>
  <c r="M794" i="1"/>
  <c r="Q793" i="1"/>
  <c r="K793" i="1" s="1"/>
  <c r="M793" i="1"/>
  <c r="Q792" i="1"/>
  <c r="K792" i="1" s="1"/>
  <c r="M792" i="1"/>
  <c r="M1116" i="1"/>
  <c r="U1048" i="1"/>
  <c r="U1047" i="1"/>
  <c r="M866" i="1"/>
  <c r="M874" i="1" s="1"/>
  <c r="N874" i="1" s="1"/>
  <c r="I322" i="1"/>
  <c r="H322" i="1"/>
  <c r="H317" i="1" s="1"/>
  <c r="I320" i="1"/>
  <c r="AQ320" i="1" s="1"/>
  <c r="H320" i="1"/>
  <c r="I315" i="1"/>
  <c r="H315" i="1"/>
  <c r="Q446" i="1"/>
  <c r="M770" i="1"/>
  <c r="M768" i="1"/>
  <c r="M767" i="1"/>
  <c r="M758" i="1"/>
  <c r="M757" i="1" s="1"/>
  <c r="M723" i="1"/>
  <c r="U635" i="1"/>
  <c r="U633" i="1"/>
  <c r="K633" i="1" s="1"/>
  <c r="U632" i="1"/>
  <c r="U627" i="1"/>
  <c r="K627" i="1" s="1"/>
  <c r="U623" i="1"/>
  <c r="K623" i="1" s="1"/>
  <c r="U622" i="1"/>
  <c r="K622" i="1" s="1"/>
  <c r="U618" i="1"/>
  <c r="U617" i="1"/>
  <c r="U616" i="1"/>
  <c r="K616" i="1" s="1"/>
  <c r="U612" i="1"/>
  <c r="K612" i="1" s="1"/>
  <c r="U610" i="1"/>
  <c r="K610" i="1" s="1"/>
  <c r="U602" i="1"/>
  <c r="U604" i="1"/>
  <c r="U599" i="1"/>
  <c r="U598" i="1"/>
  <c r="U596" i="1" s="1"/>
  <c r="U316" i="1" s="1"/>
  <c r="U782" i="1" s="1"/>
  <c r="Q479" i="1"/>
  <c r="Q478" i="1"/>
  <c r="Q476" i="1"/>
  <c r="Q421" i="1"/>
  <c r="Q420" i="1"/>
  <c r="Q417" i="1"/>
  <c r="R417" i="1" s="1"/>
  <c r="Q415" i="1"/>
  <c r="Q414" i="1"/>
  <c r="Q411" i="1"/>
  <c r="Q224" i="1"/>
  <c r="Q222" i="1"/>
  <c r="Q220" i="1"/>
  <c r="Q255" i="1"/>
  <c r="Q251" i="1"/>
  <c r="AG1116" i="1"/>
  <c r="AT866" i="1"/>
  <c r="AU866" i="1" s="1"/>
  <c r="AG812" i="1"/>
  <c r="AE812" i="1" s="1"/>
  <c r="AK808" i="1"/>
  <c r="AK800" i="1"/>
  <c r="AK797" i="1"/>
  <c r="AK793" i="1"/>
  <c r="AK792" i="1"/>
  <c r="AG770" i="1"/>
  <c r="AG768" i="1"/>
  <c r="AG767" i="1"/>
  <c r="AG758" i="1"/>
  <c r="AG757" i="1"/>
  <c r="AO635" i="1"/>
  <c r="AO596" i="1" s="1"/>
  <c r="AO633" i="1"/>
  <c r="AO628" i="1"/>
  <c r="AO627" i="1" s="1"/>
  <c r="AO623" i="1"/>
  <c r="AO622" i="1"/>
  <c r="AO616" i="1" s="1"/>
  <c r="AO612" i="1"/>
  <c r="AO610" i="1"/>
  <c r="AO604" i="1"/>
  <c r="AO599" i="1"/>
  <c r="AP574" i="1"/>
  <c r="AL481" i="1"/>
  <c r="AK479" i="1"/>
  <c r="AK478" i="1"/>
  <c r="AK476" i="1"/>
  <c r="AK438" i="1"/>
  <c r="AK437" i="1"/>
  <c r="AK432" i="1"/>
  <c r="AK424" i="1"/>
  <c r="AE259" i="1"/>
  <c r="AF259" i="1" s="1"/>
  <c r="AE260" i="1"/>
  <c r="AF260" i="1" s="1"/>
  <c r="AK258" i="1"/>
  <c r="AE258" i="1" s="1"/>
  <c r="AF258" i="1" s="1"/>
  <c r="AK251" i="1"/>
  <c r="AE244" i="1"/>
  <c r="AE248" i="1"/>
  <c r="AE249" i="1"/>
  <c r="AE250" i="1"/>
  <c r="AK241" i="1"/>
  <c r="AQ596" i="1" l="1"/>
  <c r="Q221" i="1"/>
  <c r="Q219" i="1"/>
  <c r="U1046" i="1"/>
  <c r="U1041" i="1"/>
  <c r="Q475" i="1"/>
  <c r="AE800" i="1"/>
  <c r="AL800" i="1"/>
  <c r="AQ322" i="1"/>
  <c r="I317" i="1"/>
  <c r="AX323" i="1"/>
  <c r="AD315" i="1"/>
  <c r="AQ315" i="1"/>
  <c r="Q410" i="1"/>
  <c r="AK431" i="1"/>
  <c r="AK475" i="1"/>
  <c r="AK423" i="1"/>
  <c r="Q445" i="1"/>
  <c r="K803" i="1"/>
  <c r="K811" i="1"/>
  <c r="AG811" i="1"/>
  <c r="AR245" i="1"/>
  <c r="AY508" i="1"/>
  <c r="AG756" i="1"/>
  <c r="AR265" i="1"/>
  <c r="AS265" i="1" s="1"/>
  <c r="AY265" i="1"/>
  <c r="AE267" i="1"/>
  <c r="AF267" i="1" s="1"/>
  <c r="AP267" i="1"/>
  <c r="AP265" i="1" s="1"/>
  <c r="AG766" i="1"/>
  <c r="U631" i="1"/>
  <c r="K631" i="1" s="1"/>
  <c r="K632" i="1"/>
  <c r="AO617" i="1"/>
  <c r="K617" i="1"/>
  <c r="AO618" i="1"/>
  <c r="K618" i="1"/>
  <c r="M766" i="1"/>
  <c r="AF510" i="1"/>
  <c r="AM874" i="1"/>
  <c r="AM873" i="1"/>
  <c r="M791" i="1"/>
  <c r="Q791" i="1"/>
  <c r="Q790" i="1" s="1"/>
  <c r="Q788" i="1" s="1"/>
  <c r="Q874" i="1"/>
  <c r="AK245" i="1"/>
  <c r="U982" i="1"/>
  <c r="M756" i="1"/>
  <c r="AK573" i="1"/>
  <c r="AK265" i="1"/>
  <c r="AE265" i="1" s="1"/>
  <c r="AF265" i="1" s="1"/>
  <c r="M811" i="1"/>
  <c r="AE247" i="1"/>
  <c r="AE246" i="1"/>
  <c r="AE266" i="1"/>
  <c r="AF266" i="1" s="1"/>
  <c r="U1040" i="1"/>
  <c r="AO632" i="1"/>
  <c r="AO631" i="1" s="1"/>
  <c r="AM46" i="1"/>
  <c r="AO46" i="1"/>
  <c r="AG51" i="1"/>
  <c r="AM51" i="1"/>
  <c r="AO51" i="1"/>
  <c r="AM52" i="1"/>
  <c r="AO52" i="1"/>
  <c r="AO60" i="1"/>
  <c r="AO35" i="1" s="1"/>
  <c r="AK312" i="1"/>
  <c r="AO93" i="1"/>
  <c r="AK123" i="1"/>
  <c r="AG124" i="1"/>
  <c r="AM124" i="1"/>
  <c r="AO124" i="1"/>
  <c r="AG125" i="1"/>
  <c r="AM125" i="1"/>
  <c r="AM116" i="1" s="1"/>
  <c r="AO125" i="1"/>
  <c r="AO116" i="1" s="1"/>
  <c r="AO66" i="1" s="1"/>
  <c r="AO294" i="1" s="1"/>
  <c r="AG126" i="1"/>
  <c r="AH126" i="1" s="1"/>
  <c r="AG129" i="1"/>
  <c r="AH129" i="1" s="1"/>
  <c r="AG132" i="1"/>
  <c r="AH132" i="1" s="1"/>
  <c r="AG134" i="1"/>
  <c r="AG140" i="1"/>
  <c r="AH140" i="1" s="1"/>
  <c r="AG154" i="1"/>
  <c r="AM154" i="1"/>
  <c r="AO154" i="1"/>
  <c r="AG157" i="1"/>
  <c r="AH157" i="1" s="1"/>
  <c r="AM157" i="1"/>
  <c r="AO157" i="1"/>
  <c r="AG160" i="1"/>
  <c r="AH160" i="1" s="1"/>
  <c r="AM160" i="1"/>
  <c r="AO160" i="1"/>
  <c r="AG163" i="1"/>
  <c r="AH163" i="1" s="1"/>
  <c r="AM163" i="1"/>
  <c r="AO163" i="1"/>
  <c r="AG166" i="1"/>
  <c r="AH166" i="1" s="1"/>
  <c r="AG170" i="1"/>
  <c r="AK170" i="1"/>
  <c r="AK115" i="1" s="1"/>
  <c r="AM170" i="1"/>
  <c r="AG171" i="1"/>
  <c r="AK171" i="1"/>
  <c r="AM171" i="1"/>
  <c r="AG172" i="1"/>
  <c r="AG175" i="1"/>
  <c r="AG178" i="1"/>
  <c r="AK178" i="1"/>
  <c r="AM178" i="1"/>
  <c r="AO178" i="1"/>
  <c r="AG184" i="1"/>
  <c r="AH184" i="1" s="1"/>
  <c r="AG187" i="1"/>
  <c r="AG191" i="1"/>
  <c r="AG192" i="1"/>
  <c r="AG195" i="1"/>
  <c r="AG199" i="1"/>
  <c r="AK199" i="1"/>
  <c r="AK198" i="1" s="1"/>
  <c r="AM199" i="1"/>
  <c r="AM198" i="1" s="1"/>
  <c r="AO200" i="1"/>
  <c r="AK201" i="1"/>
  <c r="AG204" i="1"/>
  <c r="AM208" i="1"/>
  <c r="AM204" i="1" s="1"/>
  <c r="AM200" i="1" s="1"/>
  <c r="AO208" i="1"/>
  <c r="AG205" i="1"/>
  <c r="AM209" i="1"/>
  <c r="AM205" i="1" s="1"/>
  <c r="AO209" i="1"/>
  <c r="AM211" i="1"/>
  <c r="AM207" i="1" s="1"/>
  <c r="AO211" i="1"/>
  <c r="AO207" i="1" s="1"/>
  <c r="AG223" i="1"/>
  <c r="AG220" i="1" s="1"/>
  <c r="AG226" i="1"/>
  <c r="AM226" i="1"/>
  <c r="AO226" i="1"/>
  <c r="AO170" i="1" s="1"/>
  <c r="AG227" i="1"/>
  <c r="AO227" i="1"/>
  <c r="AM228" i="1"/>
  <c r="AM227" i="1" s="1"/>
  <c r="AG251" i="1"/>
  <c r="AG255" i="1"/>
  <c r="AG297" i="1"/>
  <c r="AG52" i="1" s="1"/>
  <c r="AO223" i="1"/>
  <c r="AO202" i="1" s="1"/>
  <c r="AO199" i="1" s="1"/>
  <c r="AO198" i="1" s="1"/>
  <c r="AM851" i="1"/>
  <c r="AM879" i="1" s="1"/>
  <c r="AO851" i="1"/>
  <c r="AO879" i="1" s="1"/>
  <c r="AK325" i="1"/>
  <c r="AM325" i="1"/>
  <c r="AM783" i="1" s="1"/>
  <c r="AO325" i="1"/>
  <c r="AO783" i="1" s="1"/>
  <c r="AG417" i="1"/>
  <c r="AG420" i="1"/>
  <c r="AG421" i="1"/>
  <c r="AG437" i="1"/>
  <c r="AG438" i="1"/>
  <c r="AG441" i="1"/>
  <c r="AG482" i="1"/>
  <c r="AL482" i="1"/>
  <c r="AO583" i="1"/>
  <c r="AG592" i="1"/>
  <c r="AG597" i="1"/>
  <c r="AO637" i="1"/>
  <c r="AO639" i="1"/>
  <c r="AO640" i="1"/>
  <c r="AO643" i="1"/>
  <c r="AG644" i="1"/>
  <c r="AG648" i="1"/>
  <c r="AG651" i="1"/>
  <c r="AG667" i="1"/>
  <c r="AG666" i="1" s="1"/>
  <c r="AG673" i="1"/>
  <c r="AG675" i="1"/>
  <c r="AM676" i="1"/>
  <c r="AM677" i="1"/>
  <c r="AG678" i="1"/>
  <c r="AM678" i="1"/>
  <c r="AO678" i="1"/>
  <c r="AG679" i="1"/>
  <c r="AM679" i="1"/>
  <c r="AO681" i="1"/>
  <c r="AK688" i="1"/>
  <c r="AK687" i="1" s="1"/>
  <c r="AM688" i="1"/>
  <c r="AO688" i="1"/>
  <c r="AG735" i="1"/>
  <c r="AG741" i="1"/>
  <c r="AM741" i="1"/>
  <c r="AO741" i="1"/>
  <c r="AG750" i="1"/>
  <c r="AM785" i="1"/>
  <c r="AO852" i="1"/>
  <c r="AM786" i="1"/>
  <c r="AM882" i="1" s="1"/>
  <c r="AK791" i="1"/>
  <c r="AK811" i="1"/>
  <c r="AM811" i="1"/>
  <c r="AO811" i="1"/>
  <c r="AO856" i="1"/>
  <c r="AG856" i="1"/>
  <c r="AM856" i="1"/>
  <c r="AG861" i="1"/>
  <c r="AK861" i="1"/>
  <c r="AM861" i="1"/>
  <c r="AO861" i="1"/>
  <c r="AG867" i="1"/>
  <c r="AK867" i="1"/>
  <c r="AM867" i="1"/>
  <c r="AO875" i="1"/>
  <c r="AG870" i="1"/>
  <c r="AK870" i="1"/>
  <c r="AM870" i="1"/>
  <c r="AO870" i="1"/>
  <c r="AG25" i="1"/>
  <c r="AG875" i="1"/>
  <c r="AK60" i="1"/>
  <c r="AK35" i="1" s="1"/>
  <c r="AK59" i="1"/>
  <c r="AM59" i="1"/>
  <c r="AK61" i="1"/>
  <c r="AG889" i="1"/>
  <c r="AG890" i="1"/>
  <c r="AG891" i="1"/>
  <c r="AO891" i="1"/>
  <c r="AO895" i="1"/>
  <c r="AO889" i="1" s="1"/>
  <c r="AO896" i="1"/>
  <c r="AO890" i="1" s="1"/>
  <c r="AO897" i="1"/>
  <c r="AO900" i="1"/>
  <c r="AG903" i="1"/>
  <c r="AO903" i="1"/>
  <c r="AM913" i="1"/>
  <c r="AG919" i="1"/>
  <c r="AG915" i="1" s="1"/>
  <c r="AM919" i="1"/>
  <c r="AM914" i="1" s="1"/>
  <c r="AM1016" i="1" s="1"/>
  <c r="AO919" i="1"/>
  <c r="AG921" i="1"/>
  <c r="AM921" i="1"/>
  <c r="AG922" i="1"/>
  <c r="AM922" i="1"/>
  <c r="AG925" i="1"/>
  <c r="AM925" i="1"/>
  <c r="AO925" i="1"/>
  <c r="AG928" i="1"/>
  <c r="AG1018" i="1" s="1"/>
  <c r="AG1016" i="1"/>
  <c r="AK1016" i="1"/>
  <c r="AG1017" i="1"/>
  <c r="AK1017" i="1"/>
  <c r="AK1018" i="1"/>
  <c r="AG1026" i="1"/>
  <c r="AG1053" i="1" s="1"/>
  <c r="AG1027" i="1"/>
  <c r="AG1028" i="1"/>
  <c r="AG1031" i="1"/>
  <c r="AG1034" i="1"/>
  <c r="AM1036" i="1"/>
  <c r="AO1047" i="1"/>
  <c r="AO1048" i="1"/>
  <c r="AK1053" i="1"/>
  <c r="AG1054" i="1"/>
  <c r="AK1054" i="1"/>
  <c r="H37" i="1"/>
  <c r="G37" i="1"/>
  <c r="E1116" i="1"/>
  <c r="AH1116" i="1" s="1"/>
  <c r="I1048" i="1"/>
  <c r="I1041" i="1" s="1"/>
  <c r="I1040" i="1" s="1"/>
  <c r="I1039" i="1" s="1"/>
  <c r="I1047" i="1"/>
  <c r="I1046" i="1" s="1"/>
  <c r="I944" i="1"/>
  <c r="G811" i="1"/>
  <c r="G808" i="1"/>
  <c r="AL808" i="1" s="1"/>
  <c r="G803" i="1"/>
  <c r="AL803" i="1" s="1"/>
  <c r="G797" i="1"/>
  <c r="AL797" i="1" s="1"/>
  <c r="G794" i="1"/>
  <c r="AL794" i="1" s="1"/>
  <c r="G793" i="1"/>
  <c r="AL793" i="1" s="1"/>
  <c r="G792" i="1"/>
  <c r="G568" i="1"/>
  <c r="E770" i="1"/>
  <c r="AU770" i="1" s="1"/>
  <c r="E768" i="1"/>
  <c r="E767" i="1"/>
  <c r="E758" i="1"/>
  <c r="E723" i="1"/>
  <c r="I627" i="1"/>
  <c r="D627" i="1" s="1"/>
  <c r="I616" i="1"/>
  <c r="D616" i="1" s="1"/>
  <c r="BB616" i="1" s="1"/>
  <c r="AR616" i="1" s="1"/>
  <c r="I598" i="1"/>
  <c r="I635" i="1"/>
  <c r="CE635" i="1" s="1"/>
  <c r="I633" i="1"/>
  <c r="D633" i="1" s="1"/>
  <c r="I632" i="1"/>
  <c r="D632" i="1" s="1"/>
  <c r="BB632" i="1" s="1"/>
  <c r="AR632" i="1" s="1"/>
  <c r="I623" i="1"/>
  <c r="D623" i="1" s="1"/>
  <c r="BB623" i="1" s="1"/>
  <c r="AR623" i="1" s="1"/>
  <c r="I622" i="1"/>
  <c r="D622" i="1" s="1"/>
  <c r="I618" i="1"/>
  <c r="D618" i="1" s="1"/>
  <c r="BB618" i="1" s="1"/>
  <c r="AR618" i="1" s="1"/>
  <c r="I617" i="1"/>
  <c r="D617" i="1" s="1"/>
  <c r="BB617" i="1" s="1"/>
  <c r="AR617" i="1" s="1"/>
  <c r="I612" i="1"/>
  <c r="D612" i="1" s="1"/>
  <c r="I610" i="1"/>
  <c r="I604" i="1"/>
  <c r="CE604" i="1" s="1"/>
  <c r="I599" i="1"/>
  <c r="CE599" i="1" s="1"/>
  <c r="AY481" i="1"/>
  <c r="G479" i="1"/>
  <c r="AY479" i="1" s="1"/>
  <c r="G478" i="1"/>
  <c r="AY478" i="1" s="1"/>
  <c r="G476" i="1"/>
  <c r="AL476" i="1" s="1"/>
  <c r="G446" i="1"/>
  <c r="AY446" i="1" s="1"/>
  <c r="G438" i="1"/>
  <c r="AY438" i="1" s="1"/>
  <c r="G437" i="1"/>
  <c r="AY437" i="1" s="1"/>
  <c r="G432" i="1"/>
  <c r="AL432" i="1" s="1"/>
  <c r="G424" i="1"/>
  <c r="AL424" i="1" s="1"/>
  <c r="G421" i="1"/>
  <c r="R421" i="1" s="1"/>
  <c r="G420" i="1"/>
  <c r="R420" i="1" s="1"/>
  <c r="AY417" i="1"/>
  <c r="G415" i="1"/>
  <c r="R415" i="1" s="1"/>
  <c r="G414" i="1"/>
  <c r="R414" i="1" s="1"/>
  <c r="G411" i="1"/>
  <c r="AL411" i="1" s="1"/>
  <c r="D257" i="1"/>
  <c r="G255" i="1"/>
  <c r="R255" i="1" s="1"/>
  <c r="G251" i="1"/>
  <c r="G239" i="1"/>
  <c r="R251" i="1" l="1"/>
  <c r="AL568" i="1"/>
  <c r="R568" i="1"/>
  <c r="AE811" i="1"/>
  <c r="AU768" i="1"/>
  <c r="AA768" i="1"/>
  <c r="Z768" i="1" s="1"/>
  <c r="U1039" i="1"/>
  <c r="AL792" i="1"/>
  <c r="G791" i="1"/>
  <c r="AO1041" i="1"/>
  <c r="AO1046" i="1"/>
  <c r="AH758" i="1"/>
  <c r="AA758" i="1"/>
  <c r="Z758" i="1" s="1"/>
  <c r="AU767" i="1"/>
  <c r="AA767" i="1"/>
  <c r="Z767" i="1" s="1"/>
  <c r="AK239" i="1"/>
  <c r="AK209" i="1" s="1"/>
  <c r="AL257" i="1"/>
  <c r="AP257" i="1"/>
  <c r="AP255" i="1" s="1"/>
  <c r="R411" i="1"/>
  <c r="R446" i="1"/>
  <c r="R476" i="1"/>
  <c r="R479" i="1"/>
  <c r="R478" i="1"/>
  <c r="AE312" i="1"/>
  <c r="AL811" i="1"/>
  <c r="R551" i="1"/>
  <c r="AM852" i="1"/>
  <c r="AM880" i="1"/>
  <c r="AM60" i="1" s="1"/>
  <c r="AM35" i="1" s="1"/>
  <c r="N770" i="1"/>
  <c r="AM25" i="1"/>
  <c r="AN25" i="1" s="1"/>
  <c r="AK114" i="1"/>
  <c r="AE245" i="1"/>
  <c r="AN37" i="1"/>
  <c r="T37" i="1"/>
  <c r="AG115" i="1"/>
  <c r="AG122" i="1"/>
  <c r="AG313" i="1" s="1"/>
  <c r="AO873" i="1"/>
  <c r="AG116" i="1"/>
  <c r="AG66" i="1"/>
  <c r="N1116" i="1"/>
  <c r="AL37" i="1"/>
  <c r="R37" i="1"/>
  <c r="AK508" i="1"/>
  <c r="AK324" i="1" s="1"/>
  <c r="AL509" i="1"/>
  <c r="AL251" i="1"/>
  <c r="L627" i="1"/>
  <c r="BB627" i="1"/>
  <c r="AR627" i="1" s="1"/>
  <c r="L622" i="1"/>
  <c r="BB622" i="1"/>
  <c r="AR622" i="1" s="1"/>
  <c r="L633" i="1"/>
  <c r="BB633" i="1"/>
  <c r="AR633" i="1" s="1"/>
  <c r="L612" i="1"/>
  <c r="BB612" i="1"/>
  <c r="AR612" i="1" s="1"/>
  <c r="AL437" i="1"/>
  <c r="AL438" i="1"/>
  <c r="AY420" i="1"/>
  <c r="AL420" i="1"/>
  <c r="AY421" i="1"/>
  <c r="AL421" i="1"/>
  <c r="AY415" i="1"/>
  <c r="AL415" i="1"/>
  <c r="AY414" i="1"/>
  <c r="AL414" i="1"/>
  <c r="AL446" i="1"/>
  <c r="AL479" i="1"/>
  <c r="AL478" i="1"/>
  <c r="O24" i="1"/>
  <c r="P24" i="1" s="1"/>
  <c r="Q550" i="1"/>
  <c r="AG749" i="1"/>
  <c r="D610" i="1"/>
  <c r="AH767" i="1"/>
  <c r="G475" i="1"/>
  <c r="AY475" i="1" s="1"/>
  <c r="AY476" i="1"/>
  <c r="I914" i="1"/>
  <c r="CE944" i="1"/>
  <c r="AG190" i="1"/>
  <c r="AG61" i="1"/>
  <c r="AG186" i="1"/>
  <c r="D255" i="1"/>
  <c r="AY255" i="1"/>
  <c r="AE735" i="1"/>
  <c r="AG224" i="1"/>
  <c r="G423" i="1"/>
  <c r="AY424" i="1"/>
  <c r="AG59" i="1"/>
  <c r="AH770" i="1"/>
  <c r="G410" i="1"/>
  <c r="R410" i="1" s="1"/>
  <c r="AY411" i="1"/>
  <c r="G431" i="1"/>
  <c r="AY431" i="1" s="1"/>
  <c r="AY432" i="1"/>
  <c r="E757" i="1"/>
  <c r="AU758" i="1"/>
  <c r="AH768" i="1"/>
  <c r="AG198" i="1"/>
  <c r="AH199" i="1"/>
  <c r="AE318" i="1"/>
  <c r="AP318" i="1" s="1"/>
  <c r="L617" i="1"/>
  <c r="L632" i="1"/>
  <c r="I602" i="1"/>
  <c r="I596" i="1" s="1"/>
  <c r="I782" i="1" s="1"/>
  <c r="L616" i="1"/>
  <c r="L618" i="1"/>
  <c r="L623" i="1"/>
  <c r="AG672" i="1"/>
  <c r="D37" i="1"/>
  <c r="AK1052" i="1"/>
  <c r="AK36" i="1" s="1"/>
  <c r="AE573" i="1"/>
  <c r="AE509" i="1"/>
  <c r="AF509" i="1" s="1"/>
  <c r="AG643" i="1"/>
  <c r="AG1052" i="1"/>
  <c r="AE875" i="1"/>
  <c r="AE852" i="1"/>
  <c r="E766" i="1"/>
  <c r="AG185" i="1"/>
  <c r="I631" i="1"/>
  <c r="D631" i="1" s="1"/>
  <c r="AO740" i="1"/>
  <c r="AE740" i="1" s="1"/>
  <c r="AE741" i="1"/>
  <c r="AK1015" i="1"/>
  <c r="AG1015" i="1"/>
  <c r="AO867" i="1"/>
  <c r="AM169" i="1"/>
  <c r="AG169" i="1"/>
  <c r="AG123" i="1"/>
  <c r="AG46" i="1"/>
  <c r="G445" i="1"/>
  <c r="R445" i="1" s="1"/>
  <c r="AM39" i="1"/>
  <c r="AK39" i="1"/>
  <c r="AG39" i="1"/>
  <c r="AM123" i="1"/>
  <c r="I982" i="1"/>
  <c r="AM784" i="1"/>
  <c r="AO123" i="1"/>
  <c r="AM66" i="1"/>
  <c r="AM294" i="1" s="1"/>
  <c r="AM850" i="1" s="1"/>
  <c r="AM878" i="1" s="1"/>
  <c r="E756" i="1"/>
  <c r="E812" i="1"/>
  <c r="AH812" i="1" s="1"/>
  <c r="D256" i="1"/>
  <c r="I943" i="1"/>
  <c r="AM791" i="1"/>
  <c r="AM790" i="1" s="1"/>
  <c r="AG851" i="1"/>
  <c r="AG879" i="1" s="1"/>
  <c r="AO791" i="1"/>
  <c r="AO790" i="1" s="1"/>
  <c r="AO789" i="1" s="1"/>
  <c r="AO788" i="1" s="1"/>
  <c r="AK790" i="1"/>
  <c r="AO850" i="1"/>
  <c r="AO582" i="1"/>
  <c r="AG676" i="1"/>
  <c r="AG677" i="1"/>
  <c r="AM1113" i="1"/>
  <c r="AM61" i="1"/>
  <c r="AO58" i="1"/>
  <c r="AO34" i="1" s="1"/>
  <c r="AM1029" i="1"/>
  <c r="AM1015" i="1"/>
  <c r="AM1032" i="1"/>
  <c r="AM58" i="1"/>
  <c r="AM34" i="1" s="1"/>
  <c r="AM224" i="1"/>
  <c r="AM221" i="1" s="1"/>
  <c r="AM225" i="1"/>
  <c r="AM45" i="1" s="1"/>
  <c r="AG203" i="1"/>
  <c r="AM912" i="1"/>
  <c r="AO894" i="1"/>
  <c r="AO225" i="1"/>
  <c r="AO45" i="1" s="1"/>
  <c r="AM223" i="1"/>
  <c r="AM220" i="1" s="1"/>
  <c r="AM203" i="1"/>
  <c r="AG200" i="1"/>
  <c r="AO115" i="1"/>
  <c r="AO593" i="1"/>
  <c r="AM115" i="1"/>
  <c r="AG1025" i="1"/>
  <c r="AG1024" i="1" s="1"/>
  <c r="AG53" i="1" s="1"/>
  <c r="AO592" i="1"/>
  <c r="AG225" i="1"/>
  <c r="AO220" i="1"/>
  <c r="AE508" i="1" l="1"/>
  <c r="AK122" i="1"/>
  <c r="AK280" i="1"/>
  <c r="AK205" i="1"/>
  <c r="AL239" i="1"/>
  <c r="AO1040" i="1"/>
  <c r="AH756" i="1"/>
  <c r="AA756" i="1"/>
  <c r="Z756" i="1" s="1"/>
  <c r="AU766" i="1"/>
  <c r="AA766" i="1"/>
  <c r="Z766" i="1" s="1"/>
  <c r="AH757" i="1"/>
  <c r="AA757" i="1"/>
  <c r="Z757" i="1" s="1"/>
  <c r="AK238" i="1"/>
  <c r="AL256" i="1"/>
  <c r="AK255" i="1"/>
  <c r="AL255" i="1" s="1"/>
  <c r="R475" i="1"/>
  <c r="I316" i="1"/>
  <c r="I314" i="1" s="1"/>
  <c r="AK788" i="1"/>
  <c r="AG36" i="1"/>
  <c r="AO878" i="1"/>
  <c r="AO57" i="1" s="1"/>
  <c r="I786" i="1"/>
  <c r="AG1113" i="1"/>
  <c r="AY423" i="1"/>
  <c r="G324" i="1"/>
  <c r="AG114" i="1"/>
  <c r="AL431" i="1"/>
  <c r="AO59" i="1"/>
  <c r="AE59" i="1" s="1"/>
  <c r="AQ881" i="1"/>
  <c r="AG64" i="1"/>
  <c r="AG278" i="1" s="1"/>
  <c r="AL508" i="1"/>
  <c r="L610" i="1"/>
  <c r="BB610" i="1"/>
  <c r="L631" i="1"/>
  <c r="BB631" i="1"/>
  <c r="AR631" i="1" s="1"/>
  <c r="AY410" i="1"/>
  <c r="AL410" i="1"/>
  <c r="AY445" i="1"/>
  <c r="AL445" i="1"/>
  <c r="AL475" i="1"/>
  <c r="AL423" i="1"/>
  <c r="D982" i="1"/>
  <c r="L982" i="1" s="1"/>
  <c r="CE982" i="1"/>
  <c r="AH766" i="1"/>
  <c r="I913" i="1"/>
  <c r="CE943" i="1"/>
  <c r="AF37" i="1"/>
  <c r="AG60" i="1"/>
  <c r="AG45" i="1"/>
  <c r="AG183" i="1"/>
  <c r="AG221" i="1"/>
  <c r="AF508" i="1"/>
  <c r="AM57" i="1"/>
  <c r="AM782" i="1"/>
  <c r="AO171" i="1"/>
  <c r="AO169" i="1" s="1"/>
  <c r="AK789" i="1"/>
  <c r="AM219" i="1"/>
  <c r="AO847" i="1"/>
  <c r="AO48" i="1" s="1"/>
  <c r="AO597" i="1"/>
  <c r="AQ597" i="1" s="1"/>
  <c r="AM1033" i="1"/>
  <c r="AM1030" i="1"/>
  <c r="AM1026" i="1"/>
  <c r="AO676" i="1"/>
  <c r="AO679" i="1"/>
  <c r="AO677" i="1"/>
  <c r="AG789" i="1"/>
  <c r="AG58" i="1"/>
  <c r="AG34" i="1" s="1"/>
  <c r="AO114" i="1"/>
  <c r="AO65" i="1"/>
  <c r="AM114" i="1"/>
  <c r="AM65" i="1"/>
  <c r="AK306" i="1" l="1"/>
  <c r="AE280" i="1"/>
  <c r="AK313" i="1"/>
  <c r="AE313" i="1" s="1"/>
  <c r="AK847" i="1"/>
  <c r="AO1039" i="1"/>
  <c r="AK208" i="1"/>
  <c r="AK279" i="1" s="1"/>
  <c r="AK294" i="1" s="1"/>
  <c r="AK311" i="1" s="1"/>
  <c r="AK237" i="1"/>
  <c r="AD782" i="1"/>
  <c r="AG35" i="1"/>
  <c r="AE35" i="1" s="1"/>
  <c r="AG311" i="1"/>
  <c r="AG850" i="1"/>
  <c r="AG878" i="1" s="1"/>
  <c r="AR610" i="1"/>
  <c r="CE610" i="1"/>
  <c r="AM781" i="1"/>
  <c r="AM47" i="1" s="1"/>
  <c r="I882" i="1"/>
  <c r="AG219" i="1"/>
  <c r="AG847" i="1"/>
  <c r="AG48" i="1" s="1"/>
  <c r="AE60" i="1"/>
  <c r="D324" i="1"/>
  <c r="AY324" i="1"/>
  <c r="AM1053" i="1"/>
  <c r="AM1035" i="1"/>
  <c r="AM1027" i="1"/>
  <c r="AM1054" i="1" s="1"/>
  <c r="AM32" i="1" s="1"/>
  <c r="AM64" i="1"/>
  <c r="AM40" i="1" s="1"/>
  <c r="AM293" i="1"/>
  <c r="AO64" i="1"/>
  <c r="AO40" i="1" s="1"/>
  <c r="AO295" i="1"/>
  <c r="AO293" i="1" s="1"/>
  <c r="AK293" i="1" l="1"/>
  <c r="AE279" i="1"/>
  <c r="AO1053" i="1"/>
  <c r="AE311" i="1"/>
  <c r="AK66" i="1"/>
  <c r="AK204" i="1"/>
  <c r="AK207" i="1"/>
  <c r="AG310" i="1"/>
  <c r="I61" i="1"/>
  <c r="AG57" i="1"/>
  <c r="AG32" i="1" s="1"/>
  <c r="AM1025" i="1"/>
  <c r="AM1024" i="1" s="1"/>
  <c r="AM53" i="1" s="1"/>
  <c r="AM1052" i="1"/>
  <c r="AM36" i="1" s="1"/>
  <c r="AO1052" i="1" l="1"/>
  <c r="AK203" i="1"/>
  <c r="AK200" i="1"/>
  <c r="AK64" i="1"/>
  <c r="AK278" i="1" s="1"/>
  <c r="AE293" i="1"/>
  <c r="AK310" i="1"/>
  <c r="AE310" i="1" s="1"/>
  <c r="AK850" i="1"/>
  <c r="AE278" i="1" l="1"/>
  <c r="AK878" i="1"/>
  <c r="AK57" i="1" s="1"/>
  <c r="AE850" i="1"/>
  <c r="AK32" i="1" l="1"/>
  <c r="AE57" i="1"/>
  <c r="G241" i="1" l="1"/>
  <c r="E9" i="1"/>
  <c r="E27" i="1"/>
  <c r="N27" i="1" s="1"/>
  <c r="E33" i="1"/>
  <c r="H46" i="1"/>
  <c r="I46" i="1"/>
  <c r="E51" i="1"/>
  <c r="H51" i="1"/>
  <c r="I51" i="1"/>
  <c r="H52" i="1"/>
  <c r="I52" i="1"/>
  <c r="E69" i="1"/>
  <c r="N69" i="1" s="1"/>
  <c r="E74" i="1"/>
  <c r="N74" i="1" s="1"/>
  <c r="E76" i="1"/>
  <c r="N76" i="1" s="1"/>
  <c r="E81" i="1"/>
  <c r="N81" i="1" s="1"/>
  <c r="E82" i="1"/>
  <c r="N82" i="1" s="1"/>
  <c r="E84" i="1"/>
  <c r="E87" i="1"/>
  <c r="E88" i="1"/>
  <c r="I93" i="1"/>
  <c r="E95" i="1"/>
  <c r="E98" i="1"/>
  <c r="N98" i="1" s="1"/>
  <c r="G116" i="1"/>
  <c r="AL116" i="1" s="1"/>
  <c r="E119" i="1"/>
  <c r="N119" i="1" s="1"/>
  <c r="G123" i="1"/>
  <c r="E124" i="1"/>
  <c r="AH124" i="1" s="1"/>
  <c r="H124" i="1"/>
  <c r="H115" i="1" s="1"/>
  <c r="I124" i="1"/>
  <c r="I115" i="1" s="1"/>
  <c r="E125" i="1"/>
  <c r="AH125" i="1" s="1"/>
  <c r="H125" i="1"/>
  <c r="H116" i="1" s="1"/>
  <c r="I125" i="1"/>
  <c r="I116" i="1" s="1"/>
  <c r="E134" i="1"/>
  <c r="AH134" i="1" s="1"/>
  <c r="E154" i="1"/>
  <c r="AH154" i="1" s="1"/>
  <c r="E170" i="1"/>
  <c r="AH170" i="1" s="1"/>
  <c r="G170" i="1"/>
  <c r="G115" i="1" s="1"/>
  <c r="H170" i="1"/>
  <c r="E171" i="1"/>
  <c r="AH171" i="1" s="1"/>
  <c r="G171" i="1"/>
  <c r="H171" i="1"/>
  <c r="E172" i="1"/>
  <c r="AH172" i="1" s="1"/>
  <c r="G172" i="1"/>
  <c r="AY172" i="1" s="1"/>
  <c r="H172" i="1"/>
  <c r="I172" i="1"/>
  <c r="CE172" i="1" s="1"/>
  <c r="E175" i="1"/>
  <c r="AH175" i="1" s="1"/>
  <c r="G175" i="1"/>
  <c r="AY175" i="1" s="1"/>
  <c r="H175" i="1"/>
  <c r="I175" i="1"/>
  <c r="CE175" i="1" s="1"/>
  <c r="E178" i="1"/>
  <c r="AH178" i="1" s="1"/>
  <c r="G178" i="1"/>
  <c r="E187" i="1"/>
  <c r="E191" i="1"/>
  <c r="AH191" i="1" s="1"/>
  <c r="E192" i="1"/>
  <c r="AH192" i="1" s="1"/>
  <c r="E198" i="1"/>
  <c r="AH198" i="1" s="1"/>
  <c r="G199" i="1"/>
  <c r="G198" i="1" s="1"/>
  <c r="H199" i="1"/>
  <c r="H198" i="1" s="1"/>
  <c r="G201" i="1"/>
  <c r="E202" i="1"/>
  <c r="E195" i="1"/>
  <c r="AH195" i="1" s="1"/>
  <c r="H207" i="1"/>
  <c r="I207" i="1"/>
  <c r="E204" i="1"/>
  <c r="AH204" i="1" s="1"/>
  <c r="H208" i="1"/>
  <c r="H204" i="1" s="1"/>
  <c r="I208" i="1"/>
  <c r="I204" i="1" s="1"/>
  <c r="CE204" i="1" s="1"/>
  <c r="H209" i="1"/>
  <c r="H205" i="1" s="1"/>
  <c r="I209" i="1"/>
  <c r="I205" i="1" s="1"/>
  <c r="CE205" i="1" s="1"/>
  <c r="H210" i="1"/>
  <c r="I210" i="1"/>
  <c r="E205" i="1"/>
  <c r="AH205" i="1" s="1"/>
  <c r="E215" i="1"/>
  <c r="G215" i="1"/>
  <c r="G220" i="1"/>
  <c r="R220" i="1" s="1"/>
  <c r="H221" i="1"/>
  <c r="H219" i="1" s="1"/>
  <c r="G222" i="1"/>
  <c r="E223" i="1"/>
  <c r="G224" i="1"/>
  <c r="R224" i="1" s="1"/>
  <c r="E226" i="1"/>
  <c r="H226" i="1"/>
  <c r="I226" i="1"/>
  <c r="I170" i="1" s="1"/>
  <c r="I227" i="1"/>
  <c r="I225" i="1" s="1"/>
  <c r="H228" i="1"/>
  <c r="H227" i="1" s="1"/>
  <c r="H225" i="1" s="1"/>
  <c r="H45" i="1" s="1"/>
  <c r="E234" i="1"/>
  <c r="G209" i="1"/>
  <c r="G280" i="1" s="1"/>
  <c r="G240" i="1"/>
  <c r="AL240" i="1" s="1"/>
  <c r="G245" i="1"/>
  <c r="G248" i="1"/>
  <c r="G261" i="1"/>
  <c r="AY261" i="1" s="1"/>
  <c r="E282" i="1"/>
  <c r="G282" i="1"/>
  <c r="AY282" i="1" s="1"/>
  <c r="I223" i="1"/>
  <c r="I220" i="1" s="1"/>
  <c r="E284" i="1"/>
  <c r="G284" i="1"/>
  <c r="AY284" i="1" s="1"/>
  <c r="E297" i="1"/>
  <c r="E52" i="1" s="1"/>
  <c r="E315" i="1"/>
  <c r="G320" i="1"/>
  <c r="AL320" i="1" s="1"/>
  <c r="H851" i="1"/>
  <c r="I851" i="1"/>
  <c r="E323" i="1"/>
  <c r="H316" i="1"/>
  <c r="E320" i="1"/>
  <c r="AH320" i="1" s="1"/>
  <c r="G325" i="1"/>
  <c r="H325" i="1"/>
  <c r="I325" i="1"/>
  <c r="G327" i="1"/>
  <c r="G328" i="1"/>
  <c r="G347" i="1"/>
  <c r="G345" i="1" s="1"/>
  <c r="G351" i="1"/>
  <c r="G352" i="1"/>
  <c r="G388" i="1"/>
  <c r="G387" i="1" s="1"/>
  <c r="G402" i="1"/>
  <c r="G401" i="1" s="1"/>
  <c r="E437" i="1"/>
  <c r="E438" i="1"/>
  <c r="E441" i="1"/>
  <c r="E482" i="1"/>
  <c r="AH482" i="1" s="1"/>
  <c r="G556" i="1"/>
  <c r="R556" i="1" s="1"/>
  <c r="G563" i="1"/>
  <c r="Q563" i="1" s="1"/>
  <c r="Q562" i="1" s="1"/>
  <c r="G573" i="1"/>
  <c r="I583" i="1"/>
  <c r="E592" i="1"/>
  <c r="E597" i="1"/>
  <c r="I592" i="1"/>
  <c r="I637" i="1"/>
  <c r="I639" i="1"/>
  <c r="I640" i="1"/>
  <c r="I643" i="1"/>
  <c r="E644" i="1"/>
  <c r="E648" i="1"/>
  <c r="E651" i="1"/>
  <c r="E667" i="1"/>
  <c r="E666" i="1" s="1"/>
  <c r="E673" i="1"/>
  <c r="E672" i="1" s="1"/>
  <c r="E675" i="1"/>
  <c r="H676" i="1"/>
  <c r="H677" i="1"/>
  <c r="E678" i="1"/>
  <c r="H678" i="1"/>
  <c r="I678" i="1"/>
  <c r="E679" i="1"/>
  <c r="H679" i="1"/>
  <c r="I681" i="1"/>
  <c r="H688" i="1"/>
  <c r="H687" i="1" s="1"/>
  <c r="I688" i="1"/>
  <c r="I687" i="1" s="1"/>
  <c r="CE687" i="1" s="1"/>
  <c r="G688" i="1"/>
  <c r="G687" i="1" s="1"/>
  <c r="E735" i="1"/>
  <c r="E741" i="1"/>
  <c r="AH741" i="1" s="1"/>
  <c r="H741" i="1"/>
  <c r="I741" i="1"/>
  <c r="E750" i="1"/>
  <c r="AA750" i="1" s="1"/>
  <c r="Z750" i="1" s="1"/>
  <c r="H784" i="1"/>
  <c r="E785" i="1"/>
  <c r="G785" i="1"/>
  <c r="G880" i="1" s="1"/>
  <c r="G60" i="1" s="1"/>
  <c r="H785" i="1"/>
  <c r="H880" i="1" s="1"/>
  <c r="E786" i="1"/>
  <c r="G786" i="1"/>
  <c r="G882" i="1" s="1"/>
  <c r="G61" i="1" s="1"/>
  <c r="H786" i="1"/>
  <c r="H882" i="1" s="1"/>
  <c r="H61" i="1" s="1"/>
  <c r="E803" i="1"/>
  <c r="E806" i="1"/>
  <c r="H811" i="1"/>
  <c r="I811" i="1"/>
  <c r="E811" i="1"/>
  <c r="AH811" i="1" s="1"/>
  <c r="E852" i="1"/>
  <c r="AH852" i="1" s="1"/>
  <c r="E856" i="1"/>
  <c r="H856" i="1"/>
  <c r="I856" i="1"/>
  <c r="E861" i="1"/>
  <c r="AH861" i="1" s="1"/>
  <c r="G861" i="1"/>
  <c r="H861" i="1"/>
  <c r="I861" i="1"/>
  <c r="E865" i="1"/>
  <c r="E873" i="1" s="1"/>
  <c r="E867" i="1"/>
  <c r="AH867" i="1" s="1"/>
  <c r="G867" i="1"/>
  <c r="H867" i="1"/>
  <c r="I867" i="1"/>
  <c r="E870" i="1"/>
  <c r="AH870" i="1" s="1"/>
  <c r="G870" i="1"/>
  <c r="H870" i="1"/>
  <c r="E875" i="1"/>
  <c r="G875" i="1"/>
  <c r="R875" i="1" s="1"/>
  <c r="H875" i="1"/>
  <c r="E881" i="1"/>
  <c r="I59" i="1"/>
  <c r="AQ59" i="1" s="1"/>
  <c r="E889" i="1"/>
  <c r="E890" i="1"/>
  <c r="E891" i="1"/>
  <c r="I891" i="1"/>
  <c r="I895" i="1"/>
  <c r="I889" i="1" s="1"/>
  <c r="I896" i="1"/>
  <c r="I890" i="1" s="1"/>
  <c r="I897" i="1"/>
  <c r="I900" i="1"/>
  <c r="E903" i="1"/>
  <c r="I903" i="1"/>
  <c r="G913" i="1"/>
  <c r="G1017" i="1" s="1"/>
  <c r="H913" i="1"/>
  <c r="H1017" i="1" s="1"/>
  <c r="BA1017" i="1" s="1"/>
  <c r="G914" i="1"/>
  <c r="G912" i="1" s="1"/>
  <c r="E919" i="1"/>
  <c r="E915" i="1" s="1"/>
  <c r="G919" i="1"/>
  <c r="G915" i="1" s="1"/>
  <c r="H919" i="1"/>
  <c r="I919" i="1"/>
  <c r="E921" i="1"/>
  <c r="G921" i="1"/>
  <c r="H921" i="1"/>
  <c r="G922" i="1"/>
  <c r="G920" i="1" s="1"/>
  <c r="H922" i="1"/>
  <c r="H914" i="1" s="1"/>
  <c r="H1016" i="1" s="1"/>
  <c r="E925" i="1"/>
  <c r="H925" i="1"/>
  <c r="I925" i="1"/>
  <c r="E928" i="1"/>
  <c r="H928" i="1"/>
  <c r="E929" i="1"/>
  <c r="E913" i="1" s="1"/>
  <c r="I929" i="1"/>
  <c r="CE929" i="1" s="1"/>
  <c r="E930" i="1"/>
  <c r="I930" i="1"/>
  <c r="CE930" i="1" s="1"/>
  <c r="E943" i="1"/>
  <c r="I1016" i="1"/>
  <c r="E945" i="1"/>
  <c r="I945" i="1"/>
  <c r="CE945" i="1" s="1"/>
  <c r="I957" i="1"/>
  <c r="CE957" i="1" s="1"/>
  <c r="I960" i="1"/>
  <c r="CE960" i="1" s="1"/>
  <c r="I963" i="1"/>
  <c r="CE963" i="1" s="1"/>
  <c r="E976" i="1"/>
  <c r="E973" i="1" s="1"/>
  <c r="E977" i="1"/>
  <c r="E978" i="1"/>
  <c r="E979" i="1"/>
  <c r="E1018" i="1"/>
  <c r="G1018" i="1"/>
  <c r="E1026" i="1"/>
  <c r="E1053" i="1" s="1"/>
  <c r="I1026" i="1"/>
  <c r="I1025" i="1" s="1"/>
  <c r="I1024" i="1" s="1"/>
  <c r="I53" i="1" s="1"/>
  <c r="E1027" i="1"/>
  <c r="E1054" i="1" s="1"/>
  <c r="I1027" i="1"/>
  <c r="I1054" i="1" s="1"/>
  <c r="CE1054" i="1" s="1"/>
  <c r="E1028" i="1"/>
  <c r="I1028" i="1"/>
  <c r="E1031" i="1"/>
  <c r="I1031" i="1"/>
  <c r="E1034" i="1"/>
  <c r="I1034" i="1"/>
  <c r="G1053" i="1"/>
  <c r="G1052" i="1" s="1"/>
  <c r="G1054" i="1"/>
  <c r="E1129" i="1"/>
  <c r="G306" i="1" l="1"/>
  <c r="D280" i="1"/>
  <c r="AL280" i="1"/>
  <c r="AY222" i="1"/>
  <c r="R222" i="1"/>
  <c r="Q547" i="1"/>
  <c r="R563" i="1"/>
  <c r="E80" i="1"/>
  <c r="G547" i="1"/>
  <c r="E880" i="1"/>
  <c r="AH880" i="1" s="1"/>
  <c r="N785" i="1"/>
  <c r="AH315" i="1"/>
  <c r="N315" i="1"/>
  <c r="AY215" i="1"/>
  <c r="AL215" i="1"/>
  <c r="E78" i="1"/>
  <c r="N78" i="1" s="1"/>
  <c r="N80" i="1"/>
  <c r="AY248" i="1"/>
  <c r="AL248" i="1"/>
  <c r="AH95" i="1"/>
  <c r="N95" i="1"/>
  <c r="AL573" i="1"/>
  <c r="R573" i="1"/>
  <c r="AY245" i="1"/>
  <c r="AL245" i="1"/>
  <c r="G114" i="1"/>
  <c r="AL114" i="1" s="1"/>
  <c r="AL115" i="1"/>
  <c r="AH88" i="1"/>
  <c r="N88" i="1"/>
  <c r="AH33" i="1"/>
  <c r="N33" i="1"/>
  <c r="AH87" i="1"/>
  <c r="N87" i="1"/>
  <c r="AH84" i="1"/>
  <c r="N84" i="1"/>
  <c r="AY241" i="1"/>
  <c r="AL241" i="1"/>
  <c r="AL209" i="1"/>
  <c r="AL556" i="1"/>
  <c r="H60" i="1"/>
  <c r="D735" i="1"/>
  <c r="AF735" i="1" s="1"/>
  <c r="AH735" i="1"/>
  <c r="E46" i="1"/>
  <c r="G219" i="1"/>
  <c r="AY220" i="1"/>
  <c r="G35" i="1"/>
  <c r="I783" i="1"/>
  <c r="AQ783" i="1" s="1"/>
  <c r="E97" i="1"/>
  <c r="N97" i="1" s="1"/>
  <c r="AH98" i="1"/>
  <c r="AU785" i="1"/>
  <c r="AH785" i="1"/>
  <c r="H783" i="1"/>
  <c r="G562" i="1"/>
  <c r="E749" i="1"/>
  <c r="AA749" i="1" s="1"/>
  <c r="Z749" i="1" s="1"/>
  <c r="G210" i="1"/>
  <c r="AL210" i="1" s="1"/>
  <c r="AY240" i="1"/>
  <c r="G221" i="1"/>
  <c r="AY224" i="1"/>
  <c r="E68" i="1"/>
  <c r="AH69" i="1"/>
  <c r="AE284" i="1"/>
  <c r="AU284" i="1"/>
  <c r="AR284" i="1" s="1"/>
  <c r="E186" i="1"/>
  <c r="AH186" i="1" s="1"/>
  <c r="AH187" i="1"/>
  <c r="D27" i="1"/>
  <c r="AH27" i="1"/>
  <c r="E922" i="1"/>
  <c r="E914" i="1" s="1"/>
  <c r="E912" i="1" s="1"/>
  <c r="E882" i="1"/>
  <c r="E61" i="1" s="1"/>
  <c r="E227" i="1"/>
  <c r="E225" i="1" s="1"/>
  <c r="E59" i="1"/>
  <c r="I880" i="1"/>
  <c r="AQ880" i="1" s="1"/>
  <c r="CE785" i="1"/>
  <c r="E118" i="1"/>
  <c r="N118" i="1" s="1"/>
  <c r="AH119" i="1"/>
  <c r="E222" i="1"/>
  <c r="E201" i="1"/>
  <c r="AH202" i="1"/>
  <c r="AU202" i="1"/>
  <c r="E643" i="1"/>
  <c r="I852" i="1"/>
  <c r="G1016" i="1"/>
  <c r="G1015" i="1" s="1"/>
  <c r="H852" i="1"/>
  <c r="I1053" i="1"/>
  <c r="I1052" i="1" s="1"/>
  <c r="H39" i="1"/>
  <c r="E73" i="1"/>
  <c r="E1025" i="1"/>
  <c r="E1024" i="1" s="1"/>
  <c r="E53" i="1" s="1"/>
  <c r="D875" i="1"/>
  <c r="E783" i="1"/>
  <c r="AH783" i="1" s="1"/>
  <c r="G39" i="1"/>
  <c r="E39" i="1"/>
  <c r="D741" i="1"/>
  <c r="AF741" i="1" s="1"/>
  <c r="G36" i="1"/>
  <c r="I58" i="1"/>
  <c r="I879" i="1"/>
  <c r="E190" i="1"/>
  <c r="AH190" i="1" s="1"/>
  <c r="H58" i="1"/>
  <c r="H879" i="1"/>
  <c r="E169" i="1"/>
  <c r="AH169" i="1" s="1"/>
  <c r="AH874" i="1"/>
  <c r="H169" i="1"/>
  <c r="G873" i="1"/>
  <c r="G874" i="1"/>
  <c r="R874" i="1" s="1"/>
  <c r="H789" i="1"/>
  <c r="E1052" i="1"/>
  <c r="I740" i="1"/>
  <c r="D740" i="1" s="1"/>
  <c r="I321" i="1"/>
  <c r="I323" i="1"/>
  <c r="H321" i="1"/>
  <c r="H319" i="1" s="1"/>
  <c r="H323" i="1"/>
  <c r="H314" i="1" s="1"/>
  <c r="G856" i="1"/>
  <c r="BQ857" i="1"/>
  <c r="G238" i="1"/>
  <c r="H1113" i="1"/>
  <c r="I928" i="1"/>
  <c r="CE928" i="1" s="1"/>
  <c r="G550" i="1"/>
  <c r="G572" i="1"/>
  <c r="G548" i="1"/>
  <c r="E322" i="1"/>
  <c r="I597" i="1"/>
  <c r="E122" i="1"/>
  <c r="E66" i="1"/>
  <c r="E224" i="1"/>
  <c r="E1017" i="1"/>
  <c r="E1015" i="1" s="1"/>
  <c r="H912" i="1"/>
  <c r="I202" i="1"/>
  <c r="I199" i="1" s="1"/>
  <c r="I198" i="1" s="1"/>
  <c r="I171" i="1"/>
  <c r="I169" i="1" s="1"/>
  <c r="I45" i="1"/>
  <c r="E681" i="1"/>
  <c r="E688" i="1"/>
  <c r="E687" i="1" s="1"/>
  <c r="I200" i="1"/>
  <c r="I203" i="1"/>
  <c r="CE203" i="1" s="1"/>
  <c r="I66" i="1"/>
  <c r="I311" i="1" s="1"/>
  <c r="I850" i="1" s="1"/>
  <c r="I912" i="1"/>
  <c r="I886" i="1" s="1"/>
  <c r="I1017" i="1"/>
  <c r="H200" i="1"/>
  <c r="H203" i="1"/>
  <c r="H66" i="1"/>
  <c r="H311" i="1" s="1"/>
  <c r="E200" i="1"/>
  <c r="AH200" i="1" s="1"/>
  <c r="E203" i="1"/>
  <c r="AH203" i="1" s="1"/>
  <c r="E676" i="1"/>
  <c r="E677" i="1"/>
  <c r="I65" i="1"/>
  <c r="I114" i="1"/>
  <c r="H1029" i="1"/>
  <c r="H1032" i="1"/>
  <c r="H1015" i="1"/>
  <c r="G122" i="1"/>
  <c r="G205" i="1"/>
  <c r="H65" i="1"/>
  <c r="H114" i="1"/>
  <c r="I942" i="1"/>
  <c r="E185" i="1"/>
  <c r="I123" i="1"/>
  <c r="E115" i="1"/>
  <c r="AH115" i="1" s="1"/>
  <c r="E65" i="1"/>
  <c r="I224" i="1"/>
  <c r="I221" i="1" s="1"/>
  <c r="I219" i="1" s="1"/>
  <c r="H123" i="1"/>
  <c r="I894" i="1"/>
  <c r="I582" i="1"/>
  <c r="E123" i="1"/>
  <c r="AH123" i="1" s="1"/>
  <c r="E116" i="1"/>
  <c r="AH116" i="1" s="1"/>
  <c r="E207" i="1"/>
  <c r="I593" i="1"/>
  <c r="G169" i="1"/>
  <c r="AF280" i="1" l="1"/>
  <c r="AY219" i="1"/>
  <c r="R219" i="1"/>
  <c r="AY221" i="1"/>
  <c r="R221" i="1"/>
  <c r="AH207" i="1"/>
  <c r="N207" i="1"/>
  <c r="E60" i="1"/>
  <c r="R547" i="1"/>
  <c r="R562" i="1"/>
  <c r="G790" i="1"/>
  <c r="AL791" i="1"/>
  <c r="I319" i="1"/>
  <c r="AQ319" i="1" s="1"/>
  <c r="AQ321" i="1"/>
  <c r="E788" i="1"/>
  <c r="I789" i="1"/>
  <c r="I788" i="1"/>
  <c r="H788" i="1"/>
  <c r="H850" i="1"/>
  <c r="AH68" i="1"/>
  <c r="N68" i="1"/>
  <c r="AF875" i="1"/>
  <c r="AQ875" i="1"/>
  <c r="E72" i="1"/>
  <c r="N73" i="1"/>
  <c r="AH65" i="1"/>
  <c r="N65" i="1"/>
  <c r="G316" i="1"/>
  <c r="G313" i="1"/>
  <c r="AL122" i="1"/>
  <c r="AL238" i="1"/>
  <c r="G25" i="1"/>
  <c r="R25" i="1" s="1"/>
  <c r="R873" i="1"/>
  <c r="R550" i="1"/>
  <c r="J27" i="1"/>
  <c r="L27" i="1"/>
  <c r="E1113" i="1"/>
  <c r="AH1113" i="1" s="1"/>
  <c r="AF27" i="1"/>
  <c r="E221" i="1"/>
  <c r="E117" i="1"/>
  <c r="AH118" i="1"/>
  <c r="E94" i="1"/>
  <c r="N94" i="1" s="1"/>
  <c r="AH97" i="1"/>
  <c r="E311" i="1"/>
  <c r="AH66" i="1"/>
  <c r="H34" i="1"/>
  <c r="E313" i="1"/>
  <c r="AH313" i="1" s="1"/>
  <c r="AH122" i="1"/>
  <c r="I60" i="1"/>
  <c r="CE880" i="1"/>
  <c r="G65" i="1"/>
  <c r="AY210" i="1"/>
  <c r="E789" i="1"/>
  <c r="AH789" i="1" s="1"/>
  <c r="I34" i="1"/>
  <c r="E183" i="1"/>
  <c r="AH183" i="1" s="1"/>
  <c r="AH185" i="1"/>
  <c r="E317" i="1"/>
  <c r="AH322" i="1"/>
  <c r="H35" i="1"/>
  <c r="G322" i="1"/>
  <c r="E25" i="1"/>
  <c r="AH873" i="1"/>
  <c r="E45" i="1"/>
  <c r="E35" i="1"/>
  <c r="AH35" i="1" s="1"/>
  <c r="AH60" i="1"/>
  <c r="AH201" i="1"/>
  <c r="AU201" i="1"/>
  <c r="L740" i="1"/>
  <c r="AF740" i="1"/>
  <c r="BQ874" i="1"/>
  <c r="BQ873" i="1"/>
  <c r="BQ25" i="1" s="1"/>
  <c r="E36" i="1"/>
  <c r="G323" i="1"/>
  <c r="D874" i="1"/>
  <c r="AQ874" i="1" s="1"/>
  <c r="E114" i="1"/>
  <c r="AH114" i="1" s="1"/>
  <c r="H1026" i="1"/>
  <c r="H1053" i="1" s="1"/>
  <c r="I1015" i="1"/>
  <c r="I1018" i="1" s="1"/>
  <c r="AK874" i="1"/>
  <c r="AE874" i="1" s="1"/>
  <c r="AK873" i="1"/>
  <c r="AK25" i="1" s="1"/>
  <c r="D873" i="1"/>
  <c r="AQ873" i="1" s="1"/>
  <c r="H782" i="1"/>
  <c r="H781" i="1" s="1"/>
  <c r="H47" i="1" s="1"/>
  <c r="E784" i="1"/>
  <c r="G546" i="1"/>
  <c r="AK856" i="1"/>
  <c r="E314" i="1"/>
  <c r="E782" i="1"/>
  <c r="N782" i="1" s="1"/>
  <c r="I64" i="1"/>
  <c r="I677" i="1"/>
  <c r="I676" i="1"/>
  <c r="I679" i="1"/>
  <c r="H64" i="1"/>
  <c r="H312" i="1"/>
  <c r="I878" i="1"/>
  <c r="H1030" i="1"/>
  <c r="H1027" i="1" s="1"/>
  <c r="H1054" i="1" s="1"/>
  <c r="H878" i="1"/>
  <c r="E64" i="1"/>
  <c r="E312" i="1"/>
  <c r="G237" i="1"/>
  <c r="G208" i="1"/>
  <c r="G279" i="1" s="1"/>
  <c r="E321" i="1"/>
  <c r="G321" i="1"/>
  <c r="AP422" i="1"/>
  <c r="AP421" i="1" s="1"/>
  <c r="AP420" i="1" s="1"/>
  <c r="AP477" i="1"/>
  <c r="AP476" i="1" s="1"/>
  <c r="AP475" i="1" s="1"/>
  <c r="AP480" i="1"/>
  <c r="AP479" i="1" s="1"/>
  <c r="AP478" i="1" s="1"/>
  <c r="H40" i="1" l="1"/>
  <c r="H278" i="1"/>
  <c r="I40" i="1"/>
  <c r="I278" i="1"/>
  <c r="G294" i="1"/>
  <c r="G293" i="1" s="1"/>
  <c r="AL293" i="1" s="1"/>
  <c r="D279" i="1"/>
  <c r="AL279" i="1"/>
  <c r="E40" i="1"/>
  <c r="E278" i="1"/>
  <c r="E847" i="1"/>
  <c r="AH847" i="1" s="1"/>
  <c r="N788" i="1"/>
  <c r="H847" i="1"/>
  <c r="H849" i="1" s="1"/>
  <c r="G789" i="1"/>
  <c r="E310" i="1"/>
  <c r="AH310" i="1" s="1"/>
  <c r="G788" i="1"/>
  <c r="D788" i="1" s="1"/>
  <c r="AL790" i="1"/>
  <c r="H310" i="1"/>
  <c r="T310" i="1" s="1"/>
  <c r="T312" i="1"/>
  <c r="E850" i="1"/>
  <c r="E878" i="1" s="1"/>
  <c r="E57" i="1" s="1"/>
  <c r="AH311" i="1"/>
  <c r="N72" i="1"/>
  <c r="E67" i="1"/>
  <c r="N67" i="1" s="1"/>
  <c r="AH117" i="1"/>
  <c r="N117" i="1"/>
  <c r="G312" i="1"/>
  <c r="AL312" i="1" s="1"/>
  <c r="AL65" i="1"/>
  <c r="AL208" i="1"/>
  <c r="AL237" i="1"/>
  <c r="D313" i="1"/>
  <c r="AF313" i="1" s="1"/>
  <c r="AL313" i="1"/>
  <c r="I312" i="1"/>
  <c r="I310" i="1" s="1"/>
  <c r="G317" i="1"/>
  <c r="G314" i="1" s="1"/>
  <c r="D314" i="1" s="1"/>
  <c r="AH25" i="1"/>
  <c r="AL25" i="1"/>
  <c r="AE25" i="1"/>
  <c r="AE873" i="1"/>
  <c r="AF873" i="1" s="1"/>
  <c r="I847" i="1"/>
  <c r="I849" i="1" s="1"/>
  <c r="G319" i="1"/>
  <c r="AH788" i="1"/>
  <c r="G784" i="1"/>
  <c r="D25" i="1"/>
  <c r="AH850" i="1"/>
  <c r="I35" i="1"/>
  <c r="AQ35" i="1" s="1"/>
  <c r="AQ60" i="1"/>
  <c r="E93" i="1"/>
  <c r="AH94" i="1"/>
  <c r="AF874" i="1"/>
  <c r="E851" i="1"/>
  <c r="E293" i="1"/>
  <c r="AH293" i="1" s="1"/>
  <c r="T293" i="1"/>
  <c r="E319" i="1"/>
  <c r="AH319" i="1" s="1"/>
  <c r="AH321" i="1"/>
  <c r="E219" i="1"/>
  <c r="I57" i="1"/>
  <c r="H57" i="1"/>
  <c r="H32" i="1" s="1"/>
  <c r="H1035" i="1"/>
  <c r="D316" i="1"/>
  <c r="E781" i="1"/>
  <c r="E47" i="1" s="1"/>
  <c r="I781" i="1"/>
  <c r="H1025" i="1"/>
  <c r="H1024" i="1" s="1"/>
  <c r="H53" i="1" s="1"/>
  <c r="H1052" i="1"/>
  <c r="G782" i="1"/>
  <c r="G204" i="1"/>
  <c r="G207" i="1"/>
  <c r="AL207" i="1" s="1"/>
  <c r="G66" i="1"/>
  <c r="AL66" i="1" s="1"/>
  <c r="AR510" i="1"/>
  <c r="AS510" i="1" s="1"/>
  <c r="AP510" i="1"/>
  <c r="K510" i="1"/>
  <c r="L510" i="1" s="1"/>
  <c r="AR509" i="1"/>
  <c r="K509" i="1"/>
  <c r="L509" i="1" s="1"/>
  <c r="H48" i="1" l="1"/>
  <c r="T278" i="1"/>
  <c r="AB278" i="1"/>
  <c r="Z278" i="1" s="1"/>
  <c r="E849" i="1"/>
  <c r="E877" i="1" s="1"/>
  <c r="AF279" i="1"/>
  <c r="AH278" i="1"/>
  <c r="G847" i="1"/>
  <c r="AL847" i="1" s="1"/>
  <c r="R788" i="1"/>
  <c r="AL788" i="1"/>
  <c r="I47" i="1"/>
  <c r="D312" i="1"/>
  <c r="AF312" i="1" s="1"/>
  <c r="AH93" i="1"/>
  <c r="N93" i="1"/>
  <c r="G851" i="1"/>
  <c r="D782" i="1"/>
  <c r="H877" i="1"/>
  <c r="H876" i="1" s="1"/>
  <c r="H55" i="1" s="1"/>
  <c r="H22" i="1" s="1"/>
  <c r="I877" i="1"/>
  <c r="I56" i="1" s="1"/>
  <c r="I48" i="1"/>
  <c r="E48" i="1"/>
  <c r="E879" i="1"/>
  <c r="E58" i="1"/>
  <c r="AH878" i="1"/>
  <c r="AB293" i="1"/>
  <c r="E32" i="1"/>
  <c r="AH32" i="1" s="1"/>
  <c r="AH57" i="1"/>
  <c r="AP509" i="1"/>
  <c r="AS509" i="1"/>
  <c r="I32" i="1"/>
  <c r="AF25" i="1"/>
  <c r="H36" i="1"/>
  <c r="I848" i="1"/>
  <c r="H848" i="1"/>
  <c r="G64" i="1"/>
  <c r="I1113" i="1"/>
  <c r="G200" i="1"/>
  <c r="G203" i="1"/>
  <c r="G781" i="1"/>
  <c r="AR508" i="1"/>
  <c r="E848" i="1" l="1"/>
  <c r="G849" i="1"/>
  <c r="G877" i="1" s="1"/>
  <c r="G56" i="1" s="1"/>
  <c r="AL64" i="1"/>
  <c r="G278" i="1"/>
  <c r="D781" i="1"/>
  <c r="D293" i="1"/>
  <c r="G311" i="1"/>
  <c r="H56" i="1"/>
  <c r="H31" i="1" s="1"/>
  <c r="G58" i="1"/>
  <c r="G879" i="1"/>
  <c r="H24" i="1"/>
  <c r="I24" i="1"/>
  <c r="I876" i="1"/>
  <c r="I1112" i="1" s="1"/>
  <c r="E24" i="1"/>
  <c r="K508" i="1"/>
  <c r="J508" i="1" s="1"/>
  <c r="E34" i="1"/>
  <c r="AS508" i="1"/>
  <c r="AP508" i="1"/>
  <c r="I31" i="1"/>
  <c r="I30" i="1" s="1"/>
  <c r="I36" i="1"/>
  <c r="D36" i="1" s="1"/>
  <c r="E56" i="1"/>
  <c r="E31" i="1" s="1"/>
  <c r="E876" i="1"/>
  <c r="H1110" i="1"/>
  <c r="H1112" i="1"/>
  <c r="H1108" i="1"/>
  <c r="D877" i="1" l="1"/>
  <c r="D849" i="1"/>
  <c r="AL278" i="1"/>
  <c r="D278" i="1"/>
  <c r="AF293" i="1"/>
  <c r="AN293" i="1"/>
  <c r="L508" i="1"/>
  <c r="D311" i="1"/>
  <c r="AF311" i="1" s="1"/>
  <c r="G850" i="1"/>
  <c r="G848" i="1" s="1"/>
  <c r="AL311" i="1"/>
  <c r="G310" i="1"/>
  <c r="AL310" i="1" s="1"/>
  <c r="G34" i="1"/>
  <c r="I1108" i="1"/>
  <c r="I55" i="1"/>
  <c r="I22" i="1" s="1"/>
  <c r="I1110" i="1"/>
  <c r="H30" i="1"/>
  <c r="H6" i="1"/>
  <c r="I6" i="1"/>
  <c r="D56" i="1"/>
  <c r="E1112" i="1"/>
  <c r="E1110" i="1"/>
  <c r="E1108" i="1"/>
  <c r="E55" i="1"/>
  <c r="AN278" i="1" l="1"/>
  <c r="AF278" i="1"/>
  <c r="D310" i="1"/>
  <c r="AF310" i="1" s="1"/>
  <c r="AL850" i="1"/>
  <c r="G878" i="1"/>
  <c r="E6" i="1"/>
  <c r="D848" i="1"/>
  <c r="E30" i="1"/>
  <c r="K271" i="1"/>
  <c r="G876" i="1" l="1"/>
  <c r="AL878" i="1"/>
  <c r="G57" i="1"/>
  <c r="J271" i="1"/>
  <c r="D271" i="1"/>
  <c r="AL57" i="1" l="1"/>
  <c r="G55" i="1"/>
  <c r="D876" i="1"/>
  <c r="AF271" i="1"/>
  <c r="AS271" i="1"/>
  <c r="L271" i="1"/>
  <c r="D55" i="1" l="1"/>
  <c r="J560" i="1"/>
  <c r="J556" i="1" s="1"/>
  <c r="M59" i="1" l="1"/>
  <c r="J33" i="1"/>
  <c r="S59" i="1"/>
  <c r="BU1134" i="1"/>
  <c r="BJ1134" i="1"/>
  <c r="BH1134" i="1"/>
  <c r="BF1134" i="1"/>
  <c r="BD1134" i="1"/>
  <c r="BC1134" i="1"/>
  <c r="AE1134" i="1"/>
  <c r="AA1134" i="1"/>
  <c r="V1134" i="1"/>
  <c r="K1134" i="1"/>
  <c r="AB1134" i="1"/>
  <c r="D1134" i="1"/>
  <c r="U695" i="1"/>
  <c r="K698" i="1"/>
  <c r="U697" i="1"/>
  <c r="K697" i="1" s="1"/>
  <c r="K696" i="1"/>
  <c r="K694" i="1"/>
  <c r="J694" i="1" s="1"/>
  <c r="K693" i="1"/>
  <c r="U692" i="1"/>
  <c r="K692" i="1" s="1"/>
  <c r="U690" i="1"/>
  <c r="K690" i="1" s="1"/>
  <c r="K691" i="1"/>
  <c r="BB1134" i="1" l="1"/>
  <c r="AD1134" i="1"/>
  <c r="J1134" i="1"/>
  <c r="L1134" i="1"/>
  <c r="Q59" i="1"/>
  <c r="R59" i="1" s="1"/>
  <c r="R881" i="1"/>
  <c r="CE1134" i="1"/>
  <c r="U59" i="1"/>
  <c r="K59" i="1" s="1"/>
  <c r="AD881" i="1"/>
  <c r="BE1134" i="1"/>
  <c r="Z1134" i="1"/>
  <c r="J29" i="1"/>
  <c r="U689" i="1"/>
  <c r="K689" i="1" s="1"/>
  <c r="J689" i="1" s="1"/>
  <c r="BN1134" i="1"/>
  <c r="K695" i="1"/>
  <c r="AD59" i="1" l="1"/>
  <c r="AR1134" i="1"/>
  <c r="AS1134" i="1" s="1"/>
  <c r="BB29" i="1"/>
  <c r="CE29" i="1" s="1"/>
  <c r="D698" i="1"/>
  <c r="J698" i="1" s="1"/>
  <c r="D697" i="1"/>
  <c r="J697" i="1" s="1"/>
  <c r="D696" i="1"/>
  <c r="J696" i="1" s="1"/>
  <c r="D695" i="1"/>
  <c r="J695" i="1" s="1"/>
  <c r="D693" i="1"/>
  <c r="J693" i="1" s="1"/>
  <c r="D692" i="1"/>
  <c r="J692" i="1" s="1"/>
  <c r="D691" i="1"/>
  <c r="J691" i="1" s="1"/>
  <c r="D690" i="1"/>
  <c r="J690" i="1" s="1"/>
  <c r="AR29" i="1" l="1"/>
  <c r="AS29" i="1" s="1"/>
  <c r="D1050" i="1"/>
  <c r="BU1051" i="1"/>
  <c r="BN1051" i="1"/>
  <c r="BM1051" i="1"/>
  <c r="BJ1051" i="1" s="1"/>
  <c r="BE1051" i="1"/>
  <c r="BD1051" i="1"/>
  <c r="AR1051" i="1"/>
  <c r="AP1051" i="1"/>
  <c r="AE1051" i="1"/>
  <c r="AC1051" i="1"/>
  <c r="Z1051" i="1" s="1"/>
  <c r="K1051" i="1"/>
  <c r="K1050" i="1" s="1"/>
  <c r="J1050" i="1" s="1"/>
  <c r="D1051" i="1"/>
  <c r="AQ1051" i="1" l="1"/>
  <c r="AD1051" i="1"/>
  <c r="AQ1050" i="1"/>
  <c r="AD1050" i="1"/>
  <c r="L1051" i="1"/>
  <c r="AF1051" i="1"/>
  <c r="AS1051" i="1"/>
  <c r="L1050" i="1"/>
  <c r="AF1050" i="1"/>
  <c r="AS1050" i="1"/>
  <c r="Y1051" i="1"/>
  <c r="V1051" i="1" s="1"/>
  <c r="J1051" i="1"/>
  <c r="U770" i="1"/>
  <c r="AD770" i="1" l="1"/>
  <c r="U786" i="1"/>
  <c r="U785" i="1"/>
  <c r="Q913" i="1"/>
  <c r="BR1017" i="1"/>
  <c r="BQ37" i="1"/>
  <c r="BN28" i="1"/>
  <c r="AE975" i="1"/>
  <c r="AE970" i="1"/>
  <c r="AE969" i="1"/>
  <c r="AE967" i="1"/>
  <c r="AE966" i="1"/>
  <c r="BQ1018" i="1"/>
  <c r="BQ1017" i="1"/>
  <c r="BO1017" i="1"/>
  <c r="BR1016" i="1"/>
  <c r="BQ1016" i="1"/>
  <c r="BO1016" i="1"/>
  <c r="BS913" i="1"/>
  <c r="BQ881" i="1"/>
  <c r="BQ59" i="1" s="1"/>
  <c r="BS857" i="1"/>
  <c r="BO852" i="1"/>
  <c r="BS60" i="1"/>
  <c r="BS35" i="1" s="1"/>
  <c r="BR60" i="1"/>
  <c r="BR35" i="1" s="1"/>
  <c r="BQ786" i="1"/>
  <c r="BQ882" i="1" s="1"/>
  <c r="BQ61" i="1" s="1"/>
  <c r="BQ36" i="1" s="1"/>
  <c r="BS852" i="1"/>
  <c r="BR785" i="1"/>
  <c r="BR852" i="1" s="1"/>
  <c r="BQ785" i="1"/>
  <c r="BQ880" i="1" s="1"/>
  <c r="BQ60" i="1" s="1"/>
  <c r="BQ35" i="1" s="1"/>
  <c r="BO785" i="1"/>
  <c r="BR784" i="1"/>
  <c r="BQ784" i="1"/>
  <c r="BO784" i="1"/>
  <c r="BO317" i="1"/>
  <c r="BO851" i="1" s="1"/>
  <c r="BO879" i="1" s="1"/>
  <c r="BS317" i="1"/>
  <c r="BS851" i="1" s="1"/>
  <c r="BR317" i="1"/>
  <c r="BR851" i="1" s="1"/>
  <c r="BQ317" i="1"/>
  <c r="BQ851" i="1" s="1"/>
  <c r="BS315" i="1"/>
  <c r="BS850" i="1" s="1"/>
  <c r="BS878" i="1" s="1"/>
  <c r="BS57" i="1" s="1"/>
  <c r="BS32" i="1" s="1"/>
  <c r="BR315" i="1"/>
  <c r="BR850" i="1" s="1"/>
  <c r="BR878" i="1" s="1"/>
  <c r="BR57" i="1" s="1"/>
  <c r="BR32" i="1" s="1"/>
  <c r="BO315" i="1"/>
  <c r="BS597" i="1"/>
  <c r="BN597" i="1" s="1"/>
  <c r="S207" i="1"/>
  <c r="AE102" i="1"/>
  <c r="AE101" i="1"/>
  <c r="AE100" i="1"/>
  <c r="AE99" i="1"/>
  <c r="AE98" i="1"/>
  <c r="AE95" i="1"/>
  <c r="AE92" i="1"/>
  <c r="AE89" i="1"/>
  <c r="AE88" i="1"/>
  <c r="AE87" i="1"/>
  <c r="AE86" i="1"/>
  <c r="AE85" i="1"/>
  <c r="AE84" i="1"/>
  <c r="AE83" i="1"/>
  <c r="AE79" i="1"/>
  <c r="AE77" i="1"/>
  <c r="AE71" i="1"/>
  <c r="AE70" i="1"/>
  <c r="AE69" i="1"/>
  <c r="Q240" i="1"/>
  <c r="R240" i="1" s="1"/>
  <c r="K941" i="1"/>
  <c r="K940" i="1"/>
  <c r="K939" i="1"/>
  <c r="K938" i="1"/>
  <c r="J923" i="1"/>
  <c r="U852" i="1" l="1"/>
  <c r="AD852" i="1" s="1"/>
  <c r="U880" i="1"/>
  <c r="AD785" i="1"/>
  <c r="U882" i="1"/>
  <c r="AD786" i="1"/>
  <c r="BO880" i="1"/>
  <c r="BO60" i="1" s="1"/>
  <c r="BO35" i="1" s="1"/>
  <c r="BO318" i="1"/>
  <c r="BN318" i="1" s="1"/>
  <c r="BT318" i="1" s="1"/>
  <c r="BO1015" i="1"/>
  <c r="K240" i="1"/>
  <c r="Q210" i="1"/>
  <c r="Q65" i="1" s="1"/>
  <c r="R65" i="1" s="1"/>
  <c r="BN913" i="1"/>
  <c r="BN944" i="1"/>
  <c r="BS914" i="1"/>
  <c r="BN914" i="1" s="1"/>
  <c r="BQ58" i="1"/>
  <c r="BQ34" i="1" s="1"/>
  <c r="BQ879" i="1"/>
  <c r="BR58" i="1"/>
  <c r="BR34" i="1" s="1"/>
  <c r="BR879" i="1"/>
  <c r="BS58" i="1"/>
  <c r="BS34" i="1" s="1"/>
  <c r="BS879" i="1"/>
  <c r="BN315" i="1"/>
  <c r="AE68" i="1"/>
  <c r="BN752" i="1"/>
  <c r="J941" i="1"/>
  <c r="BN983" i="1"/>
  <c r="BN942" i="1"/>
  <c r="BN943" i="1"/>
  <c r="BN1016" i="1"/>
  <c r="D752" i="1"/>
  <c r="BN984" i="1"/>
  <c r="BQ1015" i="1"/>
  <c r="BO58" i="1"/>
  <c r="BO34" i="1" s="1"/>
  <c r="BN785" i="1"/>
  <c r="BN784" i="1"/>
  <c r="J938" i="1"/>
  <c r="J939" i="1"/>
  <c r="J940" i="1"/>
  <c r="BB752" i="1" l="1"/>
  <c r="CE752" i="1" s="1"/>
  <c r="BN880" i="1"/>
  <c r="U60" i="1"/>
  <c r="AD880" i="1"/>
  <c r="BN879" i="1"/>
  <c r="BN34" i="1"/>
  <c r="BN58" i="1"/>
  <c r="BN35" i="1"/>
  <c r="BN60" i="1"/>
  <c r="BS912" i="1"/>
  <c r="BN912" i="1" s="1"/>
  <c r="Q922" i="1"/>
  <c r="J937" i="1"/>
  <c r="K937" i="1"/>
  <c r="Q914" i="1"/>
  <c r="Q912" i="1" s="1"/>
  <c r="BN982" i="1"/>
  <c r="AE97" i="1"/>
  <c r="AD60" i="1" l="1"/>
  <c r="U35" i="1"/>
  <c r="AD35" i="1" s="1"/>
  <c r="AE94" i="1"/>
  <c r="AE93" i="1"/>
  <c r="AX793" i="1" l="1"/>
  <c r="AY793" i="1" s="1"/>
  <c r="J808" i="1"/>
  <c r="J799" i="1"/>
  <c r="D798" i="1"/>
  <c r="J796" i="1"/>
  <c r="D795" i="1"/>
  <c r="AY795" i="1" s="1"/>
  <c r="J802" i="1"/>
  <c r="J800" i="1" s="1"/>
  <c r="AX792" i="1" l="1"/>
  <c r="AY792" i="1" s="1"/>
  <c r="R795" i="1"/>
  <c r="L795" i="1"/>
  <c r="R798" i="1"/>
  <c r="L798" i="1"/>
  <c r="AS798" i="1"/>
  <c r="J795" i="1"/>
  <c r="AP795" i="1"/>
  <c r="AP794" i="1" s="1"/>
  <c r="J798" i="1"/>
  <c r="J797" i="1" s="1"/>
  <c r="J574" i="1" l="1"/>
  <c r="J565" i="1"/>
  <c r="J555" i="1"/>
  <c r="J552" i="1"/>
  <c r="J553" i="1"/>
  <c r="D553" i="1"/>
  <c r="J577" i="1"/>
  <c r="J576" i="1" s="1"/>
  <c r="J579" i="1"/>
  <c r="J580" i="1"/>
  <c r="J581" i="1"/>
  <c r="J578" i="1"/>
  <c r="L553" i="1" l="1"/>
  <c r="BQ847" i="1"/>
  <c r="BQ788" i="1"/>
  <c r="K581" i="1"/>
  <c r="K580" i="1"/>
  <c r="K579" i="1"/>
  <c r="K578" i="1"/>
  <c r="K577" i="1"/>
  <c r="D578" i="1"/>
  <c r="D579" i="1"/>
  <c r="D580" i="1"/>
  <c r="AX580" i="1" s="1"/>
  <c r="D581" i="1"/>
  <c r="AX581" i="1" s="1"/>
  <c r="AE570" i="1"/>
  <c r="AE571" i="1"/>
  <c r="D570" i="1"/>
  <c r="J569" i="1"/>
  <c r="J568" i="1" s="1"/>
  <c r="D558" i="1"/>
  <c r="AX558" i="1" s="1"/>
  <c r="D559" i="1"/>
  <c r="AX559" i="1" s="1"/>
  <c r="D560" i="1"/>
  <c r="D561" i="1"/>
  <c r="D557" i="1"/>
  <c r="AX557" i="1" s="1"/>
  <c r="D556" i="1"/>
  <c r="Q490" i="1"/>
  <c r="J490" i="1" s="1"/>
  <c r="J346" i="1"/>
  <c r="J348" i="1"/>
  <c r="J349" i="1"/>
  <c r="J350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3" i="1"/>
  <c r="J404" i="1"/>
  <c r="J412" i="1"/>
  <c r="J413" i="1"/>
  <c r="J414" i="1"/>
  <c r="J415" i="1"/>
  <c r="J416" i="1"/>
  <c r="J417" i="1"/>
  <c r="J418" i="1"/>
  <c r="J420" i="1"/>
  <c r="J421" i="1"/>
  <c r="J422" i="1"/>
  <c r="J425" i="1"/>
  <c r="J426" i="1"/>
  <c r="J427" i="1"/>
  <c r="J428" i="1"/>
  <c r="J429" i="1"/>
  <c r="J430" i="1"/>
  <c r="J439" i="1"/>
  <c r="J440" i="1"/>
  <c r="J441" i="1"/>
  <c r="J442" i="1"/>
  <c r="J443" i="1"/>
  <c r="J444" i="1"/>
  <c r="J447" i="1"/>
  <c r="J448" i="1"/>
  <c r="J450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3" i="1"/>
  <c r="J484" i="1"/>
  <c r="J487" i="1"/>
  <c r="J488" i="1"/>
  <c r="J491" i="1"/>
  <c r="J492" i="1"/>
  <c r="J495" i="1"/>
  <c r="J494" i="1" s="1"/>
  <c r="J493" i="1" s="1"/>
  <c r="J496" i="1"/>
  <c r="J499" i="1"/>
  <c r="J501" i="1"/>
  <c r="J504" i="1"/>
  <c r="J507" i="1"/>
  <c r="AX579" i="1" l="1"/>
  <c r="AK579" i="1"/>
  <c r="AK578" i="1"/>
  <c r="AX578" i="1"/>
  <c r="AR578" i="1" s="1"/>
  <c r="AX570" i="1"/>
  <c r="L570" i="1"/>
  <c r="AX560" i="1"/>
  <c r="AR560" i="1" s="1"/>
  <c r="L560" i="1"/>
  <c r="Q548" i="1"/>
  <c r="R576" i="1"/>
  <c r="AL552" i="1"/>
  <c r="AE553" i="1"/>
  <c r="AL553" i="1"/>
  <c r="AR570" i="1"/>
  <c r="AP570" i="1" s="1"/>
  <c r="AR580" i="1"/>
  <c r="AS580" i="1" s="1"/>
  <c r="AY580" i="1"/>
  <c r="AR579" i="1"/>
  <c r="AS579" i="1" s="1"/>
  <c r="AY579" i="1"/>
  <c r="AX556" i="1"/>
  <c r="AY560" i="1"/>
  <c r="AF557" i="1"/>
  <c r="AS557" i="1"/>
  <c r="L580" i="1"/>
  <c r="AF559" i="1"/>
  <c r="AS559" i="1"/>
  <c r="L581" i="1"/>
  <c r="AF558" i="1"/>
  <c r="AS558" i="1"/>
  <c r="AF580" i="1"/>
  <c r="AF570" i="1"/>
  <c r="L578" i="1"/>
  <c r="L579" i="1"/>
  <c r="AP507" i="1"/>
  <c r="AR504" i="1"/>
  <c r="AS504" i="1" s="1"/>
  <c r="AP504" i="1"/>
  <c r="AR503" i="1"/>
  <c r="AR501" i="1"/>
  <c r="AS501" i="1" s="1"/>
  <c r="AP501" i="1"/>
  <c r="AR499" i="1"/>
  <c r="AS499" i="1" s="1"/>
  <c r="AP499" i="1"/>
  <c r="K501" i="1"/>
  <c r="L501" i="1" s="1"/>
  <c r="AP496" i="1"/>
  <c r="AP495" i="1"/>
  <c r="AR494" i="1"/>
  <c r="AR495" i="1"/>
  <c r="AS495" i="1" s="1"/>
  <c r="K496" i="1"/>
  <c r="L496" i="1" s="1"/>
  <c r="K495" i="1"/>
  <c r="L495" i="1" s="1"/>
  <c r="Q486" i="1"/>
  <c r="K487" i="1"/>
  <c r="L487" i="1" s="1"/>
  <c r="K492" i="1"/>
  <c r="L492" i="1" s="1"/>
  <c r="K491" i="1"/>
  <c r="L491" i="1" s="1"/>
  <c r="K490" i="1"/>
  <c r="L490" i="1" s="1"/>
  <c r="K488" i="1"/>
  <c r="L488" i="1" s="1"/>
  <c r="AY578" i="1" l="1"/>
  <c r="AK581" i="1"/>
  <c r="AE578" i="1"/>
  <c r="AK576" i="1"/>
  <c r="AL578" i="1"/>
  <c r="AE579" i="1"/>
  <c r="AF579" i="1" s="1"/>
  <c r="AL579" i="1"/>
  <c r="Q322" i="1"/>
  <c r="R548" i="1"/>
  <c r="AS570" i="1"/>
  <c r="AR581" i="1"/>
  <c r="AS581" i="1" s="1"/>
  <c r="AY581" i="1"/>
  <c r="AX550" i="1"/>
  <c r="AY550" i="1" s="1"/>
  <c r="AY556" i="1"/>
  <c r="AR556" i="1"/>
  <c r="AS556" i="1" s="1"/>
  <c r="AP494" i="1"/>
  <c r="AS494" i="1"/>
  <c r="AP503" i="1"/>
  <c r="AS503" i="1"/>
  <c r="AR502" i="1"/>
  <c r="AS502" i="1" s="1"/>
  <c r="J497" i="1"/>
  <c r="J498" i="1"/>
  <c r="J503" i="1"/>
  <c r="K494" i="1"/>
  <c r="L494" i="1" s="1"/>
  <c r="Q485" i="1"/>
  <c r="J485" i="1" s="1"/>
  <c r="J486" i="1"/>
  <c r="AP502" i="1"/>
  <c r="J502" i="1"/>
  <c r="AR498" i="1"/>
  <c r="AR497" i="1"/>
  <c r="AS497" i="1" s="1"/>
  <c r="AP497" i="1"/>
  <c r="Q493" i="1"/>
  <c r="K486" i="1"/>
  <c r="L486" i="1" s="1"/>
  <c r="Q489" i="1"/>
  <c r="AE576" i="1" l="1"/>
  <c r="AK548" i="1"/>
  <c r="AL576" i="1"/>
  <c r="AK572" i="1"/>
  <c r="AL572" i="1" s="1"/>
  <c r="AE581" i="1"/>
  <c r="AF581" i="1" s="1"/>
  <c r="AL581" i="1"/>
  <c r="Q784" i="1"/>
  <c r="R784" i="1" s="1"/>
  <c r="Q317" i="1"/>
  <c r="R317" i="1" s="1"/>
  <c r="AP498" i="1"/>
  <c r="AS498" i="1"/>
  <c r="AR493" i="1"/>
  <c r="AS493" i="1" s="1"/>
  <c r="AP493" i="1"/>
  <c r="K485" i="1"/>
  <c r="L485" i="1" s="1"/>
  <c r="K489" i="1"/>
  <c r="L489" i="1" s="1"/>
  <c r="J489" i="1"/>
  <c r="K493" i="1"/>
  <c r="L493" i="1" s="1"/>
  <c r="AK322" i="1" l="1"/>
  <c r="AL548" i="1"/>
  <c r="K412" i="1"/>
  <c r="L412" i="1" s="1"/>
  <c r="J410" i="1"/>
  <c r="J411" i="1"/>
  <c r="AP412" i="1"/>
  <c r="AE413" i="1"/>
  <c r="AF413" i="1" s="1"/>
  <c r="AE448" i="1"/>
  <c r="AF448" i="1" s="1"/>
  <c r="AE450" i="1"/>
  <c r="AF450" i="1" s="1"/>
  <c r="AR448" i="1"/>
  <c r="AS448" i="1" s="1"/>
  <c r="AR450" i="1"/>
  <c r="AS450" i="1" s="1"/>
  <c r="AK317" i="1" l="1"/>
  <c r="AK784" i="1"/>
  <c r="AL784" i="1" s="1"/>
  <c r="AL322" i="1"/>
  <c r="AR413" i="1"/>
  <c r="AS413" i="1" s="1"/>
  <c r="AP413" i="1"/>
  <c r="AP411" i="1" s="1"/>
  <c r="AP405" i="1" s="1"/>
  <c r="K350" i="1"/>
  <c r="K348" i="1"/>
  <c r="K349" i="1"/>
  <c r="D350" i="1"/>
  <c r="D349" i="1"/>
  <c r="AS349" i="1" s="1"/>
  <c r="J254" i="1"/>
  <c r="K254" i="1"/>
  <c r="J243" i="1"/>
  <c r="J244" i="1"/>
  <c r="J263" i="1"/>
  <c r="J264" i="1"/>
  <c r="AE257" i="1"/>
  <c r="AF257" i="1" s="1"/>
  <c r="AE256" i="1"/>
  <c r="AF256" i="1" s="1"/>
  <c r="AE253" i="1"/>
  <c r="AE251" i="1"/>
  <c r="AE243" i="1"/>
  <c r="AE242" i="1"/>
  <c r="D247" i="1"/>
  <c r="D246" i="1"/>
  <c r="D244" i="1"/>
  <c r="D243" i="1"/>
  <c r="D242" i="1"/>
  <c r="D245" i="1"/>
  <c r="D241" i="1"/>
  <c r="D254" i="1"/>
  <c r="D253" i="1"/>
  <c r="D252" i="1"/>
  <c r="D250" i="1"/>
  <c r="D251" i="1"/>
  <c r="D248" i="1"/>
  <c r="D264" i="1"/>
  <c r="D263" i="1"/>
  <c r="D262" i="1"/>
  <c r="D261" i="1"/>
  <c r="BN217" i="1"/>
  <c r="BN216" i="1"/>
  <c r="BO119" i="1"/>
  <c r="BO118" i="1" s="1"/>
  <c r="BO98" i="1"/>
  <c r="BO97" i="1" s="1"/>
  <c r="BO94" i="1" s="1"/>
  <c r="BO95" i="1"/>
  <c r="BN95" i="1" s="1"/>
  <c r="BO88" i="1"/>
  <c r="BN88" i="1" s="1"/>
  <c r="BO87" i="1"/>
  <c r="BN87" i="1" s="1"/>
  <c r="BO84" i="1"/>
  <c r="BN84" i="1" s="1"/>
  <c r="BO82" i="1"/>
  <c r="BO81" i="1"/>
  <c r="BO80" i="1" s="1"/>
  <c r="BO76" i="1"/>
  <c r="BN76" i="1" s="1"/>
  <c r="BO74" i="1"/>
  <c r="BO69" i="1"/>
  <c r="BN69" i="1" s="1"/>
  <c r="BO65" i="1"/>
  <c r="BN70" i="1"/>
  <c r="BN71" i="1"/>
  <c r="BN75" i="1"/>
  <c r="BN77" i="1"/>
  <c r="BN79" i="1"/>
  <c r="BN82" i="1"/>
  <c r="BN83" i="1"/>
  <c r="BN85" i="1"/>
  <c r="BN86" i="1"/>
  <c r="BN89" i="1"/>
  <c r="BN90" i="1"/>
  <c r="BN91" i="1"/>
  <c r="BN92" i="1"/>
  <c r="BN96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20" i="1"/>
  <c r="BN121" i="1"/>
  <c r="BT242" i="1"/>
  <c r="BT260" i="1"/>
  <c r="BT259" i="1"/>
  <c r="BN263" i="1"/>
  <c r="BN262" i="1"/>
  <c r="BN260" i="1"/>
  <c r="BN259" i="1"/>
  <c r="BN257" i="1"/>
  <c r="BN256" i="1"/>
  <c r="BN253" i="1"/>
  <c r="BN252" i="1"/>
  <c r="BN250" i="1"/>
  <c r="BN249" i="1"/>
  <c r="BN243" i="1"/>
  <c r="BN242" i="1"/>
  <c r="BN267" i="1"/>
  <c r="BN266" i="1"/>
  <c r="BQ261" i="1"/>
  <c r="BN261" i="1" s="1"/>
  <c r="BQ258" i="1"/>
  <c r="BN258" i="1" s="1"/>
  <c r="BQ255" i="1"/>
  <c r="BQ251" i="1"/>
  <c r="BN251" i="1" s="1"/>
  <c r="BQ248" i="1"/>
  <c r="BN248" i="1" s="1"/>
  <c r="BQ241" i="1"/>
  <c r="BN241" i="1" s="1"/>
  <c r="BN215" i="1"/>
  <c r="BS209" i="1"/>
  <c r="BR209" i="1"/>
  <c r="BS208" i="1"/>
  <c r="BR208" i="1"/>
  <c r="BO66" i="1"/>
  <c r="BO294" i="1" s="1"/>
  <c r="AR252" i="1" l="1"/>
  <c r="AX252" i="1"/>
  <c r="AR253" i="1"/>
  <c r="AX253" i="1"/>
  <c r="AK851" i="1"/>
  <c r="AE317" i="1"/>
  <c r="AL317" i="1"/>
  <c r="L349" i="1"/>
  <c r="L350" i="1"/>
  <c r="AF250" i="1"/>
  <c r="AS244" i="1"/>
  <c r="AF244" i="1"/>
  <c r="AF246" i="1"/>
  <c r="AF261" i="1"/>
  <c r="AS261" i="1"/>
  <c r="AF253" i="1"/>
  <c r="AF247" i="1"/>
  <c r="AF262" i="1"/>
  <c r="AS262" i="1"/>
  <c r="AF254" i="1"/>
  <c r="L254" i="1"/>
  <c r="AS254" i="1"/>
  <c r="AF263" i="1"/>
  <c r="AS263" i="1"/>
  <c r="AF264" i="1"/>
  <c r="AS264" i="1"/>
  <c r="AS245" i="1"/>
  <c r="AF245" i="1"/>
  <c r="AS248" i="1"/>
  <c r="AF248" i="1"/>
  <c r="AF242" i="1"/>
  <c r="AF251" i="1"/>
  <c r="AF243" i="1"/>
  <c r="BO850" i="1"/>
  <c r="BO878" i="1" s="1"/>
  <c r="BO57" i="1" s="1"/>
  <c r="BO32" i="1" s="1"/>
  <c r="BT258" i="1"/>
  <c r="BN255" i="1"/>
  <c r="BN98" i="1"/>
  <c r="J261" i="1"/>
  <c r="J241" i="1"/>
  <c r="D239" i="1"/>
  <c r="D240" i="1"/>
  <c r="BO73" i="1"/>
  <c r="BN73" i="1" s="1"/>
  <c r="BO68" i="1"/>
  <c r="BN68" i="1" s="1"/>
  <c r="AE255" i="1"/>
  <c r="AF255" i="1" s="1"/>
  <c r="BN74" i="1"/>
  <c r="J251" i="1"/>
  <c r="BQ245" i="1"/>
  <c r="BN245" i="1" s="1"/>
  <c r="BN246" i="1"/>
  <c r="BQ265" i="1"/>
  <c r="BN265" i="1" s="1"/>
  <c r="BN247" i="1"/>
  <c r="AE252" i="1"/>
  <c r="AF252" i="1" s="1"/>
  <c r="D249" i="1"/>
  <c r="AE241" i="1"/>
  <c r="AF241" i="1" s="1"/>
  <c r="AE239" i="1"/>
  <c r="BO78" i="1"/>
  <c r="BN78" i="1" s="1"/>
  <c r="BN80" i="1"/>
  <c r="BN118" i="1"/>
  <c r="BO117" i="1"/>
  <c r="BN117" i="1" s="1"/>
  <c r="BO93" i="1"/>
  <c r="BN93" i="1" s="1"/>
  <c r="BN94" i="1"/>
  <c r="BN97" i="1"/>
  <c r="BN119" i="1"/>
  <c r="BN81" i="1"/>
  <c r="AP627" i="1"/>
  <c r="CE616" i="1"/>
  <c r="AU33" i="1"/>
  <c r="M875" i="1"/>
  <c r="K875" i="1" s="1"/>
  <c r="L875" i="1" s="1"/>
  <c r="J871" i="1"/>
  <c r="M852" i="1"/>
  <c r="N852" i="1" s="1"/>
  <c r="AY253" i="1" l="1"/>
  <c r="AX239" i="1"/>
  <c r="AY252" i="1"/>
  <c r="AX251" i="1"/>
  <c r="AY251" i="1" s="1"/>
  <c r="AX238" i="1"/>
  <c r="AK879" i="1"/>
  <c r="AL879" i="1" s="1"/>
  <c r="AK58" i="1"/>
  <c r="AE851" i="1"/>
  <c r="AL851" i="1"/>
  <c r="J240" i="1"/>
  <c r="AF240" i="1"/>
  <c r="L240" i="1"/>
  <c r="AS240" i="1"/>
  <c r="AF239" i="1"/>
  <c r="AF249" i="1"/>
  <c r="BQ209" i="1"/>
  <c r="BQ122" i="1" s="1"/>
  <c r="BQ208" i="1"/>
  <c r="BN208" i="1" s="1"/>
  <c r="K881" i="1"/>
  <c r="AE210" i="1"/>
  <c r="BO72" i="1"/>
  <c r="BN72" i="1" s="1"/>
  <c r="D238" i="1"/>
  <c r="AE238" i="1"/>
  <c r="BN238" i="1"/>
  <c r="BN239" i="1"/>
  <c r="BN237" i="1"/>
  <c r="AE237" i="1"/>
  <c r="AX208" i="1" l="1"/>
  <c r="AX237" i="1"/>
  <c r="AY237" i="1" s="1"/>
  <c r="AY238" i="1"/>
  <c r="AX209" i="1"/>
  <c r="AY239" i="1"/>
  <c r="AK34" i="1"/>
  <c r="AE58" i="1"/>
  <c r="AL58" i="1"/>
  <c r="D237" i="1"/>
  <c r="AF237" i="1" s="1"/>
  <c r="AF238" i="1"/>
  <c r="BN209" i="1"/>
  <c r="BQ207" i="1"/>
  <c r="BQ66" i="1"/>
  <c r="BN66" i="1" s="1"/>
  <c r="BQ294" i="1"/>
  <c r="BQ306" i="1"/>
  <c r="BQ316" i="1"/>
  <c r="BO67" i="1"/>
  <c r="BN67" i="1" s="1"/>
  <c r="AX280" i="1" l="1"/>
  <c r="AY280" i="1" s="1"/>
  <c r="AX205" i="1"/>
  <c r="AX122" i="1"/>
  <c r="AY209" i="1"/>
  <c r="AX279" i="1"/>
  <c r="AY279" i="1" s="1"/>
  <c r="AX207" i="1"/>
  <c r="AX66" i="1"/>
  <c r="AX64" i="1" s="1"/>
  <c r="AX278" i="1" s="1"/>
  <c r="AY278" i="1" s="1"/>
  <c r="AX204" i="1"/>
  <c r="AY208" i="1"/>
  <c r="AE34" i="1"/>
  <c r="AL34" i="1"/>
  <c r="BQ850" i="1"/>
  <c r="BN850" i="1" s="1"/>
  <c r="BQ293" i="1"/>
  <c r="BQ64" i="1"/>
  <c r="BN294" i="1"/>
  <c r="BQ314" i="1"/>
  <c r="BQ782" i="1"/>
  <c r="BQ781" i="1" s="1"/>
  <c r="J213" i="1"/>
  <c r="BC40" i="1"/>
  <c r="BD40" i="1"/>
  <c r="BC46" i="1"/>
  <c r="BD46" i="1"/>
  <c r="BC51" i="1"/>
  <c r="BD51" i="1"/>
  <c r="BD58" i="1"/>
  <c r="BD34" i="1" s="1"/>
  <c r="BC60" i="1"/>
  <c r="BD60" i="1"/>
  <c r="BC225" i="1"/>
  <c r="BC45" i="1" s="1"/>
  <c r="BD225" i="1"/>
  <c r="BD45" i="1" s="1"/>
  <c r="BC226" i="1"/>
  <c r="BD226" i="1"/>
  <c r="BC227" i="1"/>
  <c r="BD227" i="1"/>
  <c r="BC283" i="1"/>
  <c r="BD283" i="1"/>
  <c r="BC297" i="1"/>
  <c r="BC52" i="1" s="1"/>
  <c r="BD297" i="1"/>
  <c r="BD52" i="1" s="1"/>
  <c r="BC298" i="1"/>
  <c r="BD298" i="1"/>
  <c r="BC299" i="1"/>
  <c r="BD299" i="1"/>
  <c r="BC300" i="1"/>
  <c r="BD300" i="1"/>
  <c r="BC301" i="1"/>
  <c r="BD301" i="1"/>
  <c r="BC58" i="1"/>
  <c r="BC34" i="1" s="1"/>
  <c r="BD584" i="1"/>
  <c r="BD585" i="1"/>
  <c r="BD586" i="1"/>
  <c r="BD587" i="1"/>
  <c r="BD588" i="1"/>
  <c r="BD589" i="1"/>
  <c r="BD590" i="1"/>
  <c r="BD591" i="1"/>
  <c r="BC592" i="1"/>
  <c r="BC597" i="1"/>
  <c r="BD600" i="1"/>
  <c r="BD601" i="1"/>
  <c r="BD603" i="1"/>
  <c r="BD605" i="1"/>
  <c r="BD606" i="1"/>
  <c r="BD607" i="1"/>
  <c r="BD608" i="1"/>
  <c r="BD611" i="1"/>
  <c r="BD613" i="1"/>
  <c r="BD619" i="1"/>
  <c r="BD620" i="1"/>
  <c r="BD621" i="1"/>
  <c r="BD624" i="1"/>
  <c r="BD625" i="1"/>
  <c r="BD626" i="1"/>
  <c r="BD629" i="1"/>
  <c r="BD630" i="1"/>
  <c r="BD636" i="1"/>
  <c r="BD638" i="1"/>
  <c r="BD641" i="1"/>
  <c r="BD642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C728" i="1"/>
  <c r="BD728" i="1"/>
  <c r="BC729" i="1"/>
  <c r="BD729" i="1"/>
  <c r="BC730" i="1"/>
  <c r="BD730" i="1"/>
  <c r="BC735" i="1"/>
  <c r="BD735" i="1"/>
  <c r="BC736" i="1"/>
  <c r="BD736" i="1"/>
  <c r="BC737" i="1"/>
  <c r="BD737" i="1"/>
  <c r="BC738" i="1"/>
  <c r="BD738" i="1"/>
  <c r="BC739" i="1"/>
  <c r="BD739" i="1"/>
  <c r="BC786" i="1"/>
  <c r="BC61" i="1" s="1"/>
  <c r="BC746" i="1"/>
  <c r="BD746" i="1"/>
  <c r="BC747" i="1"/>
  <c r="BD747" i="1"/>
  <c r="BC748" i="1"/>
  <c r="BD748" i="1"/>
  <c r="BC753" i="1"/>
  <c r="BD753" i="1"/>
  <c r="BC754" i="1"/>
  <c r="BD754" i="1"/>
  <c r="BC755" i="1"/>
  <c r="BD755" i="1"/>
  <c r="BC759" i="1"/>
  <c r="BD759" i="1"/>
  <c r="BC760" i="1"/>
  <c r="BD760" i="1"/>
  <c r="BC761" i="1"/>
  <c r="BD761" i="1"/>
  <c r="BC762" i="1"/>
  <c r="BD762" i="1"/>
  <c r="BC763" i="1"/>
  <c r="BD763" i="1"/>
  <c r="BC764" i="1"/>
  <c r="BD764" i="1"/>
  <c r="BC765" i="1"/>
  <c r="BD765" i="1"/>
  <c r="BD783" i="1"/>
  <c r="BD784" i="1"/>
  <c r="BC812" i="1"/>
  <c r="BD812" i="1"/>
  <c r="BC814" i="1"/>
  <c r="BD814" i="1"/>
  <c r="BC817" i="1"/>
  <c r="BD817" i="1"/>
  <c r="BC818" i="1"/>
  <c r="BD818" i="1"/>
  <c r="BC819" i="1"/>
  <c r="BD819" i="1"/>
  <c r="BC822" i="1"/>
  <c r="BD822" i="1"/>
  <c r="BC823" i="1"/>
  <c r="BD823" i="1"/>
  <c r="BC824" i="1"/>
  <c r="BD824" i="1"/>
  <c r="BC825" i="1"/>
  <c r="BD825" i="1"/>
  <c r="BC826" i="1"/>
  <c r="BD826" i="1"/>
  <c r="BD834" i="1"/>
  <c r="BD835" i="1"/>
  <c r="BD836" i="1"/>
  <c r="BD841" i="1"/>
  <c r="BC852" i="1"/>
  <c r="BD852" i="1"/>
  <c r="BD857" i="1"/>
  <c r="BC858" i="1"/>
  <c r="BD858" i="1"/>
  <c r="BC859" i="1"/>
  <c r="BD859" i="1"/>
  <c r="BC860" i="1"/>
  <c r="BD860" i="1"/>
  <c r="BC862" i="1"/>
  <c r="BD862" i="1"/>
  <c r="BD874" i="1" s="1"/>
  <c r="BC866" i="1"/>
  <c r="BD866" i="1"/>
  <c r="BC875" i="1"/>
  <c r="BC886" i="1"/>
  <c r="BC887" i="1"/>
  <c r="BD887" i="1"/>
  <c r="BC888" i="1"/>
  <c r="BD888" i="1"/>
  <c r="BC889" i="1"/>
  <c r="BC890" i="1"/>
  <c r="BC891" i="1"/>
  <c r="BC892" i="1"/>
  <c r="BD892" i="1"/>
  <c r="BC893" i="1"/>
  <c r="BD893" i="1"/>
  <c r="BC894" i="1"/>
  <c r="BC895" i="1"/>
  <c r="BC896" i="1"/>
  <c r="BC897" i="1"/>
  <c r="BC898" i="1"/>
  <c r="BD898" i="1"/>
  <c r="BC899" i="1"/>
  <c r="BD899" i="1"/>
  <c r="BC900" i="1"/>
  <c r="BC901" i="1"/>
  <c r="BD901" i="1"/>
  <c r="BC902" i="1"/>
  <c r="BD902" i="1"/>
  <c r="BC903" i="1"/>
  <c r="BC904" i="1"/>
  <c r="BD904" i="1"/>
  <c r="BC905" i="1"/>
  <c r="BD905" i="1"/>
  <c r="BC906" i="1"/>
  <c r="BD906" i="1"/>
  <c r="BC907" i="1"/>
  <c r="BD907" i="1"/>
  <c r="BC908" i="1"/>
  <c r="BD908" i="1"/>
  <c r="BC909" i="1"/>
  <c r="BD909" i="1"/>
  <c r="BC910" i="1"/>
  <c r="BD910" i="1"/>
  <c r="BC915" i="1"/>
  <c r="BD915" i="1"/>
  <c r="BC916" i="1"/>
  <c r="BD916" i="1"/>
  <c r="BC923" i="1"/>
  <c r="BD923" i="1"/>
  <c r="BC928" i="1"/>
  <c r="BD928" i="1"/>
  <c r="BC966" i="1"/>
  <c r="BD966" i="1"/>
  <c r="BC967" i="1"/>
  <c r="BD967" i="1"/>
  <c r="BC968" i="1"/>
  <c r="BD968" i="1"/>
  <c r="BC969" i="1"/>
  <c r="BD969" i="1"/>
  <c r="BC970" i="1"/>
  <c r="BD970" i="1"/>
  <c r="BC971" i="1"/>
  <c r="BD971" i="1"/>
  <c r="BC972" i="1"/>
  <c r="BD972" i="1"/>
  <c r="BC973" i="1"/>
  <c r="BD973" i="1"/>
  <c r="BC974" i="1"/>
  <c r="BD974" i="1"/>
  <c r="BC975" i="1"/>
  <c r="BD975" i="1"/>
  <c r="BC976" i="1"/>
  <c r="BD976" i="1"/>
  <c r="BC977" i="1"/>
  <c r="BD977" i="1"/>
  <c r="BC978" i="1"/>
  <c r="BD978" i="1"/>
  <c r="BC979" i="1"/>
  <c r="BD979" i="1"/>
  <c r="BC980" i="1"/>
  <c r="BD980" i="1"/>
  <c r="BC981" i="1"/>
  <c r="BD981" i="1"/>
  <c r="BC1018" i="1"/>
  <c r="BC1028" i="1"/>
  <c r="BD1047" i="1"/>
  <c r="BD1049" i="1"/>
  <c r="BD1048" i="1" s="1"/>
  <c r="BD1041" i="1" s="1"/>
  <c r="BD1039" i="1" s="1"/>
  <c r="BC1104" i="1"/>
  <c r="BD1104" i="1"/>
  <c r="BD1126" i="1"/>
  <c r="BD37" i="1" s="1"/>
  <c r="BC1132" i="1"/>
  <c r="BD1132" i="1"/>
  <c r="W27" i="1"/>
  <c r="X27" i="1"/>
  <c r="Y27" i="1"/>
  <c r="W37" i="1"/>
  <c r="X37" i="1"/>
  <c r="Y37" i="1"/>
  <c r="Z38" i="1"/>
  <c r="Z41" i="1"/>
  <c r="Z42" i="1"/>
  <c r="Z43" i="1"/>
  <c r="Z44" i="1"/>
  <c r="W46" i="1"/>
  <c r="X46" i="1"/>
  <c r="Y46" i="1"/>
  <c r="W48" i="1"/>
  <c r="X48" i="1"/>
  <c r="Y48" i="1"/>
  <c r="Z49" i="1"/>
  <c r="Z50" i="1"/>
  <c r="W51" i="1"/>
  <c r="X51" i="1"/>
  <c r="Y51" i="1"/>
  <c r="W52" i="1"/>
  <c r="X52" i="1"/>
  <c r="Y52" i="1"/>
  <c r="W53" i="1"/>
  <c r="X53" i="1"/>
  <c r="Y53" i="1"/>
  <c r="W58" i="1"/>
  <c r="W34" i="1" s="1"/>
  <c r="X58" i="1"/>
  <c r="X34" i="1" s="1"/>
  <c r="Y58" i="1"/>
  <c r="Y34" i="1" s="1"/>
  <c r="Y59" i="1"/>
  <c r="W60" i="1"/>
  <c r="W35" i="1" s="1"/>
  <c r="X60" i="1"/>
  <c r="X35" i="1" s="1"/>
  <c r="Y60" i="1"/>
  <c r="Y35" i="1" s="1"/>
  <c r="W61" i="1"/>
  <c r="W36" i="1" s="1"/>
  <c r="X61" i="1"/>
  <c r="X36" i="1" s="1"/>
  <c r="X64" i="1"/>
  <c r="X40" i="1" s="1"/>
  <c r="Y64" i="1"/>
  <c r="Y40" i="1" s="1"/>
  <c r="W127" i="1"/>
  <c r="Z127" i="1"/>
  <c r="W130" i="1"/>
  <c r="Z130" i="1"/>
  <c r="W131" i="1"/>
  <c r="Z131" i="1"/>
  <c r="W142" i="1"/>
  <c r="Z142" i="1"/>
  <c r="Z152" i="1"/>
  <c r="Z153" i="1"/>
  <c r="W155" i="1"/>
  <c r="Z155" i="1"/>
  <c r="W156" i="1"/>
  <c r="Z156" i="1"/>
  <c r="W158" i="1"/>
  <c r="Z158" i="1"/>
  <c r="W159" i="1"/>
  <c r="Z159" i="1"/>
  <c r="W161" i="1"/>
  <c r="Z161" i="1"/>
  <c r="W162" i="1"/>
  <c r="Z162" i="1"/>
  <c r="W164" i="1"/>
  <c r="Z164" i="1"/>
  <c r="W165" i="1"/>
  <c r="Z165" i="1"/>
  <c r="W167" i="1"/>
  <c r="Z167" i="1"/>
  <c r="W168" i="1"/>
  <c r="Z168" i="1"/>
  <c r="W174" i="1"/>
  <c r="W170" i="1" s="1"/>
  <c r="Z174" i="1"/>
  <c r="W177" i="1"/>
  <c r="Z177" i="1"/>
  <c r="W179" i="1"/>
  <c r="Z179" i="1"/>
  <c r="W180" i="1"/>
  <c r="Z180" i="1"/>
  <c r="Z184" i="1"/>
  <c r="Z185" i="1"/>
  <c r="X200" i="1"/>
  <c r="Y200" i="1"/>
  <c r="W218" i="1"/>
  <c r="W225" i="1"/>
  <c r="W45" i="1" s="1"/>
  <c r="X225" i="1"/>
  <c r="X45" i="1" s="1"/>
  <c r="Y225" i="1"/>
  <c r="Y45" i="1" s="1"/>
  <c r="W226" i="1"/>
  <c r="X226" i="1"/>
  <c r="Y226" i="1"/>
  <c r="W227" i="1"/>
  <c r="W224" i="1" s="1"/>
  <c r="W221" i="1" s="1"/>
  <c r="X227" i="1"/>
  <c r="X224" i="1" s="1"/>
  <c r="X221" i="1" s="1"/>
  <c r="Y227" i="1"/>
  <c r="Y224" i="1" s="1"/>
  <c r="Y221" i="1" s="1"/>
  <c r="W283" i="1"/>
  <c r="W220" i="1" s="1"/>
  <c r="X283" i="1"/>
  <c r="X295" i="1" s="1"/>
  <c r="Y283" i="1"/>
  <c r="Y295" i="1" s="1"/>
  <c r="X294" i="1"/>
  <c r="Y294" i="1"/>
  <c r="W315" i="1"/>
  <c r="W316" i="1"/>
  <c r="X319" i="1"/>
  <c r="Y319" i="1"/>
  <c r="W320" i="1"/>
  <c r="W321" i="1"/>
  <c r="Z584" i="1"/>
  <c r="Z585" i="1"/>
  <c r="Z586" i="1"/>
  <c r="Z587" i="1"/>
  <c r="Z588" i="1"/>
  <c r="Z589" i="1"/>
  <c r="Z590" i="1"/>
  <c r="Z591" i="1"/>
  <c r="Z599" i="1"/>
  <c r="Z602" i="1"/>
  <c r="Z603" i="1"/>
  <c r="Z604" i="1"/>
  <c r="Z605" i="1"/>
  <c r="Z606" i="1"/>
  <c r="Z607" i="1"/>
  <c r="Z608" i="1"/>
  <c r="Z609" i="1"/>
  <c r="Z610" i="1"/>
  <c r="Z611" i="1"/>
  <c r="Z612" i="1"/>
  <c r="CE612" i="1" s="1"/>
  <c r="Z613" i="1"/>
  <c r="Z617" i="1"/>
  <c r="Z618" i="1"/>
  <c r="Z619" i="1"/>
  <c r="W688" i="1"/>
  <c r="W739" i="1"/>
  <c r="Z739" i="1"/>
  <c r="W741" i="1"/>
  <c r="W770" i="1"/>
  <c r="Z771" i="1"/>
  <c r="Z772" i="1"/>
  <c r="Z60" i="1" s="1"/>
  <c r="Z35" i="1" s="1"/>
  <c r="X782" i="1"/>
  <c r="W783" i="1"/>
  <c r="X783" i="1"/>
  <c r="Y783" i="1"/>
  <c r="W784" i="1"/>
  <c r="X784" i="1"/>
  <c r="Y784" i="1"/>
  <c r="W785" i="1"/>
  <c r="W880" i="1" s="1"/>
  <c r="X785" i="1"/>
  <c r="X852" i="1" s="1"/>
  <c r="Y785" i="1"/>
  <c r="W788" i="1"/>
  <c r="X788" i="1"/>
  <c r="Y788" i="1"/>
  <c r="W789" i="1"/>
  <c r="X789" i="1"/>
  <c r="Y789" i="1"/>
  <c r="W851" i="1"/>
  <c r="W879" i="1" s="1"/>
  <c r="X851" i="1"/>
  <c r="X879" i="1" s="1"/>
  <c r="Y851" i="1"/>
  <c r="Y879" i="1" s="1"/>
  <c r="Z851" i="1"/>
  <c r="Y852" i="1"/>
  <c r="W867" i="1"/>
  <c r="W39" i="1" s="1"/>
  <c r="X867" i="1"/>
  <c r="X39" i="1" s="1"/>
  <c r="Y867" i="1"/>
  <c r="Y39" i="1" s="1"/>
  <c r="W873" i="1"/>
  <c r="W25" i="1" s="1"/>
  <c r="X873" i="1"/>
  <c r="X25" i="1" s="1"/>
  <c r="Y873" i="1"/>
  <c r="Y25" i="1" s="1"/>
  <c r="W874" i="1"/>
  <c r="X874" i="1"/>
  <c r="Y874" i="1"/>
  <c r="W875" i="1"/>
  <c r="X875" i="1"/>
  <c r="Y875" i="1"/>
  <c r="W881" i="1"/>
  <c r="X881" i="1"/>
  <c r="Y881" i="1"/>
  <c r="W882" i="1"/>
  <c r="X882" i="1"/>
  <c r="W913" i="1"/>
  <c r="Y913" i="1"/>
  <c r="W919" i="1"/>
  <c r="Y919" i="1"/>
  <c r="W921" i="1"/>
  <c r="Y921" i="1"/>
  <c r="W922" i="1"/>
  <c r="Y922" i="1"/>
  <c r="W923" i="1"/>
  <c r="W915" i="1" s="1"/>
  <c r="X929" i="1"/>
  <c r="Y929" i="1"/>
  <c r="X930" i="1"/>
  <c r="Y930" i="1"/>
  <c r="W943" i="1"/>
  <c r="X943" i="1"/>
  <c r="X1017" i="1" s="1"/>
  <c r="Y943" i="1"/>
  <c r="W944" i="1"/>
  <c r="X944" i="1"/>
  <c r="X914" i="1" s="1"/>
  <c r="X1016" i="1" s="1"/>
  <c r="Y944" i="1"/>
  <c r="Y945" i="1"/>
  <c r="Z946" i="1"/>
  <c r="Z947" i="1"/>
  <c r="Y957" i="1"/>
  <c r="Z958" i="1"/>
  <c r="Z959" i="1"/>
  <c r="Y960" i="1"/>
  <c r="Z961" i="1"/>
  <c r="Z962" i="1"/>
  <c r="Y963" i="1"/>
  <c r="Z964" i="1"/>
  <c r="Z965" i="1"/>
  <c r="W966" i="1"/>
  <c r="W967" i="1"/>
  <c r="W930" i="1" s="1"/>
  <c r="Z983" i="1"/>
  <c r="Z984" i="1"/>
  <c r="Y1018" i="1"/>
  <c r="Z1019" i="1"/>
  <c r="Z1020" i="1"/>
  <c r="Z1032" i="1"/>
  <c r="Z1033" i="1"/>
  <c r="Z1035" i="1"/>
  <c r="Z1036" i="1"/>
  <c r="Y1047" i="1"/>
  <c r="AX203" i="1" l="1"/>
  <c r="AX200" i="1"/>
  <c r="BQ878" i="1"/>
  <c r="BN878" i="1" s="1"/>
  <c r="X850" i="1"/>
  <c r="X878" i="1" s="1"/>
  <c r="X57" i="1" s="1"/>
  <c r="X32" i="1" s="1"/>
  <c r="W852" i="1"/>
  <c r="Y850" i="1"/>
  <c r="Y878" i="1" s="1"/>
  <c r="Y57" i="1" s="1"/>
  <c r="BD27" i="1"/>
  <c r="BD1121" i="1"/>
  <c r="BC27" i="1"/>
  <c r="BC1121" i="1"/>
  <c r="Y1017" i="1"/>
  <c r="BQ57" i="1"/>
  <c r="BQ32" i="1" s="1"/>
  <c r="X849" i="1"/>
  <c r="X877" i="1" s="1"/>
  <c r="J1104" i="1"/>
  <c r="W1017" i="1"/>
  <c r="BC36" i="1"/>
  <c r="W178" i="1"/>
  <c r="BC784" i="1"/>
  <c r="W319" i="1"/>
  <c r="Y928" i="1"/>
  <c r="W928" i="1"/>
  <c r="W129" i="1"/>
  <c r="X781" i="1"/>
  <c r="X47" i="1" s="1"/>
  <c r="X1015" i="1"/>
  <c r="Y914" i="1"/>
  <c r="Y1016" i="1" s="1"/>
  <c r="W154" i="1"/>
  <c r="W914" i="1"/>
  <c r="W1016" i="1" s="1"/>
  <c r="W199" i="1"/>
  <c r="W219" i="1"/>
  <c r="W929" i="1"/>
  <c r="W223" i="1"/>
  <c r="W202" i="1" s="1"/>
  <c r="W1015" i="1" l="1"/>
  <c r="Y32" i="1"/>
  <c r="Y1015" i="1"/>
  <c r="BN32" i="1"/>
  <c r="BN57" i="1"/>
  <c r="X848" i="1"/>
  <c r="X24" i="1" s="1"/>
  <c r="X876" i="1"/>
  <c r="X55" i="1" s="1"/>
  <c r="X56" i="1"/>
  <c r="X31" i="1" s="1"/>
  <c r="X30" i="1" s="1"/>
  <c r="AR257" i="1"/>
  <c r="AS257" i="1" s="1"/>
  <c r="AP253" i="1" l="1"/>
  <c r="AP251" i="1" s="1"/>
  <c r="AS253" i="1"/>
  <c r="BU217" i="1"/>
  <c r="BM306" i="1" l="1"/>
  <c r="BM293" i="1" s="1"/>
  <c r="BL306" i="1"/>
  <c r="BL293" i="1" s="1"/>
  <c r="BE306" i="1"/>
  <c r="AU65" i="1"/>
  <c r="AT199" i="1"/>
  <c r="BU70" i="1"/>
  <c r="BU71" i="1"/>
  <c r="BU75" i="1"/>
  <c r="BU77" i="1"/>
  <c r="BU79" i="1"/>
  <c r="BU83" i="1"/>
  <c r="BU85" i="1"/>
  <c r="BU86" i="1"/>
  <c r="BU89" i="1"/>
  <c r="BU90" i="1"/>
  <c r="BU91" i="1"/>
  <c r="BU92" i="1"/>
  <c r="BU96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20" i="1"/>
  <c r="BU121" i="1"/>
  <c r="BV119" i="1"/>
  <c r="BV98" i="1"/>
  <c r="BV97" i="1" s="1"/>
  <c r="BV94" i="1" s="1"/>
  <c r="BV95" i="1"/>
  <c r="BU95" i="1" s="1"/>
  <c r="BV88" i="1"/>
  <c r="BU88" i="1" s="1"/>
  <c r="BV87" i="1"/>
  <c r="BU87" i="1" s="1"/>
  <c r="BV84" i="1"/>
  <c r="BU84" i="1" s="1"/>
  <c r="BV82" i="1"/>
  <c r="BU82" i="1" s="1"/>
  <c r="BV81" i="1"/>
  <c r="BU81" i="1" s="1"/>
  <c r="BV76" i="1"/>
  <c r="BU76" i="1" s="1"/>
  <c r="BV74" i="1"/>
  <c r="BU74" i="1" s="1"/>
  <c r="BV69" i="1"/>
  <c r="BV68" i="1" s="1"/>
  <c r="BU68" i="1" s="1"/>
  <c r="BX65" i="1"/>
  <c r="BV65" i="1"/>
  <c r="BZ93" i="1"/>
  <c r="AU95" i="1"/>
  <c r="AU88" i="1"/>
  <c r="AU87" i="1"/>
  <c r="AU84" i="1"/>
  <c r="AU82" i="1"/>
  <c r="AU81" i="1"/>
  <c r="AU76" i="1"/>
  <c r="AU74" i="1"/>
  <c r="K70" i="1"/>
  <c r="K71" i="1"/>
  <c r="K75" i="1"/>
  <c r="L75" i="1" s="1"/>
  <c r="K77" i="1"/>
  <c r="K79" i="1"/>
  <c r="K83" i="1"/>
  <c r="K85" i="1"/>
  <c r="K86" i="1"/>
  <c r="K89" i="1"/>
  <c r="K90" i="1"/>
  <c r="L90" i="1" s="1"/>
  <c r="K91" i="1"/>
  <c r="L91" i="1" s="1"/>
  <c r="K92" i="1"/>
  <c r="K96" i="1"/>
  <c r="L96" i="1" s="1"/>
  <c r="K99" i="1"/>
  <c r="K100" i="1"/>
  <c r="K101" i="1"/>
  <c r="K102" i="1"/>
  <c r="K103" i="1"/>
  <c r="L103" i="1" s="1"/>
  <c r="K104" i="1"/>
  <c r="L104" i="1" s="1"/>
  <c r="K105" i="1"/>
  <c r="L105" i="1" s="1"/>
  <c r="K106" i="1"/>
  <c r="L106" i="1" s="1"/>
  <c r="K107" i="1"/>
  <c r="L107" i="1" s="1"/>
  <c r="K108" i="1"/>
  <c r="L108" i="1" s="1"/>
  <c r="K109" i="1"/>
  <c r="L109" i="1" s="1"/>
  <c r="K110" i="1"/>
  <c r="L110" i="1" s="1"/>
  <c r="K111" i="1"/>
  <c r="L111" i="1" s="1"/>
  <c r="K112" i="1"/>
  <c r="L112" i="1" s="1"/>
  <c r="K113" i="1"/>
  <c r="L113" i="1" s="1"/>
  <c r="K120" i="1"/>
  <c r="K121" i="1"/>
  <c r="L121" i="1" s="1"/>
  <c r="D210" i="1"/>
  <c r="S210" i="1"/>
  <c r="S65" i="1" s="1"/>
  <c r="U210" i="1"/>
  <c r="U65" i="1" s="1"/>
  <c r="Q215" i="1"/>
  <c r="R215" i="1" s="1"/>
  <c r="D218" i="1"/>
  <c r="D229" i="1"/>
  <c r="D230" i="1"/>
  <c r="D231" i="1"/>
  <c r="D232" i="1"/>
  <c r="D233" i="1"/>
  <c r="D235" i="1"/>
  <c r="D236" i="1"/>
  <c r="J218" i="1"/>
  <c r="J223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K218" i="1"/>
  <c r="K229" i="1"/>
  <c r="K230" i="1"/>
  <c r="K231" i="1"/>
  <c r="K232" i="1"/>
  <c r="K233" i="1"/>
  <c r="K235" i="1"/>
  <c r="K236" i="1"/>
  <c r="J214" i="1"/>
  <c r="K214" i="1"/>
  <c r="D214" i="1"/>
  <c r="D199" i="1"/>
  <c r="D206" i="1"/>
  <c r="J199" i="1"/>
  <c r="K199" i="1"/>
  <c r="J206" i="1"/>
  <c r="Q239" i="1"/>
  <c r="Q241" i="1"/>
  <c r="R241" i="1" s="1"/>
  <c r="Q261" i="1"/>
  <c r="K264" i="1"/>
  <c r="L264" i="1" s="1"/>
  <c r="K244" i="1"/>
  <c r="L244" i="1" s="1"/>
  <c r="Q209" i="1" l="1"/>
  <c r="R239" i="1"/>
  <c r="L214" i="1"/>
  <c r="L235" i="1"/>
  <c r="L236" i="1"/>
  <c r="L229" i="1"/>
  <c r="L230" i="1"/>
  <c r="L233" i="1"/>
  <c r="AU68" i="1"/>
  <c r="AU69" i="1"/>
  <c r="AT198" i="1"/>
  <c r="AU198" i="1" s="1"/>
  <c r="AU199" i="1"/>
  <c r="AU98" i="1"/>
  <c r="AU119" i="1"/>
  <c r="AX295" i="1"/>
  <c r="AX312" i="1" s="1"/>
  <c r="AY65" i="1"/>
  <c r="AF214" i="1"/>
  <c r="AS214" i="1"/>
  <c r="L199" i="1"/>
  <c r="L218" i="1"/>
  <c r="L232" i="1"/>
  <c r="L231" i="1"/>
  <c r="AF233" i="1"/>
  <c r="AS233" i="1"/>
  <c r="AF232" i="1"/>
  <c r="AS232" i="1"/>
  <c r="AF210" i="1"/>
  <c r="AS210" i="1"/>
  <c r="AF206" i="1"/>
  <c r="AS206" i="1"/>
  <c r="AF231" i="1"/>
  <c r="AS231" i="1"/>
  <c r="AF230" i="1"/>
  <c r="AS230" i="1"/>
  <c r="AF236" i="1"/>
  <c r="AS236" i="1"/>
  <c r="AF235" i="1"/>
  <c r="AS235" i="1"/>
  <c r="K210" i="1"/>
  <c r="M195" i="1"/>
  <c r="N195" i="1" s="1"/>
  <c r="BU97" i="1"/>
  <c r="K206" i="1"/>
  <c r="L206" i="1" s="1"/>
  <c r="BV73" i="1"/>
  <c r="BU119" i="1"/>
  <c r="BU69" i="1"/>
  <c r="BV118" i="1"/>
  <c r="BU98" i="1"/>
  <c r="BV93" i="1"/>
  <c r="BU93" i="1" s="1"/>
  <c r="BU94" i="1"/>
  <c r="BV80" i="1"/>
  <c r="AR312" i="1" l="1"/>
  <c r="AY295" i="1"/>
  <c r="R209" i="1"/>
  <c r="Q280" i="1"/>
  <c r="AU78" i="1"/>
  <c r="AU80" i="1"/>
  <c r="AU97" i="1"/>
  <c r="AU72" i="1"/>
  <c r="AU73" i="1"/>
  <c r="AU117" i="1"/>
  <c r="AU118" i="1"/>
  <c r="J210" i="1"/>
  <c r="L210" i="1"/>
  <c r="BV78" i="1"/>
  <c r="BU78" i="1" s="1"/>
  <c r="BU80" i="1"/>
  <c r="BV72" i="1"/>
  <c r="BU72" i="1" s="1"/>
  <c r="BU73" i="1"/>
  <c r="BV117" i="1"/>
  <c r="BU117" i="1" s="1"/>
  <c r="BU118" i="1"/>
  <c r="Q306" i="1" l="1"/>
  <c r="R280" i="1"/>
  <c r="K280" i="1"/>
  <c r="L280" i="1" s="1"/>
  <c r="AS312" i="1"/>
  <c r="AY312" i="1"/>
  <c r="AU67" i="1"/>
  <c r="AU94" i="1"/>
  <c r="AU93" i="1"/>
  <c r="J65" i="1"/>
  <c r="BV67" i="1"/>
  <c r="BU67" i="1" s="1"/>
  <c r="Q312" i="1" l="1"/>
  <c r="K312" i="1" s="1"/>
  <c r="L312" i="1" s="1"/>
  <c r="R295" i="1"/>
  <c r="R312" i="1"/>
  <c r="BY913" i="1"/>
  <c r="BV913" i="1"/>
  <c r="BX1018" i="1"/>
  <c r="BX1017" i="1"/>
  <c r="BV1017" i="1"/>
  <c r="BX1016" i="1"/>
  <c r="BT59" i="1"/>
  <c r="AP59" i="1"/>
  <c r="BT875" i="1"/>
  <c r="AP875" i="1"/>
  <c r="BT784" i="1"/>
  <c r="BT851" i="1" s="1"/>
  <c r="BT879" i="1" s="1"/>
  <c r="BV211" i="1"/>
  <c r="AP217" i="1"/>
  <c r="AP216" i="1"/>
  <c r="J217" i="1"/>
  <c r="J216" i="1"/>
  <c r="AP447" i="1"/>
  <c r="AP446" i="1" s="1"/>
  <c r="AP445" i="1" s="1"/>
  <c r="BU984" i="1"/>
  <c r="BU983" i="1"/>
  <c r="BB1016" i="1"/>
  <c r="CE1016" i="1" s="1"/>
  <c r="V984" i="1"/>
  <c r="K984" i="1"/>
  <c r="J984" i="1"/>
  <c r="D984" i="1"/>
  <c r="V983" i="1"/>
  <c r="K983" i="1"/>
  <c r="J983" i="1"/>
  <c r="D983" i="1"/>
  <c r="J959" i="1"/>
  <c r="J958" i="1"/>
  <c r="J962" i="1"/>
  <c r="J961" i="1"/>
  <c r="J965" i="1"/>
  <c r="J964" i="1"/>
  <c r="Q452" i="1"/>
  <c r="R452" i="1" s="1"/>
  <c r="AP197" i="1"/>
  <c r="AP196" i="1"/>
  <c r="S208" i="1"/>
  <c r="U208" i="1"/>
  <c r="AP168" i="1"/>
  <c r="AP167" i="1"/>
  <c r="AP165" i="1"/>
  <c r="AP164" i="1"/>
  <c r="AP162" i="1"/>
  <c r="AP161" i="1"/>
  <c r="AP159" i="1"/>
  <c r="AP158" i="1"/>
  <c r="AP156" i="1"/>
  <c r="Q125" i="1"/>
  <c r="Q116" i="1" s="1"/>
  <c r="R116" i="1" s="1"/>
  <c r="Q124" i="1"/>
  <c r="BJ239" i="1"/>
  <c r="BE239" i="1"/>
  <c r="AA239" i="1"/>
  <c r="Z239" i="1" s="1"/>
  <c r="V239" i="1"/>
  <c r="BJ238" i="1"/>
  <c r="BE238" i="1"/>
  <c r="AA238" i="1"/>
  <c r="Z238" i="1" s="1"/>
  <c r="V238" i="1"/>
  <c r="Q265" i="1"/>
  <c r="K265" i="1" s="1"/>
  <c r="L265" i="1" s="1"/>
  <c r="K267" i="1"/>
  <c r="L267" i="1" s="1"/>
  <c r="K266" i="1"/>
  <c r="L266" i="1" s="1"/>
  <c r="J266" i="1"/>
  <c r="Q258" i="1"/>
  <c r="K258" i="1" s="1"/>
  <c r="L258" i="1" s="1"/>
  <c r="K255" i="1"/>
  <c r="L255" i="1" s="1"/>
  <c r="K262" i="1"/>
  <c r="L262" i="1" s="1"/>
  <c r="BX261" i="1"/>
  <c r="BU261" i="1" s="1"/>
  <c r="BU263" i="1"/>
  <c r="BT263" i="1"/>
  <c r="AP263" i="1"/>
  <c r="BU262" i="1"/>
  <c r="BT262" i="1"/>
  <c r="AP262" i="1"/>
  <c r="AT255" i="1"/>
  <c r="BU260" i="1"/>
  <c r="K260" i="1"/>
  <c r="L260" i="1" s="1"/>
  <c r="J260" i="1"/>
  <c r="K259" i="1"/>
  <c r="L259" i="1" s="1"/>
  <c r="J259" i="1"/>
  <c r="BU257" i="1"/>
  <c r="BT257" i="1" s="1"/>
  <c r="BT255" i="1" s="1"/>
  <c r="BU256" i="1"/>
  <c r="K257" i="1"/>
  <c r="L257" i="1" s="1"/>
  <c r="K256" i="1"/>
  <c r="L256" i="1" s="1"/>
  <c r="BX248" i="1"/>
  <c r="BU248" i="1" s="1"/>
  <c r="AT251" i="1"/>
  <c r="Q245" i="1"/>
  <c r="R245" i="1" s="1"/>
  <c r="K249" i="1"/>
  <c r="L249" i="1" s="1"/>
  <c r="BU250" i="1"/>
  <c r="AR250" i="1"/>
  <c r="AS250" i="1" s="1"/>
  <c r="BT249" i="1"/>
  <c r="AR249" i="1"/>
  <c r="AS249" i="1" s="1"/>
  <c r="BU246" i="1"/>
  <c r="BT246" i="1" s="1"/>
  <c r="AR247" i="1"/>
  <c r="K247" i="1"/>
  <c r="L247" i="1" s="1"/>
  <c r="AR246" i="1"/>
  <c r="K246" i="1"/>
  <c r="L246" i="1" s="1"/>
  <c r="Q122" i="1" l="1"/>
  <c r="R122" i="1" s="1"/>
  <c r="AP246" i="1"/>
  <c r="AS246" i="1"/>
  <c r="AP247" i="1"/>
  <c r="AS247" i="1"/>
  <c r="L983" i="1"/>
  <c r="L984" i="1"/>
  <c r="J982" i="1"/>
  <c r="BU267" i="1"/>
  <c r="BT267" i="1"/>
  <c r="BU266" i="1"/>
  <c r="BT266" i="1"/>
  <c r="BT265" i="1" s="1"/>
  <c r="BT866" i="1"/>
  <c r="BT874" i="1" s="1"/>
  <c r="BT873" i="1" s="1"/>
  <c r="BT25" i="1" s="1"/>
  <c r="AP215" i="1"/>
  <c r="AP157" i="1"/>
  <c r="AS252" i="1"/>
  <c r="AP195" i="1"/>
  <c r="K245" i="1"/>
  <c r="L245" i="1" s="1"/>
  <c r="AR256" i="1"/>
  <c r="J963" i="1"/>
  <c r="BX215" i="1"/>
  <c r="BU215" i="1" s="1"/>
  <c r="BU216" i="1"/>
  <c r="J215" i="1"/>
  <c r="BX239" i="1"/>
  <c r="BX209" i="1" s="1"/>
  <c r="BX1015" i="1"/>
  <c r="J957" i="1"/>
  <c r="BT58" i="1"/>
  <c r="BT34" i="1" s="1"/>
  <c r="J960" i="1"/>
  <c r="AR982" i="1"/>
  <c r="AS982" i="1" s="1"/>
  <c r="AR983" i="1"/>
  <c r="AS983" i="1" s="1"/>
  <c r="AR943" i="1"/>
  <c r="BB1017" i="1"/>
  <c r="BZ1016" i="1"/>
  <c r="BZ982" i="1"/>
  <c r="BZ1017" i="1"/>
  <c r="AR984" i="1"/>
  <c r="AS984" i="1" s="1"/>
  <c r="Q123" i="1"/>
  <c r="BU752" i="1"/>
  <c r="AP163" i="1"/>
  <c r="AP166" i="1"/>
  <c r="AP160" i="1"/>
  <c r="AR752" i="1"/>
  <c r="AS752" i="1" s="1"/>
  <c r="K752" i="1"/>
  <c r="L752" i="1" s="1"/>
  <c r="J752" i="1"/>
  <c r="K263" i="1"/>
  <c r="L263" i="1" s="1"/>
  <c r="BX265" i="1"/>
  <c r="BU265" i="1" s="1"/>
  <c r="K261" i="1"/>
  <c r="L261" i="1" s="1"/>
  <c r="J265" i="1"/>
  <c r="J267" i="1"/>
  <c r="J258" i="1"/>
  <c r="BT261" i="1"/>
  <c r="BX258" i="1"/>
  <c r="BU258" i="1" s="1"/>
  <c r="BU259" i="1"/>
  <c r="BX255" i="1"/>
  <c r="BX251" i="1"/>
  <c r="BT248" i="1"/>
  <c r="AR251" i="1"/>
  <c r="AS251" i="1" s="1"/>
  <c r="K253" i="1"/>
  <c r="L253" i="1" s="1"/>
  <c r="K252" i="1"/>
  <c r="L252" i="1" s="1"/>
  <c r="Q248" i="1"/>
  <c r="K250" i="1"/>
  <c r="L250" i="1" s="1"/>
  <c r="BU249" i="1"/>
  <c r="BT250" i="1"/>
  <c r="BX245" i="1"/>
  <c r="BU245" i="1" s="1"/>
  <c r="BU247" i="1"/>
  <c r="BT247" i="1" s="1"/>
  <c r="BT245" i="1" s="1"/>
  <c r="K248" i="1" l="1"/>
  <c r="L248" i="1" s="1"/>
  <c r="R248" i="1"/>
  <c r="AP245" i="1"/>
  <c r="CE1017" i="1"/>
  <c r="AR255" i="1"/>
  <c r="AS255" i="1" s="1"/>
  <c r="AS256" i="1"/>
  <c r="BB1018" i="1"/>
  <c r="CE1018" i="1" s="1"/>
  <c r="BU944" i="1"/>
  <c r="BZ914" i="1"/>
  <c r="AR944" i="1"/>
  <c r="BB942" i="1"/>
  <c r="CE942" i="1" s="1"/>
  <c r="BZ913" i="1"/>
  <c r="BU943" i="1"/>
  <c r="BZ942" i="1"/>
  <c r="BU942" i="1" s="1"/>
  <c r="BZ1015" i="1"/>
  <c r="BU982" i="1"/>
  <c r="BZ1018" i="1"/>
  <c r="K251" i="1"/>
  <c r="L251" i="1" s="1"/>
  <c r="BU255" i="1"/>
  <c r="AR942" i="1" l="1"/>
  <c r="BB912" i="1"/>
  <c r="CE912" i="1" s="1"/>
  <c r="BZ912" i="1"/>
  <c r="BU913" i="1"/>
  <c r="BT914" i="1"/>
  <c r="BT1016" i="1"/>
  <c r="BT1017" i="1"/>
  <c r="AP142" i="1"/>
  <c r="AP141" i="1"/>
  <c r="AY140" i="1"/>
  <c r="BT142" i="1"/>
  <c r="BX140" i="1"/>
  <c r="BT141" i="1"/>
  <c r="BT1015" i="1" l="1"/>
  <c r="Q238" i="1"/>
  <c r="R238" i="1" s="1"/>
  <c r="BU242" i="1"/>
  <c r="BX238" i="1"/>
  <c r="AR243" i="1"/>
  <c r="K242" i="1"/>
  <c r="L242" i="1" s="1"/>
  <c r="K243" i="1"/>
  <c r="L243" i="1" s="1"/>
  <c r="AR241" i="1"/>
  <c r="AS241" i="1" s="1"/>
  <c r="AR242" i="1"/>
  <c r="AS242" i="1" s="1"/>
  <c r="BU243" i="1"/>
  <c r="BT243" i="1" s="1"/>
  <c r="BT241" i="1" s="1"/>
  <c r="BX241" i="1"/>
  <c r="AP140" i="1"/>
  <c r="BT140" i="1"/>
  <c r="AP243" i="1" l="1"/>
  <c r="AP241" i="1" s="1"/>
  <c r="AS243" i="1"/>
  <c r="Q208" i="1"/>
  <c r="Q237" i="1"/>
  <c r="R237" i="1" s="1"/>
  <c r="AY207" i="1"/>
  <c r="BU239" i="1"/>
  <c r="BT239" i="1" s="1"/>
  <c r="BT209" i="1" s="1"/>
  <c r="BT122" i="1" s="1"/>
  <c r="BX237" i="1"/>
  <c r="BU238" i="1"/>
  <c r="BT238" i="1" s="1"/>
  <c r="BT208" i="1" s="1"/>
  <c r="BX208" i="1"/>
  <c r="K239" i="1"/>
  <c r="AR239" i="1"/>
  <c r="K238" i="1"/>
  <c r="AR238" i="1"/>
  <c r="K241" i="1"/>
  <c r="L241" i="1" s="1"/>
  <c r="BU241" i="1"/>
  <c r="R208" i="1" l="1"/>
  <c r="Q279" i="1"/>
  <c r="Q313" i="1"/>
  <c r="R313" i="1" s="1"/>
  <c r="R306" i="1"/>
  <c r="Q207" i="1"/>
  <c r="R207" i="1" s="1"/>
  <c r="Q66" i="1"/>
  <c r="AP239" i="1"/>
  <c r="AS239" i="1"/>
  <c r="J239" i="1"/>
  <c r="L239" i="1"/>
  <c r="J238" i="1"/>
  <c r="L238" i="1"/>
  <c r="AP238" i="1"/>
  <c r="AS238" i="1"/>
  <c r="BT207" i="1"/>
  <c r="BT66" i="1"/>
  <c r="K237" i="1"/>
  <c r="BX207" i="1"/>
  <c r="BU237" i="1"/>
  <c r="BT237" i="1" s="1"/>
  <c r="AR237" i="1"/>
  <c r="R279" i="1" l="1"/>
  <c r="Q294" i="1"/>
  <c r="Q293" i="1" s="1"/>
  <c r="K279" i="1"/>
  <c r="L279" i="1" s="1"/>
  <c r="Q64" i="1"/>
  <c r="R66" i="1"/>
  <c r="AP237" i="1"/>
  <c r="AS237" i="1"/>
  <c r="J237" i="1"/>
  <c r="L237" i="1"/>
  <c r="BT294" i="1"/>
  <c r="BT64" i="1"/>
  <c r="R64" i="1" l="1"/>
  <c r="Q278" i="1"/>
  <c r="R278" i="1" s="1"/>
  <c r="Q311" i="1"/>
  <c r="Q310" i="1" s="1"/>
  <c r="R294" i="1"/>
  <c r="Q850" i="1"/>
  <c r="BD609" i="1"/>
  <c r="AE38" i="1"/>
  <c r="AE51" i="1"/>
  <c r="AE126" i="1"/>
  <c r="AF126" i="1" s="1"/>
  <c r="AE127" i="1"/>
  <c r="AF127" i="1" s="1"/>
  <c r="AE129" i="1"/>
  <c r="AF129" i="1" s="1"/>
  <c r="AE130" i="1"/>
  <c r="AF130" i="1" s="1"/>
  <c r="AE131" i="1"/>
  <c r="AF131" i="1" s="1"/>
  <c r="AE132" i="1"/>
  <c r="AF132" i="1" s="1"/>
  <c r="AE134" i="1"/>
  <c r="AE140" i="1"/>
  <c r="AE141" i="1"/>
  <c r="AE142" i="1"/>
  <c r="AE152" i="1"/>
  <c r="AE153" i="1"/>
  <c r="AE156" i="1"/>
  <c r="AE158" i="1"/>
  <c r="AE159" i="1"/>
  <c r="AE161" i="1"/>
  <c r="AE162" i="1"/>
  <c r="AE164" i="1"/>
  <c r="AE165" i="1"/>
  <c r="AE167" i="1"/>
  <c r="AE168" i="1"/>
  <c r="AE172" i="1"/>
  <c r="AE173" i="1"/>
  <c r="AE174" i="1"/>
  <c r="AE175" i="1"/>
  <c r="AE176" i="1"/>
  <c r="AE177" i="1"/>
  <c r="AE179" i="1"/>
  <c r="AE180" i="1"/>
  <c r="AE184" i="1"/>
  <c r="AF184" i="1" s="1"/>
  <c r="AE188" i="1"/>
  <c r="AE189" i="1"/>
  <c r="AE192" i="1"/>
  <c r="AE193" i="1"/>
  <c r="AE194" i="1"/>
  <c r="AE195" i="1"/>
  <c r="AE196" i="1"/>
  <c r="AE197" i="1"/>
  <c r="AE201" i="1"/>
  <c r="AE211" i="1"/>
  <c r="AE212" i="1"/>
  <c r="AE213" i="1"/>
  <c r="AE215" i="1"/>
  <c r="AE217" i="1"/>
  <c r="AE218" i="1"/>
  <c r="AF218" i="1" s="1"/>
  <c r="AE229" i="1"/>
  <c r="BC783" i="1"/>
  <c r="AE327" i="1"/>
  <c r="AE328" i="1"/>
  <c r="AE329" i="1"/>
  <c r="AE337" i="1"/>
  <c r="AE338" i="1"/>
  <c r="AE340" i="1"/>
  <c r="AE341" i="1"/>
  <c r="AE344" i="1"/>
  <c r="AE346" i="1"/>
  <c r="AE350" i="1"/>
  <c r="AF350" i="1" s="1"/>
  <c r="AE351" i="1"/>
  <c r="AE353" i="1"/>
  <c r="AE354" i="1"/>
  <c r="AE352" i="1"/>
  <c r="AF352" i="1" s="1"/>
  <c r="AE363" i="1"/>
  <c r="AF363" i="1" s="1"/>
  <c r="AE364" i="1"/>
  <c r="AF364" i="1" s="1"/>
  <c r="AE373" i="1"/>
  <c r="AE374" i="1"/>
  <c r="AE376" i="1"/>
  <c r="AE377" i="1"/>
  <c r="AE378" i="1"/>
  <c r="AE381" i="1"/>
  <c r="AE387" i="1"/>
  <c r="AE388" i="1"/>
  <c r="AE389" i="1"/>
  <c r="AE401" i="1"/>
  <c r="AE403" i="1"/>
  <c r="AE416" i="1"/>
  <c r="AE418" i="1"/>
  <c r="AE422" i="1"/>
  <c r="AE425" i="1"/>
  <c r="AE428" i="1"/>
  <c r="AE429" i="1"/>
  <c r="AE433" i="1"/>
  <c r="AP435" i="1"/>
  <c r="AE439" i="1"/>
  <c r="AE441" i="1"/>
  <c r="AE443" i="1"/>
  <c r="AE447" i="1"/>
  <c r="AE451" i="1"/>
  <c r="AE453" i="1"/>
  <c r="AE454" i="1"/>
  <c r="AE455" i="1"/>
  <c r="AE456" i="1"/>
  <c r="AE457" i="1"/>
  <c r="AE460" i="1"/>
  <c r="AE461" i="1"/>
  <c r="AE463" i="1"/>
  <c r="AE465" i="1"/>
  <c r="AE466" i="1"/>
  <c r="AE467" i="1"/>
  <c r="AE468" i="1"/>
  <c r="AE471" i="1"/>
  <c r="AE472" i="1"/>
  <c r="AE477" i="1"/>
  <c r="AE480" i="1"/>
  <c r="AE484" i="1"/>
  <c r="AF553" i="1"/>
  <c r="AF560" i="1"/>
  <c r="AE565" i="1"/>
  <c r="AE566" i="1"/>
  <c r="AE569" i="1"/>
  <c r="AF578" i="1"/>
  <c r="AE600" i="1"/>
  <c r="AE601" i="1"/>
  <c r="AE603" i="1"/>
  <c r="BD604" i="1"/>
  <c r="AE605" i="1"/>
  <c r="AE606" i="1"/>
  <c r="AE607" i="1"/>
  <c r="AE608" i="1"/>
  <c r="AE609" i="1"/>
  <c r="AF611" i="1"/>
  <c r="AF613" i="1"/>
  <c r="AF620" i="1"/>
  <c r="AF621" i="1"/>
  <c r="AF624" i="1"/>
  <c r="AF629" i="1"/>
  <c r="AF630" i="1"/>
  <c r="BD632" i="1"/>
  <c r="AE636" i="1"/>
  <c r="AE638" i="1"/>
  <c r="BD640" i="1"/>
  <c r="AE641" i="1"/>
  <c r="AE642" i="1"/>
  <c r="BD643" i="1"/>
  <c r="AE644" i="1"/>
  <c r="AE645" i="1"/>
  <c r="AE646" i="1"/>
  <c r="AE647" i="1"/>
  <c r="AE648" i="1"/>
  <c r="AE649" i="1"/>
  <c r="AE650" i="1"/>
  <c r="AE651" i="1"/>
  <c r="AE652" i="1"/>
  <c r="AE656" i="1"/>
  <c r="AE640" i="1" s="1"/>
  <c r="AE666" i="1"/>
  <c r="AE668" i="1"/>
  <c r="AE669" i="1"/>
  <c r="AE670" i="1"/>
  <c r="AE675" i="1"/>
  <c r="AF749" i="1"/>
  <c r="AE770" i="1"/>
  <c r="AE771" i="1"/>
  <c r="AE772" i="1"/>
  <c r="AE795" i="1"/>
  <c r="AF795" i="1" s="1"/>
  <c r="AE797" i="1"/>
  <c r="AF798" i="1"/>
  <c r="AE801" i="1"/>
  <c r="AE803" i="1"/>
  <c r="AE804" i="1"/>
  <c r="AE805" i="1"/>
  <c r="AE806" i="1"/>
  <c r="AE807" i="1"/>
  <c r="AE809" i="1"/>
  <c r="AE810" i="1"/>
  <c r="BC811" i="1"/>
  <c r="BD811" i="1"/>
  <c r="BA857" i="1"/>
  <c r="AE858" i="1"/>
  <c r="AE859" i="1"/>
  <c r="AE871" i="1"/>
  <c r="AF871" i="1" s="1"/>
  <c r="BC879" i="1"/>
  <c r="AE887" i="1"/>
  <c r="AE888" i="1"/>
  <c r="BD891" i="1"/>
  <c r="AE892" i="1"/>
  <c r="AE893" i="1"/>
  <c r="AE898" i="1"/>
  <c r="AE899" i="1"/>
  <c r="AE901" i="1"/>
  <c r="AE902" i="1"/>
  <c r="BD903" i="1"/>
  <c r="AE904" i="1"/>
  <c r="AE905" i="1"/>
  <c r="AE907" i="1"/>
  <c r="AE908" i="1"/>
  <c r="AE909" i="1"/>
  <c r="AE910" i="1"/>
  <c r="AE926" i="1"/>
  <c r="AE927" i="1"/>
  <c r="AE1028" i="1"/>
  <c r="AE1029" i="1"/>
  <c r="AE1030" i="1"/>
  <c r="AE1031" i="1"/>
  <c r="AE1032" i="1"/>
  <c r="AE1033" i="1"/>
  <c r="AE1034" i="1"/>
  <c r="AE1035" i="1"/>
  <c r="AE1036" i="1"/>
  <c r="AE1111" i="1"/>
  <c r="AE1132" i="1"/>
  <c r="R310" i="1" l="1"/>
  <c r="R293" i="1"/>
  <c r="R850" i="1"/>
  <c r="Q878" i="1"/>
  <c r="R311" i="1"/>
  <c r="AE228" i="1"/>
  <c r="AF229" i="1"/>
  <c r="AP771" i="1"/>
  <c r="AP556" i="1"/>
  <c r="AF556" i="1"/>
  <c r="AE785" i="1"/>
  <c r="AP772" i="1"/>
  <c r="AZ874" i="1"/>
  <c r="BA874" i="1" s="1"/>
  <c r="AE116" i="1"/>
  <c r="AE122" i="1"/>
  <c r="AE928" i="1"/>
  <c r="BN1017" i="1"/>
  <c r="BR1015" i="1"/>
  <c r="AE431" i="1"/>
  <c r="AE424" i="1"/>
  <c r="AE478" i="1"/>
  <c r="AE417" i="1"/>
  <c r="AE410" i="1"/>
  <c r="BC874" i="1"/>
  <c r="AE599" i="1"/>
  <c r="BD599" i="1"/>
  <c r="BC851" i="1"/>
  <c r="AF618" i="1"/>
  <c r="BD618" i="1"/>
  <c r="AE897" i="1"/>
  <c r="BD897" i="1"/>
  <c r="AE639" i="1"/>
  <c r="BD639" i="1"/>
  <c r="AF617" i="1"/>
  <c r="BD617" i="1"/>
  <c r="AE896" i="1"/>
  <c r="BD896" i="1"/>
  <c r="BD628" i="1"/>
  <c r="AE583" i="1"/>
  <c r="BD583" i="1"/>
  <c r="BD889" i="1"/>
  <c r="BD895" i="1"/>
  <c r="AE637" i="1"/>
  <c r="BD637" i="1"/>
  <c r="AF612" i="1"/>
  <c r="BD612" i="1"/>
  <c r="BC882" i="1"/>
  <c r="AF623" i="1"/>
  <c r="BD623" i="1"/>
  <c r="AE635" i="1"/>
  <c r="BD635" i="1"/>
  <c r="AF622" i="1"/>
  <c r="BD622" i="1"/>
  <c r="AF610" i="1"/>
  <c r="BD610" i="1"/>
  <c r="BC782" i="1"/>
  <c r="BC1126" i="1"/>
  <c r="BC37" i="1" s="1"/>
  <c r="AE900" i="1"/>
  <c r="BD900" i="1"/>
  <c r="BC881" i="1"/>
  <c r="AF633" i="1"/>
  <c r="BD633" i="1"/>
  <c r="BD851" i="1"/>
  <c r="AE881" i="1"/>
  <c r="BD879" i="1"/>
  <c r="AE678" i="1"/>
  <c r="AE208" i="1"/>
  <c r="AE925" i="1"/>
  <c r="AE891" i="1"/>
  <c r="AE794" i="1"/>
  <c r="AE792" i="1"/>
  <c r="AE568" i="1"/>
  <c r="AE226" i="1"/>
  <c r="AE672" i="1"/>
  <c r="AE446" i="1"/>
  <c r="AE420" i="1"/>
  <c r="AE190" i="1"/>
  <c r="AE793" i="1"/>
  <c r="AE437" i="1"/>
  <c r="AE315" i="1"/>
  <c r="AE922" i="1"/>
  <c r="AE166" i="1"/>
  <c r="AF166" i="1" s="1"/>
  <c r="AE903" i="1"/>
  <c r="AE861" i="1"/>
  <c r="AE445" i="1"/>
  <c r="AE178" i="1"/>
  <c r="AE886" i="1"/>
  <c r="AE411" i="1"/>
  <c r="AE481" i="1"/>
  <c r="AE421" i="1"/>
  <c r="AE163" i="1"/>
  <c r="AF163" i="1" s="1"/>
  <c r="AE438" i="1"/>
  <c r="AE415" i="1"/>
  <c r="AE919" i="1"/>
  <c r="AE895" i="1"/>
  <c r="AE889" i="1"/>
  <c r="AE870" i="1"/>
  <c r="AF870" i="1" s="1"/>
  <c r="BD598" i="1"/>
  <c r="AE479" i="1"/>
  <c r="AE572" i="1"/>
  <c r="AE414" i="1"/>
  <c r="AE157" i="1"/>
  <c r="AF157" i="1" s="1"/>
  <c r="AE869" i="1"/>
  <c r="AE643" i="1"/>
  <c r="AE482" i="1"/>
  <c r="AE160" i="1"/>
  <c r="AF160" i="1" s="1"/>
  <c r="AE154" i="1"/>
  <c r="AP155" i="1"/>
  <c r="AE171" i="1"/>
  <c r="AE1046" i="1"/>
  <c r="AE1047" i="1"/>
  <c r="BC1029" i="1"/>
  <c r="AE915" i="1"/>
  <c r="AE880" i="1"/>
  <c r="AE435" i="1"/>
  <c r="AE1049" i="1"/>
  <c r="AE320" i="1"/>
  <c r="AE1126" i="1"/>
  <c r="AE475" i="1"/>
  <c r="AE205" i="1"/>
  <c r="AE867" i="1"/>
  <c r="AE223" i="1"/>
  <c r="AE745" i="1"/>
  <c r="AE667" i="1"/>
  <c r="AF628" i="1"/>
  <c r="AE458" i="1"/>
  <c r="AE452" i="1"/>
  <c r="AE423" i="1"/>
  <c r="AE402" i="1"/>
  <c r="AE209" i="1"/>
  <c r="AE673" i="1"/>
  <c r="AE464" i="1"/>
  <c r="AE207" i="1"/>
  <c r="AE187" i="1"/>
  <c r="AF632" i="1"/>
  <c r="AE186" i="1"/>
  <c r="AE170" i="1"/>
  <c r="AE297" i="1"/>
  <c r="AE52" i="1" s="1"/>
  <c r="AE191" i="1"/>
  <c r="AF750" i="1"/>
  <c r="AE432" i="1"/>
  <c r="AE155" i="1"/>
  <c r="AE604" i="1"/>
  <c r="AE476" i="1"/>
  <c r="AE436" i="1"/>
  <c r="AE598" i="1"/>
  <c r="AE325" i="1"/>
  <c r="BA873" i="1" l="1"/>
  <c r="AZ25" i="1"/>
  <c r="AE783" i="1"/>
  <c r="AE115" i="1"/>
  <c r="AE66" i="1"/>
  <c r="BC781" i="1"/>
  <c r="BC47" i="1" s="1"/>
  <c r="BC1016" i="1"/>
  <c r="BN1015" i="1"/>
  <c r="AE294" i="1"/>
  <c r="AE306" i="1"/>
  <c r="AE39" i="1"/>
  <c r="AE894" i="1"/>
  <c r="BD894" i="1"/>
  <c r="AE602" i="1"/>
  <c r="BD602" i="1"/>
  <c r="AF631" i="1"/>
  <c r="BD631" i="1"/>
  <c r="AF616" i="1"/>
  <c r="BD616" i="1"/>
  <c r="BC873" i="1"/>
  <c r="BC25" i="1" s="1"/>
  <c r="BD873" i="1"/>
  <c r="BD25" i="1" s="1"/>
  <c r="BD881" i="1"/>
  <c r="BD59" i="1"/>
  <c r="BD875" i="1"/>
  <c r="BD850" i="1"/>
  <c r="BD878" i="1" s="1"/>
  <c r="AE890" i="1"/>
  <c r="BD890" i="1"/>
  <c r="AF627" i="1"/>
  <c r="BD627" i="1"/>
  <c r="AE791" i="1"/>
  <c r="AP154" i="1"/>
  <c r="AP123" i="1"/>
  <c r="AE597" i="1"/>
  <c r="AE169" i="1"/>
  <c r="BC1026" i="1"/>
  <c r="AE548" i="1"/>
  <c r="AE200" i="1"/>
  <c r="AE203" i="1"/>
  <c r="AE204" i="1"/>
  <c r="AE1048" i="1"/>
  <c r="AE220" i="1"/>
  <c r="AE123" i="1"/>
  <c r="AF123" i="1" s="1"/>
  <c r="AE46" i="1"/>
  <c r="AE65" i="1"/>
  <c r="AE202" i="1"/>
  <c r="AE227" i="1"/>
  <c r="AE224" i="1" s="1"/>
  <c r="AE114" i="1" l="1"/>
  <c r="BC850" i="1"/>
  <c r="BC878" i="1" s="1"/>
  <c r="BD57" i="1"/>
  <c r="AE593" i="1"/>
  <c r="BD593" i="1"/>
  <c r="AE790" i="1"/>
  <c r="AE225" i="1"/>
  <c r="AE45" i="1" s="1"/>
  <c r="AE185" i="1"/>
  <c r="AE183" i="1"/>
  <c r="AE592" i="1"/>
  <c r="AE322" i="1"/>
  <c r="AE677" i="1"/>
  <c r="AE582" i="1"/>
  <c r="AE1041" i="1"/>
  <c r="AE198" i="1"/>
  <c r="AE199" i="1"/>
  <c r="AF199" i="1" s="1"/>
  <c r="AE784" i="1" l="1"/>
  <c r="AE596" i="1"/>
  <c r="BD786" i="1"/>
  <c r="BD782" i="1"/>
  <c r="BD781" i="1"/>
  <c r="BD47" i="1" s="1"/>
  <c r="BD788" i="1"/>
  <c r="BC57" i="1"/>
  <c r="AE295" i="1"/>
  <c r="AE676" i="1"/>
  <c r="AE679" i="1"/>
  <c r="AE1040" i="1"/>
  <c r="AE1039" i="1" l="1"/>
  <c r="AE1053" i="1"/>
  <c r="BD847" i="1"/>
  <c r="BD48" i="1" s="1"/>
  <c r="BD849" i="1"/>
  <c r="BD61" i="1"/>
  <c r="BD882" i="1"/>
  <c r="AE879" i="1"/>
  <c r="BD848" i="1" l="1"/>
  <c r="BD877" i="1"/>
  <c r="AE878" i="1"/>
  <c r="BD56" i="1" l="1"/>
  <c r="BD876" i="1"/>
  <c r="BD55" i="1" s="1"/>
  <c r="BU1132" i="1" l="1"/>
  <c r="BU1111" i="1"/>
  <c r="BU1049" i="1"/>
  <c r="BU1036" i="1"/>
  <c r="BU1035" i="1"/>
  <c r="BU1033" i="1"/>
  <c r="BU1032" i="1"/>
  <c r="BU1030" i="1"/>
  <c r="BU1029" i="1"/>
  <c r="BU975" i="1"/>
  <c r="BU970" i="1"/>
  <c r="BU969" i="1"/>
  <c r="BU967" i="1"/>
  <c r="BU966" i="1"/>
  <c r="BU927" i="1"/>
  <c r="BU926" i="1"/>
  <c r="BU910" i="1"/>
  <c r="BU909" i="1"/>
  <c r="BU908" i="1"/>
  <c r="BU907" i="1"/>
  <c r="BU905" i="1"/>
  <c r="BU904" i="1"/>
  <c r="BU902" i="1"/>
  <c r="BU901" i="1"/>
  <c r="BU899" i="1"/>
  <c r="BU898" i="1"/>
  <c r="BU893" i="1"/>
  <c r="BU892" i="1"/>
  <c r="BU888" i="1"/>
  <c r="BU887" i="1"/>
  <c r="BU859" i="1"/>
  <c r="BU858" i="1"/>
  <c r="BU827" i="1"/>
  <c r="BU826" i="1"/>
  <c r="BU825" i="1"/>
  <c r="BU824" i="1"/>
  <c r="BU823" i="1"/>
  <c r="BU822" i="1"/>
  <c r="BU819" i="1"/>
  <c r="BU818" i="1"/>
  <c r="BU814" i="1"/>
  <c r="BU670" i="1"/>
  <c r="BU669" i="1"/>
  <c r="BU668" i="1"/>
  <c r="BU656" i="1"/>
  <c r="BU640" i="1" s="1"/>
  <c r="BU652" i="1"/>
  <c r="BU650" i="1"/>
  <c r="BU649" i="1"/>
  <c r="BU647" i="1"/>
  <c r="BU646" i="1"/>
  <c r="BU645" i="1"/>
  <c r="BU642" i="1"/>
  <c r="BU641" i="1"/>
  <c r="BU638" i="1"/>
  <c r="BU636" i="1"/>
  <c r="BU630" i="1"/>
  <c r="BU629" i="1"/>
  <c r="BU624" i="1"/>
  <c r="BU621" i="1"/>
  <c r="BU620" i="1"/>
  <c r="BU613" i="1"/>
  <c r="BU611" i="1"/>
  <c r="BU609" i="1"/>
  <c r="BU608" i="1"/>
  <c r="BU607" i="1"/>
  <c r="BU606" i="1"/>
  <c r="BU605" i="1"/>
  <c r="BU603" i="1"/>
  <c r="BU601" i="1"/>
  <c r="BU600" i="1"/>
  <c r="BU229" i="1"/>
  <c r="BU228" i="1" s="1"/>
  <c r="BU218" i="1"/>
  <c r="BU213" i="1"/>
  <c r="BU212" i="1"/>
  <c r="BU197" i="1"/>
  <c r="BU196" i="1"/>
  <c r="BU194" i="1"/>
  <c r="BU193" i="1"/>
  <c r="BU189" i="1"/>
  <c r="BU188" i="1"/>
  <c r="BU185" i="1"/>
  <c r="BU184" i="1"/>
  <c r="BU180" i="1"/>
  <c r="BU179" i="1"/>
  <c r="BU177" i="1"/>
  <c r="BU176" i="1"/>
  <c r="BU174" i="1"/>
  <c r="BU173" i="1"/>
  <c r="BU168" i="1"/>
  <c r="BU167" i="1"/>
  <c r="BU165" i="1"/>
  <c r="BU164" i="1"/>
  <c r="BU163" i="1"/>
  <c r="BU162" i="1"/>
  <c r="BU161" i="1"/>
  <c r="BU159" i="1"/>
  <c r="BU158" i="1"/>
  <c r="BU156" i="1"/>
  <c r="BU155" i="1"/>
  <c r="BU153" i="1"/>
  <c r="BU152" i="1"/>
  <c r="BU142" i="1"/>
  <c r="BU141" i="1"/>
  <c r="BU131" i="1"/>
  <c r="BU130" i="1"/>
  <c r="BU127" i="1"/>
  <c r="BU51" i="1"/>
  <c r="BU38" i="1"/>
  <c r="BV1129" i="1"/>
  <c r="BU1129" i="1" s="1"/>
  <c r="BV1116" i="1"/>
  <c r="BU1116" i="1" s="1"/>
  <c r="BX1054" i="1"/>
  <c r="BX1053" i="1"/>
  <c r="BZ1048" i="1"/>
  <c r="BZ1041" i="1" s="1"/>
  <c r="BU1041" i="1" s="1"/>
  <c r="BZ1047" i="1"/>
  <c r="BU1047" i="1" s="1"/>
  <c r="BY1036" i="1"/>
  <c r="BV1034" i="1"/>
  <c r="BU1034" i="1" s="1"/>
  <c r="BV1031" i="1"/>
  <c r="BU1031" i="1" s="1"/>
  <c r="BV1028" i="1"/>
  <c r="BU1028" i="1" s="1"/>
  <c r="BV1027" i="1"/>
  <c r="BV1054" i="1" s="1"/>
  <c r="BV1026" i="1"/>
  <c r="BV1053" i="1" s="1"/>
  <c r="BZ1036" i="1"/>
  <c r="BZ1033" i="1"/>
  <c r="BV979" i="1"/>
  <c r="BU979" i="1" s="1"/>
  <c r="BV978" i="1"/>
  <c r="BU978" i="1" s="1"/>
  <c r="BV977" i="1"/>
  <c r="BU977" i="1" s="1"/>
  <c r="BV976" i="1"/>
  <c r="BV928" i="1"/>
  <c r="BZ925" i="1"/>
  <c r="BY925" i="1"/>
  <c r="BV925" i="1"/>
  <c r="BZ921" i="1"/>
  <c r="BY921" i="1"/>
  <c r="BV921" i="1"/>
  <c r="BZ919" i="1"/>
  <c r="BY919" i="1"/>
  <c r="BY914" i="1" s="1"/>
  <c r="BV919" i="1"/>
  <c r="BV914" i="1" s="1"/>
  <c r="BZ903" i="1"/>
  <c r="BV903" i="1"/>
  <c r="BZ900" i="1"/>
  <c r="BU900" i="1" s="1"/>
  <c r="BZ897" i="1"/>
  <c r="BU897" i="1" s="1"/>
  <c r="BZ896" i="1"/>
  <c r="BU896" i="1" s="1"/>
  <c r="BZ895" i="1"/>
  <c r="BU895" i="1" s="1"/>
  <c r="BZ891" i="1"/>
  <c r="BV891" i="1"/>
  <c r="BV890" i="1"/>
  <c r="BV889" i="1"/>
  <c r="BY881" i="1"/>
  <c r="BY59" i="1" s="1"/>
  <c r="BV881" i="1"/>
  <c r="BV875" i="1"/>
  <c r="BZ870" i="1"/>
  <c r="BU870" i="1" s="1"/>
  <c r="BY870" i="1"/>
  <c r="BX870" i="1"/>
  <c r="BV870" i="1"/>
  <c r="BY867" i="1"/>
  <c r="BX867" i="1"/>
  <c r="BV867" i="1"/>
  <c r="BV865" i="1"/>
  <c r="BU865" i="1" s="1"/>
  <c r="BZ861" i="1"/>
  <c r="BY861" i="1"/>
  <c r="BX861" i="1"/>
  <c r="BV861" i="1"/>
  <c r="BZ856" i="1"/>
  <c r="BY856" i="1"/>
  <c r="BV811" i="1"/>
  <c r="BZ811" i="1"/>
  <c r="BY811" i="1"/>
  <c r="BY786" i="1"/>
  <c r="BY882" i="1" s="1"/>
  <c r="BX786" i="1"/>
  <c r="BV786" i="1"/>
  <c r="BV882" i="1" s="1"/>
  <c r="BZ852" i="1"/>
  <c r="BY785" i="1"/>
  <c r="BX785" i="1"/>
  <c r="BV785" i="1"/>
  <c r="BV880" i="1" s="1"/>
  <c r="BV768" i="1"/>
  <c r="BV767" i="1"/>
  <c r="BV758" i="1"/>
  <c r="BV757" i="1"/>
  <c r="BV750" i="1"/>
  <c r="BV749" i="1" s="1"/>
  <c r="BU749" i="1" s="1"/>
  <c r="BZ741" i="1"/>
  <c r="BY741" i="1"/>
  <c r="BV741" i="1"/>
  <c r="BV737" i="1"/>
  <c r="BU737" i="1" s="1"/>
  <c r="BV735" i="1"/>
  <c r="BU735" i="1" s="1"/>
  <c r="BZ688" i="1"/>
  <c r="BY688" i="1"/>
  <c r="BZ681" i="1"/>
  <c r="BY679" i="1"/>
  <c r="BV679" i="1"/>
  <c r="BZ678" i="1"/>
  <c r="BY678" i="1"/>
  <c r="BV678" i="1"/>
  <c r="BY677" i="1"/>
  <c r="BY676" i="1"/>
  <c r="BV675" i="1"/>
  <c r="BU675" i="1" s="1"/>
  <c r="BV673" i="1"/>
  <c r="BV667" i="1"/>
  <c r="BV666" i="1" s="1"/>
  <c r="BU666" i="1" s="1"/>
  <c r="BV651" i="1"/>
  <c r="BU651" i="1" s="1"/>
  <c r="BV648" i="1"/>
  <c r="BU648" i="1" s="1"/>
  <c r="BV644" i="1"/>
  <c r="BU644" i="1" s="1"/>
  <c r="BZ643" i="1"/>
  <c r="BZ640" i="1"/>
  <c r="BZ639" i="1"/>
  <c r="BU639" i="1" s="1"/>
  <c r="BZ637" i="1"/>
  <c r="BU637" i="1" s="1"/>
  <c r="BZ635" i="1"/>
  <c r="BU635" i="1" s="1"/>
  <c r="BZ632" i="1"/>
  <c r="BU632" i="1" s="1"/>
  <c r="BZ623" i="1"/>
  <c r="BU623" i="1" s="1"/>
  <c r="BZ618" i="1"/>
  <c r="BU618" i="1" s="1"/>
  <c r="BZ617" i="1"/>
  <c r="BU617" i="1" s="1"/>
  <c r="BZ610" i="1"/>
  <c r="BU610" i="1" s="1"/>
  <c r="BZ604" i="1"/>
  <c r="BU604" i="1" s="1"/>
  <c r="BZ599" i="1"/>
  <c r="BZ598" i="1" s="1"/>
  <c r="BU598" i="1" s="1"/>
  <c r="BV597" i="1"/>
  <c r="BV592" i="1"/>
  <c r="BZ583" i="1"/>
  <c r="BU583" i="1" s="1"/>
  <c r="BX322" i="1"/>
  <c r="BX784" i="1" s="1"/>
  <c r="BZ783" i="1"/>
  <c r="BY783" i="1"/>
  <c r="BV783" i="1"/>
  <c r="BZ322" i="1"/>
  <c r="BY322" i="1"/>
  <c r="BY784" i="1" s="1"/>
  <c r="BZ320" i="1"/>
  <c r="BY320" i="1"/>
  <c r="BX320" i="1"/>
  <c r="BY315" i="1"/>
  <c r="BV315" i="1"/>
  <c r="BV297" i="1"/>
  <c r="BU297" i="1" s="1"/>
  <c r="BU52" i="1" s="1"/>
  <c r="BY228" i="1"/>
  <c r="BY227" i="1" s="1"/>
  <c r="BY225" i="1" s="1"/>
  <c r="BY45" i="1" s="1"/>
  <c r="BZ227" i="1"/>
  <c r="BZ225" i="1" s="1"/>
  <c r="BV227" i="1"/>
  <c r="BV225" i="1" s="1"/>
  <c r="BZ226" i="1"/>
  <c r="BZ170" i="1" s="1"/>
  <c r="BY226" i="1"/>
  <c r="BV226" i="1"/>
  <c r="BX224" i="1"/>
  <c r="BX223" i="1"/>
  <c r="BV223" i="1"/>
  <c r="BV215" i="1"/>
  <c r="BU211" i="1"/>
  <c r="BZ209" i="1"/>
  <c r="BY209" i="1"/>
  <c r="BV209" i="1"/>
  <c r="BV205" i="1" s="1"/>
  <c r="BZ208" i="1"/>
  <c r="BY208" i="1"/>
  <c r="BY204" i="1" s="1"/>
  <c r="BX204" i="1"/>
  <c r="BV208" i="1"/>
  <c r="BV204" i="1" s="1"/>
  <c r="BZ207" i="1"/>
  <c r="BY207" i="1"/>
  <c r="BY205" i="1"/>
  <c r="BX205" i="1"/>
  <c r="BX201" i="1"/>
  <c r="BU201" i="1" s="1"/>
  <c r="BZ200" i="1"/>
  <c r="BY199" i="1"/>
  <c r="BY198" i="1" s="1"/>
  <c r="BX199" i="1"/>
  <c r="BX198" i="1" s="1"/>
  <c r="BV199" i="1"/>
  <c r="BV198" i="1" s="1"/>
  <c r="BV195" i="1"/>
  <c r="BU195" i="1" s="1"/>
  <c r="BV192" i="1"/>
  <c r="BU192" i="1" s="1"/>
  <c r="BV187" i="1"/>
  <c r="BV186" i="1" s="1"/>
  <c r="BU186" i="1" s="1"/>
  <c r="BV183" i="1"/>
  <c r="BU183" i="1" s="1"/>
  <c r="BV178" i="1"/>
  <c r="BU178" i="1" s="1"/>
  <c r="BV175" i="1"/>
  <c r="BU175" i="1" s="1"/>
  <c r="BV172" i="1"/>
  <c r="BU172" i="1" s="1"/>
  <c r="BY171" i="1"/>
  <c r="BX171" i="1"/>
  <c r="BV171" i="1"/>
  <c r="BY170" i="1"/>
  <c r="BX170" i="1"/>
  <c r="BV170" i="1"/>
  <c r="BV166" i="1"/>
  <c r="BU166" i="1" s="1"/>
  <c r="BV160" i="1"/>
  <c r="BV157" i="1"/>
  <c r="BV154" i="1"/>
  <c r="BU154" i="1" s="1"/>
  <c r="BV140" i="1"/>
  <c r="BU140" i="1" s="1"/>
  <c r="BV134" i="1"/>
  <c r="BU134" i="1" s="1"/>
  <c r="BV132" i="1"/>
  <c r="BU132" i="1" s="1"/>
  <c r="BV129" i="1"/>
  <c r="BU129" i="1" s="1"/>
  <c r="BV126" i="1"/>
  <c r="BU126" i="1" s="1"/>
  <c r="BZ125" i="1"/>
  <c r="BZ116" i="1" s="1"/>
  <c r="BZ66" i="1" s="1"/>
  <c r="BY125" i="1"/>
  <c r="BY116" i="1" s="1"/>
  <c r="BX125" i="1"/>
  <c r="BV125" i="1"/>
  <c r="BZ124" i="1"/>
  <c r="BZ115" i="1" s="1"/>
  <c r="BY124" i="1"/>
  <c r="BY115" i="1" s="1"/>
  <c r="BX124" i="1"/>
  <c r="BV124" i="1"/>
  <c r="BZ294" i="1"/>
  <c r="BZ60" i="1"/>
  <c r="BX59" i="1"/>
  <c r="BV59" i="1"/>
  <c r="BZ52" i="1"/>
  <c r="BY52" i="1"/>
  <c r="BZ51" i="1"/>
  <c r="BY51" i="1"/>
  <c r="BV51" i="1"/>
  <c r="BZ46" i="1"/>
  <c r="BY46" i="1"/>
  <c r="BZ37" i="1"/>
  <c r="BX37" i="1"/>
  <c r="BV37" i="1"/>
  <c r="AR1132" i="1"/>
  <c r="AT1129" i="1"/>
  <c r="AR1129" i="1" s="1"/>
  <c r="AY37" i="1"/>
  <c r="AT1116" i="1"/>
  <c r="AR1111" i="1"/>
  <c r="AX1054" i="1"/>
  <c r="AX1053" i="1"/>
  <c r="AZ1036" i="1"/>
  <c r="AR1036" i="1"/>
  <c r="AR1035" i="1"/>
  <c r="AT1034" i="1"/>
  <c r="AR1034" i="1" s="1"/>
  <c r="AR1033" i="1"/>
  <c r="AR1032" i="1"/>
  <c r="AT1031" i="1"/>
  <c r="AR1031" i="1" s="1"/>
  <c r="AR1030" i="1"/>
  <c r="AR1029" i="1"/>
  <c r="AT1028" i="1"/>
  <c r="AR1028" i="1" s="1"/>
  <c r="AT1027" i="1"/>
  <c r="AT1026" i="1"/>
  <c r="AT1053" i="1" s="1"/>
  <c r="BB1036" i="1"/>
  <c r="CE1036" i="1" s="1"/>
  <c r="AX1018" i="1"/>
  <c r="AX1017" i="1"/>
  <c r="AT1017" i="1"/>
  <c r="AU1017" i="1" s="1"/>
  <c r="BB1029" i="1"/>
  <c r="CE1029" i="1" s="1"/>
  <c r="AX1016" i="1"/>
  <c r="AT979" i="1"/>
  <c r="AT978" i="1"/>
  <c r="AT977" i="1"/>
  <c r="AT976" i="1"/>
  <c r="AR975" i="1"/>
  <c r="AR970" i="1"/>
  <c r="AR969" i="1"/>
  <c r="AR967" i="1"/>
  <c r="AR966" i="1"/>
  <c r="AT928" i="1"/>
  <c r="AT1018" i="1" s="1"/>
  <c r="AU1018" i="1" s="1"/>
  <c r="AR927" i="1"/>
  <c r="AR926" i="1"/>
  <c r="BB925" i="1"/>
  <c r="CE925" i="1" s="1"/>
  <c r="AZ925" i="1"/>
  <c r="AT925" i="1"/>
  <c r="AZ922" i="1"/>
  <c r="AT922" i="1"/>
  <c r="BB921" i="1"/>
  <c r="CE921" i="1" s="1"/>
  <c r="AZ921" i="1"/>
  <c r="AT921" i="1"/>
  <c r="BB919" i="1"/>
  <c r="CE919" i="1" s="1"/>
  <c r="AZ919" i="1"/>
  <c r="AZ914" i="1" s="1"/>
  <c r="AZ1016" i="1" s="1"/>
  <c r="BA1016" i="1" s="1"/>
  <c r="AT919" i="1"/>
  <c r="AT915" i="1" s="1"/>
  <c r="AR915" i="1" s="1"/>
  <c r="AZ913" i="1"/>
  <c r="AT913" i="1"/>
  <c r="AR910" i="1"/>
  <c r="AR909" i="1"/>
  <c r="AR908" i="1"/>
  <c r="AR907" i="1"/>
  <c r="AR905" i="1"/>
  <c r="AR904" i="1"/>
  <c r="BB903" i="1"/>
  <c r="CE903" i="1" s="1"/>
  <c r="AT903" i="1"/>
  <c r="AR902" i="1"/>
  <c r="AR901" i="1"/>
  <c r="BB900" i="1"/>
  <c r="AR899" i="1"/>
  <c r="AR898" i="1"/>
  <c r="BB897" i="1"/>
  <c r="BB896" i="1"/>
  <c r="BB895" i="1"/>
  <c r="AR893" i="1"/>
  <c r="AR892" i="1"/>
  <c r="BB891" i="1"/>
  <c r="CE891" i="1" s="1"/>
  <c r="AT891" i="1"/>
  <c r="AT890" i="1"/>
  <c r="AT889" i="1"/>
  <c r="AR888" i="1"/>
  <c r="AR887" i="1"/>
  <c r="AT875" i="1"/>
  <c r="AR871" i="1"/>
  <c r="AS871" i="1" s="1"/>
  <c r="BB870" i="1"/>
  <c r="CE870" i="1" s="1"/>
  <c r="AZ870" i="1"/>
  <c r="BA870" i="1" s="1"/>
  <c r="AX870" i="1"/>
  <c r="AY870" i="1" s="1"/>
  <c r="AT870" i="1"/>
  <c r="AU870" i="1" s="1"/>
  <c r="AZ867" i="1"/>
  <c r="BA867" i="1" s="1"/>
  <c r="AX867" i="1"/>
  <c r="AY867" i="1" s="1"/>
  <c r="AT867" i="1"/>
  <c r="AU867" i="1" s="1"/>
  <c r="BB861" i="1"/>
  <c r="CE861" i="1" s="1"/>
  <c r="AZ861" i="1"/>
  <c r="BA861" i="1" s="1"/>
  <c r="AX861" i="1"/>
  <c r="AY861" i="1" s="1"/>
  <c r="AT861" i="1"/>
  <c r="AU861" i="1" s="1"/>
  <c r="AR859" i="1"/>
  <c r="AR858" i="1"/>
  <c r="BB856" i="1"/>
  <c r="AT852" i="1"/>
  <c r="AU852" i="1" s="1"/>
  <c r="AR841" i="1"/>
  <c r="AR840" i="1"/>
  <c r="AR839" i="1"/>
  <c r="AR838" i="1"/>
  <c r="AR837" i="1"/>
  <c r="AR836" i="1"/>
  <c r="AR835" i="1"/>
  <c r="AR827" i="1"/>
  <c r="AR826" i="1"/>
  <c r="AR825" i="1"/>
  <c r="AR824" i="1"/>
  <c r="AR823" i="1"/>
  <c r="AR822" i="1"/>
  <c r="AR819" i="1"/>
  <c r="AR818" i="1"/>
  <c r="AR817" i="1"/>
  <c r="AR814" i="1"/>
  <c r="BB811" i="1"/>
  <c r="CE811" i="1" s="1"/>
  <c r="AZ811" i="1"/>
  <c r="BA811" i="1" s="1"/>
  <c r="AX811" i="1"/>
  <c r="AY811" i="1" s="1"/>
  <c r="AR810" i="1"/>
  <c r="AR809" i="1"/>
  <c r="AX808" i="1"/>
  <c r="AY808" i="1" s="1"/>
  <c r="AR807" i="1"/>
  <c r="AR805" i="1"/>
  <c r="AR804" i="1"/>
  <c r="AX803" i="1"/>
  <c r="AR801" i="1"/>
  <c r="AX797" i="1"/>
  <c r="AR795" i="1"/>
  <c r="AS795" i="1" s="1"/>
  <c r="AX794" i="1"/>
  <c r="AY794" i="1" s="1"/>
  <c r="AZ786" i="1"/>
  <c r="AZ882" i="1" s="1"/>
  <c r="BB852" i="1"/>
  <c r="CE852" i="1" s="1"/>
  <c r="AZ785" i="1"/>
  <c r="AZ880" i="1" s="1"/>
  <c r="AU880" i="1"/>
  <c r="AR772" i="1"/>
  <c r="AR771" i="1"/>
  <c r="AR770" i="1"/>
  <c r="AT757" i="1"/>
  <c r="AU757" i="1" s="1"/>
  <c r="AT750" i="1"/>
  <c r="AZ741" i="1"/>
  <c r="BA741" i="1" s="1"/>
  <c r="AT741" i="1"/>
  <c r="AU741" i="1" s="1"/>
  <c r="AT737" i="1"/>
  <c r="AT735" i="1"/>
  <c r="AT728" i="1"/>
  <c r="AP727" i="1"/>
  <c r="AP725" i="1"/>
  <c r="BB688" i="1"/>
  <c r="CE688" i="1" s="1"/>
  <c r="AZ688" i="1"/>
  <c r="BB681" i="1"/>
  <c r="CE681" i="1" s="1"/>
  <c r="AZ679" i="1"/>
  <c r="AT679" i="1"/>
  <c r="BB678" i="1"/>
  <c r="CE678" i="1" s="1"/>
  <c r="AZ678" i="1"/>
  <c r="AT678" i="1"/>
  <c r="AZ677" i="1"/>
  <c r="AZ676" i="1"/>
  <c r="AT675" i="1"/>
  <c r="AR675" i="1" s="1"/>
  <c r="AT673" i="1"/>
  <c r="AR673" i="1" s="1"/>
  <c r="AR670" i="1"/>
  <c r="AR669" i="1"/>
  <c r="AR668" i="1"/>
  <c r="AT667" i="1"/>
  <c r="AR667" i="1" s="1"/>
  <c r="AR656" i="1"/>
  <c r="AR652" i="1"/>
  <c r="AT651" i="1"/>
  <c r="AR650" i="1"/>
  <c r="AR649" i="1"/>
  <c r="AT648" i="1"/>
  <c r="AR647" i="1"/>
  <c r="AR646" i="1"/>
  <c r="AR645" i="1"/>
  <c r="AT644" i="1"/>
  <c r="BB643" i="1"/>
  <c r="CE643" i="1" s="1"/>
  <c r="AR642" i="1"/>
  <c r="AR641" i="1"/>
  <c r="BB640" i="1"/>
  <c r="CE640" i="1" s="1"/>
  <c r="BB639" i="1"/>
  <c r="AR638" i="1"/>
  <c r="BB637" i="1"/>
  <c r="AR636" i="1"/>
  <c r="AR635" i="1"/>
  <c r="AS630" i="1"/>
  <c r="AS629" i="1"/>
  <c r="AS624" i="1"/>
  <c r="AS621" i="1"/>
  <c r="AS613" i="1"/>
  <c r="AS612" i="1"/>
  <c r="AS611" i="1"/>
  <c r="AS610" i="1"/>
  <c r="AR608" i="1"/>
  <c r="AR607" i="1"/>
  <c r="AR606" i="1"/>
  <c r="AR605" i="1"/>
  <c r="AR604" i="1"/>
  <c r="AR603" i="1"/>
  <c r="AR599" i="1"/>
  <c r="AT597" i="1"/>
  <c r="AT592" i="1"/>
  <c r="AU592" i="1" s="1"/>
  <c r="BB583" i="1"/>
  <c r="AS578" i="1"/>
  <c r="AT576" i="1"/>
  <c r="AT573" i="1"/>
  <c r="AT568" i="1"/>
  <c r="AR566" i="1"/>
  <c r="AR565" i="1"/>
  <c r="AS560" i="1"/>
  <c r="AT556" i="1"/>
  <c r="AR555" i="1"/>
  <c r="AR553" i="1"/>
  <c r="AT551" i="1"/>
  <c r="AR484" i="1"/>
  <c r="AT482" i="1"/>
  <c r="AT481" i="1"/>
  <c r="AR480" i="1"/>
  <c r="AT479" i="1"/>
  <c r="AT478" i="1"/>
  <c r="AR477" i="1"/>
  <c r="AT476" i="1"/>
  <c r="AR472" i="1"/>
  <c r="AT471" i="1"/>
  <c r="AR468" i="1"/>
  <c r="AR467" i="1"/>
  <c r="AR466" i="1"/>
  <c r="AR465" i="1"/>
  <c r="AT464" i="1"/>
  <c r="AR461" i="1"/>
  <c r="AT460" i="1"/>
  <c r="AT458" i="1"/>
  <c r="AR456" i="1"/>
  <c r="AR455" i="1"/>
  <c r="AR454" i="1"/>
  <c r="AR453" i="1"/>
  <c r="AT452" i="1"/>
  <c r="AR447" i="1"/>
  <c r="AT446" i="1"/>
  <c r="AT445" i="1"/>
  <c r="AR443" i="1"/>
  <c r="AT441" i="1"/>
  <c r="AR439" i="1"/>
  <c r="AT438" i="1"/>
  <c r="AT437" i="1"/>
  <c r="AT435" i="1"/>
  <c r="AR433" i="1"/>
  <c r="AT432" i="1"/>
  <c r="AT429" i="1"/>
  <c r="AR428" i="1"/>
  <c r="AR425" i="1"/>
  <c r="AT424" i="1"/>
  <c r="AR422" i="1"/>
  <c r="AT421" i="1"/>
  <c r="AT420" i="1"/>
  <c r="AR418" i="1"/>
  <c r="AT417" i="1"/>
  <c r="AR416" i="1"/>
  <c r="AT415" i="1"/>
  <c r="AT414" i="1"/>
  <c r="AR412" i="1"/>
  <c r="AS412" i="1" s="1"/>
  <c r="AT411" i="1"/>
  <c r="AT410" i="1"/>
  <c r="AR403" i="1"/>
  <c r="AT402" i="1"/>
  <c r="AT400" i="1"/>
  <c r="AR389" i="1"/>
  <c r="AT388" i="1"/>
  <c r="AT387" i="1"/>
  <c r="AR381" i="1"/>
  <c r="AR378" i="1"/>
  <c r="AT377" i="1"/>
  <c r="AT376" i="1"/>
  <c r="AR374" i="1"/>
  <c r="AT373" i="1"/>
  <c r="AR364" i="1"/>
  <c r="AS364" i="1" s="1"/>
  <c r="AT363" i="1"/>
  <c r="AT362" i="1"/>
  <c r="AT361" i="1"/>
  <c r="AT360" i="1"/>
  <c r="AT359" i="1"/>
  <c r="AT358" i="1"/>
  <c r="AT357" i="1"/>
  <c r="AT356" i="1"/>
  <c r="AT355" i="1"/>
  <c r="AR354" i="1"/>
  <c r="AR353" i="1"/>
  <c r="AT351" i="1"/>
  <c r="AR350" i="1"/>
  <c r="AS350" i="1" s="1"/>
  <c r="AR344" i="1"/>
  <c r="AR341" i="1"/>
  <c r="AR340" i="1"/>
  <c r="AT338" i="1"/>
  <c r="AR337" i="1"/>
  <c r="AT336" i="1"/>
  <c r="AT334" i="1"/>
  <c r="AR329" i="1"/>
  <c r="AR328" i="1"/>
  <c r="AT327" i="1"/>
  <c r="CE783" i="1"/>
  <c r="AT325" i="1"/>
  <c r="BB322" i="1"/>
  <c r="CE322" i="1" s="1"/>
  <c r="AZ322" i="1"/>
  <c r="BA322" i="1" s="1"/>
  <c r="BB320" i="1"/>
  <c r="CE320" i="1" s="1"/>
  <c r="AZ320" i="1"/>
  <c r="BA320" i="1" s="1"/>
  <c r="AY320" i="1"/>
  <c r="BB315" i="1"/>
  <c r="CE315" i="1" s="1"/>
  <c r="AZ315" i="1"/>
  <c r="AU315" i="1"/>
  <c r="AT297" i="1"/>
  <c r="AR297" i="1" s="1"/>
  <c r="AR52" i="1" s="1"/>
  <c r="AR229" i="1"/>
  <c r="AZ228" i="1"/>
  <c r="BB227" i="1"/>
  <c r="AT227" i="1"/>
  <c r="BB226" i="1"/>
  <c r="AZ226" i="1"/>
  <c r="AT226" i="1"/>
  <c r="AT223" i="1"/>
  <c r="AR218" i="1"/>
  <c r="AS218" i="1" s="1"/>
  <c r="AR217" i="1"/>
  <c r="AR216" i="1"/>
  <c r="AR215" i="1"/>
  <c r="BB211" i="1"/>
  <c r="AZ211" i="1"/>
  <c r="BB209" i="1"/>
  <c r="AZ209" i="1"/>
  <c r="AY205" i="1"/>
  <c r="BB208" i="1"/>
  <c r="AZ208" i="1"/>
  <c r="BB200" i="1"/>
  <c r="CE200" i="1" s="1"/>
  <c r="AZ199" i="1"/>
  <c r="AR197" i="1"/>
  <c r="AR196" i="1"/>
  <c r="AT195" i="1"/>
  <c r="AR194" i="1"/>
  <c r="AR193" i="1"/>
  <c r="AT192" i="1"/>
  <c r="AT191" i="1"/>
  <c r="AU191" i="1" s="1"/>
  <c r="AR189" i="1"/>
  <c r="AR188" i="1"/>
  <c r="AT187" i="1"/>
  <c r="AT184" i="1"/>
  <c r="AR180" i="1"/>
  <c r="AR179" i="1"/>
  <c r="BB178" i="1"/>
  <c r="CE178" i="1" s="1"/>
  <c r="AZ178" i="1"/>
  <c r="AY178" i="1"/>
  <c r="AT178" i="1"/>
  <c r="AU178" i="1" s="1"/>
  <c r="AR177" i="1"/>
  <c r="AR176" i="1"/>
  <c r="AT175" i="1"/>
  <c r="AR174" i="1"/>
  <c r="AR173" i="1"/>
  <c r="AT172" i="1"/>
  <c r="AZ171" i="1"/>
  <c r="AY171" i="1"/>
  <c r="AT171" i="1"/>
  <c r="AU171" i="1" s="1"/>
  <c r="AZ170" i="1"/>
  <c r="AY170" i="1"/>
  <c r="AT170" i="1"/>
  <c r="AU170" i="1" s="1"/>
  <c r="AR168" i="1"/>
  <c r="AR167" i="1"/>
  <c r="AY166" i="1"/>
  <c r="AT166" i="1"/>
  <c r="AU166" i="1" s="1"/>
  <c r="AR165" i="1"/>
  <c r="AR164" i="1"/>
  <c r="BB163" i="1"/>
  <c r="CE163" i="1" s="1"/>
  <c r="AZ163" i="1"/>
  <c r="AY163" i="1"/>
  <c r="AT163" i="1"/>
  <c r="AU163" i="1" s="1"/>
  <c r="AR162" i="1"/>
  <c r="AR161" i="1"/>
  <c r="BB160" i="1"/>
  <c r="CE160" i="1" s="1"/>
  <c r="AZ160" i="1"/>
  <c r="AY160" i="1"/>
  <c r="AT160" i="1"/>
  <c r="AU160" i="1" s="1"/>
  <c r="AR159" i="1"/>
  <c r="AR158" i="1"/>
  <c r="BB157" i="1"/>
  <c r="CE157" i="1" s="1"/>
  <c r="AZ157" i="1"/>
  <c r="AY157" i="1"/>
  <c r="AT157" i="1"/>
  <c r="AU157" i="1" s="1"/>
  <c r="AR156" i="1"/>
  <c r="AY154" i="1"/>
  <c r="BB154" i="1"/>
  <c r="CE154" i="1" s="1"/>
  <c r="AZ154" i="1"/>
  <c r="AT154" i="1"/>
  <c r="AU154" i="1" s="1"/>
  <c r="AR153" i="1"/>
  <c r="AR152" i="1"/>
  <c r="AR142" i="1"/>
  <c r="AR141" i="1"/>
  <c r="AT140" i="1"/>
  <c r="AT134" i="1"/>
  <c r="AT132" i="1"/>
  <c r="AR131" i="1"/>
  <c r="AS131" i="1" s="1"/>
  <c r="AR130" i="1"/>
  <c r="AS130" i="1" s="1"/>
  <c r="AT129" i="1"/>
  <c r="AR127" i="1"/>
  <c r="AS127" i="1" s="1"/>
  <c r="AT126" i="1"/>
  <c r="BB125" i="1"/>
  <c r="AZ125" i="1"/>
  <c r="AT125" i="1"/>
  <c r="BB124" i="1"/>
  <c r="AZ124" i="1"/>
  <c r="AT124" i="1"/>
  <c r="AR102" i="1"/>
  <c r="AR101" i="1"/>
  <c r="AR100" i="1"/>
  <c r="AR99" i="1"/>
  <c r="AR95" i="1"/>
  <c r="BB93" i="1"/>
  <c r="AR92" i="1"/>
  <c r="AR89" i="1"/>
  <c r="AR88" i="1"/>
  <c r="AR87" i="1"/>
  <c r="AR86" i="1"/>
  <c r="AR85" i="1"/>
  <c r="AR84" i="1"/>
  <c r="AR83" i="1"/>
  <c r="AR82" i="1"/>
  <c r="AR81" i="1"/>
  <c r="AR79" i="1"/>
  <c r="AR77" i="1"/>
  <c r="AR76" i="1"/>
  <c r="AR71" i="1"/>
  <c r="AR70" i="1"/>
  <c r="BB60" i="1"/>
  <c r="AZ60" i="1"/>
  <c r="AZ35" i="1" s="1"/>
  <c r="BB52" i="1"/>
  <c r="AZ52" i="1"/>
  <c r="AT52" i="1"/>
  <c r="AU52" i="1" s="1"/>
  <c r="BB51" i="1"/>
  <c r="AZ51" i="1"/>
  <c r="AT51" i="1"/>
  <c r="AU51" i="1" s="1"/>
  <c r="AR51" i="1"/>
  <c r="BB46" i="1"/>
  <c r="AZ46" i="1"/>
  <c r="AR38" i="1"/>
  <c r="CE37" i="1"/>
  <c r="BA37" i="1"/>
  <c r="CE27" i="1"/>
  <c r="K1132" i="1"/>
  <c r="M1129" i="1"/>
  <c r="K1129" i="1" s="1"/>
  <c r="K1116" i="1"/>
  <c r="K1111" i="1"/>
  <c r="Q1054" i="1"/>
  <c r="Q1053" i="1"/>
  <c r="K1049" i="1"/>
  <c r="K1048" i="1"/>
  <c r="K1041" i="1"/>
  <c r="K1036" i="1"/>
  <c r="K1035" i="1"/>
  <c r="U1034" i="1"/>
  <c r="M1034" i="1"/>
  <c r="K1034" i="1" s="1"/>
  <c r="K1033" i="1"/>
  <c r="K1032" i="1"/>
  <c r="U1031" i="1"/>
  <c r="M1031" i="1"/>
  <c r="K1031" i="1" s="1"/>
  <c r="K1030" i="1"/>
  <c r="K1029" i="1"/>
  <c r="U1028" i="1"/>
  <c r="M1028" i="1"/>
  <c r="K1028" i="1" s="1"/>
  <c r="U1027" i="1"/>
  <c r="U1054" i="1" s="1"/>
  <c r="M1027" i="1"/>
  <c r="M1054" i="1" s="1"/>
  <c r="U1026" i="1"/>
  <c r="U1053" i="1" s="1"/>
  <c r="M1026" i="1"/>
  <c r="M1053" i="1" s="1"/>
  <c r="Q1018" i="1"/>
  <c r="M979" i="1"/>
  <c r="K979" i="1" s="1"/>
  <c r="M978" i="1"/>
  <c r="K978" i="1" s="1"/>
  <c r="M977" i="1"/>
  <c r="K977" i="1" s="1"/>
  <c r="M976" i="1"/>
  <c r="K976" i="1" s="1"/>
  <c r="K975" i="1"/>
  <c r="K970" i="1"/>
  <c r="K969" i="1"/>
  <c r="K967" i="1"/>
  <c r="K966" i="1"/>
  <c r="K965" i="1"/>
  <c r="K964" i="1"/>
  <c r="U963" i="1"/>
  <c r="K963" i="1" s="1"/>
  <c r="K962" i="1"/>
  <c r="K961" i="1"/>
  <c r="U960" i="1"/>
  <c r="K960" i="1" s="1"/>
  <c r="K959" i="1"/>
  <c r="K958" i="1"/>
  <c r="U957" i="1"/>
  <c r="K957" i="1" s="1"/>
  <c r="K947" i="1"/>
  <c r="K946" i="1"/>
  <c r="U945" i="1"/>
  <c r="M945" i="1"/>
  <c r="M943" i="1"/>
  <c r="M922" i="1" s="1"/>
  <c r="U930" i="1"/>
  <c r="M930" i="1"/>
  <c r="U929" i="1"/>
  <c r="M929" i="1"/>
  <c r="M913" i="1" s="1"/>
  <c r="M1017" i="1" s="1"/>
  <c r="BC1017" i="1" s="1"/>
  <c r="BC32" i="1" s="1"/>
  <c r="S928" i="1"/>
  <c r="M928" i="1"/>
  <c r="M1018" i="1" s="1"/>
  <c r="K927" i="1"/>
  <c r="K926" i="1"/>
  <c r="U925" i="1"/>
  <c r="S925" i="1"/>
  <c r="M925" i="1"/>
  <c r="K923" i="1"/>
  <c r="S922" i="1"/>
  <c r="S921" i="1"/>
  <c r="Q921" i="1"/>
  <c r="M921" i="1"/>
  <c r="U919" i="1"/>
  <c r="S919" i="1"/>
  <c r="Q919" i="1"/>
  <c r="Q915" i="1" s="1"/>
  <c r="M919" i="1"/>
  <c r="S914" i="1"/>
  <c r="S1016" i="1" s="1"/>
  <c r="S913" i="1"/>
  <c r="S1017" i="1" s="1"/>
  <c r="Q1017" i="1"/>
  <c r="K910" i="1"/>
  <c r="K909" i="1"/>
  <c r="K908" i="1"/>
  <c r="K907" i="1"/>
  <c r="K905" i="1"/>
  <c r="K904" i="1"/>
  <c r="U903" i="1"/>
  <c r="M903" i="1"/>
  <c r="K902" i="1"/>
  <c r="K901" i="1"/>
  <c r="U900" i="1"/>
  <c r="K900" i="1" s="1"/>
  <c r="K899" i="1"/>
  <c r="K898" i="1"/>
  <c r="U897" i="1"/>
  <c r="K897" i="1" s="1"/>
  <c r="U896" i="1"/>
  <c r="K896" i="1" s="1"/>
  <c r="U895" i="1"/>
  <c r="K893" i="1"/>
  <c r="K892" i="1"/>
  <c r="U891" i="1"/>
  <c r="M891" i="1"/>
  <c r="M890" i="1"/>
  <c r="M889" i="1"/>
  <c r="K888" i="1"/>
  <c r="K887" i="1"/>
  <c r="S870" i="1"/>
  <c r="Q870" i="1"/>
  <c r="M870" i="1"/>
  <c r="K869" i="1"/>
  <c r="U867" i="1"/>
  <c r="S867" i="1"/>
  <c r="Q867" i="1"/>
  <c r="M867" i="1"/>
  <c r="U861" i="1"/>
  <c r="S861" i="1"/>
  <c r="Q861" i="1"/>
  <c r="M861" i="1"/>
  <c r="K859" i="1"/>
  <c r="K858" i="1"/>
  <c r="U856" i="1"/>
  <c r="S856" i="1"/>
  <c r="K841" i="1"/>
  <c r="K840" i="1"/>
  <c r="K839" i="1"/>
  <c r="K838" i="1"/>
  <c r="K837" i="1"/>
  <c r="K836" i="1"/>
  <c r="K835" i="1"/>
  <c r="U811" i="1"/>
  <c r="S811" i="1"/>
  <c r="U793" i="1"/>
  <c r="S793" i="1"/>
  <c r="U792" i="1"/>
  <c r="S792" i="1"/>
  <c r="S786" i="1"/>
  <c r="S882" i="1" s="1"/>
  <c r="S785" i="1"/>
  <c r="N880" i="1"/>
  <c r="K772" i="1"/>
  <c r="K771" i="1"/>
  <c r="K770" i="1"/>
  <c r="S741" i="1"/>
  <c r="M741" i="1"/>
  <c r="K741" i="1" s="1"/>
  <c r="L741" i="1" s="1"/>
  <c r="M735" i="1"/>
  <c r="K735" i="1" s="1"/>
  <c r="L735" i="1" s="1"/>
  <c r="U688" i="1"/>
  <c r="U687" i="1" s="1"/>
  <c r="S688" i="1"/>
  <c r="S687" i="1" s="1"/>
  <c r="U681" i="1"/>
  <c r="S679" i="1"/>
  <c r="M679" i="1"/>
  <c r="U678" i="1"/>
  <c r="S678" i="1"/>
  <c r="M678" i="1"/>
  <c r="S677" i="1"/>
  <c r="S676" i="1"/>
  <c r="M675" i="1"/>
  <c r="K675" i="1" s="1"/>
  <c r="M673" i="1"/>
  <c r="K673" i="1" s="1"/>
  <c r="K670" i="1"/>
  <c r="K669" i="1"/>
  <c r="K668" i="1"/>
  <c r="M667" i="1"/>
  <c r="K667" i="1" s="1"/>
  <c r="K656" i="1"/>
  <c r="K640" i="1" s="1"/>
  <c r="K652" i="1"/>
  <c r="M651" i="1"/>
  <c r="K651" i="1" s="1"/>
  <c r="K650" i="1"/>
  <c r="K649" i="1"/>
  <c r="M648" i="1"/>
  <c r="K648" i="1" s="1"/>
  <c r="K647" i="1"/>
  <c r="K646" i="1"/>
  <c r="K645" i="1"/>
  <c r="M644" i="1"/>
  <c r="U643" i="1"/>
  <c r="K642" i="1"/>
  <c r="K641" i="1"/>
  <c r="U640" i="1"/>
  <c r="K638" i="1"/>
  <c r="U637" i="1"/>
  <c r="K637" i="1" s="1"/>
  <c r="K636" i="1"/>
  <c r="K635" i="1"/>
  <c r="J613" i="1"/>
  <c r="K609" i="1"/>
  <c r="K608" i="1"/>
  <c r="K607" i="1"/>
  <c r="K606" i="1"/>
  <c r="K605" i="1"/>
  <c r="K604" i="1"/>
  <c r="K603" i="1"/>
  <c r="K601" i="1"/>
  <c r="K600" i="1"/>
  <c r="K599" i="1"/>
  <c r="M597" i="1"/>
  <c r="M592" i="1"/>
  <c r="U583" i="1"/>
  <c r="K583" i="1" s="1"/>
  <c r="M576" i="1"/>
  <c r="K575" i="1"/>
  <c r="K574" i="1"/>
  <c r="M573" i="1"/>
  <c r="M568" i="1"/>
  <c r="K566" i="1"/>
  <c r="K565" i="1"/>
  <c r="K564" i="1"/>
  <c r="M563" i="1"/>
  <c r="M556" i="1"/>
  <c r="M551" i="1"/>
  <c r="U546" i="1"/>
  <c r="K484" i="1"/>
  <c r="K483" i="1"/>
  <c r="Q482" i="1"/>
  <c r="M482" i="1"/>
  <c r="M481" i="1"/>
  <c r="K480" i="1"/>
  <c r="M479" i="1"/>
  <c r="M478" i="1"/>
  <c r="K478" i="1" s="1"/>
  <c r="K477" i="1"/>
  <c r="K472" i="1"/>
  <c r="M471" i="1"/>
  <c r="K471" i="1" s="1"/>
  <c r="K468" i="1"/>
  <c r="K467" i="1"/>
  <c r="K466" i="1"/>
  <c r="K465" i="1"/>
  <c r="M464" i="1"/>
  <c r="M463" i="1" s="1"/>
  <c r="K463" i="1" s="1"/>
  <c r="K461" i="1"/>
  <c r="M460" i="1"/>
  <c r="K460" i="1" s="1"/>
  <c r="K456" i="1"/>
  <c r="K455" i="1"/>
  <c r="K454" i="1"/>
  <c r="K453" i="1"/>
  <c r="Q451" i="1"/>
  <c r="R451" i="1" s="1"/>
  <c r="M452" i="1"/>
  <c r="M451" i="1" s="1"/>
  <c r="K447" i="1"/>
  <c r="M446" i="1"/>
  <c r="M445" i="1"/>
  <c r="K443" i="1"/>
  <c r="M441" i="1"/>
  <c r="K441" i="1" s="1"/>
  <c r="K439" i="1"/>
  <c r="Q438" i="1"/>
  <c r="R438" i="1" s="1"/>
  <c r="M438" i="1"/>
  <c r="Q437" i="1"/>
  <c r="R437" i="1" s="1"/>
  <c r="M437" i="1"/>
  <c r="M435" i="1"/>
  <c r="K433" i="1"/>
  <c r="Q432" i="1"/>
  <c r="M432" i="1"/>
  <c r="M431" i="1" s="1"/>
  <c r="M429" i="1"/>
  <c r="K429" i="1" s="1"/>
  <c r="K428" i="1"/>
  <c r="K425" i="1"/>
  <c r="Q424" i="1"/>
  <c r="M424" i="1"/>
  <c r="K422" i="1"/>
  <c r="M421" i="1"/>
  <c r="K421" i="1" s="1"/>
  <c r="K420" i="1"/>
  <c r="K418" i="1"/>
  <c r="M417" i="1"/>
  <c r="K417" i="1" s="1"/>
  <c r="K416" i="1"/>
  <c r="M415" i="1"/>
  <c r="K415" i="1" s="1"/>
  <c r="M414" i="1"/>
  <c r="K414" i="1" s="1"/>
  <c r="M411" i="1"/>
  <c r="K411" i="1" s="1"/>
  <c r="M410" i="1"/>
  <c r="K410" i="1" s="1"/>
  <c r="K404" i="1"/>
  <c r="K403" i="1"/>
  <c r="Q402" i="1"/>
  <c r="M402" i="1"/>
  <c r="M400" i="1"/>
  <c r="K399" i="1" s="1"/>
  <c r="K389" i="1"/>
  <c r="Q388" i="1"/>
  <c r="M388" i="1"/>
  <c r="M387" i="1" s="1"/>
  <c r="K381" i="1"/>
  <c r="K378" i="1"/>
  <c r="M377" i="1"/>
  <c r="K377" i="1" s="1"/>
  <c r="M376" i="1"/>
  <c r="K376" i="1" s="1"/>
  <c r="K374" i="1"/>
  <c r="M373" i="1"/>
  <c r="K373" i="1" s="1"/>
  <c r="K354" i="1"/>
  <c r="K353" i="1"/>
  <c r="Q352" i="1"/>
  <c r="Q351" i="1"/>
  <c r="M351" i="1"/>
  <c r="AE349" i="1"/>
  <c r="AF349" i="1" s="1"/>
  <c r="Q347" i="1"/>
  <c r="K346" i="1"/>
  <c r="K344" i="1"/>
  <c r="K341" i="1"/>
  <c r="K340" i="1"/>
  <c r="M338" i="1"/>
  <c r="K338" i="1" s="1"/>
  <c r="K337" i="1"/>
  <c r="K336" i="1"/>
  <c r="K335" i="1"/>
  <c r="M334" i="1"/>
  <c r="K334" i="1" s="1"/>
  <c r="K331" i="1"/>
  <c r="K330" i="1"/>
  <c r="K329" i="1"/>
  <c r="Q328" i="1"/>
  <c r="M328" i="1"/>
  <c r="Q327" i="1"/>
  <c r="M327" i="1"/>
  <c r="U325" i="1"/>
  <c r="U783" i="1" s="1"/>
  <c r="AD783" i="1" s="1"/>
  <c r="S325" i="1"/>
  <c r="S783" i="1" s="1"/>
  <c r="Q325" i="1"/>
  <c r="M325" i="1"/>
  <c r="U324" i="1"/>
  <c r="S324" i="1"/>
  <c r="U851" i="1"/>
  <c r="U879" i="1" s="1"/>
  <c r="M297" i="1"/>
  <c r="K297" i="1" s="1"/>
  <c r="K52" i="1" s="1"/>
  <c r="K234" i="1"/>
  <c r="S228" i="1"/>
  <c r="U227" i="1"/>
  <c r="U224" i="1" s="1"/>
  <c r="U221" i="1" s="1"/>
  <c r="U226" i="1"/>
  <c r="U170" i="1" s="1"/>
  <c r="S226" i="1"/>
  <c r="S221" i="1"/>
  <c r="S219" i="1" s="1"/>
  <c r="K217" i="1"/>
  <c r="K216" i="1"/>
  <c r="K215" i="1"/>
  <c r="K213" i="1"/>
  <c r="K212" i="1"/>
  <c r="U209" i="1"/>
  <c r="U205" i="1" s="1"/>
  <c r="S209" i="1"/>
  <c r="S205" i="1" s="1"/>
  <c r="K208" i="1"/>
  <c r="U207" i="1"/>
  <c r="K207" i="1" s="1"/>
  <c r="Q205" i="1"/>
  <c r="U204" i="1"/>
  <c r="U200" i="1" s="1"/>
  <c r="S204" i="1"/>
  <c r="S200" i="1" s="1"/>
  <c r="Q204" i="1"/>
  <c r="Q200" i="1" s="1"/>
  <c r="M204" i="1"/>
  <c r="N204" i="1" s="1"/>
  <c r="M202" i="1"/>
  <c r="N202" i="1" s="1"/>
  <c r="Q201" i="1"/>
  <c r="S199" i="1"/>
  <c r="S198" i="1" s="1"/>
  <c r="Q199" i="1"/>
  <c r="Q198" i="1" s="1"/>
  <c r="M198" i="1"/>
  <c r="N198" i="1" s="1"/>
  <c r="K197" i="1"/>
  <c r="K196" i="1"/>
  <c r="K194" i="1"/>
  <c r="K193" i="1"/>
  <c r="M192" i="1"/>
  <c r="K189" i="1"/>
  <c r="K188" i="1"/>
  <c r="M187" i="1"/>
  <c r="K180" i="1"/>
  <c r="K179" i="1"/>
  <c r="Q178" i="1"/>
  <c r="K178" i="1" s="1"/>
  <c r="M178" i="1"/>
  <c r="N178" i="1" s="1"/>
  <c r="K177" i="1"/>
  <c r="K176" i="1"/>
  <c r="U175" i="1"/>
  <c r="S175" i="1"/>
  <c r="Q175" i="1"/>
  <c r="M175" i="1"/>
  <c r="N175" i="1" s="1"/>
  <c r="K174" i="1"/>
  <c r="K173" i="1"/>
  <c r="U172" i="1"/>
  <c r="S172" i="1"/>
  <c r="Q172" i="1"/>
  <c r="M172" i="1"/>
  <c r="N172" i="1" s="1"/>
  <c r="S171" i="1"/>
  <c r="Q171" i="1"/>
  <c r="M171" i="1"/>
  <c r="N171" i="1" s="1"/>
  <c r="S170" i="1"/>
  <c r="Q170" i="1"/>
  <c r="Q115" i="1" s="1"/>
  <c r="M170" i="1"/>
  <c r="N170" i="1" s="1"/>
  <c r="K168" i="1"/>
  <c r="K167" i="1"/>
  <c r="K165" i="1"/>
  <c r="K164" i="1"/>
  <c r="K162" i="1"/>
  <c r="K161" i="1"/>
  <c r="K159" i="1"/>
  <c r="K158" i="1"/>
  <c r="M154" i="1"/>
  <c r="N154" i="1" s="1"/>
  <c r="K153" i="1"/>
  <c r="K152" i="1"/>
  <c r="Q140" i="1"/>
  <c r="K141" i="1"/>
  <c r="U140" i="1"/>
  <c r="S140" i="1"/>
  <c r="M140" i="1"/>
  <c r="N140" i="1" s="1"/>
  <c r="M134" i="1"/>
  <c r="M132" i="1"/>
  <c r="N132" i="1" s="1"/>
  <c r="Q129" i="1"/>
  <c r="U129" i="1"/>
  <c r="S129" i="1"/>
  <c r="M129" i="1"/>
  <c r="N129" i="1" s="1"/>
  <c r="M126" i="1"/>
  <c r="N126" i="1" s="1"/>
  <c r="U125" i="1"/>
  <c r="S125" i="1"/>
  <c r="M125" i="1"/>
  <c r="U124" i="1"/>
  <c r="S124" i="1"/>
  <c r="M124" i="1"/>
  <c r="K98" i="1"/>
  <c r="K95" i="1"/>
  <c r="U93" i="1"/>
  <c r="K88" i="1"/>
  <c r="K87" i="1"/>
  <c r="K84" i="1"/>
  <c r="K74" i="1"/>
  <c r="U52" i="1"/>
  <c r="S52" i="1"/>
  <c r="U51" i="1"/>
  <c r="S51" i="1"/>
  <c r="M51" i="1"/>
  <c r="N51" i="1" s="1"/>
  <c r="K51" i="1"/>
  <c r="U46" i="1"/>
  <c r="S46" i="1"/>
  <c r="K38" i="1"/>
  <c r="K10" i="1"/>
  <c r="M9" i="1"/>
  <c r="Q481" i="1" l="1"/>
  <c r="R481" i="1" s="1"/>
  <c r="R482" i="1"/>
  <c r="AT783" i="1"/>
  <c r="AU783" i="1" s="1"/>
  <c r="BX39" i="1"/>
  <c r="J432" i="1"/>
  <c r="R432" i="1"/>
  <c r="Q423" i="1"/>
  <c r="R424" i="1"/>
  <c r="M783" i="1"/>
  <c r="N783" i="1" s="1"/>
  <c r="M320" i="1"/>
  <c r="S852" i="1"/>
  <c r="S880" i="1"/>
  <c r="S321" i="1"/>
  <c r="S319" i="1" s="1"/>
  <c r="S316" i="1"/>
  <c r="S314" i="1" s="1"/>
  <c r="S323" i="1"/>
  <c r="U321" i="1"/>
  <c r="U319" i="1" s="1"/>
  <c r="U323" i="1"/>
  <c r="K834" i="1"/>
  <c r="T834" i="1"/>
  <c r="N125" i="1"/>
  <c r="M116" i="1"/>
  <c r="N116" i="1" s="1"/>
  <c r="M66" i="1"/>
  <c r="M186" i="1"/>
  <c r="N187" i="1"/>
  <c r="K134" i="1"/>
  <c r="N134" i="1"/>
  <c r="AT115" i="1"/>
  <c r="AY124" i="1"/>
  <c r="AY115" i="1"/>
  <c r="Q114" i="1"/>
  <c r="R114" i="1" s="1"/>
  <c r="R115" i="1"/>
  <c r="K192" i="1"/>
  <c r="N192" i="1"/>
  <c r="N124" i="1"/>
  <c r="M115" i="1"/>
  <c r="M122" i="1"/>
  <c r="AU125" i="1"/>
  <c r="AT116" i="1"/>
  <c r="Q60" i="1"/>
  <c r="R880" i="1"/>
  <c r="BY39" i="1"/>
  <c r="M1113" i="1"/>
  <c r="N1113" i="1" s="1"/>
  <c r="Q546" i="1"/>
  <c r="R546" i="1" s="1"/>
  <c r="AR132" i="1"/>
  <c r="AS132" i="1" s="1"/>
  <c r="AU132" i="1"/>
  <c r="AR172" i="1"/>
  <c r="AU172" i="1"/>
  <c r="AZ198" i="1"/>
  <c r="AR228" i="1"/>
  <c r="AS229" i="1"/>
  <c r="AR336" i="1"/>
  <c r="AR458" i="1"/>
  <c r="AR471" i="1"/>
  <c r="AS623" i="1"/>
  <c r="CE623" i="1"/>
  <c r="AR637" i="1"/>
  <c r="CE637" i="1"/>
  <c r="AR640" i="1"/>
  <c r="AR880" i="1"/>
  <c r="AR806" i="1"/>
  <c r="AX59" i="1"/>
  <c r="AR977" i="1"/>
  <c r="AR1116" i="1"/>
  <c r="AU1116" i="1"/>
  <c r="AR134" i="1"/>
  <c r="AU134" i="1"/>
  <c r="AR192" i="1"/>
  <c r="AU192" i="1"/>
  <c r="AZ207" i="1"/>
  <c r="AT220" i="1"/>
  <c r="AR460" i="1"/>
  <c r="AR724" i="1"/>
  <c r="AS724" i="1" s="1"/>
  <c r="AZ852" i="1"/>
  <c r="AR852" i="1" s="1"/>
  <c r="AZ59" i="1"/>
  <c r="AR978" i="1"/>
  <c r="BB116" i="1"/>
  <c r="CE125" i="1"/>
  <c r="AR140" i="1"/>
  <c r="AU140" i="1"/>
  <c r="AR201" i="1"/>
  <c r="AY201" i="1"/>
  <c r="BB207" i="1"/>
  <c r="AR338" i="1"/>
  <c r="AT352" i="1"/>
  <c r="AR363" i="1"/>
  <c r="AS363" i="1" s="1"/>
  <c r="AR387" i="1"/>
  <c r="AT475" i="1"/>
  <c r="AR475" i="1" s="1"/>
  <c r="AR583" i="1"/>
  <c r="CE583" i="1"/>
  <c r="AR639" i="1"/>
  <c r="CE639" i="1"/>
  <c r="AU750" i="1"/>
  <c r="AR895" i="1"/>
  <c r="CE895" i="1"/>
  <c r="AR979" i="1"/>
  <c r="AR126" i="1"/>
  <c r="AS126" i="1" s="1"/>
  <c r="AU126" i="1"/>
  <c r="AR175" i="1"/>
  <c r="AU175" i="1"/>
  <c r="AZ204" i="1"/>
  <c r="AR388" i="1"/>
  <c r="AR452" i="1"/>
  <c r="AR464" i="1"/>
  <c r="AS617" i="1"/>
  <c r="CE617" i="1"/>
  <c r="AR648" i="1"/>
  <c r="AU648" i="1"/>
  <c r="AR896" i="1"/>
  <c r="CE896" i="1"/>
  <c r="AU124" i="1"/>
  <c r="AR184" i="1"/>
  <c r="AS184" i="1" s="1"/>
  <c r="AU184" i="1"/>
  <c r="AR195" i="1"/>
  <c r="AU195" i="1"/>
  <c r="BB170" i="1"/>
  <c r="CE170" i="1" s="1"/>
  <c r="AR327" i="1"/>
  <c r="AR373" i="1"/>
  <c r="AT423" i="1"/>
  <c r="AR423" i="1" s="1"/>
  <c r="AP553" i="1"/>
  <c r="AS553" i="1"/>
  <c r="AS618" i="1"/>
  <c r="CE618" i="1"/>
  <c r="AS632" i="1"/>
  <c r="CE632" i="1"/>
  <c r="AR728" i="1"/>
  <c r="AS728" i="1" s="1"/>
  <c r="AU728" i="1"/>
  <c r="AR897" i="1"/>
  <c r="CE897" i="1"/>
  <c r="AE1116" i="1"/>
  <c r="AR129" i="1"/>
  <c r="AS129" i="1" s="1"/>
  <c r="AU129" i="1"/>
  <c r="AR187" i="1"/>
  <c r="AU187" i="1"/>
  <c r="AT225" i="1"/>
  <c r="AR400" i="1"/>
  <c r="AP425" i="1"/>
  <c r="AP424" i="1" s="1"/>
  <c r="AP423" i="1" s="1"/>
  <c r="AS616" i="1"/>
  <c r="AS620" i="1"/>
  <c r="AS633" i="1"/>
  <c r="CE633" i="1"/>
  <c r="AR735" i="1"/>
  <c r="AS735" i="1" s="1"/>
  <c r="AU735" i="1"/>
  <c r="AZ61" i="1"/>
  <c r="AR803" i="1"/>
  <c r="AY803" i="1"/>
  <c r="CE35" i="1"/>
  <c r="CE60" i="1"/>
  <c r="AZ115" i="1"/>
  <c r="AZ205" i="1"/>
  <c r="BB225" i="1"/>
  <c r="BB171" i="1" s="1"/>
  <c r="AR376" i="1"/>
  <c r="AR402" i="1"/>
  <c r="AR441" i="1"/>
  <c r="AR651" i="1"/>
  <c r="AU651" i="1"/>
  <c r="AR737" i="1"/>
  <c r="AS737" i="1" s="1"/>
  <c r="AU737" i="1"/>
  <c r="BB115" i="1"/>
  <c r="BB114" i="1" s="1"/>
  <c r="CE124" i="1"/>
  <c r="AY198" i="1"/>
  <c r="AY199" i="1"/>
  <c r="AZ227" i="1"/>
  <c r="AR334" i="1"/>
  <c r="AR351" i="1"/>
  <c r="AR377" i="1"/>
  <c r="AR429" i="1"/>
  <c r="AS622" i="1"/>
  <c r="CE622" i="1"/>
  <c r="AR644" i="1"/>
  <c r="AU644" i="1"/>
  <c r="AR900" i="1"/>
  <c r="CE900" i="1"/>
  <c r="AT973" i="1"/>
  <c r="J834" i="1"/>
  <c r="AR797" i="1"/>
  <c r="AY797" i="1"/>
  <c r="AP834" i="1"/>
  <c r="S39" i="1"/>
  <c r="BX220" i="1"/>
  <c r="BT220" i="1" s="1"/>
  <c r="BT223" i="1"/>
  <c r="BX221" i="1"/>
  <c r="BT221" i="1" s="1"/>
  <c r="BT224" i="1"/>
  <c r="U1052" i="1"/>
  <c r="BU315" i="1"/>
  <c r="S122" i="1"/>
  <c r="S306" i="1" s="1"/>
  <c r="M39" i="1"/>
  <c r="N39" i="1" s="1"/>
  <c r="M52" i="1"/>
  <c r="N52" i="1" s="1"/>
  <c r="BU37" i="1"/>
  <c r="BB875" i="1"/>
  <c r="AZ323" i="1"/>
  <c r="BY316" i="1"/>
  <c r="AR37" i="1"/>
  <c r="AS37" i="1" s="1"/>
  <c r="BU741" i="1"/>
  <c r="K37" i="1"/>
  <c r="L37" i="1" s="1"/>
  <c r="AR881" i="1"/>
  <c r="BX1052" i="1"/>
  <c r="BZ35" i="1"/>
  <c r="AT61" i="1"/>
  <c r="BY852" i="1"/>
  <c r="BY880" i="1"/>
  <c r="BY60" i="1" s="1"/>
  <c r="BY35" i="1" s="1"/>
  <c r="AT60" i="1"/>
  <c r="BX882" i="1"/>
  <c r="BX61" i="1" s="1"/>
  <c r="AT59" i="1"/>
  <c r="S60" i="1"/>
  <c r="S35" i="1" s="1"/>
  <c r="AG976" i="1"/>
  <c r="AG973" i="1" s="1"/>
  <c r="AE973" i="1" s="1"/>
  <c r="AG977" i="1"/>
  <c r="AE977" i="1" s="1"/>
  <c r="AG978" i="1"/>
  <c r="AE978" i="1" s="1"/>
  <c r="AG979" i="1"/>
  <c r="AE979" i="1" s="1"/>
  <c r="BZ740" i="1"/>
  <c r="BU740" i="1" s="1"/>
  <c r="AG1129" i="1"/>
  <c r="AE1129" i="1" s="1"/>
  <c r="J347" i="1"/>
  <c r="AG737" i="1"/>
  <c r="AT688" i="1"/>
  <c r="AT687" i="1" s="1"/>
  <c r="AZ39" i="1"/>
  <c r="K785" i="1"/>
  <c r="M169" i="1"/>
  <c r="N169" i="1" s="1"/>
  <c r="S784" i="1"/>
  <c r="S851" i="1"/>
  <c r="S879" i="1" s="1"/>
  <c r="K1046" i="1"/>
  <c r="AZ784" i="1"/>
  <c r="AZ317" i="1"/>
  <c r="BB317" i="1"/>
  <c r="M572" i="1"/>
  <c r="Q39" i="1"/>
  <c r="Q387" i="1"/>
  <c r="K387" i="1" s="1"/>
  <c r="Q431" i="1"/>
  <c r="BV52" i="1"/>
  <c r="K481" i="1"/>
  <c r="K436" i="1"/>
  <c r="Q401" i="1"/>
  <c r="Q688" i="1"/>
  <c r="Q687" i="1" s="1"/>
  <c r="K723" i="1"/>
  <c r="Q345" i="1"/>
  <c r="K347" i="1"/>
  <c r="AT320" i="1"/>
  <c r="AU320" i="1" s="1"/>
  <c r="AZ169" i="1"/>
  <c r="AT39" i="1"/>
  <c r="AU39" i="1" s="1"/>
  <c r="AX39" i="1"/>
  <c r="BB223" i="1"/>
  <c r="AR794" i="1"/>
  <c r="M550" i="1"/>
  <c r="BV39" i="1"/>
  <c r="Q169" i="1"/>
  <c r="AX1052" i="1"/>
  <c r="BU1126" i="1"/>
  <c r="BV27" i="1"/>
  <c r="BU27" i="1" s="1"/>
  <c r="K320" i="1"/>
  <c r="S115" i="1"/>
  <c r="K437" i="1"/>
  <c r="Q1052" i="1"/>
  <c r="M643" i="1"/>
  <c r="M676" i="1" s="1"/>
  <c r="U791" i="1"/>
  <c r="U790" i="1" s="1"/>
  <c r="U789" i="1" s="1"/>
  <c r="U788" i="1" s="1"/>
  <c r="K318" i="1"/>
  <c r="K328" i="1"/>
  <c r="U894" i="1"/>
  <c r="K894" i="1" s="1"/>
  <c r="AR421" i="1"/>
  <c r="K351" i="1"/>
  <c r="K432" i="1"/>
  <c r="S791" i="1"/>
  <c r="S790" i="1" s="1"/>
  <c r="S789" i="1" s="1"/>
  <c r="S788" i="1" s="1"/>
  <c r="K788" i="1" s="1"/>
  <c r="K891" i="1"/>
  <c r="BZ317" i="1"/>
  <c r="BZ851" i="1" s="1"/>
  <c r="BZ879" i="1" s="1"/>
  <c r="BV224" i="1"/>
  <c r="BV221" i="1" s="1"/>
  <c r="M476" i="1"/>
  <c r="K476" i="1" s="1"/>
  <c r="K445" i="1"/>
  <c r="AR478" i="1"/>
  <c r="AR436" i="1"/>
  <c r="K226" i="1"/>
  <c r="AZ223" i="1"/>
  <c r="K886" i="1"/>
  <c r="BV847" i="1"/>
  <c r="AT548" i="1"/>
  <c r="S169" i="1"/>
  <c r="M562" i="1"/>
  <c r="Q572" i="1"/>
  <c r="R572" i="1" s="1"/>
  <c r="AR415" i="1"/>
  <c r="AR1018" i="1"/>
  <c r="BU903" i="1"/>
  <c r="BY66" i="1"/>
  <c r="BY294" i="1" s="1"/>
  <c r="BZ789" i="1"/>
  <c r="K424" i="1"/>
  <c r="K576" i="1"/>
  <c r="K919" i="1"/>
  <c r="BB889" i="1"/>
  <c r="AR925" i="1"/>
  <c r="BU811" i="1"/>
  <c r="BU861" i="1"/>
  <c r="BV973" i="1"/>
  <c r="BU973" i="1" s="1"/>
  <c r="BZ45" i="1"/>
  <c r="BZ171" i="1"/>
  <c r="BZ169" i="1" s="1"/>
  <c r="K388" i="1"/>
  <c r="AX791" i="1"/>
  <c r="AZ123" i="1"/>
  <c r="BX880" i="1"/>
  <c r="BX60" i="1" s="1"/>
  <c r="BX35" i="1" s="1"/>
  <c r="K400" i="1"/>
  <c r="K867" i="1"/>
  <c r="AR410" i="1"/>
  <c r="AR437" i="1"/>
  <c r="AT562" i="1"/>
  <c r="BX169" i="1"/>
  <c r="BU921" i="1"/>
  <c r="K140" i="1"/>
  <c r="K76" i="1"/>
  <c r="AU116" i="1"/>
  <c r="BY114" i="1"/>
  <c r="BY65" i="1"/>
  <c r="K81" i="1"/>
  <c r="S116" i="1"/>
  <c r="S66" i="1"/>
  <c r="AR886" i="1"/>
  <c r="BZ114" i="1"/>
  <c r="BZ65" i="1"/>
  <c r="BU678" i="1"/>
  <c r="K82" i="1"/>
  <c r="U116" i="1"/>
  <c r="U66" i="1"/>
  <c r="U294" i="1" s="1"/>
  <c r="S227" i="1"/>
  <c r="S225" i="1" s="1"/>
  <c r="S45" i="1" s="1"/>
  <c r="K228" i="1"/>
  <c r="BV66" i="1"/>
  <c r="BV116" i="1"/>
  <c r="K119" i="1"/>
  <c r="AR481" i="1"/>
  <c r="BX116" i="1"/>
  <c r="BX66" i="1"/>
  <c r="K198" i="1"/>
  <c r="K402" i="1"/>
  <c r="AU115" i="1"/>
  <c r="K68" i="1"/>
  <c r="K69" i="1"/>
  <c r="BV122" i="1"/>
  <c r="BV306" i="1" s="1"/>
  <c r="BV115" i="1"/>
  <c r="U115" i="1"/>
  <c r="U122" i="1"/>
  <c r="U306" i="1" s="1"/>
  <c r="U223" i="1"/>
  <c r="U220" i="1" s="1"/>
  <c r="K220" i="1" s="1"/>
  <c r="U295" i="1"/>
  <c r="BX115" i="1"/>
  <c r="BX122" i="1"/>
  <c r="BZ889" i="1"/>
  <c r="BU889" i="1" s="1"/>
  <c r="M201" i="1"/>
  <c r="N201" i="1" s="1"/>
  <c r="K202" i="1"/>
  <c r="BZ223" i="1"/>
  <c r="BZ202" i="1" s="1"/>
  <c r="BZ199" i="1" s="1"/>
  <c r="M200" i="1"/>
  <c r="N200" i="1" s="1"/>
  <c r="K204" i="1"/>
  <c r="U225" i="1"/>
  <c r="AR792" i="1"/>
  <c r="AX1015" i="1"/>
  <c r="AR414" i="1"/>
  <c r="AT169" i="1"/>
  <c r="AU169" i="1" s="1"/>
  <c r="AR922" i="1"/>
  <c r="BU226" i="1"/>
  <c r="AT333" i="1"/>
  <c r="AR438" i="1"/>
  <c r="BY169" i="1"/>
  <c r="K479" i="1"/>
  <c r="AT190" i="1"/>
  <c r="AR424" i="1"/>
  <c r="BV756" i="1"/>
  <c r="AZ116" i="1"/>
  <c r="AR476" i="1"/>
  <c r="AR98" i="1"/>
  <c r="AR482" i="1"/>
  <c r="BV915" i="1"/>
  <c r="BU915" i="1" s="1"/>
  <c r="BV912" i="1"/>
  <c r="BV1016" i="1"/>
  <c r="BU914" i="1"/>
  <c r="K315" i="1"/>
  <c r="K482" i="1"/>
  <c r="AR411" i="1"/>
  <c r="AR919" i="1"/>
  <c r="BY1016" i="1"/>
  <c r="BY1029" i="1" s="1"/>
  <c r="BY912" i="1"/>
  <c r="BU928" i="1"/>
  <c r="BV1018" i="1"/>
  <c r="BU1018" i="1" s="1"/>
  <c r="AR479" i="1"/>
  <c r="BY223" i="1"/>
  <c r="BY220" i="1" s="1"/>
  <c r="AR793" i="1"/>
  <c r="BU160" i="1"/>
  <c r="K857" i="1"/>
  <c r="BY123" i="1"/>
  <c r="BZ123" i="1"/>
  <c r="AR921" i="1"/>
  <c r="AR861" i="1"/>
  <c r="BB867" i="1"/>
  <c r="AR869" i="1"/>
  <c r="AR723" i="1"/>
  <c r="AG723" i="1"/>
  <c r="AT681" i="1"/>
  <c r="AR681" i="1" s="1"/>
  <c r="K438" i="1"/>
  <c r="K446" i="1"/>
  <c r="AR445" i="1"/>
  <c r="AR446" i="1"/>
  <c r="K945" i="1"/>
  <c r="U914" i="1"/>
  <c r="U1016" i="1" s="1"/>
  <c r="K930" i="1"/>
  <c r="K573" i="1"/>
  <c r="AT224" i="1"/>
  <c r="BY317" i="1"/>
  <c r="BY851" i="1" s="1"/>
  <c r="BY879" i="1" s="1"/>
  <c r="K435" i="1"/>
  <c r="BZ890" i="1"/>
  <c r="BU890" i="1" s="1"/>
  <c r="AR435" i="1"/>
  <c r="BU891" i="1"/>
  <c r="BU925" i="1"/>
  <c r="BU157" i="1"/>
  <c r="K171" i="1"/>
  <c r="M1025" i="1"/>
  <c r="M1024" i="1" s="1"/>
  <c r="M53" i="1" s="1"/>
  <c r="N53" i="1" s="1"/>
  <c r="AT550" i="1"/>
  <c r="BV643" i="1"/>
  <c r="BV676" i="1" s="1"/>
  <c r="BU785" i="1"/>
  <c r="BZ894" i="1"/>
  <c r="BU894" i="1" s="1"/>
  <c r="M423" i="1"/>
  <c r="K423" i="1" s="1"/>
  <c r="M865" i="1"/>
  <c r="M873" i="1" s="1"/>
  <c r="BU225" i="1"/>
  <c r="BU45" i="1" s="1"/>
  <c r="M123" i="1"/>
  <c r="N123" i="1" s="1"/>
  <c r="K325" i="1"/>
  <c r="K895" i="1"/>
  <c r="K925" i="1"/>
  <c r="K1126" i="1"/>
  <c r="AD1126" i="1" s="1"/>
  <c r="AR903" i="1"/>
  <c r="K172" i="1"/>
  <c r="K187" i="1"/>
  <c r="AR432" i="1"/>
  <c r="BV169" i="1"/>
  <c r="BV220" i="1"/>
  <c r="BV219" i="1" s="1"/>
  <c r="BU852" i="1"/>
  <c r="AR643" i="1"/>
  <c r="AR97" i="1"/>
  <c r="AZ912" i="1"/>
  <c r="BU643" i="1"/>
  <c r="AR46" i="1"/>
  <c r="AT46" i="1"/>
  <c r="AU46" i="1" s="1"/>
  <c r="M547" i="1"/>
  <c r="M672" i="1"/>
  <c r="K672" i="1" s="1"/>
  <c r="AT756" i="1"/>
  <c r="AU756" i="1" s="1"/>
  <c r="BU599" i="1"/>
  <c r="BU667" i="1"/>
  <c r="BU919" i="1"/>
  <c r="K452" i="1"/>
  <c r="K551" i="1"/>
  <c r="BU750" i="1"/>
  <c r="S203" i="1"/>
  <c r="K451" i="1"/>
  <c r="Q920" i="1"/>
  <c r="K920" i="1" s="1"/>
  <c r="AY169" i="1"/>
  <c r="AR178" i="1"/>
  <c r="AT186" i="1"/>
  <c r="AR227" i="1"/>
  <c r="AR224" i="1" s="1"/>
  <c r="AR315" i="1"/>
  <c r="AR420" i="1"/>
  <c r="BB894" i="1"/>
  <c r="BV207" i="1"/>
  <c r="BU207" i="1" s="1"/>
  <c r="BZ1029" i="1"/>
  <c r="K170" i="1"/>
  <c r="K175" i="1"/>
  <c r="K327" i="1"/>
  <c r="AE334" i="1"/>
  <c r="K861" i="1"/>
  <c r="K1047" i="1"/>
  <c r="AR163" i="1"/>
  <c r="AS163" i="1" s="1"/>
  <c r="AR678" i="1"/>
  <c r="AZ856" i="1"/>
  <c r="BA25" i="1"/>
  <c r="BU204" i="1"/>
  <c r="BY224" i="1"/>
  <c r="BY221" i="1" s="1"/>
  <c r="BU886" i="1"/>
  <c r="BU1048" i="1"/>
  <c r="S123" i="1"/>
  <c r="S912" i="1"/>
  <c r="AZ321" i="1"/>
  <c r="BA321" i="1" s="1"/>
  <c r="AR325" i="1"/>
  <c r="AT643" i="1"/>
  <c r="AX688" i="1"/>
  <c r="AX687" i="1" s="1"/>
  <c r="AT1025" i="1"/>
  <c r="AT1054" i="1"/>
  <c r="AT1052" i="1" s="1"/>
  <c r="AR1126" i="1"/>
  <c r="BV672" i="1"/>
  <c r="BU672" i="1" s="1"/>
  <c r="BZ1032" i="1"/>
  <c r="BZ1031" i="1" s="1"/>
  <c r="BU783" i="1"/>
  <c r="K73" i="1"/>
  <c r="K464" i="1"/>
  <c r="BC1015" i="1"/>
  <c r="AR170" i="1"/>
  <c r="AT463" i="1"/>
  <c r="AT672" i="1"/>
  <c r="AR672" i="1" s="1"/>
  <c r="BV766" i="1"/>
  <c r="BU187" i="1"/>
  <c r="BU227" i="1"/>
  <c r="BU224" i="1" s="1"/>
  <c r="BU673" i="1"/>
  <c r="BU976" i="1"/>
  <c r="K644" i="1"/>
  <c r="K643" i="1" s="1"/>
  <c r="K678" i="1"/>
  <c r="K921" i="1"/>
  <c r="AR226" i="1"/>
  <c r="AT865" i="1"/>
  <c r="AR870" i="1"/>
  <c r="AS870" i="1" s="1"/>
  <c r="AR891" i="1"/>
  <c r="BU205" i="1"/>
  <c r="BZ886" i="1"/>
  <c r="U58" i="1"/>
  <c r="U34" i="1" s="1"/>
  <c r="K903" i="1"/>
  <c r="AR191" i="1"/>
  <c r="AR417" i="1"/>
  <c r="BV1052" i="1"/>
  <c r="BU170" i="1"/>
  <c r="BU209" i="1"/>
  <c r="U203" i="1"/>
  <c r="AZ200" i="1"/>
  <c r="AZ203" i="1"/>
  <c r="U123" i="1"/>
  <c r="BU208" i="1"/>
  <c r="AR166" i="1"/>
  <c r="AS166" i="1" s="1"/>
  <c r="AR160" i="1"/>
  <c r="AS160" i="1" s="1"/>
  <c r="Q203" i="1"/>
  <c r="AR171" i="1"/>
  <c r="K155" i="1"/>
  <c r="Q126" i="1"/>
  <c r="K156" i="1"/>
  <c r="BU171" i="1"/>
  <c r="BX123" i="1"/>
  <c r="BU124" i="1"/>
  <c r="BV123" i="1"/>
  <c r="BU125" i="1"/>
  <c r="BU812" i="1"/>
  <c r="AR552" i="1"/>
  <c r="BU817" i="1"/>
  <c r="M856" i="1"/>
  <c r="BV45" i="1"/>
  <c r="BV61" i="1"/>
  <c r="BV1113" i="1"/>
  <c r="BV200" i="1"/>
  <c r="BV203" i="1"/>
  <c r="BY61" i="1"/>
  <c r="BY1113" i="1"/>
  <c r="BX203" i="1"/>
  <c r="BX200" i="1"/>
  <c r="BZ850" i="1"/>
  <c r="BY203" i="1"/>
  <c r="BY200" i="1"/>
  <c r="BX688" i="1"/>
  <c r="BX687" i="1" s="1"/>
  <c r="BZ1040" i="1"/>
  <c r="BZ321" i="1"/>
  <c r="BX317" i="1"/>
  <c r="BX851" i="1" s="1"/>
  <c r="BX879" i="1" s="1"/>
  <c r="BV320" i="1"/>
  <c r="BU320" i="1" s="1"/>
  <c r="BZ1030" i="1"/>
  <c r="BV1025" i="1"/>
  <c r="BY321" i="1"/>
  <c r="BB65" i="1"/>
  <c r="AR157" i="1"/>
  <c r="AS157" i="1" s="1"/>
  <c r="AR69" i="1"/>
  <c r="AR94" i="1"/>
  <c r="AR93" i="1"/>
  <c r="AR78" i="1"/>
  <c r="AR80" i="1"/>
  <c r="AR154" i="1"/>
  <c r="AZ1032" i="1"/>
  <c r="AZ1029" i="1"/>
  <c r="AR124" i="1"/>
  <c r="AS124" i="1" s="1"/>
  <c r="AT123" i="1"/>
  <c r="AU123" i="1" s="1"/>
  <c r="AT1024" i="1"/>
  <c r="AT53" i="1" s="1"/>
  <c r="AU53" i="1" s="1"/>
  <c r="AR74" i="1"/>
  <c r="BB123" i="1"/>
  <c r="CE123" i="1" s="1"/>
  <c r="AR155" i="1"/>
  <c r="AT401" i="1"/>
  <c r="AT451" i="1"/>
  <c r="AT457" i="1"/>
  <c r="AT666" i="1"/>
  <c r="AR666" i="1" s="1"/>
  <c r="AZ783" i="1"/>
  <c r="AR928" i="1"/>
  <c r="BB1032" i="1"/>
  <c r="CE1032" i="1" s="1"/>
  <c r="AY204" i="1"/>
  <c r="AZ851" i="1"/>
  <c r="AZ879" i="1" s="1"/>
  <c r="AT914" i="1"/>
  <c r="AR976" i="1"/>
  <c r="AZ224" i="1"/>
  <c r="AT1113" i="1"/>
  <c r="AU1113" i="1" s="1"/>
  <c r="BB321" i="1"/>
  <c r="CE321" i="1" s="1"/>
  <c r="AT431" i="1"/>
  <c r="AT547" i="1"/>
  <c r="BB890" i="1"/>
  <c r="AT399" i="1"/>
  <c r="AT572" i="1"/>
  <c r="AT749" i="1"/>
  <c r="BB1015" i="1"/>
  <c r="CE1015" i="1" s="1"/>
  <c r="AR785" i="1"/>
  <c r="M61" i="1"/>
  <c r="K943" i="1"/>
  <c r="U942" i="1"/>
  <c r="K942" i="1" s="1"/>
  <c r="U913" i="1"/>
  <c r="K913" i="1" s="1"/>
  <c r="S1113" i="1"/>
  <c r="S61" i="1"/>
  <c r="M35" i="1"/>
  <c r="N35" i="1" s="1"/>
  <c r="S1029" i="1"/>
  <c r="S1032" i="1"/>
  <c r="S1015" i="1"/>
  <c r="M1052" i="1"/>
  <c r="M345" i="1"/>
  <c r="K142" i="1"/>
  <c r="M333" i="1"/>
  <c r="M666" i="1"/>
  <c r="K666" i="1" s="1"/>
  <c r="U889" i="1"/>
  <c r="K889" i="1" s="1"/>
  <c r="M915" i="1"/>
  <c r="K915" i="1" s="1"/>
  <c r="K944" i="1"/>
  <c r="M973" i="1"/>
  <c r="K973" i="1" s="1"/>
  <c r="M548" i="1"/>
  <c r="M322" i="1" s="1"/>
  <c r="M750" i="1"/>
  <c r="K852" i="1"/>
  <c r="Q1016" i="1"/>
  <c r="Q1015" i="1" s="1"/>
  <c r="K118" i="1"/>
  <c r="K195" i="1"/>
  <c r="K568" i="1"/>
  <c r="K124" i="1"/>
  <c r="L124" i="1" s="1"/>
  <c r="K222" i="1"/>
  <c r="M401" i="1"/>
  <c r="U890" i="1"/>
  <c r="K890" i="1" s="1"/>
  <c r="U928" i="1"/>
  <c r="Q856" i="1"/>
  <c r="K856" i="1" s="1"/>
  <c r="K929" i="1"/>
  <c r="U1025" i="1"/>
  <c r="U1024" i="1" s="1"/>
  <c r="U53" i="1" s="1"/>
  <c r="Q154" i="1"/>
  <c r="K154" i="1" s="1"/>
  <c r="R423" i="1" l="1"/>
  <c r="Q324" i="1"/>
  <c r="R324" i="1" s="1"/>
  <c r="S847" i="1"/>
  <c r="T847" i="1" s="1"/>
  <c r="T788" i="1"/>
  <c r="R431" i="1"/>
  <c r="AZ65" i="1"/>
  <c r="M317" i="1"/>
  <c r="M314" i="1" s="1"/>
  <c r="M784" i="1"/>
  <c r="M781" i="1" s="1"/>
  <c r="N781" i="1" s="1"/>
  <c r="N316" i="1"/>
  <c r="M321" i="1"/>
  <c r="M319" i="1" s="1"/>
  <c r="AD316" i="1"/>
  <c r="U314" i="1"/>
  <c r="AD314" i="1" s="1"/>
  <c r="BU39" i="1"/>
  <c r="AT114" i="1"/>
  <c r="AR320" i="1"/>
  <c r="K39" i="1"/>
  <c r="N115" i="1"/>
  <c r="M114" i="1"/>
  <c r="N114" i="1" s="1"/>
  <c r="K186" i="1"/>
  <c r="N186" i="1"/>
  <c r="N122" i="1"/>
  <c r="M36" i="1"/>
  <c r="N873" i="1"/>
  <c r="M25" i="1"/>
  <c r="N25" i="1" s="1"/>
  <c r="N66" i="1"/>
  <c r="N294" i="1"/>
  <c r="M64" i="1"/>
  <c r="R60" i="1"/>
  <c r="Q35" i="1"/>
  <c r="AY125" i="1"/>
  <c r="BX219" i="1"/>
  <c r="BT219" i="1" s="1"/>
  <c r="AT36" i="1"/>
  <c r="Q61" i="1"/>
  <c r="R882" i="1"/>
  <c r="AU60" i="1"/>
  <c r="AT35" i="1"/>
  <c r="AT316" i="1"/>
  <c r="AT782" i="1" s="1"/>
  <c r="AU749" i="1"/>
  <c r="AR451" i="1"/>
  <c r="AR463" i="1"/>
  <c r="AS631" i="1"/>
  <c r="CE631" i="1"/>
  <c r="AP410" i="1"/>
  <c r="BB220" i="1"/>
  <c r="AR27" i="1"/>
  <c r="AS27" i="1" s="1"/>
  <c r="AU27" i="1"/>
  <c r="AX60" i="1"/>
  <c r="AX35" i="1" s="1"/>
  <c r="AZ221" i="1"/>
  <c r="AR401" i="1"/>
  <c r="AR783" i="1"/>
  <c r="AT332" i="1"/>
  <c r="AR889" i="1"/>
  <c r="CE889" i="1"/>
  <c r="AT322" i="1"/>
  <c r="AT784" i="1" s="1"/>
  <c r="BB66" i="1"/>
  <c r="AR399" i="1"/>
  <c r="BB169" i="1"/>
  <c r="CE169" i="1" s="1"/>
  <c r="CE171" i="1"/>
  <c r="AR186" i="1"/>
  <c r="AU186" i="1"/>
  <c r="AZ114" i="1"/>
  <c r="AX306" i="1"/>
  <c r="AY122" i="1"/>
  <c r="CE875" i="1"/>
  <c r="AR973" i="1"/>
  <c r="AZ225" i="1"/>
  <c r="AX61" i="1"/>
  <c r="AR890" i="1"/>
  <c r="CE890" i="1"/>
  <c r="AT221" i="1"/>
  <c r="AR867" i="1"/>
  <c r="CE867" i="1"/>
  <c r="BB59" i="1"/>
  <c r="CE59" i="1" s="1"/>
  <c r="CE881" i="1"/>
  <c r="AZ790" i="1"/>
  <c r="AZ1113" i="1"/>
  <c r="AR352" i="1"/>
  <c r="AS352" i="1" s="1"/>
  <c r="AR894" i="1"/>
  <c r="CE894" i="1"/>
  <c r="AT185" i="1"/>
  <c r="AU190" i="1"/>
  <c r="AZ220" i="1"/>
  <c r="BB851" i="1"/>
  <c r="BB45" i="1"/>
  <c r="AP785" i="1"/>
  <c r="AP852" i="1" s="1"/>
  <c r="AR431" i="1"/>
  <c r="AS627" i="1"/>
  <c r="CE627" i="1"/>
  <c r="K783" i="1"/>
  <c r="AE336" i="1"/>
  <c r="AT45" i="1"/>
  <c r="AU45" i="1" s="1"/>
  <c r="K60" i="1"/>
  <c r="K35" i="1" s="1"/>
  <c r="N60" i="1"/>
  <c r="AR457" i="1"/>
  <c r="AT676" i="1"/>
  <c r="AU643" i="1"/>
  <c r="AX790" i="1"/>
  <c r="AY791" i="1"/>
  <c r="AE737" i="1"/>
  <c r="AF737" i="1" s="1"/>
  <c r="AH737" i="1"/>
  <c r="AR834" i="1"/>
  <c r="BA834" i="1"/>
  <c r="AP880" i="1"/>
  <c r="AP60" i="1" s="1"/>
  <c r="AP35" i="1" s="1"/>
  <c r="S64" i="1"/>
  <c r="S40" i="1" s="1"/>
  <c r="M677" i="1"/>
  <c r="U293" i="1"/>
  <c r="BY58" i="1"/>
  <c r="BY34" i="1" s="1"/>
  <c r="AZ66" i="1"/>
  <c r="AZ64" i="1" s="1"/>
  <c r="U850" i="1"/>
  <c r="U878" i="1" s="1"/>
  <c r="U202" i="1"/>
  <c r="U199" i="1" s="1"/>
  <c r="U219" i="1"/>
  <c r="BZ878" i="1"/>
  <c r="BZ57" i="1" s="1"/>
  <c r="BZ32" i="1" s="1"/>
  <c r="AZ782" i="1"/>
  <c r="K97" i="1"/>
  <c r="K94" i="1"/>
  <c r="K93" i="1"/>
  <c r="K431" i="1"/>
  <c r="AR875" i="1"/>
  <c r="AS875" i="1" s="1"/>
  <c r="U847" i="1"/>
  <c r="U48" i="1" s="1"/>
  <c r="BY782" i="1"/>
  <c r="BY781" i="1" s="1"/>
  <c r="BY47" i="1" s="1"/>
  <c r="BX36" i="1"/>
  <c r="BX847" i="1"/>
  <c r="BX789" i="1"/>
  <c r="BX788" i="1" s="1"/>
  <c r="K345" i="1"/>
  <c r="BZ220" i="1"/>
  <c r="BU220" i="1" s="1"/>
  <c r="AR39" i="1"/>
  <c r="K880" i="1"/>
  <c r="K401" i="1"/>
  <c r="K72" i="1"/>
  <c r="BU223" i="1"/>
  <c r="AU35" i="1"/>
  <c r="M475" i="1"/>
  <c r="K475" i="1" s="1"/>
  <c r="S58" i="1"/>
  <c r="S34" i="1" s="1"/>
  <c r="S114" i="1"/>
  <c r="AE976" i="1"/>
  <c r="K572" i="1"/>
  <c r="AZ319" i="1"/>
  <c r="BA319" i="1" s="1"/>
  <c r="AE399" i="1"/>
  <c r="AG688" i="1"/>
  <c r="AG681" i="1"/>
  <c r="AE681" i="1" s="1"/>
  <c r="AE723" i="1"/>
  <c r="S48" i="1"/>
  <c r="BB48" i="1"/>
  <c r="BB202" i="1"/>
  <c r="AR190" i="1"/>
  <c r="AZ219" i="1"/>
  <c r="Q789" i="1"/>
  <c r="Q847" i="1" s="1"/>
  <c r="AR223" i="1"/>
  <c r="K306" i="1"/>
  <c r="M546" i="1"/>
  <c r="K550" i="1"/>
  <c r="AR551" i="1"/>
  <c r="AP726" i="1"/>
  <c r="BY219" i="1"/>
  <c r="AR333" i="1"/>
  <c r="BV48" i="1"/>
  <c r="BZ58" i="1"/>
  <c r="BZ34" i="1" s="1"/>
  <c r="BV789" i="1"/>
  <c r="BV788" i="1" s="1"/>
  <c r="AT677" i="1"/>
  <c r="AR791" i="1"/>
  <c r="BV677" i="1"/>
  <c r="AT321" i="1"/>
  <c r="AU321" i="1" s="1"/>
  <c r="U114" i="1"/>
  <c r="BU202" i="1"/>
  <c r="BU169" i="1"/>
  <c r="K227" i="1"/>
  <c r="BY1032" i="1"/>
  <c r="BY1026" i="1" s="1"/>
  <c r="BU123" i="1"/>
  <c r="K122" i="1"/>
  <c r="BU116" i="1"/>
  <c r="BU122" i="1"/>
  <c r="BX306" i="1"/>
  <c r="BU306" i="1" s="1"/>
  <c r="BX64" i="1"/>
  <c r="BZ198" i="1"/>
  <c r="BU198" i="1" s="1"/>
  <c r="BU199" i="1"/>
  <c r="K116" i="1"/>
  <c r="K115" i="1"/>
  <c r="S294" i="1"/>
  <c r="S850" i="1" s="1"/>
  <c r="S878" i="1" s="1"/>
  <c r="K78" i="1"/>
  <c r="K80" i="1"/>
  <c r="BV64" i="1"/>
  <c r="BV40" i="1" s="1"/>
  <c r="BU66" i="1"/>
  <c r="BZ64" i="1"/>
  <c r="BZ40" i="1" s="1"/>
  <c r="BZ295" i="1"/>
  <c r="BZ293" i="1" s="1"/>
  <c r="BX294" i="1"/>
  <c r="AY66" i="1"/>
  <c r="BV114" i="1"/>
  <c r="BU115" i="1"/>
  <c r="K223" i="1"/>
  <c r="BY64" i="1"/>
  <c r="BY40" i="1" s="1"/>
  <c r="BU65" i="1"/>
  <c r="K221" i="1"/>
  <c r="K224" i="1"/>
  <c r="BU912" i="1"/>
  <c r="BX114" i="1"/>
  <c r="U64" i="1"/>
  <c r="U40" i="1" s="1"/>
  <c r="K201" i="1"/>
  <c r="K200" i="1"/>
  <c r="U45" i="1"/>
  <c r="U171" i="1"/>
  <c r="U169" i="1" s="1"/>
  <c r="K169" i="1" s="1"/>
  <c r="K46" i="1"/>
  <c r="M46" i="1"/>
  <c r="N46" i="1" s="1"/>
  <c r="K922" i="1"/>
  <c r="BV1015" i="1"/>
  <c r="BU1016" i="1"/>
  <c r="BX295" i="1"/>
  <c r="BZ319" i="1"/>
  <c r="S782" i="1"/>
  <c r="S849" i="1" s="1"/>
  <c r="S877" i="1" s="1"/>
  <c r="S876" i="1" s="1"/>
  <c r="BV36" i="1"/>
  <c r="AR550" i="1"/>
  <c r="BX321" i="1"/>
  <c r="AE348" i="1"/>
  <c r="AZ1026" i="1"/>
  <c r="AZ1053" i="1" s="1"/>
  <c r="AZ314" i="1"/>
  <c r="M688" i="1"/>
  <c r="M681" i="1"/>
  <c r="K681" i="1" s="1"/>
  <c r="BU880" i="1"/>
  <c r="BV60" i="1"/>
  <c r="BU60" i="1" s="1"/>
  <c r="AR688" i="1"/>
  <c r="S1026" i="1"/>
  <c r="S1035" i="1" s="1"/>
  <c r="BC1030" i="1"/>
  <c r="BV688" i="1"/>
  <c r="BV681" i="1"/>
  <c r="BU681" i="1" s="1"/>
  <c r="AR687" i="1"/>
  <c r="K225" i="1"/>
  <c r="BZ1026" i="1"/>
  <c r="BZ1039" i="1"/>
  <c r="BU1039" i="1" s="1"/>
  <c r="BU1040" i="1"/>
  <c r="AE333" i="1"/>
  <c r="BV322" i="1"/>
  <c r="BY319" i="1"/>
  <c r="BU200" i="1"/>
  <c r="U198" i="1"/>
  <c r="M914" i="1"/>
  <c r="M912" i="1" s="1"/>
  <c r="BV1024" i="1"/>
  <c r="BV53" i="1" s="1"/>
  <c r="BU46" i="1"/>
  <c r="BV46" i="1"/>
  <c r="K556" i="1"/>
  <c r="L556" i="1" s="1"/>
  <c r="AE347" i="1"/>
  <c r="AE345" i="1"/>
  <c r="BU203" i="1"/>
  <c r="BV295" i="1"/>
  <c r="BV294" i="1"/>
  <c r="K125" i="1"/>
  <c r="L125" i="1" s="1"/>
  <c r="Q851" i="1"/>
  <c r="Q879" i="1" s="1"/>
  <c r="M789" i="1"/>
  <c r="M847" i="1" s="1"/>
  <c r="N847" i="1" s="1"/>
  <c r="BZ48" i="1"/>
  <c r="BY850" i="1"/>
  <c r="BY878" i="1" s="1"/>
  <c r="BY57" i="1" s="1"/>
  <c r="BZ1028" i="1"/>
  <c r="BZ1027" i="1"/>
  <c r="BY314" i="1"/>
  <c r="BX58" i="1"/>
  <c r="BX34" i="1" s="1"/>
  <c r="AR125" i="1"/>
  <c r="AS125" i="1" s="1"/>
  <c r="AT546" i="1"/>
  <c r="AR812" i="1"/>
  <c r="BB64" i="1"/>
  <c r="AT1016" i="1"/>
  <c r="AU1016" i="1" s="1"/>
  <c r="AT912" i="1"/>
  <c r="AT183" i="1"/>
  <c r="AP65" i="1"/>
  <c r="AR115" i="1"/>
  <c r="BB319" i="1"/>
  <c r="CE319" i="1" s="1"/>
  <c r="AR68" i="1"/>
  <c r="BB1033" i="1"/>
  <c r="BB1030" i="1"/>
  <c r="CE1030" i="1" s="1"/>
  <c r="AZ58" i="1"/>
  <c r="AZ34" i="1" s="1"/>
  <c r="AR73" i="1"/>
  <c r="AR72" i="1"/>
  <c r="BB1026" i="1"/>
  <c r="AR324" i="1"/>
  <c r="AS324" i="1" s="1"/>
  <c r="K211" i="1"/>
  <c r="K333" i="1"/>
  <c r="M332" i="1"/>
  <c r="K332" i="1" s="1"/>
  <c r="K66" i="1"/>
  <c r="K123" i="1"/>
  <c r="L123" i="1" s="1"/>
  <c r="S1030" i="1"/>
  <c r="S1027" i="1" s="1"/>
  <c r="S1054" i="1" s="1"/>
  <c r="R878" i="1"/>
  <c r="K184" i="1"/>
  <c r="L184" i="1" s="1"/>
  <c r="U912" i="1"/>
  <c r="U886" i="1" s="1"/>
  <c r="U1017" i="1"/>
  <c r="K598" i="1"/>
  <c r="K928" i="1"/>
  <c r="M205" i="1"/>
  <c r="N205" i="1" s="1"/>
  <c r="K209" i="1"/>
  <c r="K117" i="1"/>
  <c r="M749" i="1"/>
  <c r="K1039" i="1"/>
  <c r="K1040" i="1"/>
  <c r="K563" i="1"/>
  <c r="BH1126" i="1"/>
  <c r="BF1126" i="1"/>
  <c r="N64" i="1" l="1"/>
  <c r="M278" i="1"/>
  <c r="AX313" i="1"/>
  <c r="AY313" i="1" s="1"/>
  <c r="AY306" i="1"/>
  <c r="Q316" i="1"/>
  <c r="Q782" i="1" s="1"/>
  <c r="Q321" i="1"/>
  <c r="Q319" i="1" s="1"/>
  <c r="Q323" i="1"/>
  <c r="R323" i="1" s="1"/>
  <c r="AT781" i="1"/>
  <c r="BB58" i="1"/>
  <c r="BB34" i="1" s="1"/>
  <c r="BB879" i="1"/>
  <c r="M313" i="1"/>
  <c r="K313" i="1" s="1"/>
  <c r="L313" i="1" s="1"/>
  <c r="N306" i="1"/>
  <c r="AR60" i="1"/>
  <c r="AR35" i="1" s="1"/>
  <c r="N314" i="1"/>
  <c r="AR220" i="1"/>
  <c r="AR59" i="1"/>
  <c r="M311" i="1"/>
  <c r="N311" i="1" s="1"/>
  <c r="K293" i="1"/>
  <c r="U57" i="1"/>
  <c r="U32" i="1" s="1"/>
  <c r="AX789" i="1"/>
  <c r="AY789" i="1" s="1"/>
  <c r="AX788" i="1"/>
  <c r="AX847" i="1" s="1"/>
  <c r="AY847" i="1" s="1"/>
  <c r="S848" i="1"/>
  <c r="T848" i="1" s="1"/>
  <c r="T849" i="1"/>
  <c r="AT319" i="1"/>
  <c r="AU319" i="1" s="1"/>
  <c r="R61" i="1"/>
  <c r="Q36" i="1"/>
  <c r="AU322" i="1"/>
  <c r="AT317" i="1"/>
  <c r="AT314" i="1" s="1"/>
  <c r="AX36" i="1"/>
  <c r="AZ789" i="1"/>
  <c r="AZ788" i="1" s="1"/>
  <c r="BA788" i="1" s="1"/>
  <c r="AZ781" i="1"/>
  <c r="BB789" i="1"/>
  <c r="CE789" i="1" s="1"/>
  <c r="CE25" i="1"/>
  <c r="CE873" i="1"/>
  <c r="AR332" i="1"/>
  <c r="AR912" i="1"/>
  <c r="AR202" i="1"/>
  <c r="CE202" i="1"/>
  <c r="AR185" i="1"/>
  <c r="AU185" i="1"/>
  <c r="BB1031" i="1"/>
  <c r="CE1031" i="1" s="1"/>
  <c r="CE1033" i="1"/>
  <c r="BB40" i="1"/>
  <c r="BX293" i="1"/>
  <c r="AU114" i="1"/>
  <c r="AZ45" i="1"/>
  <c r="AR225" i="1"/>
  <c r="AR45" i="1" s="1"/>
  <c r="AR169" i="1"/>
  <c r="AR123" i="1"/>
  <c r="AS123" i="1" s="1"/>
  <c r="AY123" i="1"/>
  <c r="AY114" i="1"/>
  <c r="AY116" i="1"/>
  <c r="AZ847" i="1"/>
  <c r="BA847" i="1" s="1"/>
  <c r="AZ40" i="1"/>
  <c r="BB1035" i="1"/>
  <c r="CE1026" i="1"/>
  <c r="AR811" i="1"/>
  <c r="AR183" i="1"/>
  <c r="AU183" i="1"/>
  <c r="AT219" i="1"/>
  <c r="AP723" i="1"/>
  <c r="AY790" i="1"/>
  <c r="AE400" i="1"/>
  <c r="V880" i="1"/>
  <c r="AY200" i="1"/>
  <c r="AY203" i="1"/>
  <c r="BV850" i="1"/>
  <c r="BV878" i="1" s="1"/>
  <c r="BV293" i="1"/>
  <c r="K1054" i="1"/>
  <c r="BU295" i="1"/>
  <c r="K67" i="1"/>
  <c r="BX316" i="1"/>
  <c r="BV321" i="1"/>
  <c r="BV319" i="1" s="1"/>
  <c r="K114" i="1"/>
  <c r="BB199" i="1"/>
  <c r="CE199" i="1" s="1"/>
  <c r="Q57" i="1"/>
  <c r="Q32" i="1" s="1"/>
  <c r="AG687" i="1"/>
  <c r="AE687" i="1" s="1"/>
  <c r="AE688" i="1"/>
  <c r="T877" i="1"/>
  <c r="K791" i="1"/>
  <c r="AY323" i="1"/>
  <c r="K562" i="1"/>
  <c r="M850" i="1"/>
  <c r="M878" i="1" s="1"/>
  <c r="AT323" i="1"/>
  <c r="M1016" i="1"/>
  <c r="K1016" i="1" s="1"/>
  <c r="S1053" i="1"/>
  <c r="K1053" i="1" s="1"/>
  <c r="K914" i="1"/>
  <c r="BU114" i="1"/>
  <c r="Y745" i="1"/>
  <c r="BU294" i="1"/>
  <c r="S781" i="1"/>
  <c r="S47" i="1" s="1"/>
  <c r="BX850" i="1"/>
  <c r="AY64" i="1"/>
  <c r="K219" i="1"/>
  <c r="S57" i="1"/>
  <c r="S32" i="1" s="1"/>
  <c r="BU64" i="1"/>
  <c r="BU40" i="1" s="1"/>
  <c r="K205" i="1"/>
  <c r="K548" i="1"/>
  <c r="R851" i="1"/>
  <c r="BV35" i="1"/>
  <c r="BU35" i="1" s="1"/>
  <c r="AR67" i="1"/>
  <c r="K45" i="1"/>
  <c r="M45" i="1"/>
  <c r="N45" i="1" s="1"/>
  <c r="K688" i="1"/>
  <c r="M687" i="1"/>
  <c r="K687" i="1" s="1"/>
  <c r="BC1027" i="1"/>
  <c r="BU322" i="1"/>
  <c r="BV784" i="1"/>
  <c r="BU784" i="1" s="1"/>
  <c r="BV317" i="1"/>
  <c r="BV851" i="1" s="1"/>
  <c r="BZ1035" i="1"/>
  <c r="BZ1034" i="1" s="1"/>
  <c r="BU688" i="1"/>
  <c r="BV687" i="1"/>
  <c r="BU687" i="1" s="1"/>
  <c r="BZ1025" i="1"/>
  <c r="BZ1024" i="1" s="1"/>
  <c r="BZ53" i="1" s="1"/>
  <c r="BX319" i="1"/>
  <c r="BY1053" i="1"/>
  <c r="BB1027" i="1"/>
  <c r="CE1027" i="1" s="1"/>
  <c r="BB1028" i="1"/>
  <c r="CE1028" i="1" s="1"/>
  <c r="AR65" i="1"/>
  <c r="AR1016" i="1"/>
  <c r="AT1015" i="1"/>
  <c r="AR116" i="1"/>
  <c r="AR114" i="1"/>
  <c r="K790" i="1"/>
  <c r="M203" i="1"/>
  <c r="N203" i="1" s="1"/>
  <c r="K789" i="1"/>
  <c r="K912" i="1"/>
  <c r="S1025" i="1"/>
  <c r="K1017" i="1"/>
  <c r="U1015" i="1"/>
  <c r="U1018" i="1" s="1"/>
  <c r="K546" i="1"/>
  <c r="K547" i="1"/>
  <c r="K294" i="1"/>
  <c r="M851" i="1"/>
  <c r="M879" i="1" s="1"/>
  <c r="K322" i="1"/>
  <c r="K324" i="1"/>
  <c r="Q314" i="1" l="1"/>
  <c r="R314" i="1" s="1"/>
  <c r="R316" i="1"/>
  <c r="K278" i="1"/>
  <c r="N278" i="1"/>
  <c r="N313" i="1"/>
  <c r="BU850" i="1"/>
  <c r="N293" i="1"/>
  <c r="Q781" i="1"/>
  <c r="R781" i="1" s="1"/>
  <c r="R782" i="1"/>
  <c r="J293" i="1"/>
  <c r="L293" i="1"/>
  <c r="M310" i="1"/>
  <c r="K310" i="1" s="1"/>
  <c r="K311" i="1"/>
  <c r="L311" i="1" s="1"/>
  <c r="N878" i="1"/>
  <c r="N850" i="1"/>
  <c r="AY788" i="1"/>
  <c r="K784" i="1"/>
  <c r="AT851" i="1"/>
  <c r="AT879" i="1" s="1"/>
  <c r="AZ48" i="1"/>
  <c r="AZ849" i="1"/>
  <c r="AZ850" i="1"/>
  <c r="AZ878" i="1" s="1"/>
  <c r="AE332" i="1"/>
  <c r="BB1034" i="1"/>
  <c r="CE1034" i="1" s="1"/>
  <c r="CE1035" i="1"/>
  <c r="BB850" i="1"/>
  <c r="BB878" i="1" s="1"/>
  <c r="AZ47" i="1"/>
  <c r="J324" i="1"/>
  <c r="L324" i="1"/>
  <c r="R57" i="1"/>
  <c r="BU293" i="1"/>
  <c r="BT295" i="1"/>
  <c r="BU321" i="1"/>
  <c r="M1015" i="1"/>
  <c r="K1015" i="1" s="1"/>
  <c r="S1052" i="1"/>
  <c r="S36" i="1" s="1"/>
  <c r="BB198" i="1"/>
  <c r="AR199" i="1"/>
  <c r="AS199" i="1" s="1"/>
  <c r="Q58" i="1"/>
  <c r="Q34" i="1" s="1"/>
  <c r="R34" i="1" s="1"/>
  <c r="AR323" i="1"/>
  <c r="S56" i="1"/>
  <c r="S31" i="1" s="1"/>
  <c r="K323" i="1"/>
  <c r="BT850" i="1"/>
  <c r="BT878" i="1" s="1"/>
  <c r="BT57" i="1" s="1"/>
  <c r="BT32" i="1" s="1"/>
  <c r="Y786" i="1"/>
  <c r="Y782" i="1"/>
  <c r="BX878" i="1"/>
  <c r="BX57" i="1" s="1"/>
  <c r="BX32" i="1" s="1"/>
  <c r="K203" i="1"/>
  <c r="K1018" i="1"/>
  <c r="BU319" i="1"/>
  <c r="BB1025" i="1"/>
  <c r="BC1025" i="1"/>
  <c r="BU317" i="1"/>
  <c r="BV879" i="1"/>
  <c r="BU1053" i="1"/>
  <c r="BV57" i="1"/>
  <c r="BV32" i="1" s="1"/>
  <c r="BX782" i="1"/>
  <c r="BX849" i="1" s="1"/>
  <c r="BX314" i="1"/>
  <c r="AT789" i="1"/>
  <c r="AU789" i="1" s="1"/>
  <c r="AU847" i="1"/>
  <c r="AR790" i="1"/>
  <c r="AR295" i="1"/>
  <c r="AX294" i="1"/>
  <c r="K847" i="1"/>
  <c r="M48" i="1"/>
  <c r="N48" i="1" s="1"/>
  <c r="K850" i="1"/>
  <c r="S24" i="1"/>
  <c r="T24" i="1" s="1"/>
  <c r="K321" i="1"/>
  <c r="K317" i="1"/>
  <c r="S1024" i="1"/>
  <c r="S53" i="1" s="1"/>
  <c r="K1025" i="1"/>
  <c r="K1024" i="1" s="1"/>
  <c r="K53" i="1" s="1"/>
  <c r="J209" i="1"/>
  <c r="J212" i="1"/>
  <c r="J197" i="1"/>
  <c r="J278" i="1" l="1"/>
  <c r="L278" i="1"/>
  <c r="AX311" i="1"/>
  <c r="AX310" i="1" s="1"/>
  <c r="AY310" i="1" s="1"/>
  <c r="AY294" i="1"/>
  <c r="AZ877" i="1"/>
  <c r="AZ876" i="1" s="1"/>
  <c r="L310" i="1"/>
  <c r="N310" i="1"/>
  <c r="K878" i="1"/>
  <c r="AT58" i="1"/>
  <c r="AT34" i="1" s="1"/>
  <c r="S30" i="1"/>
  <c r="T30" i="1" s="1"/>
  <c r="T31" i="1"/>
  <c r="K879" i="1"/>
  <c r="R879" i="1"/>
  <c r="S55" i="1"/>
  <c r="S22" i="1" s="1"/>
  <c r="T876" i="1"/>
  <c r="AZ848" i="1"/>
  <c r="BA849" i="1"/>
  <c r="AR198" i="1"/>
  <c r="CE198" i="1"/>
  <c r="BB1024" i="1"/>
  <c r="CE1025" i="1"/>
  <c r="R58" i="1"/>
  <c r="AX293" i="1"/>
  <c r="AY293" i="1" s="1"/>
  <c r="AP790" i="1"/>
  <c r="T56" i="1"/>
  <c r="K1052" i="1"/>
  <c r="BU57" i="1"/>
  <c r="K48" i="1"/>
  <c r="J211" i="1"/>
  <c r="BU878" i="1"/>
  <c r="Y781" i="1"/>
  <c r="Y47" i="1" s="1"/>
  <c r="Y849" i="1"/>
  <c r="Y61" i="1"/>
  <c r="Y36" i="1" s="1"/>
  <c r="Y882" i="1"/>
  <c r="J208" i="1"/>
  <c r="J207" i="1" s="1"/>
  <c r="BU851" i="1"/>
  <c r="BU879" i="1"/>
  <c r="BV58" i="1"/>
  <c r="BU58" i="1" s="1"/>
  <c r="AZ56" i="1"/>
  <c r="AZ31" i="1" s="1"/>
  <c r="AE1054" i="1"/>
  <c r="K319" i="1"/>
  <c r="BX781" i="1"/>
  <c r="AR847" i="1"/>
  <c r="AT48" i="1"/>
  <c r="AU48" i="1" s="1"/>
  <c r="AR789" i="1"/>
  <c r="AX850" i="1"/>
  <c r="K851" i="1"/>
  <c r="M58" i="1"/>
  <c r="Q849" i="1"/>
  <c r="M57" i="1"/>
  <c r="J196" i="1"/>
  <c r="J195" i="1" s="1"/>
  <c r="J142" i="1"/>
  <c r="J141" i="1"/>
  <c r="AY311" i="1" l="1"/>
  <c r="AY850" i="1"/>
  <c r="AX878" i="1"/>
  <c r="Q848" i="1"/>
  <c r="Q877" i="1"/>
  <c r="Q876" i="1" s="1"/>
  <c r="BA877" i="1"/>
  <c r="R849" i="1"/>
  <c r="T55" i="1"/>
  <c r="T22" i="1"/>
  <c r="BA848" i="1"/>
  <c r="M34" i="1"/>
  <c r="N57" i="1"/>
  <c r="M32" i="1"/>
  <c r="N32" i="1" s="1"/>
  <c r="BB53" i="1"/>
  <c r="CE1024" i="1"/>
  <c r="BB57" i="1"/>
  <c r="BB32" i="1" s="1"/>
  <c r="AZ57" i="1"/>
  <c r="BA876" i="1"/>
  <c r="AR788" i="1"/>
  <c r="AU788" i="1"/>
  <c r="BA31" i="1"/>
  <c r="BA56" i="1"/>
  <c r="K57" i="1"/>
  <c r="K58" i="1"/>
  <c r="M849" i="1"/>
  <c r="AR48" i="1"/>
  <c r="BC1024" i="1"/>
  <c r="Y848" i="1"/>
  <c r="Y877" i="1"/>
  <c r="J140" i="1"/>
  <c r="BV34" i="1"/>
  <c r="BU34" i="1" s="1"/>
  <c r="AE1052" i="1"/>
  <c r="BX848" i="1"/>
  <c r="BX24" i="1" s="1"/>
  <c r="S1112" i="1"/>
  <c r="S1108" i="1"/>
  <c r="S1110" i="1"/>
  <c r="S6" i="1"/>
  <c r="K32" i="1" l="1"/>
  <c r="R877" i="1"/>
  <c r="N849" i="1"/>
  <c r="M877" i="1"/>
  <c r="M876" i="1" s="1"/>
  <c r="Q56" i="1"/>
  <c r="Q31" i="1" s="1"/>
  <c r="Q30" i="1" s="1"/>
  <c r="AZ1108" i="1"/>
  <c r="AZ1112" i="1"/>
  <c r="AZ55" i="1"/>
  <c r="AZ1110" i="1"/>
  <c r="Q55" i="1"/>
  <c r="Q22" i="1" s="1"/>
  <c r="R876" i="1"/>
  <c r="AY878" i="1"/>
  <c r="K34" i="1"/>
  <c r="BC53" i="1"/>
  <c r="Y56" i="1"/>
  <c r="Y876" i="1"/>
  <c r="Y55" i="1" s="1"/>
  <c r="AX57" i="1"/>
  <c r="M47" i="1"/>
  <c r="N47" i="1" s="1"/>
  <c r="J866" i="1"/>
  <c r="BF1104" i="1"/>
  <c r="BF1121" i="1" s="1"/>
  <c r="N877" i="1" l="1"/>
  <c r="R56" i="1"/>
  <c r="Q24" i="1"/>
  <c r="R848" i="1"/>
  <c r="BA55" i="1"/>
  <c r="R55" i="1"/>
  <c r="AY57" i="1"/>
  <c r="AX32" i="1"/>
  <c r="AB839" i="1"/>
  <c r="D839" i="1"/>
  <c r="R839" i="1" l="1"/>
  <c r="AN839" i="1"/>
  <c r="AS839" i="1"/>
  <c r="L839" i="1"/>
  <c r="BC839" i="1"/>
  <c r="AE839" i="1"/>
  <c r="AF839" i="1" s="1"/>
  <c r="BH839" i="1"/>
  <c r="AT857" i="1"/>
  <c r="AT873" i="1" s="1"/>
  <c r="BE839" i="1" l="1"/>
  <c r="BF857" i="1"/>
  <c r="BO857" i="1" s="1"/>
  <c r="BN857" i="1" s="1"/>
  <c r="AU874" i="1"/>
  <c r="AT856" i="1"/>
  <c r="AY857" i="1"/>
  <c r="AU873" i="1" l="1"/>
  <c r="AT25" i="1"/>
  <c r="AU25" i="1" s="1"/>
  <c r="BN839" i="1"/>
  <c r="BY839" i="1"/>
  <c r="BU839" i="1" s="1"/>
  <c r="AX874" i="1"/>
  <c r="AX25" i="1"/>
  <c r="AX856" i="1"/>
  <c r="AR856" i="1" s="1"/>
  <c r="AE856" i="1"/>
  <c r="BG857" i="1"/>
  <c r="AE857" i="1"/>
  <c r="BS1047" i="1"/>
  <c r="BN1047" i="1" s="1"/>
  <c r="BM1047" i="1"/>
  <c r="BJ1047" i="1" s="1"/>
  <c r="BI1047" i="1"/>
  <c r="BE1047" i="1" s="1"/>
  <c r="AP1047" i="1"/>
  <c r="AC1047" i="1"/>
  <c r="Z1047" i="1" s="1"/>
  <c r="V1047" i="1"/>
  <c r="BI922" i="1"/>
  <c r="BH922" i="1"/>
  <c r="BF922" i="1"/>
  <c r="AC922" i="1"/>
  <c r="AB922" i="1"/>
  <c r="AB914" i="1" s="1"/>
  <c r="AA922" i="1"/>
  <c r="BI921" i="1"/>
  <c r="BH921" i="1"/>
  <c r="BF921" i="1"/>
  <c r="AC921" i="1"/>
  <c r="AB921" i="1"/>
  <c r="AA921" i="1"/>
  <c r="AY874" i="1" l="1"/>
  <c r="AR873" i="1"/>
  <c r="AS873" i="1" s="1"/>
  <c r="AY873" i="1"/>
  <c r="AP857" i="1"/>
  <c r="AP874" i="1" s="1"/>
  <c r="AP873" i="1" s="1"/>
  <c r="AP25" i="1" s="1"/>
  <c r="AR874" i="1"/>
  <c r="AS874" i="1" s="1"/>
  <c r="J1047" i="1"/>
  <c r="D1047" i="1"/>
  <c r="Z921" i="1"/>
  <c r="Z922" i="1"/>
  <c r="D921" i="1"/>
  <c r="BE857" i="1"/>
  <c r="BX857" i="1"/>
  <c r="V922" i="1"/>
  <c r="BE922" i="1"/>
  <c r="V921" i="1"/>
  <c r="BE921" i="1"/>
  <c r="AD1047" i="1" l="1"/>
  <c r="AQ1047" i="1"/>
  <c r="AR25" i="1"/>
  <c r="AS25" i="1" s="1"/>
  <c r="AY25" i="1"/>
  <c r="L1047" i="1"/>
  <c r="AF1047" i="1"/>
  <c r="BX874" i="1"/>
  <c r="BX877" i="1" s="1"/>
  <c r="BX873" i="1"/>
  <c r="BX25" i="1" s="1"/>
  <c r="D1046" i="1"/>
  <c r="J1046" i="1"/>
  <c r="J1039" i="1" s="1"/>
  <c r="BX856" i="1"/>
  <c r="AD1046" i="1" l="1"/>
  <c r="AQ1046" i="1"/>
  <c r="L1046" i="1"/>
  <c r="AF1046" i="1"/>
  <c r="AR1017" i="1"/>
  <c r="AZ1015" i="1"/>
  <c r="BX876" i="1"/>
  <c r="BX55" i="1" s="1"/>
  <c r="BX22" i="1" s="1"/>
  <c r="BX56" i="1"/>
  <c r="V943" i="1"/>
  <c r="V944" i="1"/>
  <c r="V914" i="1" s="1"/>
  <c r="BA1015" i="1" l="1"/>
  <c r="BX31" i="1"/>
  <c r="BX30" i="1" s="1"/>
  <c r="AZ1033" i="1"/>
  <c r="AZ1030" i="1"/>
  <c r="AZ1027" i="1" s="1"/>
  <c r="AZ1035" i="1"/>
  <c r="AR1015" i="1"/>
  <c r="BR597" i="1"/>
  <c r="BO597" i="1"/>
  <c r="BF597" i="1"/>
  <c r="V597" i="1"/>
  <c r="AA597" i="1"/>
  <c r="Z597" i="1" s="1"/>
  <c r="D404" i="1"/>
  <c r="D403" i="1"/>
  <c r="AB840" i="1"/>
  <c r="BH840" i="1" s="1"/>
  <c r="AB838" i="1"/>
  <c r="BH838" i="1" s="1"/>
  <c r="D838" i="1"/>
  <c r="D840" i="1"/>
  <c r="D841" i="1"/>
  <c r="AN841" i="1" s="1"/>
  <c r="AB837" i="1"/>
  <c r="D837" i="1"/>
  <c r="R838" i="1" l="1"/>
  <c r="AN838" i="1"/>
  <c r="R841" i="1"/>
  <c r="R837" i="1"/>
  <c r="AN837" i="1"/>
  <c r="R840" i="1"/>
  <c r="AN840" i="1"/>
  <c r="AF403" i="1"/>
  <c r="AS403" i="1"/>
  <c r="L403" i="1"/>
  <c r="AF404" i="1"/>
  <c r="AS404" i="1"/>
  <c r="L404" i="1"/>
  <c r="AS838" i="1"/>
  <c r="L838" i="1"/>
  <c r="AS841" i="1"/>
  <c r="L841" i="1"/>
  <c r="AS840" i="1"/>
  <c r="L840" i="1"/>
  <c r="L837" i="1"/>
  <c r="AS837" i="1"/>
  <c r="BE838" i="1"/>
  <c r="BE840" i="1"/>
  <c r="BC837" i="1"/>
  <c r="AE837" i="1"/>
  <c r="AF837" i="1" s="1"/>
  <c r="BC838" i="1"/>
  <c r="AE838" i="1"/>
  <c r="AF838" i="1" s="1"/>
  <c r="BC840" i="1"/>
  <c r="AE840" i="1"/>
  <c r="AF840" i="1" s="1"/>
  <c r="AZ1025" i="1"/>
  <c r="AZ1054" i="1"/>
  <c r="BK597" i="1"/>
  <c r="BJ597" i="1" s="1"/>
  <c r="AZ32" i="1" l="1"/>
  <c r="AZ30" i="1" s="1"/>
  <c r="BY840" i="1"/>
  <c r="BU840" i="1" s="1"/>
  <c r="BN840" i="1"/>
  <c r="BN838" i="1"/>
  <c r="BY838" i="1"/>
  <c r="BU838" i="1" s="1"/>
  <c r="AR1054" i="1"/>
  <c r="AZ1052" i="1"/>
  <c r="AZ1024" i="1"/>
  <c r="AZ53" i="1" s="1"/>
  <c r="AR1025" i="1"/>
  <c r="AR1024" i="1" s="1"/>
  <c r="AR53" i="1" s="1"/>
  <c r="AZ36" i="1" l="1"/>
  <c r="AZ24" i="1"/>
  <c r="BA24" i="1" s="1"/>
  <c r="AZ22" i="1"/>
  <c r="BA22" i="1" s="1"/>
  <c r="BA30" i="1"/>
  <c r="J155" i="1"/>
  <c r="J156" i="1"/>
  <c r="D155" i="1"/>
  <c r="D156" i="1"/>
  <c r="BF873" i="1"/>
  <c r="AF155" i="1" l="1"/>
  <c r="AS155" i="1"/>
  <c r="L155" i="1"/>
  <c r="AF156" i="1"/>
  <c r="AS156" i="1"/>
  <c r="L156" i="1"/>
  <c r="J154" i="1"/>
  <c r="D809" i="1"/>
  <c r="D810" i="1"/>
  <c r="D807" i="1"/>
  <c r="D805" i="1"/>
  <c r="D804" i="1"/>
  <c r="D802" i="1"/>
  <c r="D801" i="1"/>
  <c r="D799" i="1"/>
  <c r="D796" i="1"/>
  <c r="AS796" i="1" s="1"/>
  <c r="BF735" i="1"/>
  <c r="J436" i="1"/>
  <c r="D433" i="1"/>
  <c r="V432" i="1"/>
  <c r="D425" i="1"/>
  <c r="L425" i="1" s="1"/>
  <c r="J402" i="1"/>
  <c r="L805" i="1" l="1"/>
  <c r="R805" i="1"/>
  <c r="R796" i="1"/>
  <c r="L796" i="1"/>
  <c r="R807" i="1"/>
  <c r="L807" i="1"/>
  <c r="L810" i="1"/>
  <c r="R810" i="1"/>
  <c r="L809" i="1"/>
  <c r="R809" i="1"/>
  <c r="R799" i="1"/>
  <c r="L799" i="1"/>
  <c r="R801" i="1"/>
  <c r="L801" i="1"/>
  <c r="R802" i="1"/>
  <c r="L802" i="1"/>
  <c r="R804" i="1"/>
  <c r="L804" i="1"/>
  <c r="AF425" i="1"/>
  <c r="AS425" i="1"/>
  <c r="AF796" i="1"/>
  <c r="AF483" i="1"/>
  <c r="AS483" i="1"/>
  <c r="L483" i="1"/>
  <c r="AF433" i="1"/>
  <c r="L433" i="1"/>
  <c r="AS433" i="1"/>
  <c r="AF805" i="1"/>
  <c r="AS805" i="1"/>
  <c r="AS285" i="1"/>
  <c r="L285" i="1"/>
  <c r="AF285" i="1"/>
  <c r="AF807" i="1"/>
  <c r="AS807" i="1"/>
  <c r="AS810" i="1"/>
  <c r="AF810" i="1"/>
  <c r="AS809" i="1"/>
  <c r="AF809" i="1"/>
  <c r="AF799" i="1"/>
  <c r="AS799" i="1"/>
  <c r="AS801" i="1"/>
  <c r="AF801" i="1"/>
  <c r="AS802" i="1"/>
  <c r="AF802" i="1"/>
  <c r="AF804" i="1"/>
  <c r="AS804" i="1"/>
  <c r="D283" i="1"/>
  <c r="J431" i="1"/>
  <c r="J481" i="1"/>
  <c r="J482" i="1"/>
  <c r="J423" i="1"/>
  <c r="J424" i="1"/>
  <c r="J123" i="1"/>
  <c r="D792" i="1"/>
  <c r="D432" i="1"/>
  <c r="AA432" i="1"/>
  <c r="Z432" i="1" s="1"/>
  <c r="D431" i="1"/>
  <c r="D282" i="1"/>
  <c r="AL283" i="1" l="1"/>
  <c r="R283" i="1"/>
  <c r="AL282" i="1"/>
  <c r="R282" i="1"/>
  <c r="R792" i="1"/>
  <c r="L792" i="1"/>
  <c r="AF431" i="1"/>
  <c r="AS431" i="1"/>
  <c r="AF432" i="1"/>
  <c r="L432" i="1"/>
  <c r="AS432" i="1"/>
  <c r="AF792" i="1"/>
  <c r="AS792" i="1"/>
  <c r="L282" i="1"/>
  <c r="AS282" i="1"/>
  <c r="AF282" i="1"/>
  <c r="AS283" i="1"/>
  <c r="L283" i="1"/>
  <c r="AF283" i="1"/>
  <c r="D793" i="1"/>
  <c r="BF758" i="1"/>
  <c r="BE758" i="1" s="1"/>
  <c r="BG201" i="1"/>
  <c r="BE201" i="1" s="1"/>
  <c r="R793" i="1" l="1"/>
  <c r="L793" i="1"/>
  <c r="AS793" i="1"/>
  <c r="AF793" i="1"/>
  <c r="D202" i="1"/>
  <c r="J202" i="1"/>
  <c r="D791" i="1"/>
  <c r="R791" i="1" s="1"/>
  <c r="BF756" i="1"/>
  <c r="BE756" i="1" s="1"/>
  <c r="AF791" i="1" l="1"/>
  <c r="AS791" i="1"/>
  <c r="L791" i="1"/>
  <c r="AF202" i="1"/>
  <c r="L202" i="1"/>
  <c r="AS202" i="1"/>
  <c r="D201" i="1"/>
  <c r="J201" i="1"/>
  <c r="BI874" i="1"/>
  <c r="BI785" i="1"/>
  <c r="AF201" i="1" l="1"/>
  <c r="AS201" i="1"/>
  <c r="L201" i="1"/>
  <c r="BI852" i="1"/>
  <c r="BI200" i="1"/>
  <c r="BH199" i="1"/>
  <c r="BH198" i="1" s="1"/>
  <c r="BF199" i="1"/>
  <c r="BF198" i="1" s="1"/>
  <c r="BS200" i="1"/>
  <c r="BR200" i="1"/>
  <c r="BM200" i="1"/>
  <c r="BL200" i="1"/>
  <c r="AC200" i="1"/>
  <c r="AB200" i="1"/>
  <c r="J222" i="1"/>
  <c r="BM221" i="1"/>
  <c r="BK221" i="1"/>
  <c r="BE218" i="1"/>
  <c r="J224" i="1"/>
  <c r="BG224" i="1"/>
  <c r="BG221" i="1" s="1"/>
  <c r="BG223" i="1"/>
  <c r="BG220" i="1" s="1"/>
  <c r="BF223" i="1"/>
  <c r="BF220" i="1" s="1"/>
  <c r="BM218" i="1"/>
  <c r="BL218" i="1"/>
  <c r="BK218" i="1"/>
  <c r="V218" i="1"/>
  <c r="D180" i="1"/>
  <c r="BH171" i="1"/>
  <c r="BG171" i="1"/>
  <c r="BF171" i="1"/>
  <c r="BH170" i="1"/>
  <c r="BG170" i="1"/>
  <c r="BF170" i="1"/>
  <c r="AF180" i="1" l="1"/>
  <c r="L180" i="1"/>
  <c r="AS180" i="1"/>
  <c r="BH169" i="1"/>
  <c r="D198" i="1"/>
  <c r="J198" i="1"/>
  <c r="D222" i="1"/>
  <c r="BG219" i="1"/>
  <c r="BJ218" i="1"/>
  <c r="BF169" i="1"/>
  <c r="BG199" i="1"/>
  <c r="BG198" i="1" s="1"/>
  <c r="J221" i="1"/>
  <c r="BG169" i="1"/>
  <c r="D178" i="1"/>
  <c r="AF178" i="1" l="1"/>
  <c r="L178" i="1"/>
  <c r="AS178" i="1"/>
  <c r="AF222" i="1"/>
  <c r="AS222" i="1"/>
  <c r="L222" i="1"/>
  <c r="AF198" i="1"/>
  <c r="AS198" i="1"/>
  <c r="L198" i="1"/>
  <c r="J219" i="1"/>
  <c r="J220" i="1"/>
  <c r="BN180" i="1"/>
  <c r="BJ180" i="1"/>
  <c r="BE180" i="1"/>
  <c r="V180" i="1"/>
  <c r="J180" i="1"/>
  <c r="BN179" i="1"/>
  <c r="BJ179" i="1"/>
  <c r="BE179" i="1"/>
  <c r="V179" i="1"/>
  <c r="J179" i="1"/>
  <c r="D179" i="1"/>
  <c r="BO178" i="1"/>
  <c r="BN178" i="1" s="1"/>
  <c r="BK178" i="1"/>
  <c r="BJ178" i="1" s="1"/>
  <c r="BF178" i="1"/>
  <c r="BE178" i="1" s="1"/>
  <c r="AA178" i="1"/>
  <c r="Z178" i="1" s="1"/>
  <c r="J178" i="1"/>
  <c r="AF179" i="1" l="1"/>
  <c r="AS179" i="1"/>
  <c r="L179" i="1"/>
  <c r="V178" i="1"/>
  <c r="BN177" i="1"/>
  <c r="BJ177" i="1"/>
  <c r="BE177" i="1"/>
  <c r="V177" i="1"/>
  <c r="J177" i="1"/>
  <c r="D177" i="1"/>
  <c r="BN176" i="1"/>
  <c r="BJ176" i="1"/>
  <c r="BE176" i="1"/>
  <c r="AA176" i="1"/>
  <c r="J176" i="1"/>
  <c r="D176" i="1"/>
  <c r="BN175" i="1"/>
  <c r="BJ175" i="1"/>
  <c r="BF175" i="1"/>
  <c r="BE175" i="1" s="1"/>
  <c r="J175" i="1"/>
  <c r="BN174" i="1"/>
  <c r="BJ174" i="1"/>
  <c r="BE174" i="1"/>
  <c r="V174" i="1"/>
  <c r="J174" i="1"/>
  <c r="D174" i="1"/>
  <c r="BN173" i="1"/>
  <c r="BJ173" i="1"/>
  <c r="BE173" i="1"/>
  <c r="AA173" i="1"/>
  <c r="J173" i="1"/>
  <c r="D173" i="1"/>
  <c r="BN172" i="1"/>
  <c r="BJ172" i="1"/>
  <c r="BF172" i="1"/>
  <c r="BE172" i="1" s="1"/>
  <c r="J172" i="1"/>
  <c r="AF174" i="1" l="1"/>
  <c r="AS174" i="1"/>
  <c r="L174" i="1"/>
  <c r="AF177" i="1"/>
  <c r="AS177" i="1"/>
  <c r="L177" i="1"/>
  <c r="AF176" i="1"/>
  <c r="AS176" i="1"/>
  <c r="L176" i="1"/>
  <c r="AF173" i="1"/>
  <c r="AS173" i="1"/>
  <c r="L173" i="1"/>
  <c r="W173" i="1"/>
  <c r="Z173" i="1"/>
  <c r="W176" i="1"/>
  <c r="W175" i="1" s="1"/>
  <c r="V175" i="1" s="1"/>
  <c r="Z176" i="1"/>
  <c r="D171" i="1"/>
  <c r="BE171" i="1"/>
  <c r="J170" i="1"/>
  <c r="D172" i="1"/>
  <c r="AA175" i="1"/>
  <c r="Z175" i="1" s="1"/>
  <c r="D175" i="1"/>
  <c r="AA172" i="1"/>
  <c r="Z172" i="1" s="1"/>
  <c r="V170" i="1"/>
  <c r="AF175" i="1" l="1"/>
  <c r="AS175" i="1"/>
  <c r="L175" i="1"/>
  <c r="AF172" i="1"/>
  <c r="AS172" i="1"/>
  <c r="L172" i="1"/>
  <c r="AF171" i="1"/>
  <c r="AS171" i="1"/>
  <c r="L171" i="1"/>
  <c r="V176" i="1"/>
  <c r="W172" i="1"/>
  <c r="V172" i="1" s="1"/>
  <c r="V173" i="1"/>
  <c r="BH811" i="1" l="1"/>
  <c r="BG811" i="1"/>
  <c r="D813" i="1"/>
  <c r="AF813" i="1" s="1"/>
  <c r="D821" i="1"/>
  <c r="AF821" i="1" s="1"/>
  <c r="D820" i="1"/>
  <c r="AF820" i="1" s="1"/>
  <c r="D816" i="1"/>
  <c r="AF816" i="1" s="1"/>
  <c r="D815" i="1"/>
  <c r="AF815" i="1" s="1"/>
  <c r="AS815" i="1" l="1"/>
  <c r="L815" i="1"/>
  <c r="AS816" i="1"/>
  <c r="L816" i="1"/>
  <c r="AS820" i="1"/>
  <c r="L820" i="1"/>
  <c r="AS821" i="1"/>
  <c r="L821" i="1"/>
  <c r="AS813" i="1"/>
  <c r="L813" i="1"/>
  <c r="R815" i="1"/>
  <c r="R820" i="1"/>
  <c r="R816" i="1"/>
  <c r="R821" i="1"/>
  <c r="R813" i="1"/>
  <c r="BG847" i="1"/>
  <c r="BQ849" i="1"/>
  <c r="BQ848" i="1" s="1"/>
  <c r="BQ24" i="1" s="1"/>
  <c r="D335" i="1"/>
  <c r="D38" i="1"/>
  <c r="L38" i="1" s="1"/>
  <c r="AF335" i="1" l="1"/>
  <c r="AS335" i="1"/>
  <c r="L335" i="1"/>
  <c r="BQ877" i="1"/>
  <c r="BI322" i="1"/>
  <c r="BI784" i="1" s="1"/>
  <c r="BH322" i="1"/>
  <c r="BH317" i="1" s="1"/>
  <c r="BH851" i="1" s="1"/>
  <c r="BI320" i="1"/>
  <c r="BH320" i="1"/>
  <c r="BG320" i="1"/>
  <c r="BI783" i="1"/>
  <c r="BF320" i="1"/>
  <c r="J446" i="1"/>
  <c r="J445" i="1"/>
  <c r="BF767" i="1"/>
  <c r="BF768" i="1"/>
  <c r="BF318" i="1" s="1"/>
  <c r="BE318" i="1" s="1"/>
  <c r="BF852" i="1"/>
  <c r="BH881" i="1"/>
  <c r="BG881" i="1"/>
  <c r="BF881" i="1"/>
  <c r="BI315" i="1"/>
  <c r="BH315" i="1"/>
  <c r="BF315" i="1"/>
  <c r="V851" i="1"/>
  <c r="V879" i="1" s="1"/>
  <c r="AA851" i="1"/>
  <c r="AB851" i="1"/>
  <c r="AC851" i="1"/>
  <c r="AC319" i="1"/>
  <c r="BI317" i="1" l="1"/>
  <c r="BI851" i="1" s="1"/>
  <c r="BI879" i="1" s="1"/>
  <c r="BQ56" i="1"/>
  <c r="BQ31" i="1" s="1"/>
  <c r="BQ30" i="1" s="1"/>
  <c r="BQ876" i="1"/>
  <c r="BE315" i="1"/>
  <c r="BH321" i="1"/>
  <c r="BI321" i="1"/>
  <c r="BE320" i="1"/>
  <c r="BH879" i="1"/>
  <c r="BQ55" i="1" l="1"/>
  <c r="BQ22" i="1" s="1"/>
  <c r="BH319" i="1"/>
  <c r="BI319" i="1"/>
  <c r="BI1018" i="1"/>
  <c r="BG1018" i="1"/>
  <c r="BI1017" i="1"/>
  <c r="BG1017" i="1"/>
  <c r="BF1017" i="1"/>
  <c r="BI1016" i="1"/>
  <c r="BG1016" i="1"/>
  <c r="D923" i="1"/>
  <c r="BG688" i="1"/>
  <c r="BG687" i="1" s="1"/>
  <c r="BG1015" i="1" l="1"/>
  <c r="BI1015" i="1"/>
  <c r="BE1017" i="1"/>
  <c r="BG322" i="1" l="1"/>
  <c r="D577" i="1"/>
  <c r="AX577" i="1" s="1"/>
  <c r="AR577" i="1" l="1"/>
  <c r="AY577" i="1"/>
  <c r="AX576" i="1"/>
  <c r="L577" i="1"/>
  <c r="AF577" i="1"/>
  <c r="AS577" i="1"/>
  <c r="BG317" i="1"/>
  <c r="BG851" i="1" s="1"/>
  <c r="BG879" i="1" s="1"/>
  <c r="D484" i="1"/>
  <c r="D454" i="1"/>
  <c r="D455" i="1"/>
  <c r="D453" i="1"/>
  <c r="D439" i="1"/>
  <c r="J437" i="1"/>
  <c r="J438" i="1"/>
  <c r="J401" i="1"/>
  <c r="J351" i="1"/>
  <c r="J352" i="1"/>
  <c r="BI209" i="1"/>
  <c r="BH209" i="1"/>
  <c r="BH205" i="1" s="1"/>
  <c r="BG209" i="1"/>
  <c r="BG205" i="1" s="1"/>
  <c r="BF209" i="1"/>
  <c r="BF205" i="1" s="1"/>
  <c r="BI208" i="1"/>
  <c r="BH208" i="1"/>
  <c r="BH204" i="1" s="1"/>
  <c r="BG208" i="1"/>
  <c r="BG204" i="1" s="1"/>
  <c r="BF208" i="1"/>
  <c r="BI207" i="1"/>
  <c r="BH207" i="1"/>
  <c r="BG207" i="1"/>
  <c r="D216" i="1"/>
  <c r="D217" i="1"/>
  <c r="AR576" i="1" l="1"/>
  <c r="AY576" i="1"/>
  <c r="AF439" i="1"/>
  <c r="AS439" i="1"/>
  <c r="L439" i="1"/>
  <c r="AF453" i="1"/>
  <c r="AS453" i="1"/>
  <c r="L453" i="1"/>
  <c r="AF484" i="1"/>
  <c r="AS484" i="1"/>
  <c r="L484" i="1"/>
  <c r="AF455" i="1"/>
  <c r="L455" i="1"/>
  <c r="AS455" i="1"/>
  <c r="AF454" i="1"/>
  <c r="L454" i="1"/>
  <c r="AS454" i="1"/>
  <c r="AF217" i="1"/>
  <c r="AS217" i="1"/>
  <c r="L217" i="1"/>
  <c r="AF216" i="1"/>
  <c r="AS216" i="1"/>
  <c r="L216" i="1"/>
  <c r="J451" i="1"/>
  <c r="J452" i="1"/>
  <c r="J387" i="1"/>
  <c r="J388" i="1"/>
  <c r="D347" i="1"/>
  <c r="BH200" i="1"/>
  <c r="BH203" i="1"/>
  <c r="BG203" i="1"/>
  <c r="BG200" i="1"/>
  <c r="BE208" i="1"/>
  <c r="BE209" i="1"/>
  <c r="J551" i="1"/>
  <c r="J550" i="1" s="1"/>
  <c r="BF204" i="1"/>
  <c r="BE205" i="1"/>
  <c r="BG789" i="1"/>
  <c r="BG788" i="1" s="1"/>
  <c r="BH874" i="1"/>
  <c r="BG874" i="1"/>
  <c r="BF874" i="1"/>
  <c r="BH873" i="1"/>
  <c r="BG873" i="1"/>
  <c r="BF865" i="1"/>
  <c r="BE865" i="1" s="1"/>
  <c r="BS866" i="1"/>
  <c r="BR866" i="1"/>
  <c r="BE866" i="1"/>
  <c r="AA866" i="1"/>
  <c r="Z866" i="1" s="1"/>
  <c r="V866" i="1"/>
  <c r="AS347" i="1" l="1"/>
  <c r="L347" i="1"/>
  <c r="AF347" i="1"/>
  <c r="D345" i="1"/>
  <c r="J345" i="1"/>
  <c r="BE204" i="1"/>
  <c r="BF203" i="1"/>
  <c r="BE203" i="1" s="1"/>
  <c r="BF200" i="1"/>
  <c r="BE200" i="1" s="1"/>
  <c r="BG321" i="1"/>
  <c r="BE38" i="1"/>
  <c r="BI37" i="1"/>
  <c r="BH37" i="1"/>
  <c r="BG37" i="1"/>
  <c r="BF37" i="1"/>
  <c r="BE28" i="1"/>
  <c r="BI27" i="1"/>
  <c r="BH27" i="1"/>
  <c r="BG27" i="1"/>
  <c r="BH25" i="1"/>
  <c r="BG25" i="1"/>
  <c r="BF25" i="1"/>
  <c r="BG1054" i="1"/>
  <c r="BG1053" i="1"/>
  <c r="BI60" i="1"/>
  <c r="BI35" i="1" s="1"/>
  <c r="BH60" i="1"/>
  <c r="BH35" i="1" s="1"/>
  <c r="BG59" i="1"/>
  <c r="BG58" i="1"/>
  <c r="BG34" i="1" s="1"/>
  <c r="BE1126" i="1"/>
  <c r="D1126" i="1"/>
  <c r="BG1052" i="1" l="1"/>
  <c r="J1126" i="1"/>
  <c r="J37" i="1" s="1"/>
  <c r="AF1126" i="1"/>
  <c r="AS1126" i="1"/>
  <c r="L1126" i="1"/>
  <c r="AS345" i="1"/>
  <c r="AF345" i="1"/>
  <c r="L345" i="1"/>
  <c r="J323" i="1"/>
  <c r="BE37" i="1"/>
  <c r="BG316" i="1" l="1"/>
  <c r="BG314" i="1" s="1"/>
  <c r="BG319" i="1"/>
  <c r="BE871" i="1"/>
  <c r="BI870" i="1"/>
  <c r="BH870" i="1"/>
  <c r="BG870" i="1"/>
  <c r="BF870" i="1"/>
  <c r="BH867" i="1"/>
  <c r="BG867" i="1"/>
  <c r="BF867" i="1"/>
  <c r="BI861" i="1"/>
  <c r="BH861" i="1"/>
  <c r="BG861" i="1"/>
  <c r="BF861" i="1"/>
  <c r="BI856" i="1"/>
  <c r="BH856" i="1"/>
  <c r="BG856" i="1"/>
  <c r="BF856" i="1"/>
  <c r="D857" i="1"/>
  <c r="BE772" i="1"/>
  <c r="BE771" i="1"/>
  <c r="D772" i="1"/>
  <c r="D771" i="1"/>
  <c r="BE759" i="1"/>
  <c r="BE730" i="1"/>
  <c r="BE729" i="1"/>
  <c r="D723" i="1"/>
  <c r="J727" i="1"/>
  <c r="J729" i="1"/>
  <c r="J730" i="1"/>
  <c r="D566" i="1"/>
  <c r="D565" i="1"/>
  <c r="D428" i="1"/>
  <c r="L428" i="1" s="1"/>
  <c r="D420" i="1"/>
  <c r="D346" i="1"/>
  <c r="BE184" i="1"/>
  <c r="D142" i="1"/>
  <c r="D141" i="1"/>
  <c r="BF126" i="1"/>
  <c r="BE126" i="1" s="1"/>
  <c r="BI125" i="1"/>
  <c r="BI116" i="1" s="1"/>
  <c r="BH125" i="1"/>
  <c r="BH116" i="1" s="1"/>
  <c r="BG125" i="1"/>
  <c r="BG116" i="1" s="1"/>
  <c r="BF125" i="1"/>
  <c r="BF116" i="1" s="1"/>
  <c r="BI124" i="1"/>
  <c r="BI115" i="1" s="1"/>
  <c r="BH124" i="1"/>
  <c r="BH115" i="1" s="1"/>
  <c r="BG124" i="1"/>
  <c r="BF124" i="1"/>
  <c r="AB64" i="1"/>
  <c r="AC64" i="1"/>
  <c r="BH786" i="1"/>
  <c r="BH882" i="1" s="1"/>
  <c r="BG786" i="1"/>
  <c r="BF786" i="1"/>
  <c r="BF882" i="1" s="1"/>
  <c r="BH785" i="1"/>
  <c r="BH852" i="1" s="1"/>
  <c r="BE852" i="1" s="1"/>
  <c r="BG785" i="1"/>
  <c r="BF785" i="1"/>
  <c r="BF880" i="1" s="1"/>
  <c r="BH784" i="1"/>
  <c r="BG784" i="1"/>
  <c r="BH783" i="1"/>
  <c r="BE827" i="1"/>
  <c r="D827" i="1"/>
  <c r="AF827" i="1" s="1"/>
  <c r="L827" i="1" l="1"/>
  <c r="AS827" i="1"/>
  <c r="AU723" i="1"/>
  <c r="AL723" i="1"/>
  <c r="R827" i="1"/>
  <c r="AF420" i="1"/>
  <c r="L420" i="1"/>
  <c r="AS420" i="1"/>
  <c r="AF141" i="1"/>
  <c r="AS141" i="1"/>
  <c r="L141" i="1"/>
  <c r="AF428" i="1"/>
  <c r="AS428" i="1"/>
  <c r="AF142" i="1"/>
  <c r="AS142" i="1"/>
  <c r="L142" i="1"/>
  <c r="J857" i="1"/>
  <c r="L857" i="1"/>
  <c r="AS857" i="1"/>
  <c r="AF857" i="1"/>
  <c r="AS346" i="1"/>
  <c r="AF346" i="1"/>
  <c r="L346" i="1"/>
  <c r="J771" i="1"/>
  <c r="AF771" i="1"/>
  <c r="AS771" i="1"/>
  <c r="L771" i="1"/>
  <c r="J772" i="1"/>
  <c r="AF772" i="1"/>
  <c r="L772" i="1"/>
  <c r="AS772" i="1"/>
  <c r="J723" i="1"/>
  <c r="L723" i="1"/>
  <c r="AS723" i="1"/>
  <c r="AF723" i="1"/>
  <c r="AF565" i="1"/>
  <c r="L565" i="1"/>
  <c r="AS565" i="1"/>
  <c r="AF566" i="1"/>
  <c r="L566" i="1"/>
  <c r="AS566" i="1"/>
  <c r="BH39" i="1"/>
  <c r="BG123" i="1"/>
  <c r="BH123" i="1"/>
  <c r="BG782" i="1"/>
  <c r="BG781" i="1" s="1"/>
  <c r="BI123" i="1"/>
  <c r="BE116" i="1"/>
  <c r="BG39" i="1"/>
  <c r="BG882" i="1"/>
  <c r="BG61" i="1" s="1"/>
  <c r="BG36" i="1" s="1"/>
  <c r="BG880" i="1"/>
  <c r="BE880" i="1" s="1"/>
  <c r="BE870" i="1"/>
  <c r="BF39" i="1"/>
  <c r="BE785" i="1"/>
  <c r="BH114" i="1"/>
  <c r="BH65" i="1"/>
  <c r="BI114" i="1"/>
  <c r="BI65" i="1"/>
  <c r="BE861" i="1"/>
  <c r="BG66" i="1"/>
  <c r="BG294" i="1" s="1"/>
  <c r="BE856" i="1"/>
  <c r="BH66" i="1"/>
  <c r="BH294" i="1" s="1"/>
  <c r="BI66" i="1"/>
  <c r="BI294" i="1" s="1"/>
  <c r="BE124" i="1"/>
  <c r="BI58" i="1"/>
  <c r="BI34" i="1" s="1"/>
  <c r="BH58" i="1"/>
  <c r="BH34" i="1" s="1"/>
  <c r="D867" i="1"/>
  <c r="BE125" i="1"/>
  <c r="BF115" i="1"/>
  <c r="BF123" i="1"/>
  <c r="BG115" i="1"/>
  <c r="D856" i="1"/>
  <c r="BI741" i="1"/>
  <c r="BI740" i="1" s="1"/>
  <c r="BE740" i="1" s="1"/>
  <c r="BK741" i="1"/>
  <c r="BJ741" i="1" s="1"/>
  <c r="BH741" i="1"/>
  <c r="BF741" i="1"/>
  <c r="BE741" i="1" s="1"/>
  <c r="V741" i="1"/>
  <c r="AB294" i="1"/>
  <c r="AC294" i="1"/>
  <c r="BI913" i="1"/>
  <c r="BH913" i="1"/>
  <c r="BF913" i="1"/>
  <c r="BI919" i="1"/>
  <c r="BI914" i="1" s="1"/>
  <c r="BH919" i="1"/>
  <c r="BH914" i="1" s="1"/>
  <c r="BH1016" i="1" s="1"/>
  <c r="BF919" i="1"/>
  <c r="AC919" i="1"/>
  <c r="AB919" i="1"/>
  <c r="AA919" i="1"/>
  <c r="AB1016" i="1"/>
  <c r="J770" i="1" l="1"/>
  <c r="AF867" i="1"/>
  <c r="L867" i="1"/>
  <c r="AS867" i="1"/>
  <c r="Z919" i="1"/>
  <c r="BI850" i="1"/>
  <c r="BI878" i="1" s="1"/>
  <c r="BH850" i="1"/>
  <c r="BH878" i="1" s="1"/>
  <c r="V913" i="1"/>
  <c r="V1017" i="1" s="1"/>
  <c r="BE123" i="1"/>
  <c r="AB741" i="1"/>
  <c r="D39" i="1"/>
  <c r="L39" i="1" s="1"/>
  <c r="BG60" i="1"/>
  <c r="BG35" i="1" s="1"/>
  <c r="D915" i="1"/>
  <c r="D919" i="1"/>
  <c r="BG850" i="1"/>
  <c r="BH1015" i="1"/>
  <c r="BH64" i="1"/>
  <c r="BG114" i="1"/>
  <c r="BG65" i="1"/>
  <c r="BG64" i="1" s="1"/>
  <c r="BI64" i="1"/>
  <c r="BE913" i="1"/>
  <c r="BE919" i="1"/>
  <c r="BF114" i="1"/>
  <c r="BE115" i="1"/>
  <c r="BH912" i="1"/>
  <c r="BI912" i="1"/>
  <c r="BF914" i="1"/>
  <c r="BF915" i="1"/>
  <c r="BE915" i="1" s="1"/>
  <c r="V1016" i="1"/>
  <c r="V919" i="1"/>
  <c r="BG878" i="1" l="1"/>
  <c r="BG57" i="1" s="1"/>
  <c r="BG32" i="1" s="1"/>
  <c r="BE914" i="1"/>
  <c r="BF1016" i="1"/>
  <c r="BE114" i="1"/>
  <c r="BG295" i="1"/>
  <c r="BG293" i="1" s="1"/>
  <c r="BF912" i="1"/>
  <c r="BE912" i="1" s="1"/>
  <c r="BG849" i="1" l="1"/>
  <c r="BG848" i="1" s="1"/>
  <c r="BF1015" i="1"/>
  <c r="BE1015" i="1" s="1"/>
  <c r="BE1016" i="1"/>
  <c r="BR592" i="1"/>
  <c r="BO592" i="1"/>
  <c r="BF592" i="1"/>
  <c r="V592" i="1"/>
  <c r="BG877" i="1" l="1"/>
  <c r="BG876" i="1" s="1"/>
  <c r="BN592" i="1"/>
  <c r="BG24" i="1"/>
  <c r="AA592" i="1"/>
  <c r="Z592" i="1" s="1"/>
  <c r="BK592" i="1"/>
  <c r="BJ592" i="1" s="1"/>
  <c r="BE767" i="1"/>
  <c r="BF757" i="1"/>
  <c r="BK757" i="1"/>
  <c r="BJ757" i="1" s="1"/>
  <c r="AP757" i="1"/>
  <c r="BF750" i="1"/>
  <c r="BF749" i="1" s="1"/>
  <c r="BE749" i="1" s="1"/>
  <c r="BO688" i="1"/>
  <c r="BN688" i="1" s="1"/>
  <c r="BK688" i="1"/>
  <c r="BJ688" i="1" s="1"/>
  <c r="BI688" i="1"/>
  <c r="BH688" i="1"/>
  <c r="BH316" i="1" s="1"/>
  <c r="AP688" i="1"/>
  <c r="V688" i="1"/>
  <c r="AB688" i="1"/>
  <c r="AP388" i="1"/>
  <c r="V388" i="1"/>
  <c r="D436" i="1"/>
  <c r="D482" i="1"/>
  <c r="D479" i="1"/>
  <c r="V482" i="1"/>
  <c r="V479" i="1"/>
  <c r="V476" i="1"/>
  <c r="AP438" i="1"/>
  <c r="V438" i="1"/>
  <c r="V446" i="1"/>
  <c r="V436" i="1"/>
  <c r="AP429" i="1"/>
  <c r="V429" i="1"/>
  <c r="D429" i="1"/>
  <c r="L429" i="1" s="1"/>
  <c r="V424" i="1"/>
  <c r="V421" i="1"/>
  <c r="V417" i="1"/>
  <c r="AP415" i="1"/>
  <c r="V415" i="1"/>
  <c r="V411" i="1"/>
  <c r="D402" i="1"/>
  <c r="V402" i="1"/>
  <c r="BN321" i="1"/>
  <c r="BK321" i="1"/>
  <c r="BJ321" i="1" s="1"/>
  <c r="V321" i="1"/>
  <c r="AB321" i="1"/>
  <c r="BN320" i="1"/>
  <c r="BK320" i="1"/>
  <c r="BJ320" i="1" s="1"/>
  <c r="BK316" i="1"/>
  <c r="BJ316" i="1" s="1"/>
  <c r="V316" i="1"/>
  <c r="BK315" i="1"/>
  <c r="BJ315" i="1" s="1"/>
  <c r="V315" i="1"/>
  <c r="BF285" i="1"/>
  <c r="BF284" i="1" s="1"/>
  <c r="BE284" i="1" s="1"/>
  <c r="BM283" i="1"/>
  <c r="BL283" i="1"/>
  <c r="BL220" i="1" s="1"/>
  <c r="BL199" i="1" s="1"/>
  <c r="BK283" i="1"/>
  <c r="BI283" i="1"/>
  <c r="BI223" i="1" s="1"/>
  <c r="BI202" i="1" s="1"/>
  <c r="BE202" i="1" s="1"/>
  <c r="BH283" i="1"/>
  <c r="AC283" i="1"/>
  <c r="AC295" i="1" s="1"/>
  <c r="BR228" i="1"/>
  <c r="BL228" i="1"/>
  <c r="BH228" i="1"/>
  <c r="BS227" i="1"/>
  <c r="BO227" i="1"/>
  <c r="BS226" i="1"/>
  <c r="BS170" i="1" s="1"/>
  <c r="BR226" i="1"/>
  <c r="BR170" i="1" s="1"/>
  <c r="BO226" i="1"/>
  <c r="BM227" i="1"/>
  <c r="BL227" i="1"/>
  <c r="BK227" i="1"/>
  <c r="BK224" i="1" s="1"/>
  <c r="BM226" i="1"/>
  <c r="BM170" i="1" s="1"/>
  <c r="BL226" i="1"/>
  <c r="BL170" i="1" s="1"/>
  <c r="BK226" i="1"/>
  <c r="BI227" i="1"/>
  <c r="BF227" i="1"/>
  <c r="BI226" i="1"/>
  <c r="BI170" i="1" s="1"/>
  <c r="BE170" i="1" s="1"/>
  <c r="BH226" i="1"/>
  <c r="BF226" i="1"/>
  <c r="D234" i="1"/>
  <c r="D228" i="1"/>
  <c r="BK204" i="1"/>
  <c r="V205" i="1"/>
  <c r="BO184" i="1"/>
  <c r="BN184" i="1" s="1"/>
  <c r="BK184" i="1"/>
  <c r="BJ184" i="1" s="1"/>
  <c r="W184" i="1"/>
  <c r="J184" i="1"/>
  <c r="BS125" i="1"/>
  <c r="BR125" i="1"/>
  <c r="BO116" i="1"/>
  <c r="BN116" i="1" s="1"/>
  <c r="BS124" i="1"/>
  <c r="BS115" i="1" s="1"/>
  <c r="BR124" i="1"/>
  <c r="BR115" i="1" s="1"/>
  <c r="BM125" i="1"/>
  <c r="BL125" i="1"/>
  <c r="BK125" i="1"/>
  <c r="BM124" i="1"/>
  <c r="BM115" i="1" s="1"/>
  <c r="BL124" i="1"/>
  <c r="BL115" i="1" s="1"/>
  <c r="BK124" i="1"/>
  <c r="AF482" i="1" l="1"/>
  <c r="L482" i="1"/>
  <c r="AS482" i="1"/>
  <c r="AF402" i="1"/>
  <c r="AS402" i="1"/>
  <c r="L402" i="1"/>
  <c r="AF436" i="1"/>
  <c r="AS436" i="1"/>
  <c r="L436" i="1"/>
  <c r="AF429" i="1"/>
  <c r="AS429" i="1"/>
  <c r="AF479" i="1"/>
  <c r="AS479" i="1"/>
  <c r="L479" i="1"/>
  <c r="AF228" i="1"/>
  <c r="AS228" i="1"/>
  <c r="L228" i="1"/>
  <c r="AF234" i="1"/>
  <c r="AS234" i="1"/>
  <c r="L234" i="1"/>
  <c r="BO295" i="1"/>
  <c r="BO293" i="1" s="1"/>
  <c r="BO282" i="1"/>
  <c r="BN282" i="1" s="1"/>
  <c r="BO122" i="1"/>
  <c r="BO115" i="1"/>
  <c r="BH314" i="1"/>
  <c r="BH782" i="1"/>
  <c r="BH781" i="1" s="1"/>
  <c r="D223" i="1"/>
  <c r="BI220" i="1"/>
  <c r="BK223" i="1"/>
  <c r="BK220" i="1"/>
  <c r="BJ204" i="1"/>
  <c r="V202" i="1"/>
  <c r="BM223" i="1"/>
  <c r="BM202" i="1" s="1"/>
  <c r="BM220" i="1"/>
  <c r="BM199" i="1" s="1"/>
  <c r="BL223" i="1"/>
  <c r="BL202" i="1" s="1"/>
  <c r="BL221" i="1"/>
  <c r="BJ221" i="1" s="1"/>
  <c r="BF224" i="1"/>
  <c r="BR227" i="1"/>
  <c r="BN227" i="1" s="1"/>
  <c r="BO225" i="1"/>
  <c r="BS225" i="1"/>
  <c r="BL225" i="1"/>
  <c r="BL224" i="1"/>
  <c r="BH227" i="1"/>
  <c r="BH295" i="1" s="1"/>
  <c r="BH293" i="1" s="1"/>
  <c r="BH223" i="1"/>
  <c r="BH220" i="1" s="1"/>
  <c r="BM225" i="1"/>
  <c r="BM224" i="1"/>
  <c r="AB315" i="1"/>
  <c r="AB320" i="1"/>
  <c r="AB319" i="1" s="1"/>
  <c r="V320" i="1"/>
  <c r="V319" i="1" s="1"/>
  <c r="BE757" i="1"/>
  <c r="BJ124" i="1"/>
  <c r="BJ226" i="1"/>
  <c r="AA436" i="1"/>
  <c r="Z436" i="1" s="1"/>
  <c r="BG55" i="1"/>
  <c r="BG22" i="1" s="1"/>
  <c r="BG56" i="1"/>
  <c r="BG31" i="1" s="1"/>
  <c r="BG30" i="1" s="1"/>
  <c r="V184" i="1"/>
  <c r="AA415" i="1"/>
  <c r="Z415" i="1" s="1"/>
  <c r="D415" i="1"/>
  <c r="AA421" i="1"/>
  <c r="Z421" i="1" s="1"/>
  <c r="D421" i="1"/>
  <c r="AA388" i="1"/>
  <c r="Z388" i="1" s="1"/>
  <c r="D388" i="1"/>
  <c r="AA438" i="1"/>
  <c r="Z438" i="1" s="1"/>
  <c r="D438" i="1"/>
  <c r="D423" i="1"/>
  <c r="D424" i="1"/>
  <c r="L424" i="1" s="1"/>
  <c r="BE768" i="1"/>
  <c r="BF225" i="1"/>
  <c r="AA411" i="1"/>
  <c r="Z411" i="1" s="1"/>
  <c r="D411" i="1"/>
  <c r="AA417" i="1"/>
  <c r="Z417" i="1" s="1"/>
  <c r="D417" i="1"/>
  <c r="BI225" i="1"/>
  <c r="BI295" i="1"/>
  <c r="BI293" i="1" s="1"/>
  <c r="AA446" i="1"/>
  <c r="Z446" i="1" s="1"/>
  <c r="D446" i="1"/>
  <c r="AB316" i="1"/>
  <c r="D435" i="1"/>
  <c r="D318" i="1"/>
  <c r="J757" i="1"/>
  <c r="BJ283" i="1"/>
  <c r="D315" i="1"/>
  <c r="BE750" i="1"/>
  <c r="BF766" i="1"/>
  <c r="BE766" i="1" s="1"/>
  <c r="D387" i="1"/>
  <c r="J688" i="1"/>
  <c r="V283" i="1"/>
  <c r="AA429" i="1"/>
  <c r="Z429" i="1" s="1"/>
  <c r="BJ125" i="1"/>
  <c r="BN226" i="1"/>
  <c r="D401" i="1"/>
  <c r="AA479" i="1"/>
  <c r="Z479" i="1" s="1"/>
  <c r="AA482" i="1"/>
  <c r="Z482" i="1" s="1"/>
  <c r="BN65" i="1"/>
  <c r="BK115" i="1"/>
  <c r="BK116" i="1"/>
  <c r="BE226" i="1"/>
  <c r="BE285" i="1"/>
  <c r="BN125" i="1"/>
  <c r="AA424" i="1"/>
  <c r="Z424" i="1" s="1"/>
  <c r="AA402" i="1"/>
  <c r="Z402" i="1" s="1"/>
  <c r="BF283" i="1"/>
  <c r="BE283" i="1" s="1"/>
  <c r="BJ227" i="1"/>
  <c r="BK225" i="1"/>
  <c r="BN124" i="1"/>
  <c r="AF401" i="1" l="1"/>
  <c r="L401" i="1"/>
  <c r="AS401" i="1"/>
  <c r="AF387" i="1"/>
  <c r="AS387" i="1"/>
  <c r="L387" i="1"/>
  <c r="AF411" i="1"/>
  <c r="L411" i="1"/>
  <c r="AS411" i="1"/>
  <c r="AF421" i="1"/>
  <c r="L421" i="1"/>
  <c r="AS421" i="1"/>
  <c r="AF435" i="1"/>
  <c r="AS435" i="1"/>
  <c r="L435" i="1"/>
  <c r="AF388" i="1"/>
  <c r="L388" i="1"/>
  <c r="AS388" i="1"/>
  <c r="AF415" i="1"/>
  <c r="L415" i="1"/>
  <c r="AS415" i="1"/>
  <c r="AF424" i="1"/>
  <c r="AS424" i="1"/>
  <c r="AF423" i="1"/>
  <c r="L423" i="1"/>
  <c r="AS423" i="1"/>
  <c r="AF315" i="1"/>
  <c r="L315" i="1"/>
  <c r="AS315" i="1"/>
  <c r="AF417" i="1"/>
  <c r="L417" i="1"/>
  <c r="AS417" i="1"/>
  <c r="AF438" i="1"/>
  <c r="AS438" i="1"/>
  <c r="L438" i="1"/>
  <c r="J318" i="1"/>
  <c r="AS318" i="1"/>
  <c r="AF318" i="1"/>
  <c r="L318" i="1"/>
  <c r="AF223" i="1"/>
  <c r="AS223" i="1"/>
  <c r="L223" i="1"/>
  <c r="AF446" i="1"/>
  <c r="AS446" i="1"/>
  <c r="L446" i="1"/>
  <c r="BO114" i="1"/>
  <c r="BN114" i="1" s="1"/>
  <c r="BN115" i="1"/>
  <c r="BO306" i="1"/>
  <c r="BO64" i="1"/>
  <c r="BN64" i="1" s="1"/>
  <c r="BN122" i="1"/>
  <c r="BH225" i="1"/>
  <c r="BE225" i="1" s="1"/>
  <c r="BE227" i="1"/>
  <c r="BE224" i="1" s="1"/>
  <c r="D220" i="1"/>
  <c r="V223" i="1"/>
  <c r="BI199" i="1"/>
  <c r="BI198" i="1" s="1"/>
  <c r="BE198" i="1" s="1"/>
  <c r="BE220" i="1"/>
  <c r="BF221" i="1"/>
  <c r="BJ220" i="1"/>
  <c r="BK219" i="1"/>
  <c r="BJ224" i="1"/>
  <c r="BJ223" i="1"/>
  <c r="V220" i="1"/>
  <c r="V199" i="1"/>
  <c r="BI171" i="1"/>
  <c r="BI169" i="1" s="1"/>
  <c r="BE169" i="1" s="1"/>
  <c r="BL171" i="1"/>
  <c r="BJ225" i="1"/>
  <c r="BM171" i="1"/>
  <c r="BR225" i="1"/>
  <c r="BE223" i="1"/>
  <c r="BH224" i="1"/>
  <c r="BS171" i="1"/>
  <c r="D116" i="1"/>
  <c r="BK114" i="1"/>
  <c r="BJ114" i="1" s="1"/>
  <c r="BJ115" i="1"/>
  <c r="BK65" i="1"/>
  <c r="BJ116" i="1"/>
  <c r="BK66" i="1"/>
  <c r="BJ66" i="1" s="1"/>
  <c r="D481" i="1"/>
  <c r="D480" i="1"/>
  <c r="AF481" i="1" l="1"/>
  <c r="AS481" i="1"/>
  <c r="L481" i="1"/>
  <c r="AF480" i="1"/>
  <c r="L480" i="1"/>
  <c r="AS480" i="1"/>
  <c r="AF116" i="1"/>
  <c r="L116" i="1"/>
  <c r="AS116" i="1"/>
  <c r="AF220" i="1"/>
  <c r="AS220" i="1"/>
  <c r="L220" i="1"/>
  <c r="BN306" i="1"/>
  <c r="BJ219" i="1"/>
  <c r="BK200" i="1"/>
  <c r="BJ200" i="1" s="1"/>
  <c r="BF219" i="1"/>
  <c r="BH221" i="1"/>
  <c r="BH219" i="1" s="1"/>
  <c r="BE199" i="1"/>
  <c r="BR171" i="1"/>
  <c r="BN225" i="1"/>
  <c r="BJ65" i="1"/>
  <c r="BK64" i="1"/>
  <c r="BJ64" i="1" s="1"/>
  <c r="D564" i="1"/>
  <c r="D571" i="1"/>
  <c r="L571" i="1" s="1"/>
  <c r="D569" i="1"/>
  <c r="L569" i="1" s="1"/>
  <c r="D575" i="1"/>
  <c r="AX575" i="1" s="1"/>
  <c r="D574" i="1"/>
  <c r="AX564" i="1" l="1"/>
  <c r="AY564" i="1"/>
  <c r="AY575" i="1"/>
  <c r="AR575" i="1"/>
  <c r="AS575" i="1" s="1"/>
  <c r="AX573" i="1"/>
  <c r="AY571" i="1"/>
  <c r="AR571" i="1"/>
  <c r="AP571" i="1" s="1"/>
  <c r="AX568" i="1"/>
  <c r="AX548" i="1" s="1"/>
  <c r="AY569" i="1"/>
  <c r="AR569" i="1"/>
  <c r="AP569" i="1" s="1"/>
  <c r="AF569" i="1"/>
  <c r="J564" i="1"/>
  <c r="L564" i="1"/>
  <c r="AF571" i="1"/>
  <c r="AF574" i="1"/>
  <c r="AS574" i="1"/>
  <c r="J575" i="1"/>
  <c r="AF575" i="1"/>
  <c r="L575" i="1"/>
  <c r="BT306" i="1"/>
  <c r="BN293" i="1"/>
  <c r="BK306" i="1"/>
  <c r="BJ306" i="1" s="1"/>
  <c r="D576" i="1"/>
  <c r="AE564" i="1" l="1"/>
  <c r="AF564" i="1" s="1"/>
  <c r="AE567" i="1"/>
  <c r="AK563" i="1"/>
  <c r="AL564" i="1"/>
  <c r="AX563" i="1"/>
  <c r="AX547" i="1" s="1"/>
  <c r="AR564" i="1"/>
  <c r="AS564" i="1" s="1"/>
  <c r="AR563" i="1"/>
  <c r="AR573" i="1"/>
  <c r="AP573" i="1"/>
  <c r="AP572" i="1" s="1"/>
  <c r="AY573" i="1"/>
  <c r="AX572" i="1"/>
  <c r="AS571" i="1"/>
  <c r="AS569" i="1"/>
  <c r="AF576" i="1"/>
  <c r="AS576" i="1"/>
  <c r="L576" i="1"/>
  <c r="BK293" i="1"/>
  <c r="BT293" i="1"/>
  <c r="BH837" i="1"/>
  <c r="J725" i="1"/>
  <c r="J726" i="1"/>
  <c r="AA553" i="1"/>
  <c r="Z553" i="1" s="1"/>
  <c r="AA555" i="1"/>
  <c r="AA552" i="1"/>
  <c r="Z552" i="1" s="1"/>
  <c r="AA403" i="1"/>
  <c r="AK562" i="1" l="1"/>
  <c r="AE563" i="1"/>
  <c r="AP563" i="1" s="1"/>
  <c r="AL563" i="1"/>
  <c r="AY563" i="1"/>
  <c r="AY572" i="1"/>
  <c r="AR572" i="1"/>
  <c r="AX321" i="1"/>
  <c r="AX316" i="1"/>
  <c r="AX782" i="1" s="1"/>
  <c r="AY547" i="1"/>
  <c r="AR547" i="1"/>
  <c r="BE837" i="1"/>
  <c r="AK551" i="1"/>
  <c r="AK547" i="1" s="1"/>
  <c r="AE552" i="1"/>
  <c r="AP552" i="1" s="1"/>
  <c r="W403" i="1"/>
  <c r="W401" i="1" s="1"/>
  <c r="W324" i="1" s="1"/>
  <c r="Z403" i="1"/>
  <c r="W555" i="1"/>
  <c r="W551" i="1" s="1"/>
  <c r="Z555" i="1"/>
  <c r="BE735" i="1"/>
  <c r="BS1132" i="1"/>
  <c r="BR1132" i="1"/>
  <c r="BO1132" i="1"/>
  <c r="BJ1132" i="1"/>
  <c r="BE1132" i="1"/>
  <c r="BF1129" i="1"/>
  <c r="BE1129" i="1" s="1"/>
  <c r="BS37" i="1"/>
  <c r="BR37" i="1"/>
  <c r="BO37" i="1"/>
  <c r="BJ1126" i="1"/>
  <c r="BF1116" i="1"/>
  <c r="BE1116" i="1" s="1"/>
  <c r="BE1111" i="1"/>
  <c r="BR1104" i="1"/>
  <c r="BR27" i="1" s="1"/>
  <c r="BJ1104" i="1"/>
  <c r="BJ1121" i="1" s="1"/>
  <c r="BF27" i="1"/>
  <c r="BE27" i="1" s="1"/>
  <c r="BM1049" i="1"/>
  <c r="BE1049" i="1"/>
  <c r="BI1048" i="1"/>
  <c r="BN1037" i="1"/>
  <c r="BN1036" i="1"/>
  <c r="BE1036" i="1"/>
  <c r="BN1035" i="1"/>
  <c r="BE1035" i="1"/>
  <c r="BN1034" i="1"/>
  <c r="BF1034" i="1"/>
  <c r="BE1034" i="1" s="1"/>
  <c r="BN1033" i="1"/>
  <c r="BE1033" i="1"/>
  <c r="BN1032" i="1"/>
  <c r="BE1032" i="1"/>
  <c r="BN1031" i="1"/>
  <c r="BF1031" i="1"/>
  <c r="BE1031" i="1" s="1"/>
  <c r="BO1030" i="1"/>
  <c r="BJ1030" i="1"/>
  <c r="BE1030" i="1"/>
  <c r="BO1029" i="1"/>
  <c r="BJ1029" i="1"/>
  <c r="BE1029" i="1"/>
  <c r="BR1028" i="1"/>
  <c r="BJ1028" i="1"/>
  <c r="BF1028" i="1"/>
  <c r="BO1028" i="1" s="1"/>
  <c r="BJ1027" i="1"/>
  <c r="BF1027" i="1"/>
  <c r="BJ1026" i="1"/>
  <c r="BF1026" i="1"/>
  <c r="BJ1025" i="1"/>
  <c r="BJ1024" i="1"/>
  <c r="BJ1018" i="1"/>
  <c r="BJ1017" i="1"/>
  <c r="BY1017" i="1" s="1"/>
  <c r="BJ1016" i="1"/>
  <c r="BJ1015" i="1"/>
  <c r="BR981" i="1"/>
  <c r="BO981" i="1"/>
  <c r="BJ981" i="1"/>
  <c r="BR980" i="1"/>
  <c r="BO980" i="1"/>
  <c r="BJ980" i="1"/>
  <c r="BR979" i="1"/>
  <c r="BJ979" i="1"/>
  <c r="BF979" i="1"/>
  <c r="BE979" i="1" s="1"/>
  <c r="BR978" i="1"/>
  <c r="BJ978" i="1"/>
  <c r="BF978" i="1"/>
  <c r="BE978" i="1" s="1"/>
  <c r="BR977" i="1"/>
  <c r="BJ977" i="1"/>
  <c r="BF977" i="1"/>
  <c r="BE977" i="1" s="1"/>
  <c r="BR976" i="1"/>
  <c r="BJ976" i="1"/>
  <c r="BF976" i="1"/>
  <c r="BR975" i="1"/>
  <c r="BO975" i="1"/>
  <c r="BJ975" i="1"/>
  <c r="BE975" i="1"/>
  <c r="BR974" i="1"/>
  <c r="BO974" i="1"/>
  <c r="BJ974" i="1"/>
  <c r="BR973" i="1"/>
  <c r="BJ973" i="1"/>
  <c r="BR972" i="1"/>
  <c r="BO972" i="1"/>
  <c r="BJ972" i="1"/>
  <c r="BR971" i="1"/>
  <c r="BO971" i="1"/>
  <c r="BJ971" i="1"/>
  <c r="BR970" i="1"/>
  <c r="BO970" i="1"/>
  <c r="BJ970" i="1"/>
  <c r="BE970" i="1"/>
  <c r="BR969" i="1"/>
  <c r="BO969" i="1"/>
  <c r="BJ969" i="1"/>
  <c r="BE969" i="1"/>
  <c r="BR968" i="1"/>
  <c r="BO968" i="1"/>
  <c r="BJ968" i="1"/>
  <c r="BR967" i="1"/>
  <c r="BO967" i="1"/>
  <c r="BJ967" i="1"/>
  <c r="BE967" i="1"/>
  <c r="BR966" i="1"/>
  <c r="BO966" i="1"/>
  <c r="BJ966" i="1"/>
  <c r="BE966" i="1"/>
  <c r="BS928" i="1"/>
  <c r="BR928" i="1"/>
  <c r="BJ928" i="1"/>
  <c r="BF928" i="1"/>
  <c r="BS51" i="1"/>
  <c r="BE927" i="1"/>
  <c r="BE926" i="1"/>
  <c r="BI925" i="1"/>
  <c r="BH925" i="1"/>
  <c r="BF925" i="1"/>
  <c r="BS923" i="1"/>
  <c r="BR923" i="1"/>
  <c r="BO923" i="1"/>
  <c r="BJ923" i="1"/>
  <c r="BS916" i="1"/>
  <c r="BR916" i="1"/>
  <c r="BO916" i="1"/>
  <c r="BJ916" i="1"/>
  <c r="BS915" i="1"/>
  <c r="BR915" i="1"/>
  <c r="BO915" i="1"/>
  <c r="BJ915" i="1"/>
  <c r="BS910" i="1"/>
  <c r="BR910" i="1"/>
  <c r="BO910" i="1"/>
  <c r="BJ910" i="1"/>
  <c r="BE910" i="1"/>
  <c r="BS909" i="1"/>
  <c r="BR909" i="1"/>
  <c r="BO909" i="1"/>
  <c r="BJ909" i="1"/>
  <c r="BE909" i="1"/>
  <c r="BS908" i="1"/>
  <c r="BR908" i="1"/>
  <c r="BO908" i="1"/>
  <c r="BJ908" i="1"/>
  <c r="BE908" i="1"/>
  <c r="BS907" i="1"/>
  <c r="BR907" i="1"/>
  <c r="BO907" i="1"/>
  <c r="BJ907" i="1"/>
  <c r="BE907" i="1"/>
  <c r="BS906" i="1"/>
  <c r="BR906" i="1"/>
  <c r="BO906" i="1"/>
  <c r="BJ906" i="1"/>
  <c r="BS905" i="1"/>
  <c r="BR905" i="1"/>
  <c r="BO905" i="1"/>
  <c r="BJ905" i="1"/>
  <c r="BE905" i="1"/>
  <c r="BS904" i="1"/>
  <c r="BR904" i="1"/>
  <c r="BO904" i="1"/>
  <c r="BJ904" i="1"/>
  <c r="BE904" i="1"/>
  <c r="BR903" i="1"/>
  <c r="BJ903" i="1"/>
  <c r="BI903" i="1"/>
  <c r="BS903" i="1" s="1"/>
  <c r="BF903" i="1"/>
  <c r="BO903" i="1" s="1"/>
  <c r="BS902" i="1"/>
  <c r="BR902" i="1"/>
  <c r="BO902" i="1"/>
  <c r="BJ902" i="1"/>
  <c r="BE902" i="1"/>
  <c r="BS901" i="1"/>
  <c r="BR901" i="1"/>
  <c r="BO901" i="1"/>
  <c r="BJ901" i="1"/>
  <c r="BE901" i="1"/>
  <c r="BR900" i="1"/>
  <c r="BO900" i="1"/>
  <c r="BJ900" i="1"/>
  <c r="BI900" i="1"/>
  <c r="BS900" i="1" s="1"/>
  <c r="BS899" i="1"/>
  <c r="BR899" i="1"/>
  <c r="BO899" i="1"/>
  <c r="BJ899" i="1"/>
  <c r="BE899" i="1"/>
  <c r="BS898" i="1"/>
  <c r="BR898" i="1"/>
  <c r="BO898" i="1"/>
  <c r="BJ898" i="1"/>
  <c r="BE898" i="1"/>
  <c r="BR897" i="1"/>
  <c r="BO897" i="1"/>
  <c r="BJ897" i="1"/>
  <c r="BI897" i="1"/>
  <c r="BS897" i="1" s="1"/>
  <c r="BR896" i="1"/>
  <c r="BO896" i="1"/>
  <c r="BJ896" i="1"/>
  <c r="BI896" i="1"/>
  <c r="BE896" i="1" s="1"/>
  <c r="BR895" i="1"/>
  <c r="BO895" i="1"/>
  <c r="BJ895" i="1"/>
  <c r="BI895" i="1"/>
  <c r="BS895" i="1" s="1"/>
  <c r="BR894" i="1"/>
  <c r="BO894" i="1"/>
  <c r="BJ894" i="1"/>
  <c r="BS893" i="1"/>
  <c r="BR893" i="1"/>
  <c r="BO893" i="1"/>
  <c r="BJ893" i="1"/>
  <c r="BE893" i="1"/>
  <c r="BS892" i="1"/>
  <c r="BR892" i="1"/>
  <c r="BO892" i="1"/>
  <c r="BJ892" i="1"/>
  <c r="BE892" i="1"/>
  <c r="BR891" i="1"/>
  <c r="BJ891" i="1"/>
  <c r="BI891" i="1"/>
  <c r="BS891" i="1" s="1"/>
  <c r="BF891" i="1"/>
  <c r="BO891" i="1" s="1"/>
  <c r="BR890" i="1"/>
  <c r="BJ890" i="1"/>
  <c r="BI890" i="1"/>
  <c r="BS890" i="1" s="1"/>
  <c r="BF890" i="1"/>
  <c r="BO890" i="1" s="1"/>
  <c r="BR889" i="1"/>
  <c r="BJ889" i="1"/>
  <c r="BF889" i="1"/>
  <c r="BO889" i="1" s="1"/>
  <c r="BS888" i="1"/>
  <c r="BR888" i="1"/>
  <c r="BO888" i="1"/>
  <c r="BJ888" i="1"/>
  <c r="BE888" i="1"/>
  <c r="BS887" i="1"/>
  <c r="BR887" i="1"/>
  <c r="BO887" i="1"/>
  <c r="BJ887" i="1"/>
  <c r="BE887" i="1"/>
  <c r="BR886" i="1"/>
  <c r="BO886" i="1"/>
  <c r="BJ886" i="1"/>
  <c r="BI886" i="1"/>
  <c r="BM881" i="1"/>
  <c r="BL881" i="1"/>
  <c r="BM875" i="1"/>
  <c r="BL875" i="1"/>
  <c r="BK875" i="1"/>
  <c r="BH875" i="1"/>
  <c r="BF875" i="1"/>
  <c r="BM874" i="1"/>
  <c r="BL874" i="1"/>
  <c r="BK874" i="1"/>
  <c r="BM873" i="1"/>
  <c r="BM25" i="1" s="1"/>
  <c r="BL873" i="1"/>
  <c r="BL25" i="1" s="1"/>
  <c r="BK873" i="1"/>
  <c r="BR862" i="1"/>
  <c r="BO862" i="1"/>
  <c r="BJ862" i="1"/>
  <c r="BE862" i="1"/>
  <c r="BS860" i="1"/>
  <c r="BR860" i="1"/>
  <c r="BO860" i="1"/>
  <c r="BJ860" i="1"/>
  <c r="BS859" i="1"/>
  <c r="BR859" i="1"/>
  <c r="BO859" i="1"/>
  <c r="BJ859" i="1"/>
  <c r="BE859" i="1"/>
  <c r="BS858" i="1"/>
  <c r="BR858" i="1"/>
  <c r="BO858" i="1"/>
  <c r="BJ858" i="1"/>
  <c r="BE858" i="1"/>
  <c r="BV857" i="1"/>
  <c r="BJ857" i="1"/>
  <c r="BM852" i="1"/>
  <c r="BL852" i="1"/>
  <c r="BM847" i="1"/>
  <c r="BM48" i="1" s="1"/>
  <c r="BL847" i="1"/>
  <c r="BK847" i="1"/>
  <c r="BJ841" i="1"/>
  <c r="BT834" i="1"/>
  <c r="BJ836" i="1"/>
  <c r="BJ835" i="1"/>
  <c r="BS834" i="1"/>
  <c r="BJ834" i="1"/>
  <c r="BS826" i="1"/>
  <c r="BR826" i="1"/>
  <c r="BJ826" i="1"/>
  <c r="BE826" i="1"/>
  <c r="BS825" i="1"/>
  <c r="BR825" i="1"/>
  <c r="BJ825" i="1"/>
  <c r="BE825" i="1"/>
  <c r="BS824" i="1"/>
  <c r="BR824" i="1"/>
  <c r="BJ824" i="1"/>
  <c r="BE824" i="1"/>
  <c r="BS823" i="1"/>
  <c r="BR823" i="1"/>
  <c r="BJ823" i="1"/>
  <c r="BE823" i="1"/>
  <c r="BS822" i="1"/>
  <c r="BR822" i="1"/>
  <c r="BJ822" i="1"/>
  <c r="BE822" i="1"/>
  <c r="BS819" i="1"/>
  <c r="BR819" i="1"/>
  <c r="BJ819" i="1"/>
  <c r="BE819" i="1"/>
  <c r="BS818" i="1"/>
  <c r="BR818" i="1"/>
  <c r="BJ818" i="1"/>
  <c r="BE818" i="1"/>
  <c r="BS817" i="1"/>
  <c r="BR817" i="1"/>
  <c r="BJ817" i="1"/>
  <c r="BF817" i="1"/>
  <c r="BS814" i="1"/>
  <c r="BR814" i="1"/>
  <c r="BJ814" i="1"/>
  <c r="BR812" i="1"/>
  <c r="BJ812" i="1"/>
  <c r="BR811" i="1"/>
  <c r="BJ811" i="1"/>
  <c r="BK788" i="1"/>
  <c r="BJ788" i="1" s="1"/>
  <c r="BL786" i="1"/>
  <c r="BL61" i="1" s="1"/>
  <c r="BL36" i="1" s="1"/>
  <c r="BK786" i="1"/>
  <c r="BK61" i="1" s="1"/>
  <c r="BK36" i="1" s="1"/>
  <c r="BH61" i="1"/>
  <c r="BK785" i="1"/>
  <c r="BK880" i="1" s="1"/>
  <c r="BJ880" i="1" s="1"/>
  <c r="BM784" i="1"/>
  <c r="BM851" i="1" s="1"/>
  <c r="BM879" i="1" s="1"/>
  <c r="BL784" i="1"/>
  <c r="BL851" i="1" s="1"/>
  <c r="BL879" i="1" s="1"/>
  <c r="BM783" i="1"/>
  <c r="BM850" i="1" s="1"/>
  <c r="BM878" i="1" s="1"/>
  <c r="BL783" i="1"/>
  <c r="BL850" i="1" s="1"/>
  <c r="BK783" i="1"/>
  <c r="BL782" i="1"/>
  <c r="BL849" i="1" s="1"/>
  <c r="BL877" i="1" s="1"/>
  <c r="BL56" i="1" s="1"/>
  <c r="BL31" i="1" s="1"/>
  <c r="BL781" i="1"/>
  <c r="BL47" i="1" s="1"/>
  <c r="BN772" i="1"/>
  <c r="BT772" i="1" s="1"/>
  <c r="BT785" i="1" s="1"/>
  <c r="BT852" i="1" s="1"/>
  <c r="BT880" i="1" s="1"/>
  <c r="BT60" i="1" s="1"/>
  <c r="BT35" i="1" s="1"/>
  <c r="BJ772" i="1"/>
  <c r="BN771" i="1"/>
  <c r="BT771" i="1" s="1"/>
  <c r="BJ771" i="1"/>
  <c r="BO770" i="1"/>
  <c r="BN770" i="1" s="1"/>
  <c r="BK770" i="1"/>
  <c r="BJ770" i="1" s="1"/>
  <c r="BF770" i="1"/>
  <c r="BE770" i="1" s="1"/>
  <c r="BR765" i="1"/>
  <c r="BO765" i="1"/>
  <c r="BJ765" i="1"/>
  <c r="BR764" i="1"/>
  <c r="BO764" i="1"/>
  <c r="BJ764" i="1"/>
  <c r="BR763" i="1"/>
  <c r="BO763" i="1"/>
  <c r="BJ763" i="1"/>
  <c r="BR762" i="1"/>
  <c r="BO762" i="1"/>
  <c r="BJ762" i="1"/>
  <c r="BR761" i="1"/>
  <c r="BO761" i="1"/>
  <c r="BJ761" i="1"/>
  <c r="BR760" i="1"/>
  <c r="BO760" i="1"/>
  <c r="BK760" i="1" s="1"/>
  <c r="BJ760" i="1" s="1"/>
  <c r="BE760" i="1"/>
  <c r="BR759" i="1"/>
  <c r="BO759" i="1"/>
  <c r="BJ759" i="1"/>
  <c r="BR755" i="1"/>
  <c r="BO755" i="1"/>
  <c r="BJ755" i="1"/>
  <c r="BE755" i="1"/>
  <c r="BR754" i="1"/>
  <c r="BO754" i="1"/>
  <c r="BJ754" i="1"/>
  <c r="BE754" i="1"/>
  <c r="BR753" i="1"/>
  <c r="BO753" i="1"/>
  <c r="BJ753" i="1"/>
  <c r="BE753" i="1"/>
  <c r="BR748" i="1"/>
  <c r="BO748" i="1"/>
  <c r="BJ748" i="1"/>
  <c r="BR747" i="1"/>
  <c r="BO747" i="1"/>
  <c r="BJ747" i="1"/>
  <c r="BR746" i="1"/>
  <c r="BO746" i="1"/>
  <c r="BJ746" i="1"/>
  <c r="BR786" i="1"/>
  <c r="BR882" i="1" s="1"/>
  <c r="BR61" i="1" s="1"/>
  <c r="BR36" i="1" s="1"/>
  <c r="BO786" i="1"/>
  <c r="BO882" i="1" s="1"/>
  <c r="BS739" i="1"/>
  <c r="BR739" i="1"/>
  <c r="BK735" i="1"/>
  <c r="BJ735" i="1" s="1"/>
  <c r="BE739" i="1"/>
  <c r="BS738" i="1"/>
  <c r="BR738" i="1"/>
  <c r="BO738" i="1"/>
  <c r="BN738" i="1" s="1"/>
  <c r="BJ738" i="1"/>
  <c r="BE738" i="1"/>
  <c r="BS737" i="1"/>
  <c r="BR737" i="1"/>
  <c r="BJ737" i="1"/>
  <c r="BF737" i="1"/>
  <c r="BE737" i="1" s="1"/>
  <c r="BS736" i="1"/>
  <c r="BR736" i="1"/>
  <c r="BO736" i="1"/>
  <c r="BN736" i="1" s="1"/>
  <c r="BJ736" i="1"/>
  <c r="BE736" i="1"/>
  <c r="BS735" i="1"/>
  <c r="BR735" i="1"/>
  <c r="BO735" i="1"/>
  <c r="BN735" i="1" s="1"/>
  <c r="BS730" i="1"/>
  <c r="BR730" i="1"/>
  <c r="BO730" i="1"/>
  <c r="BN730" i="1" s="1"/>
  <c r="BJ730" i="1"/>
  <c r="BS729" i="1"/>
  <c r="BR729" i="1"/>
  <c r="BO729" i="1"/>
  <c r="BN729" i="1" s="1"/>
  <c r="BJ729" i="1"/>
  <c r="BS728" i="1"/>
  <c r="BR728" i="1"/>
  <c r="BJ728" i="1"/>
  <c r="BI681" i="1"/>
  <c r="BH679" i="1"/>
  <c r="BF679" i="1"/>
  <c r="BI678" i="1"/>
  <c r="BH678" i="1"/>
  <c r="BF678" i="1"/>
  <c r="BH677" i="1"/>
  <c r="BH676" i="1"/>
  <c r="BE670" i="1"/>
  <c r="BE669" i="1"/>
  <c r="BE668" i="1"/>
  <c r="BF667" i="1"/>
  <c r="BF666" i="1" s="1"/>
  <c r="BE666" i="1" s="1"/>
  <c r="BS656" i="1"/>
  <c r="BN656" i="1" s="1"/>
  <c r="BJ656" i="1"/>
  <c r="BE656" i="1"/>
  <c r="BE640" i="1" s="1"/>
  <c r="BS655" i="1"/>
  <c r="BS654" i="1"/>
  <c r="BS653" i="1"/>
  <c r="BS652" i="1"/>
  <c r="BE652" i="1"/>
  <c r="BS651" i="1"/>
  <c r="BF651" i="1"/>
  <c r="BE651" i="1" s="1"/>
  <c r="BS650" i="1"/>
  <c r="BE650" i="1"/>
  <c r="BS649" i="1"/>
  <c r="BE649" i="1"/>
  <c r="BS648" i="1"/>
  <c r="BF648" i="1"/>
  <c r="BE648" i="1" s="1"/>
  <c r="BS647" i="1"/>
  <c r="BE647" i="1"/>
  <c r="BS646" i="1"/>
  <c r="BE646" i="1"/>
  <c r="BS645" i="1"/>
  <c r="BE645" i="1"/>
  <c r="BS644" i="1"/>
  <c r="BF644" i="1"/>
  <c r="BE644" i="1" s="1"/>
  <c r="BI643" i="1"/>
  <c r="BS643" i="1" s="1"/>
  <c r="BS642" i="1"/>
  <c r="BE642" i="1"/>
  <c r="BS641" i="1"/>
  <c r="BE641" i="1"/>
  <c r="BJ640" i="1"/>
  <c r="BI640" i="1"/>
  <c r="BS640" i="1" s="1"/>
  <c r="BN640" i="1" s="1"/>
  <c r="BS638" i="1"/>
  <c r="BE638" i="1"/>
  <c r="BJ636" i="1"/>
  <c r="BE636" i="1"/>
  <c r="BJ635" i="1"/>
  <c r="BI635" i="1"/>
  <c r="BE635" i="1" s="1"/>
  <c r="BJ633" i="1"/>
  <c r="BZ633" i="1" s="1"/>
  <c r="BJ632" i="1"/>
  <c r="BJ631" i="1"/>
  <c r="BS630" i="1"/>
  <c r="BN630" i="1" s="1"/>
  <c r="BJ630" i="1"/>
  <c r="BE630" i="1"/>
  <c r="BS629" i="1"/>
  <c r="BN629" i="1" s="1"/>
  <c r="BJ629" i="1"/>
  <c r="BE629" i="1"/>
  <c r="BJ628" i="1"/>
  <c r="BZ628" i="1" s="1"/>
  <c r="BJ627" i="1"/>
  <c r="BS626" i="1"/>
  <c r="BN626" i="1" s="1"/>
  <c r="BJ626" i="1"/>
  <c r="BS625" i="1"/>
  <c r="BN625" i="1" s="1"/>
  <c r="BJ625" i="1"/>
  <c r="BS624" i="1"/>
  <c r="BN624" i="1" s="1"/>
  <c r="BJ624" i="1"/>
  <c r="BE624" i="1"/>
  <c r="BJ623" i="1"/>
  <c r="BI623" i="1"/>
  <c r="BE623" i="1" s="1"/>
  <c r="BJ622" i="1"/>
  <c r="BZ622" i="1" s="1"/>
  <c r="BS621" i="1"/>
  <c r="BN621" i="1" s="1"/>
  <c r="BJ621" i="1"/>
  <c r="BE621" i="1"/>
  <c r="BS620" i="1"/>
  <c r="BN620" i="1" s="1"/>
  <c r="BJ620" i="1"/>
  <c r="BE620" i="1"/>
  <c r="BS619" i="1"/>
  <c r="BN619" i="1" s="1"/>
  <c r="BJ619" i="1"/>
  <c r="BJ618" i="1"/>
  <c r="BI618" i="1"/>
  <c r="BS618" i="1" s="1"/>
  <c r="BN618" i="1" s="1"/>
  <c r="BJ617" i="1"/>
  <c r="BI617" i="1"/>
  <c r="BS617" i="1" s="1"/>
  <c r="BN617" i="1" s="1"/>
  <c r="BJ616" i="1"/>
  <c r="BS613" i="1"/>
  <c r="BN613" i="1" s="1"/>
  <c r="BJ613" i="1"/>
  <c r="BE613" i="1"/>
  <c r="BJ612" i="1"/>
  <c r="BZ612" i="1" s="1"/>
  <c r="BS611" i="1"/>
  <c r="BN611" i="1" s="1"/>
  <c r="BJ611" i="1"/>
  <c r="BE611" i="1"/>
  <c r="BJ610" i="1"/>
  <c r="BI610" i="1"/>
  <c r="BE610" i="1" s="1"/>
  <c r="BJ609" i="1"/>
  <c r="BS608" i="1"/>
  <c r="BN608" i="1" s="1"/>
  <c r="BJ608" i="1"/>
  <c r="BE608" i="1"/>
  <c r="BS607" i="1"/>
  <c r="BN607" i="1" s="1"/>
  <c r="BJ607" i="1"/>
  <c r="BE607" i="1"/>
  <c r="BS606" i="1"/>
  <c r="BN606" i="1" s="1"/>
  <c r="BJ606" i="1"/>
  <c r="BE606" i="1"/>
  <c r="BS605" i="1"/>
  <c r="BN605" i="1" s="1"/>
  <c r="BJ605" i="1"/>
  <c r="BE605" i="1"/>
  <c r="BJ604" i="1"/>
  <c r="BI604" i="1"/>
  <c r="BS604" i="1" s="1"/>
  <c r="BN604" i="1" s="1"/>
  <c r="BJ603" i="1"/>
  <c r="BE603" i="1"/>
  <c r="BJ602" i="1"/>
  <c r="BN601" i="1"/>
  <c r="BJ601" i="1"/>
  <c r="BE601" i="1"/>
  <c r="BN600" i="1"/>
  <c r="BJ600" i="1"/>
  <c r="BE600" i="1"/>
  <c r="BJ599" i="1"/>
  <c r="BI599" i="1"/>
  <c r="BE599" i="1" s="1"/>
  <c r="BJ598" i="1"/>
  <c r="BJ593" i="1"/>
  <c r="BS591" i="1"/>
  <c r="BN591" i="1" s="1"/>
  <c r="BJ591" i="1"/>
  <c r="BS590" i="1"/>
  <c r="BN590" i="1" s="1"/>
  <c r="BJ590" i="1"/>
  <c r="BS589" i="1"/>
  <c r="BN589" i="1" s="1"/>
  <c r="BJ589" i="1"/>
  <c r="BS588" i="1"/>
  <c r="BN588" i="1" s="1"/>
  <c r="BJ588" i="1"/>
  <c r="BS587" i="1"/>
  <c r="BN587" i="1" s="1"/>
  <c r="BJ587" i="1"/>
  <c r="BS586" i="1"/>
  <c r="BN586" i="1" s="1"/>
  <c r="BJ586" i="1"/>
  <c r="BS585" i="1"/>
  <c r="BN585" i="1" s="1"/>
  <c r="BJ585" i="1"/>
  <c r="BS584" i="1"/>
  <c r="BN584" i="1" s="1"/>
  <c r="BJ584" i="1"/>
  <c r="BJ583" i="1"/>
  <c r="BI583" i="1"/>
  <c r="BE583" i="1" s="1"/>
  <c r="BK784" i="1"/>
  <c r="BO741" i="1"/>
  <c r="BN741" i="1" s="1"/>
  <c r="BR783" i="1"/>
  <c r="BR316" i="1"/>
  <c r="BJ304" i="1"/>
  <c r="BJ303" i="1"/>
  <c r="BJ302" i="1"/>
  <c r="BS301" i="1"/>
  <c r="BR301" i="1"/>
  <c r="BO301" i="1"/>
  <c r="BJ301" i="1"/>
  <c r="BS300" i="1"/>
  <c r="BR300" i="1"/>
  <c r="BO300" i="1"/>
  <c r="BJ300" i="1"/>
  <c r="BS299" i="1"/>
  <c r="BR299" i="1"/>
  <c r="BO299" i="1"/>
  <c r="BJ299" i="1"/>
  <c r="BS298" i="1"/>
  <c r="BR298" i="1"/>
  <c r="BO298" i="1"/>
  <c r="BJ298" i="1"/>
  <c r="BS297" i="1"/>
  <c r="BR297" i="1"/>
  <c r="BJ297" i="1"/>
  <c r="BF297" i="1"/>
  <c r="BE297" i="1" s="1"/>
  <c r="BE52" i="1" s="1"/>
  <c r="BJ285" i="1"/>
  <c r="BJ282" i="1"/>
  <c r="BF282" i="1"/>
  <c r="BE282" i="1" s="1"/>
  <c r="BE46" i="1" s="1"/>
  <c r="BN229" i="1"/>
  <c r="BN228" i="1" s="1"/>
  <c r="BJ229" i="1"/>
  <c r="BJ228" i="1" s="1"/>
  <c r="BE229" i="1"/>
  <c r="BE228" i="1" s="1"/>
  <c r="BJ217" i="1"/>
  <c r="BE217" i="1"/>
  <c r="BJ216" i="1"/>
  <c r="BE216" i="1"/>
  <c r="BJ215" i="1"/>
  <c r="BF215" i="1"/>
  <c r="BE215" i="1" s="1"/>
  <c r="BN212" i="1"/>
  <c r="BJ212" i="1"/>
  <c r="BE212" i="1"/>
  <c r="BJ211" i="1"/>
  <c r="BF211" i="1"/>
  <c r="BO204" i="1"/>
  <c r="BJ208" i="1"/>
  <c r="BF66" i="1"/>
  <c r="BO185" i="1"/>
  <c r="BK197" i="1"/>
  <c r="BK195" i="1" s="1"/>
  <c r="BJ195" i="1" s="1"/>
  <c r="BE197" i="1"/>
  <c r="BN196" i="1"/>
  <c r="BJ196" i="1"/>
  <c r="BE196" i="1"/>
  <c r="BF195" i="1"/>
  <c r="BE195" i="1" s="1"/>
  <c r="BN194" i="1"/>
  <c r="BJ194" i="1"/>
  <c r="BE194" i="1"/>
  <c r="BN193" i="1"/>
  <c r="BJ193" i="1"/>
  <c r="BE193" i="1"/>
  <c r="BN192" i="1"/>
  <c r="BJ192" i="1"/>
  <c r="BF192" i="1"/>
  <c r="BN191" i="1"/>
  <c r="BJ191" i="1"/>
  <c r="BN190" i="1"/>
  <c r="BJ190" i="1"/>
  <c r="BN189" i="1"/>
  <c r="BJ189" i="1"/>
  <c r="BE189" i="1"/>
  <c r="BN188" i="1"/>
  <c r="BJ188" i="1"/>
  <c r="BE188" i="1"/>
  <c r="BN187" i="1"/>
  <c r="BJ187" i="1"/>
  <c r="BF187" i="1"/>
  <c r="BE187" i="1" s="1"/>
  <c r="BN186" i="1"/>
  <c r="BJ186" i="1"/>
  <c r="BN168" i="1"/>
  <c r="BJ168" i="1"/>
  <c r="BE168" i="1"/>
  <c r="BN167" i="1"/>
  <c r="BJ167" i="1"/>
  <c r="BE167" i="1"/>
  <c r="BO166" i="1"/>
  <c r="BN166" i="1" s="1"/>
  <c r="BK166" i="1"/>
  <c r="BJ166" i="1" s="1"/>
  <c r="BF166" i="1"/>
  <c r="BE166" i="1" s="1"/>
  <c r="BN165" i="1"/>
  <c r="BJ165" i="1"/>
  <c r="BE165" i="1"/>
  <c r="BN164" i="1"/>
  <c r="BJ164" i="1"/>
  <c r="BE164" i="1"/>
  <c r="BN163" i="1"/>
  <c r="BK163" i="1"/>
  <c r="BJ163" i="1" s="1"/>
  <c r="BE163" i="1"/>
  <c r="BN162" i="1"/>
  <c r="BJ162" i="1"/>
  <c r="BE162" i="1"/>
  <c r="BN161" i="1"/>
  <c r="BJ161" i="1"/>
  <c r="BE161" i="1"/>
  <c r="BO160" i="1"/>
  <c r="BN160" i="1" s="1"/>
  <c r="BK160" i="1"/>
  <c r="BJ160" i="1" s="1"/>
  <c r="BF160" i="1"/>
  <c r="BN159" i="1"/>
  <c r="BJ159" i="1"/>
  <c r="BE159" i="1"/>
  <c r="BN158" i="1"/>
  <c r="BJ158" i="1"/>
  <c r="BE158" i="1"/>
  <c r="BO157" i="1"/>
  <c r="BN157" i="1" s="1"/>
  <c r="BK157" i="1"/>
  <c r="BJ157" i="1" s="1"/>
  <c r="BF157" i="1"/>
  <c r="BN156" i="1"/>
  <c r="BJ156" i="1"/>
  <c r="BE156" i="1"/>
  <c r="BJ155" i="1"/>
  <c r="BF154" i="1"/>
  <c r="BE154" i="1" s="1"/>
  <c r="BE155" i="1"/>
  <c r="BK154" i="1"/>
  <c r="BJ154" i="1" s="1"/>
  <c r="BN153" i="1"/>
  <c r="BJ153" i="1"/>
  <c r="BE153" i="1"/>
  <c r="BN152" i="1"/>
  <c r="BJ152" i="1"/>
  <c r="BE152" i="1"/>
  <c r="BN150" i="1"/>
  <c r="BJ150" i="1"/>
  <c r="BN149" i="1"/>
  <c r="BJ149" i="1"/>
  <c r="BN148" i="1"/>
  <c r="BJ148" i="1"/>
  <c r="BN147" i="1"/>
  <c r="BJ147" i="1"/>
  <c r="BN146" i="1"/>
  <c r="BJ146" i="1"/>
  <c r="BN145" i="1"/>
  <c r="BJ145" i="1"/>
  <c r="BN144" i="1"/>
  <c r="BJ144" i="1"/>
  <c r="BN143" i="1"/>
  <c r="BJ143" i="1"/>
  <c r="BN142" i="1"/>
  <c r="BJ142" i="1"/>
  <c r="BE142" i="1"/>
  <c r="BN141" i="1"/>
  <c r="BJ141" i="1"/>
  <c r="BE141" i="1"/>
  <c r="BN140" i="1"/>
  <c r="BJ140" i="1"/>
  <c r="BF140" i="1"/>
  <c r="BE140" i="1" s="1"/>
  <c r="BN139" i="1"/>
  <c r="BJ139" i="1"/>
  <c r="BN138" i="1"/>
  <c r="BJ138" i="1"/>
  <c r="BN137" i="1"/>
  <c r="BJ137" i="1"/>
  <c r="BN136" i="1"/>
  <c r="BJ136" i="1"/>
  <c r="BN135" i="1"/>
  <c r="BJ135" i="1"/>
  <c r="BN134" i="1"/>
  <c r="BJ134" i="1"/>
  <c r="BF134" i="1"/>
  <c r="BE134" i="1" s="1"/>
  <c r="BN133" i="1"/>
  <c r="BJ133" i="1"/>
  <c r="BN132" i="1"/>
  <c r="BJ132" i="1"/>
  <c r="BF132" i="1"/>
  <c r="BE132" i="1" s="1"/>
  <c r="BN131" i="1"/>
  <c r="BJ131" i="1"/>
  <c r="BE131" i="1"/>
  <c r="BN130" i="1"/>
  <c r="BJ130" i="1"/>
  <c r="BE130" i="1"/>
  <c r="BN129" i="1"/>
  <c r="BJ129" i="1"/>
  <c r="BF129" i="1"/>
  <c r="BE129" i="1" s="1"/>
  <c r="BN128" i="1"/>
  <c r="BJ128" i="1"/>
  <c r="BN127" i="1"/>
  <c r="BJ127" i="1"/>
  <c r="BE127" i="1"/>
  <c r="BN126" i="1"/>
  <c r="BJ126" i="1"/>
  <c r="BK123" i="1"/>
  <c r="BJ123" i="1" s="1"/>
  <c r="BJ121" i="1"/>
  <c r="BJ120" i="1"/>
  <c r="BJ119" i="1"/>
  <c r="BJ118" i="1"/>
  <c r="BJ117" i="1"/>
  <c r="BJ113" i="1"/>
  <c r="BJ112" i="1"/>
  <c r="BJ111" i="1"/>
  <c r="BJ110" i="1"/>
  <c r="BJ109" i="1"/>
  <c r="BJ108" i="1"/>
  <c r="BJ107" i="1"/>
  <c r="BJ106" i="1"/>
  <c r="BJ105" i="1"/>
  <c r="BJ104" i="1"/>
  <c r="BJ103" i="1"/>
  <c r="BJ102" i="1"/>
  <c r="BE102" i="1"/>
  <c r="BJ101" i="1"/>
  <c r="BE101" i="1"/>
  <c r="BJ100" i="1"/>
  <c r="BE100" i="1"/>
  <c r="BJ99" i="1"/>
  <c r="BE99" i="1"/>
  <c r="BJ98" i="1"/>
  <c r="BF98" i="1"/>
  <c r="BE98" i="1" s="1"/>
  <c r="BJ97" i="1"/>
  <c r="BJ96" i="1"/>
  <c r="BJ95" i="1"/>
  <c r="BF95" i="1"/>
  <c r="BE95" i="1" s="1"/>
  <c r="BJ94" i="1"/>
  <c r="BJ93" i="1"/>
  <c r="BI93" i="1"/>
  <c r="BJ92" i="1"/>
  <c r="BE92" i="1"/>
  <c r="BJ91" i="1"/>
  <c r="BJ90" i="1"/>
  <c r="BJ89" i="1"/>
  <c r="BE89" i="1"/>
  <c r="BJ88" i="1"/>
  <c r="BF88" i="1"/>
  <c r="BE88" i="1" s="1"/>
  <c r="BJ87" i="1"/>
  <c r="BF87" i="1"/>
  <c r="BE87" i="1" s="1"/>
  <c r="BJ86" i="1"/>
  <c r="BE86" i="1"/>
  <c r="BJ85" i="1"/>
  <c r="BE85" i="1"/>
  <c r="BJ84" i="1"/>
  <c r="BF84" i="1"/>
  <c r="BE84" i="1" s="1"/>
  <c r="BJ83" i="1"/>
  <c r="BE83" i="1"/>
  <c r="BJ82" i="1"/>
  <c r="BF82" i="1"/>
  <c r="BJ81" i="1"/>
  <c r="BF81" i="1"/>
  <c r="BJ80" i="1"/>
  <c r="BJ79" i="1"/>
  <c r="BE79" i="1"/>
  <c r="BJ78" i="1"/>
  <c r="BJ77" i="1"/>
  <c r="BE77" i="1"/>
  <c r="BJ76" i="1"/>
  <c r="BF76" i="1"/>
  <c r="BE76" i="1" s="1"/>
  <c r="BJ75" i="1"/>
  <c r="BJ74" i="1"/>
  <c r="BF74" i="1"/>
  <c r="BE74" i="1" s="1"/>
  <c r="BJ73" i="1"/>
  <c r="BJ72" i="1"/>
  <c r="BJ71" i="1"/>
  <c r="BE71" i="1"/>
  <c r="BJ70" i="1"/>
  <c r="BE70" i="1"/>
  <c r="BJ69" i="1"/>
  <c r="BF69" i="1"/>
  <c r="BE69" i="1" s="1"/>
  <c r="BJ68" i="1"/>
  <c r="BJ67" i="1"/>
  <c r="BK294" i="1"/>
  <c r="BM60" i="1"/>
  <c r="BM35" i="1" s="1"/>
  <c r="BL60" i="1"/>
  <c r="BL35" i="1" s="1"/>
  <c r="BK60" i="1"/>
  <c r="BK35" i="1" s="1"/>
  <c r="BJ60" i="1"/>
  <c r="BM59" i="1"/>
  <c r="BM58" i="1"/>
  <c r="BM34" i="1" s="1"/>
  <c r="BL58" i="1"/>
  <c r="BK58" i="1"/>
  <c r="BK34" i="1" s="1"/>
  <c r="BM57" i="1"/>
  <c r="BM32" i="1" s="1"/>
  <c r="BM53" i="1"/>
  <c r="BL53" i="1"/>
  <c r="BK53" i="1"/>
  <c r="BM52" i="1"/>
  <c r="BL52" i="1"/>
  <c r="BK52" i="1"/>
  <c r="BI52" i="1"/>
  <c r="BH52" i="1"/>
  <c r="BF52" i="1"/>
  <c r="BO51" i="1"/>
  <c r="BM51" i="1"/>
  <c r="BL51" i="1"/>
  <c r="BK51" i="1"/>
  <c r="BI51" i="1"/>
  <c r="BH51" i="1"/>
  <c r="BF51" i="1"/>
  <c r="BN50" i="1"/>
  <c r="BJ50" i="1"/>
  <c r="BN49" i="1"/>
  <c r="BJ49" i="1"/>
  <c r="BL48" i="1"/>
  <c r="BH47" i="1"/>
  <c r="BS46" i="1"/>
  <c r="BR46" i="1"/>
  <c r="BO46" i="1"/>
  <c r="BM46" i="1"/>
  <c r="BL46" i="1"/>
  <c r="BK46" i="1"/>
  <c r="BI46" i="1"/>
  <c r="BH46" i="1"/>
  <c r="BS45" i="1"/>
  <c r="BR45" i="1"/>
  <c r="BO45" i="1"/>
  <c r="BM45" i="1"/>
  <c r="BL45" i="1"/>
  <c r="BK45" i="1"/>
  <c r="BI45" i="1"/>
  <c r="BH45" i="1"/>
  <c r="BF45" i="1"/>
  <c r="BE45" i="1"/>
  <c r="BN44" i="1"/>
  <c r="BJ44" i="1"/>
  <c r="BN43" i="1"/>
  <c r="BJ43" i="1"/>
  <c r="BN42" i="1"/>
  <c r="BJ42" i="1"/>
  <c r="BN41" i="1"/>
  <c r="BJ41" i="1"/>
  <c r="BS40" i="1"/>
  <c r="BR40" i="1"/>
  <c r="BM40" i="1"/>
  <c r="BL40" i="1"/>
  <c r="BI40" i="1"/>
  <c r="BH40" i="1"/>
  <c r="BN39" i="1"/>
  <c r="BJ39" i="1"/>
  <c r="BN38" i="1"/>
  <c r="BJ38" i="1"/>
  <c r="BM37" i="1"/>
  <c r="BL37" i="1"/>
  <c r="BK37" i="1"/>
  <c r="BL34" i="1"/>
  <c r="BM27" i="1"/>
  <c r="BL27" i="1"/>
  <c r="BK27" i="1"/>
  <c r="BK25" i="1"/>
  <c r="AL562" i="1" l="1"/>
  <c r="AE562" i="1"/>
  <c r="AY316" i="1"/>
  <c r="AR321" i="1"/>
  <c r="AY321" i="1"/>
  <c r="AL547" i="1"/>
  <c r="AL551" i="1"/>
  <c r="BN636" i="1"/>
  <c r="BT636" i="1"/>
  <c r="BT635" i="1" s="1"/>
  <c r="BT596" i="1" s="1"/>
  <c r="BR1121" i="1"/>
  <c r="BN1104" i="1"/>
  <c r="BN1121" i="1" s="1"/>
  <c r="BN37" i="1"/>
  <c r="BN837" i="1"/>
  <c r="BY837" i="1"/>
  <c r="BU837" i="1" s="1"/>
  <c r="BJ27" i="1"/>
  <c r="BL878" i="1"/>
  <c r="BL57" i="1" s="1"/>
  <c r="BL32" i="1" s="1"/>
  <c r="BL30" i="1" s="1"/>
  <c r="BR873" i="1"/>
  <c r="BR25" i="1" s="1"/>
  <c r="BR874" i="1"/>
  <c r="BN603" i="1"/>
  <c r="BS602" i="1"/>
  <c r="AK550" i="1"/>
  <c r="AE551" i="1"/>
  <c r="BR875" i="1"/>
  <c r="BR881" i="1"/>
  <c r="BR59" i="1" s="1"/>
  <c r="BO873" i="1"/>
  <c r="BO25" i="1" s="1"/>
  <c r="BO874" i="1"/>
  <c r="BR782" i="1"/>
  <c r="BR781" i="1" s="1"/>
  <c r="BR47" i="1" s="1"/>
  <c r="BR314" i="1"/>
  <c r="BR224" i="1" s="1"/>
  <c r="BS874" i="1"/>
  <c r="BO61" i="1"/>
  <c r="BO875" i="1"/>
  <c r="BO881" i="1"/>
  <c r="BF973" i="1"/>
  <c r="BO758" i="1"/>
  <c r="BN905" i="1"/>
  <c r="BO195" i="1"/>
  <c r="BN195" i="1" s="1"/>
  <c r="W550" i="1"/>
  <c r="W547" i="1"/>
  <c r="W546" i="1" s="1"/>
  <c r="W323" i="1"/>
  <c r="W116" i="1" s="1"/>
  <c r="BU1017" i="1"/>
  <c r="BY1015" i="1"/>
  <c r="BU633" i="1"/>
  <c r="BZ631" i="1"/>
  <c r="BU631" i="1" s="1"/>
  <c r="BU612" i="1"/>
  <c r="BZ602" i="1"/>
  <c r="BZ616" i="1"/>
  <c r="BU616" i="1" s="1"/>
  <c r="BU622" i="1"/>
  <c r="BZ627" i="1"/>
  <c r="BU627" i="1" s="1"/>
  <c r="BU628" i="1"/>
  <c r="BV874" i="1"/>
  <c r="BU857" i="1"/>
  <c r="BV856" i="1"/>
  <c r="BU856" i="1" s="1"/>
  <c r="BV873" i="1"/>
  <c r="BN910" i="1"/>
  <c r="BN898" i="1"/>
  <c r="BN817" i="1"/>
  <c r="BF812" i="1"/>
  <c r="BF811" i="1" s="1"/>
  <c r="BE886" i="1"/>
  <c r="BS223" i="1"/>
  <c r="BS202" i="1" s="1"/>
  <c r="BS220" i="1"/>
  <c r="BS199" i="1" s="1"/>
  <c r="BN204" i="1"/>
  <c r="BO223" i="1"/>
  <c r="BO220" i="1"/>
  <c r="BR223" i="1"/>
  <c r="BR202" i="1" s="1"/>
  <c r="BR220" i="1"/>
  <c r="BR199" i="1" s="1"/>
  <c r="BS52" i="1"/>
  <c r="BS812" i="1"/>
  <c r="BN812" i="1" s="1"/>
  <c r="BI811" i="1"/>
  <c r="BS811" i="1" s="1"/>
  <c r="BR52" i="1"/>
  <c r="BN814" i="1"/>
  <c r="BO928" i="1"/>
  <c r="BF1018" i="1"/>
  <c r="BE211" i="1"/>
  <c r="BF207" i="1"/>
  <c r="BE207" i="1" s="1"/>
  <c r="BE66" i="1"/>
  <c r="BF294" i="1"/>
  <c r="BN27" i="1"/>
  <c r="BE1104" i="1"/>
  <c r="BE1121" i="1" s="1"/>
  <c r="BH59" i="1"/>
  <c r="BO1026" i="1"/>
  <c r="BF1053" i="1"/>
  <c r="BF60" i="1"/>
  <c r="BF35" i="1" s="1"/>
  <c r="BO1027" i="1"/>
  <c r="BF1054" i="1"/>
  <c r="BF783" i="1"/>
  <c r="BE783" i="1"/>
  <c r="BF1025" i="1"/>
  <c r="BO1025" i="1" s="1"/>
  <c r="BJ873" i="1"/>
  <c r="BE213" i="1"/>
  <c r="BJ847" i="1"/>
  <c r="BJ25" i="1"/>
  <c r="BJ53" i="1"/>
  <c r="BF186" i="1"/>
  <c r="BE186" i="1" s="1"/>
  <c r="BK767" i="1"/>
  <c r="BJ767" i="1" s="1"/>
  <c r="BK48" i="1"/>
  <c r="BJ48" i="1" s="1"/>
  <c r="BN893" i="1"/>
  <c r="BN909" i="1"/>
  <c r="BN1132" i="1"/>
  <c r="BJ37" i="1"/>
  <c r="BN970" i="1"/>
  <c r="BN972" i="1"/>
  <c r="BN899" i="1"/>
  <c r="BN887" i="1"/>
  <c r="BN890" i="1"/>
  <c r="BN888" i="1"/>
  <c r="BN906" i="1"/>
  <c r="BN860" i="1"/>
  <c r="BN967" i="1"/>
  <c r="BN298" i="1"/>
  <c r="BN300" i="1"/>
  <c r="BE160" i="1"/>
  <c r="BN746" i="1"/>
  <c r="BN818" i="1"/>
  <c r="BN858" i="1"/>
  <c r="BN897" i="1"/>
  <c r="BN907" i="1"/>
  <c r="BN916" i="1"/>
  <c r="BE643" i="1"/>
  <c r="BN747" i="1"/>
  <c r="BJ783" i="1"/>
  <c r="BJ875" i="1"/>
  <c r="BN902" i="1"/>
  <c r="BN824" i="1"/>
  <c r="BJ874" i="1"/>
  <c r="BN892" i="1"/>
  <c r="BN903" i="1"/>
  <c r="BN904" i="1"/>
  <c r="BN915" i="1"/>
  <c r="BN923" i="1"/>
  <c r="BE925" i="1"/>
  <c r="BN975" i="1"/>
  <c r="BN197" i="1"/>
  <c r="BN908" i="1"/>
  <c r="BN968" i="1"/>
  <c r="BF643" i="1"/>
  <c r="BF676" i="1" s="1"/>
  <c r="BN822" i="1"/>
  <c r="BE890" i="1"/>
  <c r="BN966" i="1"/>
  <c r="BN981" i="1"/>
  <c r="BN825" i="1"/>
  <c r="BJ45" i="1"/>
  <c r="BS1048" i="1"/>
  <c r="BS1041" i="1" s="1"/>
  <c r="BS1039" i="1" s="1"/>
  <c r="BN1039" i="1" s="1"/>
  <c r="BJ52" i="1"/>
  <c r="BN819" i="1"/>
  <c r="BE891" i="1"/>
  <c r="BN969" i="1"/>
  <c r="BN1049" i="1"/>
  <c r="BJ785" i="1"/>
  <c r="BJ852" i="1" s="1"/>
  <c r="BE900" i="1"/>
  <c r="BE82" i="1"/>
  <c r="BN213" i="1"/>
  <c r="BO297" i="1"/>
  <c r="BI598" i="1"/>
  <c r="BE598" i="1" s="1"/>
  <c r="BN823" i="1"/>
  <c r="BE928" i="1"/>
  <c r="BE51" i="1" s="1"/>
  <c r="BO976" i="1"/>
  <c r="BN976" i="1" s="1"/>
  <c r="BO979" i="1"/>
  <c r="BN979" i="1" s="1"/>
  <c r="BN185" i="1"/>
  <c r="BO183" i="1"/>
  <c r="BM781" i="1"/>
  <c r="BM47" i="1" s="1"/>
  <c r="BN891" i="1"/>
  <c r="BO978" i="1"/>
  <c r="BN978" i="1" s="1"/>
  <c r="BJ46" i="1"/>
  <c r="BS583" i="1"/>
  <c r="BN583" i="1" s="1"/>
  <c r="BE617" i="1"/>
  <c r="BJ35" i="1"/>
  <c r="BN971" i="1"/>
  <c r="BN46" i="1"/>
  <c r="BF97" i="1"/>
  <c r="BF94" i="1" s="1"/>
  <c r="BF93" i="1" s="1"/>
  <c r="BE93" i="1" s="1"/>
  <c r="BS599" i="1"/>
  <c r="BM782" i="1"/>
  <c r="BM849" i="1" s="1"/>
  <c r="BM877" i="1" s="1"/>
  <c r="BK852" i="1"/>
  <c r="BS896" i="1"/>
  <c r="BN896" i="1" s="1"/>
  <c r="BN974" i="1"/>
  <c r="BJ34" i="1"/>
  <c r="BE81" i="1"/>
  <c r="BS610" i="1"/>
  <c r="BN610" i="1" s="1"/>
  <c r="BS623" i="1"/>
  <c r="BN623" i="1" s="1"/>
  <c r="BN635" i="1"/>
  <c r="BN852" i="1"/>
  <c r="BE897" i="1"/>
  <c r="BE903" i="1"/>
  <c r="BE976" i="1"/>
  <c r="BJ51" i="1"/>
  <c r="BN895" i="1"/>
  <c r="BN901" i="1"/>
  <c r="BN980" i="1"/>
  <c r="BH1032" i="1"/>
  <c r="BJ197" i="1"/>
  <c r="BK185" i="1"/>
  <c r="BK171" i="1" s="1"/>
  <c r="BJ171" i="1" s="1"/>
  <c r="BO205" i="1"/>
  <c r="BN859" i="1"/>
  <c r="BN301" i="1"/>
  <c r="BN45" i="1"/>
  <c r="BE157" i="1"/>
  <c r="BE1048" i="1"/>
  <c r="BI1041" i="1"/>
  <c r="BI1040" i="1" s="1"/>
  <c r="BM786" i="1"/>
  <c r="BJ786" i="1" s="1"/>
  <c r="BJ61" i="1" s="1"/>
  <c r="BE817" i="1"/>
  <c r="BN826" i="1"/>
  <c r="BK850" i="1"/>
  <c r="BK878" i="1" s="1"/>
  <c r="BJ294" i="1"/>
  <c r="BF68" i="1"/>
  <c r="BN299" i="1"/>
  <c r="BE667" i="1"/>
  <c r="BJ739" i="1"/>
  <c r="BN155" i="1"/>
  <c r="BO123" i="1"/>
  <c r="BH1113" i="1"/>
  <c r="BE973" i="1"/>
  <c r="BO973" i="1"/>
  <c r="BN973" i="1" s="1"/>
  <c r="BF73" i="1"/>
  <c r="BF80" i="1"/>
  <c r="BE192" i="1"/>
  <c r="BE618" i="1"/>
  <c r="BF46" i="1"/>
  <c r="BO154" i="1"/>
  <c r="BN154" i="1" s="1"/>
  <c r="BJ58" i="1"/>
  <c r="BE604" i="1"/>
  <c r="BL882" i="1"/>
  <c r="BL848" i="1"/>
  <c r="BL24" i="1" s="1"/>
  <c r="BN900" i="1"/>
  <c r="BK851" i="1"/>
  <c r="BK879" i="1" s="1"/>
  <c r="BJ879" i="1" s="1"/>
  <c r="BJ784" i="1"/>
  <c r="BJ851" i="1" s="1"/>
  <c r="BK213" i="1"/>
  <c r="BN748" i="1"/>
  <c r="BN211" i="1"/>
  <c r="BE678" i="1"/>
  <c r="BH1036" i="1"/>
  <c r="BJ1049" i="1"/>
  <c r="BM1048" i="1"/>
  <c r="BO737" i="1"/>
  <c r="BN737" i="1" s="1"/>
  <c r="BI889" i="1"/>
  <c r="BE1028" i="1"/>
  <c r="BE814" i="1"/>
  <c r="BS886" i="1"/>
  <c r="BN886" i="1" s="1"/>
  <c r="BE895" i="1"/>
  <c r="BO977" i="1"/>
  <c r="BN977" i="1" s="1"/>
  <c r="BH1029" i="1"/>
  <c r="BI894" i="1"/>
  <c r="BR51" i="1"/>
  <c r="BN51" i="1" s="1"/>
  <c r="BL876" i="1" l="1"/>
  <c r="BL55" i="1" s="1"/>
  <c r="BL22" i="1" s="1"/>
  <c r="AY782" i="1"/>
  <c r="AX849" i="1"/>
  <c r="AK546" i="1"/>
  <c r="AL546" i="1" s="1"/>
  <c r="AE550" i="1"/>
  <c r="AL550" i="1"/>
  <c r="BN1048" i="1"/>
  <c r="BN1041" i="1"/>
  <c r="AP551" i="1"/>
  <c r="AP550" i="1" s="1"/>
  <c r="BE97" i="1"/>
  <c r="BE94" i="1"/>
  <c r="BN874" i="1"/>
  <c r="BO36" i="1"/>
  <c r="AE547" i="1"/>
  <c r="BR218" i="1"/>
  <c r="BN928" i="1"/>
  <c r="BO1018" i="1"/>
  <c r="BN1018" i="1" s="1"/>
  <c r="BR221" i="1"/>
  <c r="BN599" i="1"/>
  <c r="BS598" i="1"/>
  <c r="BO59" i="1"/>
  <c r="BN783" i="1"/>
  <c r="BO783" i="1"/>
  <c r="BF850" i="1"/>
  <c r="BF878" i="1" s="1"/>
  <c r="BO52" i="1"/>
  <c r="BN52" i="1" s="1"/>
  <c r="BN297" i="1"/>
  <c r="BF1024" i="1"/>
  <c r="BF53" i="1" s="1"/>
  <c r="BF677" i="1"/>
  <c r="BY1033" i="1"/>
  <c r="BY1030" i="1"/>
  <c r="BU1015" i="1"/>
  <c r="BY1035" i="1"/>
  <c r="BU602" i="1"/>
  <c r="BZ593" i="1"/>
  <c r="BU593" i="1" s="1"/>
  <c r="BZ592" i="1"/>
  <c r="BV25" i="1"/>
  <c r="BO202" i="1"/>
  <c r="BN202" i="1" s="1"/>
  <c r="BF688" i="1"/>
  <c r="BN223" i="1"/>
  <c r="BE811" i="1"/>
  <c r="BN220" i="1"/>
  <c r="BO203" i="1"/>
  <c r="BN183" i="1"/>
  <c r="BO170" i="1"/>
  <c r="BO171" i="1"/>
  <c r="BN171" i="1" s="1"/>
  <c r="BE1018" i="1"/>
  <c r="BF322" i="1"/>
  <c r="BI789" i="1"/>
  <c r="BS847" i="1"/>
  <c r="BK866" i="1"/>
  <c r="BJ866" i="1" s="1"/>
  <c r="BE294" i="1"/>
  <c r="BF65" i="1"/>
  <c r="BF1052" i="1"/>
  <c r="BE60" i="1"/>
  <c r="BE35" i="1" s="1"/>
  <c r="BE1040" i="1"/>
  <c r="BI1039" i="1"/>
  <c r="BE1039" i="1" s="1"/>
  <c r="BF681" i="1"/>
  <c r="BE681" i="1" s="1"/>
  <c r="BO750" i="1"/>
  <c r="BO757" i="1"/>
  <c r="BO1024" i="1"/>
  <c r="BO53" i="1" s="1"/>
  <c r="BN205" i="1"/>
  <c r="BO207" i="1"/>
  <c r="BN207" i="1" s="1"/>
  <c r="BK209" i="1"/>
  <c r="BK205" i="1" s="1"/>
  <c r="BK202" i="1" s="1"/>
  <c r="BJ202" i="1" s="1"/>
  <c r="BM848" i="1"/>
  <c r="BM876" i="1"/>
  <c r="BM55" i="1" s="1"/>
  <c r="BM56" i="1"/>
  <c r="BJ185" i="1"/>
  <c r="BK183" i="1"/>
  <c r="BM882" i="1"/>
  <c r="BM61" i="1"/>
  <c r="BE812" i="1"/>
  <c r="BN123" i="1"/>
  <c r="BE1041" i="1"/>
  <c r="BI57" i="1"/>
  <c r="BI1032" i="1"/>
  <c r="BI1029" i="1"/>
  <c r="BR1029" i="1"/>
  <c r="BH1026" i="1"/>
  <c r="BH1053" i="1" s="1"/>
  <c r="BJ1048" i="1"/>
  <c r="BM1041" i="1"/>
  <c r="BI1036" i="1"/>
  <c r="BH57" i="1"/>
  <c r="BE889" i="1"/>
  <c r="BS889" i="1"/>
  <c r="BN889" i="1" s="1"/>
  <c r="BF78" i="1"/>
  <c r="BE80" i="1"/>
  <c r="BJ213" i="1"/>
  <c r="BI1033" i="1"/>
  <c r="BI1030" i="1"/>
  <c r="BF72" i="1"/>
  <c r="BE72" i="1" s="1"/>
  <c r="BE73" i="1"/>
  <c r="BE68" i="1"/>
  <c r="BE894" i="1"/>
  <c r="BS894" i="1"/>
  <c r="BN894" i="1" s="1"/>
  <c r="BJ850" i="1"/>
  <c r="BJ878" i="1" s="1"/>
  <c r="AE546" i="1" l="1"/>
  <c r="BE850" i="1"/>
  <c r="BE878" i="1" s="1"/>
  <c r="AY849" i="1"/>
  <c r="AX877" i="1"/>
  <c r="AP547" i="1"/>
  <c r="BN598" i="1"/>
  <c r="BN750" i="1"/>
  <c r="BY1027" i="1"/>
  <c r="BY1054" i="1" s="1"/>
  <c r="BY32" i="1" s="1"/>
  <c r="BU32" i="1" s="1"/>
  <c r="BU592" i="1"/>
  <c r="BZ597" i="1"/>
  <c r="BU597" i="1" s="1"/>
  <c r="BZ596" i="1"/>
  <c r="BZ782" i="1" s="1"/>
  <c r="BZ679" i="1"/>
  <c r="BZ676" i="1"/>
  <c r="BZ677" i="1"/>
  <c r="BU677" i="1" s="1"/>
  <c r="BF687" i="1"/>
  <c r="BE687" i="1" s="1"/>
  <c r="BE688" i="1"/>
  <c r="BI788" i="1"/>
  <c r="BS788" i="1" s="1"/>
  <c r="BI847" i="1"/>
  <c r="BS48" i="1" s="1"/>
  <c r="BJ205" i="1"/>
  <c r="BK203" i="1"/>
  <c r="BO199" i="1"/>
  <c r="BN203" i="1"/>
  <c r="BJ183" i="1"/>
  <c r="BK170" i="1"/>
  <c r="BO169" i="1"/>
  <c r="BN169" i="1" s="1"/>
  <c r="BN170" i="1"/>
  <c r="BF317" i="1"/>
  <c r="BE322" i="1"/>
  <c r="BF321" i="1"/>
  <c r="BF316" i="1" s="1"/>
  <c r="BF64" i="1"/>
  <c r="BE64" i="1" s="1"/>
  <c r="BE65" i="1"/>
  <c r="BF295" i="1"/>
  <c r="BF293" i="1" s="1"/>
  <c r="BE293" i="1" s="1"/>
  <c r="BF784" i="1"/>
  <c r="BE784" i="1" s="1"/>
  <c r="BK750" i="1"/>
  <c r="BJ750" i="1" s="1"/>
  <c r="BK207" i="1"/>
  <c r="BJ207" i="1" s="1"/>
  <c r="BJ209" i="1"/>
  <c r="BE78" i="1"/>
  <c r="BF789" i="1"/>
  <c r="BN811" i="1"/>
  <c r="BR1026" i="1"/>
  <c r="BS1029" i="1"/>
  <c r="BN1029" i="1" s="1"/>
  <c r="BI1028" i="1"/>
  <c r="BS1028" i="1" s="1"/>
  <c r="BN1028" i="1" s="1"/>
  <c r="BI1026" i="1"/>
  <c r="BI1053" i="1" s="1"/>
  <c r="BF67" i="1"/>
  <c r="BS1030" i="1"/>
  <c r="BI1027" i="1"/>
  <c r="BM1039" i="1"/>
  <c r="BJ1041" i="1"/>
  <c r="BI1031" i="1"/>
  <c r="BJ57" i="1"/>
  <c r="BK57" i="1"/>
  <c r="BK32" i="1" s="1"/>
  <c r="BJ32" i="1" s="1"/>
  <c r="BK295" i="1"/>
  <c r="BO40" i="1"/>
  <c r="BN40" i="1" s="1"/>
  <c r="AY877" i="1" l="1"/>
  <c r="AX56" i="1"/>
  <c r="BZ316" i="1"/>
  <c r="BZ314" i="1" s="1"/>
  <c r="BZ849" i="1"/>
  <c r="BY1025" i="1"/>
  <c r="BU1025" i="1" s="1"/>
  <c r="BU1024" i="1" s="1"/>
  <c r="BU53" i="1" s="1"/>
  <c r="BU596" i="1"/>
  <c r="BY1052" i="1"/>
  <c r="BU1054" i="1"/>
  <c r="BU679" i="1"/>
  <c r="BU676" i="1"/>
  <c r="BI48" i="1"/>
  <c r="BN199" i="1"/>
  <c r="BJ203" i="1"/>
  <c r="BK199" i="1"/>
  <c r="BK169" i="1"/>
  <c r="BJ169" i="1" s="1"/>
  <c r="BJ170" i="1"/>
  <c r="BE317" i="1"/>
  <c r="BF851" i="1"/>
  <c r="BF58" i="1" s="1"/>
  <c r="BF34" i="1" s="1"/>
  <c r="BE321" i="1"/>
  <c r="BF319" i="1"/>
  <c r="BE319" i="1" s="1"/>
  <c r="BF788" i="1"/>
  <c r="BE295" i="1"/>
  <c r="BE1053" i="1"/>
  <c r="BS1027" i="1"/>
  <c r="BI1054" i="1"/>
  <c r="BI32" i="1" s="1"/>
  <c r="BF847" i="1"/>
  <c r="BK40" i="1"/>
  <c r="BJ40" i="1" s="1"/>
  <c r="BS1026" i="1"/>
  <c r="BN1026" i="1" s="1"/>
  <c r="BI1025" i="1"/>
  <c r="BI1035" i="1"/>
  <c r="BI1034" i="1" s="1"/>
  <c r="BJ295" i="1"/>
  <c r="BJ293" i="1" s="1"/>
  <c r="BN851" i="1"/>
  <c r="BE67" i="1"/>
  <c r="BJ1039" i="1"/>
  <c r="BM24" i="1"/>
  <c r="BM31" i="1"/>
  <c r="BM30" i="1" s="1"/>
  <c r="BM22" i="1"/>
  <c r="BM36" i="1"/>
  <c r="BJ36" i="1" s="1"/>
  <c r="AX31" i="1" l="1"/>
  <c r="AY56" i="1"/>
  <c r="BY36" i="1"/>
  <c r="BY1024" i="1"/>
  <c r="BY53" i="1" s="1"/>
  <c r="BZ786" i="1"/>
  <c r="BZ781" i="1"/>
  <c r="BO788" i="1"/>
  <c r="BO847" i="1"/>
  <c r="BO48" i="1" s="1"/>
  <c r="BZ877" i="1"/>
  <c r="BU1052" i="1"/>
  <c r="BZ224" i="1"/>
  <c r="BZ221" i="1" s="1"/>
  <c r="BJ199" i="1"/>
  <c r="BK198" i="1"/>
  <c r="BJ198" i="1" s="1"/>
  <c r="BF879" i="1"/>
  <c r="BE879" i="1" s="1"/>
  <c r="BE851" i="1"/>
  <c r="BF314" i="1"/>
  <c r="BE58" i="1"/>
  <c r="BE34" i="1" s="1"/>
  <c r="BI1052" i="1"/>
  <c r="BF782" i="1"/>
  <c r="BF849" i="1" s="1"/>
  <c r="BF48" i="1"/>
  <c r="BS1025" i="1"/>
  <c r="BI1024" i="1"/>
  <c r="BZ882" i="1" l="1"/>
  <c r="BZ47" i="1"/>
  <c r="BZ848" i="1"/>
  <c r="BZ24" i="1" s="1"/>
  <c r="BU786" i="1"/>
  <c r="BZ219" i="1"/>
  <c r="BU219" i="1" s="1"/>
  <c r="BU221" i="1"/>
  <c r="BF877" i="1"/>
  <c r="BF848" i="1"/>
  <c r="BF781" i="1"/>
  <c r="BS1024" i="1"/>
  <c r="BS53" i="1" s="1"/>
  <c r="BI53" i="1"/>
  <c r="BZ1113" i="1" l="1"/>
  <c r="BZ61" i="1"/>
  <c r="BU61" i="1" s="1"/>
  <c r="BU882" i="1"/>
  <c r="BU1113" i="1" s="1"/>
  <c r="BF24" i="1"/>
  <c r="BF876" i="1"/>
  <c r="BF47" i="1"/>
  <c r="BZ36" i="1" l="1"/>
  <c r="BU36" i="1" s="1"/>
  <c r="BF56" i="1"/>
  <c r="BF31" i="1" s="1"/>
  <c r="AP767" i="1" l="1"/>
  <c r="AP1132" i="1" l="1"/>
  <c r="AB1132" i="1"/>
  <c r="AA1132" i="1"/>
  <c r="V1132" i="1"/>
  <c r="J1132" i="1"/>
  <c r="D1132" i="1"/>
  <c r="Z1132" i="1" l="1"/>
  <c r="D9" i="1"/>
  <c r="D7" i="1" l="1"/>
  <c r="K9" i="1" s="1"/>
  <c r="K7" i="1" s="1"/>
  <c r="AA735" i="1" l="1"/>
  <c r="Z735" i="1" s="1"/>
  <c r="AA727" i="1"/>
  <c r="AA401" i="1"/>
  <c r="Z401" i="1" s="1"/>
  <c r="AC1049" i="1"/>
  <c r="D1049" i="1"/>
  <c r="D1048" i="1"/>
  <c r="AC1034" i="1"/>
  <c r="Z1034" i="1" s="1"/>
  <c r="AC1031" i="1"/>
  <c r="Z1031" i="1" s="1"/>
  <c r="J728" i="1"/>
  <c r="AD1048" i="1" l="1"/>
  <c r="AQ1048" i="1"/>
  <c r="BB1049" i="1"/>
  <c r="BB1048" i="1" s="1"/>
  <c r="AQ1049" i="1"/>
  <c r="AD1049" i="1"/>
  <c r="CE1049" i="1"/>
  <c r="BB1047" i="1"/>
  <c r="AR1049" i="1"/>
  <c r="AS1049" i="1" s="1"/>
  <c r="AF1049" i="1"/>
  <c r="L1049" i="1"/>
  <c r="L1048" i="1"/>
  <c r="AF1048" i="1"/>
  <c r="Z727" i="1"/>
  <c r="W727" i="1"/>
  <c r="AC1048" i="1"/>
  <c r="Z1048" i="1" s="1"/>
  <c r="Y1049" i="1"/>
  <c r="Z1049" i="1"/>
  <c r="D1041" i="1"/>
  <c r="AP1049" i="1"/>
  <c r="V874" i="1"/>
  <c r="V739" i="1"/>
  <c r="V551" i="1"/>
  <c r="V550" i="1"/>
  <c r="AC1039" i="1"/>
  <c r="Z1039" i="1" s="1"/>
  <c r="AC1041" i="1"/>
  <c r="Z1041" i="1" s="1"/>
  <c r="V875" i="1"/>
  <c r="AD1041" i="1" l="1"/>
  <c r="AQ1041" i="1"/>
  <c r="BB1041" i="1"/>
  <c r="AR1048" i="1"/>
  <c r="AS1048" i="1" s="1"/>
  <c r="CE1048" i="1"/>
  <c r="AR1047" i="1"/>
  <c r="AS1047" i="1" s="1"/>
  <c r="CE1047" i="1"/>
  <c r="BB1046" i="1"/>
  <c r="AF1041" i="1"/>
  <c r="L1041" i="1"/>
  <c r="Y1041" i="1"/>
  <c r="V1041" i="1" s="1"/>
  <c r="Y1048" i="1"/>
  <c r="Y1039" i="1" s="1"/>
  <c r="D1039" i="1"/>
  <c r="D1040" i="1"/>
  <c r="V873" i="1"/>
  <c r="V401" i="1"/>
  <c r="V1049" i="1"/>
  <c r="AP1048" i="1"/>
  <c r="V324" i="1"/>
  <c r="AD1039" i="1" l="1"/>
  <c r="AQ1039" i="1"/>
  <c r="AD1040" i="1"/>
  <c r="AQ1040" i="1"/>
  <c r="AR1046" i="1"/>
  <c r="AS1046" i="1" s="1"/>
  <c r="CE1046" i="1"/>
  <c r="CE1041" i="1"/>
  <c r="BB1040" i="1"/>
  <c r="AR1041" i="1"/>
  <c r="AS1041" i="1" s="1"/>
  <c r="AF1040" i="1"/>
  <c r="L1040" i="1"/>
  <c r="AF1039" i="1"/>
  <c r="L1039" i="1"/>
  <c r="Y24" i="1"/>
  <c r="Y31" i="1"/>
  <c r="Y30" i="1" s="1"/>
  <c r="V323" i="1"/>
  <c r="V116" i="1"/>
  <c r="AP1041" i="1"/>
  <c r="AP1039" i="1"/>
  <c r="V1048" i="1"/>
  <c r="V1039" i="1"/>
  <c r="CE1040" i="1" l="1"/>
  <c r="BB1039" i="1"/>
  <c r="AR1040" i="1"/>
  <c r="AS1040" i="1" s="1"/>
  <c r="D10" i="1"/>
  <c r="AA217" i="1"/>
  <c r="Z217" i="1" s="1"/>
  <c r="AA213" i="1"/>
  <c r="Z213" i="1" s="1"/>
  <c r="V213" i="1"/>
  <c r="V217" i="1"/>
  <c r="AR1039" i="1" l="1"/>
  <c r="AS1039" i="1" s="1"/>
  <c r="CE1039" i="1"/>
  <c r="BB1053" i="1"/>
  <c r="J943" i="1"/>
  <c r="J944" i="1"/>
  <c r="D930" i="1"/>
  <c r="D929" i="1"/>
  <c r="D965" i="1"/>
  <c r="D964" i="1"/>
  <c r="D963" i="1"/>
  <c r="D962" i="1"/>
  <c r="D961" i="1"/>
  <c r="D960" i="1"/>
  <c r="D947" i="1"/>
  <c r="D959" i="1"/>
  <c r="D958" i="1"/>
  <c r="D957" i="1"/>
  <c r="AA216" i="1"/>
  <c r="Z216" i="1" s="1"/>
  <c r="CE1053" i="1" l="1"/>
  <c r="BB1052" i="1"/>
  <c r="AR1053" i="1"/>
  <c r="AF958" i="1"/>
  <c r="AS958" i="1"/>
  <c r="L958" i="1"/>
  <c r="AF957" i="1"/>
  <c r="AS957" i="1"/>
  <c r="L957" i="1"/>
  <c r="AF947" i="1"/>
  <c r="AS947" i="1"/>
  <c r="L947" i="1"/>
  <c r="AF959" i="1"/>
  <c r="AS959" i="1"/>
  <c r="L959" i="1"/>
  <c r="AF962" i="1"/>
  <c r="AS962" i="1"/>
  <c r="L962" i="1"/>
  <c r="AF964" i="1"/>
  <c r="AS964" i="1"/>
  <c r="L964" i="1"/>
  <c r="AF965" i="1"/>
  <c r="AS965" i="1"/>
  <c r="L965" i="1"/>
  <c r="AF960" i="1"/>
  <c r="AS960" i="1"/>
  <c r="L960" i="1"/>
  <c r="AF963" i="1"/>
  <c r="AS963" i="1"/>
  <c r="L963" i="1"/>
  <c r="AF961" i="1"/>
  <c r="AS961" i="1"/>
  <c r="L961" i="1"/>
  <c r="J942" i="1"/>
  <c r="J1017" i="1"/>
  <c r="D942" i="1"/>
  <c r="D943" i="1"/>
  <c r="W782" i="1"/>
  <c r="W781" i="1" s="1"/>
  <c r="W47" i="1" s="1"/>
  <c r="J913" i="1"/>
  <c r="D913" i="1"/>
  <c r="D928" i="1"/>
  <c r="CE1052" i="1" l="1"/>
  <c r="AR1052" i="1"/>
  <c r="AS942" i="1"/>
  <c r="L942" i="1"/>
  <c r="AS943" i="1"/>
  <c r="L943" i="1"/>
  <c r="J1018" i="1"/>
  <c r="D1018" i="1"/>
  <c r="AA193" i="1"/>
  <c r="AA128" i="1"/>
  <c r="AS1018" i="1" l="1"/>
  <c r="L1018" i="1"/>
  <c r="W193" i="1"/>
  <c r="W192" i="1" s="1"/>
  <c r="W190" i="1" s="1"/>
  <c r="Z193" i="1"/>
  <c r="W128" i="1"/>
  <c r="Z128" i="1"/>
  <c r="AA212" i="1"/>
  <c r="V1036" i="1"/>
  <c r="D1036" i="1"/>
  <c r="V1035" i="1"/>
  <c r="D1035" i="1"/>
  <c r="V1034" i="1"/>
  <c r="J1034" i="1"/>
  <c r="D1034" i="1"/>
  <c r="AC930" i="1"/>
  <c r="AC929" i="1"/>
  <c r="V965" i="1"/>
  <c r="V964" i="1"/>
  <c r="AC963" i="1"/>
  <c r="Z963" i="1" s="1"/>
  <c r="V962" i="1"/>
  <c r="V961" i="1"/>
  <c r="AC960" i="1"/>
  <c r="Z960" i="1" s="1"/>
  <c r="V958" i="1"/>
  <c r="AC957" i="1"/>
  <c r="Z957" i="1" s="1"/>
  <c r="V153" i="1"/>
  <c r="D153" i="1"/>
  <c r="V152" i="1"/>
  <c r="D152" i="1"/>
  <c r="AA197" i="1"/>
  <c r="Z197" i="1" s="1"/>
  <c r="AA196" i="1"/>
  <c r="AF152" i="1" l="1"/>
  <c r="L152" i="1"/>
  <c r="AS152" i="1"/>
  <c r="AF153" i="1"/>
  <c r="L153" i="1"/>
  <c r="AS153" i="1"/>
  <c r="W212" i="1"/>
  <c r="V212" i="1" s="1"/>
  <c r="Z212" i="1"/>
  <c r="W124" i="1"/>
  <c r="W126" i="1"/>
  <c r="W196" i="1"/>
  <c r="W195" i="1" s="1"/>
  <c r="Z196" i="1"/>
  <c r="BH1030" i="1"/>
  <c r="BH1033" i="1"/>
  <c r="BH1035" i="1"/>
  <c r="AA208" i="1"/>
  <c r="Z208" i="1" s="1"/>
  <c r="V963" i="1"/>
  <c r="V960" i="1"/>
  <c r="V957" i="1"/>
  <c r="V959" i="1"/>
  <c r="W65" i="1" l="1"/>
  <c r="W208" i="1"/>
  <c r="W211" i="1"/>
  <c r="V211" i="1" s="1"/>
  <c r="BR1030" i="1"/>
  <c r="BN1030" i="1" s="1"/>
  <c r="BH1027" i="1"/>
  <c r="BH1054" i="1" s="1"/>
  <c r="BH32" i="1" s="1"/>
  <c r="V216" i="1"/>
  <c r="V168" i="1"/>
  <c r="D168" i="1"/>
  <c r="V167" i="1"/>
  <c r="D167" i="1"/>
  <c r="V165" i="1"/>
  <c r="D165" i="1"/>
  <c r="V164" i="1"/>
  <c r="D164" i="1"/>
  <c r="V162" i="1"/>
  <c r="D162" i="1"/>
  <c r="V161" i="1"/>
  <c r="D161" i="1"/>
  <c r="V159" i="1"/>
  <c r="D159" i="1"/>
  <c r="V158" i="1"/>
  <c r="D158" i="1"/>
  <c r="V156" i="1"/>
  <c r="V155" i="1"/>
  <c r="AA154" i="1"/>
  <c r="Z154" i="1" s="1"/>
  <c r="D154" i="1"/>
  <c r="V142" i="1"/>
  <c r="AA141" i="1"/>
  <c r="AA129" i="1"/>
  <c r="Z129" i="1" s="1"/>
  <c r="V130" i="1"/>
  <c r="AF154" i="1" l="1"/>
  <c r="AS154" i="1"/>
  <c r="L154" i="1"/>
  <c r="AF162" i="1"/>
  <c r="AS162" i="1"/>
  <c r="L162" i="1"/>
  <c r="AF168" i="1"/>
  <c r="L168" i="1"/>
  <c r="AS168" i="1"/>
  <c r="AF164" i="1"/>
  <c r="L164" i="1"/>
  <c r="AS164" i="1"/>
  <c r="AF159" i="1"/>
  <c r="AS159" i="1"/>
  <c r="L159" i="1"/>
  <c r="AF165" i="1"/>
  <c r="L165" i="1"/>
  <c r="AS165" i="1"/>
  <c r="AF158" i="1"/>
  <c r="L158" i="1"/>
  <c r="AS158" i="1"/>
  <c r="AF161" i="1"/>
  <c r="L161" i="1"/>
  <c r="AS161" i="1"/>
  <c r="AF167" i="1"/>
  <c r="L167" i="1"/>
  <c r="AS167" i="1"/>
  <c r="W141" i="1"/>
  <c r="V141" i="1" s="1"/>
  <c r="Z141" i="1"/>
  <c r="W295" i="1"/>
  <c r="W849" i="1" s="1"/>
  <c r="BE1054" i="1"/>
  <c r="BH1052" i="1"/>
  <c r="BH36" i="1" s="1"/>
  <c r="BR1027" i="1"/>
  <c r="BN1027" i="1" s="1"/>
  <c r="BH1025" i="1"/>
  <c r="V124" i="1"/>
  <c r="AA124" i="1"/>
  <c r="Z124" i="1" s="1"/>
  <c r="AA126" i="1"/>
  <c r="Z126" i="1" s="1"/>
  <c r="V154" i="1"/>
  <c r="AA140" i="1"/>
  <c r="Z140" i="1" s="1"/>
  <c r="V131" i="1"/>
  <c r="V129" i="1"/>
  <c r="W877" i="1" l="1"/>
  <c r="W140" i="1"/>
  <c r="V140" i="1" s="1"/>
  <c r="W125" i="1"/>
  <c r="BE1052" i="1"/>
  <c r="BH1024" i="1"/>
  <c r="BR1025" i="1"/>
  <c r="BN1025" i="1" s="1"/>
  <c r="BE1025" i="1"/>
  <c r="BE1024" i="1" s="1"/>
  <c r="BE53" i="1" s="1"/>
  <c r="W66" i="1" l="1"/>
  <c r="W123" i="1"/>
  <c r="V123" i="1" s="1"/>
  <c r="V125" i="1"/>
  <c r="W56" i="1"/>
  <c r="W31" i="1" s="1"/>
  <c r="BR1024" i="1"/>
  <c r="BH53" i="1"/>
  <c r="W294" i="1" l="1"/>
  <c r="W293" i="1" s="1"/>
  <c r="V293" i="1" s="1"/>
  <c r="W64" i="1"/>
  <c r="W40" i="1" s="1"/>
  <c r="BR53" i="1"/>
  <c r="BN53" i="1" s="1"/>
  <c r="BN1024" i="1"/>
  <c r="W850" i="1" l="1"/>
  <c r="W115" i="1"/>
  <c r="W878" i="1" l="1"/>
  <c r="W848" i="1"/>
  <c r="W24" i="1" s="1"/>
  <c r="AP50" i="1"/>
  <c r="AP49" i="1"/>
  <c r="AP44" i="1"/>
  <c r="AP43" i="1"/>
  <c r="AP42" i="1"/>
  <c r="AP41" i="1"/>
  <c r="AP39" i="1"/>
  <c r="AP38" i="1"/>
  <c r="AB1126" i="1"/>
  <c r="AB37" i="1" s="1"/>
  <c r="AA1126" i="1"/>
  <c r="AA60" i="1"/>
  <c r="AA35" i="1" s="1"/>
  <c r="AB60" i="1"/>
  <c r="AC60" i="1"/>
  <c r="AC46" i="1"/>
  <c r="AB40" i="1"/>
  <c r="AC37" i="1"/>
  <c r="AC27" i="1"/>
  <c r="AB27" i="1"/>
  <c r="AA37" i="1" l="1"/>
  <c r="Z37" i="1" s="1"/>
  <c r="Z1126" i="1"/>
  <c r="W57" i="1"/>
  <c r="W32" i="1" s="1"/>
  <c r="W30" i="1" s="1"/>
  <c r="W876" i="1"/>
  <c r="W55" i="1" s="1"/>
  <c r="AP52" i="1"/>
  <c r="AP53" i="1"/>
  <c r="AP51" i="1"/>
  <c r="AP46" i="1"/>
  <c r="AB61" i="1"/>
  <c r="AB36" i="1" s="1"/>
  <c r="AC58" i="1"/>
  <c r="AC34" i="1" s="1"/>
  <c r="AB58" i="1"/>
  <c r="AB34" i="1" s="1"/>
  <c r="AA61" i="1"/>
  <c r="AA36" i="1" l="1"/>
  <c r="AC621" i="1" l="1"/>
  <c r="Z621" i="1" s="1"/>
  <c r="AC620" i="1"/>
  <c r="Z620" i="1" s="1"/>
  <c r="AC583" i="1"/>
  <c r="Z583" i="1" s="1"/>
  <c r="AC601" i="1"/>
  <c r="Z601" i="1" s="1"/>
  <c r="AC600" i="1"/>
  <c r="Z600" i="1" s="1"/>
  <c r="AA785" i="1"/>
  <c r="Z785" i="1" s="1"/>
  <c r="Z852" i="1" s="1"/>
  <c r="AC785" i="1"/>
  <c r="AC852" i="1" s="1"/>
  <c r="AB785" i="1"/>
  <c r="AB852" i="1" s="1"/>
  <c r="AC784" i="1"/>
  <c r="AB784" i="1"/>
  <c r="AC783" i="1"/>
  <c r="AB783" i="1"/>
  <c r="AB782" i="1"/>
  <c r="V771" i="1"/>
  <c r="AA770" i="1"/>
  <c r="Z770" i="1" s="1"/>
  <c r="AC227" i="1"/>
  <c r="AC224" i="1" s="1"/>
  <c r="AB227" i="1"/>
  <c r="AB224" i="1" s="1"/>
  <c r="AA227" i="1"/>
  <c r="AC226" i="1"/>
  <c r="AB226" i="1"/>
  <c r="AA226" i="1"/>
  <c r="AC225" i="1"/>
  <c r="AC45" i="1" s="1"/>
  <c r="D785" i="1" l="1"/>
  <c r="AB781" i="1"/>
  <c r="AB47" i="1" s="1"/>
  <c r="AA224" i="1"/>
  <c r="Z227" i="1"/>
  <c r="Z224" i="1" s="1"/>
  <c r="Z221" i="1" s="1"/>
  <c r="Z226" i="1"/>
  <c r="D852" i="1"/>
  <c r="D226" i="1"/>
  <c r="D224" i="1"/>
  <c r="D227" i="1"/>
  <c r="D770" i="1"/>
  <c r="V219" i="1"/>
  <c r="AB221" i="1"/>
  <c r="AC221" i="1"/>
  <c r="AA221" i="1"/>
  <c r="D170" i="1"/>
  <c r="D225" i="1"/>
  <c r="AC598" i="1"/>
  <c r="Z598" i="1" s="1"/>
  <c r="AA880" i="1"/>
  <c r="Z880" i="1" s="1"/>
  <c r="AA852" i="1"/>
  <c r="AP45" i="1"/>
  <c r="V785" i="1"/>
  <c r="V852" i="1" s="1"/>
  <c r="V772" i="1"/>
  <c r="V60" i="1" s="1"/>
  <c r="V35" i="1"/>
  <c r="V770" i="1"/>
  <c r="V226" i="1"/>
  <c r="V225" i="1"/>
  <c r="V227" i="1"/>
  <c r="V224" i="1" s="1"/>
  <c r="AF170" i="1" l="1"/>
  <c r="AS170" i="1"/>
  <c r="L170" i="1"/>
  <c r="J785" i="1"/>
  <c r="J852" i="1" s="1"/>
  <c r="AF785" i="1"/>
  <c r="L785" i="1"/>
  <c r="AS785" i="1"/>
  <c r="AF225" i="1"/>
  <c r="AS225" i="1"/>
  <c r="L225" i="1"/>
  <c r="AF224" i="1"/>
  <c r="AS224" i="1"/>
  <c r="L224" i="1"/>
  <c r="AF226" i="1"/>
  <c r="AS226" i="1"/>
  <c r="L226" i="1"/>
  <c r="AF852" i="1"/>
  <c r="AS852" i="1"/>
  <c r="L852" i="1"/>
  <c r="AF770" i="1"/>
  <c r="L770" i="1"/>
  <c r="AS770" i="1"/>
  <c r="AF227" i="1"/>
  <c r="AS227" i="1"/>
  <c r="L227" i="1"/>
  <c r="D221" i="1"/>
  <c r="D219" i="1"/>
  <c r="V221" i="1"/>
  <c r="D169" i="1"/>
  <c r="D880" i="1"/>
  <c r="AF169" i="1" l="1"/>
  <c r="L169" i="1"/>
  <c r="AS169" i="1"/>
  <c r="J880" i="1"/>
  <c r="J60" i="1" s="1"/>
  <c r="J35" i="1" s="1"/>
  <c r="AF880" i="1"/>
  <c r="AS880" i="1"/>
  <c r="L880" i="1"/>
  <c r="L219" i="1"/>
  <c r="L221" i="1"/>
  <c r="D60" i="1"/>
  <c r="AA915" i="1"/>
  <c r="AA930" i="1"/>
  <c r="Z930" i="1" s="1"/>
  <c r="AA929" i="1"/>
  <c r="Z929" i="1" s="1"/>
  <c r="AA928" i="1"/>
  <c r="D946" i="1"/>
  <c r="AC932" i="1"/>
  <c r="Z932" i="1" s="1"/>
  <c r="AF946" i="1" l="1"/>
  <c r="AS946" i="1"/>
  <c r="L946" i="1"/>
  <c r="D35" i="1"/>
  <c r="AF60" i="1"/>
  <c r="L60" i="1"/>
  <c r="AS60" i="1"/>
  <c r="AB51" i="1"/>
  <c r="AA195" i="1"/>
  <c r="Z195" i="1" s="1"/>
  <c r="AC945" i="1"/>
  <c r="Z945" i="1" s="1"/>
  <c r="V947" i="1"/>
  <c r="D945" i="1"/>
  <c r="AS35" i="1" l="1"/>
  <c r="L35" i="1"/>
  <c r="AF945" i="1"/>
  <c r="AS945" i="1"/>
  <c r="L945" i="1"/>
  <c r="AF35" i="1"/>
  <c r="V946" i="1"/>
  <c r="V945" i="1"/>
  <c r="AC928" i="1"/>
  <c r="AA51" i="1" l="1"/>
  <c r="AC51" i="1"/>
  <c r="AA1104" i="1"/>
  <c r="AA1121" i="1" s="1"/>
  <c r="Z51" i="1" l="1"/>
  <c r="AA27" i="1"/>
  <c r="Z27" i="1" s="1"/>
  <c r="Z1104" i="1"/>
  <c r="Z1121" i="1" s="1"/>
  <c r="J758" i="1" l="1"/>
  <c r="V928" i="1"/>
  <c r="AA211" i="1"/>
  <c r="Z211" i="1" s="1"/>
  <c r="AP759" i="1"/>
  <c r="AP754" i="1"/>
  <c r="AP755" i="1"/>
  <c r="AP761" i="1"/>
  <c r="AP762" i="1"/>
  <c r="AP763" i="1"/>
  <c r="AP764" i="1"/>
  <c r="AP765" i="1"/>
  <c r="AP656" i="1"/>
  <c r="AP640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16" i="1"/>
  <c r="AP439" i="1"/>
  <c r="AP440" i="1"/>
  <c r="AP441" i="1"/>
  <c r="AP443" i="1"/>
  <c r="AP444" i="1"/>
  <c r="AP555" i="1"/>
  <c r="AP557" i="1"/>
  <c r="AP560" i="1"/>
  <c r="AP561" i="1"/>
  <c r="AP564" i="1"/>
  <c r="AP565" i="1"/>
  <c r="AP566" i="1"/>
  <c r="AP576" i="1"/>
  <c r="AP577" i="1"/>
  <c r="AP578" i="1"/>
  <c r="AP581" i="1"/>
  <c r="AP583" i="1"/>
  <c r="AP584" i="1"/>
  <c r="AP585" i="1"/>
  <c r="AP586" i="1"/>
  <c r="AP587" i="1"/>
  <c r="AP588" i="1"/>
  <c r="AP589" i="1"/>
  <c r="AP590" i="1"/>
  <c r="AP591" i="1"/>
  <c r="AP604" i="1"/>
  <c r="AP605" i="1"/>
  <c r="AP606" i="1"/>
  <c r="AP607" i="1"/>
  <c r="AP608" i="1"/>
  <c r="AP610" i="1"/>
  <c r="AP611" i="1"/>
  <c r="AP612" i="1"/>
  <c r="AP613" i="1"/>
  <c r="AP616" i="1"/>
  <c r="AP617" i="1"/>
  <c r="AP618" i="1"/>
  <c r="AP619" i="1"/>
  <c r="AP620" i="1"/>
  <c r="AP621" i="1"/>
  <c r="AP622" i="1"/>
  <c r="AP623" i="1"/>
  <c r="AP624" i="1"/>
  <c r="AP625" i="1"/>
  <c r="AP626" i="1"/>
  <c r="AP629" i="1"/>
  <c r="AP630" i="1"/>
  <c r="AP631" i="1"/>
  <c r="AP632" i="1"/>
  <c r="AP633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5" i="1"/>
  <c r="AP916" i="1"/>
  <c r="AP923" i="1"/>
  <c r="AP886" i="1"/>
  <c r="AP1025" i="1"/>
  <c r="AP1026" i="1"/>
  <c r="AP1027" i="1"/>
  <c r="AP1028" i="1"/>
  <c r="AP1029" i="1"/>
  <c r="AP1030" i="1"/>
  <c r="AP1024" i="1"/>
  <c r="AP928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796" i="1"/>
  <c r="AP801" i="1"/>
  <c r="AP792" i="1" s="1"/>
  <c r="AP805" i="1"/>
  <c r="AP806" i="1"/>
  <c r="AP807" i="1"/>
  <c r="AP818" i="1"/>
  <c r="AP819" i="1"/>
  <c r="AP822" i="1"/>
  <c r="AP824" i="1"/>
  <c r="AP825" i="1"/>
  <c r="AP826" i="1"/>
  <c r="AP298" i="1"/>
  <c r="AP299" i="1"/>
  <c r="AP300" i="1"/>
  <c r="AP301" i="1"/>
  <c r="AP302" i="1"/>
  <c r="AP303" i="1"/>
  <c r="AP304" i="1"/>
  <c r="AP297" i="1"/>
  <c r="V53" i="1"/>
  <c r="V37" i="1"/>
  <c r="V38" i="1"/>
  <c r="V41" i="1"/>
  <c r="V42" i="1"/>
  <c r="V43" i="1"/>
  <c r="V44" i="1"/>
  <c r="V45" i="1"/>
  <c r="V49" i="1"/>
  <c r="V50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10" i="1"/>
  <c r="V811" i="1"/>
  <c r="V812" i="1"/>
  <c r="V814" i="1"/>
  <c r="V817" i="1"/>
  <c r="V818" i="1"/>
  <c r="V819" i="1"/>
  <c r="V822" i="1"/>
  <c r="V823" i="1"/>
  <c r="V824" i="1"/>
  <c r="V825" i="1"/>
  <c r="V826" i="1"/>
  <c r="V834" i="1"/>
  <c r="V835" i="1"/>
  <c r="V836" i="1"/>
  <c r="V841" i="1"/>
  <c r="V847" i="1"/>
  <c r="V858" i="1"/>
  <c r="V859" i="1"/>
  <c r="V860" i="1"/>
  <c r="V862" i="1"/>
  <c r="V869" i="1"/>
  <c r="V857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5" i="1"/>
  <c r="V916" i="1"/>
  <c r="V923" i="1"/>
  <c r="V886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1025" i="1"/>
  <c r="V1026" i="1"/>
  <c r="V1027" i="1"/>
  <c r="V1028" i="1"/>
  <c r="V1029" i="1"/>
  <c r="V1030" i="1"/>
  <c r="V1031" i="1"/>
  <c r="V1032" i="1"/>
  <c r="V1033" i="1"/>
  <c r="V1037" i="1"/>
  <c r="V1024" i="1"/>
  <c r="V1104" i="1"/>
  <c r="V1121" i="1" s="1"/>
  <c r="V1126" i="1"/>
  <c r="AB1028" i="1"/>
  <c r="AA1029" i="1"/>
  <c r="AA1030" i="1"/>
  <c r="AB966" i="1"/>
  <c r="AC966" i="1"/>
  <c r="AB967" i="1"/>
  <c r="AC967" i="1"/>
  <c r="AA968" i="1"/>
  <c r="AB968" i="1"/>
  <c r="AC968" i="1"/>
  <c r="AA969" i="1"/>
  <c r="AB969" i="1"/>
  <c r="AC969" i="1"/>
  <c r="AA970" i="1"/>
  <c r="AB970" i="1"/>
  <c r="AC970" i="1"/>
  <c r="AA971" i="1"/>
  <c r="AB971" i="1"/>
  <c r="AC971" i="1"/>
  <c r="AA972" i="1"/>
  <c r="AB972" i="1"/>
  <c r="AC972" i="1"/>
  <c r="AB973" i="1"/>
  <c r="AC973" i="1"/>
  <c r="AA974" i="1"/>
  <c r="AB974" i="1"/>
  <c r="AC974" i="1"/>
  <c r="AA975" i="1"/>
  <c r="AB975" i="1"/>
  <c r="AC975" i="1"/>
  <c r="AB976" i="1"/>
  <c r="AC976" i="1"/>
  <c r="AB977" i="1"/>
  <c r="AC977" i="1"/>
  <c r="AB978" i="1"/>
  <c r="AC978" i="1"/>
  <c r="AB979" i="1"/>
  <c r="AC979" i="1"/>
  <c r="AA980" i="1"/>
  <c r="AB980" i="1"/>
  <c r="AC980" i="1"/>
  <c r="AA981" i="1"/>
  <c r="AB981" i="1"/>
  <c r="AC981" i="1"/>
  <c r="AA887" i="1"/>
  <c r="AB887" i="1"/>
  <c r="AC887" i="1"/>
  <c r="AA888" i="1"/>
  <c r="AB888" i="1"/>
  <c r="AC888" i="1"/>
  <c r="AB889" i="1"/>
  <c r="AB890" i="1"/>
  <c r="AB891" i="1"/>
  <c r="AA892" i="1"/>
  <c r="AB892" i="1"/>
  <c r="AC892" i="1"/>
  <c r="AA893" i="1"/>
  <c r="AB893" i="1"/>
  <c r="AC893" i="1"/>
  <c r="AA894" i="1"/>
  <c r="AB894" i="1"/>
  <c r="AA895" i="1"/>
  <c r="AB895" i="1"/>
  <c r="AA896" i="1"/>
  <c r="AB896" i="1"/>
  <c r="AA897" i="1"/>
  <c r="AB897" i="1"/>
  <c r="AA898" i="1"/>
  <c r="AB898" i="1"/>
  <c r="AC898" i="1"/>
  <c r="AA899" i="1"/>
  <c r="AB899" i="1"/>
  <c r="AC899" i="1"/>
  <c r="AA900" i="1"/>
  <c r="AB900" i="1"/>
  <c r="AA901" i="1"/>
  <c r="AB901" i="1"/>
  <c r="AC901" i="1"/>
  <c r="AA902" i="1"/>
  <c r="AB902" i="1"/>
  <c r="AC902" i="1"/>
  <c r="AB903" i="1"/>
  <c r="AA904" i="1"/>
  <c r="AB904" i="1"/>
  <c r="AC904" i="1"/>
  <c r="AA905" i="1"/>
  <c r="AB905" i="1"/>
  <c r="AC905" i="1"/>
  <c r="AA906" i="1"/>
  <c r="AB906" i="1"/>
  <c r="AC906" i="1"/>
  <c r="AA907" i="1"/>
  <c r="AB907" i="1"/>
  <c r="AC907" i="1"/>
  <c r="AA908" i="1"/>
  <c r="AB908" i="1"/>
  <c r="AC908" i="1"/>
  <c r="AA909" i="1"/>
  <c r="AB909" i="1"/>
  <c r="AC909" i="1"/>
  <c r="AA910" i="1"/>
  <c r="AB910" i="1"/>
  <c r="AC910" i="1"/>
  <c r="AB915" i="1"/>
  <c r="AC915" i="1"/>
  <c r="AA916" i="1"/>
  <c r="AB916" i="1"/>
  <c r="AB913" i="1" s="1"/>
  <c r="AB1017" i="1" s="1"/>
  <c r="AC916" i="1"/>
  <c r="AC913" i="1" s="1"/>
  <c r="AB923" i="1"/>
  <c r="AC923" i="1"/>
  <c r="AB886" i="1"/>
  <c r="AA886" i="1"/>
  <c r="AA858" i="1"/>
  <c r="AB858" i="1"/>
  <c r="AC858" i="1"/>
  <c r="AA859" i="1"/>
  <c r="AB859" i="1"/>
  <c r="AC859" i="1"/>
  <c r="AA860" i="1"/>
  <c r="AB860" i="1"/>
  <c r="AC860" i="1"/>
  <c r="AA862" i="1"/>
  <c r="AB862" i="1"/>
  <c r="AA869" i="1"/>
  <c r="AB869" i="1"/>
  <c r="AB867" i="1" s="1"/>
  <c r="AB39" i="1" s="1"/>
  <c r="AC869" i="1"/>
  <c r="AC857" i="1"/>
  <c r="AB857" i="1"/>
  <c r="AA857" i="1"/>
  <c r="AA729" i="1"/>
  <c r="Z729" i="1" s="1"/>
  <c r="AA730" i="1"/>
  <c r="Z730" i="1" s="1"/>
  <c r="AA736" i="1"/>
  <c r="Z736" i="1" s="1"/>
  <c r="AA738" i="1"/>
  <c r="Z738" i="1" s="1"/>
  <c r="AA745" i="1"/>
  <c r="Z745" i="1" s="1"/>
  <c r="AA329" i="1"/>
  <c r="Z329" i="1" s="1"/>
  <c r="AA330" i="1"/>
  <c r="Z330" i="1" s="1"/>
  <c r="AA331" i="1"/>
  <c r="Z331" i="1" s="1"/>
  <c r="AA335" i="1"/>
  <c r="Z335" i="1" s="1"/>
  <c r="AA337" i="1"/>
  <c r="Z337" i="1" s="1"/>
  <c r="AA339" i="1"/>
  <c r="Z339" i="1" s="1"/>
  <c r="AA340" i="1"/>
  <c r="Z340" i="1" s="1"/>
  <c r="AA341" i="1"/>
  <c r="Z341" i="1" s="1"/>
  <c r="AA342" i="1"/>
  <c r="Z342" i="1" s="1"/>
  <c r="AA343" i="1"/>
  <c r="Z343" i="1" s="1"/>
  <c r="AA344" i="1"/>
  <c r="Z344" i="1" s="1"/>
  <c r="AA346" i="1"/>
  <c r="Z346" i="1" s="1"/>
  <c r="AA353" i="1"/>
  <c r="Z353" i="1" s="1"/>
  <c r="AA363" i="1"/>
  <c r="Z363" i="1" s="1"/>
  <c r="AA364" i="1"/>
  <c r="Z364" i="1" s="1"/>
  <c r="AA365" i="1"/>
  <c r="Z365" i="1" s="1"/>
  <c r="AA366" i="1"/>
  <c r="Z366" i="1" s="1"/>
  <c r="AA367" i="1"/>
  <c r="Z367" i="1" s="1"/>
  <c r="AA368" i="1"/>
  <c r="Z368" i="1" s="1"/>
  <c r="AA369" i="1"/>
  <c r="Z369" i="1" s="1"/>
  <c r="AA370" i="1"/>
  <c r="Z370" i="1" s="1"/>
  <c r="AA371" i="1"/>
  <c r="Z371" i="1" s="1"/>
  <c r="AA372" i="1"/>
  <c r="Z372" i="1" s="1"/>
  <c r="AA374" i="1"/>
  <c r="Z374" i="1" s="1"/>
  <c r="AA375" i="1"/>
  <c r="Z375" i="1" s="1"/>
  <c r="AA378" i="1"/>
  <c r="Z378" i="1" s="1"/>
  <c r="AA379" i="1"/>
  <c r="Z379" i="1" s="1"/>
  <c r="AA380" i="1"/>
  <c r="Z380" i="1" s="1"/>
  <c r="AA381" i="1"/>
  <c r="Z381" i="1" s="1"/>
  <c r="AA382" i="1"/>
  <c r="Z382" i="1" s="1"/>
  <c r="AA383" i="1"/>
  <c r="Z383" i="1" s="1"/>
  <c r="AA384" i="1"/>
  <c r="Z384" i="1" s="1"/>
  <c r="AA385" i="1"/>
  <c r="Z385" i="1" s="1"/>
  <c r="AA386" i="1"/>
  <c r="Z386" i="1" s="1"/>
  <c r="AA390" i="1"/>
  <c r="Z390" i="1" s="1"/>
  <c r="AA391" i="1"/>
  <c r="Z391" i="1" s="1"/>
  <c r="AA392" i="1"/>
  <c r="Z392" i="1" s="1"/>
  <c r="AA393" i="1"/>
  <c r="Z393" i="1" s="1"/>
  <c r="AA394" i="1"/>
  <c r="Z394" i="1" s="1"/>
  <c r="AA395" i="1"/>
  <c r="Z395" i="1" s="1"/>
  <c r="AA396" i="1"/>
  <c r="Z396" i="1" s="1"/>
  <c r="AA397" i="1"/>
  <c r="Z397" i="1" s="1"/>
  <c r="AA398" i="1"/>
  <c r="Z398" i="1" s="1"/>
  <c r="AA404" i="1"/>
  <c r="Z404" i="1" s="1"/>
  <c r="AA412" i="1"/>
  <c r="Z412" i="1" s="1"/>
  <c r="AA416" i="1"/>
  <c r="Z416" i="1" s="1"/>
  <c r="AA418" i="1"/>
  <c r="Z418" i="1" s="1"/>
  <c r="AA420" i="1"/>
  <c r="Z420" i="1" s="1"/>
  <c r="AA422" i="1"/>
  <c r="Z422" i="1" s="1"/>
  <c r="AA435" i="1"/>
  <c r="Z435" i="1" s="1"/>
  <c r="AA439" i="1"/>
  <c r="Z439" i="1" s="1"/>
  <c r="AA440" i="1"/>
  <c r="Z440" i="1" s="1"/>
  <c r="AA443" i="1"/>
  <c r="Z443" i="1" s="1"/>
  <c r="AA444" i="1"/>
  <c r="Z444" i="1" s="1"/>
  <c r="AA447" i="1"/>
  <c r="Z447" i="1" s="1"/>
  <c r="AA450" i="1"/>
  <c r="Z450" i="1" s="1"/>
  <c r="AA453" i="1"/>
  <c r="Z453" i="1" s="1"/>
  <c r="AA454" i="1"/>
  <c r="Z454" i="1" s="1"/>
  <c r="AA455" i="1"/>
  <c r="Z455" i="1" s="1"/>
  <c r="AA456" i="1"/>
  <c r="Z456" i="1" s="1"/>
  <c r="AA459" i="1"/>
  <c r="Z459" i="1" s="1"/>
  <c r="AA461" i="1"/>
  <c r="Z461" i="1" s="1"/>
  <c r="AA462" i="1"/>
  <c r="Z462" i="1" s="1"/>
  <c r="AA465" i="1"/>
  <c r="Z465" i="1" s="1"/>
  <c r="AA466" i="1"/>
  <c r="Z466" i="1" s="1"/>
  <c r="AA467" i="1"/>
  <c r="Z467" i="1" s="1"/>
  <c r="AA468" i="1"/>
  <c r="Z468" i="1" s="1"/>
  <c r="AA469" i="1"/>
  <c r="Z469" i="1" s="1"/>
  <c r="AA470" i="1"/>
  <c r="Z470" i="1" s="1"/>
  <c r="AA472" i="1"/>
  <c r="Z472" i="1" s="1"/>
  <c r="AA473" i="1"/>
  <c r="Z473" i="1" s="1"/>
  <c r="AA474" i="1"/>
  <c r="Z474" i="1" s="1"/>
  <c r="AA477" i="1"/>
  <c r="Z477" i="1" s="1"/>
  <c r="AA480" i="1"/>
  <c r="Z480" i="1" s="1"/>
  <c r="AA557" i="1"/>
  <c r="Z557" i="1" s="1"/>
  <c r="AA560" i="1"/>
  <c r="Z560" i="1" s="1"/>
  <c r="AA561" i="1"/>
  <c r="Z561" i="1" s="1"/>
  <c r="AA564" i="1"/>
  <c r="Z564" i="1" s="1"/>
  <c r="AA565" i="1"/>
  <c r="Z565" i="1" s="1"/>
  <c r="AA566" i="1"/>
  <c r="Z566" i="1" s="1"/>
  <c r="AA569" i="1"/>
  <c r="Z569" i="1" s="1"/>
  <c r="AA571" i="1"/>
  <c r="Z571" i="1" s="1"/>
  <c r="AA574" i="1"/>
  <c r="Z574" i="1" s="1"/>
  <c r="AA575" i="1"/>
  <c r="Z575" i="1" s="1"/>
  <c r="AA577" i="1"/>
  <c r="Z577" i="1" s="1"/>
  <c r="AA578" i="1"/>
  <c r="Z578" i="1" s="1"/>
  <c r="AA581" i="1"/>
  <c r="Z581" i="1" s="1"/>
  <c r="BI612" i="1"/>
  <c r="AA623" i="1"/>
  <c r="Z623" i="1" s="1"/>
  <c r="AA624" i="1"/>
  <c r="Z624" i="1" s="1"/>
  <c r="AA625" i="1"/>
  <c r="Z625" i="1" s="1"/>
  <c r="AA626" i="1"/>
  <c r="Z626" i="1" s="1"/>
  <c r="AA627" i="1"/>
  <c r="Z627" i="1" s="1"/>
  <c r="AA628" i="1"/>
  <c r="AA629" i="1"/>
  <c r="Z629" i="1" s="1"/>
  <c r="AA630" i="1"/>
  <c r="Z630" i="1" s="1"/>
  <c r="AA631" i="1"/>
  <c r="Z631" i="1" s="1"/>
  <c r="AA632" i="1"/>
  <c r="Z632" i="1" s="1"/>
  <c r="AA633" i="1"/>
  <c r="AA635" i="1"/>
  <c r="Z635" i="1" s="1"/>
  <c r="AA636" i="1"/>
  <c r="Z636" i="1" s="1"/>
  <c r="AA637" i="1"/>
  <c r="Z637" i="1" s="1"/>
  <c r="AA638" i="1"/>
  <c r="Z638" i="1" s="1"/>
  <c r="AA639" i="1"/>
  <c r="AA640" i="1"/>
  <c r="Z640" i="1" s="1"/>
  <c r="AA641" i="1"/>
  <c r="Z641" i="1" s="1"/>
  <c r="AA642" i="1"/>
  <c r="Z642" i="1" s="1"/>
  <c r="AA645" i="1"/>
  <c r="Z645" i="1" s="1"/>
  <c r="AA646" i="1"/>
  <c r="Z646" i="1" s="1"/>
  <c r="AA647" i="1"/>
  <c r="Z647" i="1" s="1"/>
  <c r="AA649" i="1"/>
  <c r="Z649" i="1" s="1"/>
  <c r="AA650" i="1"/>
  <c r="Z650" i="1" s="1"/>
  <c r="AA652" i="1"/>
  <c r="Z652" i="1" s="1"/>
  <c r="AA653" i="1"/>
  <c r="Z653" i="1" s="1"/>
  <c r="AA654" i="1"/>
  <c r="Z654" i="1" s="1"/>
  <c r="AA655" i="1"/>
  <c r="Z655" i="1" s="1"/>
  <c r="AA656" i="1"/>
  <c r="Z656" i="1" s="1"/>
  <c r="AB791" i="1"/>
  <c r="AB792" i="1"/>
  <c r="AC792" i="1"/>
  <c r="AB793" i="1"/>
  <c r="AC793" i="1"/>
  <c r="AB794" i="1"/>
  <c r="AC794" i="1"/>
  <c r="AB795" i="1"/>
  <c r="AC795" i="1"/>
  <c r="AB796" i="1"/>
  <c r="AC796" i="1"/>
  <c r="AB797" i="1"/>
  <c r="AC797" i="1"/>
  <c r="AB798" i="1"/>
  <c r="AC798" i="1"/>
  <c r="AB799" i="1"/>
  <c r="AC799" i="1"/>
  <c r="AB800" i="1"/>
  <c r="AC800" i="1"/>
  <c r="AB801" i="1"/>
  <c r="AC801" i="1"/>
  <c r="AB802" i="1"/>
  <c r="AC802" i="1"/>
  <c r="AB803" i="1"/>
  <c r="AC803" i="1"/>
  <c r="AB804" i="1"/>
  <c r="AC804" i="1"/>
  <c r="AB805" i="1"/>
  <c r="AC805" i="1"/>
  <c r="AB806" i="1"/>
  <c r="AC806" i="1"/>
  <c r="AB807" i="1"/>
  <c r="AC807" i="1"/>
  <c r="AB808" i="1"/>
  <c r="AC808" i="1"/>
  <c r="AB810" i="1"/>
  <c r="AC810" i="1"/>
  <c r="AB811" i="1"/>
  <c r="AB812" i="1"/>
  <c r="AB814" i="1"/>
  <c r="AC814" i="1"/>
  <c r="AB817" i="1"/>
  <c r="AC817" i="1"/>
  <c r="AB818" i="1"/>
  <c r="AC818" i="1"/>
  <c r="AB819" i="1"/>
  <c r="AC819" i="1"/>
  <c r="AB822" i="1"/>
  <c r="AC822" i="1"/>
  <c r="AB823" i="1"/>
  <c r="AC823" i="1"/>
  <c r="AB824" i="1"/>
  <c r="AC824" i="1"/>
  <c r="AB825" i="1"/>
  <c r="AC825" i="1"/>
  <c r="AB826" i="1"/>
  <c r="AC826" i="1"/>
  <c r="AC834" i="1"/>
  <c r="AC835" i="1"/>
  <c r="AC836" i="1"/>
  <c r="AB841" i="1"/>
  <c r="AC841" i="1"/>
  <c r="AA796" i="1"/>
  <c r="AA799" i="1"/>
  <c r="AA801" i="1"/>
  <c r="AA804" i="1"/>
  <c r="AA805" i="1"/>
  <c r="AA810" i="1"/>
  <c r="AA814" i="1"/>
  <c r="AA818" i="1"/>
  <c r="AA819" i="1"/>
  <c r="AA822" i="1"/>
  <c r="AA823" i="1"/>
  <c r="AA824" i="1"/>
  <c r="AA825" i="1"/>
  <c r="AA826" i="1"/>
  <c r="AA834" i="1"/>
  <c r="AA835" i="1"/>
  <c r="AA836" i="1"/>
  <c r="AA841" i="1"/>
  <c r="V783" i="1"/>
  <c r="V784" i="1"/>
  <c r="V786" i="1"/>
  <c r="V724" i="1"/>
  <c r="V727" i="1"/>
  <c r="V728" i="1"/>
  <c r="BF728" i="1" s="1"/>
  <c r="V729" i="1"/>
  <c r="V730" i="1"/>
  <c r="V735" i="1"/>
  <c r="V736" i="1"/>
  <c r="V737" i="1"/>
  <c r="V738" i="1"/>
  <c r="V745" i="1"/>
  <c r="V641" i="1"/>
  <c r="V642" i="1"/>
  <c r="V643" i="1"/>
  <c r="V644" i="1"/>
  <c r="V645" i="1"/>
  <c r="V646" i="1"/>
  <c r="V647" i="1"/>
  <c r="V648" i="1"/>
  <c r="V649" i="1"/>
  <c r="BF673" i="1" s="1"/>
  <c r="BE673" i="1" s="1"/>
  <c r="V650" i="1"/>
  <c r="BF675" i="1" s="1"/>
  <c r="V651" i="1"/>
  <c r="V652" i="1"/>
  <c r="V653" i="1"/>
  <c r="V654" i="1"/>
  <c r="V655" i="1"/>
  <c r="V656" i="1"/>
  <c r="V637" i="1"/>
  <c r="V638" i="1"/>
  <c r="V639" i="1"/>
  <c r="V640" i="1"/>
  <c r="V546" i="1"/>
  <c r="V547" i="1"/>
  <c r="V548" i="1"/>
  <c r="V58" i="1" s="1"/>
  <c r="V552" i="1"/>
  <c r="V553" i="1"/>
  <c r="V555" i="1"/>
  <c r="V556" i="1"/>
  <c r="V557" i="1"/>
  <c r="V560" i="1"/>
  <c r="V561" i="1"/>
  <c r="V562" i="1"/>
  <c r="V563" i="1"/>
  <c r="V564" i="1"/>
  <c r="V565" i="1"/>
  <c r="V566" i="1"/>
  <c r="V568" i="1"/>
  <c r="V569" i="1"/>
  <c r="V571" i="1"/>
  <c r="V572" i="1"/>
  <c r="V573" i="1"/>
  <c r="V574" i="1"/>
  <c r="V575" i="1"/>
  <c r="V576" i="1"/>
  <c r="V577" i="1"/>
  <c r="V578" i="1"/>
  <c r="V581" i="1"/>
  <c r="V582" i="1"/>
  <c r="V583" i="1"/>
  <c r="V584" i="1"/>
  <c r="V585" i="1"/>
  <c r="V586" i="1"/>
  <c r="V587" i="1"/>
  <c r="V588" i="1"/>
  <c r="V589" i="1"/>
  <c r="V590" i="1"/>
  <c r="V591" i="1"/>
  <c r="V593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5" i="1"/>
  <c r="V636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3" i="1"/>
  <c r="V404" i="1"/>
  <c r="V410" i="1"/>
  <c r="V412" i="1"/>
  <c r="V414" i="1"/>
  <c r="V416" i="1"/>
  <c r="V418" i="1"/>
  <c r="V420" i="1"/>
  <c r="V422" i="1"/>
  <c r="V435" i="1"/>
  <c r="V437" i="1"/>
  <c r="V439" i="1"/>
  <c r="V440" i="1"/>
  <c r="V441" i="1"/>
  <c r="V443" i="1"/>
  <c r="V444" i="1"/>
  <c r="V445" i="1"/>
  <c r="V447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7" i="1"/>
  <c r="V478" i="1"/>
  <c r="V480" i="1"/>
  <c r="V325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298" i="1"/>
  <c r="V299" i="1"/>
  <c r="V300" i="1"/>
  <c r="V301" i="1"/>
  <c r="V297" i="1"/>
  <c r="V67" i="1"/>
  <c r="V68" i="1"/>
  <c r="V69" i="1"/>
  <c r="V70" i="1"/>
  <c r="V71" i="1"/>
  <c r="V72" i="1"/>
  <c r="V73" i="1"/>
  <c r="V74" i="1"/>
  <c r="V75" i="1"/>
  <c r="V76" i="1"/>
  <c r="AH76" i="1" s="1"/>
  <c r="V77" i="1"/>
  <c r="V78" i="1"/>
  <c r="V79" i="1"/>
  <c r="V80" i="1"/>
  <c r="V81" i="1"/>
  <c r="AH81" i="1" s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7" i="1"/>
  <c r="V118" i="1"/>
  <c r="V119" i="1"/>
  <c r="V120" i="1"/>
  <c r="V121" i="1"/>
  <c r="V126" i="1"/>
  <c r="V127" i="1"/>
  <c r="V128" i="1"/>
  <c r="V132" i="1"/>
  <c r="V133" i="1"/>
  <c r="V134" i="1"/>
  <c r="V135" i="1"/>
  <c r="V136" i="1"/>
  <c r="V137" i="1"/>
  <c r="V138" i="1"/>
  <c r="V139" i="1"/>
  <c r="V143" i="1"/>
  <c r="V144" i="1"/>
  <c r="V145" i="1"/>
  <c r="V146" i="1"/>
  <c r="V147" i="1"/>
  <c r="V148" i="1"/>
  <c r="V149" i="1"/>
  <c r="V150" i="1"/>
  <c r="V186" i="1"/>
  <c r="V187" i="1"/>
  <c r="V188" i="1"/>
  <c r="V189" i="1"/>
  <c r="V191" i="1"/>
  <c r="BF191" i="1" s="1"/>
  <c r="BV191" i="1" s="1"/>
  <c r="V194" i="1"/>
  <c r="V195" i="1"/>
  <c r="V196" i="1"/>
  <c r="V197" i="1"/>
  <c r="V229" i="1"/>
  <c r="V282" i="1"/>
  <c r="V285" i="1"/>
  <c r="AC298" i="1"/>
  <c r="AC299" i="1"/>
  <c r="AC300" i="1"/>
  <c r="AC301" i="1"/>
  <c r="AB298" i="1"/>
  <c r="AB299" i="1"/>
  <c r="AB300" i="1"/>
  <c r="AB301" i="1"/>
  <c r="AA298" i="1"/>
  <c r="AA299" i="1"/>
  <c r="AA300" i="1"/>
  <c r="AA301" i="1"/>
  <c r="AC297" i="1"/>
  <c r="AC52" i="1" s="1"/>
  <c r="AB297" i="1"/>
  <c r="AB52" i="1" s="1"/>
  <c r="AB229" i="1"/>
  <c r="AB225" i="1" s="1"/>
  <c r="AB45" i="1" s="1"/>
  <c r="AB282" i="1"/>
  <c r="AB46" i="1" s="1"/>
  <c r="AB285" i="1"/>
  <c r="AA70" i="1"/>
  <c r="Z70" i="1" s="1"/>
  <c r="AA71" i="1"/>
  <c r="Z71" i="1" s="1"/>
  <c r="AA75" i="1"/>
  <c r="Z75" i="1" s="1"/>
  <c r="AA77" i="1"/>
  <c r="Z77" i="1" s="1"/>
  <c r="AA79" i="1"/>
  <c r="Z79" i="1" s="1"/>
  <c r="AA83" i="1"/>
  <c r="Z83" i="1" s="1"/>
  <c r="AA85" i="1"/>
  <c r="Z85" i="1" s="1"/>
  <c r="AA86" i="1"/>
  <c r="Z86" i="1" s="1"/>
  <c r="AA89" i="1"/>
  <c r="Z89" i="1" s="1"/>
  <c r="AA90" i="1"/>
  <c r="Z90" i="1" s="1"/>
  <c r="AA91" i="1"/>
  <c r="Z91" i="1" s="1"/>
  <c r="AA92" i="1"/>
  <c r="Z92" i="1" s="1"/>
  <c r="AA96" i="1"/>
  <c r="Z96" i="1" s="1"/>
  <c r="AA99" i="1"/>
  <c r="Z99" i="1" s="1"/>
  <c r="AA100" i="1"/>
  <c r="Z100" i="1" s="1"/>
  <c r="AA101" i="1"/>
  <c r="Z101" i="1" s="1"/>
  <c r="AA102" i="1"/>
  <c r="Z102" i="1" s="1"/>
  <c r="AA103" i="1"/>
  <c r="Z103" i="1" s="1"/>
  <c r="AA104" i="1"/>
  <c r="Z104" i="1" s="1"/>
  <c r="AA105" i="1"/>
  <c r="Z105" i="1" s="1"/>
  <c r="AA106" i="1"/>
  <c r="Z106" i="1" s="1"/>
  <c r="AA107" i="1"/>
  <c r="Z107" i="1" s="1"/>
  <c r="AA108" i="1"/>
  <c r="Z108" i="1" s="1"/>
  <c r="AA109" i="1"/>
  <c r="Z109" i="1" s="1"/>
  <c r="AA110" i="1"/>
  <c r="Z110" i="1" s="1"/>
  <c r="AA111" i="1"/>
  <c r="Z111" i="1" s="1"/>
  <c r="AA112" i="1"/>
  <c r="Z112" i="1" s="1"/>
  <c r="AA113" i="1"/>
  <c r="Z113" i="1" s="1"/>
  <c r="AA120" i="1"/>
  <c r="Z120" i="1" s="1"/>
  <c r="AA121" i="1"/>
  <c r="Z121" i="1" s="1"/>
  <c r="AA133" i="1"/>
  <c r="Z133" i="1" s="1"/>
  <c r="AA135" i="1"/>
  <c r="Z135" i="1" s="1"/>
  <c r="AA136" i="1"/>
  <c r="Z136" i="1" s="1"/>
  <c r="AA137" i="1"/>
  <c r="Z137" i="1" s="1"/>
  <c r="AA138" i="1"/>
  <c r="Z138" i="1" s="1"/>
  <c r="AA139" i="1"/>
  <c r="Z139" i="1" s="1"/>
  <c r="AA143" i="1"/>
  <c r="Z143" i="1" s="1"/>
  <c r="AA144" i="1"/>
  <c r="Z144" i="1" s="1"/>
  <c r="AA145" i="1"/>
  <c r="Z145" i="1" s="1"/>
  <c r="AA146" i="1"/>
  <c r="Z146" i="1" s="1"/>
  <c r="AA147" i="1"/>
  <c r="Z147" i="1" s="1"/>
  <c r="AA148" i="1"/>
  <c r="Z148" i="1" s="1"/>
  <c r="AA149" i="1"/>
  <c r="Z149" i="1" s="1"/>
  <c r="AA150" i="1"/>
  <c r="Z150" i="1" s="1"/>
  <c r="AA188" i="1"/>
  <c r="Z188" i="1" s="1"/>
  <c r="AA189" i="1"/>
  <c r="Z189" i="1" s="1"/>
  <c r="AA194" i="1"/>
  <c r="AA229" i="1"/>
  <c r="AC40" i="1"/>
  <c r="AR808" i="1" l="1"/>
  <c r="Z818" i="1"/>
  <c r="Z229" i="1"/>
  <c r="AE841" i="1"/>
  <c r="AF841" i="1" s="1"/>
  <c r="BC841" i="1"/>
  <c r="Z805" i="1"/>
  <c r="Z801" i="1"/>
  <c r="Z810" i="1"/>
  <c r="Z824" i="1"/>
  <c r="AE808" i="1"/>
  <c r="V61" i="1"/>
  <c r="V36" i="1" s="1"/>
  <c r="V882" i="1"/>
  <c r="AE81" i="1"/>
  <c r="AE76" i="1"/>
  <c r="Z298" i="1"/>
  <c r="Z970" i="1"/>
  <c r="AP793" i="1"/>
  <c r="AP791" i="1" s="1"/>
  <c r="Z892" i="1"/>
  <c r="Z822" i="1"/>
  <c r="Z799" i="1"/>
  <c r="Z814" i="1"/>
  <c r="Z826" i="1"/>
  <c r="Z299" i="1"/>
  <c r="Z819" i="1"/>
  <c r="Z825" i="1"/>
  <c r="Z967" i="1"/>
  <c r="Z804" i="1"/>
  <c r="Z823" i="1"/>
  <c r="Z796" i="1"/>
  <c r="Z981" i="1"/>
  <c r="Z841" i="1"/>
  <c r="Z901" i="1"/>
  <c r="Z923" i="1"/>
  <c r="Z301" i="1"/>
  <c r="Z869" i="1"/>
  <c r="Z867" i="1" s="1"/>
  <c r="Z39" i="1" s="1"/>
  <c r="Z893" i="1"/>
  <c r="Z915" i="1"/>
  <c r="Z908" i="1"/>
  <c r="Z905" i="1"/>
  <c r="Z909" i="1"/>
  <c r="Z907" i="1"/>
  <c r="Z966" i="1"/>
  <c r="Z969" i="1"/>
  <c r="Z857" i="1"/>
  <c r="Z974" i="1"/>
  <c r="Z860" i="1"/>
  <c r="Z910" i="1"/>
  <c r="Z887" i="1"/>
  <c r="Z633" i="1"/>
  <c r="BI633" i="1" s="1"/>
  <c r="Z859" i="1"/>
  <c r="Z898" i="1"/>
  <c r="AA943" i="1"/>
  <c r="Z975" i="1"/>
  <c r="Z972" i="1"/>
  <c r="Z300" i="1"/>
  <c r="Z904" i="1"/>
  <c r="AA913" i="1"/>
  <c r="Z916" i="1"/>
  <c r="AA170" i="1"/>
  <c r="Z170" i="1" s="1"/>
  <c r="Z194" i="1"/>
  <c r="Z639" i="1"/>
  <c r="BI639" i="1" s="1"/>
  <c r="Z858" i="1"/>
  <c r="Z906" i="1"/>
  <c r="Z971" i="1"/>
  <c r="Z888" i="1"/>
  <c r="Z968" i="1"/>
  <c r="Z628" i="1"/>
  <c r="BI628" i="1" s="1"/>
  <c r="Z902" i="1"/>
  <c r="Z899" i="1"/>
  <c r="Z980" i="1"/>
  <c r="BE728" i="1"/>
  <c r="BV728" i="1"/>
  <c r="BU728" i="1" s="1"/>
  <c r="BV190" i="1"/>
  <c r="BU190" i="1" s="1"/>
  <c r="BU191" i="1"/>
  <c r="AC943" i="1"/>
  <c r="AC1017" i="1" s="1"/>
  <c r="AC944" i="1"/>
  <c r="AC914" i="1" s="1"/>
  <c r="AC1016" i="1" s="1"/>
  <c r="AA225" i="1"/>
  <c r="V789" i="1"/>
  <c r="AC59" i="1"/>
  <c r="Z59" i="1" s="1"/>
  <c r="AC867" i="1"/>
  <c r="AC39" i="1" s="1"/>
  <c r="V867" i="1"/>
  <c r="V39" i="1" s="1"/>
  <c r="AA881" i="1"/>
  <c r="AA867" i="1"/>
  <c r="AA39" i="1" s="1"/>
  <c r="V788" i="1"/>
  <c r="AA741" i="1"/>
  <c r="Z741" i="1" s="1"/>
  <c r="BI637" i="1"/>
  <c r="BF672" i="1"/>
  <c r="BE672" i="1" s="1"/>
  <c r="BE675" i="1"/>
  <c r="BE612" i="1"/>
  <c r="BS612" i="1"/>
  <c r="BN612" i="1" s="1"/>
  <c r="BI632" i="1"/>
  <c r="BE609" i="1"/>
  <c r="BN609" i="1"/>
  <c r="BI602" i="1"/>
  <c r="AA283" i="1"/>
  <c r="AB283" i="1"/>
  <c r="AB295" i="1" s="1"/>
  <c r="BE191" i="1"/>
  <c r="BF190" i="1"/>
  <c r="BE185" i="1" s="1"/>
  <c r="BO728" i="1"/>
  <c r="BN728" i="1" s="1"/>
  <c r="V1018" i="1"/>
  <c r="AA551" i="1"/>
  <c r="Z551" i="1" s="1"/>
  <c r="AA125" i="1"/>
  <c r="Z125" i="1" s="1"/>
  <c r="V1015" i="1"/>
  <c r="V930" i="1"/>
  <c r="V929" i="1"/>
  <c r="V27" i="1"/>
  <c r="AB928" i="1"/>
  <c r="Z928" i="1" s="1"/>
  <c r="V25" i="1"/>
  <c r="V34" i="1"/>
  <c r="AP760" i="1"/>
  <c r="V52" i="1"/>
  <c r="V48" i="1"/>
  <c r="V46" i="1"/>
  <c r="AH74" i="1" l="1"/>
  <c r="AE82" i="1"/>
  <c r="AH82" i="1"/>
  <c r="AE80" i="1"/>
  <c r="AE74" i="1"/>
  <c r="AE73" i="1"/>
  <c r="BS639" i="1"/>
  <c r="BE639" i="1"/>
  <c r="BI627" i="1"/>
  <c r="BE627" i="1" s="1"/>
  <c r="BS628" i="1"/>
  <c r="BN628" i="1" s="1"/>
  <c r="BE628" i="1"/>
  <c r="BS633" i="1"/>
  <c r="BN633" i="1" s="1"/>
  <c r="BE633" i="1"/>
  <c r="AA45" i="1"/>
  <c r="Z45" i="1" s="1"/>
  <c r="Z225" i="1"/>
  <c r="AA223" i="1"/>
  <c r="Z223" i="1" s="1"/>
  <c r="Z283" i="1"/>
  <c r="AA1017" i="1"/>
  <c r="Z913" i="1"/>
  <c r="Z943" i="1"/>
  <c r="M191" i="1"/>
  <c r="N191" i="1" s="1"/>
  <c r="M458" i="1"/>
  <c r="AC1015" i="1"/>
  <c r="AA220" i="1"/>
  <c r="Z220" i="1" s="1"/>
  <c r="BF59" i="1"/>
  <c r="BO767" i="1"/>
  <c r="BS632" i="1"/>
  <c r="BN632" i="1" s="1"/>
  <c r="BE632" i="1"/>
  <c r="BI631" i="1"/>
  <c r="BS637" i="1"/>
  <c r="BE637" i="1"/>
  <c r="BE602" i="1"/>
  <c r="BF183" i="1"/>
  <c r="BE183" i="1" s="1"/>
  <c r="BE190" i="1"/>
  <c r="AA123" i="1"/>
  <c r="Z123" i="1" s="1"/>
  <c r="V66" i="1"/>
  <c r="AH80" i="1" l="1"/>
  <c r="AH72" i="1"/>
  <c r="AH73" i="1"/>
  <c r="BN602" i="1"/>
  <c r="BS627" i="1"/>
  <c r="BN627" i="1" s="1"/>
  <c r="Z1017" i="1"/>
  <c r="K458" i="1"/>
  <c r="M457" i="1"/>
  <c r="K457" i="1" s="1"/>
  <c r="K191" i="1"/>
  <c r="M190" i="1"/>
  <c r="N190" i="1" s="1"/>
  <c r="AA199" i="1"/>
  <c r="Z199" i="1" s="1"/>
  <c r="AA219" i="1"/>
  <c r="Z219" i="1" s="1"/>
  <c r="BE874" i="1"/>
  <c r="V294" i="1"/>
  <c r="BS631" i="1"/>
  <c r="BN631" i="1" s="1"/>
  <c r="BE631" i="1"/>
  <c r="BE40" i="1"/>
  <c r="BF40" i="1"/>
  <c r="V850" i="1"/>
  <c r="V878" i="1" s="1"/>
  <c r="V51" i="1"/>
  <c r="AH78" i="1" l="1"/>
  <c r="AE78" i="1"/>
  <c r="AE72" i="1"/>
  <c r="BS596" i="1"/>
  <c r="M185" i="1"/>
  <c r="N185" i="1" s="1"/>
  <c r="K190" i="1"/>
  <c r="V32" i="1"/>
  <c r="V57" i="1"/>
  <c r="AH67" i="1" l="1"/>
  <c r="AE67" i="1"/>
  <c r="BS782" i="1"/>
  <c r="BS786" i="1" s="1"/>
  <c r="BS316" i="1"/>
  <c r="BN596" i="1"/>
  <c r="K185" i="1"/>
  <c r="M183" i="1"/>
  <c r="BF57" i="1"/>
  <c r="BF32" i="1" s="1"/>
  <c r="K183" i="1" l="1"/>
  <c r="N183" i="1"/>
  <c r="J185" i="1"/>
  <c r="AG40" i="1"/>
  <c r="AH64" i="1"/>
  <c r="AE64" i="1"/>
  <c r="BS882" i="1"/>
  <c r="BT786" i="1"/>
  <c r="BS781" i="1"/>
  <c r="BS314" i="1"/>
  <c r="BS849" i="1"/>
  <c r="K65" i="1"/>
  <c r="BE32" i="1"/>
  <c r="BF30" i="1"/>
  <c r="BE57" i="1"/>
  <c r="BF55" i="1"/>
  <c r="BF22" i="1" s="1"/>
  <c r="BF1110" i="1"/>
  <c r="BF1108" i="1"/>
  <c r="BF1112" i="1"/>
  <c r="AE40" i="1" l="1"/>
  <c r="BS848" i="1"/>
  <c r="BS24" i="1" s="1"/>
  <c r="BS877" i="1"/>
  <c r="BN786" i="1"/>
  <c r="BN882" i="1"/>
  <c r="BT882" i="1" s="1"/>
  <c r="BS218" i="1"/>
  <c r="BS224" i="1"/>
  <c r="BS221" i="1"/>
  <c r="K295" i="1"/>
  <c r="M40" i="1"/>
  <c r="N40" i="1" s="1"/>
  <c r="K64" i="1"/>
  <c r="K40" i="1" l="1"/>
  <c r="BS61" i="1"/>
  <c r="BS56" i="1"/>
  <c r="BS31" i="1" s="1"/>
  <c r="BS30" i="1" s="1"/>
  <c r="M848" i="1"/>
  <c r="M24" i="1" l="1"/>
  <c r="N24" i="1" s="1"/>
  <c r="N848" i="1"/>
  <c r="BS36" i="1"/>
  <c r="BN36" i="1" s="1"/>
  <c r="BN61" i="1"/>
  <c r="N876" i="1"/>
  <c r="M56" i="1"/>
  <c r="M31" i="1" s="1"/>
  <c r="M30" i="1" l="1"/>
  <c r="N30" i="1" s="1"/>
  <c r="N31" i="1"/>
  <c r="N56" i="1"/>
  <c r="M1112" i="1"/>
  <c r="N1112" i="1" s="1"/>
  <c r="M1110" i="1"/>
  <c r="N1110" i="1" s="1"/>
  <c r="M1108" i="1"/>
  <c r="N1108" i="1" s="1"/>
  <c r="M6" i="1"/>
  <c r="M55" i="1"/>
  <c r="M22" i="1" s="1"/>
  <c r="N55" i="1" l="1"/>
  <c r="AA798" i="1"/>
  <c r="Z798" i="1" s="1"/>
  <c r="AC862" i="1" l="1"/>
  <c r="Z862" i="1" s="1"/>
  <c r="D861" i="1"/>
  <c r="AA725" i="1"/>
  <c r="AF861" i="1" l="1"/>
  <c r="L861" i="1"/>
  <c r="AS861" i="1"/>
  <c r="W725" i="1"/>
  <c r="Z725" i="1"/>
  <c r="AA723" i="1"/>
  <c r="Z723" i="1" s="1"/>
  <c r="AA192" i="1"/>
  <c r="BK881" i="1"/>
  <c r="BJ881" i="1" s="1"/>
  <c r="AC875" i="1"/>
  <c r="AB875" i="1"/>
  <c r="AB874" i="1"/>
  <c r="AA190" i="1" l="1"/>
  <c r="Z190" i="1" s="1"/>
  <c r="Z192" i="1"/>
  <c r="AA874" i="1"/>
  <c r="AA875" i="1"/>
  <c r="Z875" i="1" s="1"/>
  <c r="D881" i="1"/>
  <c r="AB881" i="1"/>
  <c r="AC881" i="1"/>
  <c r="J59" i="1"/>
  <c r="V723" i="1"/>
  <c r="V725" i="1"/>
  <c r="V193" i="1"/>
  <c r="V192" i="1"/>
  <c r="J881" i="1" l="1"/>
  <c r="L881" i="1"/>
  <c r="AF881" i="1"/>
  <c r="AS881" i="1"/>
  <c r="Z881" i="1"/>
  <c r="D59" i="1"/>
  <c r="V190" i="1"/>
  <c r="L59" i="1" l="1"/>
  <c r="AF59" i="1"/>
  <c r="AS59" i="1"/>
  <c r="BH841" i="1"/>
  <c r="BY841" i="1" l="1"/>
  <c r="BU841" i="1" s="1"/>
  <c r="BN841" i="1"/>
  <c r="BE841" i="1"/>
  <c r="D835" i="1"/>
  <c r="AB835" i="1"/>
  <c r="D836" i="1"/>
  <c r="AB836" i="1"/>
  <c r="R835" i="1" l="1"/>
  <c r="AN835" i="1"/>
  <c r="R836" i="1"/>
  <c r="AN836" i="1"/>
  <c r="L835" i="1"/>
  <c r="AS835" i="1"/>
  <c r="AS836" i="1"/>
  <c r="L836" i="1"/>
  <c r="Z835" i="1"/>
  <c r="BH835" i="1"/>
  <c r="Z836" i="1"/>
  <c r="AB834" i="1"/>
  <c r="Z834" i="1" s="1"/>
  <c r="D834" i="1"/>
  <c r="R834" i="1" s="1"/>
  <c r="L834" i="1" l="1"/>
  <c r="AS834" i="1"/>
  <c r="BC836" i="1"/>
  <c r="AE836" i="1"/>
  <c r="AF836" i="1" s="1"/>
  <c r="BH836" i="1"/>
  <c r="BH834" i="1" s="1"/>
  <c r="AN834" i="1"/>
  <c r="BC835" i="1"/>
  <c r="AE835" i="1"/>
  <c r="AF835" i="1" s="1"/>
  <c r="BE835" i="1"/>
  <c r="BN835" i="1" l="1"/>
  <c r="BY835" i="1"/>
  <c r="AM789" i="1"/>
  <c r="BC834" i="1"/>
  <c r="AE834" i="1"/>
  <c r="AF834" i="1" s="1"/>
  <c r="BH789" i="1"/>
  <c r="BH788" i="1" s="1"/>
  <c r="BE788" i="1" s="1"/>
  <c r="BR834" i="1"/>
  <c r="BE836" i="1"/>
  <c r="BE834" i="1"/>
  <c r="BH847" i="1"/>
  <c r="BH849" i="1" s="1"/>
  <c r="AA802" i="1"/>
  <c r="Z802" i="1" s="1"/>
  <c r="AA795" i="1"/>
  <c r="Z795" i="1" s="1"/>
  <c r="D194" i="1"/>
  <c r="D551" i="1"/>
  <c r="D477" i="1"/>
  <c r="J328" i="1"/>
  <c r="D328" i="1"/>
  <c r="D422" i="1"/>
  <c r="D416" i="1"/>
  <c r="D414" i="1"/>
  <c r="D410" i="1"/>
  <c r="AF410" i="1" l="1"/>
  <c r="L410" i="1"/>
  <c r="AS410" i="1"/>
  <c r="L551" i="1"/>
  <c r="AS551" i="1"/>
  <c r="AF551" i="1"/>
  <c r="AF418" i="1"/>
  <c r="L418" i="1"/>
  <c r="AS418" i="1"/>
  <c r="AF414" i="1"/>
  <c r="L414" i="1"/>
  <c r="AS414" i="1"/>
  <c r="AF422" i="1"/>
  <c r="L422" i="1"/>
  <c r="AS422" i="1"/>
  <c r="AF416" i="1"/>
  <c r="L416" i="1"/>
  <c r="AS416" i="1"/>
  <c r="AF328" i="1"/>
  <c r="AS328" i="1"/>
  <c r="L328" i="1"/>
  <c r="AF477" i="1"/>
  <c r="AS477" i="1"/>
  <c r="L477" i="1"/>
  <c r="AF194" i="1"/>
  <c r="AS194" i="1"/>
  <c r="L194" i="1"/>
  <c r="AS555" i="1"/>
  <c r="AF555" i="1"/>
  <c r="BR847" i="1"/>
  <c r="BR788" i="1"/>
  <c r="BN788" i="1" s="1"/>
  <c r="BU835" i="1"/>
  <c r="BN836" i="1"/>
  <c r="BY836" i="1"/>
  <c r="BU836" i="1" s="1"/>
  <c r="BE789" i="1"/>
  <c r="AM788" i="1"/>
  <c r="AE789" i="1"/>
  <c r="BN834" i="1"/>
  <c r="AA817" i="1"/>
  <c r="Z817" i="1" s="1"/>
  <c r="BH877" i="1"/>
  <c r="BH848" i="1"/>
  <c r="D476" i="1"/>
  <c r="D478" i="1"/>
  <c r="BE847" i="1"/>
  <c r="BE48" i="1" s="1"/>
  <c r="AA573" i="1"/>
  <c r="Z573" i="1" s="1"/>
  <c r="D573" i="1"/>
  <c r="BH48" i="1"/>
  <c r="AA285" i="1"/>
  <c r="Z285" i="1" s="1"/>
  <c r="D284" i="1"/>
  <c r="AL284" i="1" s="1"/>
  <c r="AA414" i="1"/>
  <c r="Z414" i="1" s="1"/>
  <c r="AA807" i="1"/>
  <c r="Z807" i="1" s="1"/>
  <c r="AA410" i="1"/>
  <c r="Z410" i="1" s="1"/>
  <c r="AA478" i="1"/>
  <c r="Z478" i="1" s="1"/>
  <c r="AA328" i="1"/>
  <c r="Z328" i="1" s="1"/>
  <c r="AM847" i="1" l="1"/>
  <c r="AM48" i="1" s="1"/>
  <c r="AN788" i="1"/>
  <c r="AF476" i="1"/>
  <c r="L476" i="1"/>
  <c r="AS476" i="1"/>
  <c r="AF478" i="1"/>
  <c r="L478" i="1"/>
  <c r="AS478" i="1"/>
  <c r="L284" i="1"/>
  <c r="AS284" i="1"/>
  <c r="AF284" i="1"/>
  <c r="J573" i="1"/>
  <c r="AF573" i="1"/>
  <c r="AS573" i="1"/>
  <c r="L573" i="1"/>
  <c r="BY834" i="1"/>
  <c r="BC788" i="1"/>
  <c r="AE788" i="1"/>
  <c r="BR849" i="1"/>
  <c r="BN847" i="1"/>
  <c r="AA806" i="1"/>
  <c r="Z806" i="1" s="1"/>
  <c r="D806" i="1"/>
  <c r="D475" i="1"/>
  <c r="AA476" i="1"/>
  <c r="Z476" i="1" s="1"/>
  <c r="BH876" i="1"/>
  <c r="AA315" i="1"/>
  <c r="Z315" i="1" s="1"/>
  <c r="BR48" i="1"/>
  <c r="BN48" i="1" s="1"/>
  <c r="AE847" i="1" l="1"/>
  <c r="AE48" i="1" s="1"/>
  <c r="AN847" i="1"/>
  <c r="AM849" i="1"/>
  <c r="AN849" i="1" s="1"/>
  <c r="BC847" i="1"/>
  <c r="BC48" i="1" s="1"/>
  <c r="AP847" i="1"/>
  <c r="L806" i="1"/>
  <c r="R806" i="1"/>
  <c r="AF475" i="1"/>
  <c r="AS475" i="1"/>
  <c r="L475" i="1"/>
  <c r="AF806" i="1"/>
  <c r="AS806" i="1"/>
  <c r="AP788" i="1"/>
  <c r="BU834" i="1"/>
  <c r="BY847" i="1"/>
  <c r="BY849" i="1" s="1"/>
  <c r="BY789" i="1"/>
  <c r="BR848" i="1"/>
  <c r="BR24" i="1" s="1"/>
  <c r="BR877" i="1"/>
  <c r="AA475" i="1"/>
  <c r="Z475" i="1" s="1"/>
  <c r="BH24" i="1"/>
  <c r="BH56" i="1"/>
  <c r="BH31" i="1" s="1"/>
  <c r="D330" i="1"/>
  <c r="D331" i="1"/>
  <c r="BC849" i="1" l="1"/>
  <c r="AM848" i="1"/>
  <c r="AM877" i="1"/>
  <c r="BC877" i="1" s="1"/>
  <c r="BC876" i="1" s="1"/>
  <c r="BC55" i="1" s="1"/>
  <c r="BC22" i="1" s="1"/>
  <c r="BC848" i="1"/>
  <c r="BC24" i="1" s="1"/>
  <c r="AM24" i="1"/>
  <c r="AN24" i="1" s="1"/>
  <c r="AN848" i="1"/>
  <c r="AF331" i="1"/>
  <c r="AS331" i="1"/>
  <c r="L331" i="1"/>
  <c r="AF330" i="1"/>
  <c r="AS330" i="1"/>
  <c r="L330" i="1"/>
  <c r="BY788" i="1"/>
  <c r="BU788" i="1" s="1"/>
  <c r="BU789" i="1"/>
  <c r="BU847" i="1"/>
  <c r="BY48" i="1"/>
  <c r="BR876" i="1"/>
  <c r="BR56" i="1"/>
  <c r="BR31" i="1" s="1"/>
  <c r="BR30" i="1" s="1"/>
  <c r="BH30" i="1"/>
  <c r="AA327" i="1"/>
  <c r="Z327" i="1" s="1"/>
  <c r="D327" i="1"/>
  <c r="BH55" i="1"/>
  <c r="BH22" i="1" s="1"/>
  <c r="BH1110" i="1"/>
  <c r="BH1108" i="1"/>
  <c r="BH1112" i="1"/>
  <c r="AN877" i="1" l="1"/>
  <c r="AM876" i="1"/>
  <c r="AM56" i="1"/>
  <c r="BC56" i="1"/>
  <c r="BC31" i="1" s="1"/>
  <c r="BC30" i="1" s="1"/>
  <c r="AF327" i="1"/>
  <c r="L327" i="1"/>
  <c r="AS327" i="1"/>
  <c r="BU48" i="1"/>
  <c r="BT847" i="1"/>
  <c r="BY848" i="1"/>
  <c r="BY24" i="1" s="1"/>
  <c r="BY877" i="1"/>
  <c r="BR55" i="1"/>
  <c r="BR22" i="1" s="1"/>
  <c r="AC874" i="1"/>
  <c r="Z874" i="1" s="1"/>
  <c r="AM31" i="1" l="1"/>
  <c r="AN56" i="1"/>
  <c r="AN876" i="1"/>
  <c r="AM1112" i="1"/>
  <c r="AM1108" i="1"/>
  <c r="AM55" i="1"/>
  <c r="AM1110" i="1"/>
  <c r="BY56" i="1"/>
  <c r="BY876" i="1"/>
  <c r="AP48" i="1"/>
  <c r="AN55" i="1" l="1"/>
  <c r="AM22" i="1"/>
  <c r="AN22" i="1" s="1"/>
  <c r="AM30" i="1"/>
  <c r="AN30" i="1" s="1"/>
  <c r="AN31" i="1"/>
  <c r="BY31" i="1"/>
  <c r="BY30" i="1" s="1"/>
  <c r="BY1112" i="1"/>
  <c r="BY1110" i="1"/>
  <c r="BY55" i="1"/>
  <c r="BY22" i="1" s="1"/>
  <c r="BY1108" i="1"/>
  <c r="D869" i="1" l="1"/>
  <c r="AF869" i="1" l="1"/>
  <c r="L869" i="1"/>
  <c r="AS869" i="1"/>
  <c r="BZ881" i="1"/>
  <c r="BZ876" i="1" s="1"/>
  <c r="AB873" i="1"/>
  <c r="AB25" i="1" s="1"/>
  <c r="AC873" i="1"/>
  <c r="AC25" i="1" s="1"/>
  <c r="AA873" i="1"/>
  <c r="BZ873" i="1" l="1"/>
  <c r="BU873" i="1" s="1"/>
  <c r="AA25" i="1"/>
  <c r="Z25" i="1" s="1"/>
  <c r="Z873" i="1"/>
  <c r="BZ867" i="1"/>
  <c r="BU867" i="1" s="1"/>
  <c r="BZ875" i="1"/>
  <c r="BU875" i="1" s="1"/>
  <c r="BI881" i="1"/>
  <c r="BI875" i="1"/>
  <c r="BE875" i="1" s="1"/>
  <c r="BS873" i="1"/>
  <c r="BI873" i="1"/>
  <c r="BI867" i="1"/>
  <c r="D120" i="1"/>
  <c r="AF120" i="1" l="1"/>
  <c r="AS120" i="1"/>
  <c r="L120" i="1"/>
  <c r="BN873" i="1"/>
  <c r="BS25" i="1"/>
  <c r="BZ25" i="1"/>
  <c r="BU25" i="1" s="1"/>
  <c r="BU874" i="1"/>
  <c r="BS881" i="1"/>
  <c r="BN881" i="1" s="1"/>
  <c r="BS875" i="1"/>
  <c r="BN875" i="1" s="1"/>
  <c r="BZ59" i="1"/>
  <c r="BU59" i="1" s="1"/>
  <c r="BU881" i="1"/>
  <c r="BE39" i="1"/>
  <c r="BE867" i="1"/>
  <c r="BI25" i="1"/>
  <c r="BE25" i="1" s="1"/>
  <c r="BE873" i="1"/>
  <c r="BE881" i="1"/>
  <c r="BI59" i="1"/>
  <c r="BE59" i="1" s="1"/>
  <c r="D115" i="1"/>
  <c r="D114" i="1"/>
  <c r="D119" i="1"/>
  <c r="AA119" i="1"/>
  <c r="Z119" i="1" s="1"/>
  <c r="D118" i="1"/>
  <c r="J867" i="1"/>
  <c r="J39" i="1" s="1"/>
  <c r="AF118" i="1" l="1"/>
  <c r="AS118" i="1"/>
  <c r="L118" i="1"/>
  <c r="AF115" i="1"/>
  <c r="AS115" i="1"/>
  <c r="L115" i="1"/>
  <c r="AF119" i="1"/>
  <c r="AS119" i="1"/>
  <c r="L119" i="1"/>
  <c r="AF114" i="1"/>
  <c r="L114" i="1"/>
  <c r="AS114" i="1"/>
  <c r="BZ56" i="1"/>
  <c r="BN25" i="1"/>
  <c r="BS59" i="1"/>
  <c r="BN59" i="1" s="1"/>
  <c r="BS876" i="1"/>
  <c r="BZ1110" i="1"/>
  <c r="BZ55" i="1"/>
  <c r="BZ22" i="1" s="1"/>
  <c r="BZ1108" i="1"/>
  <c r="BZ1112" i="1"/>
  <c r="AA118" i="1"/>
  <c r="Z118" i="1" s="1"/>
  <c r="BZ31" i="1" l="1"/>
  <c r="BZ30" i="1" s="1"/>
  <c r="BS55" i="1"/>
  <c r="BS22" i="1" s="1"/>
  <c r="D117" i="1"/>
  <c r="AA117" i="1"/>
  <c r="Z117" i="1" s="1"/>
  <c r="AF117" i="1" l="1"/>
  <c r="AS117" i="1"/>
  <c r="L117" i="1"/>
  <c r="J1111" i="1"/>
  <c r="J1031" i="1"/>
  <c r="J1028" i="1"/>
  <c r="J1027" i="1"/>
  <c r="J1026" i="1"/>
  <c r="J979" i="1"/>
  <c r="J978" i="1"/>
  <c r="J977" i="1"/>
  <c r="J976" i="1"/>
  <c r="J975" i="1"/>
  <c r="J973" i="1"/>
  <c r="J970" i="1"/>
  <c r="J969" i="1"/>
  <c r="J967" i="1"/>
  <c r="J966" i="1"/>
  <c r="J928" i="1"/>
  <c r="J51" i="1" s="1"/>
  <c r="J927" i="1"/>
  <c r="J926" i="1"/>
  <c r="J916" i="1"/>
  <c r="J915" i="1"/>
  <c r="J910" i="1"/>
  <c r="J909" i="1"/>
  <c r="J908" i="1"/>
  <c r="J907" i="1"/>
  <c r="J905" i="1"/>
  <c r="J904" i="1"/>
  <c r="J902" i="1"/>
  <c r="J901" i="1"/>
  <c r="J900" i="1"/>
  <c r="J899" i="1"/>
  <c r="J898" i="1"/>
  <c r="J897" i="1"/>
  <c r="J896" i="1"/>
  <c r="J893" i="1"/>
  <c r="J892" i="1"/>
  <c r="J888" i="1"/>
  <c r="J887" i="1"/>
  <c r="J859" i="1"/>
  <c r="J858" i="1"/>
  <c r="J805" i="1"/>
  <c r="J793" i="1" s="1"/>
  <c r="J804" i="1"/>
  <c r="J801" i="1"/>
  <c r="J760" i="1"/>
  <c r="J755" i="1"/>
  <c r="J754" i="1"/>
  <c r="J739" i="1"/>
  <c r="J736" i="1"/>
  <c r="J724" i="1"/>
  <c r="J670" i="1"/>
  <c r="J669" i="1"/>
  <c r="J668" i="1"/>
  <c r="J667" i="1"/>
  <c r="J656" i="1"/>
  <c r="J652" i="1"/>
  <c r="J651" i="1"/>
  <c r="J650" i="1"/>
  <c r="J649" i="1"/>
  <c r="J648" i="1"/>
  <c r="J647" i="1"/>
  <c r="J646" i="1"/>
  <c r="J645" i="1"/>
  <c r="J642" i="1"/>
  <c r="J641" i="1"/>
  <c r="J640" i="1"/>
  <c r="J638" i="1"/>
  <c r="J632" i="1"/>
  <c r="J630" i="1"/>
  <c r="J629" i="1"/>
  <c r="J612" i="1"/>
  <c r="J611" i="1"/>
  <c r="J608" i="1"/>
  <c r="J607" i="1"/>
  <c r="J606" i="1"/>
  <c r="J605" i="1"/>
  <c r="J583" i="1"/>
  <c r="J344" i="1"/>
  <c r="J341" i="1"/>
  <c r="J340" i="1"/>
  <c r="J338" i="1"/>
  <c r="J337" i="1"/>
  <c r="J336" i="1"/>
  <c r="J334" i="1"/>
  <c r="J333" i="1"/>
  <c r="J329" i="1"/>
  <c r="J327" i="1"/>
  <c r="J325" i="1"/>
  <c r="J193" i="1"/>
  <c r="J192" i="1"/>
  <c r="J189" i="1"/>
  <c r="J188" i="1"/>
  <c r="J187" i="1"/>
  <c r="J792" i="1" l="1"/>
  <c r="J791" i="1" s="1"/>
  <c r="J191" i="1"/>
  <c r="J903" i="1"/>
  <c r="J675" i="1"/>
  <c r="J750" i="1"/>
  <c r="J297" i="1"/>
  <c r="J52" i="1" s="1"/>
  <c r="J672" i="1"/>
  <c r="J45" i="1"/>
  <c r="J894" i="1"/>
  <c r="J890" i="1"/>
  <c r="J1025" i="1"/>
  <c r="J1024" i="1" s="1"/>
  <c r="J53" i="1" s="1"/>
  <c r="J332" i="1"/>
  <c r="J186" i="1"/>
  <c r="J886" i="1"/>
  <c r="J636" i="1"/>
  <c r="J644" i="1"/>
  <c r="J643" i="1" s="1"/>
  <c r="J666" i="1"/>
  <c r="J889" i="1"/>
  <c r="J759" i="1"/>
  <c r="J678" i="1"/>
  <c r="J190" i="1"/>
  <c r="J925" i="1"/>
  <c r="J891" i="1"/>
  <c r="J673" i="1"/>
  <c r="J895" i="1"/>
  <c r="J171" i="1" l="1"/>
  <c r="J169" i="1"/>
  <c r="J767" i="1"/>
  <c r="J46" i="1"/>
  <c r="J635" i="1"/>
  <c r="J596" i="1" s="1"/>
  <c r="D1116" i="1" l="1"/>
  <c r="L1116" i="1" l="1"/>
  <c r="AF1116" i="1"/>
  <c r="AS1116" i="1"/>
  <c r="J1116" i="1"/>
  <c r="D583" i="1" l="1"/>
  <c r="AF583" i="1" l="1"/>
  <c r="L583" i="1"/>
  <c r="AS583" i="1"/>
  <c r="D122" i="1"/>
  <c r="D215" i="1"/>
  <c r="AF215" i="1" l="1"/>
  <c r="AS215" i="1"/>
  <c r="L215" i="1"/>
  <c r="J122" i="1"/>
  <c r="AF122" i="1"/>
  <c r="L122" i="1"/>
  <c r="D306" i="1"/>
  <c r="AL306" i="1" s="1"/>
  <c r="D209" i="1"/>
  <c r="D208" i="1"/>
  <c r="AA205" i="1"/>
  <c r="AA464" i="1"/>
  <c r="Z464" i="1" s="1"/>
  <c r="J306" i="1" l="1"/>
  <c r="AF306" i="1"/>
  <c r="L306" i="1"/>
  <c r="AA209" i="1"/>
  <c r="Z209" i="1" s="1"/>
  <c r="AF209" i="1"/>
  <c r="L209" i="1"/>
  <c r="AF208" i="1"/>
  <c r="L208" i="1"/>
  <c r="AA202" i="1"/>
  <c r="Z202" i="1" s="1"/>
  <c r="Z205" i="1"/>
  <c r="D204" i="1"/>
  <c r="J204" i="1"/>
  <c r="D205" i="1"/>
  <c r="J205" i="1"/>
  <c r="AA204" i="1"/>
  <c r="J66" i="1"/>
  <c r="V208" i="1"/>
  <c r="W209" i="1" l="1"/>
  <c r="W207" i="1" s="1"/>
  <c r="V207" i="1" s="1"/>
  <c r="AF205" i="1"/>
  <c r="L205" i="1"/>
  <c r="AF204" i="1"/>
  <c r="L204" i="1"/>
  <c r="V209" i="1"/>
  <c r="AA200" i="1"/>
  <c r="AA198" i="1" s="1"/>
  <c r="Z198" i="1" s="1"/>
  <c r="W204" i="1"/>
  <c r="W200" i="1" s="1"/>
  <c r="W198" i="1" s="1"/>
  <c r="Z204" i="1"/>
  <c r="Z200" i="1" s="1"/>
  <c r="D200" i="1"/>
  <c r="J200" i="1"/>
  <c r="D203" i="1"/>
  <c r="J203" i="1"/>
  <c r="J294" i="1"/>
  <c r="D66" i="1"/>
  <c r="D568" i="1"/>
  <c r="D563" i="1"/>
  <c r="AF66" i="1" l="1"/>
  <c r="L66" i="1"/>
  <c r="AF203" i="1"/>
  <c r="L203" i="1"/>
  <c r="AF552" i="1"/>
  <c r="L552" i="1"/>
  <c r="AS552" i="1"/>
  <c r="AF200" i="1"/>
  <c r="L200" i="1"/>
  <c r="J563" i="1"/>
  <c r="AF563" i="1"/>
  <c r="AS563" i="1"/>
  <c r="L563" i="1"/>
  <c r="AF568" i="1"/>
  <c r="L568" i="1"/>
  <c r="J850" i="1"/>
  <c r="V204" i="1"/>
  <c r="V200" i="1" s="1"/>
  <c r="V198" i="1"/>
  <c r="D294" i="1"/>
  <c r="AA576" i="1"/>
  <c r="Z576" i="1" s="1"/>
  <c r="AA556" i="1"/>
  <c r="Z556" i="1" s="1"/>
  <c r="AA563" i="1"/>
  <c r="Z563" i="1" s="1"/>
  <c r="AA568" i="1"/>
  <c r="Z568" i="1" s="1"/>
  <c r="D572" i="1"/>
  <c r="L572" i="1" s="1"/>
  <c r="D562" i="1"/>
  <c r="D547" i="1"/>
  <c r="D550" i="1"/>
  <c r="AL294" i="1" l="1"/>
  <c r="AN294" i="1"/>
  <c r="L550" i="1"/>
  <c r="AS550" i="1"/>
  <c r="AF550" i="1"/>
  <c r="J547" i="1"/>
  <c r="L547" i="1"/>
  <c r="AS547" i="1"/>
  <c r="AF547" i="1"/>
  <c r="J572" i="1"/>
  <c r="AF572" i="1"/>
  <c r="AS572" i="1"/>
  <c r="AF562" i="1"/>
  <c r="L562" i="1"/>
  <c r="AF294" i="1"/>
  <c r="L294" i="1"/>
  <c r="J878" i="1"/>
  <c r="J57" i="1" s="1"/>
  <c r="D322" i="1"/>
  <c r="D548" i="1"/>
  <c r="D784" i="1"/>
  <c r="AA547" i="1"/>
  <c r="Z547" i="1" s="1"/>
  <c r="AA550" i="1"/>
  <c r="Z550" i="1" s="1"/>
  <c r="AA548" i="1"/>
  <c r="AB879" i="1"/>
  <c r="AA572" i="1"/>
  <c r="Z572" i="1" s="1"/>
  <c r="AA562" i="1"/>
  <c r="Z562" i="1" s="1"/>
  <c r="AC879" i="1"/>
  <c r="D546" i="1"/>
  <c r="AF784" i="1" l="1"/>
  <c r="L784" i="1"/>
  <c r="J548" i="1"/>
  <c r="J546" i="1" s="1"/>
  <c r="AF548" i="1"/>
  <c r="L548" i="1"/>
  <c r="L546" i="1"/>
  <c r="AF546" i="1"/>
  <c r="AF322" i="1"/>
  <c r="L322" i="1"/>
  <c r="AA58" i="1"/>
  <c r="Z548" i="1"/>
  <c r="D879" i="1"/>
  <c r="D317" i="1"/>
  <c r="AA784" i="1"/>
  <c r="Z784" i="1" s="1"/>
  <c r="AA546" i="1"/>
  <c r="Z546" i="1" s="1"/>
  <c r="J317" i="1" l="1"/>
  <c r="J784" i="1" s="1"/>
  <c r="AF317" i="1"/>
  <c r="L317" i="1"/>
  <c r="AF879" i="1"/>
  <c r="L879" i="1"/>
  <c r="J851" i="1"/>
  <c r="J879" i="1" s="1"/>
  <c r="J58" i="1"/>
  <c r="J34" i="1" s="1"/>
  <c r="AA34" i="1"/>
  <c r="Z34" i="1" s="1"/>
  <c r="Z58" i="1"/>
  <c r="D851" i="1"/>
  <c r="AF851" i="1" l="1"/>
  <c r="L851" i="1"/>
  <c r="D58" i="1"/>
  <c r="AA879" i="1"/>
  <c r="Z879" i="1" s="1"/>
  <c r="D34" i="1" l="1"/>
  <c r="L34" i="1" s="1"/>
  <c r="AF58" i="1"/>
  <c r="L58" i="1"/>
  <c r="D1129" i="1"/>
  <c r="AF34" i="1" l="1"/>
  <c r="J1129" i="1"/>
  <c r="AA400" i="1" l="1"/>
  <c r="Z400" i="1" s="1"/>
  <c r="D400" i="1"/>
  <c r="AS400" i="1" l="1"/>
  <c r="L400" i="1"/>
  <c r="AF400" i="1"/>
  <c r="D399" i="1"/>
  <c r="AA399" i="1"/>
  <c r="Z399" i="1" s="1"/>
  <c r="L399" i="1" l="1"/>
  <c r="AS399" i="1"/>
  <c r="AF399" i="1"/>
  <c r="AA354" i="1"/>
  <c r="Z354" i="1" s="1"/>
  <c r="AA355" i="1"/>
  <c r="Z355" i="1" s="1"/>
  <c r="AA356" i="1"/>
  <c r="Z356" i="1" s="1"/>
  <c r="AA357" i="1"/>
  <c r="Z357" i="1" s="1"/>
  <c r="AA358" i="1"/>
  <c r="Z358" i="1" s="1"/>
  <c r="AA359" i="1"/>
  <c r="Z359" i="1" s="1"/>
  <c r="AA360" i="1"/>
  <c r="Z360" i="1" s="1"/>
  <c r="AA361" i="1"/>
  <c r="Z361" i="1" s="1"/>
  <c r="AA362" i="1"/>
  <c r="Z362" i="1" s="1"/>
  <c r="AA350" i="1"/>
  <c r="Z350" i="1" s="1"/>
  <c r="D468" i="1" l="1"/>
  <c r="D467" i="1"/>
  <c r="D466" i="1"/>
  <c r="D102" i="1"/>
  <c r="D101" i="1"/>
  <c r="D100" i="1"/>
  <c r="D99" i="1"/>
  <c r="D92" i="1"/>
  <c r="D89" i="1"/>
  <c r="D86" i="1"/>
  <c r="D85" i="1"/>
  <c r="D83" i="1"/>
  <c r="D79" i="1"/>
  <c r="D77" i="1"/>
  <c r="AA74" i="1"/>
  <c r="Z74" i="1" s="1"/>
  <c r="AF92" i="1" l="1"/>
  <c r="L92" i="1"/>
  <c r="AS92" i="1"/>
  <c r="AF77" i="1"/>
  <c r="L77" i="1"/>
  <c r="AS77" i="1"/>
  <c r="AF89" i="1"/>
  <c r="L89" i="1"/>
  <c r="AS89" i="1"/>
  <c r="AF99" i="1"/>
  <c r="L99" i="1"/>
  <c r="AS99" i="1"/>
  <c r="AF100" i="1"/>
  <c r="L100" i="1"/>
  <c r="AS100" i="1"/>
  <c r="AF101" i="1"/>
  <c r="L101" i="1"/>
  <c r="AS101" i="1"/>
  <c r="AF83" i="1"/>
  <c r="L83" i="1"/>
  <c r="AS83" i="1"/>
  <c r="AF102" i="1"/>
  <c r="L102" i="1"/>
  <c r="AS102" i="1"/>
  <c r="AF79" i="1"/>
  <c r="L79" i="1"/>
  <c r="AS79" i="1"/>
  <c r="AF85" i="1"/>
  <c r="L85" i="1"/>
  <c r="AS85" i="1"/>
  <c r="AF466" i="1"/>
  <c r="AS466" i="1"/>
  <c r="L466" i="1"/>
  <c r="AF86" i="1"/>
  <c r="L86" i="1"/>
  <c r="AS86" i="1"/>
  <c r="AF467" i="1"/>
  <c r="L467" i="1"/>
  <c r="AS467" i="1"/>
  <c r="AF468" i="1"/>
  <c r="L468" i="1"/>
  <c r="AS468" i="1"/>
  <c r="AA81" i="1"/>
  <c r="Z81" i="1" s="1"/>
  <c r="AA352" i="1"/>
  <c r="Z352" i="1" s="1"/>
  <c r="D76" i="1"/>
  <c r="AA76" i="1"/>
  <c r="Z76" i="1" s="1"/>
  <c r="D82" i="1"/>
  <c r="AA82" i="1"/>
  <c r="Z82" i="1" s="1"/>
  <c r="D97" i="1"/>
  <c r="AA98" i="1"/>
  <c r="Z98" i="1" s="1"/>
  <c r="D84" i="1"/>
  <c r="AA84" i="1"/>
  <c r="Z84" i="1" s="1"/>
  <c r="D95" i="1"/>
  <c r="AA95" i="1"/>
  <c r="Z95" i="1" s="1"/>
  <c r="D74" i="1"/>
  <c r="D81" i="1"/>
  <c r="D98" i="1"/>
  <c r="AF95" i="1" l="1"/>
  <c r="L95" i="1"/>
  <c r="AS95" i="1"/>
  <c r="AS76" i="1"/>
  <c r="L76" i="1"/>
  <c r="AF76" i="1"/>
  <c r="AF98" i="1"/>
  <c r="L98" i="1"/>
  <c r="AS98" i="1"/>
  <c r="AF97" i="1"/>
  <c r="AS97" i="1"/>
  <c r="L97" i="1"/>
  <c r="L74" i="1"/>
  <c r="AS74" i="1"/>
  <c r="AF74" i="1"/>
  <c r="AS82" i="1"/>
  <c r="L82" i="1"/>
  <c r="AF82" i="1"/>
  <c r="AS81" i="1"/>
  <c r="L81" i="1"/>
  <c r="AF81" i="1"/>
  <c r="AF84" i="1"/>
  <c r="AS84" i="1"/>
  <c r="L84" i="1"/>
  <c r="AA321" i="1"/>
  <c r="Z321" i="1" s="1"/>
  <c r="AA320" i="1"/>
  <c r="Z320" i="1" s="1"/>
  <c r="D73" i="1"/>
  <c r="AA73" i="1"/>
  <c r="Z73" i="1" s="1"/>
  <c r="AA97" i="1"/>
  <c r="Z97" i="1" s="1"/>
  <c r="D88" i="1"/>
  <c r="AA88" i="1"/>
  <c r="Z88" i="1" s="1"/>
  <c r="D87" i="1"/>
  <c r="AA87" i="1"/>
  <c r="Z87" i="1" s="1"/>
  <c r="D80" i="1"/>
  <c r="AA80" i="1"/>
  <c r="Z80" i="1" s="1"/>
  <c r="AF87" i="1" l="1"/>
  <c r="L87" i="1"/>
  <c r="AS87" i="1"/>
  <c r="AF88" i="1"/>
  <c r="L88" i="1"/>
  <c r="AS88" i="1"/>
  <c r="L73" i="1"/>
  <c r="AS73" i="1"/>
  <c r="AF73" i="1"/>
  <c r="AS80" i="1"/>
  <c r="L80" i="1"/>
  <c r="AF80" i="1"/>
  <c r="Z319" i="1"/>
  <c r="AA319" i="1"/>
  <c r="D78" i="1"/>
  <c r="AA78" i="1"/>
  <c r="Z78" i="1" s="1"/>
  <c r="D72" i="1"/>
  <c r="AA72" i="1"/>
  <c r="Z72" i="1" s="1"/>
  <c r="D94" i="1"/>
  <c r="AA94" i="1"/>
  <c r="Z94" i="1" s="1"/>
  <c r="D93" i="1"/>
  <c r="AA93" i="1"/>
  <c r="Z93" i="1" s="1"/>
  <c r="AF93" i="1" l="1"/>
  <c r="AS93" i="1"/>
  <c r="L93" i="1"/>
  <c r="AF94" i="1"/>
  <c r="AS94" i="1"/>
  <c r="L94" i="1"/>
  <c r="AS72" i="1"/>
  <c r="L72" i="1"/>
  <c r="AF72" i="1"/>
  <c r="AS78" i="1"/>
  <c r="L78" i="1"/>
  <c r="AF78" i="1"/>
  <c r="AA316" i="1"/>
  <c r="Z316" i="1" s="1"/>
  <c r="D211" i="1" l="1"/>
  <c r="D207" i="1"/>
  <c r="AF211" i="1" l="1"/>
  <c r="L211" i="1"/>
  <c r="AF207" i="1"/>
  <c r="L207" i="1"/>
  <c r="D297" i="1"/>
  <c r="D52" i="1" s="1"/>
  <c r="L52" i="1" s="1"/>
  <c r="AA297" i="1"/>
  <c r="Z297" i="1" s="1"/>
  <c r="AA52" i="1" l="1"/>
  <c r="Z52" i="1" s="1"/>
  <c r="D1032" i="1" l="1"/>
  <c r="D1030" i="1"/>
  <c r="D1029" i="1"/>
  <c r="D1028" i="1" l="1"/>
  <c r="AA1028" i="1"/>
  <c r="D320" i="1" l="1"/>
  <c r="AF320" i="1" l="1"/>
  <c r="AS320" i="1"/>
  <c r="L320" i="1"/>
  <c r="AA325" i="1"/>
  <c r="Z325" i="1" s="1"/>
  <c r="D325" i="1"/>
  <c r="AF325" i="1" l="1"/>
  <c r="AS325" i="1"/>
  <c r="L325" i="1"/>
  <c r="AA783" i="1"/>
  <c r="Z783" i="1" s="1"/>
  <c r="AA1026" i="1"/>
  <c r="D850" i="1"/>
  <c r="AF850" i="1" l="1"/>
  <c r="L850" i="1"/>
  <c r="D967" i="1"/>
  <c r="D966" i="1"/>
  <c r="AF966" i="1" l="1"/>
  <c r="L966" i="1"/>
  <c r="AS966" i="1"/>
  <c r="AF967" i="1"/>
  <c r="AS967" i="1"/>
  <c r="L967" i="1"/>
  <c r="D1017" i="1"/>
  <c r="D51" i="1"/>
  <c r="L51" i="1" s="1"/>
  <c r="L1017" i="1" l="1"/>
  <c r="AS1017" i="1"/>
  <c r="AB1029" i="1"/>
  <c r="D213" i="1"/>
  <c r="AT213" i="1" s="1"/>
  <c r="D212" i="1"/>
  <c r="AT212" i="1" s="1"/>
  <c r="D197" i="1"/>
  <c r="D196" i="1"/>
  <c r="D140" i="1"/>
  <c r="AT208" i="1" l="1"/>
  <c r="AT279" i="1" s="1"/>
  <c r="AT294" i="1" s="1"/>
  <c r="AT211" i="1"/>
  <c r="AU212" i="1"/>
  <c r="AP212" i="1"/>
  <c r="AR212" i="1"/>
  <c r="AS212" i="1" s="1"/>
  <c r="AT209" i="1"/>
  <c r="AT280" i="1" s="1"/>
  <c r="AT306" i="1" s="1"/>
  <c r="AU213" i="1"/>
  <c r="AP213" i="1"/>
  <c r="AR213" i="1"/>
  <c r="AF212" i="1"/>
  <c r="L212" i="1"/>
  <c r="AF140" i="1"/>
  <c r="AS140" i="1"/>
  <c r="L140" i="1"/>
  <c r="AF213" i="1"/>
  <c r="L213" i="1"/>
  <c r="AS213" i="1"/>
  <c r="AF196" i="1"/>
  <c r="L196" i="1"/>
  <c r="AS196" i="1"/>
  <c r="AF197" i="1"/>
  <c r="AS197" i="1"/>
  <c r="L197" i="1"/>
  <c r="D134" i="1"/>
  <c r="AA134" i="1"/>
  <c r="Z134" i="1" s="1"/>
  <c r="AA132" i="1"/>
  <c r="Z132" i="1" s="1"/>
  <c r="D195" i="1"/>
  <c r="AT293" i="1" l="1"/>
  <c r="AU280" i="1"/>
  <c r="AR280" i="1"/>
  <c r="AS280" i="1" s="1"/>
  <c r="AR279" i="1"/>
  <c r="AS279" i="1" s="1"/>
  <c r="AU279" i="1"/>
  <c r="AP211" i="1"/>
  <c r="AU209" i="1"/>
  <c r="AT205" i="1"/>
  <c r="AT122" i="1"/>
  <c r="AR209" i="1"/>
  <c r="AT207" i="1"/>
  <c r="AU211" i="1"/>
  <c r="AR211" i="1"/>
  <c r="AS211" i="1" s="1"/>
  <c r="AU208" i="1"/>
  <c r="AT204" i="1"/>
  <c r="AT66" i="1"/>
  <c r="AR208" i="1"/>
  <c r="AF134" i="1"/>
  <c r="L134" i="1"/>
  <c r="AS134" i="1"/>
  <c r="AF195" i="1"/>
  <c r="AS195" i="1"/>
  <c r="L195" i="1"/>
  <c r="AA882" i="1"/>
  <c r="AB882" i="1"/>
  <c r="AB1026" i="1"/>
  <c r="AC622" i="1"/>
  <c r="Z622" i="1" s="1"/>
  <c r="D465" i="1"/>
  <c r="AP209" i="1" l="1"/>
  <c r="AS209" i="1"/>
  <c r="AR207" i="1"/>
  <c r="AS207" i="1" s="1"/>
  <c r="AU207" i="1"/>
  <c r="AP208" i="1"/>
  <c r="AP207" i="1" s="1"/>
  <c r="AS208" i="1"/>
  <c r="AU122" i="1"/>
  <c r="AR122" i="1"/>
  <c r="AU294" i="1"/>
  <c r="AT64" i="1"/>
  <c r="AT278" i="1" s="1"/>
  <c r="AU66" i="1"/>
  <c r="AP66" i="1"/>
  <c r="AR66" i="1"/>
  <c r="AS66" i="1" s="1"/>
  <c r="AU205" i="1"/>
  <c r="AR205" i="1"/>
  <c r="AS205" i="1" s="1"/>
  <c r="AT203" i="1"/>
  <c r="AT200" i="1"/>
  <c r="AU204" i="1"/>
  <c r="AR204" i="1"/>
  <c r="AS204" i="1" s="1"/>
  <c r="AF465" i="1"/>
  <c r="AS465" i="1"/>
  <c r="L465" i="1"/>
  <c r="BF61" i="1"/>
  <c r="BF36" i="1" s="1"/>
  <c r="BF1113" i="1"/>
  <c r="BI622" i="1"/>
  <c r="AC616" i="1"/>
  <c r="Z616" i="1" s="1"/>
  <c r="AC850" i="1"/>
  <c r="AB850" i="1"/>
  <c r="D464" i="1"/>
  <c r="AT849" i="1" l="1"/>
  <c r="AU306" i="1"/>
  <c r="AR278" i="1"/>
  <c r="AS278" i="1" s="1"/>
  <c r="AU278" i="1"/>
  <c r="AT313" i="1"/>
  <c r="AR306" i="1"/>
  <c r="AU64" i="1"/>
  <c r="AR64" i="1"/>
  <c r="AR40" i="1" s="1"/>
  <c r="AT40" i="1"/>
  <c r="AU40" i="1" s="1"/>
  <c r="AU200" i="1"/>
  <c r="AR200" i="1"/>
  <c r="AS200" i="1" s="1"/>
  <c r="AT311" i="1"/>
  <c r="AU293" i="1"/>
  <c r="AT850" i="1"/>
  <c r="AT878" i="1" s="1"/>
  <c r="AR294" i="1"/>
  <c r="AS294" i="1" s="1"/>
  <c r="AP64" i="1"/>
  <c r="AP294" i="1"/>
  <c r="AU203" i="1"/>
  <c r="AR203" i="1"/>
  <c r="AS203" i="1" s="1"/>
  <c r="AP122" i="1"/>
  <c r="AS122" i="1"/>
  <c r="AF464" i="1"/>
  <c r="AS464" i="1"/>
  <c r="L464" i="1"/>
  <c r="AC878" i="1"/>
  <c r="AC57" i="1" s="1"/>
  <c r="AC32" i="1" s="1"/>
  <c r="BE622" i="1"/>
  <c r="BS622" i="1"/>
  <c r="BN622" i="1" s="1"/>
  <c r="BI616" i="1"/>
  <c r="AC593" i="1"/>
  <c r="Z593" i="1" s="1"/>
  <c r="AC582" i="1"/>
  <c r="AB878" i="1"/>
  <c r="AB57" i="1" s="1"/>
  <c r="AB32" i="1" s="1"/>
  <c r="D463" i="1"/>
  <c r="AA463" i="1"/>
  <c r="Z463" i="1" s="1"/>
  <c r="D859" i="1"/>
  <c r="D858" i="1"/>
  <c r="AT848" i="1" l="1"/>
  <c r="AT310" i="1"/>
  <c r="AR293" i="1"/>
  <c r="AS293" i="1" s="1"/>
  <c r="AR311" i="1"/>
  <c r="AS311" i="1" s="1"/>
  <c r="AU311" i="1"/>
  <c r="AR313" i="1"/>
  <c r="AS313" i="1" s="1"/>
  <c r="AU313" i="1"/>
  <c r="AP850" i="1"/>
  <c r="AP878" i="1" s="1"/>
  <c r="AP57" i="1" s="1"/>
  <c r="AP40" i="1"/>
  <c r="AU850" i="1"/>
  <c r="AR850" i="1"/>
  <c r="AS850" i="1" s="1"/>
  <c r="AP306" i="1"/>
  <c r="AP293" i="1" s="1"/>
  <c r="AS306" i="1"/>
  <c r="AF858" i="1"/>
  <c r="L858" i="1"/>
  <c r="AS858" i="1"/>
  <c r="AF859" i="1"/>
  <c r="AS859" i="1"/>
  <c r="L859" i="1"/>
  <c r="AF463" i="1"/>
  <c r="L463" i="1"/>
  <c r="AS463" i="1"/>
  <c r="AC786" i="1"/>
  <c r="AC61" i="1" s="1"/>
  <c r="Z582" i="1"/>
  <c r="Z786" i="1" s="1"/>
  <c r="BI592" i="1"/>
  <c r="BE616" i="1"/>
  <c r="BI593" i="1"/>
  <c r="AC782" i="1"/>
  <c r="AC781" i="1" s="1"/>
  <c r="AC47" i="1" s="1"/>
  <c r="AU310" i="1" l="1"/>
  <c r="AR310" i="1"/>
  <c r="AS310" i="1" s="1"/>
  <c r="AT57" i="1"/>
  <c r="AU878" i="1"/>
  <c r="AR878" i="1"/>
  <c r="AC36" i="1"/>
  <c r="Z61" i="1"/>
  <c r="Z36" i="1" s="1"/>
  <c r="BI316" i="1"/>
  <c r="BI314" i="1" s="1"/>
  <c r="BI596" i="1"/>
  <c r="BE596" i="1" s="1"/>
  <c r="BI597" i="1"/>
  <c r="BE597" i="1" s="1"/>
  <c r="BE592" i="1"/>
  <c r="BI782" i="1"/>
  <c r="BI786" i="1"/>
  <c r="BE786" i="1"/>
  <c r="BI677" i="1"/>
  <c r="BE677" i="1" s="1"/>
  <c r="BI679" i="1"/>
  <c r="BI676" i="1"/>
  <c r="BS593" i="1"/>
  <c r="BN593" i="1" s="1"/>
  <c r="BE593" i="1"/>
  <c r="AT32" i="1" l="1"/>
  <c r="AU57" i="1"/>
  <c r="AR57" i="1"/>
  <c r="BI882" i="1"/>
  <c r="BE882" i="1" s="1"/>
  <c r="BE316" i="1"/>
  <c r="BI781" i="1"/>
  <c r="BI849" i="1"/>
  <c r="BE782" i="1"/>
  <c r="BI224" i="1"/>
  <c r="BI221" i="1" s="1"/>
  <c r="BE314" i="1"/>
  <c r="BS47" i="1"/>
  <c r="BE679" i="1"/>
  <c r="BE676" i="1"/>
  <c r="D193" i="1"/>
  <c r="D192" i="1"/>
  <c r="D189" i="1"/>
  <c r="D188" i="1"/>
  <c r="D71" i="1"/>
  <c r="D70" i="1"/>
  <c r="D329" i="1"/>
  <c r="D745" i="1"/>
  <c r="AQ745" i="1" l="1"/>
  <c r="AU32" i="1"/>
  <c r="AR32" i="1"/>
  <c r="AF329" i="1"/>
  <c r="AS329" i="1"/>
  <c r="L329" i="1"/>
  <c r="AF745" i="1"/>
  <c r="AF71" i="1"/>
  <c r="L71" i="1"/>
  <c r="AS71" i="1"/>
  <c r="AF192" i="1"/>
  <c r="AS192" i="1"/>
  <c r="L192" i="1"/>
  <c r="AF193" i="1"/>
  <c r="AS193" i="1"/>
  <c r="L193" i="1"/>
  <c r="AF188" i="1"/>
  <c r="AS188" i="1"/>
  <c r="L188" i="1"/>
  <c r="AF189" i="1"/>
  <c r="L189" i="1"/>
  <c r="AS189" i="1"/>
  <c r="AF70" i="1"/>
  <c r="L70" i="1"/>
  <c r="AS70" i="1"/>
  <c r="BI219" i="1"/>
  <c r="BE219" i="1" s="1"/>
  <c r="BE221" i="1"/>
  <c r="BI848" i="1"/>
  <c r="BI877" i="1"/>
  <c r="BE849" i="1"/>
  <c r="BE781" i="1"/>
  <c r="BE47" i="1" s="1"/>
  <c r="BI47" i="1"/>
  <c r="BI61" i="1"/>
  <c r="BI1113" i="1"/>
  <c r="BE1113" i="1"/>
  <c r="D69" i="1"/>
  <c r="AA69" i="1"/>
  <c r="Z69" i="1" s="1"/>
  <c r="D187" i="1"/>
  <c r="AA187" i="1"/>
  <c r="Z187" i="1" s="1"/>
  <c r="AA191" i="1"/>
  <c r="Z191" i="1" s="1"/>
  <c r="D191" i="1"/>
  <c r="CE745" i="1" l="1"/>
  <c r="AR745" i="1"/>
  <c r="BB741" i="1"/>
  <c r="AF187" i="1"/>
  <c r="AS187" i="1"/>
  <c r="L187" i="1"/>
  <c r="AF69" i="1"/>
  <c r="AS69" i="1"/>
  <c r="L69" i="1"/>
  <c r="AF191" i="1"/>
  <c r="AS191" i="1"/>
  <c r="L191" i="1"/>
  <c r="J64" i="1"/>
  <c r="J40" i="1" s="1"/>
  <c r="W185" i="1"/>
  <c r="W171" i="1" s="1"/>
  <c r="W169" i="1" s="1"/>
  <c r="BI876" i="1"/>
  <c r="BE876" i="1" s="1"/>
  <c r="BE877" i="1"/>
  <c r="BI24" i="1"/>
  <c r="BE24" i="1" s="1"/>
  <c r="BE848" i="1"/>
  <c r="AA116" i="1"/>
  <c r="Z116" i="1" s="1"/>
  <c r="AA171" i="1"/>
  <c r="Z171" i="1" s="1"/>
  <c r="BI36" i="1"/>
  <c r="BE36" i="1" s="1"/>
  <c r="D185" i="1"/>
  <c r="BI56" i="1"/>
  <c r="BI31" i="1" s="1"/>
  <c r="BE61" i="1"/>
  <c r="D183" i="1"/>
  <c r="AA66" i="1"/>
  <c r="Z66" i="1" s="1"/>
  <c r="Z294" i="1" s="1"/>
  <c r="D186" i="1"/>
  <c r="AA186" i="1"/>
  <c r="Z186" i="1" s="1"/>
  <c r="AA67" i="1"/>
  <c r="Z67" i="1" s="1"/>
  <c r="AA68" i="1"/>
  <c r="Z68" i="1" s="1"/>
  <c r="D190" i="1"/>
  <c r="D45" i="1"/>
  <c r="L45" i="1" s="1"/>
  <c r="D68" i="1"/>
  <c r="CE741" i="1" l="1"/>
  <c r="BB740" i="1"/>
  <c r="AR741" i="1"/>
  <c r="AS741" i="1" s="1"/>
  <c r="AP745" i="1"/>
  <c r="AS745" i="1"/>
  <c r="AF183" i="1"/>
  <c r="AS183" i="1"/>
  <c r="L183" i="1"/>
  <c r="AF185" i="1"/>
  <c r="AS185" i="1"/>
  <c r="L185" i="1"/>
  <c r="AF68" i="1"/>
  <c r="L68" i="1"/>
  <c r="AS68" i="1"/>
  <c r="AF190" i="1"/>
  <c r="AS190" i="1"/>
  <c r="L190" i="1"/>
  <c r="AF186" i="1"/>
  <c r="L186" i="1"/>
  <c r="AS186" i="1"/>
  <c r="AA169" i="1"/>
  <c r="Z169" i="1" s="1"/>
  <c r="V185" i="1"/>
  <c r="D65" i="1"/>
  <c r="D64" i="1"/>
  <c r="BI30" i="1"/>
  <c r="BE30" i="1" s="1"/>
  <c r="BE31" i="1"/>
  <c r="BE56" i="1"/>
  <c r="BI55" i="1"/>
  <c r="BI22" i="1" s="1"/>
  <c r="BE22" i="1" s="1"/>
  <c r="AA294" i="1"/>
  <c r="D67" i="1"/>
  <c r="BI1110" i="1"/>
  <c r="BI1112" i="1"/>
  <c r="BE1112" i="1" s="1"/>
  <c r="BI1108" i="1"/>
  <c r="V782" i="1"/>
  <c r="V781" i="1" s="1"/>
  <c r="V47" i="1"/>
  <c r="AR740" i="1" l="1"/>
  <c r="AS740" i="1" s="1"/>
  <c r="CE740" i="1"/>
  <c r="AS64" i="1"/>
  <c r="AF64" i="1"/>
  <c r="L64" i="1"/>
  <c r="AF65" i="1"/>
  <c r="AS65" i="1"/>
  <c r="L65" i="1"/>
  <c r="AS67" i="1"/>
  <c r="L67" i="1"/>
  <c r="AF67" i="1"/>
  <c r="AA850" i="1"/>
  <c r="AA878" i="1" s="1"/>
  <c r="D40" i="1"/>
  <c r="L40" i="1" s="1"/>
  <c r="J1159" i="1"/>
  <c r="V171" i="1"/>
  <c r="V169" i="1"/>
  <c r="D295" i="1"/>
  <c r="BI23" i="1"/>
  <c r="BF23" i="1"/>
  <c r="D878" i="1"/>
  <c r="BE55" i="1"/>
  <c r="BE6" i="1"/>
  <c r="BE1108" i="1"/>
  <c r="BE1110" i="1"/>
  <c r="AL295" i="1" l="1"/>
  <c r="AN295" i="1"/>
  <c r="Z850" i="1"/>
  <c r="AF878" i="1"/>
  <c r="L878" i="1"/>
  <c r="AS878" i="1"/>
  <c r="J295" i="1"/>
  <c r="AF295" i="1"/>
  <c r="AS295" i="1"/>
  <c r="L295" i="1"/>
  <c r="AA57" i="1"/>
  <c r="Z878" i="1"/>
  <c r="D57" i="1"/>
  <c r="BE2" i="1"/>
  <c r="AF57" i="1" l="1"/>
  <c r="L57" i="1"/>
  <c r="AS57" i="1"/>
  <c r="AA32" i="1"/>
  <c r="Z32" i="1" s="1"/>
  <c r="Z57" i="1"/>
  <c r="AA389" i="1" l="1"/>
  <c r="Z389" i="1" s="1"/>
  <c r="D389" i="1"/>
  <c r="AF389" i="1" l="1"/>
  <c r="L389" i="1"/>
  <c r="AS389" i="1"/>
  <c r="AA387" i="1"/>
  <c r="Z387" i="1" s="1"/>
  <c r="AA737" i="1" l="1"/>
  <c r="Z737" i="1" s="1"/>
  <c r="J737" i="1" l="1"/>
  <c r="J735" i="1"/>
  <c r="J681" i="1" l="1"/>
  <c r="J741" i="1"/>
  <c r="D808" i="1" l="1"/>
  <c r="L808" i="1" l="1"/>
  <c r="R808" i="1"/>
  <c r="AS808" i="1"/>
  <c r="AF808" i="1"/>
  <c r="AA808" i="1"/>
  <c r="Z808" i="1" s="1"/>
  <c r="AA793" i="1"/>
  <c r="Z793" i="1" s="1"/>
  <c r="AA792" i="1"/>
  <c r="Z792" i="1" s="1"/>
  <c r="D639" i="1" l="1"/>
  <c r="D638" i="1"/>
  <c r="AF638" i="1" l="1"/>
  <c r="AS638" i="1"/>
  <c r="U639" i="1"/>
  <c r="K639" i="1" s="1"/>
  <c r="J639" i="1" s="1"/>
  <c r="AF639" i="1"/>
  <c r="AS639" i="1"/>
  <c r="J633" i="1"/>
  <c r="J631" i="1"/>
  <c r="D1111" i="1" l="1"/>
  <c r="AA979" i="1"/>
  <c r="Z979" i="1" s="1"/>
  <c r="AA978" i="1"/>
  <c r="Z978" i="1" s="1"/>
  <c r="AA977" i="1"/>
  <c r="Z977" i="1" s="1"/>
  <c r="D975" i="1"/>
  <c r="D970" i="1"/>
  <c r="D969" i="1"/>
  <c r="D927" i="1"/>
  <c r="D926" i="1"/>
  <c r="AB1015" i="1"/>
  <c r="D910" i="1"/>
  <c r="D909" i="1"/>
  <c r="D908" i="1"/>
  <c r="D907" i="1"/>
  <c r="D905" i="1"/>
  <c r="D904" i="1"/>
  <c r="AC903" i="1"/>
  <c r="AA903" i="1"/>
  <c r="D902" i="1"/>
  <c r="D901" i="1"/>
  <c r="D899" i="1"/>
  <c r="D898" i="1"/>
  <c r="AC896" i="1"/>
  <c r="Z896" i="1" s="1"/>
  <c r="AC895" i="1"/>
  <c r="Z895" i="1" s="1"/>
  <c r="D893" i="1"/>
  <c r="D892" i="1"/>
  <c r="AC891" i="1"/>
  <c r="AA891" i="1"/>
  <c r="AA890" i="1"/>
  <c r="AA889" i="1"/>
  <c r="D888" i="1"/>
  <c r="D887" i="1"/>
  <c r="D826" i="1"/>
  <c r="AF826" i="1" s="1"/>
  <c r="D825" i="1"/>
  <c r="AF825" i="1" s="1"/>
  <c r="D824" i="1"/>
  <c r="AF824" i="1" s="1"/>
  <c r="D823" i="1"/>
  <c r="AF823" i="1" s="1"/>
  <c r="D822" i="1"/>
  <c r="AF822" i="1" s="1"/>
  <c r="D819" i="1"/>
  <c r="AF819" i="1" s="1"/>
  <c r="D818" i="1"/>
  <c r="AF818" i="1" s="1"/>
  <c r="D817" i="1"/>
  <c r="AF817" i="1" s="1"/>
  <c r="D814" i="1"/>
  <c r="AF814" i="1" s="1"/>
  <c r="D803" i="1"/>
  <c r="D794" i="1"/>
  <c r="AA728" i="1"/>
  <c r="Z728" i="1" s="1"/>
  <c r="AA726" i="1"/>
  <c r="AA724" i="1"/>
  <c r="Z724" i="1" s="1"/>
  <c r="D675" i="1"/>
  <c r="D673" i="1"/>
  <c r="D670" i="1"/>
  <c r="D669" i="1"/>
  <c r="D668" i="1"/>
  <c r="D656" i="1"/>
  <c r="D652" i="1"/>
  <c r="D650" i="1"/>
  <c r="D649" i="1"/>
  <c r="AA648" i="1"/>
  <c r="Z648" i="1" s="1"/>
  <c r="D647" i="1"/>
  <c r="D646" i="1"/>
  <c r="D645" i="1"/>
  <c r="AA644" i="1"/>
  <c r="Z644" i="1" s="1"/>
  <c r="D642" i="1"/>
  <c r="D641" i="1"/>
  <c r="D636" i="1"/>
  <c r="D609" i="1"/>
  <c r="BB609" i="1" s="1"/>
  <c r="D608" i="1"/>
  <c r="D607" i="1"/>
  <c r="D606" i="1"/>
  <c r="D601" i="1"/>
  <c r="D600" i="1"/>
  <c r="D472" i="1"/>
  <c r="D461" i="1"/>
  <c r="AA458" i="1"/>
  <c r="Z458" i="1" s="1"/>
  <c r="D456" i="1"/>
  <c r="D445" i="1"/>
  <c r="D443" i="1"/>
  <c r="AA441" i="1"/>
  <c r="Z441" i="1" s="1"/>
  <c r="D381" i="1"/>
  <c r="D378" i="1"/>
  <c r="AA377" i="1"/>
  <c r="Z377" i="1" s="1"/>
  <c r="D374" i="1"/>
  <c r="D354" i="1"/>
  <c r="D353" i="1"/>
  <c r="AA348" i="1"/>
  <c r="Z348" i="1" s="1"/>
  <c r="D344" i="1"/>
  <c r="D341" i="1"/>
  <c r="D340" i="1"/>
  <c r="D337" i="1"/>
  <c r="BB601" i="1" l="1"/>
  <c r="AD601" i="1"/>
  <c r="BB600" i="1"/>
  <c r="AR600" i="1" s="1"/>
  <c r="AS600" i="1" s="1"/>
  <c r="AD600" i="1"/>
  <c r="L818" i="1"/>
  <c r="AS818" i="1"/>
  <c r="L819" i="1"/>
  <c r="AS819" i="1"/>
  <c r="L822" i="1"/>
  <c r="AS822" i="1"/>
  <c r="L823" i="1"/>
  <c r="AS823" i="1"/>
  <c r="L824" i="1"/>
  <c r="AS824" i="1"/>
  <c r="L825" i="1"/>
  <c r="AS825" i="1"/>
  <c r="L817" i="1"/>
  <c r="AS817" i="1"/>
  <c r="L814" i="1"/>
  <c r="AS814" i="1"/>
  <c r="L826" i="1"/>
  <c r="AS826" i="1"/>
  <c r="CE600" i="1"/>
  <c r="BB598" i="1"/>
  <c r="CE601" i="1"/>
  <c r="AR601" i="1"/>
  <c r="AS601" i="1" s="1"/>
  <c r="BB602" i="1"/>
  <c r="CE609" i="1"/>
  <c r="AR609" i="1"/>
  <c r="AS609" i="1" s="1"/>
  <c r="R803" i="1"/>
  <c r="L803" i="1"/>
  <c r="R817" i="1"/>
  <c r="R818" i="1"/>
  <c r="R819" i="1"/>
  <c r="R822" i="1"/>
  <c r="R823" i="1"/>
  <c r="L794" i="1"/>
  <c r="R794" i="1"/>
  <c r="R824" i="1"/>
  <c r="R825" i="1"/>
  <c r="R814" i="1"/>
  <c r="R826" i="1"/>
  <c r="AF337" i="1"/>
  <c r="L337" i="1"/>
  <c r="AS337" i="1"/>
  <c r="AF340" i="1"/>
  <c r="AS340" i="1"/>
  <c r="L340" i="1"/>
  <c r="AF378" i="1"/>
  <c r="AS378" i="1"/>
  <c r="L378" i="1"/>
  <c r="AF461" i="1"/>
  <c r="AS461" i="1"/>
  <c r="L461" i="1"/>
  <c r="AF649" i="1"/>
  <c r="AS649" i="1"/>
  <c r="AF969" i="1"/>
  <c r="AS969" i="1"/>
  <c r="L969" i="1"/>
  <c r="AF341" i="1"/>
  <c r="L341" i="1"/>
  <c r="AS341" i="1"/>
  <c r="AF381" i="1"/>
  <c r="AS381" i="1"/>
  <c r="L381" i="1"/>
  <c r="AF472" i="1"/>
  <c r="AS472" i="1"/>
  <c r="L472" i="1"/>
  <c r="AF641" i="1"/>
  <c r="AS641" i="1"/>
  <c r="AF650" i="1"/>
  <c r="AS650" i="1"/>
  <c r="AF970" i="1"/>
  <c r="L970" i="1"/>
  <c r="AS970" i="1"/>
  <c r="AF642" i="1"/>
  <c r="AS642" i="1"/>
  <c r="AF652" i="1"/>
  <c r="AS652" i="1"/>
  <c r="AF975" i="1"/>
  <c r="L975" i="1"/>
  <c r="AS975" i="1"/>
  <c r="AF443" i="1"/>
  <c r="AS443" i="1"/>
  <c r="L443" i="1"/>
  <c r="D640" i="1"/>
  <c r="AS656" i="1"/>
  <c r="AF645" i="1"/>
  <c r="AS645" i="1"/>
  <c r="AF447" i="1"/>
  <c r="AS447" i="1"/>
  <c r="L447" i="1"/>
  <c r="AF646" i="1"/>
  <c r="AS646" i="1"/>
  <c r="AF803" i="1"/>
  <c r="AS803" i="1"/>
  <c r="AF374" i="1"/>
  <c r="L374" i="1"/>
  <c r="AS374" i="1"/>
  <c r="AF647" i="1"/>
  <c r="AS647" i="1"/>
  <c r="AF1111" i="1"/>
  <c r="L1111" i="1"/>
  <c r="AS1111" i="1"/>
  <c r="AF609" i="1"/>
  <c r="L609" i="1"/>
  <c r="AF636" i="1"/>
  <c r="AS636" i="1"/>
  <c r="AS344" i="1"/>
  <c r="L344" i="1"/>
  <c r="AF344" i="1"/>
  <c r="AF600" i="1"/>
  <c r="L600" i="1"/>
  <c r="AF601" i="1"/>
  <c r="L601" i="1"/>
  <c r="AF353" i="1"/>
  <c r="AS353" i="1"/>
  <c r="L353" i="1"/>
  <c r="AF445" i="1"/>
  <c r="AS445" i="1"/>
  <c r="L445" i="1"/>
  <c r="AF606" i="1"/>
  <c r="AS606" i="1"/>
  <c r="L606" i="1"/>
  <c r="AF794" i="1"/>
  <c r="AS794" i="1"/>
  <c r="AF354" i="1"/>
  <c r="AS354" i="1"/>
  <c r="L354" i="1"/>
  <c r="AF607" i="1"/>
  <c r="AS607" i="1"/>
  <c r="L607" i="1"/>
  <c r="AF456" i="1"/>
  <c r="AS456" i="1"/>
  <c r="L456" i="1"/>
  <c r="AF608" i="1"/>
  <c r="AS608" i="1"/>
  <c r="L608" i="1"/>
  <c r="W726" i="1"/>
  <c r="V726" i="1" s="1"/>
  <c r="Z726" i="1"/>
  <c r="Z903" i="1"/>
  <c r="Z891" i="1"/>
  <c r="AA976" i="1"/>
  <c r="Z976" i="1" s="1"/>
  <c r="AA797" i="1"/>
  <c r="Z797" i="1" s="1"/>
  <c r="D797" i="1"/>
  <c r="AA800" i="1"/>
  <c r="Z800" i="1" s="1"/>
  <c r="D800" i="1"/>
  <c r="AC812" i="1"/>
  <c r="D811" i="1"/>
  <c r="AF811" i="1" s="1"/>
  <c r="AA334" i="1"/>
  <c r="Z334" i="1" s="1"/>
  <c r="D333" i="1"/>
  <c r="AA437" i="1"/>
  <c r="Z437" i="1" s="1"/>
  <c r="D437" i="1"/>
  <c r="AA351" i="1"/>
  <c r="Z351" i="1" s="1"/>
  <c r="D351" i="1"/>
  <c r="AA688" i="1"/>
  <c r="Z688" i="1" s="1"/>
  <c r="D338" i="1"/>
  <c r="AA338" i="1"/>
  <c r="Z338" i="1" s="1"/>
  <c r="AA445" i="1"/>
  <c r="Z445" i="1" s="1"/>
  <c r="AA803" i="1"/>
  <c r="Z803" i="1" s="1"/>
  <c r="D900" i="1"/>
  <c r="AC900" i="1"/>
  <c r="Z900" i="1" s="1"/>
  <c r="D373" i="1"/>
  <c r="AA373" i="1"/>
  <c r="Z373" i="1" s="1"/>
  <c r="D651" i="1"/>
  <c r="AA651" i="1"/>
  <c r="Z651" i="1" s="1"/>
  <c r="AC886" i="1"/>
  <c r="Z886" i="1" s="1"/>
  <c r="D812" i="1"/>
  <c r="AF812" i="1" s="1"/>
  <c r="AA812" i="1"/>
  <c r="D376" i="1"/>
  <c r="AA376" i="1"/>
  <c r="Z376" i="1" s="1"/>
  <c r="D460" i="1"/>
  <c r="AA460" i="1"/>
  <c r="Z460" i="1" s="1"/>
  <c r="AB790" i="1"/>
  <c r="D336" i="1"/>
  <c r="AA336" i="1"/>
  <c r="Z336" i="1" s="1"/>
  <c r="AA349" i="1"/>
  <c r="Z349" i="1" s="1"/>
  <c r="D897" i="1"/>
  <c r="AC897" i="1"/>
  <c r="Z897" i="1" s="1"/>
  <c r="D471" i="1"/>
  <c r="AA471" i="1"/>
  <c r="Z471" i="1" s="1"/>
  <c r="AA794" i="1"/>
  <c r="Z794" i="1" s="1"/>
  <c r="D977" i="1"/>
  <c r="D377" i="1"/>
  <c r="D895" i="1"/>
  <c r="D976" i="1"/>
  <c r="AB1030" i="1"/>
  <c r="D978" i="1"/>
  <c r="D979" i="1"/>
  <c r="D605" i="1"/>
  <c r="D334" i="1"/>
  <c r="D648" i="1"/>
  <c r="D783" i="1"/>
  <c r="D672" i="1"/>
  <c r="AA643" i="1"/>
  <c r="Z643" i="1" s="1"/>
  <c r="AC791" i="1"/>
  <c r="D886" i="1"/>
  <c r="D441" i="1"/>
  <c r="D925" i="1"/>
  <c r="D903" i="1"/>
  <c r="D891" i="1"/>
  <c r="D348" i="1"/>
  <c r="D635" i="1"/>
  <c r="D458" i="1"/>
  <c r="D896" i="1"/>
  <c r="D667" i="1"/>
  <c r="D666" i="1"/>
  <c r="D644" i="1"/>
  <c r="BB596" i="1" l="1"/>
  <c r="L812" i="1"/>
  <c r="AS812" i="1"/>
  <c r="L811" i="1"/>
  <c r="AS811" i="1"/>
  <c r="BB786" i="1"/>
  <c r="BB882" i="1" s="1"/>
  <c r="BB782" i="1"/>
  <c r="BB781" i="1" s="1"/>
  <c r="BB316" i="1"/>
  <c r="AR316" i="1" s="1"/>
  <c r="CE598" i="1"/>
  <c r="AR598" i="1"/>
  <c r="CE602" i="1"/>
  <c r="AR602" i="1"/>
  <c r="BB593" i="1"/>
  <c r="BB592" i="1"/>
  <c r="R811" i="1"/>
  <c r="R812" i="1"/>
  <c r="R797" i="1"/>
  <c r="L797" i="1"/>
  <c r="R800" i="1"/>
  <c r="L800" i="1"/>
  <c r="AF644" i="1"/>
  <c r="AS644" i="1"/>
  <c r="AF648" i="1"/>
  <c r="AS648" i="1"/>
  <c r="AF377" i="1"/>
  <c r="L377" i="1"/>
  <c r="AS377" i="1"/>
  <c r="J812" i="1"/>
  <c r="J811" i="1" s="1"/>
  <c r="L334" i="1"/>
  <c r="AF334" i="1"/>
  <c r="AS334" i="1"/>
  <c r="L977" i="1"/>
  <c r="AS977" i="1"/>
  <c r="AF977" i="1"/>
  <c r="L336" i="1"/>
  <c r="AS336" i="1"/>
  <c r="AF336" i="1"/>
  <c r="AF437" i="1"/>
  <c r="AS437" i="1"/>
  <c r="L437" i="1"/>
  <c r="AF441" i="1"/>
  <c r="L441" i="1"/>
  <c r="AS441" i="1"/>
  <c r="L979" i="1"/>
  <c r="AS979" i="1"/>
  <c r="AF979" i="1"/>
  <c r="AF651" i="1"/>
  <c r="AS651" i="1"/>
  <c r="AF338" i="1"/>
  <c r="L338" i="1"/>
  <c r="AS338" i="1"/>
  <c r="AS333" i="1"/>
  <c r="AF333" i="1"/>
  <c r="L333" i="1"/>
  <c r="L978" i="1"/>
  <c r="AS978" i="1"/>
  <c r="AF978" i="1"/>
  <c r="AF471" i="1"/>
  <c r="L471" i="1"/>
  <c r="AS471" i="1"/>
  <c r="AF460" i="1"/>
  <c r="L460" i="1"/>
  <c r="AS460" i="1"/>
  <c r="AF640" i="1"/>
  <c r="AS640" i="1"/>
  <c r="AF373" i="1"/>
  <c r="L373" i="1"/>
  <c r="AS373" i="1"/>
  <c r="L976" i="1"/>
  <c r="AS976" i="1"/>
  <c r="AF976" i="1"/>
  <c r="AF376" i="1"/>
  <c r="L376" i="1"/>
  <c r="AS376" i="1"/>
  <c r="AF783" i="1"/>
  <c r="AS783" i="1"/>
  <c r="L783" i="1"/>
  <c r="AF351" i="1"/>
  <c r="AS351" i="1"/>
  <c r="L351" i="1"/>
  <c r="AF797" i="1"/>
  <c r="AS797" i="1"/>
  <c r="AF605" i="1"/>
  <c r="AS605" i="1"/>
  <c r="L605" i="1"/>
  <c r="AF458" i="1"/>
  <c r="AS458" i="1"/>
  <c r="L458" i="1"/>
  <c r="AF635" i="1"/>
  <c r="AS635" i="1"/>
  <c r="AS348" i="1"/>
  <c r="L348" i="1"/>
  <c r="AF348" i="1"/>
  <c r="AS800" i="1"/>
  <c r="AF800" i="1"/>
  <c r="Z812" i="1"/>
  <c r="J610" i="1"/>
  <c r="D944" i="1"/>
  <c r="AA944" i="1"/>
  <c r="Z944" i="1" s="1"/>
  <c r="Z914" i="1" s="1"/>
  <c r="Z1016" i="1" s="1"/>
  <c r="AC811" i="1"/>
  <c r="AA791" i="1"/>
  <c r="Z791" i="1" s="1"/>
  <c r="AB788" i="1"/>
  <c r="AB789" i="1"/>
  <c r="AB847" i="1"/>
  <c r="AB48" i="1" s="1"/>
  <c r="AA452" i="1"/>
  <c r="Z452" i="1" s="1"/>
  <c r="D452" i="1"/>
  <c r="AC1018" i="1"/>
  <c r="Z1018" i="1" s="1"/>
  <c r="AA333" i="1"/>
  <c r="Z333" i="1" s="1"/>
  <c r="D889" i="1"/>
  <c r="AC889" i="1"/>
  <c r="Z889" i="1" s="1"/>
  <c r="D457" i="1"/>
  <c r="AA457" i="1"/>
  <c r="Z457" i="1" s="1"/>
  <c r="AA973" i="1"/>
  <c r="Z973" i="1" s="1"/>
  <c r="AA347" i="1"/>
  <c r="Z347" i="1" s="1"/>
  <c r="D890" i="1"/>
  <c r="AC890" i="1"/>
  <c r="Z890" i="1" s="1"/>
  <c r="D894" i="1"/>
  <c r="AC894" i="1"/>
  <c r="Z894" i="1" s="1"/>
  <c r="D332" i="1"/>
  <c r="D973" i="1"/>
  <c r="AC1030" i="1"/>
  <c r="Z1030" i="1" s="1"/>
  <c r="AC1029" i="1"/>
  <c r="Z1029" i="1" s="1"/>
  <c r="D678" i="1"/>
  <c r="D643" i="1"/>
  <c r="D451" i="1"/>
  <c r="AR782" i="1" l="1"/>
  <c r="CE592" i="1"/>
  <c r="BB597" i="1"/>
  <c r="AR592" i="1"/>
  <c r="AP592" i="1" s="1"/>
  <c r="AR593" i="1"/>
  <c r="AP593" i="1" s="1"/>
  <c r="CE593" i="1"/>
  <c r="BB677" i="1"/>
  <c r="BB676" i="1"/>
  <c r="CE676" i="1" s="1"/>
  <c r="AR582" i="1"/>
  <c r="BB679" i="1"/>
  <c r="CE679" i="1" s="1"/>
  <c r="CE596" i="1"/>
  <c r="AR596" i="1"/>
  <c r="AF643" i="1"/>
  <c r="AS643" i="1"/>
  <c r="AF452" i="1"/>
  <c r="AS452" i="1"/>
  <c r="L452" i="1"/>
  <c r="L973" i="1"/>
  <c r="AF973" i="1"/>
  <c r="AS973" i="1"/>
  <c r="L332" i="1"/>
  <c r="AS332" i="1"/>
  <c r="AF332" i="1"/>
  <c r="AF451" i="1"/>
  <c r="L451" i="1"/>
  <c r="AS451" i="1"/>
  <c r="AS944" i="1"/>
  <c r="L944" i="1"/>
  <c r="AF457" i="1"/>
  <c r="AS457" i="1"/>
  <c r="L457" i="1"/>
  <c r="K602" i="1"/>
  <c r="U582" i="1"/>
  <c r="U592" i="1"/>
  <c r="U593" i="1"/>
  <c r="K593" i="1" s="1"/>
  <c r="AA914" i="1"/>
  <c r="AA1016" i="1" s="1"/>
  <c r="AA1015" i="1" s="1"/>
  <c r="Z1015" i="1" s="1"/>
  <c r="D914" i="1"/>
  <c r="AC790" i="1"/>
  <c r="D688" i="1"/>
  <c r="AA324" i="1"/>
  <c r="Z324" i="1" s="1"/>
  <c r="AA811" i="1"/>
  <c r="Z811" i="1" s="1"/>
  <c r="AA332" i="1"/>
  <c r="Z332" i="1" s="1"/>
  <c r="AA345" i="1"/>
  <c r="Z345" i="1" s="1"/>
  <c r="AB1027" i="1"/>
  <c r="AA451" i="1"/>
  <c r="Z451" i="1" s="1"/>
  <c r="AB849" i="1"/>
  <c r="AB848" i="1" s="1"/>
  <c r="J1053" i="1"/>
  <c r="AC1028" i="1"/>
  <c r="Z1028" i="1" s="1"/>
  <c r="D681" i="1"/>
  <c r="AR677" i="1" l="1"/>
  <c r="CE677" i="1"/>
  <c r="CE316" i="1"/>
  <c r="BB314" i="1"/>
  <c r="BB849" i="1"/>
  <c r="BB877" i="1" s="1"/>
  <c r="BB876" i="1" s="1"/>
  <c r="CE782" i="1"/>
  <c r="CE597" i="1"/>
  <c r="AR597" i="1"/>
  <c r="AP597" i="1" s="1"/>
  <c r="AR676" i="1"/>
  <c r="AR679" i="1"/>
  <c r="AP582" i="1"/>
  <c r="U597" i="1"/>
  <c r="D323" i="1"/>
  <c r="K592" i="1"/>
  <c r="U677" i="1"/>
  <c r="K677" i="1" s="1"/>
  <c r="U676" i="1"/>
  <c r="K582" i="1"/>
  <c r="U679" i="1"/>
  <c r="AC788" i="1"/>
  <c r="AC849" i="1" s="1"/>
  <c r="AC848" i="1" s="1"/>
  <c r="AC789" i="1"/>
  <c r="D789" i="1"/>
  <c r="D1053" i="1"/>
  <c r="AC1027" i="1"/>
  <c r="D790" i="1"/>
  <c r="R790" i="1" s="1"/>
  <c r="D321" i="1"/>
  <c r="D687" i="1"/>
  <c r="D319" i="1"/>
  <c r="AA323" i="1"/>
  <c r="Z323" i="1" s="1"/>
  <c r="AC1026" i="1"/>
  <c r="Z1026" i="1" s="1"/>
  <c r="AA782" i="1"/>
  <c r="AB1025" i="1"/>
  <c r="AC847" i="1"/>
  <c r="AC48" i="1" s="1"/>
  <c r="AA790" i="1"/>
  <c r="AB877" i="1"/>
  <c r="AB56" i="1" s="1"/>
  <c r="AB31" i="1" s="1"/>
  <c r="AB30" i="1" s="1"/>
  <c r="AQ1053" i="1" l="1"/>
  <c r="AD1053" i="1"/>
  <c r="BB47" i="1"/>
  <c r="CE781" i="1"/>
  <c r="AR786" i="1"/>
  <c r="CE786" i="1"/>
  <c r="BB848" i="1"/>
  <c r="BB24" i="1" s="1"/>
  <c r="CE849" i="1"/>
  <c r="BB224" i="1"/>
  <c r="CE314" i="1"/>
  <c r="AF1053" i="1"/>
  <c r="L1053" i="1"/>
  <c r="AS1053" i="1"/>
  <c r="L788" i="1"/>
  <c r="AS788" i="1"/>
  <c r="AF788" i="1"/>
  <c r="J592" i="1"/>
  <c r="L319" i="1"/>
  <c r="L789" i="1"/>
  <c r="AS789" i="1"/>
  <c r="AF789" i="1"/>
  <c r="L323" i="1"/>
  <c r="AS323" i="1"/>
  <c r="J790" i="1"/>
  <c r="J789" i="1" s="1"/>
  <c r="AF790" i="1"/>
  <c r="L790" i="1"/>
  <c r="AS790" i="1"/>
  <c r="L321" i="1"/>
  <c r="AS321" i="1"/>
  <c r="AA781" i="1"/>
  <c r="AA47" i="1" s="1"/>
  <c r="Z47" i="1" s="1"/>
  <c r="Z782" i="1"/>
  <c r="Z781" i="1" s="1"/>
  <c r="AA789" i="1"/>
  <c r="Z790" i="1"/>
  <c r="K676" i="1"/>
  <c r="K679" i="1"/>
  <c r="K597" i="1"/>
  <c r="K596" i="1"/>
  <c r="AC877" i="1"/>
  <c r="AC876" i="1" s="1"/>
  <c r="AC55" i="1" s="1"/>
  <c r="J1052" i="1"/>
  <c r="AB876" i="1"/>
  <c r="AB55" i="1" s="1"/>
  <c r="AA788" i="1"/>
  <c r="D847" i="1"/>
  <c r="R847" i="1" s="1"/>
  <c r="AC1024" i="1"/>
  <c r="AC53" i="1" s="1"/>
  <c r="AC1025" i="1"/>
  <c r="AB1024" i="1"/>
  <c r="AB53" i="1" s="1"/>
  <c r="AA847" i="1"/>
  <c r="Z847" i="1" s="1"/>
  <c r="BB56" i="1" l="1"/>
  <c r="CE877" i="1"/>
  <c r="CE848" i="1"/>
  <c r="CE24" i="1"/>
  <c r="CE882" i="1"/>
  <c r="BB61" i="1"/>
  <c r="BB36" i="1" s="1"/>
  <c r="AR882" i="1"/>
  <c r="BK882" i="1"/>
  <c r="BJ882" i="1" s="1"/>
  <c r="BB221" i="1"/>
  <c r="J788" i="1"/>
  <c r="L847" i="1"/>
  <c r="AS847" i="1"/>
  <c r="AF847" i="1"/>
  <c r="J597" i="1"/>
  <c r="D48" i="1"/>
  <c r="L48" i="1" s="1"/>
  <c r="J847" i="1"/>
  <c r="J48" i="1" s="1"/>
  <c r="Z789" i="1"/>
  <c r="Z788" i="1"/>
  <c r="AC24" i="1"/>
  <c r="AC22" i="1"/>
  <c r="AB24" i="1"/>
  <c r="AB22" i="1"/>
  <c r="AA48" i="1"/>
  <c r="Z48" i="1" s="1"/>
  <c r="AR1113" i="1" l="1"/>
  <c r="AR61" i="1"/>
  <c r="CE61" i="1"/>
  <c r="AR221" i="1"/>
  <c r="AS221" i="1" s="1"/>
  <c r="BB219" i="1"/>
  <c r="CE876" i="1"/>
  <c r="BB1110" i="1"/>
  <c r="CE1110" i="1" s="1"/>
  <c r="BB1108" i="1"/>
  <c r="CE1108" i="1" s="1"/>
  <c r="BB1112" i="1"/>
  <c r="CE1112" i="1" s="1"/>
  <c r="BB55" i="1"/>
  <c r="BB22" i="1" s="1"/>
  <c r="CE56" i="1"/>
  <c r="BB31" i="1"/>
  <c r="D637" i="1"/>
  <c r="AR219" i="1" l="1"/>
  <c r="AS219" i="1" s="1"/>
  <c r="CE22" i="1"/>
  <c r="CE55" i="1"/>
  <c r="CE36" i="1"/>
  <c r="AR36" i="1"/>
  <c r="AS36" i="1" s="1"/>
  <c r="BB30" i="1"/>
  <c r="CE30" i="1" s="1"/>
  <c r="CE31" i="1"/>
  <c r="J637" i="1"/>
  <c r="AF637" i="1"/>
  <c r="AS637" i="1"/>
  <c r="D604" i="1"/>
  <c r="J604" i="1" l="1"/>
  <c r="AF604" i="1"/>
  <c r="L604" i="1"/>
  <c r="AS604" i="1"/>
  <c r="D602" i="1"/>
  <c r="D603" i="1"/>
  <c r="AF602" i="1" l="1"/>
  <c r="AS602" i="1"/>
  <c r="L602" i="1"/>
  <c r="AF603" i="1"/>
  <c r="L603" i="1"/>
  <c r="AS603" i="1"/>
  <c r="D599" i="1"/>
  <c r="AD599" i="1" s="1"/>
  <c r="AF599" i="1" l="1"/>
  <c r="AS599" i="1"/>
  <c r="L599" i="1"/>
  <c r="D592" i="1"/>
  <c r="D593" i="1"/>
  <c r="D598" i="1"/>
  <c r="AD598" i="1" s="1"/>
  <c r="AF598" i="1" l="1"/>
  <c r="L598" i="1"/>
  <c r="AS598" i="1"/>
  <c r="AF593" i="1"/>
  <c r="AS593" i="1"/>
  <c r="L593" i="1"/>
  <c r="AF592" i="1"/>
  <c r="AS592" i="1"/>
  <c r="L592" i="1"/>
  <c r="D597" i="1"/>
  <c r="AD597" i="1" s="1"/>
  <c r="D596" i="1"/>
  <c r="AD596" i="1" s="1"/>
  <c r="J593" i="1"/>
  <c r="D582" i="1"/>
  <c r="AF597" i="1" l="1"/>
  <c r="AS597" i="1"/>
  <c r="L597" i="1"/>
  <c r="AF596" i="1"/>
  <c r="AS596" i="1"/>
  <c r="L596" i="1"/>
  <c r="AF582" i="1"/>
  <c r="AS582" i="1"/>
  <c r="L582" i="1"/>
  <c r="D786" i="1"/>
  <c r="J582" i="1"/>
  <c r="J677" i="1"/>
  <c r="D679" i="1"/>
  <c r="D676" i="1"/>
  <c r="D677" i="1"/>
  <c r="AS786" i="1" l="1"/>
  <c r="D47" i="1"/>
  <c r="D882" i="1"/>
  <c r="AC882" i="1"/>
  <c r="Z882" i="1" s="1"/>
  <c r="J679" i="1"/>
  <c r="J676" i="1"/>
  <c r="D1113" i="1" l="1"/>
  <c r="AS882" i="1"/>
  <c r="D61" i="1"/>
  <c r="AC56" i="1"/>
  <c r="AC31" i="1" s="1"/>
  <c r="AC30" i="1" s="1"/>
  <c r="AS61" i="1" l="1"/>
  <c r="AS1113" i="1"/>
  <c r="AA282" i="1"/>
  <c r="Z282" i="1" s="1"/>
  <c r="D46" i="1"/>
  <c r="L46" i="1" s="1"/>
  <c r="AA218" i="1" l="1"/>
  <c r="Z218" i="1" s="1"/>
  <c r="AA46" i="1"/>
  <c r="Z46" i="1" s="1"/>
  <c r="D1112" i="1" l="1"/>
  <c r="D1110" i="1"/>
  <c r="D1108" i="1"/>
  <c r="D1033" i="1" l="1"/>
  <c r="D1031" i="1"/>
  <c r="D1054" i="1" l="1"/>
  <c r="AA1025" i="1"/>
  <c r="Z1025" i="1" s="1"/>
  <c r="AA1027" i="1"/>
  <c r="Z1027" i="1" s="1"/>
  <c r="D1025" i="1"/>
  <c r="D1024" i="1" s="1"/>
  <c r="D1052" i="1" l="1"/>
  <c r="D53" i="1"/>
  <c r="L53" i="1" s="1"/>
  <c r="AQ1052" i="1" l="1"/>
  <c r="AD1052" i="1"/>
  <c r="L1052" i="1"/>
  <c r="AF1052" i="1"/>
  <c r="AS1052" i="1"/>
  <c r="AA1024" i="1"/>
  <c r="Z1024" i="1" s="1"/>
  <c r="AA53" i="1" l="1"/>
  <c r="Z53" i="1" s="1"/>
  <c r="AA215" i="1"/>
  <c r="Z215" i="1" s="1"/>
  <c r="AA65" i="1"/>
  <c r="AA295" i="1" l="1"/>
  <c r="Z65" i="1"/>
  <c r="AA64" i="1"/>
  <c r="AA207" i="1"/>
  <c r="Z207" i="1" s="1"/>
  <c r="V65" i="1"/>
  <c r="V215" i="1"/>
  <c r="AA849" i="1" l="1"/>
  <c r="AA848" i="1" s="1"/>
  <c r="AA293" i="1"/>
  <c r="Z293" i="1" s="1"/>
  <c r="Z64" i="1"/>
  <c r="Z295" i="1"/>
  <c r="V64" i="1"/>
  <c r="V295" i="1"/>
  <c r="AA40" i="1"/>
  <c r="Z40" i="1" s="1"/>
  <c r="V849" i="1"/>
  <c r="Z849" i="1" l="1"/>
  <c r="Z848" i="1" s="1"/>
  <c r="V848" i="1"/>
  <c r="V877" i="1"/>
  <c r="V56" i="1" s="1"/>
  <c r="V115" i="1"/>
  <c r="AA115" i="1"/>
  <c r="Z115" i="1" s="1"/>
  <c r="V24" i="1"/>
  <c r="AA877" i="1"/>
  <c r="Z877" i="1" s="1"/>
  <c r="AA24" i="1"/>
  <c r="Z24" i="1" s="1"/>
  <c r="V30" i="1" l="1"/>
  <c r="V31" i="1"/>
  <c r="V876" i="1"/>
  <c r="V55" i="1" s="1"/>
  <c r="AA876" i="1"/>
  <c r="Z876" i="1" s="1"/>
  <c r="AA56" i="1"/>
  <c r="Z56" i="1" s="1"/>
  <c r="V40" i="1"/>
  <c r="V22" i="1" l="1"/>
  <c r="AA55" i="1"/>
  <c r="Z55" i="1" s="1"/>
  <c r="AA31" i="1"/>
  <c r="Z31" i="1" s="1"/>
  <c r="Y23" i="1" l="1"/>
  <c r="W23" i="1"/>
  <c r="AA30" i="1"/>
  <c r="Z30" i="1" s="1"/>
  <c r="AA22" i="1"/>
  <c r="Z22" i="1" s="1"/>
  <c r="V23" i="1" l="1"/>
  <c r="AC23" i="1"/>
  <c r="AA23" i="1" l="1"/>
  <c r="Z23" i="1" s="1"/>
  <c r="BK782" i="1" l="1"/>
  <c r="BK781" i="1"/>
  <c r="BJ781" i="1" l="1"/>
  <c r="BK47" i="1"/>
  <c r="BJ47" i="1" s="1"/>
  <c r="BJ782" i="1"/>
  <c r="BK849" i="1"/>
  <c r="BJ849" i="1" l="1"/>
  <c r="BK877" i="1"/>
  <c r="BK848" i="1"/>
  <c r="BK24" i="1" l="1"/>
  <c r="BJ24" i="1" s="1"/>
  <c r="BJ848" i="1"/>
  <c r="BJ877" i="1"/>
  <c r="BJ56" i="1" s="1"/>
  <c r="BK876" i="1"/>
  <c r="BK56" i="1"/>
  <c r="BK31" i="1" s="1"/>
  <c r="BK55" i="1" l="1"/>
  <c r="BK22" i="1" s="1"/>
  <c r="BJ876" i="1"/>
  <c r="BJ55" i="1" s="1"/>
  <c r="BK30" i="1"/>
  <c r="BJ30" i="1" s="1"/>
  <c r="BJ31" i="1"/>
  <c r="BJ22" i="1" l="1"/>
  <c r="BM23" i="1" s="1"/>
  <c r="BK23" i="1" l="1"/>
  <c r="BJ23" i="1" s="1"/>
  <c r="D1016" i="1" l="1"/>
  <c r="D912" i="1"/>
  <c r="AS912" i="1" l="1"/>
  <c r="L912" i="1"/>
  <c r="J1016" i="1"/>
  <c r="AS1016" i="1"/>
  <c r="L1016" i="1"/>
  <c r="J922" i="1"/>
  <c r="J914" i="1" s="1"/>
  <c r="J912" i="1" s="1"/>
  <c r="D922" i="1"/>
  <c r="D920" i="1" l="1"/>
  <c r="J920" i="1"/>
  <c r="D1015" i="1"/>
  <c r="J1015" i="1" l="1"/>
  <c r="L1015" i="1"/>
  <c r="AS1015" i="1"/>
  <c r="BV316" i="1"/>
  <c r="BV782" i="1" s="1"/>
  <c r="BV849" i="1" s="1"/>
  <c r="BO316" i="1"/>
  <c r="BO782" i="1" s="1"/>
  <c r="BO781" i="1" l="1"/>
  <c r="BN782" i="1"/>
  <c r="BO849" i="1"/>
  <c r="BV781" i="1"/>
  <c r="BU782" i="1"/>
  <c r="BU316" i="1"/>
  <c r="BN316" i="1"/>
  <c r="BV314" i="1"/>
  <c r="BU314" i="1" s="1"/>
  <c r="BO314" i="1"/>
  <c r="BT782" i="1" l="1"/>
  <c r="BT316" i="1"/>
  <c r="BT314" i="1" s="1"/>
  <c r="BT61" i="1"/>
  <c r="BT36" i="1" s="1"/>
  <c r="BO877" i="1"/>
  <c r="BN849" i="1"/>
  <c r="BO848" i="1"/>
  <c r="BO24" i="1" s="1"/>
  <c r="BV47" i="1"/>
  <c r="BU781" i="1"/>
  <c r="BU47" i="1" s="1"/>
  <c r="BO221" i="1"/>
  <c r="BN314" i="1"/>
  <c r="BO218" i="1"/>
  <c r="BN218" i="1" s="1"/>
  <c r="BO224" i="1"/>
  <c r="BN224" i="1" s="1"/>
  <c r="BU849" i="1"/>
  <c r="BV877" i="1"/>
  <c r="BV848" i="1"/>
  <c r="BV24" i="1" s="1"/>
  <c r="BN781" i="1"/>
  <c r="BO47" i="1"/>
  <c r="BN47" i="1" s="1"/>
  <c r="BT781" i="1" l="1"/>
  <c r="BT849" i="1"/>
  <c r="BT877" i="1" s="1"/>
  <c r="BT56" i="1" s="1"/>
  <c r="BT31" i="1" s="1"/>
  <c r="BN848" i="1"/>
  <c r="BN24" i="1"/>
  <c r="BU877" i="1"/>
  <c r="BV876" i="1"/>
  <c r="BV56" i="1"/>
  <c r="BV31" i="1" s="1"/>
  <c r="BU31" i="1" s="1"/>
  <c r="BN221" i="1"/>
  <c r="BO219" i="1"/>
  <c r="BU848" i="1"/>
  <c r="BU24" i="1"/>
  <c r="BO876" i="1"/>
  <c r="BN877" i="1"/>
  <c r="BO56" i="1"/>
  <c r="BO31" i="1" s="1"/>
  <c r="BO30" i="1" s="1"/>
  <c r="BT55" i="1" l="1"/>
  <c r="BT30" i="1"/>
  <c r="BT848" i="1"/>
  <c r="BT24" i="1" s="1"/>
  <c r="BV1110" i="1"/>
  <c r="BU876" i="1"/>
  <c r="BV1108" i="1"/>
  <c r="BV1112" i="1"/>
  <c r="BU1112" i="1" s="1"/>
  <c r="BV55" i="1"/>
  <c r="BV22" i="1" s="1"/>
  <c r="BO200" i="1"/>
  <c r="BN219" i="1"/>
  <c r="BU56" i="1"/>
  <c r="BO55" i="1"/>
  <c r="BO22" i="1" s="1"/>
  <c r="BN876" i="1"/>
  <c r="BN56" i="1"/>
  <c r="BT876" i="1" l="1"/>
  <c r="BN30" i="1"/>
  <c r="BN31" i="1"/>
  <c r="BN18" i="1" s="1"/>
  <c r="BO18" i="1" s="1"/>
  <c r="BO198" i="1"/>
  <c r="BN198" i="1" s="1"/>
  <c r="BN200" i="1"/>
  <c r="BU55" i="1"/>
  <c r="BN55" i="1"/>
  <c r="BU1110" i="1"/>
  <c r="BU1108" i="1"/>
  <c r="BU6" i="1"/>
  <c r="BV30" i="1"/>
  <c r="BU30" i="1" s="1"/>
  <c r="BN22" i="1" l="1"/>
  <c r="BS23" i="1" l="1"/>
  <c r="BO23" i="1"/>
  <c r="AE712" i="1"/>
  <c r="AF712" i="1" s="1"/>
  <c r="AE713" i="1"/>
  <c r="AF713" i="1" s="1"/>
  <c r="BN23" i="1" l="1"/>
  <c r="AR712" i="1"/>
  <c r="AS712" i="1" s="1"/>
  <c r="AP712" i="1"/>
  <c r="AS316" i="1" l="1"/>
  <c r="AU316" i="1"/>
  <c r="AS782" i="1" l="1"/>
  <c r="AU782" i="1"/>
  <c r="AU314" i="1"/>
  <c r="AT877" i="1"/>
  <c r="AT876" i="1" s="1"/>
  <c r="AU781" i="1"/>
  <c r="AU877" i="1" l="1"/>
  <c r="AU849" i="1"/>
  <c r="AT47" i="1"/>
  <c r="AU47" i="1" s="1"/>
  <c r="AT24" i="1"/>
  <c r="AR849" i="1"/>
  <c r="AS849" i="1" s="1"/>
  <c r="AR877" i="1" l="1"/>
  <c r="AS877" i="1" s="1"/>
  <c r="AU876" i="1"/>
  <c r="AT56" i="1"/>
  <c r="AT31" i="1" s="1"/>
  <c r="AT30" i="1" s="1"/>
  <c r="AU848" i="1"/>
  <c r="AT55" i="1"/>
  <c r="AT22" i="1" s="1"/>
  <c r="AT1110" i="1"/>
  <c r="AU1110" i="1" s="1"/>
  <c r="AU56" i="1" l="1"/>
  <c r="AT1112" i="1"/>
  <c r="AR1112" i="1" s="1"/>
  <c r="AS1112" i="1" s="1"/>
  <c r="AT1108" i="1"/>
  <c r="AU1108" i="1" s="1"/>
  <c r="AR56" i="1"/>
  <c r="AS56" i="1" s="1"/>
  <c r="AU31" i="1"/>
  <c r="AU24" i="1"/>
  <c r="AU55" i="1"/>
  <c r="AR31" i="1"/>
  <c r="AU1112" i="1" l="1"/>
  <c r="AU30" i="1"/>
  <c r="K745" i="1"/>
  <c r="U741" i="1"/>
  <c r="U740" i="1" s="1"/>
  <c r="J745" i="1"/>
  <c r="U849" i="1"/>
  <c r="U877" i="1" l="1"/>
  <c r="U876" i="1" s="1"/>
  <c r="U848" i="1"/>
  <c r="AD849" i="1"/>
  <c r="L745" i="1"/>
  <c r="K316" i="1"/>
  <c r="K314" i="1"/>
  <c r="L314" i="1" s="1"/>
  <c r="K782" i="1"/>
  <c r="U781" i="1"/>
  <c r="AD781" i="1" s="1"/>
  <c r="U24" i="1" l="1"/>
  <c r="AD24" i="1" s="1"/>
  <c r="AD848" i="1"/>
  <c r="J782" i="1"/>
  <c r="L782" i="1"/>
  <c r="J316" i="1"/>
  <c r="J314" i="1" s="1"/>
  <c r="L316" i="1"/>
  <c r="AD877" i="1"/>
  <c r="K849" i="1"/>
  <c r="L849" i="1" s="1"/>
  <c r="U47" i="1"/>
  <c r="K781" i="1"/>
  <c r="L781" i="1" s="1"/>
  <c r="K786" i="1"/>
  <c r="L786" i="1" s="1"/>
  <c r="J786" i="1"/>
  <c r="J882" i="1" s="1"/>
  <c r="J849" i="1"/>
  <c r="U61" i="1" l="1"/>
  <c r="U36" i="1" s="1"/>
  <c r="AD882" i="1"/>
  <c r="J1113" i="1"/>
  <c r="J61" i="1"/>
  <c r="J36" i="1" s="1"/>
  <c r="K882" i="1"/>
  <c r="U1113" i="1"/>
  <c r="K47" i="1"/>
  <c r="L47" i="1" s="1"/>
  <c r="J781" i="1"/>
  <c r="J47" i="1" s="1"/>
  <c r="K24" i="1"/>
  <c r="K848" i="1"/>
  <c r="L848" i="1" s="1"/>
  <c r="J848" i="1"/>
  <c r="AD876" i="1"/>
  <c r="U56" i="1"/>
  <c r="U31" i="1" s="1"/>
  <c r="AD31" i="1" l="1"/>
  <c r="U30" i="1"/>
  <c r="AD30" i="1" s="1"/>
  <c r="AD61" i="1"/>
  <c r="AD36" i="1"/>
  <c r="AD56" i="1"/>
  <c r="K1113" i="1"/>
  <c r="L1113" i="1" s="1"/>
  <c r="L882" i="1"/>
  <c r="U1110" i="1"/>
  <c r="U1112" i="1"/>
  <c r="K1112" i="1" s="1"/>
  <c r="U1108" i="1"/>
  <c r="U55" i="1"/>
  <c r="U22" i="1" s="1"/>
  <c r="K61" i="1"/>
  <c r="L61" i="1" s="1"/>
  <c r="K36" i="1"/>
  <c r="L36" i="1" s="1"/>
  <c r="AD22" i="1" l="1"/>
  <c r="J1112" i="1"/>
  <c r="L1112" i="1"/>
  <c r="AD55" i="1"/>
  <c r="U6" i="1"/>
  <c r="AP984" i="1" l="1"/>
  <c r="AP983" i="1"/>
  <c r="AO1017" i="1"/>
  <c r="AO32" i="1" s="1"/>
  <c r="AO1018" i="1"/>
  <c r="AO914" i="1"/>
  <c r="AE943" i="1"/>
  <c r="AO1016" i="1"/>
  <c r="AE32" i="1" l="1"/>
  <c r="AE983" i="1"/>
  <c r="AF983" i="1" s="1"/>
  <c r="AF943" i="1"/>
  <c r="AE1016" i="1"/>
  <c r="AF1016" i="1" s="1"/>
  <c r="AO1029" i="1"/>
  <c r="BD1029" i="1" s="1"/>
  <c r="AE1017" i="1"/>
  <c r="AF1017" i="1" s="1"/>
  <c r="AO1015" i="1"/>
  <c r="AP982" i="1"/>
  <c r="BD1017" i="1"/>
  <c r="BD32" i="1" s="1"/>
  <c r="BB914" i="1"/>
  <c r="CE914" i="1" s="1"/>
  <c r="AE914" i="1"/>
  <c r="BD1018" i="1"/>
  <c r="BD36" i="1" s="1"/>
  <c r="AE1018" i="1"/>
  <c r="AF1018" i="1" s="1"/>
  <c r="AO1036" i="1"/>
  <c r="AP1018" i="1"/>
  <c r="AP943" i="1"/>
  <c r="AO1032" i="1"/>
  <c r="AP944" i="1"/>
  <c r="AP1016" i="1" s="1"/>
  <c r="AE944" i="1"/>
  <c r="BD1016" i="1"/>
  <c r="AE982" i="1"/>
  <c r="AF982" i="1" s="1"/>
  <c r="AO913" i="1"/>
  <c r="AO1030" i="1" l="1"/>
  <c r="AO1028" i="1" s="1"/>
  <c r="BD1028" i="1" s="1"/>
  <c r="AE984" i="1"/>
  <c r="AF984" i="1" s="1"/>
  <c r="AF944" i="1"/>
  <c r="AE1015" i="1"/>
  <c r="AF1015" i="1" s="1"/>
  <c r="BD1015" i="1"/>
  <c r="AO1033" i="1"/>
  <c r="BB913" i="1"/>
  <c r="CE913" i="1" s="1"/>
  <c r="AE913" i="1"/>
  <c r="AO1026" i="1"/>
  <c r="AE942" i="1"/>
  <c r="AF942" i="1" s="1"/>
  <c r="AO921" i="1"/>
  <c r="AE921" i="1" s="1"/>
  <c r="AO912" i="1"/>
  <c r="AP914" i="1"/>
  <c r="AR914" i="1"/>
  <c r="AP1017" i="1"/>
  <c r="AP32" i="1" s="1"/>
  <c r="AP942" i="1"/>
  <c r="AP912" i="1" s="1"/>
  <c r="BD1030" i="1"/>
  <c r="AO1027" i="1" l="1"/>
  <c r="BD1027" i="1" s="1"/>
  <c r="AO1031" i="1"/>
  <c r="AP1015" i="1"/>
  <c r="AO1025" i="1"/>
  <c r="AO1035" i="1"/>
  <c r="AO1034" i="1" s="1"/>
  <c r="BD1026" i="1"/>
  <c r="BD31" i="1" s="1"/>
  <c r="BD30" i="1" s="1"/>
  <c r="BB886" i="1"/>
  <c r="AP913" i="1"/>
  <c r="AR913" i="1"/>
  <c r="AE912" i="1"/>
  <c r="AF912" i="1" s="1"/>
  <c r="AO886" i="1"/>
  <c r="BB1113" i="1" l="1"/>
  <c r="CE1113" i="1" s="1"/>
  <c r="CE886" i="1"/>
  <c r="BD886" i="1"/>
  <c r="AO1024" i="1"/>
  <c r="AE1025" i="1"/>
  <c r="AE1024" i="1" s="1"/>
  <c r="AE53" i="1" s="1"/>
  <c r="BD1025" i="1"/>
  <c r="BD1024" i="1" l="1"/>
  <c r="AO53" i="1"/>
  <c r="BD53" i="1" l="1"/>
  <c r="BD24" i="1"/>
  <c r="BD22" i="1"/>
  <c r="BD23" i="1" s="1"/>
  <c r="K1118" i="1"/>
  <c r="L1118" i="1" s="1"/>
  <c r="O1117" i="1"/>
  <c r="AV1117" i="1"/>
  <c r="AR1118" i="1"/>
  <c r="AV28" i="1" l="1"/>
  <c r="AV22" i="1"/>
  <c r="AP1118" i="1"/>
  <c r="AP1117" i="1" s="1"/>
  <c r="AS1118" i="1"/>
  <c r="J1118" i="1"/>
  <c r="J1117" i="1" s="1"/>
  <c r="K1117" i="1"/>
  <c r="O28" i="1"/>
  <c r="AR1117" i="1"/>
  <c r="AV1121" i="1"/>
  <c r="BW1118" i="1"/>
  <c r="O1121" i="1"/>
  <c r="K1121" i="1" s="1"/>
  <c r="AP1121" i="1" l="1"/>
  <c r="AP28" i="1"/>
  <c r="AR28" i="1"/>
  <c r="AW22" i="1"/>
  <c r="BB23" i="1" s="1"/>
  <c r="K28" i="1"/>
  <c r="J1121" i="1"/>
  <c r="J28" i="1"/>
  <c r="BU1118" i="1"/>
  <c r="BT1118" i="1" s="1"/>
  <c r="BT1117" i="1" s="1"/>
  <c r="BW1117" i="1"/>
  <c r="BW22" i="1" s="1"/>
  <c r="BT28" i="1" l="1"/>
  <c r="BT22" i="1"/>
  <c r="BT23" i="1" s="1"/>
  <c r="BW28" i="1"/>
  <c r="BU28" i="1" s="1"/>
  <c r="BU22" i="1"/>
  <c r="BW1121" i="1"/>
  <c r="BU1117" i="1"/>
  <c r="BU1121" i="1" s="1"/>
  <c r="BT1121" i="1"/>
  <c r="BZ23" i="1" l="1"/>
  <c r="BV23" i="1"/>
  <c r="BU2" i="1"/>
  <c r="BU23" i="1" l="1"/>
  <c r="O873" i="1" l="1"/>
  <c r="K873" i="1" s="1"/>
  <c r="P862" i="1"/>
  <c r="P873" i="1" s="1"/>
  <c r="K862" i="1"/>
  <c r="J862" i="1" s="1"/>
  <c r="O874" i="1"/>
  <c r="O25" i="1" l="1"/>
  <c r="O877" i="1"/>
  <c r="O876" i="1" s="1"/>
  <c r="K25" i="1"/>
  <c r="P25" i="1"/>
  <c r="J873" i="1"/>
  <c r="J874" i="1" s="1"/>
  <c r="J877" i="1" s="1"/>
  <c r="J56" i="1" s="1"/>
  <c r="L873" i="1"/>
  <c r="P877" i="1"/>
  <c r="K874" i="1"/>
  <c r="L874" i="1" s="1"/>
  <c r="L862" i="1"/>
  <c r="P876" i="1" l="1"/>
  <c r="K877" i="1"/>
  <c r="L877" i="1" s="1"/>
  <c r="O56" i="1"/>
  <c r="J55" i="1"/>
  <c r="J22" i="1" s="1"/>
  <c r="L25" i="1"/>
  <c r="J25" i="1"/>
  <c r="J23" i="1" l="1"/>
  <c r="J4" i="1"/>
  <c r="O31" i="1"/>
  <c r="K56" i="1"/>
  <c r="L56" i="1" s="1"/>
  <c r="O55" i="1"/>
  <c r="K876" i="1"/>
  <c r="K31" i="1" l="1"/>
  <c r="O30" i="1"/>
  <c r="L876" i="1"/>
  <c r="K1110" i="1"/>
  <c r="L1110" i="1" s="1"/>
  <c r="K1108" i="1"/>
  <c r="L1108" i="1" s="1"/>
  <c r="J876" i="1"/>
  <c r="O22" i="1"/>
  <c r="K55" i="1"/>
  <c r="L55" i="1" s="1"/>
  <c r="P22" i="1" l="1"/>
  <c r="U23" i="1" s="1"/>
  <c r="K22" i="1"/>
  <c r="J1110" i="1"/>
  <c r="J1108" i="1"/>
  <c r="P30" i="1"/>
  <c r="K30" i="1"/>
  <c r="K6" i="1"/>
  <c r="K2" i="1" l="1"/>
  <c r="AX562" i="1"/>
  <c r="AR562" i="1" s="1"/>
  <c r="AR568" i="1"/>
  <c r="AS568" i="1" s="1"/>
  <c r="AY568" i="1"/>
  <c r="AR548" i="1" l="1"/>
  <c r="AP548" i="1" s="1"/>
  <c r="AP546" i="1" s="1"/>
  <c r="AX322" i="1"/>
  <c r="AX784" i="1" s="1"/>
  <c r="AX781" i="1" s="1"/>
  <c r="AS562" i="1"/>
  <c r="AP562" i="1"/>
  <c r="AP568" i="1"/>
  <c r="AY562" i="1"/>
  <c r="AX546" i="1"/>
  <c r="AY548" i="1"/>
  <c r="AS548" i="1" l="1"/>
  <c r="AX317" i="1"/>
  <c r="AX314" i="1" s="1"/>
  <c r="AR314" i="1" s="1"/>
  <c r="AX319" i="1"/>
  <c r="AY322" i="1"/>
  <c r="AR322" i="1"/>
  <c r="AS322" i="1" s="1"/>
  <c r="AR546" i="1"/>
  <c r="AS546" i="1" s="1"/>
  <c r="AY546" i="1"/>
  <c r="AY319" i="1" l="1"/>
  <c r="AR319" i="1"/>
  <c r="AS319" i="1" s="1"/>
  <c r="AY784" i="1"/>
  <c r="AR784" i="1"/>
  <c r="AX851" i="1"/>
  <c r="AX879" i="1" s="1"/>
  <c r="AX876" i="1" s="1"/>
  <c r="AR317" i="1"/>
  <c r="AY317" i="1"/>
  <c r="AP317" i="1" l="1"/>
  <c r="AS317" i="1"/>
  <c r="AY851" i="1"/>
  <c r="AX58" i="1"/>
  <c r="AR851" i="1"/>
  <c r="AS851" i="1" s="1"/>
  <c r="AX848" i="1"/>
  <c r="AS784" i="1"/>
  <c r="AP784" i="1"/>
  <c r="AY781" i="1"/>
  <c r="AR781" i="1"/>
  <c r="AS314" i="1"/>
  <c r="AY314" i="1"/>
  <c r="AS781" i="1" l="1"/>
  <c r="AR47" i="1"/>
  <c r="AP47" i="1" s="1"/>
  <c r="AR879" i="1"/>
  <c r="AS879" i="1" s="1"/>
  <c r="AY879" i="1"/>
  <c r="AX34" i="1"/>
  <c r="AR58" i="1"/>
  <c r="AY58" i="1"/>
  <c r="AR848" i="1"/>
  <c r="AS848" i="1" s="1"/>
  <c r="AX24" i="1"/>
  <c r="AY848" i="1"/>
  <c r="AP851" i="1"/>
  <c r="AP58" i="1"/>
  <c r="AP34" i="1" s="1"/>
  <c r="AR34" i="1" l="1"/>
  <c r="AS58" i="1"/>
  <c r="AY34" i="1"/>
  <c r="AX30" i="1"/>
  <c r="AX55" i="1"/>
  <c r="AX22" i="1" s="1"/>
  <c r="AY876" i="1"/>
  <c r="AR876" i="1"/>
  <c r="AR24" i="1"/>
  <c r="AP879" i="1"/>
  <c r="AR30" i="1" l="1"/>
  <c r="AS876" i="1"/>
  <c r="AR1110" i="1"/>
  <c r="AS1110" i="1" s="1"/>
  <c r="AR1108" i="1"/>
  <c r="AS1108" i="1" s="1"/>
  <c r="AY55" i="1"/>
  <c r="AR55" i="1"/>
  <c r="AS55" i="1" s="1"/>
  <c r="AS34" i="1"/>
  <c r="AR6" i="1"/>
  <c r="AR22" i="1" l="1"/>
  <c r="AR2" i="1" l="1"/>
  <c r="AU1063" i="1"/>
  <c r="AL406" i="1"/>
  <c r="AE406" i="1"/>
  <c r="AF406" i="1" s="1"/>
  <c r="AH717" i="1" l="1"/>
  <c r="AE717" i="1"/>
  <c r="AF717" i="1" s="1"/>
  <c r="AE718" i="1"/>
  <c r="AF718" i="1" s="1"/>
  <c r="AG716" i="1" l="1"/>
  <c r="AH718" i="1"/>
  <c r="AH716" i="1" l="1"/>
  <c r="AP716" i="1"/>
  <c r="AE716" i="1"/>
  <c r="AF716" i="1" s="1"/>
  <c r="AG316" i="1"/>
  <c r="AG782" i="1" l="1"/>
  <c r="AH316" i="1"/>
  <c r="AG314" i="1"/>
  <c r="AH314" i="1" s="1"/>
  <c r="AH782" i="1" l="1"/>
  <c r="AG781" i="1"/>
  <c r="AG849" i="1"/>
  <c r="AG848" i="1" l="1"/>
  <c r="AH849" i="1"/>
  <c r="AG877" i="1"/>
  <c r="AH781" i="1"/>
  <c r="AG47" i="1"/>
  <c r="AG24" i="1" l="1"/>
  <c r="AH848" i="1"/>
  <c r="AG56" i="1"/>
  <c r="AG876" i="1"/>
  <c r="AH877" i="1"/>
  <c r="AH24" i="1" l="1"/>
  <c r="AG1108" i="1"/>
  <c r="AH1108" i="1" s="1"/>
  <c r="AG1112" i="1"/>
  <c r="AG55" i="1"/>
  <c r="AH876" i="1"/>
  <c r="AG1110" i="1"/>
  <c r="AH1110" i="1" s="1"/>
  <c r="AH56" i="1"/>
  <c r="AG31" i="1"/>
  <c r="AH31" i="1" l="1"/>
  <c r="AG30" i="1"/>
  <c r="AH1112" i="1"/>
  <c r="AH55" i="1"/>
  <c r="AG22" i="1"/>
  <c r="AH30" i="1" l="1"/>
  <c r="D1075" i="1" l="1"/>
  <c r="G1076" i="1"/>
  <c r="D1076" i="1" l="1"/>
  <c r="AF1076" i="1" s="1"/>
  <c r="AL1076" i="1"/>
  <c r="R1076" i="1"/>
  <c r="G1073" i="1"/>
  <c r="L1075" i="1"/>
  <c r="AF1075" i="1"/>
  <c r="L1076" i="1"/>
  <c r="AY1076" i="1"/>
  <c r="G1077" i="1"/>
  <c r="AY1075" i="1"/>
  <c r="D1073" i="1" l="1"/>
  <c r="AL1073" i="1"/>
  <c r="R1073" i="1"/>
  <c r="AL1077" i="1"/>
  <c r="R1077" i="1"/>
  <c r="G1061" i="1"/>
  <c r="AY1073" i="1"/>
  <c r="G1074" i="1"/>
  <c r="D1077" i="1"/>
  <c r="AF1077" i="1" s="1"/>
  <c r="R1061" i="1" l="1"/>
  <c r="AL1061" i="1"/>
  <c r="AL1074" i="1"/>
  <c r="R1074" i="1"/>
  <c r="G1058" i="1"/>
  <c r="D1061" i="1"/>
  <c r="J1061" i="1" s="1"/>
  <c r="AY1061" i="1"/>
  <c r="L1073" i="1"/>
  <c r="AF1073" i="1"/>
  <c r="L1077" i="1"/>
  <c r="AY1077" i="1"/>
  <c r="AY1074" i="1"/>
  <c r="D1074" i="1"/>
  <c r="G1062" i="1"/>
  <c r="G1072" i="1"/>
  <c r="AS1061" i="1"/>
  <c r="D1058" i="1"/>
  <c r="G1100" i="1"/>
  <c r="AL1072" i="1" l="1"/>
  <c r="R1072" i="1"/>
  <c r="R1062" i="1"/>
  <c r="AL1062" i="1"/>
  <c r="R1100" i="1"/>
  <c r="AL1100" i="1"/>
  <c r="L1074" i="1"/>
  <c r="AF1074" i="1"/>
  <c r="AL1058" i="1"/>
  <c r="R1058" i="1"/>
  <c r="AF1061" i="1"/>
  <c r="AY1058" i="1"/>
  <c r="L1061" i="1"/>
  <c r="G1059" i="1"/>
  <c r="AY1062" i="1"/>
  <c r="D1062" i="1"/>
  <c r="G1060" i="1"/>
  <c r="G31" i="1"/>
  <c r="AY1100" i="1"/>
  <c r="D1100" i="1"/>
  <c r="AF1058" i="1"/>
  <c r="AS1058" i="1"/>
  <c r="J1058" i="1"/>
  <c r="L1058" i="1"/>
  <c r="AY1072" i="1"/>
  <c r="D1072" i="1"/>
  <c r="AL1059" i="1" l="1"/>
  <c r="R1059" i="1"/>
  <c r="AL1060" i="1"/>
  <c r="R1060" i="1"/>
  <c r="AF1072" i="1"/>
  <c r="L1072" i="1"/>
  <c r="J1072" i="1"/>
  <c r="D31" i="1"/>
  <c r="CH30" i="1" s="1"/>
  <c r="CH34" i="1" s="1"/>
  <c r="AY31" i="1"/>
  <c r="R31" i="1"/>
  <c r="AS1062" i="1"/>
  <c r="J1062" i="1"/>
  <c r="L1062" i="1"/>
  <c r="AF1062" i="1"/>
  <c r="D1060" i="1"/>
  <c r="AY1060" i="1"/>
  <c r="L1100" i="1"/>
  <c r="J1100" i="1"/>
  <c r="AF1100" i="1"/>
  <c r="AS1100" i="1"/>
  <c r="J31" i="1"/>
  <c r="G1101" i="1"/>
  <c r="D1059" i="1"/>
  <c r="AY1059" i="1"/>
  <c r="G1057" i="1"/>
  <c r="R1101" i="1" l="1"/>
  <c r="AL1101" i="1"/>
  <c r="AL1057" i="1"/>
  <c r="R1057" i="1"/>
  <c r="L31" i="1"/>
  <c r="D6" i="1"/>
  <c r="AS31" i="1"/>
  <c r="L1060" i="1"/>
  <c r="J1060" i="1"/>
  <c r="AS1060" i="1"/>
  <c r="AF1060" i="1"/>
  <c r="G32" i="1"/>
  <c r="D1101" i="1"/>
  <c r="AY1101" i="1"/>
  <c r="G1099" i="1"/>
  <c r="AY1057" i="1"/>
  <c r="G24" i="1"/>
  <c r="G22" i="1"/>
  <c r="D1057" i="1"/>
  <c r="AF1059" i="1"/>
  <c r="AS1059" i="1"/>
  <c r="L1059" i="1"/>
  <c r="J1059" i="1"/>
  <c r="J3" i="1"/>
  <c r="J6" i="1"/>
  <c r="R1099" i="1" l="1"/>
  <c r="AL1099" i="1"/>
  <c r="AY22" i="1"/>
  <c r="R22" i="1"/>
  <c r="D1099" i="1"/>
  <c r="AY1099" i="1"/>
  <c r="AF1101" i="1"/>
  <c r="AS1101" i="1"/>
  <c r="J1101" i="1"/>
  <c r="L1101" i="1"/>
  <c r="J32" i="1"/>
  <c r="J1057" i="1"/>
  <c r="J24" i="1" s="1"/>
  <c r="D32" i="1"/>
  <c r="AL32" i="1"/>
  <c r="R32" i="1"/>
  <c r="AY32" i="1"/>
  <c r="G30" i="1"/>
  <c r="D24" i="1"/>
  <c r="AY24" i="1"/>
  <c r="R24" i="1"/>
  <c r="L1057" i="1"/>
  <c r="AS1057" i="1"/>
  <c r="AF1057" i="1"/>
  <c r="AS32" i="1" l="1"/>
  <c r="AF32" i="1"/>
  <c r="L32" i="1"/>
  <c r="L24" i="1"/>
  <c r="AS24" i="1"/>
  <c r="L1099" i="1"/>
  <c r="AF1099" i="1"/>
  <c r="AS1099" i="1"/>
  <c r="J2" i="1"/>
  <c r="J30" i="1"/>
  <c r="R30" i="1"/>
  <c r="D30" i="1"/>
  <c r="AY30" i="1"/>
  <c r="AS30" i="1" l="1"/>
  <c r="L30" i="1"/>
  <c r="AU1117" i="1"/>
  <c r="E28" i="1"/>
  <c r="AH28" i="1" s="1"/>
  <c r="N1117" i="1"/>
  <c r="D1117" i="1"/>
  <c r="L1117" i="1" s="1"/>
  <c r="AH1117" i="1"/>
  <c r="E1121" i="1"/>
  <c r="E22" i="1"/>
  <c r="N22" i="1" s="1"/>
  <c r="N1121" i="1" l="1"/>
  <c r="D22" i="1"/>
  <c r="E23" i="1" s="1"/>
  <c r="AF1117" i="1"/>
  <c r="D1121" i="1"/>
  <c r="L1121" i="1" s="1"/>
  <c r="AS1117" i="1"/>
  <c r="D28" i="1"/>
  <c r="AU28" i="1"/>
  <c r="N28" i="1"/>
  <c r="AU22" i="1"/>
  <c r="AH22" i="1"/>
  <c r="L28" i="1" l="1"/>
  <c r="AF28" i="1"/>
  <c r="D18" i="1"/>
  <c r="E18" i="1" s="1"/>
  <c r="AS28" i="1"/>
  <c r="L22" i="1"/>
  <c r="M23" i="1" s="1"/>
  <c r="N23" i="1" s="1"/>
  <c r="AS22" i="1"/>
  <c r="AT23" i="1" s="1"/>
  <c r="AU23" i="1" s="1"/>
  <c r="I23" i="1"/>
  <c r="D23" i="1" s="1"/>
  <c r="D2" i="1"/>
  <c r="L23" i="1" l="1"/>
  <c r="AS23" i="1"/>
  <c r="AD23" i="1"/>
  <c r="CE23" i="1"/>
  <c r="AK323" i="1" l="1"/>
  <c r="AK321" i="1"/>
  <c r="AK319" i="1" s="1"/>
  <c r="AE324" i="1"/>
  <c r="AP324" i="1" s="1"/>
  <c r="AL324" i="1"/>
  <c r="AK316" i="1"/>
  <c r="AL316" i="1" s="1"/>
  <c r="AE323" i="1" l="1"/>
  <c r="AF323" i="1" s="1"/>
  <c r="AE319" i="1"/>
  <c r="AF319" i="1" s="1"/>
  <c r="AL319" i="1"/>
  <c r="AP323" i="1"/>
  <c r="AK782" i="1"/>
  <c r="AK314" i="1"/>
  <c r="AL314" i="1" s="1"/>
  <c r="AF324" i="1"/>
  <c r="AL323" i="1"/>
  <c r="AL321" i="1"/>
  <c r="AE321" i="1"/>
  <c r="AF321" i="1" s="1"/>
  <c r="AK849" i="1" l="1"/>
  <c r="AK781" i="1"/>
  <c r="AL782" i="1"/>
  <c r="AL781" i="1" l="1"/>
  <c r="AL849" i="1"/>
  <c r="AK877" i="1"/>
  <c r="AK848" i="1"/>
  <c r="AK56" i="1" l="1"/>
  <c r="AK876" i="1"/>
  <c r="AL877" i="1"/>
  <c r="AL848" i="1"/>
  <c r="AK24" i="1"/>
  <c r="AL24" i="1" l="1"/>
  <c r="AK55" i="1"/>
  <c r="AL876" i="1"/>
  <c r="AL56" i="1"/>
  <c r="AK31" i="1"/>
  <c r="AL55" i="1" l="1"/>
  <c r="AK22" i="1"/>
  <c r="AK30" i="1"/>
  <c r="AL31" i="1"/>
  <c r="AL22" i="1" l="1"/>
  <c r="AL30" i="1"/>
  <c r="AQ752" i="1"/>
  <c r="AO316" i="1"/>
  <c r="AE316" i="1" s="1"/>
  <c r="AO786" i="1"/>
  <c r="AQ786" i="1" s="1"/>
  <c r="AE752" i="1"/>
  <c r="AF752" i="1" s="1"/>
  <c r="AO782" i="1"/>
  <c r="AO849" i="1" s="1"/>
  <c r="AO882" i="1" l="1"/>
  <c r="AE782" i="1"/>
  <c r="AE314" i="1"/>
  <c r="AF314" i="1" s="1"/>
  <c r="AF316" i="1"/>
  <c r="AO848" i="1"/>
  <c r="AQ849" i="1"/>
  <c r="AO877" i="1"/>
  <c r="AE849" i="1"/>
  <c r="AF849" i="1" s="1"/>
  <c r="AQ316" i="1"/>
  <c r="AO314" i="1"/>
  <c r="AP752" i="1"/>
  <c r="AP316" i="1" s="1"/>
  <c r="AP314" i="1" s="1"/>
  <c r="AQ782" i="1"/>
  <c r="AE786" i="1"/>
  <c r="AF786" i="1" s="1"/>
  <c r="AO781" i="1"/>
  <c r="AP786" i="1"/>
  <c r="AO1113" i="1"/>
  <c r="AE882" i="1"/>
  <c r="AF782" i="1" l="1"/>
  <c r="AP782" i="1"/>
  <c r="AP849" i="1" s="1"/>
  <c r="AQ882" i="1"/>
  <c r="AO61" i="1"/>
  <c r="AQ781" i="1"/>
  <c r="AO47" i="1"/>
  <c r="AE781" i="1"/>
  <c r="AE877" i="1"/>
  <c r="AF877" i="1" s="1"/>
  <c r="AO56" i="1"/>
  <c r="AO876" i="1"/>
  <c r="AQ877" i="1"/>
  <c r="AO24" i="1"/>
  <c r="AE848" i="1"/>
  <c r="AF848" i="1" s="1"/>
  <c r="AQ848" i="1"/>
  <c r="AF882" i="1"/>
  <c r="AP882" i="1"/>
  <c r="AP61" i="1" s="1"/>
  <c r="AP36" i="1" s="1"/>
  <c r="AE1113" i="1"/>
  <c r="AF1113" i="1" s="1"/>
  <c r="AQ314" i="1"/>
  <c r="AO224" i="1"/>
  <c r="AO221" i="1" s="1"/>
  <c r="AQ61" i="1" l="1"/>
  <c r="AE61" i="1"/>
  <c r="AF61" i="1" s="1"/>
  <c r="AO36" i="1"/>
  <c r="AP848" i="1"/>
  <c r="AP24" i="1" s="1"/>
  <c r="AP877" i="1"/>
  <c r="AP56" i="1" s="1"/>
  <c r="AQ24" i="1"/>
  <c r="AE24" i="1"/>
  <c r="AF24" i="1" s="1"/>
  <c r="AP781" i="1"/>
  <c r="AE47" i="1"/>
  <c r="AF781" i="1"/>
  <c r="AO55" i="1"/>
  <c r="AO1110" i="1"/>
  <c r="AO1108" i="1"/>
  <c r="AE876" i="1"/>
  <c r="AO1112" i="1"/>
  <c r="AE1112" i="1" s="1"/>
  <c r="AF1112" i="1" s="1"/>
  <c r="AQ876" i="1"/>
  <c r="AE221" i="1"/>
  <c r="AF221" i="1" s="1"/>
  <c r="AO219" i="1"/>
  <c r="AE219" i="1" s="1"/>
  <c r="AF219" i="1" s="1"/>
  <c r="AQ56" i="1"/>
  <c r="AO31" i="1"/>
  <c r="AE56" i="1"/>
  <c r="AF56" i="1" s="1"/>
  <c r="AP55" i="1" l="1"/>
  <c r="AP22" i="1" s="1"/>
  <c r="AP31" i="1"/>
  <c r="AP30" i="1" s="1"/>
  <c r="AE36" i="1"/>
  <c r="AF36" i="1" s="1"/>
  <c r="AQ36" i="1"/>
  <c r="AQ31" i="1"/>
  <c r="AE31" i="1"/>
  <c r="AO30" i="1"/>
  <c r="AQ55" i="1"/>
  <c r="AO22" i="1"/>
  <c r="AE55" i="1"/>
  <c r="AF55" i="1" s="1"/>
  <c r="AF876" i="1"/>
  <c r="AE1110" i="1"/>
  <c r="AF1110" i="1" s="1"/>
  <c r="AE1108" i="1"/>
  <c r="AF1108" i="1" s="1"/>
  <c r="AP876" i="1"/>
  <c r="AE22" i="1" l="1"/>
  <c r="AQ22" i="1"/>
  <c r="AO23" i="1"/>
  <c r="AQ23" i="1" s="1"/>
  <c r="AP23" i="1"/>
  <c r="AE30" i="1"/>
  <c r="AF30" i="1" s="1"/>
  <c r="AQ30" i="1"/>
  <c r="AF31" i="1"/>
  <c r="AE18" i="1"/>
  <c r="AG18" i="1" s="1"/>
  <c r="AE6" i="1"/>
  <c r="AE2" i="1" l="1"/>
  <c r="AF22" i="1"/>
  <c r="AG23" i="1" s="1"/>
  <c r="AH23" i="1" l="1"/>
  <c r="AE23" i="1"/>
  <c r="AF23" i="1" s="1"/>
</calcChain>
</file>

<file path=xl/sharedStrings.xml><?xml version="1.0" encoding="utf-8"?>
<sst xmlns="http://schemas.openxmlformats.org/spreadsheetml/2006/main" count="1494" uniqueCount="575">
  <si>
    <t>№</t>
  </si>
  <si>
    <t>в том числе</t>
  </si>
  <si>
    <t>ГКУ Ленавтодор</t>
  </si>
  <si>
    <t>КДХ</t>
  </si>
  <si>
    <t>ГКУ ЦБДД</t>
  </si>
  <si>
    <t>3.1</t>
  </si>
  <si>
    <t>3.2</t>
  </si>
  <si>
    <t>3</t>
  </si>
  <si>
    <t>4</t>
  </si>
  <si>
    <t>4.1</t>
  </si>
  <si>
    <t>5</t>
  </si>
  <si>
    <t>6</t>
  </si>
  <si>
    <t>8</t>
  </si>
  <si>
    <t>9</t>
  </si>
  <si>
    <t>10</t>
  </si>
  <si>
    <t>7</t>
  </si>
  <si>
    <t>8.1</t>
  </si>
  <si>
    <t>8.2</t>
  </si>
  <si>
    <t>9.2</t>
  </si>
  <si>
    <t>11.1</t>
  </si>
  <si>
    <t>11.2</t>
  </si>
  <si>
    <t>7.1</t>
  </si>
  <si>
    <t>7.2</t>
  </si>
  <si>
    <t>9.3</t>
  </si>
  <si>
    <t>11.3</t>
  </si>
  <si>
    <t>Всего расходов  по комитету</t>
  </si>
  <si>
    <t>% от бюджета 2019г.-2021г.</t>
  </si>
  <si>
    <t>за счет средств областного бюджета (ОБ)</t>
  </si>
  <si>
    <t>за счет средств федерального бюджета (ФБ)</t>
  </si>
  <si>
    <t>I. ГП "Развитие транспортной системы Ленинградской области"</t>
  </si>
  <si>
    <t>Всего, в том числе::</t>
  </si>
  <si>
    <t>за счет средств областного бюджета</t>
  </si>
  <si>
    <t>за счет средств федерального бюджета</t>
  </si>
  <si>
    <t>Всего  субсидии бюджетам   МО</t>
  </si>
  <si>
    <t>1</t>
  </si>
  <si>
    <t>ОБ</t>
  </si>
  <si>
    <t>1.1</t>
  </si>
  <si>
    <t>в том числе по объектам:</t>
  </si>
  <si>
    <t>Стр-во подъезда к г. Всеволожску</t>
  </si>
  <si>
    <t xml:space="preserve">СМР - ОБ </t>
  </si>
  <si>
    <t>ПИР, прочие (КОСГУ 228)</t>
  </si>
  <si>
    <t>Стр-во мост.перех. ч/р Волхов на подъезде к г.Кириши в Кир.р-не ЛО</t>
  </si>
  <si>
    <t xml:space="preserve">                   СМР</t>
  </si>
  <si>
    <t>Плата за землю при изъятии (выкупе) земельных участков (КОСГУ 330)</t>
  </si>
  <si>
    <t>Возмещение стоимости сносимых строений при изъятии (выкупе) земельных участков (КОСГУ 298)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</si>
  <si>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</t>
  </si>
  <si>
    <t>Стр-во мост.перех. ч/р Свирь у г.Подпорожье</t>
  </si>
  <si>
    <t>ПИР, прочие</t>
  </si>
  <si>
    <t>1.1.6</t>
  </si>
  <si>
    <t xml:space="preserve">Устройство пешеходного перехода на разных уровнях на а/д общего пользования регионального значения "Парголово-Огоньки" на км 26 </t>
  </si>
  <si>
    <t>Стр-во путепр. в месте пересечения жел.путей и а/д "Подъезд к г.Гатчина-2"</t>
  </si>
  <si>
    <t>1.1.7</t>
  </si>
  <si>
    <t xml:space="preserve">Стр-во автодор. путепровода на  ст.Возрождение участка Выборг-Каменногорск взамен закрываемого переезда на ПК 229+44.20 (23км) </t>
  </si>
  <si>
    <t>Стр-во автомобильной дороги от кольцевой автомобильной дороги вокруг Санкт-Петербурга до автомобильной дороги "Санкт-Петербург-Матокса" на участке от границы Санкт-Петербурга до а/д "Санкт-Петербург-Матокса"</t>
  </si>
  <si>
    <t>Подключение международного автомобильного вокзала в составе ТПУ "Девяткино" к КАД (строительство транспортной развязки на км 30+717 прямого хода КАД с подключением международного автомобильного вокзала)</t>
  </si>
  <si>
    <t>Проектно-изыскательские работы и отвод земель будущих лет</t>
  </si>
  <si>
    <t>1.2</t>
  </si>
  <si>
    <t>Реконструкция а/д общего пользования регионального и межмуниципального значения</t>
  </si>
  <si>
    <t xml:space="preserve">Реконструкция мостового перехода через р. Мойка на км 47+300 автомобильной дороги Санкт-Петербург - Кировск в Кировском районе Ленинградской области </t>
  </si>
  <si>
    <t>1.2.2.</t>
  </si>
  <si>
    <t>Рек-ция а/д  "Красное Село-Гатчина-Павловск" км 14+600-км 18+000 подрядчик ООО "Дортекс"</t>
  </si>
  <si>
    <t>1.2.4</t>
  </si>
  <si>
    <t>Реконструкция а/д общего пользования регионального значения "Войпала - Сирокасска - Васильково - Горная Шальдиха" на участке км 13 - км 14 с устройством нового водопропускного сооружения на р. Рябиновке</t>
  </si>
  <si>
    <t>2</t>
  </si>
  <si>
    <t>Волосовский муниц. р-н</t>
  </si>
  <si>
    <t>Реконструкция мостового перехода через р. Саба в дер. Малый Сабск (38,0 пог. м)</t>
  </si>
  <si>
    <t>Всеволожский муниц. р-н</t>
  </si>
  <si>
    <t>2.3</t>
  </si>
  <si>
    <t>Выборгский район</t>
  </si>
  <si>
    <t>Строительство путепровода в промышленной зоне Лазаревка через железную дорогу Санкт-Петербург - Бусловская в городе Выборге Ленинградской области по адресу: Ленинградская область, Выборгский район, г. Выборг, промзона Лазаревка (0,553 км/134,4 п.м.)</t>
  </si>
  <si>
    <t>Гатчинский муниципальный район</t>
  </si>
  <si>
    <t>Строительство продолжения ул. Слепнева  (от ул. Авиатриссы Зверевой   до примыкания  к ул. Киевской) по адресу: Ленинградская область, г. Гатчина</t>
  </si>
  <si>
    <t>Реконструкция автомобильной дороги "Подъезд  к многофункциональному музейному центру   в с. Рождествено от а/д М-20 Санкт-Петербург -Псков",   по адресу: Ленинградская область, Гатчинский район, с.Рождествено (0,41 км)</t>
  </si>
  <si>
    <t>Реконстркуция "Подъезд к музею "Дом станционного смотрителя" в д. Выра от а/д "Кемполово-Выра_тосно-Шапки"</t>
  </si>
  <si>
    <t>2.4</t>
  </si>
  <si>
    <t>Кингисеппский муниципальный район</t>
  </si>
  <si>
    <t>ПИР на строительство нового пешеходного моста к стадиону</t>
  </si>
  <si>
    <t>ПИР строительство автомобильного моста с реконструкцией существующего пешеходного моста</t>
  </si>
  <si>
    <t>Кировский муниципальный район</t>
  </si>
  <si>
    <t>Разработка проектно-сметной документации на строительство трех пешеходных мостов через Малоневский канал в районе жилых домов № 7, 9, 15 в г. Шлиссельбург (3 моста по 42 п.м.)</t>
  </si>
  <si>
    <t>Разработка проектно-сметной документации на реконструкцию а/д  по адресу: г. Отрадное, 4 Советский проспект от региональной трассы СПб-Кировс до ул. Балтийская</t>
  </si>
  <si>
    <t>2.6</t>
  </si>
  <si>
    <t>Ломоносовкий муниципальный район</t>
  </si>
  <si>
    <t>2.7</t>
  </si>
  <si>
    <t>Сосновоборский городской округ</t>
  </si>
  <si>
    <t>2.8</t>
  </si>
  <si>
    <t>Тосненский район</t>
  </si>
  <si>
    <t>Строительство автомобильной дороги, расположенной по адресу: Ленинградская область, Тосненский район, г.Тосно, дорога к стадиону от региональной автодороги "Кемполово-Губаницы-Калитино-Выра-Тосно-Шапки", в том числе проектно-изыскательское работы</t>
  </si>
  <si>
    <t>Нераспределенные средства бюджета</t>
  </si>
  <si>
    <t>Основное мероприятие "Приоритетный проект "Комплексное развитие дорожно-транспортной инфраструктуры Бугровского, Муринского и  Новодевяткинского сельских поселений  Ленинградской области""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</si>
  <si>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 (Подрядчик АО ПО Возрождение)</t>
  </si>
  <si>
    <t>Подключение международного автомобильного вокзала в составе ТПУ "Девяткино" к КАД (стр-во транспортной развязки на км 30+717 прямого хода КАД с подключением международного автомобильного вокзала в состав ТПУ "Девяткино") (Подрядчик АО ПО Возрождение)</t>
  </si>
  <si>
    <t>Стр-во автомобильной дороги от кольцевой автомобильной дороги вокруг Санкт-Петербурга до автомобильной дороги "Санкт-Петербург"-Матокса (платная скоростная автомобильная дорога)</t>
  </si>
  <si>
    <t>Основное мероприятие "Повышение эффективности осуществления дорожной деятельности"</t>
  </si>
  <si>
    <t>Разработка программы комплексного развития транспортной инфраструктуры Ленинградской области до 2030 года</t>
  </si>
  <si>
    <t>Стр-во транспортной развязки на пересечении а/дороги "СПб-з-д им.Свердлова- Всеволожск (км39) с железной дорогой на  перегоне Всеволожск-Мельничный Ручей во Всеволож. р-не Лен. области, всего, в т.ч:</t>
  </si>
  <si>
    <t>3.1.2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</si>
  <si>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"Санкт-Петербург-Матокса", всего, в т.ч:</t>
  </si>
  <si>
    <t>4.1.2</t>
  </si>
  <si>
    <t xml:space="preserve">Подключение международного автомобильного вокзала в составе ТПУ "Девяткино" к КАД (стр-во транспортной развязки на км 30+717 прямого хода КАД с подключением международного автомобильного вокзала в состав ТПУ "Девяткино") </t>
  </si>
  <si>
    <t xml:space="preserve">ВСЕГО по Подпрограмме 1  (п.1+п.2+п.3)                                                                                                                               </t>
  </si>
  <si>
    <t>ё</t>
  </si>
  <si>
    <t>Подпрограмма 2     «Поддержание существующей сети автомобильных дорог общего пользования»</t>
  </si>
  <si>
    <t>Основное мероприятие "Содержание, капитальный ремонт и ремонт автомобильных дорог общего пользования регионального и межмуниципального значения"</t>
  </si>
  <si>
    <t>СМР ФБ</t>
  </si>
  <si>
    <t>СМР-ОБ</t>
  </si>
  <si>
    <t>СМР - ОБ по а/д с тв.покрытием к сельск.нас.пунктам</t>
  </si>
  <si>
    <t>Приведение в нормативное состояние отдельных участков региональных а/д</t>
  </si>
  <si>
    <t>СМР</t>
  </si>
  <si>
    <t xml:space="preserve">                                 ПИР, прочие </t>
  </si>
  <si>
    <t>а/д "Копорье-Ручьи" на участке км  0+00 - км 11+500 в Ломоносовском и Кингисеппском районах (11,703 км)</t>
  </si>
  <si>
    <t xml:space="preserve">ПИР, прочие </t>
  </si>
  <si>
    <t>Ремонт а/д общего пользования регионального и межмуниципального значения</t>
  </si>
  <si>
    <t>Субсидии на капитальный ремонт и ремонт а/д общего пользования местного значения, имеющих приоритетный социально значимый характер</t>
  </si>
  <si>
    <t>Обеспечение деятельности (услуги, работы) государственных учреждений  ГКУ "Ленавтодор" за счет средств Гранта ЕС</t>
  </si>
  <si>
    <t>Приобретение дорожной техники и другого имущества, необходимого для функционирования и содержания а/д и обеспечения контроля качества выполненных дорожных работ</t>
  </si>
  <si>
    <t>Приобретение дорожной техники и другого имущества, необходимого для функционирования и содержания а/д и обеспечения контроля качества выполненных дорожных работ за счет средств Гранта ЕС</t>
  </si>
  <si>
    <t>Кадастровые работы</t>
  </si>
  <si>
    <t>Оценка уязвимости объектов транспортной инфраструктуры ЛО</t>
  </si>
  <si>
    <t>Разработка и утверждение планов обеспечения транспортной безопасности объектов транспортной инфраструктуры ЛО</t>
  </si>
  <si>
    <t>Разработка и реализация проектов оснащения объектов транспортной инфраструктуры Ленинградской области техническими средствами</t>
  </si>
  <si>
    <t xml:space="preserve">  СМР</t>
  </si>
  <si>
    <t>Устройство светофорных объектов</t>
  </si>
  <si>
    <t>Устройство пунктов весового контроля</t>
  </si>
  <si>
    <t>работы ремонта а/д, содержания а/д</t>
  </si>
  <si>
    <t>Обустройство автобусных остановок</t>
  </si>
  <si>
    <t>Нанесение дорожной разметки</t>
  </si>
  <si>
    <t>Установка дорожных знаков</t>
  </si>
  <si>
    <t>Обустройство тротуаров (пешеходные дорожки)</t>
  </si>
  <si>
    <t xml:space="preserve">Выполнение работ по установке элементов  освещения пешеходных переходов с питанием от автономных источников электроснабжения на автомобильных дорогах общего пользования регионального значения </t>
  </si>
  <si>
    <t>Ликвидация мест концентрации ДТП</t>
  </si>
  <si>
    <t>Установка недостающих ТСОДД</t>
  </si>
  <si>
    <t>Разработка ПОДД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</si>
  <si>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 (ГКУ ЦБДД)</t>
  </si>
  <si>
    <t>Всего по ГП "Развитие транспортной системы ЛО" :</t>
  </si>
  <si>
    <t xml:space="preserve">II. ГП  "Комплексное развитие сельских территорий Ленинградской области" </t>
  </si>
  <si>
    <t>остатки ФБ и  субсидии ФБ 2016</t>
  </si>
  <si>
    <t>в т.ч. областной бюджет</t>
  </si>
  <si>
    <t xml:space="preserve">         федеральный бюджет</t>
  </si>
  <si>
    <t>Устр-ва для инвалидов на светофорных объектах регион. а/д.</t>
  </si>
  <si>
    <t>Мероприятия на объектах местных а/д</t>
  </si>
  <si>
    <t>Устр-ва для инвалидов на светофор.объектах местн. а/д.-ОБ</t>
  </si>
  <si>
    <t>Установка оборудования на автоб.остановках местных а/д- ОБ</t>
  </si>
  <si>
    <t>Резервный фонд Правительства, в т.ч.:</t>
  </si>
  <si>
    <t>региональные а/д</t>
  </si>
  <si>
    <t>местные а/д</t>
  </si>
  <si>
    <t xml:space="preserve"> Строительство а/д "Подъезд к дер. Козарево" по адресу: ЛО, Волховский район (5,667 км)-Волховский муниципальный район</t>
  </si>
  <si>
    <t>15.1.2</t>
  </si>
  <si>
    <t>Строительство 2-х подъездных путей к строящемуся объекту: "Строительство общеобразовательной школы на 220 мест в д.Большая Пустомержа Кингисеппского района ЛО" по адресу: ЛО, Кингисеппский район, д. Большая Пустомержав Кингисеппском районе ЛО (0,36357 км)-Пустомержское сельское поселение Кингисеппского муниципального района</t>
  </si>
  <si>
    <t>Реконструкция  автодороги "Подъезд к п. Михалево" (Администрация МО "Каменногорское ГП" Выборгского района)</t>
  </si>
  <si>
    <t>15.1.4</t>
  </si>
  <si>
    <t>нераспределенные средства</t>
  </si>
  <si>
    <t>Строительство автомобильной дороги "Подъезд к пос. Яшино" по адресу: Ленинградская область, Выборгский район, Селезневское сельское поселение"</t>
  </si>
  <si>
    <t>Строительство и реконструкция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 (заказчик ГКУ Ленавтодор")</t>
  </si>
  <si>
    <t>нераспределенные средства областного бюджета СМР</t>
  </si>
  <si>
    <t>Финансирование строительства, включая проектирование, автомобильной дороги от п. Новый Быт Кировского района до д. Козарево Волховского района Ленинградской области</t>
  </si>
  <si>
    <t xml:space="preserve">Финансирование реконструкции, включая проектирование, автомобильной дороги "Путилово-Поляны" в Кировском районе Ленинградской области </t>
  </si>
  <si>
    <t xml:space="preserve">Финансирование реконструкции, включая проектирование, автомобильной дороги "13 км автодороги "Магистральная" - ст. Апраксин" в Кировском районе Ленинградской области </t>
  </si>
  <si>
    <t xml:space="preserve">Финансирование реконструкции, включая проектирование, автомобильной дороги "Петрово - станция Малукса" в Кировском районе Ленинградской области </t>
  </si>
  <si>
    <t xml:space="preserve">Финансирование реконструкции, включая проектирование, автомобильной дороги "Подъезд к п. Неппово" в Кингисеппском районе Ленинградской области </t>
  </si>
  <si>
    <t>III. Резервный фонд Правительства Ленинградской области.</t>
  </si>
  <si>
    <t>Бюджету МО ЛО г. Выборг на выполнение работ по проектированию капитального ремонта
ул. Парковой в г. Выборге</t>
  </si>
  <si>
    <t xml:space="preserve"> исполнение судебных решений</t>
  </si>
  <si>
    <t>Административные штрафы</t>
  </si>
  <si>
    <t>Налог на имущество организаций (недвижимое имущество, числящееся на балансе ГКУ Ленавтодор (а/д, встроенные помещения)</t>
  </si>
  <si>
    <t xml:space="preserve">в т. ч Дорожный фонд ЛО </t>
  </si>
  <si>
    <t>в т.ч. Дорожный фонд за счет средств федерального бюджета:</t>
  </si>
  <si>
    <t xml:space="preserve"> Дорожный фонд ЛО - ОБ</t>
  </si>
  <si>
    <t>из средств Дорожного фонда, всего  субсидии бюджетам   МО</t>
  </si>
  <si>
    <t>нераспределенные средства федерального бюджета (ГКУ Ленавтодор")</t>
  </si>
  <si>
    <t>нераспределенные средства областного бюджета (ГКУ Ленавтодор")</t>
  </si>
  <si>
    <t>Строительство улицы Гидротехников от ул. Центральной до ул. Серафимовской по адресу: Ленинградская область,Ломоносовский район, Аннинское городское поселение, г.п. Новоселье (0,2185 км)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</si>
  <si>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</t>
  </si>
  <si>
    <t>Строительство автомобильной дороги поселка Щеглово (1 и 2 очереди) (0,525 км и 0,422 км)</t>
  </si>
  <si>
    <t>Строительство улицы Солнечная. Этап №3 строительства внутриквартальных проездов с канализационными и водопроводными сетями квартала малоэтажной застройки в районе ГК "Искра" по адресу: Ленинградская область, г.Сосновый Бор</t>
  </si>
  <si>
    <t>Выполнение комлекса строительно-монтажных работ, необходимых для ввода объекта в эксплуатацию</t>
  </si>
  <si>
    <t xml:space="preserve"> Ремонт а/д общего пользования регионального и межмуниципального значения</t>
  </si>
  <si>
    <t xml:space="preserve">Капитальный ремонт а/д общего пользования регионального и межмуниципального значения </t>
  </si>
  <si>
    <t>4.1.</t>
  </si>
  <si>
    <t>Строительство путепровода                                                 на железнодорожной станции Любань на автомобильной дороге "Павлово – Мга – Шапки – Любань – Оредеж – Луга"</t>
  </si>
  <si>
    <t>контрольные цифры были</t>
  </si>
  <si>
    <t>стали</t>
  </si>
  <si>
    <t xml:space="preserve"> Мероприятия, направленные на достижение цели федерального проекта "Дорожная сеть"</t>
  </si>
  <si>
    <t>1.3</t>
  </si>
  <si>
    <t>2.1</t>
  </si>
  <si>
    <t>2.2</t>
  </si>
  <si>
    <t>ПРОЕКТНАЯ ЧАСТЬ</t>
  </si>
  <si>
    <t>Мероприятия, направленные на достижение цели федерального проекта "Безопасность дорожного движения"</t>
  </si>
  <si>
    <t>Федеральные проекты, входящие в состав национальных проектов</t>
  </si>
  <si>
    <t>ПРОЦЕССНАЯ ЧАСТЬ</t>
  </si>
  <si>
    <t>Комплекс процессных мероприятий "Создание условий для осуществления дорожной деятельности"</t>
  </si>
  <si>
    <t xml:space="preserve">  Мероприятия, направленные на достижение цели федерального проекта "Развитие транспортной инфраструктуры на сельских территориях"</t>
  </si>
  <si>
    <t>Федеральные проекты, не входящие в состав национальных проектов</t>
  </si>
  <si>
    <t>Всего  субсидии бюджетам   МО (ОБ)</t>
  </si>
  <si>
    <t xml:space="preserve">Всего по ГП  "Комплексное развитие сельских территорий Ленинградской области" </t>
  </si>
  <si>
    <t>Исполнение судебных актов Российской Федерации и мировых соглашений по возмещению вреда</t>
  </si>
  <si>
    <t>Всего расходов  по комитету, в т.ч.:</t>
  </si>
  <si>
    <t xml:space="preserve">НЕПРОГРАММНЫЕ РАСХОДЫ </t>
  </si>
  <si>
    <t xml:space="preserve"> Федеральный проект  "Безопасность дорожного движения" (ОБ)</t>
  </si>
  <si>
    <t>Мероприятия, направленные на достижение цели федерального проекта "Развитие транспортной инфраструктуры на сельских территориях"</t>
  </si>
  <si>
    <r>
      <t>Всего  субсидии бюджетам   МО (ОБ+</t>
    </r>
    <r>
      <rPr>
        <b/>
        <i/>
        <sz val="16"/>
        <color rgb="FFFF0000"/>
        <rFont val="Arial Cyr"/>
        <charset val="204"/>
      </rPr>
      <t>ФБ)</t>
    </r>
  </si>
  <si>
    <t xml:space="preserve"> Всего по ПРОЕКТНОЙ ЧАСТИ в рамках ГП "Развитие транспортной системы ЛО":</t>
  </si>
  <si>
    <t>Строительство автомобильных дорог общего пользования регионального и межмуниципального значения, в т.ч.:</t>
  </si>
  <si>
    <t>Субсидии юридическим лицам на финансовое обеспечение затрат при приобретении дорожной техники и иного имущества, необходимого для функционирования содержания и (или) ремонта автомобильных дорог, по договорам финансовой аренды (лизинга).</t>
  </si>
  <si>
    <t xml:space="preserve">Субсидии на строительство и реконструкцию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 </t>
  </si>
  <si>
    <t xml:space="preserve">Софинансирование капитальных вложений в объекты государственной (муниципальной) собственности в рамках развития транспортной инфраструктуры на сельских территориях </t>
  </si>
  <si>
    <t>1.4</t>
  </si>
  <si>
    <t>1.5</t>
  </si>
  <si>
    <t>1.6</t>
  </si>
  <si>
    <t>1.7</t>
  </si>
  <si>
    <t>1.8</t>
  </si>
  <si>
    <t>Развитие инфраструктуры дорожного хозяйства</t>
  </si>
  <si>
    <r>
      <t xml:space="preserve"> Финансовое обеспечение дорожной деятельности в рамках реализации национального проекта "Безопасные качественные дороги" </t>
    </r>
    <r>
      <rPr>
        <b/>
        <i/>
        <sz val="16"/>
        <color rgb="FFFF0000"/>
        <rFont val="Arial"/>
        <family val="2"/>
        <charset val="204"/>
      </rPr>
      <t>(АГЛОМЕРАЦИЯ)</t>
    </r>
  </si>
  <si>
    <t>Федеральный проект "Жилье"</t>
  </si>
  <si>
    <t>Проектируемая улица 9 на участке: от Проектируемой улицы 6 до Проектируемой улицы 12; Проектируемая улица 7 на участке: от Проектируемой улицы 9 до Проектируемой улицы 8, часть Проектируемой улицы 8 по адресу: поселок Новоселье, МО Аннинское городское поселение Ломоносовского района Ленинградской области</t>
  </si>
  <si>
    <t>Стимулирование программ развития жилищного строительства субъектов Российской Федерации</t>
  </si>
  <si>
    <t>Мероприятия, направленные на достижение цели федерального проекта "Региональная и местная дорожная сеть" (ОБ)</t>
  </si>
  <si>
    <t>Строительство 1 этапа улично-дорожной сети по адресу: Ленинградская область, г. Всеволожск, Южный жилой район, кварталы 2,3,4,5,6,7,8. Улица Московская</t>
  </si>
  <si>
    <t>Реконструкция участка автомобильной дороги по ул. Скворцова г.п. им. Морозова, включая разработку проектно-сметной документации</t>
  </si>
  <si>
    <t>Строительство улицы Шадрина на участке от улицы Крикковское шоссе до улицы Проектная 3 в мкр. №7 г.Кингисепп</t>
  </si>
  <si>
    <t>Строительство участка автомобильной дороги от автомобильной дороги "Мины-Новинка" до дер. Клетно,  в том числе проектно-изыскательские работы</t>
  </si>
  <si>
    <t xml:space="preserve">Строительство улицы Гидротехников от ул. Центральной до ул. Серафимовской по адресу: Ленинградская область,Ломоносовский район, Аннинское городское поселение, г.п. Новоселье </t>
  </si>
  <si>
    <t>СМР за счет инвесторов Севен</t>
  </si>
  <si>
    <t xml:space="preserve"> Строительство и реконструкция а/д общего пользования регионального и межмуниципального значения, в т.ч.:</t>
  </si>
  <si>
    <t>Финансирование дорожной деятельности в отношении автомобильных дорог общего пользования регионального или межмуниципального, местного значения, в т.ч.:</t>
  </si>
  <si>
    <t xml:space="preserve"> Федеральный проект "Содействие развитию автомобильных дорог регионального, межмуниципального и местного значения" за счет средств федерального бюджета, в т.ч.:</t>
  </si>
  <si>
    <t>Ремонт Мосты, Дороги</t>
  </si>
  <si>
    <t>Рек-ция а/д "Санкт-Петербург-Колтуши на участке КАД-Колтуши" 1,2 этап</t>
  </si>
  <si>
    <t>Рек-ция а/д "Санкт-Петербург-Колтуши на участке КАД-Колтуши" 3,4 этап</t>
  </si>
  <si>
    <t>Стр-во подъезда к ТПУ "Кудрово" с реконструкцией транспортной развязки на км 12+575 а/д Р-21 "Кола" (строительство)</t>
  </si>
  <si>
    <t>Стр-во подъезда к ТПУ "Кудрово" с реконструкцией транспортной развязки на км 12+575 а/д Р-21 "Кола" (реконструкция)</t>
  </si>
  <si>
    <t>Строительство автодорожного путепровода на перегоне Выборг-Таммисуо участка Выборг-Каменногорск взамен закрываемых переездов на ПК 26+30.92, ПК 1276+10.80 и ПК 15+89,60" (км 3)</t>
  </si>
  <si>
    <t>СМР за счет инвесторов Русхимальянс</t>
  </si>
  <si>
    <t xml:space="preserve">Для обеспечения материальными средствами НФГО </t>
  </si>
  <si>
    <t xml:space="preserve">V. Для обеспечения материальными средствами НФГО </t>
  </si>
  <si>
    <t>IV. Непрограммные расходы</t>
  </si>
  <si>
    <t xml:space="preserve">V. Государственная программа ЛО "Социальная поддержка отдельных категорий граждан в ЛО" (ОБ) </t>
  </si>
  <si>
    <t>Объекты, финансируемые с привлечением ИБК</t>
  </si>
  <si>
    <t>Строительство подъезда к ТПУ "Кудрово" с реконструкцией транспортной развязки на км 12+575 автомобильной дороги Р-21 "Кола"</t>
  </si>
  <si>
    <t xml:space="preserve"> Строительство автомобильной дороги от кольцевой автомобильной дороги вокруг Санкт-Петербурга до автомобильной дороги "Санкт-Петербург - Матокса" на участке от границы Санкт-Петербурга до автомобильной дороги "Санкт-Петербург - Матокса"</t>
  </si>
  <si>
    <t>Реконструкция автомобильной дороги общего пользования регионального значения "Санкт-Петербург - Колтуши" во Всеволожском районе Ленинградской области, этап №3, этап №4</t>
  </si>
  <si>
    <t>4.4</t>
  </si>
  <si>
    <t>4.5</t>
  </si>
  <si>
    <t>4.6</t>
  </si>
  <si>
    <t>ПИР (КОСГУ 228)</t>
  </si>
  <si>
    <t>СМР (КОСГУ 310)</t>
  </si>
  <si>
    <t>Выкуп (КОСГУ 330)</t>
  </si>
  <si>
    <t>за счет средств ИБК</t>
  </si>
  <si>
    <t>Рек-ция м/п ч/р Мойка на км 47+300 а/д СПб-Кировск в Кировском районе ЛО</t>
  </si>
  <si>
    <t>за счет средств федерального бюджета (Резервный фонд Пр-ва РФ)</t>
  </si>
  <si>
    <t>Федеральный проект "Региональная и местная дорожная сеть" (ФБ+ОБ)</t>
  </si>
  <si>
    <t>нераспределенный остаток</t>
  </si>
  <si>
    <t>Строительство участка улично-дорожной сети в г. Гатчина - продолжение ул. Крупской от Пушкинского до Ленинградского шоссе (от ЖК "IQ" до ТК "Окей"). Протяженность 150м (СМР)</t>
  </si>
  <si>
    <t>в том числе под иные объекты:</t>
  </si>
  <si>
    <t>в том числе остатки средств 2021 на начало текущего финансового года</t>
  </si>
  <si>
    <t>Развитие инфраструктуры дорожного хозяйства за счет средств резервного фонда Правительства Российской Федерации</t>
  </si>
  <si>
    <t>за счет средств федерального бюджета  (Резервный фонд Пр-ва РФ)</t>
  </si>
  <si>
    <t>ПИР</t>
  </si>
  <si>
    <t>Реконструкция автомобильных дорог общего пользования регионального и межмуниципального значения, в т.ч.:</t>
  </si>
  <si>
    <r>
      <t xml:space="preserve">Приведение в нормативное состояние автомобильных дорог и искусственных дорожных сооружений в рамках реализации национального проекта "Безопасные качественные дороги" </t>
    </r>
    <r>
      <rPr>
        <b/>
        <i/>
        <sz val="16"/>
        <color rgb="FFFF0000"/>
        <rFont val="Arial"/>
        <family val="2"/>
        <charset val="204"/>
      </rPr>
      <t>(Мосты, дороги)</t>
    </r>
  </si>
  <si>
    <t>единовременная выплата по ОЗ "О почетном звании ЛО "Почетный работник дорожного хозяйства ЛО"</t>
  </si>
  <si>
    <t xml:space="preserve">Проезд от автомобильной дороги общего пользования федерального значения А-181 "Скандинавия" Санкт-Петербург – Выборг – граница с Финляндской Республикой на км 47 до ул. Танкистов во Всеволожском районе Ленинградской области </t>
  </si>
  <si>
    <t>Местная улица пос. Щеглово  по адресу: Ленинградская область, Всеволожский муниципальный район, Щегловское сельское поселение, пос. Щеглово, кадастровые номера участков: 47:07:0000000:94138, 47:07:0912007:742, 47:07:0912007:734, 47:07:0000000:90666. Строительство. Протяженность 0,947 км</t>
  </si>
  <si>
    <t>Устройство  пешеходного перехода в разных уровнях на автомобильной дороге общего пользования регионального значения "Парголово-Огоньки" на км 26</t>
  </si>
  <si>
    <t>Устройство перехватывающей парковки в с.Старая Ладога, на автомобильной дороге общего пользования регионального значения "Зуево-Новая Ладога" в Волховском районе</t>
  </si>
  <si>
    <t>1.12</t>
  </si>
  <si>
    <t>Устройство пешеходного перехода в разных уровнях на автомобильной дороге общего пользования регионального значения "Санкт-Петербург-завод им.Свердлова-Всеволожск" на км 35</t>
  </si>
  <si>
    <t>Реконструкция автомобильной дороги общего пользования регионального значения "Подъезд к Заневскому посту"</t>
  </si>
  <si>
    <t>Реконструкция автомобильной дороги общего пользования регионального значения Санкт-Петербург-Морье", км 9-км 11 во Всеволожском районе</t>
  </si>
  <si>
    <t>Реконструкция  автомобильной дороги общего пользования регионального значения "Комсомольское-Приозерск" в Выборгском и Приозерском районах, км 30-40</t>
  </si>
  <si>
    <t>за счет средств областного бюджета (ДФ)</t>
  </si>
  <si>
    <t>за счет средств федерального бюджета (ДФ)</t>
  </si>
  <si>
    <t>за счет средств областного бюджета ( не ДФ)</t>
  </si>
  <si>
    <t>за счет средств ИБК (ДФ)</t>
  </si>
  <si>
    <t>за счет средств областного бюджета (не ДФ)</t>
  </si>
  <si>
    <t xml:space="preserve">  Всего по Комплексу процессных мероприятий "Создание условий для осуществления дорожной деятельности"  в т.ч.:            </t>
  </si>
  <si>
    <t>за счет средств областного бюджета (ОБ ДФ)</t>
  </si>
  <si>
    <t>за счет средств федерального бюджета (ФБ ДФ)</t>
  </si>
  <si>
    <t>Мероприятия, направленные на достижение цели федерального проекта "Безопасность дорожного движения"(ОБ)</t>
  </si>
  <si>
    <t>Федеральный проект "Развитие транспортной инфраструктуры на сельских территориях"(ФБ+ОБ)</t>
  </si>
  <si>
    <t>Федеральный проект "Содействие развитию автомобильных дорог регионального, межмуниципального и местного значения"(ОБ)</t>
  </si>
  <si>
    <t>Федеральный проект "Жилье"(ОБ)</t>
  </si>
  <si>
    <t xml:space="preserve">Наименование </t>
  </si>
  <si>
    <t xml:space="preserve"> "Реконструкция автомобильной дороги общего пользования регионального значения "Подъезд к г.Колпино"  в Тосненском районе</t>
  </si>
  <si>
    <t xml:space="preserve"> Мероприятия, направленные на достижение цели федерального проекта "Региональная и местная дорожная сеть"</t>
  </si>
  <si>
    <t>11</t>
  </si>
  <si>
    <t>Капитальный ремонт автомобильной дороги общего пользования местного значения от дома №20 по ул. Полевая дер. Пеники по ул. Пениковская дер. Лангерево до региональной дороги Сойкино – Малая Ижора</t>
  </si>
  <si>
    <t>Капитальный ремонт автомобильной дороги общего пользования местного значения ул.Новая, дер. Пеники с подъездами к социальным объектам по адресу: Ленинградская область, Ломоносовский район, дер. Пеники</t>
  </si>
  <si>
    <t xml:space="preserve">за счет средств областного бюджета </t>
  </si>
  <si>
    <t>за счет средств СПБ</t>
  </si>
  <si>
    <t>Внедрение интеллектуальных транспортных систем, предусматривающих автоматизацию процессов управления дорожным движением в городских агломерациях, включающих города с населением свыше 300 тысяч человек</t>
  </si>
  <si>
    <t>Ремонт Автодороги общего пользования местного значения по ул. Ленина от ул. Некрасова до ул. Лермонтова в п. Оредеж Оредежского сельского поселения Лужского района Ленинградской области</t>
  </si>
  <si>
    <t>Капитальный ремонт Автомобильной дороги общего пользования местного значения по ул. Энгельса  в п. Оредеж, Лужского района, Ленинградской области</t>
  </si>
  <si>
    <t>Капитальный ремонт автомобильной дороги общего пользования местного значения по ул. Некрасова  в п. Оредеж, Лужского района, Ленинградской области</t>
  </si>
  <si>
    <t>Реконструкция автомобильной дороги регионального значения «Подъезд к Заневскому посту»</t>
  </si>
  <si>
    <t>Строительство подъезда к г. Всеволожску</t>
  </si>
  <si>
    <t>Реконструкция участка автомобильной дороги «Санкт-Петербург – Морье» на км 9+500 – 11+300</t>
  </si>
  <si>
    <t>Стр-во мост.перех. ч/р Свирь у г. Подпорожье Подпорожского р-на ЛО</t>
  </si>
  <si>
    <t>Подъезд к конеферме Гомонтово в д. Гомонтово</t>
  </si>
  <si>
    <t>Ремонт автомобильной дороги общего пользования местного значения д. Старый Бор ул. Аграрная Гостилицкое с.п. Ломоносовского р-на, Ленинградской области</t>
  </si>
  <si>
    <t>Ремонт автомобильной дороги общего пользования местного значения д. Красный Бор ул. Советская Гостилицкое с.п. Ломоносовского р-на, Ленинградской области</t>
  </si>
  <si>
    <t xml:space="preserve"> Улично-дорожная сеть. Линейный объект по пр. Строителей Всеволож. р-н, Заневское г.пос.</t>
  </si>
  <si>
    <t xml:space="preserve"> Участок улично-дорожной сети -Воронцовский бульвар г. Мурино Муринское г.п.</t>
  </si>
  <si>
    <t>МО Бокситогорск</t>
  </si>
  <si>
    <t>в том числе остатки средств 2022 на начало текущего финансового года</t>
  </si>
  <si>
    <t>остатки 2022 года</t>
  </si>
  <si>
    <t>текущий год</t>
  </si>
  <si>
    <t>в том числе под объекты, из них:</t>
  </si>
  <si>
    <t>Строительство 1 этапа улично-дорожной сети по адресу: Ленинградская область, г. Всеволожск, Южный жилой район, кварталы 2,3,4,5,6,7,8. Улица Московская (доп. потребность)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</si>
  <si>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(остатки)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</si>
  <si>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(доп. потребность)</t>
  </si>
  <si>
    <t xml:space="preserve"> Улично-дорожная сеть. Продолжение ул. Тихая от ул. Новостроек до Гаражного проезда», по адресу: Ленинградская область, Всеволожский район, Бугровское сельское поселение, пос. Бугры</t>
  </si>
  <si>
    <t xml:space="preserve">Федеральный проект "Общесистемные меры развития дорожного хозяйства" </t>
  </si>
  <si>
    <t xml:space="preserve">Реконструкция автомобильной дороги общего пользования регионального значения "Парголово-Огоньки" км 25+340 - км 26+040 (для подключения ТПУ "Сертолово") </t>
  </si>
  <si>
    <t>Ленавтодор</t>
  </si>
  <si>
    <t>МО</t>
  </si>
  <si>
    <t>остаток от МО</t>
  </si>
  <si>
    <t>Мероприятия в рамках реализации специального инфраструктурного проекта (средства публично-правовой компании "Фонд развития территорий")</t>
  </si>
  <si>
    <t>VI. Мероприятия в рамках реализации специального инфраструктурного проекта (средства публично-правовой компании "Фонд развития территорий")</t>
  </si>
  <si>
    <t>Выполнение проектно-изыскательских работ по объекту "Реконструкция автомобильной дороги "Петрово-станция Малукса"  в Кировском районе</t>
  </si>
  <si>
    <t>Выполнение проектно-изыскательских работ по объекту "Реконструкция автомобильной дороги "Путилово-Поляны", км 0+600 - км 6+000 в Кировском районе + экспертиза</t>
  </si>
  <si>
    <t xml:space="preserve"> ДОРОЖНЫЙ ФОНД ЛО(ФБ+ОБ+ИБК), в т.ч.:</t>
  </si>
  <si>
    <t>Строительство улично-дорожной сети ТПУ "Сертолово"</t>
  </si>
  <si>
    <t>Поправки 2024г.</t>
  </si>
  <si>
    <t>Предоставление единовременной денежной выплаты лицам, удостоенным почетного звания Ленинградской области «Почетный работник дорожного хозяйства Ленинградской области</t>
  </si>
  <si>
    <t xml:space="preserve">Строительство 1 этапа улично-дорожной сети по адресу: Ленинградская область, г. Всеволожск, Южный жилой район, кварталы 2,3,4,5,6,7,8. Улица Московская </t>
  </si>
  <si>
    <t>Кировский район</t>
  </si>
  <si>
    <t>«Строительство моста через Староладожский канал в створе Северного переулка в г. Шлиссельбург, в том числе проектно-изыскательские работы».</t>
  </si>
  <si>
    <t>4.7</t>
  </si>
  <si>
    <t>г. Енакиево (Дорожное хозяйство, но не ДФ ЛО)</t>
  </si>
  <si>
    <t>Поправки 2026г.</t>
  </si>
  <si>
    <t>Проект Бюджета на  2026г.</t>
  </si>
  <si>
    <t>Проект Бюджета после поправок на  2024г.</t>
  </si>
  <si>
    <t>Субъектами Российской Федерации выполнены работы по строительству и реконструкции автомобильных дорог регионального или межмуниципального, местного значения</t>
  </si>
  <si>
    <t>Региональный проект "Региональная и местная дорожная сеть"</t>
  </si>
  <si>
    <t>В соответствии с программами дорожной деятельности субъектами Российской Федерации выполнены дорожные работы</t>
  </si>
  <si>
    <t>Осуществлены мероприятия по дорожной деятельности в отношении автомобильных дорог общего пользования регионального или межмуниципального, местного значения и искусственных сооружений на них</t>
  </si>
  <si>
    <t>Увеличение количества стационарных камер фотовидеофиксации нарушений правил дорожного движения на автомобильных дорогах федерального, регионального или межмуниципального, местного значения до 211,11% от базового количества 2017 года</t>
  </si>
  <si>
    <t>Размещение автоматических пунктов весогабаритного контроля транспортных средств на автомобильных дорогах регионального или межмуниципального, местного значения, нарастающим итогом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</si>
  <si>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 (ГКУ ЛАД)</t>
  </si>
  <si>
    <t>Развитие системы организации движения транспортных средств и пешеходов, повышение безопасности дорожных условий</t>
  </si>
  <si>
    <t>2.1.1</t>
  </si>
  <si>
    <t>2.2.</t>
  </si>
  <si>
    <t>I.</t>
  </si>
  <si>
    <t>II.</t>
  </si>
  <si>
    <t>III.</t>
  </si>
  <si>
    <t>IV.</t>
  </si>
  <si>
    <t>Выполнены кадастровые работы</t>
  </si>
  <si>
    <t>Реализация мероприятий по приведению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</si>
  <si>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 xml:space="preserve">Выполнен капитальный ремонт  и ремонт автомобильных дорог общего пользования местного значения, имеющих приоритетный социально значимый характер  </t>
  </si>
  <si>
    <t>Отраслевой проект "Развитие транспортной инфраструктуры на сельских территориях"</t>
  </si>
  <si>
    <t>Построены (реконструированы) и отремонтированы автомобильные дороги на сельских территориях</t>
  </si>
  <si>
    <t>1.1.</t>
  </si>
  <si>
    <t>Региональный проект «Безопасность дорожного движения»</t>
  </si>
  <si>
    <t xml:space="preserve">Региональный проект "Общесистемные меры развития дорожного хозяйства". </t>
  </si>
  <si>
    <t xml:space="preserve">ВСЕГО по Региональным проектам:                                 </t>
  </si>
  <si>
    <t>12</t>
  </si>
  <si>
    <t>Отраслевой проект «Безопасность дорожного движения»</t>
  </si>
  <si>
    <t>ГКУ ДДС</t>
  </si>
  <si>
    <t xml:space="preserve">  Всего Отраслевой проект «Безопасность дорожного движения»</t>
  </si>
  <si>
    <t>Предоставлены единовременные денежные выплаты лицам, удостоенным почетного звания Ленинградской области "Почетный работник дорожного хозяйства Ленинградской области"</t>
  </si>
  <si>
    <t>Изготовлены нагрудный знак и удостоверение к Почетному званию Ленинградской области "Почетный работник дорожного хозяйства Ленинградской области"</t>
  </si>
  <si>
    <t>Создана транспортная инфраструктура в районах массовой жилой застройки</t>
  </si>
  <si>
    <t>Завершено строительство и реконструкция автомобильных дорог общего пользования регионального и межмуниципального значения</t>
  </si>
  <si>
    <t xml:space="preserve">Завершено строительство (реконструкция),  включая проектирование автомобильных дорог общего пользования местного значения  </t>
  </si>
  <si>
    <t>Восстановлены транспортно-эксплуатационные характеристики, в том числе конструктивные элементы автомобильных дорог, дорожных сооружений и (или) их частей</t>
  </si>
  <si>
    <t xml:space="preserve">Выполнены мероприятия по обеспечению транспортной безопасности объектов транспортной инфраструктуры Ленинградской области </t>
  </si>
  <si>
    <t>Приведены 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</si>
  <si>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>Выполнены дорожные работы в отношении автомобильных дорог общего пользования регионального значения</t>
  </si>
  <si>
    <t>Уменьшена задолженность получателя субсидии по договору финансовой аренды (лизинга)</t>
  </si>
  <si>
    <t>Изготовление нагрудного знака и удостоверения к Почетному званию Ленинградской области "Почетный работник дорожного хозяйства Ленинградской области"</t>
  </si>
  <si>
    <t>Реконструкция автомобильной дороги общего пользования местного значения  «Лемовжа - Гостятино» в Волосовском районе Ленинградской области,  включая разработку проектно-сметной документации 3,8 км</t>
  </si>
  <si>
    <t>Реконструкция автомобильной дороги общего пользования местного значения                                         "Большой Сабск - Изори" в Волосовском районе Ленинградской области,   включая разработку проектно-сметной документации 2,1 км</t>
  </si>
  <si>
    <t>Строительство пешеходного мостового перехода через р. Оредеж в дер. Даймище                                           на территории Рождественского сельского поселения Гатчинского муниципального района Ленинградской области 97,02  п.м.</t>
  </si>
  <si>
    <t>Реконструкция Копорского шоссе с перекрестками улиц Ленинградская - Копорское шоссе и перекрестками улиц Копорское шоссе - проспект Александра Невского в гор. Сосновый Бор Ленинградской области по адресу: автомобильная дорога Копорское шоссе с перекрестками улиц Ленинградская - Копорское шоссе и перекрестка улиц Копорское шоссе - проспект Александра Невского в гор. Сосновый Бор Ленинградской области 1,3,4 этапы  1,709 км</t>
  </si>
  <si>
    <t>Реконструкция проезда мкрн Черная речка - мкрг Сертолово-2 по адресу: Ленинградская область, Всеволожский район, г. Сертолово, микрорайон Сертолово-2, ул. Мира, земельный участок с кадастровым номером 47:08:0103002:2500 (в границах квартала Сертолово-2 до примыкания к Восточно-Выборгскому шоссе). 1,56141 км</t>
  </si>
  <si>
    <t xml:space="preserve">Реконструкция ул. Дорожная (в границах от Дороги Жизни до дома № 7), Садового переулка и улицы Майской в г. Всеволожске по адресу: Ленинградская область, г. Всеволожск, ул. Дорожная (в границах от Дороги Жизни до дома № 7); Ленинградская область, г. Всеволожск, Садовый переулок; Ленинградская область, г. Всеволожск, ул. Майская. 0,948 км </t>
  </si>
  <si>
    <t>Строительство улицы Серафимовская по адресу: г.п. Новоселье, МО Аннинское городское поселение, Ломоносовский район, Ленинградская область 0,565 км</t>
  </si>
  <si>
    <t>Линейный объект по проспекту Строителей в составе: уличная дорожная сеть, внутриквартальные сети уличного освещения, ливневая канализация по адресу: Ленинградская область, Всеволожский муниципальный район, муниципального образования «Заневское городское поселение», кадастровый квартал 47:07:1044001», 0,6922 км</t>
  </si>
  <si>
    <r>
      <t>Построены (реконструированы)</t>
    </r>
    <r>
      <rPr>
        <b/>
        <i/>
        <sz val="16"/>
        <color rgb="FF00B050"/>
        <rFont val="Calibri"/>
        <family val="2"/>
        <charset val="204"/>
      </rPr>
      <t xml:space="preserve"> </t>
    </r>
    <r>
      <rPr>
        <b/>
        <i/>
        <sz val="16"/>
        <color rgb="FF00B050"/>
        <rFont val="Times New Roman"/>
        <family val="1"/>
        <charset val="204"/>
      </rPr>
      <t>автомобильные дороги регионального значения общего пользования с твердым покрытием, ведущие от сети автомобильных дорог общего пользования к объектам населенных пунктов, расположенных на сельских территориях, объектам агропромышленного комплекса</t>
    </r>
  </si>
  <si>
    <t>Отраслевой проект «Развитие и приведение в нормативное состояние автомобильных дорог общего пользования»</t>
  </si>
  <si>
    <t>Итого по Отраслевому проекту «Развитие и приведение в нормативное состояние автомобильных дорог общего пользования»</t>
  </si>
  <si>
    <t>Выполнено 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(ГКУ ЛАД, ДДС, ЦБДД)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</si>
  <si>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(ГКУ ДДС)</t>
  </si>
  <si>
    <t xml:space="preserve">   СМР</t>
  </si>
  <si>
    <t>Стр-во автомобильной дороги от кольцевой автомобильной дороги вокруг Санкт-Петербурга до автомобильной дороги "Санкт-Петербург-Матокса" на участке от границы Санкт-Петербурга до а/д "Санкт-Петербург-Матокса" (в створе Пискаревки)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</si>
  <si>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 (в створе Гражданского)</t>
  </si>
  <si>
    <t xml:space="preserve">Приведение в нормативное состояние автомобильных дорог и искусственных дорожных сооружений в рамках реализации национального проекта "Безопасные качественные дороги" </t>
  </si>
  <si>
    <t>3.3.1</t>
  </si>
  <si>
    <t>за счет средств областного бюджета к бюджетному кредиту</t>
  </si>
  <si>
    <t>1.9</t>
  </si>
  <si>
    <t xml:space="preserve">Мероприятия по обеспечению транспортной безопасности объектов транспортной инфраструктуры Ленинградской области </t>
  </si>
  <si>
    <t xml:space="preserve">Устройство пешеходного перехода в разных уровнях на автомобильной дороге общего пользования регионального значения "Парголово - Огоньки" на км 26 </t>
  </si>
  <si>
    <t>Строительство мостового перехода через реку Котиха (протоку Репаранда) на автомобильной дороге «Подъезд к пос. Свирица в границах а/д Паша - Свирица – Загубье» в Волховском районе Ленинградской области»</t>
  </si>
  <si>
    <t>Строительство путепровода над ж/д путями на 40 км автомобильной дороги "Гатчина-Ополье" в Волосовском районе Ленинградской области</t>
  </si>
  <si>
    <t>прочие</t>
  </si>
  <si>
    <t>Оказание услуг по техническому обслуживанию и ремонту комплексов автоматической фотовидеофиксации нарушений ПДД РФ, АПВГК</t>
  </si>
  <si>
    <t>Пересылка по почте копий постановлений и материалов дел об административных правонарушениях ПДД РФ</t>
  </si>
  <si>
    <t xml:space="preserve"> Финансовое обеспечение дорожной деятельности </t>
  </si>
  <si>
    <t>Субсидии на строительство (реконструкцию), включая проектирование автомобильных дорог общего пользования местного значения</t>
  </si>
  <si>
    <t>Выполнение проектно-изыскательских работ по устройству элементов обустройства а/д</t>
  </si>
  <si>
    <t>Установка программно-аппаратных комлексов по контролю за дорожным движением  на а/д общего пользования регионального значения ЛО</t>
  </si>
  <si>
    <t xml:space="preserve"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</t>
  </si>
  <si>
    <t>Строительство и реконструкция а/д общего пользования регионального и межмуниципального значения</t>
  </si>
  <si>
    <r>
      <t xml:space="preserve">Предоставление единовременной денежной выплаты лицам, удостоенным почетного звания ЛО«Почетный работник дорожного хозяйства ЛО и изготовление нагруд. знака и удостоверения </t>
    </r>
    <r>
      <rPr>
        <b/>
        <i/>
        <sz val="16"/>
        <rFont val="Arial Cyr"/>
        <charset val="204"/>
      </rPr>
      <t>(не ДФ)</t>
    </r>
  </si>
  <si>
    <t>за счет средств СПБ (ДФ)</t>
  </si>
  <si>
    <t>Строительство и реконструкция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</t>
  </si>
  <si>
    <t>Развитие транспортной инфраструктуры на сельских территориях</t>
  </si>
  <si>
    <t>Стройка, Реконструкция</t>
  </si>
  <si>
    <t>за счет средств областного бюджета (софинансирование)</t>
  </si>
  <si>
    <t>из средств ФБ снятие БК на опереж темпы (ФБ ДФ)</t>
  </si>
  <si>
    <t>Проект Бюджета Комитета по дорожному хозяйству Ленинградской области на 2024 год и на плановый период 2025 и 2026 годов (тыс. руб), закон в апреле 2024г.</t>
  </si>
  <si>
    <t>Кап. ремонт Мосты, Дороги</t>
  </si>
  <si>
    <t xml:space="preserve">ПИР - ОБ </t>
  </si>
  <si>
    <t>1.16</t>
  </si>
  <si>
    <t>Устройство парковки на км 7+865 автомобильной дороги "Ульяновка-Отрадное" в Тосненском районе</t>
  </si>
  <si>
    <t>1.17</t>
  </si>
  <si>
    <t>Рек-ция моста ч/р Михалевка на км59+922 а/д Комсомольское-Приозерск в Выборгском р-не ЛО</t>
  </si>
  <si>
    <t>Рек-ция моста ч/р Кумбито на км2+660 а/д Подъезд к октябрьской слободе до шоссе на Кондегу в Волховском р-не ЛО</t>
  </si>
  <si>
    <t>Устройство пешеходных переходов в разных уровнях на а/д Санкт-Петербург-Колтуши во Всеволожском р-не ЛО</t>
  </si>
  <si>
    <t xml:space="preserve"> (КОСГУ 298)</t>
  </si>
  <si>
    <t xml:space="preserve"> (КОСГУ 299)</t>
  </si>
  <si>
    <t>Выполнение проектно-изыскательских работ по объекту "Реконструкция автомобильной дороги "Путилово-Поляны", км 0+600 - км 6+000 в Кировском районе</t>
  </si>
  <si>
    <t>Экспертиза проектно-изыскательских работ по объекту "Реконструкция автомобильной дороги "Путилово-Поляны", км 0+600 - км 6+000 в Кировском районе</t>
  </si>
  <si>
    <t>Выполнение проектно-изыскательских работ по объекту "Реконструкция автомобильной дороги "Подъезд к п.Неппово" в Кингисеппском районе</t>
  </si>
  <si>
    <t>Экспертиза проектно-изыскательских работ по объекту "Реконструкция автомобильной дороги "Подъезд к п.Неппово" в Кингисеппском районе</t>
  </si>
  <si>
    <t>"Реконструкция автомобильной дороги "Подъезд к п.Неппово" в Кингисеппском районе (СМР)</t>
  </si>
  <si>
    <t>ПИР+Экспертиза ПИР</t>
  </si>
  <si>
    <t>Участок улично-дорожной сети - Воронцовский бульвар (правая половина дороги от улицы Графская до Ручьевского проспекта) и улица Шувалова (правая половина дороги от улицы Графская до Ручьевского проспекта) в западной части г. Мурино МО "Муринское городское поселение" Всеволожского муниципального района Ленинградской области</t>
  </si>
  <si>
    <t>Субсидии на строительство (реконструкцию), включая проектирование автомобильных дорог общего пользования местного значения (остатки средств на начало текущего финансового года)</t>
  </si>
  <si>
    <t>4.2</t>
  </si>
  <si>
    <t>Строительство участка улично-дорожной сети в г. Гатчина - продолжение ул. Крупской от Пушкинского до Ленинградского шоссе (от ЖК "IQ" до ТК "Окей")</t>
  </si>
  <si>
    <t xml:space="preserve"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</t>
  </si>
  <si>
    <t>4.3</t>
  </si>
  <si>
    <t>«Строительство автомобильной дороги, расположенной по адресу: Ленинградская область, Тосненский район, г.Тосно, дорога к стадиону от региональной автодороги "Кемполово-Губаницы-Калитино-Выра-Тосно-Шапки", в том числе проектно-изыскательское работы»</t>
  </si>
  <si>
    <t>VI. Резервный фонд Правительства ЛО</t>
  </si>
  <si>
    <t>Резервный фонд Правительства ЛО</t>
  </si>
  <si>
    <t>ПРОЦЕССНАЯ ЧАСТЬ НЕ ДФ</t>
  </si>
  <si>
    <t>Капитальный ремонт и ремонт а/д общего пользования регионального и межмуниципального значения(средства ОБ)</t>
  </si>
  <si>
    <t>«Строительство автомобильной дороги Подъезд к объекту строительства – полигон твердых бытовых и отдельных видов промышленных отходов с МСК в Кингисеппском муниципальном районе Ленинградской области на участках с КН 47:20:0752003:847 и КН 47:20:07520003:848»</t>
  </si>
  <si>
    <t>13</t>
  </si>
  <si>
    <t>ГБУ Ленавтодор</t>
  </si>
  <si>
    <t>ГБУ Киришское ДРСУ</t>
  </si>
  <si>
    <t>14</t>
  </si>
  <si>
    <t>15</t>
  </si>
  <si>
    <t>на финансовое обеспечение гос. задания на содержание а/д общего пользования регионального и межмуниципального значения</t>
  </si>
  <si>
    <t>Обеспечение деятельности (услуги, работы) государственных учреждений в сфере дорожного хозяйства (ГБУ "Киришское ДРСУ")</t>
  </si>
  <si>
    <t>Устройство элементов обустройства - Исполнение судебных решений</t>
  </si>
  <si>
    <t>Капитальный ремонт автомобильных дорог общего пользования регионального и межмуниципального значения и искусственных сооружений на них</t>
  </si>
  <si>
    <t>Субсидии на обеспечение безопасности дорожного движения на  автомобильных дорогах общего пользования местного значения</t>
  </si>
  <si>
    <t>Отраслевой проект "Улучшение жилищных условий и обеспечение жильем отдельных категорий граждан"</t>
  </si>
  <si>
    <t>2.5</t>
  </si>
  <si>
    <t>Мероприятия по снижению аварийности на сети автомобильных дорог общего пользования федерального, регионального и местного значения</t>
  </si>
  <si>
    <t>Обеспечение деятельности (услуги, работы) государственных учреждений в сфере дорожного хозяйства (ГКУ ЛО "ДДС", ГКУ ЛО "ЦБДД")</t>
  </si>
  <si>
    <t>Актуализация Программы комплексного развития транспортной инфраструктуры Ленинградской области</t>
  </si>
  <si>
    <t>Разработка и сопровождение интерактивной Программы комплексного развития транспортной инфраструктуры Ленинградской области</t>
  </si>
  <si>
    <t>Строительство транспортной развязки на пересечении подъезда от КАД-2 и а/д 41К-064 ("Дорога жизни") СПБ-Морье</t>
  </si>
  <si>
    <t>Реконструкция моста через реку Кондега на 27 км а/д "Паша - Чесовенское - Кайвакса" в Волховском районе Ленинградской обл</t>
  </si>
  <si>
    <t>ГП ЛО "Социальная поддержка отдельных категорий граждан в ЛО" (ОБ) (выплаты молодым специалистам )</t>
  </si>
  <si>
    <t>ОБ контрольная цифра</t>
  </si>
  <si>
    <t>Мероприятия в рамках реализации специального инфраструктурного проекта (субсидии на иные цели ГБУ), в т.ч.:</t>
  </si>
  <si>
    <t>ремонт автомобильных дорог общего пользования регионального и межмуниципального значения и искусственных сооружений на них</t>
  </si>
  <si>
    <t>обеспечение деятельности ГБУ</t>
  </si>
  <si>
    <t xml:space="preserve">Кадастровые работы </t>
  </si>
  <si>
    <t>Социальные выплаты и меры стимулирующего характера, связанные с профес. деят-тью (выплаты молодым специалистам )</t>
  </si>
  <si>
    <t>ВСЕГО:</t>
  </si>
  <si>
    <t xml:space="preserve">Обход Мурино в створе Гражданского пр. этап 2 (с реконструкцией автомобильной дороги "Юкки-Кузьмолово) </t>
  </si>
  <si>
    <t xml:space="preserve">Реконструкция автомобильной дороги «Санкт-Петербург - завод имени Свердлова – Всеволожск» на км 0 - км 6 во Всеволожском районе Ленинградской области  </t>
  </si>
  <si>
    <t>16</t>
  </si>
  <si>
    <t>Средства,предусмотренные на условно отобранные Минсельхозом объекты ремонта а/д (КВР 521)</t>
  </si>
  <si>
    <t>Ремонт участка автодороги "Подъезд к конеферме «Гомонтово» в д. Гомонтово Волосовского района" (0,635км)</t>
  </si>
  <si>
    <t>Ремонт автомобильной дороги общего пользования местного значения по ул. Верхняя д. Брод Лужского муниципального района Ленинградской области (0,388км)</t>
  </si>
  <si>
    <t>Ремонт автомобильных дорог общего пользования местного значения по адресу: Ленинградская обл., Подпорожское ГП, д. Яндеба, ул. Веселая (0,719км)</t>
  </si>
  <si>
    <t>Ремонт автодороги общего пользования местного значения от ул. Заречная до ул.Нагорная по ул.Лесная, ул.Нагорная в д. Старые Полицы Серебрянского сельского поселения Лужского района Ленинградской области (0,6км)</t>
  </si>
  <si>
    <t>Ремонт автомобильных дорог общего пользования местного
значения по адресу: Ленинградская обл., Подпорожское ГП, с.
Шеменичи, ул. Деловая (0,7км)</t>
  </si>
  <si>
    <t>Ремонт автодороги общего пользования местного значения от ул. Сиреневая до дома № 3 по переулку Горный в д. Ильжо
Серебрянского сельского поселения Лужского района
Ленинградской области (0,310км)</t>
  </si>
  <si>
    <t>Ремонт автомобильных дорог общего пользования местного
значения по адресу: Ленинградская обл., Подпорожское ГП, п.
Токари, ул. Железнодорожная (1,130км)</t>
  </si>
  <si>
    <t>Ремонт автомобильной дороги общего пользования местного
значения по д.Чаплино муниципального образования
"Кисельнинское сельское поселение" Волховского
муниципального района Ленинградской области (1,436км)</t>
  </si>
  <si>
    <t>Ремонт автомобильных дорог общего пользования местного
значения по улице Центральная и по ул.Поселковая д. Кисельня
муниципального образования "Кисельнинское сельское
поселение" Волховского муниципального района Ленинградской
области (1,540км)</t>
  </si>
  <si>
    <t>17</t>
  </si>
  <si>
    <t>нераспределенные средства, всего, в т.ч.:</t>
  </si>
  <si>
    <t>Осуществление работ по приведению в рабочее состояние защитных сооружений ГО ЛО, находящихся на балансе ГБУ "Киришское ДРСУ"</t>
  </si>
  <si>
    <t>IV. Государственная программа Ленинградской области "Развитие культуры в Ленинградской области"</t>
  </si>
  <si>
    <t>Отраслевой проект "Развитие имущественного комплекса музеев"</t>
  </si>
  <si>
    <t>Создание музейных комплексов</t>
  </si>
  <si>
    <t>Всего по ГП  Ленинградской области "Развитие культуры в Ленинградской области"</t>
  </si>
  <si>
    <t>Развитие и приведение в нормативное состояние автомобильных дорог регионального или межмуниципального, местного значения, включающих искусственные дорожные сооружения</t>
  </si>
  <si>
    <t>Всего по ГП  "Формирование городской среды и обеспечение качественным жильем граждан на территории Ленинградской области"</t>
  </si>
  <si>
    <t>было</t>
  </si>
  <si>
    <t>стало</t>
  </si>
  <si>
    <t>справочно:</t>
  </si>
  <si>
    <t>Бюджет КДХ в ред. ОЗ от 20.12.2024 N 178-оз на  2027г.</t>
  </si>
  <si>
    <t>софинансирование ФБ Инфраструктура для жизни</t>
  </si>
  <si>
    <t>Поправки в апреле 2025г.</t>
  </si>
  <si>
    <t>Реконструкция автомобильной дороги общего пользования регионального значения "Санкт-Петербург - Колтуши" во Всеволожском районе Ленинградской области, этап №1, этап №2</t>
  </si>
  <si>
    <t xml:space="preserve">выкуп - ОБ </t>
  </si>
  <si>
    <t xml:space="preserve"> Мероприятия по снижению аварийности на сети автомобильных дорог общего пользования федерального, регионального и местного значения</t>
  </si>
  <si>
    <t>Гатчинский муниципальный округ</t>
  </si>
  <si>
    <t>Кингисеппское городское поселение</t>
  </si>
  <si>
    <t>Субсидии на капитальный ремонт и ремонт автомобильных дорог общего пользования местного значения, имеющих приоритетный соцально значимый характер (остатки средств на начало текущего финансового года)</t>
  </si>
  <si>
    <t>Проект Бюджета КДХ на  2027г.</t>
  </si>
  <si>
    <t>Финансирование</t>
  </si>
  <si>
    <t>%</t>
  </si>
  <si>
    <t>компенсация (КОСГУ 298)</t>
  </si>
  <si>
    <t>Строительство и реконструкция а/д общего пользования регионального и межмуниципального значения (остатки средств на начало текущего финансового года)</t>
  </si>
  <si>
    <t>ПИР-ОБ</t>
  </si>
  <si>
    <t>Капитальный ремонт автомобильных дорог общего пользования регионального и межмуниципального значения и искусственных сооружений на них (остатки средств на начало текущего финансового года)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</si>
  <si>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(остатки средств на начало текущего финансового года)</t>
  </si>
  <si>
    <r>
      <t>Мероприятия по сохранению и развитию материально-технической базы государственных учреждений, в сфере дорожного хозяйства -</t>
    </r>
    <r>
      <rPr>
        <b/>
        <i/>
        <sz val="16"/>
        <rFont val="Arial"/>
        <family val="2"/>
        <charset val="204"/>
      </rPr>
      <t>субсидии на иные цели ГБУ (остатки средств на начало текущего финансового года)</t>
    </r>
  </si>
  <si>
    <t>Содержание автомобильных дорог общего пользования регионального и межмуниципального значения и искусственных сооружений на них - Субсидии ГБУ  гос задание</t>
  </si>
  <si>
    <t>Содержание автомобильных дорог общего пользования регионального и межмуниципального значения и искусственных сооружений на них (остатки средств на начало текущего финансового года) - Субсидии ГБУ  гос задание</t>
  </si>
  <si>
    <t>Ремонт автомобильных дорог общего пользования регионального и межмуниципального значения и искусственных сооружений на них (остатки средств на начало текущего финансового года) - Субсидии ГБУ "Ленавтодор", гос задание</t>
  </si>
  <si>
    <t>Мероприятия по обеспечению транспортной безопасности объектов транспортной инфраструктуры Ленинградской области (остатки средств на начало текущего финансового года) - Субсидии ГБУ "Ленавтодор", гос задание</t>
  </si>
  <si>
    <t>Мероприятия в рамках реализации специального инфраструктурного проекта  (остатки средств на начало текущего финансового года) (субсидии на иные цели ГБУ)</t>
  </si>
  <si>
    <t>содержание а/д</t>
  </si>
  <si>
    <t>ремонт а/д</t>
  </si>
  <si>
    <t>предоставление иных межбюджетных трансфертов из областного бюджета ЛО бюджету МО Лебяженское г.п. Ломоносовского мун. р-на ЛО в целях выполнения работ по укреплению профиля (откоса) а/д по ул. Красногорской в Лебяженском г.п. ЛО</t>
  </si>
  <si>
    <t>II. Государственная программа Ленинградской области "Формирование городской среды и обеспечение качественным жильем граждан на территории Ленинградской области"</t>
  </si>
  <si>
    <t>из средств Дорожного фонда, всего  субсидии бюджетам  МО (ОБ+СПб)</t>
  </si>
  <si>
    <t>Всего  субсидии бюджетам   МО (ОБ+СПб)</t>
  </si>
  <si>
    <t xml:space="preserve">ВСЕГО:                                 </t>
  </si>
  <si>
    <t>ПИР (КОСГУ 228) зачет аванса</t>
  </si>
  <si>
    <t>за счет средств областного бюджета (зачет аванса)</t>
  </si>
  <si>
    <t>Устройство наружного электроосвещения и тротуаров</t>
  </si>
  <si>
    <t>Ремонт автомобильных дорог общего пользования регионального и межмуниципального значения и искусственных сооружений на них- Субсидии ГБУ "Ленавтодор", гос задание</t>
  </si>
  <si>
    <t>Мероприятия по обеспечению транспортной безопасности объектов транспортной инфраструктуры Ленинградской области - Субсидии ГБУ "Ленавтодор", гос задание</t>
  </si>
  <si>
    <t>Кадастровые работы - Субсидии ГБУ "Ленавтодор", гос задание</t>
  </si>
  <si>
    <r>
      <t>Мероприятия по сохранению и развитию материально-технической базы государственных учреждений, в сфере дорожного хозяйства -</t>
    </r>
    <r>
      <rPr>
        <b/>
        <i/>
        <sz val="16"/>
        <rFont val="Arial"/>
        <family val="2"/>
        <charset val="204"/>
      </rPr>
      <t xml:space="preserve">субсидии на иные цели ГБУ </t>
    </r>
  </si>
  <si>
    <t>Субсидии на капитальный ремонт и(или) ремонт автомобильных дорог общего пользования местного значения</t>
  </si>
  <si>
    <t>замена существующих автобусных павильонов на автомобильной дороге общего пользования регионального значения «Санкт-Петербург-Морье»   - 56 штук</t>
  </si>
  <si>
    <t>ремонт автомобильной дороги общего пользования регионального значения «Санкт-Петербург-Морье» - 43,8 км</t>
  </si>
  <si>
    <t>Устройство разноуровнего пешеходного перехода на 7 -ом километре автомобильной дороги общего пользования регионального значения «Санкт-Петербург – Морье»</t>
  </si>
  <si>
    <t>ПИР -ОБ</t>
  </si>
  <si>
    <t xml:space="preserve">Строительство дороги ул. Светлая, мкр. Левобережье, г. Кингисепп </t>
  </si>
  <si>
    <t>выкуп</t>
  </si>
  <si>
    <t>Выполнение работ в рамках ремонта на автомобильной дороге общего пользования регионального значения "Санкт-Петербург - Морье" на участках 0+000 - км 45+528, км 5+511 - км 5+653, км 8+558 - км 8+780 во Всеволожском районе Ленинградской области</t>
  </si>
  <si>
    <t>Реконструкция автомобильной дороги общего пользования регионального значения  «Санкт-Петербург-Морье» км 11+700 - км 12+300 во Всеволожском районе</t>
  </si>
  <si>
    <t xml:space="preserve">Устройство пешеходного перехода в разных уровнях на км 3 автомобильной дороги общего пользования регионального значения «Санкт-Петербург – Морье» во Всеволожском районе Ленинградской области» </t>
  </si>
  <si>
    <t>Строительство автомобильной дороги от кольцевой автомобильной дороги вокруг Санкт-Петербурга до автомобильной дороги "Санкт-Петербург -Матокса" на участке от границы Санкт-Петербурга до автомобильной дороги Санкт-Петербург-Матокса</t>
  </si>
  <si>
    <t xml:space="preserve">Реконструкция Копорского шоссе (1,3,4 этапы) </t>
  </si>
  <si>
    <t>Оказание услуг по сопровождению Автоматизированной системы обработки данных автоматической фото-видеофиксации административных правонарушений в области дорожного движения на территории Ленинградской области</t>
  </si>
  <si>
    <t>Оказание услуги связи по предоставлению защищенных каналов связи для передачи информации, полученной комплексами автоматической фотовидеофиксации нарушений Правил дорожного движения Российской Федерации в центр обработки данных</t>
  </si>
  <si>
    <t xml:space="preserve">Оказание услуг по аренде подсистемы фотовидеофиксации нарушений Правил дорожного движения Российской Федерации  </t>
  </si>
  <si>
    <t>Оказание услуг по сопровождению программного продукта</t>
  </si>
  <si>
    <t>Оказание услуг по плановому техническому обслуживанию Автоматизированной системы дистанционного сбора данных о потреблении электроэнергии</t>
  </si>
  <si>
    <t>Оказание услуг по технологическому присоединению комплексов к сетям электроснабжения</t>
  </si>
  <si>
    <t>Страхование комплексов автоматической фотовидеофиксации нарушений ПДД РФ и АПВГК</t>
  </si>
  <si>
    <t>Оказание услуг по передаче электрической энергии</t>
  </si>
  <si>
    <t>Приобретение, установка (оснащение), эксплуатация и содержание специального оборудования для фиксации нарушений правил дорожного движения и сохранности автомобильных дорог</t>
  </si>
  <si>
    <t>Пересылка копий постановлений и материалов дел об административных правонарушениях ПДД РФ</t>
  </si>
  <si>
    <t>предоставление иных межбюджетных трансфертов из областного бюджета ЛО бюджету МО Ивангородское г.п. Кингисеппского мун. р-на ЛО в целях выполнения работ по ремонту а/д ул. Гагарина</t>
  </si>
  <si>
    <t>предоставление иных межбюджетных трансфертов из областного бюджета ЛО бюджету МО Приозерское г.п. Приозерского мун. р-на ЛО в целях выполнения работ по ремонту а/д ул. Заводская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</si>
  <si>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(ГКУ ЛО ДДС и ГБУ Ленавтодор)</t>
  </si>
  <si>
    <t>работы капитального ремонта а/д (ГКУ ЛО ДДС)</t>
  </si>
  <si>
    <t>работы ремонта а/д (ГБУ Ленавтодор)</t>
  </si>
  <si>
    <t>работы капитального ремонта и ремонта а/д (ГКУ ЛО ДДС и ГБУ Ленавтодор)</t>
  </si>
  <si>
    <t>Региональный проект «Общесистемные меры развития дорожного хозяйства»</t>
  </si>
  <si>
    <t>Исполнение Бюджета Комитета по дорожному хозяйству Ленинградской области на 01 января 2026г. (тыс. руб.)</t>
  </si>
  <si>
    <t>Финансирование в 2025г.</t>
  </si>
  <si>
    <t>Выполнение в 2025г.</t>
  </si>
  <si>
    <t>Принято БО в 2025г.</t>
  </si>
  <si>
    <t xml:space="preserve">Бюджет КДХ (ОЗ от 20.12.2024 N 178-оз)
на 2025г. </t>
  </si>
  <si>
    <t>КОСГУ 298</t>
  </si>
  <si>
    <t>предоставление ГКУ ЛО ЦБДД средств из резервного фонда ПЛО для осуществления закупок материальных средств для войсковой части 59579:</t>
  </si>
  <si>
    <t xml:space="preserve">Региональный проект "Региональная и местная дорожная сеть" </t>
  </si>
  <si>
    <t xml:space="preserve">ВСЕГО по Региональному проекту "Региональная и местная дорожная сеть"       </t>
  </si>
  <si>
    <t>командировки</t>
  </si>
  <si>
    <r>
      <t xml:space="preserve"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 </t>
    </r>
    <r>
      <rPr>
        <b/>
        <i/>
        <sz val="16"/>
        <color rgb="FFFF0000"/>
        <rFont val="Arial"/>
        <family val="2"/>
        <charset val="204"/>
      </rPr>
      <t>(зачет аванса)</t>
    </r>
  </si>
  <si>
    <t xml:space="preserve">компенсация стоимости сносимых строений и возмещение убытков - ОБ </t>
  </si>
  <si>
    <t>снос строений</t>
  </si>
  <si>
    <t>за счет средств КИК</t>
  </si>
  <si>
    <t>за счет средств КИК (ДФ)</t>
  </si>
  <si>
    <t>за счет средств КИК из ФБ (ДФ)</t>
  </si>
  <si>
    <t>за счет средств КИК (ФБ) (ДФ)</t>
  </si>
  <si>
    <t xml:space="preserve"> Федеральный проект "Содействие развитию автомобильных дорог регионального, межмуниципального и местного значения"  и "Развитие инфраструктуры дорожного хозяйства"  за счет средств федерального бюджета (зачет аванса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</si>
</sst>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#,##0.00000"/>
    <numFmt numFmtId="165" formatCode="#,##0.0"/>
    <numFmt numFmtId="166" formatCode="0.0%"/>
    <numFmt numFmtId="167" formatCode="#,##0.000"/>
    <numFmt numFmtId="168" formatCode="_-* #,##0.00&quot;р.&quot;_-;\-* #,##0.00&quot;р.&quot;_-;_-* &quot;-&quot;??&quot;р.&quot;_-;_-@_-"/>
    <numFmt numFmtId="169" formatCode="_-* #,##0.00_р_._-;\-* #,##0.00_р_._-;_-* &quot;-&quot;??_р_._-;_-@_-"/>
    <numFmt numFmtId="170" formatCode="#,##0.0000"/>
    <numFmt numFmtId="171" formatCode="0.0000000000"/>
    <numFmt numFmtId="172" formatCode="#,##0.0000000"/>
    <numFmt numFmtId="173" formatCode="#,##0.000000000000000000000000000000"/>
  </numFmts>
  <fonts count="199" x14ac:knownFonts="1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14"/>
      <color rgb="FF002060"/>
      <name val="Arial"/>
      <family val="2"/>
      <charset val="204"/>
    </font>
    <font>
      <b/>
      <i/>
      <sz val="16"/>
      <color rgb="FF7030A0"/>
      <name val="Arial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4"/>
      <color rgb="FF002060"/>
      <name val="Arial Cyr"/>
      <charset val="204"/>
    </font>
    <font>
      <b/>
      <i/>
      <sz val="14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2"/>
      <color rgb="FFFF0000"/>
      <name val="Calibri"/>
      <family val="2"/>
      <charset val="204"/>
      <scheme val="minor"/>
    </font>
    <font>
      <b/>
      <i/>
      <sz val="14"/>
      <color theme="5" tint="-0.249977111117893"/>
      <name val="Arial Cyr"/>
      <charset val="204"/>
    </font>
    <font>
      <b/>
      <i/>
      <sz val="14"/>
      <color theme="5" tint="-0.249977111117893"/>
      <name val="Arial"/>
      <family val="2"/>
      <charset val="204"/>
    </font>
    <font>
      <b/>
      <i/>
      <sz val="14"/>
      <color rgb="FFFF0000"/>
      <name val="Arial Cyr"/>
      <charset val="204"/>
    </font>
    <font>
      <b/>
      <i/>
      <sz val="14"/>
      <color rgb="FFFF0000"/>
      <name val="Calibri"/>
      <family val="2"/>
      <charset val="204"/>
      <scheme val="minor"/>
    </font>
    <font>
      <b/>
      <i/>
      <sz val="14"/>
      <color rgb="FFFF0000"/>
      <name val="Arial"/>
      <family val="2"/>
      <charset val="204"/>
    </font>
    <font>
      <b/>
      <i/>
      <sz val="14"/>
      <color rgb="FF7030A0"/>
      <name val="Arial Cyr"/>
      <charset val="204"/>
    </font>
    <font>
      <b/>
      <i/>
      <sz val="14"/>
      <color rgb="FF7030A0"/>
      <name val="Arial"/>
      <family val="2"/>
      <charset val="204"/>
    </font>
    <font>
      <i/>
      <sz val="14"/>
      <name val="Arial Cyr"/>
      <charset val="204"/>
    </font>
    <font>
      <i/>
      <sz val="14"/>
      <name val="Arial"/>
      <family val="2"/>
      <charset val="204"/>
    </font>
    <font>
      <i/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4"/>
      <color rgb="FFFF0000"/>
      <name val="Arial Cyr"/>
      <charset val="204"/>
    </font>
    <font>
      <b/>
      <sz val="12"/>
      <color rgb="FFFF0000"/>
      <name val="Calibri"/>
      <family val="2"/>
      <charset val="204"/>
      <scheme val="minor"/>
    </font>
    <font>
      <b/>
      <sz val="14"/>
      <color theme="5" tint="-0.249977111117893"/>
      <name val="Arial"/>
      <family val="2"/>
      <charset val="204"/>
    </font>
    <font>
      <sz val="12"/>
      <color theme="1"/>
      <name val="Arial"/>
      <family val="2"/>
      <charset val="204"/>
    </font>
    <font>
      <b/>
      <sz val="14"/>
      <color rgb="FF7030A0"/>
      <name val="Arial"/>
      <family val="2"/>
      <charset val="204"/>
    </font>
    <font>
      <b/>
      <sz val="14"/>
      <color rgb="FF002060"/>
      <name val="Arial"/>
      <family val="2"/>
      <charset val="204"/>
    </font>
    <font>
      <b/>
      <i/>
      <sz val="14"/>
      <name val="Arial Cyr"/>
      <charset val="204"/>
    </font>
    <font>
      <sz val="14"/>
      <name val="Arial Cyr"/>
      <charset val="204"/>
    </font>
    <font>
      <b/>
      <i/>
      <sz val="12"/>
      <name val="Arial Cyr"/>
      <charset val="204"/>
    </font>
    <font>
      <i/>
      <sz val="12"/>
      <name val="Arial Cyr"/>
      <charset val="204"/>
    </font>
    <font>
      <sz val="12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i/>
      <sz val="14"/>
      <color theme="1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4"/>
      <name val="Arial Cyr"/>
      <charset val="204"/>
    </font>
    <font>
      <b/>
      <sz val="12"/>
      <name val="Calibri"/>
      <family val="2"/>
      <charset val="204"/>
      <scheme val="minor"/>
    </font>
    <font>
      <b/>
      <sz val="12"/>
      <color rgb="FF0070C0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2"/>
      <color rgb="FF7030A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002060"/>
      <name val="Arial"/>
      <family val="2"/>
      <charset val="204"/>
    </font>
    <font>
      <sz val="12"/>
      <name val="Arial"/>
      <family val="2"/>
      <charset val="204"/>
    </font>
    <font>
      <b/>
      <i/>
      <sz val="12"/>
      <color rgb="FF002060"/>
      <name val="Arial Cyr"/>
      <charset val="204"/>
    </font>
    <font>
      <i/>
      <sz val="14"/>
      <color rgb="FF002060"/>
      <name val="Arial"/>
      <family val="2"/>
      <charset val="204"/>
    </font>
    <font>
      <sz val="14"/>
      <color theme="5" tint="-0.249977111117893"/>
      <name val="Arial"/>
      <family val="2"/>
      <charset val="204"/>
    </font>
    <font>
      <sz val="12"/>
      <color rgb="FF002060"/>
      <name val="Calibri"/>
      <family val="2"/>
      <charset val="204"/>
      <scheme val="minor"/>
    </font>
    <font>
      <b/>
      <sz val="12"/>
      <color rgb="FF002060"/>
      <name val="Calibri"/>
      <family val="2"/>
      <charset val="204"/>
      <scheme val="minor"/>
    </font>
    <font>
      <b/>
      <sz val="12"/>
      <name val="Arial Cyr"/>
      <charset val="204"/>
    </font>
    <font>
      <sz val="12"/>
      <color rgb="FF002060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sz val="14"/>
      <color rgb="FF00206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2"/>
      <color theme="5" tint="-0.249977111117893"/>
      <name val="Arial Cyr"/>
      <charset val="204"/>
    </font>
    <font>
      <sz val="14"/>
      <name val="Calibri"/>
      <family val="2"/>
      <charset val="204"/>
      <scheme val="minor"/>
    </font>
    <font>
      <sz val="12"/>
      <color rgb="FF7030A0"/>
      <name val="Calibri"/>
      <family val="2"/>
      <charset val="204"/>
      <scheme val="minor"/>
    </font>
    <font>
      <b/>
      <sz val="14"/>
      <color theme="5" tint="-0.249977111117893"/>
      <name val="Arial Cyr"/>
      <charset val="204"/>
    </font>
    <font>
      <i/>
      <sz val="14"/>
      <color rgb="FFC00000"/>
      <name val="Arial Cyr"/>
      <charset val="204"/>
    </font>
    <font>
      <i/>
      <sz val="14"/>
      <color rgb="FFFF0000"/>
      <name val="Arial"/>
      <family val="2"/>
      <charset val="204"/>
    </font>
    <font>
      <sz val="12"/>
      <color rgb="FFFF0000"/>
      <name val="Calibri"/>
      <family val="2"/>
      <charset val="204"/>
      <scheme val="minor"/>
    </font>
    <font>
      <i/>
      <sz val="14"/>
      <color theme="5" tint="-0.249977111117893"/>
      <name val="Arial Cyr"/>
      <charset val="204"/>
    </font>
    <font>
      <sz val="12"/>
      <color theme="5" tint="-0.249977111117893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scheme val="minor"/>
    </font>
    <font>
      <b/>
      <i/>
      <sz val="12"/>
      <color rgb="FF002060"/>
      <name val="Calibri"/>
      <family val="2"/>
      <charset val="204"/>
      <scheme val="minor"/>
    </font>
    <font>
      <i/>
      <sz val="12"/>
      <color rgb="FF002060"/>
      <name val="Calibri"/>
      <family val="2"/>
      <charset val="204"/>
      <scheme val="minor"/>
    </font>
    <font>
      <b/>
      <i/>
      <sz val="16"/>
      <color rgb="FF002060"/>
      <name val="Arial Cyr"/>
      <charset val="204"/>
    </font>
    <font>
      <b/>
      <i/>
      <sz val="16"/>
      <name val="Arial"/>
      <family val="2"/>
      <charset val="204"/>
    </font>
    <font>
      <b/>
      <i/>
      <sz val="16"/>
      <color theme="5" tint="-0.249977111117893"/>
      <name val="Arial Cyr"/>
      <charset val="204"/>
    </font>
    <font>
      <b/>
      <i/>
      <sz val="16"/>
      <color rgb="FFFF0000"/>
      <name val="Arial Cyr"/>
      <charset val="204"/>
    </font>
    <font>
      <i/>
      <sz val="16"/>
      <color rgb="FF002060"/>
      <name val="Arial Cyr"/>
      <charset val="204"/>
    </font>
    <font>
      <b/>
      <i/>
      <sz val="16"/>
      <color rgb="FF002060"/>
      <name val="Arial"/>
      <family val="2"/>
      <charset val="204"/>
    </font>
    <font>
      <b/>
      <i/>
      <sz val="16"/>
      <color theme="5" tint="-0.249977111117893"/>
      <name val="Arial"/>
      <family val="2"/>
      <charset val="204"/>
    </font>
    <font>
      <b/>
      <i/>
      <sz val="16"/>
      <color rgb="FFFF0000"/>
      <name val="Arial"/>
      <family val="2"/>
      <charset val="204"/>
    </font>
    <font>
      <b/>
      <i/>
      <sz val="16"/>
      <color rgb="FF7030A0"/>
      <name val="Arial"/>
      <family val="2"/>
      <charset val="204"/>
    </font>
    <font>
      <i/>
      <sz val="16"/>
      <color rgb="FF002060"/>
      <name val="Arial"/>
      <family val="2"/>
      <charset val="204"/>
    </font>
    <font>
      <b/>
      <sz val="16"/>
      <name val="Arial"/>
      <family val="2"/>
      <charset val="204"/>
    </font>
    <font>
      <b/>
      <sz val="16"/>
      <color rgb="FFFF0000"/>
      <name val="Arial Cyr"/>
      <charset val="204"/>
    </font>
    <font>
      <b/>
      <sz val="16"/>
      <color rgb="FF002060"/>
      <name val="Arial Cyr"/>
      <charset val="204"/>
    </font>
    <font>
      <b/>
      <sz val="16"/>
      <color theme="5" tint="-0.249977111117893"/>
      <name val="Arial"/>
      <family val="2"/>
      <charset val="204"/>
    </font>
    <font>
      <i/>
      <sz val="16"/>
      <name val="Arial"/>
      <family val="2"/>
      <charset val="204"/>
    </font>
    <font>
      <b/>
      <sz val="16"/>
      <color rgb="FF002060"/>
      <name val="Arial"/>
      <family val="2"/>
      <charset val="204"/>
    </font>
    <font>
      <i/>
      <sz val="16"/>
      <name val="Arial Cyr"/>
      <charset val="204"/>
    </font>
    <font>
      <i/>
      <sz val="16"/>
      <color rgb="FF7030A0"/>
      <name val="Arial Cyr"/>
      <charset val="204"/>
    </font>
    <font>
      <sz val="16"/>
      <color rgb="FF002060"/>
      <name val="Arial Cyr"/>
      <charset val="204"/>
    </font>
    <font>
      <sz val="16"/>
      <name val="Arial Cyr"/>
      <charset val="204"/>
    </font>
    <font>
      <b/>
      <sz val="16"/>
      <color theme="1"/>
      <name val="Arial"/>
      <family val="2"/>
      <charset val="204"/>
    </font>
    <font>
      <sz val="16"/>
      <name val="Arial"/>
      <family val="2"/>
      <charset val="204"/>
    </font>
    <font>
      <i/>
      <sz val="16"/>
      <color rgb="FFFF0000"/>
      <name val="Arial Cyr"/>
      <charset val="204"/>
    </font>
    <font>
      <b/>
      <i/>
      <sz val="16"/>
      <color rgb="FFC00000"/>
      <name val="Arial Cyr"/>
      <charset val="204"/>
    </font>
    <font>
      <i/>
      <sz val="16"/>
      <color rgb="FFC00000"/>
      <name val="Arial Cyr"/>
      <charset val="204"/>
    </font>
    <font>
      <i/>
      <sz val="16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6"/>
      <color theme="5" tint="-0.249977111117893"/>
      <name val="Arial Cyr"/>
      <charset val="204"/>
    </font>
    <font>
      <sz val="14"/>
      <color rgb="FF002060"/>
      <name val="Arial"/>
      <family val="2"/>
      <charset val="204"/>
    </font>
    <font>
      <i/>
      <sz val="14"/>
      <color rgb="FF002060"/>
      <name val="Arial Cyr"/>
      <charset val="204"/>
    </font>
    <font>
      <b/>
      <sz val="12"/>
      <color rgb="FF002060"/>
      <name val="Arial Cyr"/>
      <charset val="204"/>
    </font>
    <font>
      <b/>
      <sz val="16"/>
      <color theme="5" tint="-0.499984740745262"/>
      <name val="Arial"/>
      <family val="2"/>
      <charset val="204"/>
    </font>
    <font>
      <b/>
      <i/>
      <sz val="16"/>
      <color theme="5" tint="-0.499984740745262"/>
      <name val="Arial Cyr"/>
      <charset val="204"/>
    </font>
    <font>
      <b/>
      <i/>
      <sz val="16"/>
      <color theme="5" tint="-0.499984740745262"/>
      <name val="Arial"/>
      <family val="2"/>
      <charset val="204"/>
    </font>
    <font>
      <b/>
      <i/>
      <sz val="14"/>
      <color theme="5" tint="-0.499984740745262"/>
      <name val="Arial"/>
      <family val="2"/>
      <charset val="204"/>
    </font>
    <font>
      <b/>
      <sz val="16"/>
      <color theme="5" tint="-0.499984740745262"/>
      <name val="Arial Cyr"/>
      <charset val="204"/>
    </font>
    <font>
      <b/>
      <sz val="12"/>
      <color theme="5" tint="-0.499984740745262"/>
      <name val="Calibri"/>
      <family val="2"/>
      <charset val="204"/>
      <scheme val="minor"/>
    </font>
    <font>
      <sz val="14"/>
      <color theme="5" tint="-0.499984740745262"/>
      <name val="Arial"/>
      <family val="2"/>
      <charset val="204"/>
    </font>
    <font>
      <sz val="12"/>
      <name val="Arial Cyr"/>
      <charset val="204"/>
    </font>
    <font>
      <b/>
      <sz val="12"/>
      <color rgb="FFFF0000"/>
      <name val="Arial"/>
      <family val="2"/>
      <charset val="204"/>
    </font>
    <font>
      <sz val="12"/>
      <color theme="5" tint="-0.499984740745262"/>
      <name val="Calibri"/>
      <family val="2"/>
      <charset val="204"/>
      <scheme val="minor"/>
    </font>
    <font>
      <sz val="14"/>
      <color theme="5" tint="-0.499984740745262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2"/>
      <color rgb="FF00B050"/>
      <name val="Calibri"/>
      <family val="2"/>
      <charset val="204"/>
      <scheme val="minor"/>
    </font>
    <font>
      <b/>
      <i/>
      <sz val="16"/>
      <color rgb="FF00B050"/>
      <name val="Arial Cyr"/>
      <charset val="204"/>
    </font>
    <font>
      <b/>
      <i/>
      <sz val="14"/>
      <color rgb="FF00B050"/>
      <name val="Arial"/>
      <family val="2"/>
      <charset val="204"/>
    </font>
    <font>
      <b/>
      <i/>
      <sz val="16"/>
      <color rgb="FF00B050"/>
      <name val="Arial"/>
      <family val="2"/>
      <charset val="204"/>
    </font>
    <font>
      <b/>
      <sz val="12"/>
      <color rgb="FF00B050"/>
      <name val="Calibri"/>
      <family val="2"/>
      <charset val="204"/>
      <scheme val="minor"/>
    </font>
    <font>
      <b/>
      <sz val="16"/>
      <color rgb="FF00B050"/>
      <name val="Arial Cyr"/>
      <charset val="204"/>
    </font>
    <font>
      <b/>
      <i/>
      <sz val="14"/>
      <color rgb="FF00B050"/>
      <name val="Arial Cyr"/>
      <charset val="204"/>
    </font>
    <font>
      <b/>
      <sz val="14"/>
      <color rgb="FF00B050"/>
      <name val="Arial"/>
      <family val="2"/>
      <charset val="204"/>
    </font>
    <font>
      <b/>
      <sz val="16"/>
      <color rgb="FF00B050"/>
      <name val="Arial"/>
      <family val="2"/>
      <charset val="204"/>
    </font>
    <font>
      <i/>
      <sz val="16"/>
      <color rgb="FF00B050"/>
      <name val="Arial Cyr"/>
      <charset val="204"/>
    </font>
    <font>
      <b/>
      <sz val="12"/>
      <color rgb="FF7030A0"/>
      <name val="Arial"/>
      <family val="2"/>
      <charset val="204"/>
    </font>
    <font>
      <b/>
      <sz val="16"/>
      <color rgb="FF7030A0"/>
      <name val="Arial"/>
      <family val="2"/>
      <charset val="204"/>
    </font>
    <font>
      <b/>
      <sz val="14"/>
      <color rgb="FF7030A0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b/>
      <i/>
      <sz val="16"/>
      <color rgb="FF0070C0"/>
      <name val="Arial"/>
      <family val="2"/>
      <charset val="204"/>
    </font>
    <font>
      <sz val="16"/>
      <color rgb="FFFF0000"/>
      <name val="Arial"/>
      <family val="2"/>
      <charset val="204"/>
    </font>
    <font>
      <b/>
      <i/>
      <sz val="16"/>
      <color theme="9" tint="-0.499984740745262"/>
      <name val="Arial"/>
      <family val="2"/>
      <charset val="204"/>
    </font>
    <font>
      <b/>
      <i/>
      <sz val="16"/>
      <color theme="9" tint="-0.499984740745262"/>
      <name val="Arial Cyr"/>
      <charset val="204"/>
    </font>
    <font>
      <b/>
      <i/>
      <sz val="16"/>
      <color theme="6" tint="-0.249977111117893"/>
      <name val="Arial"/>
      <family val="2"/>
      <charset val="204"/>
    </font>
    <font>
      <b/>
      <i/>
      <sz val="16"/>
      <color theme="6" tint="-0.249977111117893"/>
      <name val="Arial Cyr"/>
      <charset val="204"/>
    </font>
    <font>
      <i/>
      <sz val="14"/>
      <color theme="5" tint="-0.499984740745262"/>
      <name val="Arial"/>
      <family val="2"/>
      <charset val="204"/>
    </font>
    <font>
      <sz val="12"/>
      <color theme="6" tint="-0.249977111117893"/>
      <name val="Calibri"/>
      <family val="2"/>
      <charset val="204"/>
      <scheme val="minor"/>
    </font>
    <font>
      <b/>
      <sz val="16"/>
      <color theme="6" tint="-0.249977111117893"/>
      <name val="Arial Cyr"/>
      <charset val="204"/>
    </font>
    <font>
      <b/>
      <i/>
      <sz val="12"/>
      <color theme="9" tint="-0.499984740745262"/>
      <name val="Calibri"/>
      <family val="2"/>
      <charset val="204"/>
      <scheme val="minor"/>
    </font>
    <font>
      <b/>
      <sz val="12"/>
      <color theme="5" tint="-0.249977111117893"/>
      <name val="Calibri"/>
      <family val="2"/>
      <charset val="204"/>
      <scheme val="minor"/>
    </font>
    <font>
      <b/>
      <sz val="14"/>
      <color rgb="FF002060"/>
      <name val="Arial Cyr"/>
      <charset val="204"/>
    </font>
    <font>
      <i/>
      <sz val="14"/>
      <color rgb="FF00B050"/>
      <name val="Arial"/>
      <family val="2"/>
      <charset val="204"/>
    </font>
    <font>
      <b/>
      <sz val="12"/>
      <color rgb="FF00B050"/>
      <name val="Arial"/>
      <family val="2"/>
      <charset val="204"/>
    </font>
    <font>
      <b/>
      <sz val="12"/>
      <color theme="9" tint="-0.249977111117893"/>
      <name val="Arial"/>
      <family val="2"/>
      <charset val="204"/>
    </font>
    <font>
      <b/>
      <sz val="16"/>
      <color theme="9" tint="-0.249977111117893"/>
      <name val="Arial"/>
      <family val="2"/>
      <charset val="204"/>
    </font>
    <font>
      <b/>
      <i/>
      <sz val="16"/>
      <color theme="9" tint="-0.249977111117893"/>
      <name val="Arial"/>
      <family val="2"/>
      <charset val="204"/>
    </font>
    <font>
      <sz val="16"/>
      <color rgb="FF00B050"/>
      <name val="Calibri"/>
      <family val="2"/>
      <charset val="204"/>
      <scheme val="minor"/>
    </font>
    <font>
      <b/>
      <i/>
      <sz val="16"/>
      <color rgb="FF00B050"/>
      <name val="Times New Roman"/>
      <family val="1"/>
      <charset val="204"/>
    </font>
    <font>
      <i/>
      <sz val="14"/>
      <color rgb="FF00B050"/>
      <name val="Arial Cyr"/>
      <charset val="204"/>
    </font>
    <font>
      <b/>
      <sz val="14"/>
      <color rgb="FF00B050"/>
      <name val="Calibri"/>
      <family val="2"/>
      <charset val="204"/>
      <scheme val="minor"/>
    </font>
    <font>
      <b/>
      <i/>
      <sz val="16"/>
      <color rgb="FF00B0F0"/>
      <name val="Arial"/>
      <family val="2"/>
      <charset val="204"/>
    </font>
    <font>
      <b/>
      <i/>
      <sz val="16"/>
      <color rgb="FF00B0F0"/>
      <name val="Arial Cyr"/>
      <charset val="204"/>
    </font>
    <font>
      <b/>
      <sz val="12"/>
      <color rgb="FF00B0F0"/>
      <name val="Calibri"/>
      <family val="2"/>
      <charset val="204"/>
      <scheme val="minor"/>
    </font>
    <font>
      <b/>
      <i/>
      <sz val="16"/>
      <color rgb="FF00B050"/>
      <name val="Calibri"/>
      <family val="2"/>
      <charset val="204"/>
    </font>
    <font>
      <b/>
      <i/>
      <sz val="12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6"/>
      <color theme="5" tint="-0.499984740745262"/>
      <name val="Arial"/>
      <family val="2"/>
      <charset val="204"/>
    </font>
    <font>
      <sz val="16"/>
      <color theme="5" tint="-0.499984740745262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14"/>
      <color rgb="FFFF0000"/>
      <name val="Arial"/>
      <family val="2"/>
      <charset val="204"/>
    </font>
    <font>
      <b/>
      <i/>
      <sz val="12"/>
      <color theme="8" tint="-0.249977111117893"/>
      <name val="Calibri"/>
      <family val="2"/>
      <charset val="204"/>
      <scheme val="minor"/>
    </font>
    <font>
      <b/>
      <i/>
      <sz val="16"/>
      <color theme="8" tint="-0.249977111117893"/>
      <name val="Arial Cyr"/>
      <charset val="204"/>
    </font>
    <font>
      <b/>
      <i/>
      <sz val="16"/>
      <color theme="8" tint="-0.249977111117893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6"/>
      <color rgb="FF002060"/>
      <name val="Calibri"/>
      <family val="2"/>
      <charset val="204"/>
      <scheme val="minor"/>
    </font>
    <font>
      <sz val="16"/>
      <color rgb="FF002060"/>
      <name val="Arial"/>
      <family val="2"/>
      <charset val="204"/>
    </font>
    <font>
      <i/>
      <sz val="16"/>
      <color theme="5" tint="-0.249977111117893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i/>
      <sz val="16"/>
      <color rgb="FF92D050"/>
      <name val="Arial"/>
      <family val="2"/>
      <charset val="204"/>
    </font>
    <font>
      <b/>
      <i/>
      <sz val="16"/>
      <color rgb="FF92D050"/>
      <name val="Arial Cyr"/>
      <charset val="204"/>
    </font>
    <font>
      <sz val="12"/>
      <color rgb="FF92D050"/>
      <name val="Calibri"/>
      <family val="2"/>
      <charset val="204"/>
      <scheme val="minor"/>
    </font>
    <font>
      <b/>
      <i/>
      <sz val="12"/>
      <color rgb="FF7030A0"/>
      <name val="Calibri"/>
      <family val="2"/>
      <charset val="204"/>
      <scheme val="minor"/>
    </font>
    <font>
      <b/>
      <sz val="12"/>
      <color theme="9" tint="-0.499984740745262"/>
      <name val="Calibri"/>
      <family val="2"/>
      <charset val="204"/>
      <scheme val="minor"/>
    </font>
    <font>
      <i/>
      <sz val="12"/>
      <color rgb="FF7030A0"/>
      <name val="Calibri"/>
      <family val="2"/>
      <charset val="204"/>
      <scheme val="minor"/>
    </font>
    <font>
      <b/>
      <sz val="16"/>
      <color theme="6" tint="-0.499984740745262"/>
      <name val="Arial Cyr"/>
      <charset val="204"/>
    </font>
    <font>
      <b/>
      <i/>
      <sz val="16"/>
      <color theme="6" tint="-0.499984740745262"/>
      <name val="Arial"/>
      <family val="2"/>
      <charset val="204"/>
    </font>
    <font>
      <b/>
      <i/>
      <sz val="16"/>
      <color theme="6" tint="-0.499984740745262"/>
      <name val="Arial Cyr"/>
      <charset val="204"/>
    </font>
    <font>
      <sz val="12"/>
      <color theme="6" tint="-0.49998474074526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b/>
      <sz val="16"/>
      <color theme="3"/>
      <name val="Arial Cyr"/>
      <charset val="204"/>
    </font>
    <font>
      <b/>
      <i/>
      <sz val="16"/>
      <color theme="3"/>
      <name val="Arial"/>
      <family val="2"/>
      <charset val="204"/>
    </font>
    <font>
      <b/>
      <i/>
      <sz val="16"/>
      <color theme="3"/>
      <name val="Arial Cyr"/>
      <charset val="204"/>
    </font>
    <font>
      <b/>
      <i/>
      <sz val="22"/>
      <color theme="9" tint="-0.499984740745262"/>
      <name val="Calibri"/>
      <family val="2"/>
      <charset val="204"/>
      <scheme val="minor"/>
    </font>
    <font>
      <b/>
      <i/>
      <sz val="22"/>
      <color rgb="FFFF0000"/>
      <name val="Calibri"/>
      <family val="2"/>
      <charset val="204"/>
      <scheme val="minor"/>
    </font>
    <font>
      <b/>
      <i/>
      <sz val="22"/>
      <color theme="8" tint="-0.249977111117893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0">
    <xf numFmtId="0" fontId="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7" fillId="0" borderId="0"/>
    <xf numFmtId="168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76" fillId="0" borderId="0"/>
    <xf numFmtId="0" fontId="7" fillId="0" borderId="0"/>
    <xf numFmtId="0" fontId="76" fillId="0" borderId="0"/>
    <xf numFmtId="0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9" fontId="76" fillId="0" borderId="0" applyFont="0" applyFill="0" applyBorder="0" applyAlignment="0" applyProtection="0"/>
    <xf numFmtId="169" fontId="76" fillId="0" borderId="0" applyFont="0" applyFill="0" applyBorder="0" applyAlignment="0" applyProtection="0"/>
    <xf numFmtId="0" fontId="1" fillId="0" borderId="0"/>
  </cellStyleXfs>
  <cellXfs count="1096">
    <xf numFmtId="0" fontId="0" fillId="0" borderId="0" xfId="0"/>
    <xf numFmtId="0" fontId="3" fillId="0" borderId="0" xfId="1"/>
    <xf numFmtId="49" fontId="4" fillId="0" borderId="0" xfId="1" applyNumberFormat="1" applyFont="1" applyAlignment="1">
      <alignment horizontal="center"/>
    </xf>
    <xf numFmtId="164" fontId="5" fillId="0" borderId="0" xfId="1" applyNumberFormat="1" applyFont="1"/>
    <xf numFmtId="164" fontId="3" fillId="0" borderId="0" xfId="1" applyNumberFormat="1"/>
    <xf numFmtId="164" fontId="6" fillId="0" borderId="0" xfId="1" applyNumberFormat="1" applyFont="1" applyFill="1"/>
    <xf numFmtId="0" fontId="3" fillId="0" borderId="0" xfId="1" applyFill="1"/>
    <xf numFmtId="0" fontId="3" fillId="0" borderId="0" xfId="1" applyBorder="1"/>
    <xf numFmtId="49" fontId="11" fillId="0" borderId="1" xfId="1" applyNumberFormat="1" applyFont="1" applyFill="1" applyBorder="1" applyAlignment="1">
      <alignment horizontal="center" vertical="center" wrapText="1"/>
    </xf>
    <xf numFmtId="0" fontId="12" fillId="0" borderId="0" xfId="1" applyFont="1" applyFill="1"/>
    <xf numFmtId="49" fontId="11" fillId="0" borderId="2" xfId="1" applyNumberFormat="1" applyFont="1" applyFill="1" applyBorder="1" applyAlignment="1">
      <alignment horizontal="center" vertical="center" wrapText="1"/>
    </xf>
    <xf numFmtId="49" fontId="13" fillId="0" borderId="0" xfId="1" applyNumberFormat="1" applyFont="1"/>
    <xf numFmtId="49" fontId="13" fillId="0" borderId="4" xfId="1" applyNumberFormat="1" applyFont="1" applyBorder="1" applyAlignment="1">
      <alignment horizontal="center" vertical="center"/>
    </xf>
    <xf numFmtId="49" fontId="14" fillId="0" borderId="0" xfId="1" applyNumberFormat="1" applyFont="1"/>
    <xf numFmtId="49" fontId="18" fillId="0" borderId="0" xfId="1" applyNumberFormat="1" applyFont="1"/>
    <xf numFmtId="165" fontId="25" fillId="0" borderId="4" xfId="1" applyNumberFormat="1" applyFont="1" applyFill="1" applyBorder="1" applyAlignment="1">
      <alignment horizontal="center" vertical="center"/>
    </xf>
    <xf numFmtId="49" fontId="29" fillId="0" borderId="0" xfId="1" applyNumberFormat="1" applyFont="1"/>
    <xf numFmtId="49" fontId="30" fillId="0" borderId="0" xfId="1" applyNumberFormat="1" applyFont="1"/>
    <xf numFmtId="167" fontId="16" fillId="0" borderId="4" xfId="1" applyNumberFormat="1" applyFont="1" applyFill="1" applyBorder="1" applyAlignment="1">
      <alignment vertical="center" wrapText="1"/>
    </xf>
    <xf numFmtId="165" fontId="16" fillId="0" borderId="4" xfId="1" applyNumberFormat="1" applyFont="1" applyFill="1" applyBorder="1" applyAlignment="1">
      <alignment horizontal="center" vertical="center" wrapText="1"/>
    </xf>
    <xf numFmtId="0" fontId="32" fillId="0" borderId="0" xfId="1" applyFont="1" applyFill="1"/>
    <xf numFmtId="167" fontId="23" fillId="0" borderId="4" xfId="1" applyNumberFormat="1" applyFont="1" applyFill="1" applyBorder="1" applyAlignment="1">
      <alignment vertical="center" wrapText="1"/>
    </xf>
    <xf numFmtId="165" fontId="21" fillId="0" borderId="4" xfId="1" applyNumberFormat="1" applyFont="1" applyFill="1" applyBorder="1" applyAlignment="1">
      <alignment horizontal="center" vertical="center" wrapText="1"/>
    </xf>
    <xf numFmtId="0" fontId="34" fillId="0" borderId="0" xfId="1" applyFont="1" applyFill="1"/>
    <xf numFmtId="0" fontId="16" fillId="0" borderId="0" xfId="1" applyFont="1" applyFill="1" applyBorder="1" applyAlignment="1">
      <alignment horizontal="center" vertical="center" wrapText="1"/>
    </xf>
    <xf numFmtId="0" fontId="29" fillId="0" borderId="0" xfId="1" applyFont="1" applyFill="1"/>
    <xf numFmtId="0" fontId="29" fillId="0" borderId="0" xfId="1" applyFont="1"/>
    <xf numFmtId="167" fontId="20" fillId="0" borderId="4" xfId="1" applyNumberFormat="1" applyFont="1" applyFill="1" applyBorder="1" applyAlignment="1">
      <alignment horizontal="left" vertical="center" wrapText="1"/>
    </xf>
    <xf numFmtId="165" fontId="20" fillId="0" borderId="4" xfId="1" applyNumberFormat="1" applyFont="1" applyFill="1" applyBorder="1" applyAlignment="1">
      <alignment horizontal="center" vertical="center" wrapText="1"/>
    </xf>
    <xf numFmtId="165" fontId="17" fillId="0" borderId="0" xfId="1" applyNumberFormat="1" applyFont="1" applyFill="1" applyBorder="1" applyAlignment="1">
      <alignment horizontal="center" vertical="center" wrapText="1"/>
    </xf>
    <xf numFmtId="0" fontId="36" fillId="0" borderId="0" xfId="1" applyFont="1" applyFill="1"/>
    <xf numFmtId="165" fontId="27" fillId="0" borderId="4" xfId="1" applyNumberFormat="1" applyFont="1" applyFill="1" applyBorder="1" applyAlignment="1">
      <alignment horizontal="center" vertical="center" wrapText="1"/>
    </xf>
    <xf numFmtId="0" fontId="36" fillId="3" borderId="0" xfId="1" applyFont="1" applyFill="1"/>
    <xf numFmtId="164" fontId="8" fillId="0" borderId="4" xfId="1" applyNumberFormat="1" applyFont="1" applyFill="1" applyBorder="1" applyAlignment="1">
      <alignment horizontal="center" vertical="center" wrapText="1"/>
    </xf>
    <xf numFmtId="167" fontId="26" fillId="0" borderId="4" xfId="1" applyNumberFormat="1" applyFont="1" applyFill="1" applyBorder="1" applyAlignment="1">
      <alignment horizontal="center" vertical="center" wrapText="1"/>
    </xf>
    <xf numFmtId="165" fontId="26" fillId="0" borderId="4" xfId="1" applyNumberFormat="1" applyFont="1" applyFill="1" applyBorder="1" applyAlignment="1">
      <alignment horizontal="center" vertical="center" wrapText="1"/>
    </xf>
    <xf numFmtId="165" fontId="42" fillId="0" borderId="0" xfId="1" applyNumberFormat="1" applyFont="1" applyFill="1" applyBorder="1" applyAlignment="1">
      <alignment horizontal="center" vertical="center" wrapText="1"/>
    </xf>
    <xf numFmtId="0" fontId="43" fillId="0" borderId="0" xfId="1" applyFont="1" applyFill="1"/>
    <xf numFmtId="165" fontId="26" fillId="0" borderId="4" xfId="1" applyNumberFormat="1" applyFont="1" applyFill="1" applyBorder="1" applyAlignment="1">
      <alignment horizontal="left" vertical="center" wrapText="1"/>
    </xf>
    <xf numFmtId="167" fontId="16" fillId="0" borderId="4" xfId="1" applyNumberFormat="1" applyFont="1" applyFill="1" applyBorder="1" applyAlignment="1">
      <alignment horizontal="left" vertical="center" wrapText="1"/>
    </xf>
    <xf numFmtId="0" fontId="46" fillId="0" borderId="0" xfId="1" applyFont="1" applyFill="1"/>
    <xf numFmtId="165" fontId="39" fillId="0" borderId="4" xfId="1" applyNumberFormat="1" applyFont="1" applyFill="1" applyBorder="1" applyAlignment="1">
      <alignment horizontal="center" vertical="center" wrapText="1"/>
    </xf>
    <xf numFmtId="0" fontId="48" fillId="0" borderId="0" xfId="1" applyFont="1" applyFill="1"/>
    <xf numFmtId="165" fontId="15" fillId="0" borderId="4" xfId="1" applyNumberFormat="1" applyFont="1" applyFill="1" applyBorder="1" applyAlignment="1">
      <alignment horizontal="center" vertical="center" wrapText="1"/>
    </xf>
    <xf numFmtId="0" fontId="49" fillId="0" borderId="0" xfId="1" applyFont="1" applyFill="1"/>
    <xf numFmtId="0" fontId="50" fillId="0" borderId="0" xfId="1" applyFont="1" applyFill="1"/>
    <xf numFmtId="0" fontId="38" fillId="0" borderId="0" xfId="1" applyFont="1" applyFill="1"/>
    <xf numFmtId="0" fontId="29" fillId="3" borderId="0" xfId="1" applyFont="1" applyFill="1"/>
    <xf numFmtId="0" fontId="51" fillId="0" borderId="0" xfId="1" applyFont="1" applyFill="1"/>
    <xf numFmtId="0" fontId="52" fillId="0" borderId="0" xfId="1" applyFont="1" applyFill="1"/>
    <xf numFmtId="0" fontId="50" fillId="3" borderId="0" xfId="1" applyFont="1" applyFill="1"/>
    <xf numFmtId="0" fontId="51" fillId="0" borderId="0" xfId="1" applyFont="1" applyFill="1" applyAlignment="1">
      <alignment horizontal="center"/>
    </xf>
    <xf numFmtId="0" fontId="53" fillId="0" borderId="0" xfId="1" applyFont="1" applyFill="1"/>
    <xf numFmtId="167" fontId="42" fillId="0" borderId="4" xfId="1" applyNumberFormat="1" applyFont="1" applyFill="1" applyBorder="1" applyAlignment="1">
      <alignment vertical="center" wrapText="1"/>
    </xf>
    <xf numFmtId="0" fontId="54" fillId="0" borderId="0" xfId="1" applyFont="1" applyFill="1"/>
    <xf numFmtId="167" fontId="55" fillId="0" borderId="4" xfId="1" applyNumberFormat="1" applyFont="1" applyFill="1" applyBorder="1" applyAlignment="1">
      <alignment vertical="center" wrapText="1"/>
    </xf>
    <xf numFmtId="167" fontId="8" fillId="0" borderId="4" xfId="1" applyNumberFormat="1" applyFont="1" applyFill="1" applyBorder="1" applyAlignment="1">
      <alignment horizontal="left" vertical="center" wrapText="1"/>
    </xf>
    <xf numFmtId="0" fontId="8" fillId="0" borderId="0" xfId="1" applyFont="1" applyFill="1"/>
    <xf numFmtId="164" fontId="39" fillId="0" borderId="0" xfId="1" applyNumberFormat="1" applyFont="1" applyFill="1" applyBorder="1" applyAlignment="1">
      <alignment horizontal="center" vertical="center" wrapText="1"/>
    </xf>
    <xf numFmtId="0" fontId="57" fillId="0" borderId="0" xfId="1" applyFont="1" applyFill="1"/>
    <xf numFmtId="0" fontId="58" fillId="0" borderId="0" xfId="1" applyFont="1" applyFill="1"/>
    <xf numFmtId="0" fontId="59" fillId="0" borderId="0" xfId="1" applyFont="1" applyFill="1"/>
    <xf numFmtId="165" fontId="19" fillId="0" borderId="4" xfId="1" applyNumberFormat="1" applyFont="1" applyFill="1" applyBorder="1" applyAlignment="1">
      <alignment horizontal="center" vertical="center" wrapText="1"/>
    </xf>
    <xf numFmtId="165" fontId="26" fillId="0" borderId="4" xfId="1" applyNumberFormat="1" applyFont="1" applyFill="1" applyBorder="1" applyAlignment="1">
      <alignment vertical="center" wrapText="1"/>
    </xf>
    <xf numFmtId="0" fontId="61" fillId="0" borderId="0" xfId="1" applyFont="1" applyFill="1"/>
    <xf numFmtId="0" fontId="62" fillId="0" borderId="0" xfId="1" applyFont="1" applyFill="1"/>
    <xf numFmtId="0" fontId="63" fillId="0" borderId="0" xfId="1" applyFont="1" applyFill="1"/>
    <xf numFmtId="0" fontId="66" fillId="0" borderId="0" xfId="1" applyFont="1" applyFill="1"/>
    <xf numFmtId="0" fontId="16" fillId="0" borderId="0" xfId="1" applyFont="1" applyFill="1"/>
    <xf numFmtId="0" fontId="59" fillId="0" borderId="0" xfId="1" applyFont="1"/>
    <xf numFmtId="0" fontId="27" fillId="0" borderId="0" xfId="1" applyFont="1" applyFill="1"/>
    <xf numFmtId="0" fontId="67" fillId="0" borderId="0" xfId="1" applyFont="1"/>
    <xf numFmtId="167" fontId="39" fillId="0" borderId="0" xfId="1" applyNumberFormat="1" applyFont="1" applyFill="1" applyBorder="1" applyAlignment="1">
      <alignment horizontal="center"/>
    </xf>
    <xf numFmtId="165" fontId="70" fillId="0" borderId="4" xfId="1" applyNumberFormat="1" applyFont="1" applyFill="1" applyBorder="1" applyAlignment="1">
      <alignment horizontal="center" vertical="center" wrapText="1"/>
    </xf>
    <xf numFmtId="0" fontId="71" fillId="0" borderId="0" xfId="1" applyFont="1" applyFill="1"/>
    <xf numFmtId="165" fontId="65" fillId="0" borderId="0" xfId="1" applyNumberFormat="1" applyFont="1" applyFill="1" applyBorder="1" applyAlignment="1">
      <alignment horizontal="center" vertical="center" wrapText="1"/>
    </xf>
    <xf numFmtId="0" fontId="73" fillId="0" borderId="0" xfId="1" applyFont="1" applyFill="1"/>
    <xf numFmtId="49" fontId="4" fillId="0" borderId="0" xfId="1" applyNumberFormat="1" applyFont="1" applyFill="1" applyAlignment="1">
      <alignment horizontal="center"/>
    </xf>
    <xf numFmtId="0" fontId="6" fillId="0" borderId="0" xfId="1" applyFont="1" applyFill="1"/>
    <xf numFmtId="49" fontId="6" fillId="0" borderId="0" xfId="1" applyNumberFormat="1" applyFont="1" applyFill="1"/>
    <xf numFmtId="164" fontId="3" fillId="0" borderId="0" xfId="1" applyNumberFormat="1" applyFill="1"/>
    <xf numFmtId="0" fontId="7" fillId="0" borderId="0" xfId="1" applyFont="1" applyFill="1"/>
    <xf numFmtId="0" fontId="44" fillId="0" borderId="0" xfId="1" applyFont="1" applyFill="1" applyAlignment="1">
      <alignment vertical="center" wrapText="1"/>
    </xf>
    <xf numFmtId="0" fontId="74" fillId="0" borderId="0" xfId="1" applyFont="1" applyFill="1" applyAlignment="1">
      <alignment horizontal="justify" vertical="center"/>
    </xf>
    <xf numFmtId="0" fontId="75" fillId="0" borderId="0" xfId="1" applyFont="1" applyFill="1" applyAlignment="1">
      <alignment vertical="center"/>
    </xf>
    <xf numFmtId="0" fontId="74" fillId="0" borderId="0" xfId="1" applyFont="1" applyFill="1" applyAlignment="1">
      <alignment vertical="center"/>
    </xf>
    <xf numFmtId="0" fontId="3" fillId="0" borderId="0" xfId="1" applyFill="1" applyAlignment="1">
      <alignment vertical="center" wrapText="1"/>
    </xf>
    <xf numFmtId="0" fontId="6" fillId="0" borderId="0" xfId="1" applyFont="1"/>
    <xf numFmtId="164" fontId="64" fillId="0" borderId="0" xfId="1" applyNumberFormat="1" applyFont="1" applyFill="1" applyAlignment="1">
      <alignment horizontal="center" vertical="center" wrapText="1"/>
    </xf>
    <xf numFmtId="165" fontId="8" fillId="0" borderId="4" xfId="1" applyNumberFormat="1" applyFont="1" applyFill="1" applyBorder="1" applyAlignment="1">
      <alignment horizontal="center" vertical="center" wrapText="1"/>
    </xf>
    <xf numFmtId="0" fontId="20" fillId="0" borderId="0" xfId="1" applyFont="1" applyFill="1"/>
    <xf numFmtId="49" fontId="78" fillId="0" borderId="0" xfId="1" applyNumberFormat="1" applyFont="1"/>
    <xf numFmtId="49" fontId="78" fillId="0" borderId="0" xfId="1" applyNumberFormat="1" applyFont="1" applyFill="1"/>
    <xf numFmtId="49" fontId="79" fillId="0" borderId="0" xfId="1" applyNumberFormat="1" applyFont="1" applyFill="1"/>
    <xf numFmtId="49" fontId="22" fillId="0" borderId="0" xfId="1" applyNumberFormat="1" applyFont="1"/>
    <xf numFmtId="165" fontId="85" fillId="0" borderId="4" xfId="1" applyNumberFormat="1" applyFont="1" applyFill="1" applyBorder="1" applyAlignment="1">
      <alignment horizontal="center" vertical="center"/>
    </xf>
    <xf numFmtId="165" fontId="88" fillId="0" borderId="4" xfId="1" applyNumberFormat="1" applyFont="1" applyFill="1" applyBorder="1" applyAlignment="1">
      <alignment horizontal="center" vertical="center"/>
    </xf>
    <xf numFmtId="167" fontId="81" fillId="0" borderId="4" xfId="1" applyNumberFormat="1" applyFont="1" applyFill="1" applyBorder="1" applyAlignment="1">
      <alignment vertical="center" wrapText="1"/>
    </xf>
    <xf numFmtId="165" fontId="81" fillId="0" borderId="4" xfId="1" quotePrefix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left" vertical="center" wrapText="1"/>
    </xf>
    <xf numFmtId="165" fontId="81" fillId="0" borderId="4" xfId="1" applyNumberFormat="1" applyFont="1" applyFill="1" applyBorder="1" applyAlignment="1">
      <alignment horizontal="left" vertical="center" wrapText="1"/>
    </xf>
    <xf numFmtId="167" fontId="87" fillId="0" borderId="4" xfId="1" applyNumberFormat="1" applyFont="1" applyFill="1" applyBorder="1" applyAlignment="1">
      <alignment vertical="center" wrapText="1"/>
    </xf>
    <xf numFmtId="165" fontId="83" fillId="0" borderId="4" xfId="1" applyNumberFormat="1" applyFont="1" applyFill="1" applyBorder="1" applyAlignment="1">
      <alignment horizontal="center" vertical="center" wrapText="1"/>
    </xf>
    <xf numFmtId="167" fontId="86" fillId="0" borderId="4" xfId="1" applyNumberFormat="1" applyFont="1" applyFill="1" applyBorder="1" applyAlignment="1">
      <alignment horizontal="left" vertical="center" wrapText="1"/>
    </xf>
    <xf numFmtId="165" fontId="86" fillId="0" borderId="4" xfId="1" applyNumberFormat="1" applyFont="1" applyFill="1" applyBorder="1" applyAlignment="1">
      <alignment horizontal="left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94" fillId="0" borderId="4" xfId="1" applyNumberFormat="1" applyFont="1" applyFill="1" applyBorder="1" applyAlignment="1">
      <alignment horizontal="center" vertical="center" wrapText="1"/>
    </xf>
    <xf numFmtId="167" fontId="85" fillId="0" borderId="4" xfId="1" applyNumberFormat="1" applyFont="1" applyFill="1" applyBorder="1" applyAlignment="1">
      <alignment horizontal="left" vertical="center" wrapText="1"/>
    </xf>
    <xf numFmtId="167" fontId="81" fillId="0" borderId="4" xfId="1" applyNumberFormat="1" applyFont="1" applyFill="1" applyBorder="1" applyAlignment="1">
      <alignment horizontal="left" vertical="center" wrapText="1"/>
    </xf>
    <xf numFmtId="164" fontId="94" fillId="0" borderId="4" xfId="1" applyNumberFormat="1" applyFont="1" applyFill="1" applyBorder="1" applyAlignment="1">
      <alignment horizontal="center" vertical="center" wrapText="1"/>
    </xf>
    <xf numFmtId="167" fontId="9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vertical="center" wrapText="1"/>
    </xf>
    <xf numFmtId="165" fontId="81" fillId="0" borderId="4" xfId="1" applyNumberFormat="1" applyFont="1" applyFill="1" applyBorder="1" applyAlignment="1">
      <alignment vertical="center" wrapText="1"/>
    </xf>
    <xf numFmtId="165" fontId="10" fillId="0" borderId="4" xfId="1" applyNumberFormat="1" applyFont="1" applyFill="1" applyBorder="1" applyAlignment="1">
      <alignment horizontal="center" vertical="center" wrapText="1"/>
    </xf>
    <xf numFmtId="165" fontId="96" fillId="0" borderId="4" xfId="1" applyNumberFormat="1" applyFont="1" applyFill="1" applyBorder="1" applyAlignment="1">
      <alignment horizontal="left" vertical="center" wrapText="1"/>
    </xf>
    <xf numFmtId="165" fontId="9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left" vertical="center" wrapText="1"/>
    </xf>
    <xf numFmtId="165" fontId="9" fillId="0" borderId="4" xfId="1" applyNumberFormat="1" applyFont="1" applyFill="1" applyBorder="1" applyAlignment="1">
      <alignment horizontal="center" vertical="center" wrapText="1"/>
    </xf>
    <xf numFmtId="165" fontId="96" fillId="0" borderId="4" xfId="1" applyNumberFormat="1" applyFont="1" applyFill="1" applyBorder="1" applyAlignment="1">
      <alignment vertical="center" wrapText="1"/>
    </xf>
    <xf numFmtId="164" fontId="80" fillId="0" borderId="4" xfId="2" applyNumberFormat="1" applyFont="1" applyFill="1" applyBorder="1" applyAlignment="1">
      <alignment horizontal="left" vertical="center" wrapText="1"/>
    </xf>
    <xf numFmtId="167" fontId="96" fillId="0" borderId="4" xfId="1" applyNumberFormat="1" applyFont="1" applyFill="1" applyBorder="1" applyAlignment="1">
      <alignment vertical="center" wrapText="1"/>
    </xf>
    <xf numFmtId="167" fontId="9" fillId="0" borderId="4" xfId="1" applyNumberFormat="1" applyFont="1" applyFill="1" applyBorder="1" applyAlignment="1">
      <alignment horizontal="center" vertical="center" wrapText="1"/>
    </xf>
    <xf numFmtId="167" fontId="94" fillId="0" borderId="4" xfId="1" applyNumberFormat="1" applyFont="1" applyFill="1" applyBorder="1" applyAlignment="1">
      <alignment vertical="center" wrapText="1"/>
    </xf>
    <xf numFmtId="167" fontId="10" fillId="0" borderId="4" xfId="1" applyNumberFormat="1" applyFont="1" applyFill="1" applyBorder="1" applyAlignment="1">
      <alignment vertical="center" wrapText="1"/>
    </xf>
    <xf numFmtId="167" fontId="80" fillId="0" borderId="4" xfId="1" applyNumberFormat="1" applyFont="1" applyFill="1" applyBorder="1" applyAlignment="1">
      <alignment horizontal="center" vertical="center" wrapText="1"/>
    </xf>
    <xf numFmtId="167" fontId="85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7" fontId="80" fillId="0" borderId="4" xfId="1" applyNumberFormat="1" applyFont="1" applyFill="1" applyBorder="1" applyAlignment="1">
      <alignment vertical="center" wrapText="1"/>
    </xf>
    <xf numFmtId="165" fontId="88" fillId="0" borderId="4" xfId="1" applyNumberFormat="1" applyFont="1" applyFill="1" applyBorder="1" applyAlignment="1">
      <alignment horizontal="center" vertical="center" wrapText="1"/>
    </xf>
    <xf numFmtId="165" fontId="102" fillId="0" borderId="4" xfId="1" applyNumberFormat="1" applyFont="1" applyFill="1" applyBorder="1" applyAlignment="1">
      <alignment horizontal="center" vertical="center" wrapText="1"/>
    </xf>
    <xf numFmtId="165" fontId="10" fillId="0" borderId="4" xfId="1" applyNumberFormat="1" applyFont="1" applyFill="1" applyBorder="1" applyAlignment="1">
      <alignment vertical="center" wrapText="1"/>
    </xf>
    <xf numFmtId="165" fontId="97" fillId="0" borderId="4" xfId="1" applyNumberFormat="1" applyFont="1" applyFill="1" applyBorder="1" applyAlignment="1">
      <alignment horizontal="left" vertical="center" wrapText="1"/>
    </xf>
    <xf numFmtId="165" fontId="85" fillId="0" borderId="4" xfId="1" applyNumberFormat="1" applyFont="1" applyFill="1" applyBorder="1" applyAlignment="1">
      <alignment vertical="center" wrapText="1"/>
    </xf>
    <xf numFmtId="165" fontId="90" fillId="0" borderId="4" xfId="1" applyNumberFormat="1" applyFont="1" applyFill="1" applyBorder="1" applyAlignment="1">
      <alignment horizontal="center" vertical="center" wrapText="1"/>
    </xf>
    <xf numFmtId="165" fontId="91" fillId="0" borderId="4" xfId="1" applyNumberFormat="1" applyFont="1" applyFill="1" applyBorder="1" applyAlignment="1">
      <alignment horizontal="center" vertical="center" wrapText="1"/>
    </xf>
    <xf numFmtId="165" fontId="103" fillId="0" borderId="4" xfId="1" applyNumberFormat="1" applyFont="1" applyFill="1" applyBorder="1" applyAlignment="1">
      <alignment horizontal="center" vertical="center" wrapText="1"/>
    </xf>
    <xf numFmtId="165" fontId="104" fillId="0" borderId="4" xfId="1" applyNumberFormat="1" applyFont="1" applyFill="1" applyBorder="1" applyAlignment="1">
      <alignment horizontal="center" vertical="center" wrapText="1"/>
    </xf>
    <xf numFmtId="165" fontId="10" fillId="0" borderId="4" xfId="1" applyNumberFormat="1" applyFont="1" applyFill="1" applyBorder="1" applyAlignment="1">
      <alignment horizontal="left" vertical="top" wrapText="1"/>
    </xf>
    <xf numFmtId="165" fontId="102" fillId="0" borderId="4" xfId="1" applyNumberFormat="1" applyFont="1" applyFill="1" applyBorder="1" applyAlignment="1">
      <alignment vertical="center" wrapText="1"/>
    </xf>
    <xf numFmtId="165" fontId="105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vertical="center" wrapText="1"/>
    </xf>
    <xf numFmtId="0" fontId="108" fillId="0" borderId="0" xfId="1" applyFont="1" applyFill="1"/>
    <xf numFmtId="165" fontId="84" fillId="0" borderId="4" xfId="1" applyNumberFormat="1" applyFont="1" applyFill="1" applyBorder="1" applyAlignment="1">
      <alignment horizontal="left" vertical="center" wrapText="1"/>
    </xf>
    <xf numFmtId="49" fontId="110" fillId="0" borderId="6" xfId="1" applyNumberFormat="1" applyFont="1" applyFill="1" applyBorder="1" applyAlignment="1">
      <alignment vertical="center"/>
    </xf>
    <xf numFmtId="165" fontId="84" fillId="0" borderId="4" xfId="1" applyNumberFormat="1" applyFont="1" applyFill="1" applyBorder="1" applyAlignment="1">
      <alignment vertical="center" wrapText="1"/>
    </xf>
    <xf numFmtId="0" fontId="116" fillId="0" borderId="0" xfId="1" applyFont="1" applyFill="1"/>
    <xf numFmtId="0" fontId="114" fillId="0" borderId="0" xfId="1" applyFont="1" applyFill="1"/>
    <xf numFmtId="165" fontId="19" fillId="0" borderId="4" xfId="2" applyNumberFormat="1" applyFont="1" applyFill="1" applyBorder="1" applyAlignment="1">
      <alignment horizontal="left" vertical="center" wrapText="1"/>
    </xf>
    <xf numFmtId="49" fontId="118" fillId="0" borderId="6" xfId="1" applyNumberFormat="1" applyFont="1" applyFill="1" applyBorder="1" applyAlignment="1">
      <alignment vertical="center"/>
    </xf>
    <xf numFmtId="0" fontId="119" fillId="3" borderId="0" xfId="1" applyFont="1" applyFill="1"/>
    <xf numFmtId="0" fontId="53" fillId="3" borderId="0" xfId="1" applyFont="1" applyFill="1"/>
    <xf numFmtId="165" fontId="99" fillId="0" borderId="4" xfId="1" applyNumberFormat="1" applyFont="1" applyFill="1" applyBorder="1" applyAlignment="1">
      <alignment horizontal="center" vertical="center"/>
    </xf>
    <xf numFmtId="0" fontId="121" fillId="0" borderId="0" xfId="1" applyFont="1" applyFill="1"/>
    <xf numFmtId="165" fontId="112" fillId="0" borderId="4" xfId="2" applyNumberFormat="1" applyFont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left" vertical="center" wrapText="1"/>
    </xf>
    <xf numFmtId="49" fontId="40" fillId="0" borderId="4" xfId="1" applyNumberFormat="1" applyFont="1" applyFill="1" applyBorder="1" applyAlignment="1">
      <alignment horizontal="center" vertical="center"/>
    </xf>
    <xf numFmtId="167" fontId="26" fillId="0" borderId="4" xfId="1" applyNumberFormat="1" applyFont="1" applyFill="1" applyBorder="1" applyAlignment="1">
      <alignment vertical="center" wrapText="1"/>
    </xf>
    <xf numFmtId="165" fontId="72" fillId="0" borderId="4" xfId="1" applyNumberFormat="1" applyFont="1" applyFill="1" applyBorder="1" applyAlignment="1">
      <alignment horizontal="center" vertical="center" wrapText="1"/>
    </xf>
    <xf numFmtId="49" fontId="68" fillId="0" borderId="4" xfId="1" applyNumberFormat="1" applyFont="1" applyFill="1" applyBorder="1" applyAlignment="1">
      <alignment horizontal="center" vertical="center"/>
    </xf>
    <xf numFmtId="167" fontId="19" fillId="0" borderId="4" xfId="1" applyNumberFormat="1" applyFont="1" applyFill="1" applyBorder="1" applyAlignment="1">
      <alignment vertical="center" wrapText="1"/>
    </xf>
    <xf numFmtId="4" fontId="19" fillId="0" borderId="4" xfId="1" applyNumberFormat="1" applyFont="1" applyFill="1" applyBorder="1" applyAlignment="1">
      <alignment horizontal="center" vertical="center" wrapText="1"/>
    </xf>
    <xf numFmtId="49" fontId="92" fillId="0" borderId="4" xfId="1" applyNumberFormat="1" applyFont="1" applyFill="1" applyBorder="1" applyAlignment="1">
      <alignment horizontal="center" vertical="center"/>
    </xf>
    <xf numFmtId="4" fontId="15" fillId="0" borderId="4" xfId="1" applyNumberFormat="1" applyFont="1" applyFill="1" applyBorder="1" applyAlignment="1">
      <alignment horizontal="center" vertical="center" wrapText="1"/>
    </xf>
    <xf numFmtId="167" fontId="39" fillId="0" borderId="0" xfId="1" applyNumberFormat="1" applyFont="1" applyFill="1" applyBorder="1" applyAlignment="1">
      <alignment horizontal="center" vertical="center" wrapText="1"/>
    </xf>
    <xf numFmtId="0" fontId="122" fillId="0" borderId="0" xfId="1" applyFont="1" applyFill="1"/>
    <xf numFmtId="164" fontId="81" fillId="0" borderId="4" xfId="1" applyNumberFormat="1" applyFont="1" applyFill="1" applyBorder="1" applyAlignment="1">
      <alignment horizontal="center" vertical="center" wrapText="1"/>
    </xf>
    <xf numFmtId="164" fontId="83" fillId="0" borderId="4" xfId="1" applyNumberFormat="1" applyFont="1" applyFill="1" applyBorder="1" applyAlignment="1">
      <alignment horizontal="center" vertical="center" wrapText="1"/>
    </xf>
    <xf numFmtId="164" fontId="85" fillId="0" borderId="4" xfId="1" applyNumberFormat="1" applyFont="1" applyFill="1" applyBorder="1" applyAlignment="1">
      <alignment horizontal="center" vertical="center" wrapText="1"/>
    </xf>
    <xf numFmtId="164" fontId="5" fillId="2" borderId="0" xfId="1" applyNumberFormat="1" applyFont="1" applyFill="1"/>
    <xf numFmtId="0" fontId="43" fillId="0" borderId="0" xfId="1" applyFont="1" applyFill="1" applyAlignment="1"/>
    <xf numFmtId="164" fontId="96" fillId="0" borderId="4" xfId="1" applyNumberFormat="1" applyFont="1" applyFill="1" applyBorder="1" applyAlignment="1">
      <alignment horizontal="center" vertical="center" wrapText="1"/>
    </xf>
    <xf numFmtId="164" fontId="26" fillId="0" borderId="4" xfId="1" applyNumberFormat="1" applyFont="1" applyFill="1" applyBorder="1" applyAlignment="1">
      <alignment horizontal="center" vertical="center" wrapText="1"/>
    </xf>
    <xf numFmtId="0" fontId="23" fillId="0" borderId="0" xfId="1" applyFont="1" applyFill="1"/>
    <xf numFmtId="165" fontId="87" fillId="0" borderId="4" xfId="1" applyNumberFormat="1" applyFont="1" applyFill="1" applyBorder="1" applyAlignment="1">
      <alignment horizontal="left" vertical="center" wrapText="1"/>
    </xf>
    <xf numFmtId="0" fontId="56" fillId="0" borderId="0" xfId="1" applyFont="1" applyFill="1"/>
    <xf numFmtId="164" fontId="87" fillId="0" borderId="4" xfId="1" applyNumberFormat="1" applyFont="1" applyFill="1" applyBorder="1" applyAlignment="1">
      <alignment horizontal="center" vertical="center" wrapText="1"/>
    </xf>
    <xf numFmtId="0" fontId="43" fillId="4" borderId="0" xfId="1" applyFont="1" applyFill="1"/>
    <xf numFmtId="165" fontId="96" fillId="4" borderId="4" xfId="1" applyNumberFormat="1" applyFont="1" applyFill="1" applyBorder="1" applyAlignment="1">
      <alignment horizontal="center" vertical="center" wrapText="1"/>
    </xf>
    <xf numFmtId="0" fontId="52" fillId="4" borderId="0" xfId="1" applyFont="1" applyFill="1"/>
    <xf numFmtId="167" fontId="10" fillId="4" borderId="4" xfId="1" applyNumberFormat="1" applyFont="1" applyFill="1" applyBorder="1" applyAlignment="1">
      <alignment vertical="center" wrapText="1"/>
    </xf>
    <xf numFmtId="0" fontId="50" fillId="4" borderId="0" xfId="1" applyFont="1" applyFill="1"/>
    <xf numFmtId="167" fontId="81" fillId="4" borderId="4" xfId="1" applyNumberFormat="1" applyFont="1" applyFill="1" applyBorder="1" applyAlignment="1">
      <alignment vertical="center" wrapText="1"/>
    </xf>
    <xf numFmtId="165" fontId="81" fillId="4" borderId="4" xfId="1" applyNumberFormat="1" applyFont="1" applyFill="1" applyBorder="1" applyAlignment="1">
      <alignment horizontal="center" vertical="center" wrapText="1"/>
    </xf>
    <xf numFmtId="167" fontId="96" fillId="4" borderId="4" xfId="1" applyNumberFormat="1" applyFont="1" applyFill="1" applyBorder="1" applyAlignment="1">
      <alignment horizontal="center" vertical="center" wrapText="1"/>
    </xf>
    <xf numFmtId="164" fontId="81" fillId="0" borderId="4" xfId="1" quotePrefix="1" applyNumberFormat="1" applyFont="1" applyFill="1" applyBorder="1" applyAlignment="1">
      <alignment horizontal="center" vertical="center" wrapText="1"/>
    </xf>
    <xf numFmtId="164" fontId="16" fillId="0" borderId="4" xfId="1" quotePrefix="1" applyNumberFormat="1" applyFont="1" applyFill="1" applyBorder="1" applyAlignment="1">
      <alignment horizontal="center" vertical="center" wrapText="1"/>
    </xf>
    <xf numFmtId="164" fontId="21" fillId="0" borderId="4" xfId="1" applyNumberFormat="1" applyFont="1" applyFill="1" applyBorder="1" applyAlignment="1">
      <alignment horizontal="center" vertical="center" wrapText="1"/>
    </xf>
    <xf numFmtId="164" fontId="85" fillId="0" borderId="4" xfId="1" applyNumberFormat="1" applyFont="1" applyFill="1" applyBorder="1" applyAlignment="1">
      <alignment horizontal="center" vertical="center"/>
    </xf>
    <xf numFmtId="165" fontId="44" fillId="0" borderId="0" xfId="1" applyNumberFormat="1" applyFont="1" applyFill="1" applyAlignment="1">
      <alignment vertical="center" wrapText="1"/>
    </xf>
    <xf numFmtId="0" fontId="67" fillId="0" borderId="0" xfId="1" applyFont="1" applyFill="1" applyAlignment="1">
      <alignment horizontal="center"/>
    </xf>
    <xf numFmtId="165" fontId="94" fillId="0" borderId="4" xfId="1" quotePrefix="1" applyNumberFormat="1" applyFont="1" applyFill="1" applyBorder="1" applyAlignment="1">
      <alignment horizontal="center" vertical="center" wrapText="1"/>
    </xf>
    <xf numFmtId="49" fontId="123" fillId="0" borderId="0" xfId="1" applyNumberFormat="1" applyFont="1"/>
    <xf numFmtId="0" fontId="127" fillId="0" borderId="0" xfId="1" applyFont="1" applyFill="1"/>
    <xf numFmtId="165" fontId="124" fillId="0" borderId="4" xfId="1" applyNumberFormat="1" applyFont="1" applyFill="1" applyBorder="1" applyAlignment="1">
      <alignment horizontal="center" vertical="center" wrapText="1"/>
    </xf>
    <xf numFmtId="165" fontId="126" fillId="0" borderId="4" xfId="1" quotePrefix="1" applyNumberFormat="1" applyFont="1" applyFill="1" applyBorder="1" applyAlignment="1">
      <alignment horizontal="center" vertical="center" wrapText="1"/>
    </xf>
    <xf numFmtId="0" fontId="127" fillId="0" borderId="0" xfId="1" applyFont="1" applyFill="1" applyAlignment="1">
      <alignment horizontal="center"/>
    </xf>
    <xf numFmtId="164" fontId="80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4" fontId="5" fillId="0" borderId="0" xfId="1" applyNumberFormat="1" applyFont="1" applyFill="1"/>
    <xf numFmtId="49" fontId="90" fillId="0" borderId="4" xfId="1" applyNumberFormat="1" applyFont="1" applyFill="1" applyBorder="1" applyAlignment="1">
      <alignment horizontal="center" vertical="center" wrapText="1"/>
    </xf>
    <xf numFmtId="49" fontId="91" fillId="0" borderId="4" xfId="1" applyNumberFormat="1" applyFont="1" applyFill="1" applyBorder="1" applyAlignment="1">
      <alignment horizontal="center" vertical="center" wrapText="1"/>
    </xf>
    <xf numFmtId="49" fontId="128" fillId="0" borderId="4" xfId="1" applyNumberFormat="1" applyFont="1" applyFill="1" applyBorder="1" applyAlignment="1">
      <alignment horizontal="center" vertical="center" wrapText="1"/>
    </xf>
    <xf numFmtId="49" fontId="95" fillId="0" borderId="4" xfId="1" applyNumberFormat="1" applyFont="1" applyFill="1" applyBorder="1" applyAlignment="1">
      <alignment horizontal="center" vertical="center" wrapText="1"/>
    </xf>
    <xf numFmtId="49" fontId="99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49" fontId="101" fillId="0" borderId="4" xfId="1" applyNumberFormat="1" applyFont="1" applyFill="1" applyBorder="1" applyAlignment="1">
      <alignment horizontal="center" vertical="center" wrapText="1"/>
    </xf>
    <xf numFmtId="49" fontId="11" fillId="4" borderId="4" xfId="1" applyNumberFormat="1" applyFont="1" applyFill="1" applyBorder="1" applyAlignment="1">
      <alignment horizontal="center" vertical="center" wrapText="1"/>
    </xf>
    <xf numFmtId="49" fontId="90" fillId="4" borderId="4" xfId="1" applyNumberFormat="1" applyFont="1" applyFill="1" applyBorder="1" applyAlignment="1">
      <alignment horizontal="center" vertical="center" wrapText="1"/>
    </xf>
    <xf numFmtId="49" fontId="99" fillId="4" borderId="4" xfId="1" applyNumberFormat="1" applyFont="1" applyFill="1" applyBorder="1" applyAlignment="1">
      <alignment horizontal="center" vertical="center" wrapText="1"/>
    </xf>
    <xf numFmtId="49" fontId="106" fillId="0" borderId="4" xfId="1" applyNumberFormat="1" applyFont="1" applyFill="1" applyBorder="1" applyAlignment="1">
      <alignment horizontal="center" vertical="center" wrapText="1"/>
    </xf>
    <xf numFmtId="49" fontId="92" fillId="0" borderId="4" xfId="1" applyNumberFormat="1" applyFont="1" applyFill="1" applyBorder="1" applyAlignment="1">
      <alignment horizontal="center" vertical="center" wrapText="1"/>
    </xf>
    <xf numFmtId="49" fontId="47" fillId="0" borderId="4" xfId="1" applyNumberFormat="1" applyFont="1" applyFill="1" applyBorder="1" applyAlignment="1">
      <alignment horizontal="center" vertical="center" wrapText="1"/>
    </xf>
    <xf numFmtId="165" fontId="47" fillId="0" borderId="4" xfId="1" applyNumberFormat="1" applyFont="1" applyFill="1" applyBorder="1" applyAlignment="1">
      <alignment horizontal="center" vertical="center" wrapText="1"/>
    </xf>
    <xf numFmtId="165" fontId="11" fillId="0" borderId="4" xfId="1" applyNumberFormat="1" applyFont="1" applyFill="1" applyBorder="1" applyAlignment="1">
      <alignment horizontal="center" vertical="center" wrapText="1"/>
    </xf>
    <xf numFmtId="165" fontId="98" fillId="0" borderId="4" xfId="1" applyNumberFormat="1" applyFont="1" applyFill="1" applyBorder="1" applyAlignment="1">
      <alignment horizontal="center" vertical="center" wrapText="1"/>
    </xf>
    <xf numFmtId="49" fontId="100" fillId="0" borderId="4" xfId="1" applyNumberFormat="1" applyFont="1" applyFill="1" applyBorder="1" applyAlignment="1">
      <alignment horizontal="center" vertical="center" wrapText="1"/>
    </xf>
    <xf numFmtId="49" fontId="93" fillId="0" borderId="4" xfId="1" applyNumberFormat="1" applyFont="1" applyFill="1" applyBorder="1" applyAlignment="1">
      <alignment horizontal="center" vertical="center" wrapText="1"/>
    </xf>
    <xf numFmtId="49" fontId="35" fillId="0" borderId="4" xfId="1" applyNumberFormat="1" applyFont="1" applyFill="1" applyBorder="1" applyAlignment="1">
      <alignment horizontal="center" vertical="center" wrapText="1"/>
    </xf>
    <xf numFmtId="49" fontId="38" fillId="0" borderId="4" xfId="1" applyNumberFormat="1" applyFont="1" applyFill="1" applyBorder="1" applyAlignment="1">
      <alignment horizontal="center" vertical="center" wrapText="1"/>
    </xf>
    <xf numFmtId="49" fontId="31" fillId="0" borderId="4" xfId="1" applyNumberFormat="1" applyFont="1" applyFill="1" applyBorder="1" applyAlignment="1">
      <alignment horizontal="center" vertical="center" wrapText="1"/>
    </xf>
    <xf numFmtId="49" fontId="33" fillId="0" borderId="4" xfId="1" applyNumberFormat="1" applyFont="1" applyFill="1" applyBorder="1" applyAlignment="1">
      <alignment horizontal="center" vertical="center" wrapText="1"/>
    </xf>
    <xf numFmtId="165" fontId="85" fillId="0" borderId="4" xfId="4" applyNumberFormat="1" applyFont="1" applyFill="1" applyBorder="1" applyAlignment="1">
      <alignment horizontal="left" vertical="center" wrapText="1"/>
    </xf>
    <xf numFmtId="165" fontId="94" fillId="0" borderId="4" xfId="4" applyNumberFormat="1" applyFont="1" applyFill="1" applyBorder="1" applyAlignment="1">
      <alignment horizontal="left" vertical="center" wrapText="1"/>
    </xf>
    <xf numFmtId="49" fontId="95" fillId="0" borderId="4" xfId="1" applyNumberFormat="1" applyFont="1" applyFill="1" applyBorder="1" applyAlignment="1">
      <alignment horizontal="center" vertical="center"/>
    </xf>
    <xf numFmtId="49" fontId="11" fillId="0" borderId="4" xfId="1" applyNumberFormat="1" applyFont="1" applyFill="1" applyBorder="1" applyAlignment="1">
      <alignment horizontal="center" vertical="center"/>
    </xf>
    <xf numFmtId="165" fontId="95" fillId="0" borderId="4" xfId="1" applyNumberFormat="1" applyFont="1" applyFill="1" applyBorder="1" applyAlignment="1">
      <alignment horizontal="center" vertical="center" wrapText="1"/>
    </xf>
    <xf numFmtId="165" fontId="11" fillId="0" borderId="4" xfId="1" applyNumberFormat="1" applyFont="1" applyFill="1" applyBorder="1" applyAlignment="1">
      <alignment horizontal="center" vertical="center"/>
    </xf>
    <xf numFmtId="49" fontId="99" fillId="0" borderId="4" xfId="1" applyNumberFormat="1" applyFont="1" applyFill="1" applyBorder="1" applyAlignment="1">
      <alignment horizontal="center" vertical="center"/>
    </xf>
    <xf numFmtId="0" fontId="54" fillId="3" borderId="0" xfId="1" applyFont="1" applyFill="1"/>
    <xf numFmtId="0" fontId="96" fillId="0" borderId="4" xfId="2" applyFont="1" applyBorder="1" applyAlignment="1">
      <alignment horizontal="center" vertical="center" wrapText="1"/>
    </xf>
    <xf numFmtId="167" fontId="94" fillId="0" borderId="4" xfId="1" applyNumberFormat="1" applyFont="1" applyFill="1" applyBorder="1" applyAlignment="1">
      <alignment horizontal="left" vertical="center" wrapText="1"/>
    </xf>
    <xf numFmtId="165" fontId="3" fillId="0" borderId="0" xfId="1" applyNumberFormat="1" applyFill="1"/>
    <xf numFmtId="164" fontId="88" fillId="0" borderId="4" xfId="1" applyNumberFormat="1" applyFont="1" applyFill="1" applyBorder="1" applyAlignment="1">
      <alignment horizontal="center" vertical="center"/>
    </xf>
    <xf numFmtId="164" fontId="89" fillId="0" borderId="4" xfId="1" applyNumberFormat="1" applyFont="1" applyFill="1" applyBorder="1" applyAlignment="1">
      <alignment horizontal="center" vertical="center"/>
    </xf>
    <xf numFmtId="164" fontId="124" fillId="0" borderId="4" xfId="1" applyNumberFormat="1" applyFont="1" applyFill="1" applyBorder="1" applyAlignment="1">
      <alignment horizontal="center" vertical="center" wrapText="1"/>
    </xf>
    <xf numFmtId="164" fontId="27" fillId="0" borderId="4" xfId="1" applyNumberFormat="1" applyFont="1" applyFill="1" applyBorder="1" applyAlignment="1">
      <alignment horizontal="center" vertical="center" wrapText="1"/>
    </xf>
    <xf numFmtId="164" fontId="16" fillId="0" borderId="4" xfId="1" applyNumberFormat="1" applyFont="1" applyFill="1" applyBorder="1" applyAlignment="1">
      <alignment horizontal="center" vertical="center" wrapText="1"/>
    </xf>
    <xf numFmtId="164" fontId="23" fillId="0" borderId="4" xfId="1" applyNumberFormat="1" applyFont="1" applyFill="1" applyBorder="1" applyAlignment="1">
      <alignment horizontal="center" vertical="center" wrapText="1"/>
    </xf>
    <xf numFmtId="164" fontId="20" fillId="0" borderId="4" xfId="1" applyNumberFormat="1" applyFont="1" applyFill="1" applyBorder="1" applyAlignment="1">
      <alignment horizontal="center" vertical="center" wrapText="1"/>
    </xf>
    <xf numFmtId="164" fontId="80" fillId="0" borderId="4" xfId="1" applyNumberFormat="1" applyFont="1" applyFill="1" applyBorder="1" applyAlignment="1">
      <alignment horizontal="center" vertical="center" wrapText="1"/>
    </xf>
    <xf numFmtId="164" fontId="15" fillId="0" borderId="4" xfId="1" applyNumberFormat="1" applyFont="1" applyFill="1" applyBorder="1" applyAlignment="1">
      <alignment horizontal="center" vertical="center" wrapText="1"/>
    </xf>
    <xf numFmtId="164" fontId="96" fillId="0" borderId="4" xfId="2" applyNumberFormat="1" applyFont="1" applyBorder="1" applyAlignment="1">
      <alignment horizontal="center" vertical="center" wrapText="1"/>
    </xf>
    <xf numFmtId="164" fontId="45" fillId="0" borderId="4" xfId="1" quotePrefix="1" applyNumberFormat="1" applyFont="1" applyFill="1" applyBorder="1" applyAlignment="1">
      <alignment horizontal="center" vertical="center" wrapText="1"/>
    </xf>
    <xf numFmtId="164" fontId="94" fillId="0" borderId="4" xfId="1" quotePrefix="1" applyNumberFormat="1" applyFont="1" applyFill="1" applyBorder="1" applyAlignment="1">
      <alignment horizontal="center" vertical="center" wrapText="1"/>
    </xf>
    <xf numFmtId="164" fontId="84" fillId="0" borderId="4" xfId="1" applyNumberFormat="1" applyFont="1" applyFill="1" applyBorder="1" applyAlignment="1">
      <alignment horizontal="center" vertical="center" wrapText="1"/>
    </xf>
    <xf numFmtId="164" fontId="109" fillId="0" borderId="4" xfId="1" applyNumberFormat="1" applyFont="1" applyFill="1" applyBorder="1" applyAlignment="1">
      <alignment horizontal="center" vertical="center" wrapText="1"/>
    </xf>
    <xf numFmtId="164" fontId="104" fillId="0" borderId="4" xfId="1" applyNumberFormat="1" applyFont="1" applyFill="1" applyBorder="1" applyAlignment="1">
      <alignment horizontal="center" vertical="center" wrapText="1"/>
    </xf>
    <xf numFmtId="164" fontId="69" fillId="0" borderId="4" xfId="1" applyNumberFormat="1" applyFont="1" applyFill="1" applyBorder="1" applyAlignment="1">
      <alignment horizontal="center" vertical="center" wrapText="1"/>
    </xf>
    <xf numFmtId="164" fontId="81" fillId="0" borderId="4" xfId="1" applyNumberFormat="1" applyFont="1" applyFill="1" applyBorder="1" applyAlignment="1">
      <alignment vertical="center" wrapText="1"/>
    </xf>
    <xf numFmtId="164" fontId="102" fillId="0" borderId="4" xfId="1" applyNumberFormat="1" applyFont="1" applyFill="1" applyBorder="1" applyAlignment="1">
      <alignment horizontal="center" vertical="center" wrapText="1"/>
    </xf>
    <xf numFmtId="164" fontId="87" fillId="0" borderId="4" xfId="1" applyNumberFormat="1" applyFont="1" applyFill="1" applyBorder="1" applyAlignment="1">
      <alignment vertical="center" wrapText="1"/>
    </xf>
    <xf numFmtId="164" fontId="72" fillId="0" borderId="4" xfId="1" applyNumberFormat="1" applyFont="1" applyFill="1" applyBorder="1" applyAlignment="1">
      <alignment horizontal="center" vertical="center" wrapText="1"/>
    </xf>
    <xf numFmtId="0" fontId="133" fillId="0" borderId="0" xfId="1" applyFont="1" applyFill="1"/>
    <xf numFmtId="49" fontId="134" fillId="0" borderId="4" xfId="1" applyNumberFormat="1" applyFont="1" applyFill="1" applyBorder="1" applyAlignment="1">
      <alignment horizontal="center" vertical="center" wrapText="1"/>
    </xf>
    <xf numFmtId="167" fontId="88" fillId="0" borderId="4" xfId="1" applyNumberFormat="1" applyFont="1" applyFill="1" applyBorder="1" applyAlignment="1">
      <alignment horizontal="left" vertical="center" wrapText="1"/>
    </xf>
    <xf numFmtId="0" fontId="135" fillId="0" borderId="0" xfId="1" applyFont="1" applyFill="1"/>
    <xf numFmtId="0" fontId="80" fillId="0" borderId="4" xfId="2" applyFont="1" applyBorder="1" applyAlignment="1">
      <alignment horizontal="center" vertical="center" wrapText="1"/>
    </xf>
    <xf numFmtId="164" fontId="39" fillId="0" borderId="4" xfId="1" applyNumberFormat="1" applyFont="1" applyFill="1" applyBorder="1" applyAlignment="1">
      <alignment horizontal="center" vertical="center" wrapText="1"/>
    </xf>
    <xf numFmtId="0" fontId="136" fillId="0" borderId="0" xfId="1" applyFont="1" applyFill="1"/>
    <xf numFmtId="167" fontId="124" fillId="0" borderId="4" xfId="1" applyNumberFormat="1" applyFont="1" applyFill="1" applyBorder="1" applyAlignment="1">
      <alignment vertical="center" wrapText="1"/>
    </xf>
    <xf numFmtId="49" fontId="95" fillId="2" borderId="4" xfId="1" applyNumberFormat="1" applyFont="1" applyFill="1" applyBorder="1" applyAlignment="1">
      <alignment horizontal="center" vertical="center" wrapText="1"/>
    </xf>
    <xf numFmtId="167" fontId="85" fillId="2" borderId="4" xfId="1" applyNumberFormat="1" applyFont="1" applyFill="1" applyBorder="1" applyAlignment="1">
      <alignment horizontal="left" vertical="center" wrapText="1"/>
    </xf>
    <xf numFmtId="165" fontId="81" fillId="2" borderId="4" xfId="1" applyNumberFormat="1" applyFont="1" applyFill="1" applyBorder="1" applyAlignment="1">
      <alignment horizontal="center" vertical="center" wrapText="1"/>
    </xf>
    <xf numFmtId="0" fontId="119" fillId="2" borderId="0" xfId="1" applyFont="1" applyFill="1"/>
    <xf numFmtId="167" fontId="87" fillId="2" borderId="4" xfId="1" applyNumberFormat="1" applyFont="1" applyFill="1" applyBorder="1" applyAlignment="1">
      <alignment vertical="center" wrapText="1"/>
    </xf>
    <xf numFmtId="49" fontId="90" fillId="2" borderId="4" xfId="1" applyNumberFormat="1" applyFont="1" applyFill="1" applyBorder="1" applyAlignment="1">
      <alignment horizontal="center" vertical="center" wrapText="1"/>
    </xf>
    <xf numFmtId="167" fontId="10" fillId="2" borderId="4" xfId="1" applyNumberFormat="1" applyFont="1" applyFill="1" applyBorder="1" applyAlignment="1">
      <alignment vertical="center" wrapText="1"/>
    </xf>
    <xf numFmtId="49" fontId="106" fillId="2" borderId="4" xfId="1" applyNumberFormat="1" applyFont="1" applyFill="1" applyBorder="1" applyAlignment="1">
      <alignment horizontal="center" vertical="center" wrapText="1"/>
    </xf>
    <xf numFmtId="165" fontId="87" fillId="2" borderId="4" xfId="1" applyNumberFormat="1" applyFont="1" applyFill="1" applyBorder="1" applyAlignment="1">
      <alignment horizontal="center" vertical="center" wrapText="1"/>
    </xf>
    <xf numFmtId="167" fontId="81" fillId="2" borderId="4" xfId="1" applyNumberFormat="1" applyFont="1" applyFill="1" applyBorder="1" applyAlignment="1">
      <alignment vertical="center" wrapText="1"/>
    </xf>
    <xf numFmtId="0" fontId="50" fillId="2" borderId="0" xfId="1" applyFont="1" applyFill="1"/>
    <xf numFmtId="49" fontId="11" fillId="0" borderId="4" xfId="1" applyNumberFormat="1" applyFont="1" applyFill="1" applyBorder="1" applyAlignment="1">
      <alignment horizontal="center" vertical="center" wrapText="1"/>
    </xf>
    <xf numFmtId="0" fontId="70" fillId="0" borderId="0" xfId="1" applyFont="1" applyFill="1"/>
    <xf numFmtId="49" fontId="96" fillId="0" borderId="4" xfId="2" applyNumberFormat="1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23" fillId="0" borderId="4" xfId="1" applyNumberFormat="1" applyFont="1" applyFill="1" applyBorder="1" applyAlignment="1">
      <alignment horizontal="center" vertical="center" wrapText="1"/>
    </xf>
    <xf numFmtId="165" fontId="39" fillId="0" borderId="4" xfId="1" quotePrefix="1" applyNumberFormat="1" applyFont="1" applyFill="1" applyBorder="1" applyAlignment="1">
      <alignment horizontal="center" vertical="center" wrapText="1"/>
    </xf>
    <xf numFmtId="165" fontId="81" fillId="0" borderId="4" xfId="3" applyNumberFormat="1" applyFont="1" applyFill="1" applyBorder="1" applyAlignment="1">
      <alignment horizontal="center" vertical="center"/>
    </xf>
    <xf numFmtId="165" fontId="87" fillId="0" borderId="4" xfId="1" applyNumberFormat="1" applyFont="1" applyFill="1" applyBorder="1" applyAlignment="1">
      <alignment horizontal="center" vertical="center"/>
    </xf>
    <xf numFmtId="165" fontId="126" fillId="0" borderId="4" xfId="1" applyNumberFormat="1" applyFont="1" applyFill="1" applyBorder="1" applyAlignment="1">
      <alignment horizontal="center" vertical="center"/>
    </xf>
    <xf numFmtId="165" fontId="89" fillId="0" borderId="4" xfId="1" applyNumberFormat="1" applyFont="1" applyFill="1" applyBorder="1" applyAlignment="1">
      <alignment horizontal="center" vertical="center"/>
    </xf>
    <xf numFmtId="165" fontId="114" fillId="0" borderId="4" xfId="1" applyNumberFormat="1" applyFont="1" applyFill="1" applyBorder="1" applyAlignment="1">
      <alignment horizontal="center" vertical="center" wrapText="1"/>
    </xf>
    <xf numFmtId="165" fontId="16" fillId="0" borderId="4" xfId="1" quotePrefix="1" applyNumberFormat="1" applyFont="1" applyFill="1" applyBorder="1" applyAlignment="1">
      <alignment horizontal="center" vertical="center" wrapText="1"/>
    </xf>
    <xf numFmtId="165" fontId="81" fillId="4" borderId="4" xfId="1" quotePrefix="1" applyNumberFormat="1" applyFont="1" applyFill="1" applyBorder="1" applyAlignment="1">
      <alignment horizontal="center" vertical="center" wrapText="1"/>
    </xf>
    <xf numFmtId="165" fontId="16" fillId="4" borderId="4" xfId="1" quotePrefix="1" applyNumberFormat="1" applyFont="1" applyFill="1" applyBorder="1" applyAlignment="1">
      <alignment horizontal="center" vertical="center" wrapText="1"/>
    </xf>
    <xf numFmtId="165" fontId="39" fillId="4" borderId="4" xfId="1" quotePrefix="1" applyNumberFormat="1" applyFont="1" applyFill="1" applyBorder="1" applyAlignment="1">
      <alignment horizontal="center" vertical="center" wrapText="1"/>
    </xf>
    <xf numFmtId="165" fontId="27" fillId="4" borderId="4" xfId="1" applyNumberFormat="1" applyFont="1" applyFill="1" applyBorder="1" applyAlignment="1">
      <alignment horizontal="center" vertical="center" wrapText="1"/>
    </xf>
    <xf numFmtId="165" fontId="26" fillId="4" borderId="4" xfId="1" applyNumberFormat="1" applyFont="1" applyFill="1" applyBorder="1" applyAlignment="1">
      <alignment horizontal="center" vertical="center" wrapText="1"/>
    </xf>
    <xf numFmtId="165" fontId="82" fillId="0" borderId="4" xfId="1" applyNumberFormat="1" applyFont="1" applyFill="1" applyBorder="1" applyAlignment="1">
      <alignment horizontal="center" vertical="center" wrapText="1"/>
    </xf>
    <xf numFmtId="165" fontId="70" fillId="2" borderId="4" xfId="1" applyNumberFormat="1" applyFont="1" applyFill="1" applyBorder="1" applyAlignment="1">
      <alignment horizontal="center" vertical="center" wrapText="1"/>
    </xf>
    <xf numFmtId="165" fontId="27" fillId="2" borderId="4" xfId="1" applyNumberFormat="1" applyFont="1" applyFill="1" applyBorder="1" applyAlignment="1">
      <alignment horizontal="center" vertical="center" wrapText="1"/>
    </xf>
    <xf numFmtId="165" fontId="56" fillId="0" borderId="4" xfId="1" applyNumberFormat="1" applyFont="1" applyFill="1" applyBorder="1" applyAlignment="1">
      <alignment horizontal="center" vertical="center" wrapText="1"/>
    </xf>
    <xf numFmtId="165" fontId="15" fillId="0" borderId="4" xfId="2" applyNumberFormat="1" applyFont="1" applyFill="1" applyBorder="1" applyAlignment="1">
      <alignment horizontal="center" vertical="center" wrapText="1"/>
    </xf>
    <xf numFmtId="165" fontId="114" fillId="0" borderId="0" xfId="1" applyNumberFormat="1" applyFont="1" applyFill="1"/>
    <xf numFmtId="165" fontId="96" fillId="0" borderId="4" xfId="2" applyNumberFormat="1" applyFont="1" applyBorder="1" applyAlignment="1">
      <alignment horizontal="center" vertical="center" wrapText="1"/>
    </xf>
    <xf numFmtId="165" fontId="45" fillId="0" borderId="4" xfId="1" quotePrefix="1" applyNumberFormat="1" applyFont="1" applyFill="1" applyBorder="1" applyAlignment="1">
      <alignment horizontal="center" vertical="center" wrapText="1"/>
    </xf>
    <xf numFmtId="165" fontId="24" fillId="0" borderId="4" xfId="1" applyNumberFormat="1" applyFont="1" applyFill="1" applyBorder="1" applyAlignment="1">
      <alignment horizontal="center" vertical="center" wrapText="1"/>
    </xf>
    <xf numFmtId="165" fontId="27" fillId="0" borderId="4" xfId="1" quotePrefix="1" applyNumberFormat="1" applyFont="1" applyFill="1" applyBorder="1" applyAlignment="1">
      <alignment horizontal="center" vertical="center" wrapText="1"/>
    </xf>
    <xf numFmtId="165" fontId="125" fillId="0" borderId="4" xfId="1" quotePrefix="1" applyNumberFormat="1" applyFont="1" applyFill="1" applyBorder="1" applyAlignment="1">
      <alignment horizontal="center" vertical="center" wrapText="1"/>
    </xf>
    <xf numFmtId="165" fontId="109" fillId="0" borderId="4" xfId="1" applyNumberFormat="1" applyFont="1" applyFill="1" applyBorder="1" applyAlignment="1">
      <alignment horizontal="center" vertical="center" wrapText="1"/>
    </xf>
    <xf numFmtId="165" fontId="69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4" fontId="80" fillId="0" borderId="4" xfId="2" applyNumberFormat="1" applyFont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143" fillId="0" borderId="4" xfId="1" applyNumberFormat="1" applyFont="1" applyFill="1" applyBorder="1" applyAlignment="1">
      <alignment horizontal="center" vertical="center" wrapText="1"/>
    </xf>
    <xf numFmtId="0" fontId="144" fillId="0" borderId="0" xfId="1" applyFont="1" applyFill="1"/>
    <xf numFmtId="49" fontId="145" fillId="0" borderId="4" xfId="1" applyNumberFormat="1" applyFont="1" applyFill="1" applyBorder="1" applyAlignment="1">
      <alignment horizontal="center" vertical="center" wrapText="1"/>
    </xf>
    <xf numFmtId="167" fontId="141" fillId="0" borderId="4" xfId="1" applyNumberFormat="1" applyFont="1" applyFill="1" applyBorder="1" applyAlignment="1">
      <alignment vertical="center" wrapText="1"/>
    </xf>
    <xf numFmtId="165" fontId="142" fillId="0" borderId="4" xfId="1" applyNumberFormat="1" applyFont="1" applyFill="1" applyBorder="1" applyAlignment="1">
      <alignment horizontal="center" vertical="center" wrapText="1"/>
    </xf>
    <xf numFmtId="165" fontId="139" fillId="0" borderId="4" xfId="1" applyNumberFormat="1" applyFont="1" applyFill="1" applyBorder="1" applyAlignment="1">
      <alignment horizontal="center" vertical="center"/>
    </xf>
    <xf numFmtId="49" fontId="146" fillId="0" borderId="0" xfId="1" applyNumberFormat="1" applyFont="1"/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0" fontId="147" fillId="0" borderId="0" xfId="1" applyFont="1" applyFill="1"/>
    <xf numFmtId="49" fontId="148" fillId="0" borderId="4" xfId="1" applyNumberFormat="1" applyFont="1" applyFill="1" applyBorder="1" applyAlignment="1">
      <alignment horizontal="center" vertical="center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/>
    </xf>
    <xf numFmtId="165" fontId="81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4" fontId="80" fillId="0" borderId="4" xfId="2" applyNumberFormat="1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151" fillId="3" borderId="0" xfId="1" applyFont="1" applyFill="1"/>
    <xf numFmtId="49" fontId="152" fillId="0" borderId="4" xfId="1" applyNumberFormat="1" applyFont="1" applyFill="1" applyBorder="1" applyAlignment="1">
      <alignment horizontal="center" vertical="center" wrapText="1"/>
    </xf>
    <xf numFmtId="167" fontId="153" fillId="0" borderId="4" xfId="1" applyNumberFormat="1" applyFont="1" applyFill="1" applyBorder="1" applyAlignment="1">
      <alignment vertical="center" wrapText="1"/>
    </xf>
    <xf numFmtId="165" fontId="153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4" fontId="80" fillId="0" borderId="4" xfId="2" applyNumberFormat="1" applyFont="1" applyBorder="1" applyAlignment="1">
      <alignment horizontal="center" vertical="center" wrapText="1"/>
    </xf>
    <xf numFmtId="165" fontId="137" fillId="0" borderId="4" xfId="1" applyNumberFormat="1" applyFont="1" applyFill="1" applyBorder="1" applyAlignment="1">
      <alignment horizontal="center" vertical="center" wrapText="1"/>
    </xf>
    <xf numFmtId="165" fontId="159" fillId="0" borderId="4" xfId="1" applyNumberFormat="1" applyFont="1" applyFill="1" applyBorder="1" applyAlignment="1">
      <alignment horizontal="center" vertical="center" wrapText="1"/>
    </xf>
    <xf numFmtId="0" fontId="160" fillId="0" borderId="0" xfId="1" applyFont="1" applyFill="1"/>
    <xf numFmtId="49" fontId="131" fillId="6" borderId="4" xfId="1" applyNumberFormat="1" applyFont="1" applyFill="1" applyBorder="1" applyAlignment="1">
      <alignment horizontal="center" vertical="center" wrapText="1"/>
    </xf>
    <xf numFmtId="167" fontId="124" fillId="6" borderId="4" xfId="1" applyNumberFormat="1" applyFont="1" applyFill="1" applyBorder="1" applyAlignment="1">
      <alignment vertical="center" wrapText="1"/>
    </xf>
    <xf numFmtId="165" fontId="126" fillId="6" borderId="4" xfId="1" applyNumberFormat="1" applyFont="1" applyFill="1" applyBorder="1" applyAlignment="1">
      <alignment horizontal="center" vertical="center" wrapText="1"/>
    </xf>
    <xf numFmtId="165" fontId="149" fillId="6" borderId="4" xfId="1" applyNumberFormat="1" applyFont="1" applyFill="1" applyBorder="1" applyAlignment="1">
      <alignment horizontal="center" vertical="center" wrapText="1"/>
    </xf>
    <xf numFmtId="0" fontId="150" fillId="6" borderId="0" xfId="1" applyFont="1" applyFill="1"/>
    <xf numFmtId="49" fontId="115" fillId="8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left" vertical="center" wrapText="1"/>
    </xf>
    <xf numFmtId="165" fontId="112" fillId="8" borderId="4" xfId="1" applyNumberFormat="1" applyFont="1" applyFill="1" applyBorder="1" applyAlignment="1">
      <alignment horizontal="center" vertical="center" wrapText="1"/>
    </xf>
    <xf numFmtId="0" fontId="117" fillId="8" borderId="0" xfId="1" applyFont="1" applyFill="1"/>
    <xf numFmtId="49" fontId="111" fillId="8" borderId="4" xfId="1" applyNumberFormat="1" applyFont="1" applyFill="1" applyBorder="1" applyAlignment="1">
      <alignment horizontal="center" vertical="center" wrapText="1"/>
    </xf>
    <xf numFmtId="165" fontId="114" fillId="8" borderId="4" xfId="1" applyNumberFormat="1" applyFont="1" applyFill="1" applyBorder="1" applyAlignment="1">
      <alignment horizontal="center" vertical="center" wrapText="1"/>
    </xf>
    <xf numFmtId="0" fontId="114" fillId="8" borderId="0" xfId="1" applyFont="1" applyFill="1"/>
    <xf numFmtId="49" fontId="131" fillId="7" borderId="4" xfId="1" applyNumberFormat="1" applyFont="1" applyFill="1" applyBorder="1" applyAlignment="1">
      <alignment horizontal="center" vertical="center" wrapText="1"/>
    </xf>
    <xf numFmtId="167" fontId="124" fillId="7" borderId="4" xfId="1" applyNumberFormat="1" applyFont="1" applyFill="1" applyBorder="1" applyAlignment="1">
      <alignment vertical="center" wrapText="1"/>
    </xf>
    <xf numFmtId="165" fontId="126" fillId="7" borderId="4" xfId="1" applyNumberFormat="1" applyFont="1" applyFill="1" applyBorder="1" applyAlignment="1">
      <alignment horizontal="center" vertical="center" wrapText="1"/>
    </xf>
    <xf numFmtId="0" fontId="125" fillId="7" borderId="0" xfId="1" applyFont="1" applyFill="1"/>
    <xf numFmtId="49" fontId="111" fillId="5" borderId="4" xfId="1" applyNumberFormat="1" applyFont="1" applyFill="1" applyBorder="1" applyAlignment="1">
      <alignment horizontal="center" vertical="center" wrapText="1"/>
    </xf>
    <xf numFmtId="0" fontId="29" fillId="8" borderId="0" xfId="1" applyFont="1" applyFill="1"/>
    <xf numFmtId="0" fontId="150" fillId="7" borderId="0" xfId="1" applyFont="1" applyFill="1"/>
    <xf numFmtId="165" fontId="124" fillId="7" borderId="4" xfId="1" applyNumberFormat="1" applyFont="1" applyFill="1" applyBorder="1" applyAlignment="1">
      <alignment horizontal="center" vertical="center" wrapText="1"/>
    </xf>
    <xf numFmtId="164" fontId="124" fillId="7" borderId="4" xfId="1" applyNumberFormat="1" applyFont="1" applyFill="1" applyBorder="1" applyAlignment="1">
      <alignment horizontal="center" vertical="center" wrapText="1"/>
    </xf>
    <xf numFmtId="0" fontId="136" fillId="7" borderId="0" xfId="1" applyFont="1" applyFill="1"/>
    <xf numFmtId="49" fontId="128" fillId="7" borderId="4" xfId="1" applyNumberFormat="1" applyFont="1" applyFill="1" applyBorder="1" applyAlignment="1">
      <alignment horizontal="center" vertical="center" wrapText="1"/>
    </xf>
    <xf numFmtId="0" fontId="154" fillId="7" borderId="0" xfId="1" applyFont="1" applyFill="1"/>
    <xf numFmtId="165" fontId="80" fillId="7" borderId="4" xfId="1" applyNumberFormat="1" applyFont="1" applyFill="1" applyBorder="1" applyAlignment="1">
      <alignment horizontal="center" vertical="center" wrapText="1"/>
    </xf>
    <xf numFmtId="164" fontId="80" fillId="7" borderId="4" xfId="1" applyNumberFormat="1" applyFont="1" applyFill="1" applyBorder="1" applyAlignment="1">
      <alignment horizontal="center" vertical="center" wrapText="1"/>
    </xf>
    <xf numFmtId="49" fontId="95" fillId="7" borderId="4" xfId="1" applyNumberFormat="1" applyFont="1" applyFill="1" applyBorder="1" applyAlignment="1">
      <alignment horizontal="center" vertical="center" wrapText="1"/>
    </xf>
    <xf numFmtId="165" fontId="15" fillId="7" borderId="4" xfId="1" applyNumberFormat="1" applyFont="1" applyFill="1" applyBorder="1" applyAlignment="1">
      <alignment horizontal="center" vertical="center" wrapText="1"/>
    </xf>
    <xf numFmtId="164" fontId="15" fillId="7" borderId="4" xfId="1" applyNumberFormat="1" applyFont="1" applyFill="1" applyBorder="1" applyAlignment="1">
      <alignment horizontal="center" vertical="center" wrapText="1"/>
    </xf>
    <xf numFmtId="165" fontId="10" fillId="8" borderId="4" xfId="1" applyNumberFormat="1" applyFont="1" applyFill="1" applyBorder="1" applyAlignment="1">
      <alignment horizontal="center" vertical="center" wrapText="1"/>
    </xf>
    <xf numFmtId="0" fontId="59" fillId="7" borderId="0" xfId="1" applyFont="1" applyFill="1"/>
    <xf numFmtId="164" fontId="85" fillId="7" borderId="4" xfId="1" applyNumberFormat="1" applyFont="1" applyFill="1" applyBorder="1" applyAlignment="1">
      <alignment horizontal="center" vertical="center" wrapText="1"/>
    </xf>
    <xf numFmtId="165" fontId="85" fillId="7" borderId="4" xfId="1" applyNumberFormat="1" applyFont="1" applyFill="1" applyBorder="1" applyAlignment="1">
      <alignment horizontal="center" vertical="center" wrapText="1"/>
    </xf>
    <xf numFmtId="165" fontId="8" fillId="7" borderId="4" xfId="1" applyNumberFormat="1" applyFont="1" applyFill="1" applyBorder="1" applyAlignment="1">
      <alignment horizontal="center" vertical="center" wrapText="1"/>
    </xf>
    <xf numFmtId="165" fontId="85" fillId="5" borderId="4" xfId="1" applyNumberFormat="1" applyFont="1" applyFill="1" applyBorder="1" applyAlignment="1">
      <alignment horizontal="center" vertical="center" wrapText="1"/>
    </xf>
    <xf numFmtId="0" fontId="59" fillId="5" borderId="0" xfId="1" applyFont="1" applyFill="1"/>
    <xf numFmtId="165" fontId="112" fillId="5" borderId="4" xfId="2" applyNumberFormat="1" applyFont="1" applyFill="1" applyBorder="1" applyAlignment="1">
      <alignment horizontal="left" vertical="center" wrapText="1"/>
    </xf>
    <xf numFmtId="165" fontId="112" fillId="5" borderId="4" xfId="2" applyNumberFormat="1" applyFont="1" applyFill="1" applyBorder="1" applyAlignment="1">
      <alignment horizontal="center" vertical="center" wrapText="1"/>
    </xf>
    <xf numFmtId="164" fontId="112" fillId="5" borderId="4" xfId="2" applyNumberFormat="1" applyFont="1" applyFill="1" applyBorder="1" applyAlignment="1">
      <alignment horizontal="center" vertical="center" wrapText="1"/>
    </xf>
    <xf numFmtId="0" fontId="120" fillId="5" borderId="0" xfId="1" applyFont="1" applyFill="1"/>
    <xf numFmtId="0" fontId="58" fillId="5" borderId="0" xfId="1" applyFont="1" applyFill="1"/>
    <xf numFmtId="0" fontId="73" fillId="5" borderId="0" xfId="1" applyFont="1" applyFill="1"/>
    <xf numFmtId="49" fontId="98" fillId="0" borderId="4" xfId="1" applyNumberFormat="1" applyFont="1" applyFill="1" applyBorder="1" applyAlignment="1">
      <alignment horizontal="center" vertical="center"/>
    </xf>
    <xf numFmtId="49" fontId="11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0" fontId="43" fillId="0" borderId="0" xfId="1" applyFont="1"/>
    <xf numFmtId="167" fontId="85" fillId="7" borderId="4" xfId="1" applyNumberFormat="1" applyFont="1" applyFill="1" applyBorder="1" applyAlignment="1">
      <alignment horizontal="left" vertical="center" wrapText="1"/>
    </xf>
    <xf numFmtId="165" fontId="85" fillId="7" borderId="4" xfId="1" applyNumberFormat="1" applyFont="1" applyFill="1" applyBorder="1" applyAlignment="1">
      <alignment horizontal="left" vertical="center" wrapText="1"/>
    </xf>
    <xf numFmtId="167" fontId="85" fillId="7" borderId="4" xfId="1" applyNumberFormat="1" applyFont="1" applyFill="1" applyBorder="1" applyAlignment="1">
      <alignment horizontal="center" vertical="center" wrapText="1"/>
    </xf>
    <xf numFmtId="49" fontId="92" fillId="7" borderId="4" xfId="1" applyNumberFormat="1" applyFont="1" applyFill="1" applyBorder="1" applyAlignment="1">
      <alignment horizontal="center" vertical="center" wrapText="1"/>
    </xf>
    <xf numFmtId="0" fontId="63" fillId="7" borderId="0" xfId="1" applyFont="1" applyFill="1"/>
    <xf numFmtId="165" fontId="80" fillId="7" borderId="4" xfId="1" applyNumberFormat="1" applyFont="1" applyFill="1" applyBorder="1" applyAlignment="1">
      <alignment horizontal="left" vertical="center" wrapText="1"/>
    </xf>
    <xf numFmtId="0" fontId="58" fillId="7" borderId="0" xfId="1" applyFont="1" applyFill="1"/>
    <xf numFmtId="49" fontId="148" fillId="7" borderId="4" xfId="1" applyNumberFormat="1" applyFont="1" applyFill="1" applyBorder="1" applyAlignment="1">
      <alignment horizontal="center" vertical="center"/>
    </xf>
    <xf numFmtId="165" fontId="80" fillId="7" borderId="4" xfId="2" applyNumberFormat="1" applyFont="1" applyFill="1" applyBorder="1" applyAlignment="1">
      <alignment horizontal="left" vertical="center" wrapText="1"/>
    </xf>
    <xf numFmtId="4" fontId="15" fillId="7" borderId="4" xfId="1" applyNumberFormat="1" applyFont="1" applyFill="1" applyBorder="1" applyAlignment="1">
      <alignment horizontal="center" vertical="center" wrapText="1"/>
    </xf>
    <xf numFmtId="165" fontId="84" fillId="7" borderId="4" xfId="1" applyNumberFormat="1" applyFont="1" applyFill="1" applyBorder="1" applyAlignment="1">
      <alignment horizontal="center" vertical="center" wrapText="1"/>
    </xf>
    <xf numFmtId="164" fontId="81" fillId="7" borderId="4" xfId="1" applyNumberFormat="1" applyFont="1" applyFill="1" applyBorder="1" applyAlignment="1">
      <alignment horizontal="center" vertical="center" wrapText="1"/>
    </xf>
    <xf numFmtId="49" fontId="92" fillId="7" borderId="4" xfId="1" applyNumberFormat="1" applyFont="1" applyFill="1" applyBorder="1" applyAlignment="1">
      <alignment horizontal="center" vertical="center"/>
    </xf>
    <xf numFmtId="167" fontId="80" fillId="7" borderId="4" xfId="1" applyNumberFormat="1" applyFont="1" applyFill="1" applyBorder="1" applyAlignment="1">
      <alignment vertical="center" wrapText="1"/>
    </xf>
    <xf numFmtId="165" fontId="95" fillId="7" borderId="4" xfId="1" applyNumberFormat="1" applyFont="1" applyFill="1" applyBorder="1" applyAlignment="1">
      <alignment horizontal="center" vertical="center" wrapText="1"/>
    </xf>
    <xf numFmtId="165" fontId="11" fillId="8" borderId="4" xfId="1" applyNumberFormat="1" applyFont="1" applyFill="1" applyBorder="1" applyAlignment="1">
      <alignment horizontal="center" vertical="center"/>
    </xf>
    <xf numFmtId="165" fontId="112" fillId="8" borderId="4" xfId="1" applyNumberFormat="1" applyFont="1" applyFill="1" applyBorder="1" applyAlignment="1">
      <alignment vertical="center" wrapText="1"/>
    </xf>
    <xf numFmtId="165" fontId="111" fillId="0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165" fontId="124" fillId="7" borderId="4" xfId="1" applyNumberFormat="1" applyFont="1" applyFill="1" applyBorder="1" applyAlignment="1">
      <alignment vertical="center" wrapText="1"/>
    </xf>
    <xf numFmtId="165" fontId="101" fillId="0" borderId="4" xfId="1" applyNumberFormat="1" applyFont="1" applyFill="1" applyBorder="1" applyAlignment="1">
      <alignment horizontal="center" vertical="center" wrapText="1"/>
    </xf>
    <xf numFmtId="165" fontId="138" fillId="0" borderId="4" xfId="1" applyNumberFormat="1" applyFont="1" applyFill="1" applyBorder="1" applyAlignment="1">
      <alignment horizontal="center" vertical="center" wrapText="1"/>
    </xf>
    <xf numFmtId="165" fontId="106" fillId="0" borderId="4" xfId="1" applyNumberFormat="1" applyFont="1" applyFill="1" applyBorder="1" applyAlignment="1">
      <alignment horizontal="center" vertical="center" wrapText="1"/>
    </xf>
    <xf numFmtId="165" fontId="107" fillId="0" borderId="4" xfId="1" applyNumberFormat="1" applyFont="1" applyFill="1" applyBorder="1" applyAlignment="1">
      <alignment horizontal="center" vertical="center"/>
    </xf>
    <xf numFmtId="165" fontId="82" fillId="0" borderId="4" xfId="1" applyNumberFormat="1" applyFont="1" applyFill="1" applyBorder="1" applyAlignment="1">
      <alignment vertical="center" wrapText="1"/>
    </xf>
    <xf numFmtId="165" fontId="81" fillId="7" borderId="4" xfId="1" applyNumberFormat="1" applyFont="1" applyFill="1" applyBorder="1" applyAlignment="1">
      <alignment horizontal="center" vertical="center" wrapText="1"/>
    </xf>
    <xf numFmtId="49" fontId="162" fillId="0" borderId="0" xfId="1" applyNumberFormat="1" applyFont="1" applyFill="1"/>
    <xf numFmtId="0" fontId="116" fillId="7" borderId="0" xfId="1" applyFont="1" applyFill="1"/>
    <xf numFmtId="165" fontId="81" fillId="7" borderId="4" xfId="1" applyNumberFormat="1" applyFont="1" applyFill="1" applyBorder="1" applyAlignment="1">
      <alignment horizontal="left" vertical="center" wrapText="1"/>
    </xf>
    <xf numFmtId="165" fontId="113" fillId="7" borderId="4" xfId="1" applyNumberFormat="1" applyFont="1" applyFill="1" applyBorder="1" applyAlignment="1">
      <alignment horizontal="center" vertical="center" wrapText="1"/>
    </xf>
    <xf numFmtId="0" fontId="90" fillId="7" borderId="4" xfId="1" applyNumberFormat="1" applyFont="1" applyFill="1" applyBorder="1" applyAlignment="1">
      <alignment horizontal="center" vertical="center" wrapText="1"/>
    </xf>
    <xf numFmtId="0" fontId="99" fillId="0" borderId="4" xfId="1" applyNumberFormat="1" applyFont="1" applyFill="1" applyBorder="1" applyAlignment="1">
      <alignment horizontal="center" vertical="center"/>
    </xf>
    <xf numFmtId="0" fontId="150" fillId="3" borderId="0" xfId="1" applyFont="1" applyFill="1"/>
    <xf numFmtId="49" fontId="131" fillId="0" borderId="4" xfId="1" applyNumberFormat="1" applyFont="1" applyFill="1" applyBorder="1" applyAlignment="1">
      <alignment horizontal="center" vertical="center" wrapText="1"/>
    </xf>
    <xf numFmtId="167" fontId="126" fillId="0" borderId="4" xfId="1" applyNumberFormat="1" applyFont="1" applyFill="1" applyBorder="1" applyAlignment="1">
      <alignment vertical="center" wrapText="1"/>
    </xf>
    <xf numFmtId="165" fontId="125" fillId="0" borderId="4" xfId="1" applyNumberFormat="1" applyFont="1" applyFill="1" applyBorder="1" applyAlignment="1">
      <alignment horizontal="center" vertical="center" wrapText="1"/>
    </xf>
    <xf numFmtId="164" fontId="163" fillId="0" borderId="0" xfId="1" applyNumberFormat="1" applyFont="1" applyFill="1"/>
    <xf numFmtId="164" fontId="164" fillId="0" borderId="0" xfId="1" applyNumberFormat="1" applyFont="1" applyFill="1"/>
    <xf numFmtId="165" fontId="113" fillId="8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3" fillId="0" borderId="4" xfId="1" applyNumberFormat="1" applyFont="1" applyFill="1" applyBorder="1" applyAlignment="1">
      <alignment horizontal="center" vertical="center"/>
    </xf>
    <xf numFmtId="164" fontId="96" fillId="0" borderId="4" xfId="2" applyNumberFormat="1" applyFont="1" applyFill="1" applyBorder="1" applyAlignment="1">
      <alignment horizontal="center" vertical="center" wrapText="1"/>
    </xf>
    <xf numFmtId="164" fontId="112" fillId="0" borderId="4" xfId="2" applyNumberFormat="1" applyFont="1" applyFill="1" applyBorder="1" applyAlignment="1">
      <alignment horizontal="center" vertical="center" wrapText="1"/>
    </xf>
    <xf numFmtId="49" fontId="85" fillId="7" borderId="4" xfId="1" applyNumberFormat="1" applyFont="1" applyFill="1" applyBorder="1" applyAlignment="1">
      <alignment horizontal="center" vertical="center" wrapText="1"/>
    </xf>
    <xf numFmtId="49" fontId="165" fillId="0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vertical="center" wrapText="1"/>
    </xf>
    <xf numFmtId="0" fontId="166" fillId="0" borderId="0" xfId="1" applyFont="1" applyFill="1"/>
    <xf numFmtId="0" fontId="167" fillId="0" borderId="0" xfId="1" applyFont="1" applyFill="1"/>
    <xf numFmtId="0" fontId="13" fillId="0" borderId="0" xfId="1" applyFont="1" applyFill="1"/>
    <xf numFmtId="165" fontId="81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96" fillId="0" borderId="4" xfId="2" applyNumberFormat="1" applyFont="1" applyFill="1" applyBorder="1" applyAlignment="1">
      <alignment horizontal="center" vertical="center" wrapText="1"/>
    </xf>
    <xf numFmtId="165" fontId="112" fillId="0" borderId="4" xfId="2" applyNumberFormat="1" applyFont="1" applyFill="1" applyBorder="1" applyAlignment="1">
      <alignment horizontal="center" vertical="center" wrapText="1"/>
    </xf>
    <xf numFmtId="0" fontId="171" fillId="0" borderId="0" xfId="1" applyFont="1" applyFill="1"/>
    <xf numFmtId="49" fontId="33" fillId="0" borderId="4" xfId="1" applyNumberFormat="1" applyFont="1" applyFill="1" applyBorder="1" applyAlignment="1">
      <alignment horizontal="center" vertical="center"/>
    </xf>
    <xf numFmtId="4" fontId="21" fillId="0" borderId="4" xfId="1" applyNumberFormat="1" applyFont="1" applyFill="1" applyBorder="1" applyAlignment="1">
      <alignment horizontal="center" vertical="center" wrapText="1"/>
    </xf>
    <xf numFmtId="165" fontId="83" fillId="0" borderId="4" xfId="2" applyNumberFormat="1" applyFont="1" applyBorder="1" applyAlignment="1">
      <alignment horizontal="center" vertical="center" wrapText="1"/>
    </xf>
    <xf numFmtId="49" fontId="172" fillId="0" borderId="0" xfId="1" applyNumberFormat="1" applyFont="1"/>
    <xf numFmtId="165" fontId="174" fillId="0" borderId="4" xfId="1" applyNumberFormat="1" applyFont="1" applyFill="1" applyBorder="1" applyAlignment="1">
      <alignment horizontal="center" vertical="center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7" fontId="126" fillId="0" borderId="5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7" fontId="137" fillId="0" borderId="5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7" fontId="96" fillId="0" borderId="5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4" fontId="3" fillId="2" borderId="0" xfId="1" applyNumberFormat="1" applyFill="1"/>
    <xf numFmtId="49" fontId="13" fillId="2" borderId="4" xfId="1" applyNumberFormat="1" applyFont="1" applyFill="1" applyBorder="1" applyAlignment="1">
      <alignment horizontal="center" vertical="center"/>
    </xf>
    <xf numFmtId="165" fontId="81" fillId="2" borderId="4" xfId="1" applyNumberFormat="1" applyFont="1" applyFill="1" applyBorder="1" applyAlignment="1">
      <alignment horizontal="center" vertical="center"/>
    </xf>
    <xf numFmtId="165" fontId="10" fillId="2" borderId="4" xfId="1" applyNumberFormat="1" applyFont="1" applyFill="1" applyBorder="1" applyAlignment="1">
      <alignment horizontal="center" vertical="center" wrapText="1"/>
    </xf>
    <xf numFmtId="165" fontId="96" fillId="2" borderId="4" xfId="1" applyNumberFormat="1" applyFont="1" applyFill="1" applyBorder="1" applyAlignment="1">
      <alignment horizontal="center" vertical="center" wrapText="1"/>
    </xf>
    <xf numFmtId="165" fontId="94" fillId="2" borderId="4" xfId="1" applyNumberFormat="1" applyFont="1" applyFill="1" applyBorder="1" applyAlignment="1">
      <alignment horizontal="center" vertical="center" wrapText="1"/>
    </xf>
    <xf numFmtId="165" fontId="96" fillId="2" borderId="4" xfId="2" applyNumberFormat="1" applyFont="1" applyFill="1" applyBorder="1" applyAlignment="1">
      <alignment horizontal="center" vertical="center" wrapText="1"/>
    </xf>
    <xf numFmtId="164" fontId="96" fillId="2" borderId="4" xfId="2" applyNumberFormat="1" applyFont="1" applyFill="1" applyBorder="1" applyAlignment="1">
      <alignment horizontal="center" vertical="center" wrapText="1"/>
    </xf>
    <xf numFmtId="164" fontId="6" fillId="2" borderId="0" xfId="1" applyNumberFormat="1" applyFont="1" applyFill="1"/>
    <xf numFmtId="164" fontId="10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4" fontId="80" fillId="0" borderId="4" xfId="2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Fill="1" applyBorder="1" applyAlignment="1">
      <alignment horizontal="center" vertical="center" wrapText="1"/>
    </xf>
    <xf numFmtId="0" fontId="150" fillId="0" borderId="0" xfId="1" applyFont="1" applyFill="1"/>
    <xf numFmtId="164" fontId="124" fillId="0" borderId="4" xfId="2" applyNumberFormat="1" applyFont="1" applyFill="1" applyBorder="1" applyAlignment="1">
      <alignment horizontal="left" vertical="center" wrapText="1"/>
    </xf>
    <xf numFmtId="0" fontId="37" fillId="0" borderId="0" xfId="1" applyFont="1" applyFill="1"/>
    <xf numFmtId="0" fontId="130" fillId="0" borderId="0" xfId="1" applyFont="1" applyFill="1"/>
    <xf numFmtId="49" fontId="85" fillId="0" borderId="4" xfId="1" applyNumberFormat="1" applyFont="1" applyFill="1" applyBorder="1" applyAlignment="1">
      <alignment horizontal="center" vertical="center" wrapText="1"/>
    </xf>
    <xf numFmtId="165" fontId="132" fillId="0" borderId="4" xfId="1" applyNumberFormat="1" applyFont="1" applyFill="1" applyBorder="1" applyAlignment="1">
      <alignment horizontal="center" vertical="center" wrapText="1"/>
    </xf>
    <xf numFmtId="165" fontId="156" fillId="0" borderId="4" xfId="1" applyNumberFormat="1" applyFont="1" applyFill="1" applyBorder="1" applyAlignment="1">
      <alignment horizontal="center" vertical="center" wrapText="1"/>
    </xf>
    <xf numFmtId="0" fontId="157" fillId="0" borderId="0" xfId="1" applyFont="1" applyFill="1"/>
    <xf numFmtId="0" fontId="154" fillId="0" borderId="0" xfId="1" applyFont="1" applyFill="1"/>
    <xf numFmtId="165" fontId="126" fillId="0" borderId="4" xfId="4" applyNumberFormat="1" applyFont="1" applyFill="1" applyBorder="1" applyAlignment="1">
      <alignment horizontal="left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7" fontId="88" fillId="0" borderId="5" xfId="1" applyNumberFormat="1" applyFont="1" applyFill="1" applyBorder="1" applyAlignment="1">
      <alignment horizontal="center" vertical="center" wrapText="1"/>
    </xf>
    <xf numFmtId="0" fontId="20" fillId="2" borderId="0" xfId="1" applyFont="1" applyFill="1"/>
    <xf numFmtId="164" fontId="83" fillId="0" borderId="9" xfId="1" applyNumberFormat="1" applyFont="1" applyBorder="1" applyAlignment="1">
      <alignment horizontal="center" vertical="center" wrapText="1"/>
    </xf>
    <xf numFmtId="0" fontId="83" fillId="0" borderId="9" xfId="1" applyFont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0" fontId="175" fillId="0" borderId="0" xfId="1" applyFont="1" applyBorder="1"/>
    <xf numFmtId="0" fontId="83" fillId="0" borderId="0" xfId="1" applyFont="1" applyBorder="1" applyAlignment="1">
      <alignment horizontal="center" vertical="center" wrapText="1"/>
    </xf>
    <xf numFmtId="165" fontId="175" fillId="0" borderId="0" xfId="1" applyNumberFormat="1" applyFont="1" applyFill="1"/>
    <xf numFmtId="0" fontId="175" fillId="0" borderId="0" xfId="1" applyFont="1" applyFill="1"/>
    <xf numFmtId="0" fontId="175" fillId="0" borderId="0" xfId="1" applyFont="1"/>
    <xf numFmtId="164" fontId="87" fillId="0" borderId="4" xfId="1" applyNumberFormat="1" applyFont="1" applyFill="1" applyBorder="1" applyAlignment="1">
      <alignment horizontal="center" vertical="center"/>
    </xf>
    <xf numFmtId="165" fontId="85" fillId="0" borderId="4" xfId="1" applyNumberFormat="1" applyFont="1" applyFill="1" applyBorder="1" applyAlignment="1">
      <alignment horizontal="center" vertical="center" wrapText="1"/>
    </xf>
    <xf numFmtId="165" fontId="94" fillId="0" borderId="4" xfId="1" applyNumberFormat="1" applyFont="1" applyFill="1" applyBorder="1" applyAlignment="1">
      <alignment horizontal="left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7" fontId="10" fillId="0" borderId="5" xfId="1" applyNumberFormat="1" applyFont="1" applyFill="1" applyBorder="1" applyAlignment="1">
      <alignment horizontal="left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7" fontId="42" fillId="3" borderId="4" xfId="1" applyNumberFormat="1" applyFont="1" applyFill="1" applyBorder="1" applyAlignment="1">
      <alignment vertical="center" wrapText="1"/>
    </xf>
    <xf numFmtId="49" fontId="99" fillId="0" borderId="0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70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4" fontId="2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38" fillId="0" borderId="4" xfId="1" applyNumberFormat="1" applyFont="1" applyFill="1" applyBorder="1" applyAlignment="1">
      <alignment horizontal="center" vertical="center" wrapText="1"/>
    </xf>
    <xf numFmtId="0" fontId="176" fillId="0" borderId="0" xfId="1" applyFont="1" applyFill="1"/>
    <xf numFmtId="49" fontId="177" fillId="0" borderId="4" xfId="1" applyNumberFormat="1" applyFont="1" applyFill="1" applyBorder="1" applyAlignment="1">
      <alignment horizontal="center" vertical="center" wrapText="1"/>
    </xf>
    <xf numFmtId="170" fontId="85" fillId="0" borderId="4" xfId="1" applyNumberFormat="1" applyFont="1" applyFill="1" applyBorder="1" applyAlignment="1">
      <alignment horizontal="center" vertical="center" wrapText="1"/>
    </xf>
    <xf numFmtId="164" fontId="168" fillId="0" borderId="0" xfId="1" applyNumberFormat="1" applyFont="1" applyFill="1"/>
    <xf numFmtId="0" fontId="83" fillId="0" borderId="9" xfId="1" applyFont="1" applyFill="1" applyBorder="1" applyAlignment="1">
      <alignment horizontal="center" vertical="center" wrapText="1"/>
    </xf>
    <xf numFmtId="165" fontId="94" fillId="0" borderId="4" xfId="1" applyNumberFormat="1" applyFont="1" applyFill="1" applyBorder="1" applyAlignment="1">
      <alignment horizontal="center" vertical="center"/>
    </xf>
    <xf numFmtId="165" fontId="39" fillId="0" borderId="4" xfId="2" applyNumberFormat="1" applyFont="1" applyFill="1" applyBorder="1" applyAlignment="1">
      <alignment horizontal="center" vertical="center" wrapText="1"/>
    </xf>
    <xf numFmtId="165" fontId="10" fillId="0" borderId="4" xfId="2" applyNumberFormat="1" applyFont="1" applyFill="1" applyBorder="1" applyAlignment="1">
      <alignment horizontal="center" vertical="center" wrapText="1"/>
    </xf>
    <xf numFmtId="0" fontId="10" fillId="0" borderId="4" xfId="2" applyFont="1" applyFill="1" applyBorder="1" applyAlignment="1">
      <alignment horizontal="center" vertical="center" wrapText="1"/>
    </xf>
    <xf numFmtId="165" fontId="16" fillId="0" borderId="4" xfId="1" applyNumberFormat="1" applyFont="1" applyFill="1" applyBorder="1" applyAlignment="1">
      <alignment horizontal="center" vertical="center"/>
    </xf>
    <xf numFmtId="4" fontId="39" fillId="0" borderId="4" xfId="1" applyNumberFormat="1" applyFont="1" applyFill="1" applyBorder="1" applyAlignment="1">
      <alignment horizontal="center" vertical="center" wrapText="1"/>
    </xf>
    <xf numFmtId="164" fontId="169" fillId="0" borderId="0" xfId="1" applyNumberFormat="1" applyFont="1" applyFill="1"/>
    <xf numFmtId="164" fontId="170" fillId="0" borderId="0" xfId="1" applyNumberFormat="1" applyFont="1" applyFill="1"/>
    <xf numFmtId="165" fontId="31" fillId="0" borderId="0" xfId="1" applyNumberFormat="1" applyFont="1" applyFill="1" applyAlignment="1">
      <alignment vertical="center" wrapText="1"/>
    </xf>
    <xf numFmtId="164" fontId="62" fillId="0" borderId="0" xfId="1" applyNumberFormat="1" applyFont="1" applyFill="1" applyAlignment="1">
      <alignment horizontal="center" vertical="center" wrapText="1"/>
    </xf>
    <xf numFmtId="165" fontId="178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167" fontId="10" fillId="0" borderId="5" xfId="1" applyNumberFormat="1" applyFont="1" applyFill="1" applyBorder="1" applyAlignment="1">
      <alignment vertical="center" wrapText="1"/>
    </xf>
    <xf numFmtId="49" fontId="94" fillId="0" borderId="4" xfId="1" applyNumberFormat="1" applyFont="1" applyFill="1" applyBorder="1" applyAlignment="1">
      <alignment horizontal="center" vertical="center" wrapText="1"/>
    </xf>
    <xf numFmtId="164" fontId="9" fillId="0" borderId="0" xfId="1" applyNumberFormat="1" applyFont="1" applyBorder="1" applyAlignment="1">
      <alignment horizontal="center" vertical="center" wrapText="1"/>
    </xf>
    <xf numFmtId="164" fontId="112" fillId="8" borderId="4" xfId="1" applyNumberFormat="1" applyFont="1" applyFill="1" applyBorder="1" applyAlignment="1">
      <alignment horizontal="center" vertical="center" wrapText="1"/>
    </xf>
    <xf numFmtId="165" fontId="9" fillId="0" borderId="0" xfId="1" applyNumberFormat="1" applyFont="1" applyBorder="1" applyAlignment="1">
      <alignment horizontal="center" vertical="center" wrapText="1"/>
    </xf>
    <xf numFmtId="4" fontId="9" fillId="0" borderId="0" xfId="1" applyNumberFormat="1" applyFont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0" fontId="80" fillId="0" borderId="5" xfId="2" applyFont="1" applyBorder="1" applyAlignment="1">
      <alignment horizontal="center" vertical="center" wrapText="1"/>
    </xf>
    <xf numFmtId="165" fontId="87" fillId="0" borderId="5" xfId="1" applyNumberFormat="1" applyFont="1" applyFill="1" applyBorder="1" applyAlignment="1">
      <alignment horizontal="center" vertical="center" wrapText="1"/>
    </xf>
    <xf numFmtId="165" fontId="81" fillId="0" borderId="5" xfId="1" applyNumberFormat="1" applyFont="1" applyFill="1" applyBorder="1" applyAlignment="1">
      <alignment horizontal="center" vertical="center" wrapText="1"/>
    </xf>
    <xf numFmtId="164" fontId="87" fillId="0" borderId="5" xfId="1" applyNumberFormat="1" applyFont="1" applyFill="1" applyBorder="1" applyAlignment="1">
      <alignment horizontal="center" vertical="center" wrapText="1"/>
    </xf>
    <xf numFmtId="164" fontId="16" fillId="0" borderId="5" xfId="1" applyNumberFormat="1" applyFont="1" applyFill="1" applyBorder="1" applyAlignment="1">
      <alignment horizontal="center" vertical="center" wrapText="1"/>
    </xf>
    <xf numFmtId="164" fontId="80" fillId="0" borderId="5" xfId="2" applyNumberFormat="1" applyFont="1" applyBorder="1" applyAlignment="1">
      <alignment horizontal="center" vertical="center" wrapText="1"/>
    </xf>
    <xf numFmtId="164" fontId="96" fillId="0" borderId="5" xfId="2" applyNumberFormat="1" applyFont="1" applyBorder="1" applyAlignment="1">
      <alignment horizontal="center" vertical="center" wrapText="1"/>
    </xf>
    <xf numFmtId="0" fontId="50" fillId="0" borderId="6" xfId="1" applyFont="1" applyFill="1" applyBorder="1"/>
    <xf numFmtId="0" fontId="29" fillId="0" borderId="6" xfId="1" applyFont="1" applyFill="1" applyBorder="1"/>
    <xf numFmtId="0" fontId="29" fillId="0" borderId="2" xfId="1" applyFont="1" applyFill="1" applyBorder="1"/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58" fillId="7" borderId="0" xfId="1" applyNumberFormat="1" applyFont="1" applyFill="1"/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71" fontId="34" fillId="0" borderId="0" xfId="1" applyNumberFormat="1" applyFont="1" applyFill="1"/>
    <xf numFmtId="171" fontId="50" fillId="3" borderId="0" xfId="1" applyNumberFormat="1" applyFont="1" applyFill="1"/>
    <xf numFmtId="171" fontId="32" fillId="0" borderId="0" xfId="1" applyNumberFormat="1" applyFont="1" applyFill="1"/>
    <xf numFmtId="171" fontId="43" fillId="0" borderId="0" xfId="1" applyNumberFormat="1" applyFont="1" applyFill="1"/>
    <xf numFmtId="171" fontId="46" fillId="0" borderId="0" xfId="1" applyNumberFormat="1" applyFont="1" applyFill="1"/>
    <xf numFmtId="171" fontId="48" fillId="0" borderId="0" xfId="1" applyNumberFormat="1" applyFont="1" applyFill="1"/>
    <xf numFmtId="171" fontId="38" fillId="0" borderId="0" xfId="1" applyNumberFormat="1" applyFont="1" applyFill="1"/>
    <xf numFmtId="171" fontId="29" fillId="3" borderId="0" xfId="1" applyNumberFormat="1" applyFont="1" applyFill="1"/>
    <xf numFmtId="171" fontId="52" fillId="4" borderId="0" xfId="1" applyNumberFormat="1" applyFont="1" applyFill="1"/>
    <xf numFmtId="171" fontId="50" fillId="4" borderId="0" xfId="1" applyNumberFormat="1" applyFont="1" applyFill="1"/>
    <xf numFmtId="171" fontId="43" fillId="4" borderId="0" xfId="1" applyNumberFormat="1" applyFont="1" applyFill="1"/>
    <xf numFmtId="171" fontId="150" fillId="6" borderId="0" xfId="1" applyNumberFormat="1" applyFont="1" applyFill="1"/>
    <xf numFmtId="165" fontId="87" fillId="0" borderId="4" xfId="1" applyNumberFormat="1" applyFont="1" applyFill="1" applyBorder="1" applyAlignment="1">
      <alignment horizontal="center" vertical="center" wrapText="1"/>
    </xf>
    <xf numFmtId="172" fontId="85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73" fontId="87" fillId="0" borderId="4" xfId="1" applyNumberFormat="1" applyFont="1" applyFill="1" applyBorder="1" applyAlignment="1">
      <alignment horizontal="center" vertical="center" wrapText="1"/>
    </xf>
    <xf numFmtId="49" fontId="62" fillId="0" borderId="0" xfId="1" applyNumberFormat="1" applyFont="1" applyFill="1" applyAlignment="1">
      <alignment horizontal="center"/>
    </xf>
    <xf numFmtId="164" fontId="7" fillId="0" borderId="0" xfId="1" applyNumberFormat="1" applyFont="1" applyFill="1"/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49" fontId="47" fillId="0" borderId="4" xfId="1" applyNumberFormat="1" applyFont="1" applyFill="1" applyBorder="1" applyAlignment="1">
      <alignment horizontal="center" vertical="center"/>
    </xf>
    <xf numFmtId="165" fontId="10" fillId="0" borderId="4" xfId="2" applyNumberFormat="1" applyFont="1" applyBorder="1" applyAlignment="1">
      <alignment horizontal="center" vertical="center" wrapText="1"/>
    </xf>
    <xf numFmtId="0" fontId="4" fillId="0" borderId="0" xfId="1" applyFont="1" applyFill="1" applyAlignment="1">
      <alignment horizontal="center"/>
    </xf>
    <xf numFmtId="164" fontId="179" fillId="0" borderId="0" xfId="1" applyNumberFormat="1" applyFont="1" applyFill="1" applyAlignment="1">
      <alignment horizontal="center"/>
    </xf>
    <xf numFmtId="0" fontId="62" fillId="0" borderId="0" xfId="1" applyFont="1" applyFill="1" applyAlignment="1">
      <alignment horizontal="center"/>
    </xf>
    <xf numFmtId="166" fontId="64" fillId="0" borderId="0" xfId="1" applyNumberFormat="1" applyFont="1" applyFill="1" applyAlignment="1">
      <alignment horizontal="center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4" fontId="10" fillId="0" borderId="4" xfId="2" applyNumberFormat="1" applyFont="1" applyFill="1" applyBorder="1" applyAlignment="1">
      <alignment horizontal="center" vertical="center" wrapText="1"/>
    </xf>
    <xf numFmtId="167" fontId="81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6" fontId="85" fillId="0" borderId="4" xfId="1" applyNumberFormat="1" applyFont="1" applyFill="1" applyBorder="1" applyAlignment="1">
      <alignment horizontal="center" vertical="center"/>
    </xf>
    <xf numFmtId="164" fontId="10" fillId="0" borderId="0" xfId="1" applyNumberFormat="1" applyFont="1" applyBorder="1" applyAlignment="1">
      <alignment horizontal="center" vertical="center" wrapText="1"/>
    </xf>
    <xf numFmtId="0" fontId="10" fillId="0" borderId="9" xfId="1" applyFont="1" applyFill="1" applyBorder="1" applyAlignment="1">
      <alignment horizontal="center" vertical="center" wrapText="1"/>
    </xf>
    <xf numFmtId="166" fontId="81" fillId="0" borderId="4" xfId="1" applyNumberFormat="1" applyFont="1" applyFill="1" applyBorder="1" applyAlignment="1">
      <alignment horizontal="center" vertical="center"/>
    </xf>
    <xf numFmtId="165" fontId="81" fillId="8" borderId="4" xfId="1" applyNumberFormat="1" applyFont="1" applyFill="1" applyBorder="1" applyAlignment="1">
      <alignment horizontal="center" vertical="center" wrapText="1"/>
    </xf>
    <xf numFmtId="165" fontId="10" fillId="7" borderId="4" xfId="1" applyNumberFormat="1" applyFont="1" applyFill="1" applyBorder="1" applyAlignment="1">
      <alignment horizontal="center" vertical="center" wrapText="1"/>
    </xf>
    <xf numFmtId="165" fontId="81" fillId="5" borderId="4" xfId="1" applyNumberFormat="1" applyFont="1" applyFill="1" applyBorder="1" applyAlignment="1">
      <alignment horizontal="center" vertical="center" wrapText="1"/>
    </xf>
    <xf numFmtId="164" fontId="6" fillId="0" borderId="0" xfId="1" applyNumberFormat="1" applyFont="1"/>
    <xf numFmtId="164" fontId="168" fillId="0" borderId="0" xfId="1" applyNumberFormat="1" applyFont="1"/>
    <xf numFmtId="0" fontId="10" fillId="0" borderId="9" xfId="1" applyFont="1" applyBorder="1" applyAlignment="1">
      <alignment horizontal="center" vertical="center" wrapText="1"/>
    </xf>
    <xf numFmtId="165" fontId="81" fillId="6" borderId="4" xfId="1" applyNumberFormat="1" applyFont="1" applyFill="1" applyBorder="1" applyAlignment="1">
      <alignment horizontal="center" vertical="center" wrapText="1"/>
    </xf>
    <xf numFmtId="0" fontId="10" fillId="0" borderId="4" xfId="2" applyFont="1" applyBorder="1" applyAlignment="1">
      <alignment horizontal="center" vertical="center" wrapText="1"/>
    </xf>
    <xf numFmtId="165" fontId="10" fillId="5" borderId="4" xfId="2" applyNumberFormat="1" applyFont="1" applyFill="1" applyBorder="1" applyAlignment="1">
      <alignment horizontal="center" vertical="center" wrapText="1"/>
    </xf>
    <xf numFmtId="165" fontId="96" fillId="7" borderId="4" xfId="1" applyNumberFormat="1" applyFont="1" applyFill="1" applyBorder="1" applyAlignment="1">
      <alignment horizontal="center" vertical="center" wrapText="1"/>
    </xf>
    <xf numFmtId="4" fontId="10" fillId="0" borderId="0" xfId="1" applyNumberFormat="1" applyFont="1" applyBorder="1" applyAlignment="1">
      <alignment horizontal="center" vertical="center" wrapText="1"/>
    </xf>
    <xf numFmtId="173" fontId="81" fillId="0" borderId="4" xfId="1" applyNumberFormat="1" applyFont="1" applyFill="1" applyBorder="1" applyAlignment="1">
      <alignment horizontal="center" vertical="center" wrapText="1"/>
    </xf>
    <xf numFmtId="165" fontId="39" fillId="7" borderId="4" xfId="1" applyNumberFormat="1" applyFont="1" applyFill="1" applyBorder="1" applyAlignment="1">
      <alignment horizontal="center" vertical="center" wrapText="1"/>
    </xf>
    <xf numFmtId="0" fontId="31" fillId="0" borderId="0" xfId="1" applyFont="1" applyFill="1" applyAlignment="1">
      <alignment vertical="center" wrapText="1"/>
    </xf>
    <xf numFmtId="165" fontId="10" fillId="0" borderId="0" xfId="1" applyNumberFormat="1" applyFont="1" applyBorder="1" applyAlignment="1">
      <alignment horizontal="center" vertical="center" wrapText="1"/>
    </xf>
    <xf numFmtId="165" fontId="10" fillId="7" borderId="0" xfId="1" applyNumberFormat="1" applyFont="1" applyFill="1" applyBorder="1" applyAlignment="1">
      <alignment horizontal="center" vertical="center" wrapText="1"/>
    </xf>
    <xf numFmtId="0" fontId="10" fillId="0" borderId="0" xfId="1" applyFont="1" applyBorder="1" applyAlignment="1">
      <alignment horizontal="center" vertical="center" wrapText="1"/>
    </xf>
    <xf numFmtId="165" fontId="27" fillId="6" borderId="4" xfId="1" applyNumberFormat="1" applyFont="1" applyFill="1" applyBorder="1" applyAlignment="1">
      <alignment horizontal="center" vertical="center" wrapText="1"/>
    </xf>
    <xf numFmtId="165" fontId="16" fillId="7" borderId="4" xfId="1" applyNumberFormat="1" applyFont="1" applyFill="1" applyBorder="1" applyAlignment="1">
      <alignment horizontal="center" vertical="center" wrapText="1"/>
    </xf>
    <xf numFmtId="4" fontId="39" fillId="7" borderId="4" xfId="1" applyNumberFormat="1" applyFont="1" applyFill="1" applyBorder="1" applyAlignment="1">
      <alignment horizontal="center" vertical="center" wrapText="1"/>
    </xf>
    <xf numFmtId="164" fontId="168" fillId="2" borderId="0" xfId="1" applyNumberFormat="1" applyFont="1" applyFill="1"/>
    <xf numFmtId="164" fontId="81" fillId="0" borderId="9" xfId="1" applyNumberFormat="1" applyFont="1" applyFill="1" applyBorder="1" applyAlignment="1">
      <alignment horizontal="center" vertical="center"/>
    </xf>
    <xf numFmtId="165" fontId="94" fillId="2" borderId="4" xfId="1" applyNumberFormat="1" applyFont="1" applyFill="1" applyBorder="1" applyAlignment="1">
      <alignment horizontal="center" vertical="center"/>
    </xf>
    <xf numFmtId="165" fontId="10" fillId="2" borderId="4" xfId="2" applyNumberFormat="1" applyFont="1" applyFill="1" applyBorder="1" applyAlignment="1">
      <alignment horizontal="center" vertical="center" wrapText="1"/>
    </xf>
    <xf numFmtId="0" fontId="10" fillId="2" borderId="4" xfId="2" applyFont="1" applyFill="1" applyBorder="1" applyAlignment="1">
      <alignment horizontal="center" vertical="center" wrapText="1"/>
    </xf>
    <xf numFmtId="165" fontId="16" fillId="2" borderId="4" xfId="1" applyNumberFormat="1" applyFont="1" applyFill="1" applyBorder="1" applyAlignment="1">
      <alignment horizontal="center" vertical="center" wrapText="1"/>
    </xf>
    <xf numFmtId="4" fontId="39" fillId="2" borderId="4" xfId="1" applyNumberFormat="1" applyFont="1" applyFill="1" applyBorder="1" applyAlignment="1">
      <alignment horizontal="center" vertical="center" wrapText="1"/>
    </xf>
    <xf numFmtId="164" fontId="10" fillId="0" borderId="9" xfId="1" applyNumberFormat="1" applyFont="1" applyBorder="1" applyAlignment="1">
      <alignment horizontal="center" vertical="center" wrapText="1"/>
    </xf>
    <xf numFmtId="164" fontId="81" fillId="0" borderId="4" xfId="1" applyNumberFormat="1" applyFont="1" applyFill="1" applyBorder="1" applyAlignment="1">
      <alignment horizontal="center" vertical="center"/>
    </xf>
    <xf numFmtId="164" fontId="94" fillId="0" borderId="4" xfId="1" applyNumberFormat="1" applyFont="1" applyFill="1" applyBorder="1" applyAlignment="1">
      <alignment horizontal="center" vertical="center"/>
    </xf>
    <xf numFmtId="164" fontId="10" fillId="0" borderId="4" xfId="2" applyNumberFormat="1" applyFont="1" applyBorder="1" applyAlignment="1">
      <alignment horizontal="center" vertical="center" wrapText="1"/>
    </xf>
    <xf numFmtId="164" fontId="10" fillId="5" borderId="4" xfId="2" applyNumberFormat="1" applyFont="1" applyFill="1" applyBorder="1" applyAlignment="1">
      <alignment horizontal="center" vertical="center" wrapText="1"/>
    </xf>
    <xf numFmtId="49" fontId="43" fillId="0" borderId="0" xfId="1" applyNumberFormat="1" applyFont="1"/>
    <xf numFmtId="49" fontId="180" fillId="0" borderId="0" xfId="1" applyNumberFormat="1" applyFont="1"/>
    <xf numFmtId="166" fontId="87" fillId="0" borderId="4" xfId="1" applyNumberFormat="1" applyFont="1" applyFill="1" applyBorder="1" applyAlignment="1">
      <alignment horizontal="center" vertical="center"/>
    </xf>
    <xf numFmtId="49" fontId="90" fillId="0" borderId="0" xfId="1" applyNumberFormat="1" applyFont="1" applyFill="1" applyBorder="1" applyAlignment="1">
      <alignment horizontal="center" vertical="center" wrapText="1"/>
    </xf>
    <xf numFmtId="165" fontId="81" fillId="0" borderId="0" xfId="1" applyNumberFormat="1" applyFont="1" applyFill="1" applyBorder="1" applyAlignment="1">
      <alignment horizontal="center" vertical="center" wrapText="1"/>
    </xf>
    <xf numFmtId="165" fontId="16" fillId="0" borderId="0" xfId="1" applyNumberFormat="1" applyFont="1" applyFill="1" applyBorder="1" applyAlignment="1">
      <alignment horizontal="center" vertical="center" wrapText="1"/>
    </xf>
    <xf numFmtId="167" fontId="81" fillId="0" borderId="0" xfId="1" applyNumberFormat="1" applyFont="1" applyFill="1" applyBorder="1" applyAlignment="1">
      <alignment horizontal="left" vertical="center" wrapText="1"/>
    </xf>
    <xf numFmtId="164" fontId="81" fillId="0" borderId="0" xfId="1" applyNumberFormat="1" applyFont="1" applyFill="1" applyBorder="1" applyAlignment="1">
      <alignment horizontal="center" vertical="center" wrapText="1"/>
    </xf>
    <xf numFmtId="166" fontId="81" fillId="7" borderId="4" xfId="1" applyNumberFormat="1" applyFont="1" applyFill="1" applyBorder="1" applyAlignment="1">
      <alignment horizontal="center" vertical="center"/>
    </xf>
    <xf numFmtId="167" fontId="80" fillId="0" borderId="5" xfId="1" applyNumberFormat="1" applyFont="1" applyFill="1" applyBorder="1" applyAlignment="1">
      <alignment vertical="center" wrapText="1"/>
    </xf>
    <xf numFmtId="165" fontId="85" fillId="0" borderId="4" xfId="1" quotePrefix="1" applyNumberFormat="1" applyFont="1" applyFill="1" applyBorder="1" applyAlignment="1">
      <alignment horizontal="center" vertical="center" wrapText="1"/>
    </xf>
    <xf numFmtId="167" fontId="96" fillId="0" borderId="5" xfId="1" applyNumberFormat="1" applyFont="1" applyFill="1" applyBorder="1" applyAlignment="1">
      <alignment vertical="center" wrapText="1"/>
    </xf>
    <xf numFmtId="166" fontId="94" fillId="0" borderId="4" xfId="1" applyNumberFormat="1" applyFont="1" applyFill="1" applyBorder="1" applyAlignment="1">
      <alignment horizontal="center" vertical="center"/>
    </xf>
    <xf numFmtId="166" fontId="96" fillId="0" borderId="4" xfId="1" applyNumberFormat="1" applyFont="1" applyFill="1" applyBorder="1" applyAlignment="1">
      <alignment horizontal="center" vertical="center" wrapText="1"/>
    </xf>
    <xf numFmtId="49" fontId="81" fillId="0" borderId="4" xfId="1" applyNumberFormat="1" applyFont="1" applyFill="1" applyBorder="1" applyAlignment="1">
      <alignment horizontal="center" vertical="center" wrapText="1"/>
    </xf>
    <xf numFmtId="166" fontId="81" fillId="0" borderId="4" xfId="1" applyNumberFormat="1" applyFont="1" applyFill="1" applyBorder="1" applyAlignment="1">
      <alignment horizontal="center" vertical="center" wrapText="1"/>
    </xf>
    <xf numFmtId="166" fontId="10" fillId="7" borderId="4" xfId="1" applyNumberFormat="1" applyFont="1" applyFill="1" applyBorder="1" applyAlignment="1">
      <alignment horizontal="center" vertical="center" wrapText="1"/>
    </xf>
    <xf numFmtId="49" fontId="92" fillId="7" borderId="7" xfId="1" applyNumberFormat="1" applyFont="1" applyFill="1" applyBorder="1" applyAlignment="1">
      <alignment horizontal="center" vertical="center"/>
    </xf>
    <xf numFmtId="167" fontId="80" fillId="7" borderId="7" xfId="1" applyNumberFormat="1" applyFont="1" applyFill="1" applyBorder="1" applyAlignment="1">
      <alignment vertical="center" wrapText="1"/>
    </xf>
    <xf numFmtId="165" fontId="80" fillId="7" borderId="7" xfId="1" applyNumberFormat="1" applyFont="1" applyFill="1" applyBorder="1" applyAlignment="1">
      <alignment horizontal="center" vertical="center" wrapText="1"/>
    </xf>
    <xf numFmtId="165" fontId="80" fillId="0" borderId="7" xfId="1" applyNumberFormat="1" applyFont="1" applyFill="1" applyBorder="1" applyAlignment="1">
      <alignment horizontal="center" vertical="center" wrapText="1"/>
    </xf>
    <xf numFmtId="165" fontId="10" fillId="7" borderId="7" xfId="1" applyNumberFormat="1" applyFont="1" applyFill="1" applyBorder="1" applyAlignment="1">
      <alignment horizontal="center" vertical="center" wrapText="1"/>
    </xf>
    <xf numFmtId="166" fontId="81" fillId="0" borderId="7" xfId="1" applyNumberFormat="1" applyFont="1" applyFill="1" applyBorder="1" applyAlignment="1">
      <alignment horizontal="center" vertical="center"/>
    </xf>
    <xf numFmtId="166" fontId="81" fillId="0" borderId="3" xfId="1" applyNumberFormat="1" applyFont="1" applyFill="1" applyBorder="1" applyAlignment="1">
      <alignment horizontal="center" vertical="center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0" fillId="7" borderId="4" xfId="2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6" fontId="10" fillId="0" borderId="4" xfId="1" applyNumberFormat="1" applyFont="1" applyFill="1" applyBorder="1" applyAlignment="1">
      <alignment horizontal="center" vertical="center" wrapText="1"/>
    </xf>
    <xf numFmtId="166" fontId="94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6" fontId="81" fillId="8" borderId="4" xfId="1" applyNumberFormat="1" applyFont="1" applyFill="1" applyBorder="1" applyAlignment="1">
      <alignment horizontal="center" vertical="center"/>
    </xf>
    <xf numFmtId="166" fontId="81" fillId="9" borderId="4" xfId="1" applyNumberFormat="1" applyFont="1" applyFill="1" applyBorder="1" applyAlignment="1">
      <alignment horizontal="center" vertical="center"/>
    </xf>
    <xf numFmtId="0" fontId="50" fillId="7" borderId="0" xfId="1" applyFont="1" applyFill="1"/>
    <xf numFmtId="49" fontId="68" fillId="8" borderId="4" xfId="1" applyNumberFormat="1" applyFont="1" applyFill="1" applyBorder="1" applyAlignment="1">
      <alignment horizontal="center" vertical="center"/>
    </xf>
    <xf numFmtId="164" fontId="80" fillId="8" borderId="4" xfId="2" applyNumberFormat="1" applyFont="1" applyFill="1" applyBorder="1" applyAlignment="1">
      <alignment horizontal="center" vertical="center" wrapText="1"/>
    </xf>
    <xf numFmtId="165" fontId="85" fillId="8" borderId="4" xfId="1" applyNumberFormat="1" applyFont="1" applyFill="1" applyBorder="1" applyAlignment="1">
      <alignment horizontal="center" vertical="center" wrapText="1"/>
    </xf>
    <xf numFmtId="0" fontId="73" fillId="8" borderId="0" xfId="1" applyFont="1" applyFill="1"/>
    <xf numFmtId="49" fontId="92" fillId="9" borderId="4" xfId="1" applyNumberFormat="1" applyFont="1" applyFill="1" applyBorder="1" applyAlignment="1">
      <alignment horizontal="center" vertical="center"/>
    </xf>
    <xf numFmtId="167" fontId="80" fillId="9" borderId="4" xfId="1" applyNumberFormat="1" applyFont="1" applyFill="1" applyBorder="1" applyAlignment="1">
      <alignment vertical="center" wrapText="1"/>
    </xf>
    <xf numFmtId="165" fontId="80" fillId="9" borderId="4" xfId="1" applyNumberFormat="1" applyFont="1" applyFill="1" applyBorder="1" applyAlignment="1">
      <alignment horizontal="center" vertical="center" wrapText="1"/>
    </xf>
    <xf numFmtId="165" fontId="15" fillId="9" borderId="4" xfId="1" applyNumberFormat="1" applyFont="1" applyFill="1" applyBorder="1" applyAlignment="1">
      <alignment horizontal="center" vertical="center" wrapText="1"/>
    </xf>
    <xf numFmtId="166" fontId="10" fillId="9" borderId="4" xfId="1" applyNumberFormat="1" applyFont="1" applyFill="1" applyBorder="1" applyAlignment="1">
      <alignment horizontal="center" vertical="center" wrapText="1"/>
    </xf>
    <xf numFmtId="165" fontId="10" fillId="9" borderId="4" xfId="1" applyNumberFormat="1" applyFont="1" applyFill="1" applyBorder="1" applyAlignment="1">
      <alignment horizontal="center" vertical="center" wrapText="1"/>
    </xf>
    <xf numFmtId="0" fontId="58" fillId="9" borderId="0" xfId="1" applyFont="1" applyFill="1"/>
    <xf numFmtId="49" fontId="60" fillId="9" borderId="4" xfId="1" applyNumberFormat="1" applyFont="1" applyFill="1" applyBorder="1" applyAlignment="1">
      <alignment horizontal="center" vertical="center"/>
    </xf>
    <xf numFmtId="167" fontId="41" fillId="9" borderId="4" xfId="1" applyNumberFormat="1" applyFont="1" applyFill="1" applyBorder="1" applyAlignment="1">
      <alignment vertical="center" wrapText="1"/>
    </xf>
    <xf numFmtId="165" fontId="41" fillId="9" borderId="4" xfId="1" applyNumberFormat="1" applyFont="1" applyFill="1" applyBorder="1" applyAlignment="1">
      <alignment horizontal="center" vertical="center" wrapText="1"/>
    </xf>
    <xf numFmtId="0" fontId="29" fillId="9" borderId="0" xfId="1" applyFont="1" applyFill="1"/>
    <xf numFmtId="49" fontId="68" fillId="9" borderId="4" xfId="1" applyNumberFormat="1" applyFont="1" applyFill="1" applyBorder="1" applyAlignment="1">
      <alignment horizontal="center" vertical="center"/>
    </xf>
    <xf numFmtId="167" fontId="19" fillId="9" borderId="4" xfId="1" applyNumberFormat="1" applyFont="1" applyFill="1" applyBorder="1" applyAlignment="1">
      <alignment horizontal="left" vertical="center" wrapText="1"/>
    </xf>
    <xf numFmtId="165" fontId="17" fillId="9" borderId="4" xfId="1" applyNumberFormat="1" applyFont="1" applyFill="1" applyBorder="1" applyAlignment="1">
      <alignment horizontal="center" vertical="center" wrapText="1"/>
    </xf>
    <xf numFmtId="0" fontId="36" fillId="9" borderId="0" xfId="1" applyFont="1" applyFill="1"/>
    <xf numFmtId="166" fontId="50" fillId="9" borderId="4" xfId="3" applyNumberFormat="1" applyFont="1" applyFill="1" applyBorder="1" applyAlignment="1">
      <alignment horizontal="center"/>
    </xf>
    <xf numFmtId="166" fontId="28" fillId="9" borderId="4" xfId="3" applyNumberFormat="1" applyFont="1" applyFill="1" applyBorder="1" applyAlignment="1">
      <alignment horizontal="left"/>
    </xf>
    <xf numFmtId="165" fontId="28" fillId="9" borderId="4" xfId="3" applyNumberFormat="1" applyFont="1" applyFill="1" applyBorder="1" applyAlignment="1">
      <alignment horizontal="center"/>
    </xf>
    <xf numFmtId="49" fontId="4" fillId="9" borderId="4" xfId="1" applyNumberFormat="1" applyFont="1" applyFill="1" applyBorder="1" applyAlignment="1">
      <alignment horizontal="center"/>
    </xf>
    <xf numFmtId="0" fontId="6" fillId="9" borderId="4" xfId="1" applyFont="1" applyFill="1" applyBorder="1"/>
    <xf numFmtId="165" fontId="6" fillId="9" borderId="4" xfId="1" applyNumberFormat="1" applyFont="1" applyFill="1" applyBorder="1"/>
    <xf numFmtId="164" fontId="6" fillId="9" borderId="4" xfId="1" applyNumberFormat="1" applyFont="1" applyFill="1" applyBorder="1"/>
    <xf numFmtId="0" fontId="3" fillId="9" borderId="0" xfId="1" applyFill="1"/>
    <xf numFmtId="49" fontId="128" fillId="9" borderId="4" xfId="1" applyNumberFormat="1" applyFont="1" applyFill="1" applyBorder="1" applyAlignment="1">
      <alignment horizontal="center" vertical="center"/>
    </xf>
    <xf numFmtId="167" fontId="124" fillId="9" borderId="4" xfId="1" applyNumberFormat="1" applyFont="1" applyFill="1" applyBorder="1" applyAlignment="1">
      <alignment vertical="center" wrapText="1"/>
    </xf>
    <xf numFmtId="165" fontId="124" fillId="9" borderId="4" xfId="1" applyNumberFormat="1" applyFont="1" applyFill="1" applyBorder="1" applyAlignment="1">
      <alignment horizontal="center" vertical="center" wrapText="1"/>
    </xf>
    <xf numFmtId="164" fontId="124" fillId="9" borderId="4" xfId="1" applyNumberFormat="1" applyFont="1" applyFill="1" applyBorder="1" applyAlignment="1">
      <alignment horizontal="center" vertical="center" wrapText="1"/>
    </xf>
    <xf numFmtId="164" fontId="129" fillId="9" borderId="4" xfId="1" applyNumberFormat="1" applyFont="1" applyFill="1" applyBorder="1" applyAlignment="1">
      <alignment horizontal="center" vertical="center" wrapText="1"/>
    </xf>
    <xf numFmtId="0" fontId="136" fillId="9" borderId="0" xfId="1" applyFont="1" applyFill="1"/>
    <xf numFmtId="166" fontId="85" fillId="9" borderId="4" xfId="1" applyNumberFormat="1" applyFont="1" applyFill="1" applyBorder="1" applyAlignment="1">
      <alignment horizontal="center" vertical="center"/>
    </xf>
    <xf numFmtId="166" fontId="80" fillId="9" borderId="4" xfId="1" applyNumberFormat="1" applyFont="1" applyFill="1" applyBorder="1" applyAlignment="1">
      <alignment horizontal="center" vertical="center" wrapText="1"/>
    </xf>
    <xf numFmtId="0" fontId="58" fillId="9" borderId="4" xfId="1" applyFont="1" applyFill="1" applyBorder="1"/>
    <xf numFmtId="165" fontId="112" fillId="8" borderId="4" xfId="2" applyNumberFormat="1" applyFont="1" applyFill="1" applyBorder="1" applyAlignment="1">
      <alignment horizontal="left" vertical="center" wrapText="1"/>
    </xf>
    <xf numFmtId="165" fontId="84" fillId="8" borderId="4" xfId="1" applyNumberFormat="1" applyFont="1" applyFill="1" applyBorder="1" applyAlignment="1">
      <alignment horizontal="center" vertical="center" wrapText="1"/>
    </xf>
    <xf numFmtId="165" fontId="19" fillId="8" borderId="4" xfId="1" applyNumberFormat="1" applyFont="1" applyFill="1" applyBorder="1" applyAlignment="1">
      <alignment horizontal="center" vertical="center" wrapText="1"/>
    </xf>
    <xf numFmtId="165" fontId="39" fillId="8" borderId="4" xfId="1" applyNumberFormat="1" applyFont="1" applyFill="1" applyBorder="1" applyAlignment="1">
      <alignment horizontal="center" vertical="center" wrapText="1"/>
    </xf>
    <xf numFmtId="165" fontId="112" fillId="8" borderId="4" xfId="2" applyNumberFormat="1" applyFont="1" applyFill="1" applyBorder="1" applyAlignment="1">
      <alignment horizontal="center" vertical="center" wrapText="1"/>
    </xf>
    <xf numFmtId="4" fontId="19" fillId="8" borderId="4" xfId="1" applyNumberFormat="1" applyFont="1" applyFill="1" applyBorder="1" applyAlignment="1">
      <alignment horizontal="center" vertical="center" wrapText="1"/>
    </xf>
    <xf numFmtId="4" fontId="39" fillId="8" borderId="4" xfId="1" applyNumberFormat="1" applyFont="1" applyFill="1" applyBorder="1" applyAlignment="1">
      <alignment horizontal="center" vertical="center" wrapText="1"/>
    </xf>
    <xf numFmtId="166" fontId="81" fillId="8" borderId="4" xfId="1" applyNumberFormat="1" applyFont="1" applyFill="1" applyBorder="1" applyAlignment="1">
      <alignment horizontal="center" vertical="center" wrapText="1"/>
    </xf>
    <xf numFmtId="49" fontId="148" fillId="8" borderId="4" xfId="1" applyNumberFormat="1" applyFont="1" applyFill="1" applyBorder="1" applyAlignment="1">
      <alignment horizontal="center" vertical="center"/>
    </xf>
    <xf numFmtId="166" fontId="81" fillId="7" borderId="4" xfId="1" applyNumberFormat="1" applyFont="1" applyFill="1" applyBorder="1" applyAlignment="1">
      <alignment horizontal="center" vertical="center" wrapText="1"/>
    </xf>
    <xf numFmtId="166" fontId="87" fillId="0" borderId="4" xfId="1" applyNumberFormat="1" applyFont="1" applyFill="1" applyBorder="1" applyAlignment="1">
      <alignment horizontal="center" vertical="center" wrapText="1"/>
    </xf>
    <xf numFmtId="166" fontId="139" fillId="0" borderId="4" xfId="1" applyNumberFormat="1" applyFont="1" applyFill="1" applyBorder="1" applyAlignment="1">
      <alignment horizontal="center" vertical="center"/>
    </xf>
    <xf numFmtId="166" fontId="126" fillId="0" borderId="4" xfId="1" applyNumberFormat="1" applyFont="1" applyFill="1" applyBorder="1" applyAlignment="1">
      <alignment horizontal="center" vertical="center"/>
    </xf>
    <xf numFmtId="165" fontId="182" fillId="0" borderId="4" xfId="1" applyNumberFormat="1" applyFont="1" applyFill="1" applyBorder="1" applyAlignment="1">
      <alignment horizontal="center" vertical="center" wrapText="1"/>
    </xf>
    <xf numFmtId="166" fontId="181" fillId="0" borderId="4" xfId="1" applyNumberFormat="1" applyFont="1" applyFill="1" applyBorder="1" applyAlignment="1">
      <alignment horizontal="center" vertical="center"/>
    </xf>
    <xf numFmtId="0" fontId="183" fillId="0" borderId="0" xfId="1" applyFont="1" applyFill="1"/>
    <xf numFmtId="166" fontId="88" fillId="0" borderId="4" xfId="1" applyNumberFormat="1" applyFont="1" applyFill="1" applyBorder="1" applyAlignment="1">
      <alignment horizontal="center" vertical="center"/>
    </xf>
    <xf numFmtId="49" fontId="184" fillId="0" borderId="0" xfId="1" applyNumberFormat="1" applyFont="1"/>
    <xf numFmtId="165" fontId="80" fillId="0" borderId="4" xfId="2" applyNumberFormat="1" applyFont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0" fontId="80" fillId="0" borderId="5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5" fillId="0" borderId="0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1" fillId="0" borderId="0" xfId="1" applyNumberFormat="1" applyFont="1" applyFill="1" applyBorder="1" applyAlignment="1">
      <alignment horizontal="center" vertical="center"/>
    </xf>
    <xf numFmtId="0" fontId="185" fillId="8" borderId="0" xfId="1" applyFont="1" applyFill="1"/>
    <xf numFmtId="165" fontId="140" fillId="8" borderId="4" xfId="1" applyNumberFormat="1" applyFont="1" applyFill="1" applyBorder="1" applyAlignment="1">
      <alignment horizontal="center" vertical="center" wrapText="1"/>
    </xf>
    <xf numFmtId="166" fontId="139" fillId="8" borderId="4" xfId="1" applyNumberFormat="1" applyFont="1" applyFill="1" applyBorder="1" applyAlignment="1">
      <alignment horizontal="center" vertical="center"/>
    </xf>
    <xf numFmtId="166" fontId="139" fillId="8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85" fillId="0" borderId="0" xfId="1" applyNumberFormat="1" applyFont="1" applyFill="1" applyBorder="1" applyAlignment="1">
      <alignment horizontal="center" vertical="center"/>
    </xf>
    <xf numFmtId="164" fontId="87" fillId="0" borderId="4" xfId="1" applyNumberFormat="1" applyFont="1" applyFill="1" applyBorder="1" applyAlignment="1">
      <alignment horizontal="left" vertical="center" wrapText="1"/>
    </xf>
    <xf numFmtId="164" fontId="81" fillId="0" borderId="4" xfId="1" applyNumberFormat="1" applyFont="1" applyFill="1" applyBorder="1" applyAlignment="1">
      <alignment horizontal="left" vertical="center" wrapText="1"/>
    </xf>
    <xf numFmtId="0" fontId="71" fillId="0" borderId="0" xfId="1" applyFont="1"/>
    <xf numFmtId="0" fontId="83" fillId="0" borderId="4" xfId="2" applyFont="1" applyBorder="1" applyAlignment="1">
      <alignment horizontal="center" vertical="center" wrapText="1"/>
    </xf>
    <xf numFmtId="0" fontId="71" fillId="0" borderId="2" xfId="1" applyFont="1" applyFill="1" applyBorder="1"/>
    <xf numFmtId="165" fontId="129" fillId="0" borderId="4" xfId="1" applyNumberFormat="1" applyFont="1" applyFill="1" applyBorder="1" applyAlignment="1">
      <alignment horizontal="center" vertical="center" wrapText="1"/>
    </xf>
    <xf numFmtId="164" fontId="113" fillId="0" borderId="4" xfId="1" applyNumberFormat="1" applyFont="1" applyFill="1" applyBorder="1" applyAlignment="1">
      <alignment horizontal="center" vertical="center" wrapText="1"/>
    </xf>
    <xf numFmtId="49" fontId="95" fillId="0" borderId="0" xfId="1" applyNumberFormat="1" applyFont="1" applyFill="1" applyBorder="1" applyAlignment="1">
      <alignment horizontal="center" vertical="center" wrapText="1"/>
    </xf>
    <xf numFmtId="165" fontId="8" fillId="0" borderId="0" xfId="1" applyNumberFormat="1" applyFont="1" applyFill="1" applyBorder="1" applyAlignment="1">
      <alignment horizontal="center" vertical="center" wrapText="1"/>
    </xf>
    <xf numFmtId="167" fontId="85" fillId="0" borderId="0" xfId="1" applyNumberFormat="1" applyFont="1" applyFill="1" applyBorder="1" applyAlignment="1">
      <alignment horizontal="left" vertical="center" wrapText="1"/>
    </xf>
    <xf numFmtId="164" fontId="85" fillId="0" borderId="0" xfId="1" applyNumberFormat="1" applyFont="1" applyFill="1" applyBorder="1" applyAlignment="1">
      <alignment horizontal="center" vertical="center" wrapText="1"/>
    </xf>
    <xf numFmtId="164" fontId="81" fillId="0" borderId="4" xfId="3" applyNumberFormat="1" applyFont="1" applyFill="1" applyBorder="1" applyAlignment="1">
      <alignment horizontal="center" vertical="center"/>
    </xf>
    <xf numFmtId="164" fontId="139" fillId="0" borderId="4" xfId="1" applyNumberFormat="1" applyFont="1" applyFill="1" applyBorder="1" applyAlignment="1">
      <alignment horizontal="center" vertical="center"/>
    </xf>
    <xf numFmtId="164" fontId="174" fillId="0" borderId="4" xfId="1" applyNumberFormat="1" applyFont="1" applyFill="1" applyBorder="1" applyAlignment="1">
      <alignment horizontal="center" vertical="center"/>
    </xf>
    <xf numFmtId="164" fontId="126" fillId="0" borderId="4" xfId="1" applyNumberFormat="1" applyFont="1" applyFill="1" applyBorder="1" applyAlignment="1">
      <alignment horizontal="center" vertical="center"/>
    </xf>
    <xf numFmtId="164" fontId="182" fillId="0" borderId="4" xfId="1" applyNumberFormat="1" applyFont="1" applyFill="1" applyBorder="1" applyAlignment="1">
      <alignment horizontal="center" vertical="center" wrapText="1"/>
    </xf>
    <xf numFmtId="164" fontId="142" fillId="0" borderId="4" xfId="1" applyNumberFormat="1" applyFont="1" applyFill="1" applyBorder="1" applyAlignment="1">
      <alignment horizontal="center" vertical="center" wrapText="1"/>
    </xf>
    <xf numFmtId="164" fontId="81" fillId="4" borderId="4" xfId="1" quotePrefix="1" applyNumberFormat="1" applyFont="1" applyFill="1" applyBorder="1" applyAlignment="1">
      <alignment horizontal="center" vertical="center" wrapText="1"/>
    </xf>
    <xf numFmtId="164" fontId="16" fillId="4" borderId="4" xfId="1" quotePrefix="1" applyNumberFormat="1" applyFont="1" applyFill="1" applyBorder="1" applyAlignment="1">
      <alignment horizontal="center" vertical="center" wrapText="1"/>
    </xf>
    <xf numFmtId="164" fontId="39" fillId="4" borderId="4" xfId="1" quotePrefix="1" applyNumberFormat="1" applyFont="1" applyFill="1" applyBorder="1" applyAlignment="1">
      <alignment horizontal="center" vertical="center" wrapText="1"/>
    </xf>
    <xf numFmtId="164" fontId="81" fillId="4" borderId="4" xfId="1" applyNumberFormat="1" applyFont="1" applyFill="1" applyBorder="1" applyAlignment="1">
      <alignment horizontal="center" vertical="center" wrapText="1"/>
    </xf>
    <xf numFmtId="164" fontId="27" fillId="4" borderId="4" xfId="1" applyNumberFormat="1" applyFont="1" applyFill="1" applyBorder="1" applyAlignment="1">
      <alignment horizontal="center" vertical="center" wrapText="1"/>
    </xf>
    <xf numFmtId="164" fontId="96" fillId="4" borderId="4" xfId="1" applyNumberFormat="1" applyFont="1" applyFill="1" applyBorder="1" applyAlignment="1">
      <alignment horizontal="center" vertical="center" wrapText="1"/>
    </xf>
    <xf numFmtId="164" fontId="26" fillId="4" borderId="4" xfId="1" applyNumberFormat="1" applyFont="1" applyFill="1" applyBorder="1" applyAlignment="1">
      <alignment horizontal="center" vertical="center" wrapText="1"/>
    </xf>
    <xf numFmtId="164" fontId="126" fillId="6" borderId="4" xfId="1" applyNumberFormat="1" applyFont="1" applyFill="1" applyBorder="1" applyAlignment="1">
      <alignment horizontal="center" vertical="center" wrapText="1"/>
    </xf>
    <xf numFmtId="164" fontId="19" fillId="0" borderId="4" xfId="1" applyNumberFormat="1" applyFont="1" applyFill="1" applyBorder="1" applyAlignment="1">
      <alignment horizontal="center" vertical="center" wrapText="1"/>
    </xf>
    <xf numFmtId="164" fontId="70" fillId="0" borderId="4" xfId="1" applyNumberFormat="1" applyFont="1" applyFill="1" applyBorder="1" applyAlignment="1">
      <alignment horizontal="center" vertical="center" wrapText="1"/>
    </xf>
    <xf numFmtId="164" fontId="82" fillId="0" borderId="4" xfId="1" applyNumberFormat="1" applyFont="1" applyFill="1" applyBorder="1" applyAlignment="1">
      <alignment horizontal="center" vertical="center" wrapText="1"/>
    </xf>
    <xf numFmtId="164" fontId="87" fillId="2" borderId="4" xfId="1" applyNumberFormat="1" applyFont="1" applyFill="1" applyBorder="1" applyAlignment="1">
      <alignment horizontal="center" vertical="center" wrapText="1"/>
    </xf>
    <xf numFmtId="164" fontId="70" fillId="2" borderId="4" xfId="1" applyNumberFormat="1" applyFont="1" applyFill="1" applyBorder="1" applyAlignment="1">
      <alignment horizontal="center" vertical="center" wrapText="1"/>
    </xf>
    <xf numFmtId="164" fontId="81" fillId="2" borderId="4" xfId="1" applyNumberFormat="1" applyFont="1" applyFill="1" applyBorder="1" applyAlignment="1">
      <alignment horizontal="center" vertical="center" wrapText="1"/>
    </xf>
    <xf numFmtId="164" fontId="27" fillId="2" borderId="4" xfId="1" applyNumberFormat="1" applyFont="1" applyFill="1" applyBorder="1" applyAlignment="1">
      <alignment horizontal="center" vertical="center" wrapText="1"/>
    </xf>
    <xf numFmtId="164" fontId="56" fillId="0" borderId="4" xfId="1" applyNumberFormat="1" applyFont="1" applyFill="1" applyBorder="1" applyAlignment="1">
      <alignment horizontal="center" vertical="center" wrapText="1"/>
    </xf>
    <xf numFmtId="164" fontId="113" fillId="8" borderId="4" xfId="1" applyNumberFormat="1" applyFont="1" applyFill="1" applyBorder="1" applyAlignment="1">
      <alignment horizontal="center" vertical="center" wrapText="1"/>
    </xf>
    <xf numFmtId="164" fontId="126" fillId="7" borderId="4" xfId="1" applyNumberFormat="1" applyFont="1" applyFill="1" applyBorder="1" applyAlignment="1">
      <alignment horizontal="center" vertical="center" wrapText="1"/>
    </xf>
    <xf numFmtId="164" fontId="114" fillId="8" borderId="4" xfId="1" applyNumberFormat="1" applyFont="1" applyFill="1" applyBorder="1" applyAlignment="1">
      <alignment horizontal="center" vertical="center" wrapText="1"/>
    </xf>
    <xf numFmtId="164" fontId="126" fillId="0" borderId="4" xfId="1" applyNumberFormat="1" applyFont="1" applyFill="1" applyBorder="1" applyAlignment="1">
      <alignment horizontal="center" vertical="center" wrapText="1"/>
    </xf>
    <xf numFmtId="164" fontId="83" fillId="0" borderId="4" xfId="2" applyNumberFormat="1" applyFont="1" applyBorder="1" applyAlignment="1">
      <alignment horizontal="center" vertical="center" wrapText="1"/>
    </xf>
    <xf numFmtId="164" fontId="153" fillId="0" borderId="4" xfId="1" applyNumberFormat="1" applyFont="1" applyFill="1" applyBorder="1" applyAlignment="1">
      <alignment horizontal="center" vertical="center" wrapText="1"/>
    </xf>
    <xf numFmtId="164" fontId="24" fillId="0" borderId="4" xfId="1" applyNumberFormat="1" applyFont="1" applyFill="1" applyBorder="1" applyAlignment="1">
      <alignment horizontal="center" vertical="center" wrapText="1"/>
    </xf>
    <xf numFmtId="164" fontId="39" fillId="0" borderId="4" xfId="1" quotePrefix="1" applyNumberFormat="1" applyFont="1" applyFill="1" applyBorder="1" applyAlignment="1">
      <alignment horizontal="center" vertical="center" wrapText="1"/>
    </xf>
    <xf numFmtId="164" fontId="85" fillId="0" borderId="4" xfId="1" quotePrefix="1" applyNumberFormat="1" applyFont="1" applyFill="1" applyBorder="1" applyAlignment="1">
      <alignment horizontal="center" vertical="center" wrapText="1"/>
    </xf>
    <xf numFmtId="164" fontId="88" fillId="0" borderId="4" xfId="1" applyNumberFormat="1" applyFont="1" applyFill="1" applyBorder="1" applyAlignment="1">
      <alignment horizontal="center" vertical="center" wrapText="1"/>
    </xf>
    <xf numFmtId="164" fontId="27" fillId="0" borderId="4" xfId="1" quotePrefix="1" applyNumberFormat="1" applyFont="1" applyFill="1" applyBorder="1" applyAlignment="1">
      <alignment horizontal="center" vertical="center" wrapText="1"/>
    </xf>
    <xf numFmtId="164" fontId="125" fillId="0" borderId="4" xfId="1" quotePrefix="1" applyNumberFormat="1" applyFont="1" applyFill="1" applyBorder="1" applyAlignment="1">
      <alignment horizontal="center" vertical="center" wrapText="1"/>
    </xf>
    <xf numFmtId="164" fontId="126" fillId="0" borderId="4" xfId="1" quotePrefix="1" applyNumberFormat="1" applyFont="1" applyFill="1" applyBorder="1" applyAlignment="1">
      <alignment horizontal="center" vertical="center" wrapText="1"/>
    </xf>
    <xf numFmtId="164" fontId="125" fillId="0" borderId="4" xfId="1" applyNumberFormat="1" applyFont="1" applyFill="1" applyBorder="1" applyAlignment="1">
      <alignment horizontal="center" vertical="center" wrapText="1"/>
    </xf>
    <xf numFmtId="164" fontId="132" fillId="0" borderId="4" xfId="1" applyNumberFormat="1" applyFont="1" applyFill="1" applyBorder="1" applyAlignment="1">
      <alignment horizontal="center" vertical="center" wrapText="1"/>
    </xf>
    <xf numFmtId="164" fontId="9" fillId="0" borderId="4" xfId="1" applyNumberFormat="1" applyFont="1" applyFill="1" applyBorder="1" applyAlignment="1">
      <alignment horizontal="center" vertical="center" wrapText="1"/>
    </xf>
    <xf numFmtId="164" fontId="137" fillId="0" borderId="4" xfId="1" applyNumberFormat="1" applyFont="1" applyFill="1" applyBorder="1" applyAlignment="1">
      <alignment horizontal="center" vertical="center" wrapText="1"/>
    </xf>
    <xf numFmtId="164" fontId="86" fillId="0" borderId="4" xfId="1" applyNumberFormat="1" applyFont="1" applyFill="1" applyBorder="1" applyAlignment="1">
      <alignment horizontal="center" vertical="center" wrapText="1"/>
    </xf>
    <xf numFmtId="164" fontId="140" fillId="8" borderId="4" xfId="1" applyNumberFormat="1" applyFont="1" applyFill="1" applyBorder="1" applyAlignment="1">
      <alignment horizontal="center" vertical="center" wrapText="1"/>
    </xf>
    <xf numFmtId="164" fontId="159" fillId="0" borderId="4" xfId="1" applyNumberFormat="1" applyFont="1" applyFill="1" applyBorder="1" applyAlignment="1">
      <alignment horizontal="center" vertical="center" wrapText="1"/>
    </xf>
    <xf numFmtId="164" fontId="63" fillId="7" borderId="4" xfId="1" applyNumberFormat="1" applyFont="1" applyFill="1" applyBorder="1"/>
    <xf numFmtId="164" fontId="58" fillId="7" borderId="0" xfId="1" applyNumberFormat="1" applyFont="1" applyFill="1"/>
    <xf numFmtId="164" fontId="85" fillId="8" borderId="4" xfId="1" applyNumberFormat="1" applyFont="1" applyFill="1" applyBorder="1" applyAlignment="1">
      <alignment horizontal="center" vertical="center" wrapText="1"/>
    </xf>
    <xf numFmtId="164" fontId="84" fillId="8" borderId="4" xfId="1" applyNumberFormat="1" applyFont="1" applyFill="1" applyBorder="1" applyAlignment="1">
      <alignment horizontal="center" vertical="center" wrapText="1"/>
    </xf>
    <xf numFmtId="164" fontId="84" fillId="7" borderId="4" xfId="1" applyNumberFormat="1" applyFont="1" applyFill="1" applyBorder="1" applyAlignment="1">
      <alignment horizontal="center" vertical="center" wrapText="1"/>
    </xf>
    <xf numFmtId="164" fontId="80" fillId="9" borderId="4" xfId="1" applyNumberFormat="1" applyFont="1" applyFill="1" applyBorder="1" applyAlignment="1">
      <alignment horizontal="center" vertical="center" wrapText="1"/>
    </xf>
    <xf numFmtId="164" fontId="15" fillId="9" borderId="4" xfId="1" applyNumberFormat="1" applyFont="1" applyFill="1" applyBorder="1" applyAlignment="1">
      <alignment horizontal="center" vertical="center" wrapText="1"/>
    </xf>
    <xf numFmtId="164" fontId="41" fillId="9" borderId="4" xfId="1" applyNumberFormat="1" applyFont="1" applyFill="1" applyBorder="1" applyAlignment="1">
      <alignment horizontal="center" vertical="center" wrapText="1"/>
    </xf>
    <xf numFmtId="164" fontId="17" fillId="9" borderId="4" xfId="1" applyNumberFormat="1" applyFont="1" applyFill="1" applyBorder="1" applyAlignment="1">
      <alignment horizontal="center" vertical="center" wrapText="1"/>
    </xf>
    <xf numFmtId="164" fontId="28" fillId="9" borderId="4" xfId="3" applyNumberFormat="1" applyFont="1" applyFill="1" applyBorder="1" applyAlignment="1">
      <alignment horizontal="center"/>
    </xf>
    <xf numFmtId="164" fontId="80" fillId="7" borderId="7" xfId="1" applyNumberFormat="1" applyFont="1" applyFill="1" applyBorder="1" applyAlignment="1">
      <alignment horizontal="center" vertical="center" wrapText="1"/>
    </xf>
    <xf numFmtId="164" fontId="85" fillId="2" borderId="4" xfId="1" applyNumberFormat="1" applyFont="1" applyFill="1" applyBorder="1" applyAlignment="1">
      <alignment horizontal="center" vertical="center" wrapText="1"/>
    </xf>
    <xf numFmtId="164" fontId="126" fillId="2" borderId="4" xfId="1" applyNumberFormat="1" applyFont="1" applyFill="1" applyBorder="1" applyAlignment="1">
      <alignment horizontal="center" vertical="center" wrapText="1"/>
    </xf>
    <xf numFmtId="164" fontId="153" fillId="2" borderId="4" xfId="1" applyNumberFormat="1" applyFont="1" applyFill="1" applyBorder="1" applyAlignment="1">
      <alignment horizontal="center" vertical="center" wrapText="1"/>
    </xf>
    <xf numFmtId="164" fontId="83" fillId="2" borderId="4" xfId="1" applyNumberFormat="1" applyFont="1" applyFill="1" applyBorder="1" applyAlignment="1">
      <alignment horizontal="center" vertical="center" wrapText="1"/>
    </xf>
    <xf numFmtId="164" fontId="81" fillId="2" borderId="4" xfId="1" quotePrefix="1" applyNumberFormat="1" applyFont="1" applyFill="1" applyBorder="1" applyAlignment="1">
      <alignment horizontal="center" vertical="center" wrapText="1"/>
    </xf>
    <xf numFmtId="164" fontId="96" fillId="2" borderId="4" xfId="1" applyNumberFormat="1" applyFont="1" applyFill="1" applyBorder="1" applyAlignment="1">
      <alignment horizontal="center" vertical="center" wrapText="1"/>
    </xf>
    <xf numFmtId="164" fontId="26" fillId="2" borderId="4" xfId="1" applyNumberFormat="1" applyFont="1" applyFill="1" applyBorder="1" applyAlignment="1">
      <alignment horizontal="center" vertical="center" wrapText="1"/>
    </xf>
    <xf numFmtId="164" fontId="21" fillId="2" borderId="4" xfId="1" applyNumberFormat="1" applyFont="1" applyFill="1" applyBorder="1" applyAlignment="1">
      <alignment horizontal="center" vertical="center" wrapText="1"/>
    </xf>
    <xf numFmtId="164" fontId="16" fillId="2" borderId="4" xfId="1" quotePrefix="1" applyNumberFormat="1" applyFont="1" applyFill="1" applyBorder="1" applyAlignment="1">
      <alignment horizontal="center" vertical="center" wrapText="1"/>
    </xf>
    <xf numFmtId="164" fontId="10" fillId="2" borderId="4" xfId="1" applyNumberFormat="1" applyFont="1" applyFill="1" applyBorder="1" applyAlignment="1">
      <alignment horizontal="center" vertical="center" wrapText="1"/>
    </xf>
    <xf numFmtId="164" fontId="24" fillId="2" borderId="4" xfId="1" applyNumberFormat="1" applyFont="1" applyFill="1" applyBorder="1" applyAlignment="1">
      <alignment horizontal="center" vertical="center" wrapText="1"/>
    </xf>
    <xf numFmtId="164" fontId="39" fillId="2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3" fillId="0" borderId="4" xfId="2" applyNumberFormat="1" applyFont="1" applyFill="1" applyBorder="1" applyAlignment="1">
      <alignment horizontal="center" vertical="center" wrapText="1"/>
    </xf>
    <xf numFmtId="167" fontId="96" fillId="0" borderId="5" xfId="1" applyNumberFormat="1" applyFont="1" applyFill="1" applyBorder="1" applyAlignment="1">
      <alignment horizontal="left" vertical="center" wrapText="1"/>
    </xf>
    <xf numFmtId="165" fontId="26" fillId="0" borderId="4" xfId="2" applyNumberFormat="1" applyFont="1" applyFill="1" applyBorder="1" applyAlignment="1">
      <alignment horizontal="center" vertical="center" wrapText="1"/>
    </xf>
    <xf numFmtId="49" fontId="180" fillId="0" borderId="0" xfId="1" applyNumberFormat="1" applyFont="1" applyFill="1"/>
    <xf numFmtId="164" fontId="26" fillId="0" borderId="4" xfId="2" applyNumberFormat="1" applyFont="1" applyFill="1" applyBorder="1" applyAlignment="1">
      <alignment horizontal="center" vertical="center" wrapText="1"/>
    </xf>
    <xf numFmtId="165" fontId="26" fillId="0" borderId="0" xfId="2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4" fontId="124" fillId="0" borderId="4" xfId="2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6" fontId="9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49" fontId="186" fillId="0" borderId="0" xfId="1" applyNumberFormat="1" applyFont="1"/>
    <xf numFmtId="49" fontId="187" fillId="0" borderId="4" xfId="1" applyNumberFormat="1" applyFont="1" applyFill="1" applyBorder="1" applyAlignment="1">
      <alignment horizontal="center" vertical="center" wrapText="1"/>
    </xf>
    <xf numFmtId="167" fontId="188" fillId="0" borderId="5" xfId="1" applyNumberFormat="1" applyFont="1" applyFill="1" applyBorder="1" applyAlignment="1">
      <alignment horizontal="center" vertical="center" wrapText="1"/>
    </xf>
    <xf numFmtId="164" fontId="189" fillId="0" borderId="4" xfId="1" applyNumberFormat="1" applyFont="1" applyFill="1" applyBorder="1" applyAlignment="1">
      <alignment horizontal="center" vertical="center" wrapText="1"/>
    </xf>
    <xf numFmtId="166" fontId="188" fillId="0" borderId="4" xfId="1" applyNumberFormat="1" applyFont="1" applyFill="1" applyBorder="1" applyAlignment="1">
      <alignment horizontal="center" vertical="center"/>
    </xf>
    <xf numFmtId="165" fontId="189" fillId="0" borderId="4" xfId="1" applyNumberFormat="1" applyFont="1" applyFill="1" applyBorder="1" applyAlignment="1">
      <alignment horizontal="center" vertical="center" wrapText="1"/>
    </xf>
    <xf numFmtId="0" fontId="190" fillId="0" borderId="0" xfId="1" applyFont="1" applyFill="1"/>
    <xf numFmtId="0" fontId="191" fillId="0" borderId="0" xfId="1" applyFont="1" applyFill="1"/>
    <xf numFmtId="166" fontId="86" fillId="0" borderId="4" xfId="1" applyNumberFormat="1" applyFont="1" applyFill="1" applyBorder="1" applyAlignment="1">
      <alignment horizontal="center" vertical="center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6" fontId="89" fillId="0" borderId="4" xfId="1" applyNumberFormat="1" applyFont="1" applyFill="1" applyBorder="1" applyAlignment="1">
      <alignment horizontal="center" vertical="center"/>
    </xf>
    <xf numFmtId="0" fontId="83" fillId="0" borderId="5" xfId="2" applyFont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80" fillId="2" borderId="4" xfId="2" applyNumberFormat="1" applyFont="1" applyFill="1" applyBorder="1" applyAlignment="1">
      <alignment horizontal="center" vertical="center" wrapText="1"/>
    </xf>
    <xf numFmtId="164" fontId="80" fillId="0" borderId="4" xfId="2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13" fillId="0" borderId="4" xfId="1" applyNumberFormat="1" applyFont="1" applyBorder="1" applyAlignment="1">
      <alignment horizontal="center" vertical="center"/>
    </xf>
    <xf numFmtId="164" fontId="25" fillId="0" borderId="4" xfId="1" applyNumberFormat="1" applyFont="1" applyFill="1" applyBorder="1" applyAlignment="1">
      <alignment horizontal="center" vertical="center"/>
    </xf>
    <xf numFmtId="164" fontId="10" fillId="8" borderId="4" xfId="1" applyNumberFormat="1" applyFont="1" applyFill="1" applyBorder="1" applyAlignment="1">
      <alignment horizontal="center" vertical="center" wrapText="1"/>
    </xf>
    <xf numFmtId="164" fontId="113" fillId="7" borderId="4" xfId="1" applyNumberFormat="1" applyFont="1" applyFill="1" applyBorder="1" applyAlignment="1">
      <alignment horizontal="center" vertical="center" wrapText="1"/>
    </xf>
    <xf numFmtId="164" fontId="105" fillId="0" borderId="4" xfId="1" applyNumberFormat="1" applyFont="1" applyFill="1" applyBorder="1" applyAlignment="1">
      <alignment horizontal="center" vertical="center" wrapText="1"/>
    </xf>
    <xf numFmtId="164" fontId="15" fillId="0" borderId="4" xfId="2" applyNumberFormat="1" applyFont="1" applyFill="1" applyBorder="1" applyAlignment="1">
      <alignment horizontal="center" vertical="center" wrapText="1"/>
    </xf>
    <xf numFmtId="164" fontId="112" fillId="0" borderId="4" xfId="1" applyNumberFormat="1" applyFont="1" applyFill="1" applyBorder="1" applyAlignment="1">
      <alignment horizontal="center" vertical="center" wrapText="1"/>
    </xf>
    <xf numFmtId="164" fontId="85" fillId="5" borderId="4" xfId="1" applyNumberFormat="1" applyFont="1" applyFill="1" applyBorder="1" applyAlignment="1">
      <alignment horizontal="center" vertical="center" wrapText="1"/>
    </xf>
    <xf numFmtId="164" fontId="44" fillId="0" borderId="0" xfId="1" applyNumberFormat="1" applyFont="1" applyFill="1" applyAlignment="1">
      <alignment vertical="center" wrapText="1"/>
    </xf>
    <xf numFmtId="164" fontId="13" fillId="0" borderId="4" xfId="1" applyNumberFormat="1" applyFont="1" applyFill="1" applyBorder="1" applyAlignment="1">
      <alignment horizontal="center" vertical="center"/>
    </xf>
    <xf numFmtId="0" fontId="192" fillId="0" borderId="0" xfId="1" applyFont="1" applyFill="1"/>
    <xf numFmtId="49" fontId="193" fillId="0" borderId="4" xfId="1" applyNumberFormat="1" applyFont="1" applyFill="1" applyBorder="1" applyAlignment="1">
      <alignment horizontal="center" vertical="center" wrapText="1"/>
    </xf>
    <xf numFmtId="167" fontId="194" fillId="0" borderId="5" xfId="1" applyNumberFormat="1" applyFont="1" applyFill="1" applyBorder="1" applyAlignment="1">
      <alignment horizontal="left" vertical="center" wrapText="1"/>
    </xf>
    <xf numFmtId="164" fontId="195" fillId="0" borderId="4" xfId="1" applyNumberFormat="1" applyFont="1" applyFill="1" applyBorder="1" applyAlignment="1">
      <alignment horizontal="center" vertical="center" wrapText="1"/>
    </xf>
    <xf numFmtId="166" fontId="194" fillId="0" borderId="4" xfId="1" applyNumberFormat="1" applyFont="1" applyFill="1" applyBorder="1" applyAlignment="1">
      <alignment horizontal="center" vertical="center"/>
    </xf>
    <xf numFmtId="165" fontId="195" fillId="0" borderId="4" xfId="1" applyNumberFormat="1" applyFont="1" applyFill="1" applyBorder="1" applyAlignment="1">
      <alignment horizontal="center" vertical="center" wrapText="1"/>
    </xf>
    <xf numFmtId="164" fontId="13" fillId="2" borderId="4" xfId="1" applyNumberFormat="1" applyFont="1" applyFill="1" applyBorder="1" applyAlignment="1">
      <alignment horizontal="center" vertical="center"/>
    </xf>
    <xf numFmtId="164" fontId="81" fillId="2" borderId="4" xfId="1" applyNumberFormat="1" applyFont="1" applyFill="1" applyBorder="1" applyAlignment="1">
      <alignment horizontal="center" vertical="center"/>
    </xf>
    <xf numFmtId="164" fontId="85" fillId="2" borderId="4" xfId="1" applyNumberFormat="1" applyFont="1" applyFill="1" applyBorder="1" applyAlignment="1">
      <alignment horizontal="center" vertical="center"/>
    </xf>
    <xf numFmtId="164" fontId="89" fillId="2" borderId="4" xfId="1" applyNumberFormat="1" applyFont="1" applyFill="1" applyBorder="1" applyAlignment="1">
      <alignment horizontal="center" vertical="center"/>
    </xf>
    <xf numFmtId="164" fontId="88" fillId="2" borderId="4" xfId="1" applyNumberFormat="1" applyFont="1" applyFill="1" applyBorder="1" applyAlignment="1">
      <alignment horizontal="center" vertical="center"/>
    </xf>
    <xf numFmtId="164" fontId="20" fillId="2" borderId="4" xfId="1" applyNumberFormat="1" applyFont="1" applyFill="1" applyBorder="1" applyAlignment="1">
      <alignment horizontal="center" vertical="center" wrapText="1"/>
    </xf>
    <xf numFmtId="164" fontId="124" fillId="2" borderId="4" xfId="1" applyNumberFormat="1" applyFont="1" applyFill="1" applyBorder="1" applyAlignment="1">
      <alignment horizontal="center" vertical="center" wrapText="1"/>
    </xf>
    <xf numFmtId="164" fontId="104" fillId="2" borderId="4" xfId="1" applyNumberFormat="1" applyFont="1" applyFill="1" applyBorder="1" applyAlignment="1">
      <alignment horizontal="center" vertical="center" wrapText="1"/>
    </xf>
    <xf numFmtId="164" fontId="113" fillId="2" borderId="4" xfId="1" applyNumberFormat="1" applyFont="1" applyFill="1" applyBorder="1" applyAlignment="1">
      <alignment horizontal="center" vertical="center" wrapText="1"/>
    </xf>
    <xf numFmtId="164" fontId="105" fillId="2" borderId="4" xfId="1" applyNumberFormat="1" applyFont="1" applyFill="1" applyBorder="1" applyAlignment="1">
      <alignment horizontal="center" vertical="center" wrapText="1"/>
    </xf>
    <xf numFmtId="164" fontId="94" fillId="2" borderId="4" xfId="1" applyNumberFormat="1" applyFont="1" applyFill="1" applyBorder="1" applyAlignment="1">
      <alignment horizontal="center" vertical="center" wrapText="1"/>
    </xf>
    <xf numFmtId="164" fontId="19" fillId="2" borderId="4" xfId="1" applyNumberFormat="1" applyFont="1" applyFill="1" applyBorder="1" applyAlignment="1">
      <alignment horizontal="center" vertical="center" wrapText="1"/>
    </xf>
    <xf numFmtId="164" fontId="112" fillId="2" borderId="4" xfId="2" applyNumberFormat="1" applyFont="1" applyFill="1" applyBorder="1" applyAlignment="1">
      <alignment horizontal="center" vertical="center" wrapText="1"/>
    </xf>
    <xf numFmtId="164" fontId="80" fillId="2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3" fontId="95" fillId="0" borderId="4" xfId="1" applyNumberFormat="1" applyFont="1" applyFill="1" applyBorder="1" applyAlignment="1">
      <alignment horizontal="center" vertical="center" wrapText="1"/>
    </xf>
    <xf numFmtId="166" fontId="85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0" xfId="1" applyNumberFormat="1" applyFont="1" applyFill="1" applyBorder="1" applyAlignment="1">
      <alignment horizontal="center" vertical="center" wrapText="1"/>
    </xf>
    <xf numFmtId="167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06" fillId="0" borderId="0" xfId="1" applyNumberFormat="1" applyFont="1" applyFill="1" applyBorder="1" applyAlignment="1">
      <alignment horizontal="center" vertical="center" wrapText="1"/>
    </xf>
    <xf numFmtId="167" fontId="87" fillId="0" borderId="4" xfId="1" applyNumberFormat="1" applyFont="1" applyFill="1" applyBorder="1" applyAlignment="1">
      <alignment horizontal="center" vertical="center" wrapText="1"/>
    </xf>
    <xf numFmtId="165" fontId="87" fillId="0" borderId="0" xfId="1" applyNumberFormat="1" applyFont="1" applyFill="1" applyBorder="1" applyAlignment="1">
      <alignment horizontal="center" vertical="center" wrapText="1"/>
    </xf>
    <xf numFmtId="165" fontId="23" fillId="0" borderId="0" xfId="1" applyNumberFormat="1" applyFont="1" applyFill="1" applyBorder="1" applyAlignment="1">
      <alignment horizontal="center" vertical="center" wrapText="1"/>
    </xf>
    <xf numFmtId="167" fontId="87" fillId="0" borderId="0" xfId="1" applyNumberFormat="1" applyFont="1" applyFill="1" applyBorder="1" applyAlignment="1">
      <alignment horizontal="left" vertical="center" wrapText="1"/>
    </xf>
    <xf numFmtId="164" fontId="87" fillId="0" borderId="0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4" fontId="196" fillId="0" borderId="0" xfId="1" applyNumberFormat="1" applyFont="1"/>
    <xf numFmtId="164" fontId="197" fillId="0" borderId="0" xfId="1" applyNumberFormat="1" applyFont="1"/>
    <xf numFmtId="49" fontId="198" fillId="0" borderId="0" xfId="1" applyNumberFormat="1" applyFont="1"/>
    <xf numFmtId="164" fontId="10" fillId="0" borderId="4" xfId="1" applyNumberFormat="1" applyFont="1" applyFill="1" applyBorder="1" applyAlignment="1">
      <alignment horizontal="center" vertical="center" wrapText="1"/>
    </xf>
    <xf numFmtId="164" fontId="80" fillId="0" borderId="4" xfId="2" applyNumberFormat="1" applyFont="1" applyFill="1" applyBorder="1" applyAlignment="1">
      <alignment horizontal="center" vertical="center" wrapText="1"/>
    </xf>
    <xf numFmtId="167" fontId="158" fillId="0" borderId="5" xfId="1" applyNumberFormat="1" applyFont="1" applyFill="1" applyBorder="1" applyAlignment="1">
      <alignment horizontal="center" vertical="center" wrapText="1"/>
    </xf>
    <xf numFmtId="167" fontId="158" fillId="0" borderId="10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6" xfId="1" applyNumberFormat="1" applyFont="1" applyFill="1" applyBorder="1" applyAlignment="1">
      <alignment horizontal="center" vertical="center" wrapText="1"/>
    </xf>
    <xf numFmtId="165" fontId="85" fillId="0" borderId="0" xfId="1" applyNumberFormat="1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 wrapText="1"/>
    </xf>
    <xf numFmtId="164" fontId="10" fillId="0" borderId="5" xfId="1" applyNumberFormat="1" applyFont="1" applyFill="1" applyBorder="1" applyAlignment="1">
      <alignment horizontal="center" vertical="center" wrapText="1"/>
    </xf>
    <xf numFmtId="164" fontId="10" fillId="0" borderId="11" xfId="1" applyNumberFormat="1" applyFont="1" applyFill="1" applyBorder="1" applyAlignment="1">
      <alignment horizontal="center" vertical="center" wrapText="1"/>
    </xf>
    <xf numFmtId="164" fontId="10" fillId="0" borderId="10" xfId="1" applyNumberFormat="1" applyFont="1" applyFill="1" applyBorder="1" applyAlignment="1">
      <alignment horizontal="center" vertical="center" wrapText="1"/>
    </xf>
    <xf numFmtId="164" fontId="10" fillId="0" borderId="7" xfId="1" applyNumberFormat="1" applyFont="1" applyFill="1" applyBorder="1" applyAlignment="1">
      <alignment horizontal="center" vertical="center" wrapText="1"/>
    </xf>
    <xf numFmtId="164" fontId="10" fillId="0" borderId="3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4" fontId="10" fillId="0" borderId="4" xfId="2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4" fontId="140" fillId="0" borderId="4" xfId="2" applyNumberFormat="1" applyFont="1" applyFill="1" applyBorder="1" applyAlignment="1">
      <alignment horizontal="center" vertical="center" wrapText="1"/>
    </xf>
    <xf numFmtId="0" fontId="0" fillId="0" borderId="0" xfId="0" applyFill="1"/>
    <xf numFmtId="49" fontId="4" fillId="0" borderId="0" xfId="1" applyNumberFormat="1" applyFont="1" applyFill="1" applyAlignment="1">
      <alignment horizontal="left"/>
    </xf>
    <xf numFmtId="167" fontId="17" fillId="9" borderId="4" xfId="1" applyNumberFormat="1" applyFont="1" applyFill="1" applyBorder="1" applyAlignment="1">
      <alignment horizontal="center" vertical="center" wrapText="1"/>
    </xf>
    <xf numFmtId="49" fontId="31" fillId="0" borderId="0" xfId="1" applyNumberFormat="1" applyFont="1" applyFill="1" applyAlignment="1">
      <alignment horizontal="left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0" fontId="80" fillId="0" borderId="8" xfId="2" applyFont="1" applyFill="1" applyBorder="1" applyAlignment="1">
      <alignment horizontal="center" vertical="center" wrapText="1"/>
    </xf>
    <xf numFmtId="0" fontId="80" fillId="0" borderId="9" xfId="2" applyFont="1" applyFill="1" applyBorder="1" applyAlignment="1">
      <alignment horizontal="center" vertical="center" wrapText="1"/>
    </xf>
    <xf numFmtId="165" fontId="80" fillId="0" borderId="5" xfId="2" applyNumberFormat="1" applyFont="1" applyBorder="1" applyAlignment="1">
      <alignment horizontal="center" vertical="center" wrapText="1"/>
    </xf>
    <xf numFmtId="165" fontId="80" fillId="0" borderId="11" xfId="2" applyNumberFormat="1" applyFont="1" applyBorder="1" applyAlignment="1">
      <alignment horizontal="center" vertical="center" wrapText="1"/>
    </xf>
    <xf numFmtId="164" fontId="80" fillId="2" borderId="5" xfId="2" applyNumberFormat="1" applyFont="1" applyFill="1" applyBorder="1" applyAlignment="1">
      <alignment horizontal="center" vertical="center" wrapText="1"/>
    </xf>
    <xf numFmtId="164" fontId="80" fillId="2" borderId="11" xfId="2" applyNumberFormat="1" applyFont="1" applyFill="1" applyBorder="1" applyAlignment="1">
      <alignment horizontal="center" vertical="center" wrapText="1"/>
    </xf>
    <xf numFmtId="164" fontId="80" fillId="2" borderId="4" xfId="2" applyNumberFormat="1" applyFont="1" applyFill="1" applyBorder="1" applyAlignment="1">
      <alignment horizontal="center" vertical="center" wrapText="1"/>
    </xf>
    <xf numFmtId="0" fontId="80" fillId="0" borderId="4" xfId="2" applyFont="1" applyFill="1" applyBorder="1" applyAlignment="1">
      <alignment horizontal="center" vertical="center" wrapText="1"/>
    </xf>
    <xf numFmtId="165" fontId="80" fillId="5" borderId="4" xfId="2" applyNumberFormat="1" applyFont="1" applyFill="1" applyBorder="1" applyAlignment="1">
      <alignment horizontal="center" vertical="center" wrapText="1"/>
    </xf>
    <xf numFmtId="165" fontId="9" fillId="0" borderId="4" xfId="2" applyNumberFormat="1" applyFont="1" applyFill="1" applyBorder="1" applyAlignment="1">
      <alignment horizontal="center" vertical="center" wrapText="1"/>
    </xf>
    <xf numFmtId="49" fontId="62" fillId="0" borderId="0" xfId="1" applyNumberFormat="1" applyFont="1" applyFill="1" applyAlignment="1">
      <alignment horizontal="center" vertical="center" wrapText="1"/>
    </xf>
    <xf numFmtId="0" fontId="80" fillId="0" borderId="1" xfId="2" applyFont="1" applyFill="1" applyBorder="1" applyAlignment="1">
      <alignment horizontal="center" vertical="center" wrapText="1"/>
    </xf>
    <xf numFmtId="164" fontId="80" fillId="2" borderId="2" xfId="2" applyNumberFormat="1" applyFont="1" applyFill="1" applyBorder="1" applyAlignment="1">
      <alignment horizontal="center" vertical="center" wrapText="1"/>
    </xf>
    <xf numFmtId="164" fontId="80" fillId="2" borderId="9" xfId="2" applyNumberFormat="1" applyFont="1" applyFill="1" applyBorder="1" applyAlignment="1">
      <alignment horizontal="center" vertical="center" wrapText="1"/>
    </xf>
    <xf numFmtId="165" fontId="80" fillId="0" borderId="10" xfId="2" applyNumberFormat="1" applyFont="1" applyBorder="1" applyAlignment="1">
      <alignment horizontal="center" vertical="center" wrapText="1"/>
    </xf>
    <xf numFmtId="165" fontId="80" fillId="0" borderId="1" xfId="2" applyNumberFormat="1" applyFont="1" applyBorder="1" applyAlignment="1">
      <alignment horizontal="center" vertical="center" wrapText="1"/>
    </xf>
    <xf numFmtId="165" fontId="80" fillId="0" borderId="8" xfId="2" applyNumberFormat="1" applyFont="1" applyBorder="1" applyAlignment="1">
      <alignment horizontal="center" vertical="center" wrapText="1"/>
    </xf>
    <xf numFmtId="0" fontId="80" fillId="0" borderId="5" xfId="2" applyFont="1" applyFill="1" applyBorder="1" applyAlignment="1">
      <alignment horizontal="center" vertical="center" wrapText="1"/>
    </xf>
    <xf numFmtId="0" fontId="80" fillId="0" borderId="11" xfId="2" applyFont="1" applyFill="1" applyBorder="1" applyAlignment="1">
      <alignment horizontal="center" vertical="center" wrapText="1"/>
    </xf>
    <xf numFmtId="0" fontId="80" fillId="0" borderId="10" xfId="2" applyFont="1" applyFill="1" applyBorder="1" applyAlignment="1">
      <alignment horizontal="center" vertical="center" wrapText="1"/>
    </xf>
    <xf numFmtId="0" fontId="80" fillId="0" borderId="6" xfId="2" applyFont="1" applyFill="1" applyBorder="1" applyAlignment="1">
      <alignment horizontal="center" vertical="center" wrapText="1"/>
    </xf>
    <xf numFmtId="0" fontId="80" fillId="0" borderId="0" xfId="2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164" fontId="80" fillId="2" borderId="6" xfId="2" applyNumberFormat="1" applyFont="1" applyFill="1" applyBorder="1" applyAlignment="1">
      <alignment horizontal="center" vertical="center" wrapText="1"/>
    </xf>
    <xf numFmtId="164" fontId="80" fillId="2" borderId="0" xfId="2" applyNumberFormat="1" applyFont="1" applyFill="1" applyBorder="1" applyAlignment="1">
      <alignment horizontal="center" vertical="center" wrapText="1"/>
    </xf>
    <xf numFmtId="164" fontId="9" fillId="0" borderId="4" xfId="2" applyNumberFormat="1" applyFont="1" applyFill="1" applyBorder="1" applyAlignment="1">
      <alignment horizontal="center" vertical="center" wrapText="1"/>
    </xf>
    <xf numFmtId="167" fontId="39" fillId="0" borderId="4" xfId="1" applyNumberFormat="1" applyFont="1" applyFill="1" applyBorder="1" applyAlignment="1">
      <alignment horizontal="center" vertical="center" wrapText="1"/>
    </xf>
    <xf numFmtId="164" fontId="84" fillId="0" borderId="4" xfId="2" applyNumberFormat="1" applyFont="1" applyFill="1" applyBorder="1" applyAlignment="1">
      <alignment horizontal="center" vertical="center" wrapText="1"/>
    </xf>
    <xf numFmtId="167" fontId="81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7" fontId="181" fillId="0" borderId="5" xfId="1" applyNumberFormat="1" applyFont="1" applyFill="1" applyBorder="1" applyAlignment="1">
      <alignment horizontal="center" vertical="center" wrapText="1"/>
    </xf>
    <xf numFmtId="167" fontId="181" fillId="0" borderId="10" xfId="1" applyNumberFormat="1" applyFont="1" applyFill="1" applyBorder="1" applyAlignment="1">
      <alignment horizontal="center" vertical="center" wrapText="1"/>
    </xf>
    <xf numFmtId="164" fontId="83" fillId="0" borderId="4" xfId="2" applyNumberFormat="1" applyFont="1" applyFill="1" applyBorder="1" applyAlignment="1">
      <alignment horizontal="center" vertical="center" wrapText="1"/>
    </xf>
    <xf numFmtId="164" fontId="124" fillId="0" borderId="4" xfId="2" applyNumberFormat="1" applyFont="1" applyFill="1" applyBorder="1" applyAlignment="1">
      <alignment horizontal="center" vertical="center" wrapText="1"/>
    </xf>
    <xf numFmtId="0" fontId="80" fillId="0" borderId="5" xfId="2" applyFont="1" applyBorder="1" applyAlignment="1">
      <alignment horizontal="center" vertical="center" wrapText="1"/>
    </xf>
    <xf numFmtId="0" fontId="80" fillId="0" borderId="11" xfId="2" applyFont="1" applyBorder="1" applyAlignment="1">
      <alignment horizontal="center" vertical="center" wrapText="1"/>
    </xf>
    <xf numFmtId="164" fontId="80" fillId="2" borderId="1" xfId="2" applyNumberFormat="1" applyFont="1" applyFill="1" applyBorder="1" applyAlignment="1">
      <alignment horizontal="center" vertical="center" wrapText="1"/>
    </xf>
    <xf numFmtId="164" fontId="80" fillId="2" borderId="8" xfId="2" applyNumberFormat="1" applyFont="1" applyFill="1" applyBorder="1" applyAlignment="1">
      <alignment horizontal="center" vertical="center" wrapText="1"/>
    </xf>
    <xf numFmtId="0" fontId="80" fillId="0" borderId="2" xfId="2" applyFont="1" applyBorder="1" applyAlignment="1">
      <alignment horizontal="center" vertical="center" wrapText="1"/>
    </xf>
    <xf numFmtId="0" fontId="80" fillId="0" borderId="9" xfId="2" applyFont="1" applyBorder="1" applyAlignment="1">
      <alignment horizontal="center" vertical="center" wrapText="1"/>
    </xf>
    <xf numFmtId="49" fontId="8" fillId="0" borderId="4" xfId="1" applyNumberFormat="1" applyFont="1" applyFill="1" applyBorder="1" applyAlignment="1">
      <alignment horizontal="center" vertical="center" wrapText="1"/>
    </xf>
    <xf numFmtId="164" fontId="24" fillId="0" borderId="4" xfId="2" applyNumberFormat="1" applyFont="1" applyFill="1" applyBorder="1" applyAlignment="1">
      <alignment horizontal="center" vertical="center" wrapText="1"/>
    </xf>
    <xf numFmtId="167" fontId="188" fillId="0" borderId="5" xfId="1" applyNumberFormat="1" applyFont="1" applyFill="1" applyBorder="1" applyAlignment="1">
      <alignment horizontal="center" vertical="center" wrapText="1"/>
    </xf>
    <xf numFmtId="167" fontId="188" fillId="0" borderId="10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0" fontId="15" fillId="0" borderId="4" xfId="2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139" fillId="8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4" fontId="173" fillId="0" borderId="4" xfId="2" applyNumberFormat="1" applyFont="1" applyFill="1" applyBorder="1" applyAlignment="1">
      <alignment horizontal="center" vertical="center" wrapText="1"/>
    </xf>
    <xf numFmtId="165" fontId="80" fillId="7" borderId="4" xfId="2" applyNumberFormat="1" applyFont="1" applyFill="1" applyBorder="1" applyAlignment="1">
      <alignment horizontal="center" vertical="center" wrapText="1"/>
    </xf>
    <xf numFmtId="165" fontId="80" fillId="0" borderId="1" xfId="2" applyNumberFormat="1" applyFont="1" applyFill="1" applyBorder="1" applyAlignment="1">
      <alignment horizontal="center" vertical="center" wrapText="1"/>
    </xf>
    <xf numFmtId="165" fontId="80" fillId="0" borderId="8" xfId="2" applyNumberFormat="1" applyFont="1" applyFill="1" applyBorder="1" applyAlignment="1">
      <alignment horizontal="center" vertical="center" wrapText="1"/>
    </xf>
    <xf numFmtId="165" fontId="113" fillId="0" borderId="5" xfId="1" applyNumberFormat="1" applyFont="1" applyFill="1" applyBorder="1" applyAlignment="1">
      <alignment horizontal="center" vertical="center" wrapText="1"/>
    </xf>
    <xf numFmtId="165" fontId="113" fillId="0" borderId="10" xfId="1" applyNumberFormat="1" applyFont="1" applyFill="1" applyBorder="1" applyAlignment="1">
      <alignment horizontal="center" vertical="center" wrapText="1"/>
    </xf>
    <xf numFmtId="49" fontId="113" fillId="8" borderId="5" xfId="1" applyNumberFormat="1" applyFont="1" applyFill="1" applyBorder="1" applyAlignment="1">
      <alignment horizontal="center" vertical="center" wrapText="1"/>
    </xf>
    <xf numFmtId="49" fontId="113" fillId="8" borderId="10" xfId="1" applyNumberFormat="1" applyFont="1" applyFill="1" applyBorder="1" applyAlignment="1">
      <alignment horizontal="center" vertical="center" wrapText="1"/>
    </xf>
  </cellXfs>
  <cellStyles count="30">
    <cellStyle name="Normal" xfId="5"/>
    <cellStyle name="Денежный 2" xfId="6"/>
    <cellStyle name="Обычный" xfId="0" builtinId="0"/>
    <cellStyle name="Обычный 2" xfId="7"/>
    <cellStyle name="Обычный 2 2" xfId="8"/>
    <cellStyle name="Обычный 2 2 2" xfId="9"/>
    <cellStyle name="Обычный 2 2 3" xfId="10"/>
    <cellStyle name="Обычный 2 2 3 2" xfId="11"/>
    <cellStyle name="Обычный 2 2 3 2 2" xfId="12"/>
    <cellStyle name="Обычный 2 2 3 2 3" xfId="2"/>
    <cellStyle name="Обычный 3" xfId="13"/>
    <cellStyle name="Обычный 3 2" xfId="14"/>
    <cellStyle name="Обычный 3 3" xfId="15"/>
    <cellStyle name="Обычный 4" xfId="16"/>
    <cellStyle name="Обычный 4 2" xfId="17"/>
    <cellStyle name="Обычный 5" xfId="18"/>
    <cellStyle name="Обычный 6" xfId="19"/>
    <cellStyle name="Обычный 6 2" xfId="20"/>
    <cellStyle name="Обычный 6 2 2" xfId="21"/>
    <cellStyle name="Обычный 6 2 2 3" xfId="29"/>
    <cellStyle name="Обычный 6 2 3" xfId="22"/>
    <cellStyle name="Обычный 6 2 3 2" xfId="4"/>
    <cellStyle name="Обычный 6 2 4" xfId="1"/>
    <cellStyle name="Обычный 7" xfId="23"/>
    <cellStyle name="Процентный 2" xfId="24"/>
    <cellStyle name="Процентный 2 2" xfId="25"/>
    <cellStyle name="Процентный 2 2 2" xfId="26"/>
    <cellStyle name="Процентный 2 2 3" xfId="3"/>
    <cellStyle name="Финансовый 2" xfId="27"/>
    <cellStyle name="Финансовый 3" xfId="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" Type="http://schemas.openxmlformats.org/officeDocument/2006/relationships/externalLink" Target="externalLinks/externalLink2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&#1054;&#1090;&#1095;&#1077;&#1090;&#1099;%20&#1050;&#1044;&#1061;_2020/2020%20&#1075;&#1086;&#1076;/&#1054;&#1041;&#1040;&#1057;&#1067;_2021_2023/&#1055;&#1088;&#1086;&#1077;&#1082;&#1090;%20&#1073;&#1102;&#1076;&#1078;&#1077;&#1090;&#1072;%20&#1050;&#1086;&#1084;&#1080;&#1090;&#1077;&#1090;&#1072;_2021_2023_&#1084;&#1086;&#1081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57;&#1087;&#1088;&#1072;&#1074;&#1082;&#1072;%20&#1085;&#1072;%2001.04.2025_&#1044;&#1044;&#1057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57;&#1087;&#1088;&#1072;&#1074;&#1082;&#1072;%20&#1085;&#1072;%2001.07.2025_&#1044;&#1044;&#1057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5%20&#1075;&#1086;&#1076;/&#1055;&#1086;&#1087;&#1088;&#1072;&#1074;&#1082;&#1080;%20&#1052;&#1072;&#1081;/&#1055;&#1088;&#1086;&#1077;&#1082;&#1090;%20&#1041;&#1102;&#1076;&#1078;&#1077;&#1090;&#1072;%20&#1050;&#1086;&#1084;&#1080;&#1090;&#1077;&#1090;&#1072;_2025-2027%20_&#1079;&#1072;&#1082;&#1086;&#1085;%20&#1074;%20&#1072;&#1087;&#1088;&#1077;&#1083;&#1077;_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4;&#1041;&#1040;&#1057;&#1067;%202024-2026/2%20&#1095;&#1090;&#1077;&#1085;&#1080;&#1077;/&#1076;&#1074;&#1080;&#1078;&#1077;&#1085;&#1080;&#1077;%20&#1060;&#1041;_2024_2026_2%20&#1074;&#1072;&#1088;&#1080;&#1072;&#1085;&#1090;%20&#1087;&#1086;&#1089;&#1083;&#1077;%20&#1087;&#1088;&#1072;&#1074;&#1086;&#1082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&#1041;&#1102;&#1076;&#1078;&#1077;&#1090;%202023-2025/&#1041;&#1102;&#1076;&#1078;&#1077;&#1090;%202023_2025%20&#1088;&#1072;&#1079;&#1074;&#1077;&#1088;&#1085;&#1091;&#1090;&#1086;_&#1051;&#1077;&#1085;&#1072;&#1074;&#1090;&#1086;&#1076;&#1086;&#1088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ownloads/&#1055;&#1088;&#1080;&#1083;&#1086;&#1078;&#1077;&#1085;&#1080;&#1077;%20&#1082;%20&#1088;&#1072;&#1089;&#1087;&#1086;&#1088;&#1103;&#1078;&#1077;&#1085;&#1080;&#1102;%20&#1041;&#1044;&#1044;%20&#1086;&#1090;&#1088;&#1072;&#1089;&#1083;&#1077;&#1074;&#1086;&#1081;%20&#1062;&#1041;&#1044;&#1044;%2017.09.25%20&#1082;&#1086;&#1088;&#1088;&#1077;&#1082;&#1090;.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2%20&#1095;&#1090;&#1077;&#1085;&#1080;&#1077;/&#1050;&#1086;&#1087;&#1080;&#1103;%20&#1057;&#1074;&#1086;&#1076;&#1085;&#1072;&#1103;_&#1079;&#1072;&#1103;&#1074;&#1082;&#1072;_&#1085;&#1072;_2023_&#1075;_&#1087;&#1086;&#1089;&#1083;&#1077;_&#1086;&#1090;&#1073;&#1086;&#1088;&#1072;_&#1052;&#1057;&#1061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59;&#1089;&#1083;&#1086;&#1074;&#1085;&#1086;%20&#1086;&#1090;&#1086;&#1073;&#1088;&#1072;&#1085;&#1085;&#1099;&#1077;%20&#1085;&#1072;%202026-202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5;&#1086;&#1087;&#1088;&#1072;&#1074;&#1082;&#1080;%20&#1072;&#1087;&#1088;&#1077;&#1083;&#1100;/&#1055;&#1086;&#1087;&#1088;&#1072;&#1074;&#1082;&#1080;%20&#1052;&#105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7;&#1087;&#1088;&#1072;&#1074;&#1082;&#1072;/&#1089;&#1087;&#1088;&#1072;&#1074;&#1082;&#1072;%20&#1085;&#1072;%2001.01.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2%20&#1095;&#1090;&#1077;&#1085;&#1080;&#1077;/&#1080;&#1079;&#1084;&#1077;&#1085;&#1077;&#1085;&#1080;&#1103;%20&#1092;&#1073;%2023-25_&#1043;&#1050;&#1059;%20&#1051;&#1077;&#1085;&#1072;&#1074;&#1090;&#1086;&#1076;&#1086;&#1088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48;&#1041;&#1050;/&#1057;&#1050;&#1050;%202023/&#1056;&#1072;&#1089;&#1095;&#1077;&#1090;%20&#1082;&#1088;&#1077;&#1076;&#1080;&#1090;&#1072;%2067%20&#1080;%20&#1089;&#1086;&#1092;&#1080;&#1085;&#1072;&#1085;&#1089;&#1080;&#1088;&#1086;&#1074;&#1072;&#1085;&#1080;&#1103;%203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5%20&#1075;&#1086;&#1076;/&#1055;&#1086;&#1087;&#1088;&#1072;&#1074;&#1082;&#1080;%20&#1085;&#1086;&#1103;&#1073;&#1088;&#1100;%20&#1057;&#1041;&#1056;_2/&#1055;&#1088;&#1086;&#1077;&#1082;&#1090;%20&#1041;&#1102;&#1076;&#1078;&#1077;&#1090;&#1072;%20&#1050;&#1086;&#1084;&#1080;&#1090;&#1077;&#1090;&#1072;_2025-2027%20_&#1057;&#1041;&#1056;%20&#1074;%20&#1076;&#1077;&#1082;&#1072;&#1073;&#1088;&#1077;_&#1086;&#1082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5%20&#1075;&#1086;&#1076;/&#1057;&#1087;&#1088;&#1072;&#1074;&#1082;&#1072;/&#1057;&#1087;&#1088;&#1072;&#1074;&#1082;&#1072;%20&#1085;&#1072;%2001.01.2026_&#1044;&#1044;&#1057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5%20&#1075;&#1086;&#1076;/&#1057;&#1087;&#1088;&#1072;&#1074;&#1082;&#1072;/&#1057;&#1087;&#1088;&#1072;&#1074;&#1082;&#1072;%20&#1085;&#1072;%2001.01.2026_&#1062;&#1041;&#1044;&#1044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70;&#1053;_&#1057;&#1087;&#1088;&#1072;&#1074;&#1082;&#1072;%20&#1085;&#1072;%2001%2007%202025_&#1062;&#1041;&#1044;&#1044;%20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_2023"/>
      <sheetName val="2021_2023 Свод"/>
      <sheetName val="2021_2023 только доп.потр."/>
      <sheetName val="2021_2023 только адресная"/>
    </sheetNames>
    <sheetDataSet>
      <sheetData sheetId="0">
        <row r="225">
          <cell r="EJ225">
            <v>852734.6</v>
          </cell>
        </row>
      </sheetData>
      <sheetData sheetId="1">
        <row r="7">
          <cell r="GQ7">
            <v>10893174</v>
          </cell>
        </row>
      </sheetData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вариант"/>
      <sheetName val="Лист1"/>
    </sheetNames>
    <sheetDataSet>
      <sheetData sheetId="0">
        <row r="4">
          <cell r="D4">
            <v>637006.07703000004</v>
          </cell>
        </row>
        <row r="212">
          <cell r="I212">
            <v>31149.633000000002</v>
          </cell>
        </row>
      </sheetData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вариант"/>
      <sheetName val="Лист1"/>
    </sheetNames>
    <sheetDataSet>
      <sheetData sheetId="0">
        <row r="4">
          <cell r="I4">
            <v>10418789.16453</v>
          </cell>
        </row>
        <row r="204">
          <cell r="I204">
            <v>8438.1291399999991</v>
          </cell>
        </row>
        <row r="207">
          <cell r="I207">
            <v>82521.246799999994</v>
          </cell>
        </row>
        <row r="245">
          <cell r="I245">
            <v>52887.088369999998</v>
          </cell>
        </row>
        <row r="267">
          <cell r="I267">
            <v>0</v>
          </cell>
        </row>
        <row r="284">
          <cell r="I284">
            <v>547.03547000000003</v>
          </cell>
        </row>
      </sheetData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5_2027"/>
    </sheetNames>
    <sheetDataSet>
      <sheetData sheetId="0">
        <row r="279">
          <cell r="AJ279">
            <v>278186.09600000002</v>
          </cell>
        </row>
        <row r="566">
          <cell r="K566">
            <v>76857.349799999996</v>
          </cell>
        </row>
        <row r="591">
          <cell r="K591">
            <v>35678.997289999999</v>
          </cell>
        </row>
        <row r="663">
          <cell r="D663">
            <v>45781.516309999999</v>
          </cell>
        </row>
        <row r="722">
          <cell r="P722">
            <v>53429.937010000001</v>
          </cell>
        </row>
        <row r="723">
          <cell r="P723">
            <v>213719.74804000001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8">
          <cell r="C8">
            <v>331312.09999999998</v>
          </cell>
        </row>
        <row r="58">
          <cell r="D58">
            <v>109000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</sheetNames>
    <sheetDataSet>
      <sheetData sheetId="0">
        <row r="859">
          <cell r="BD859">
            <v>59.453209999999999</v>
          </cell>
        </row>
        <row r="1179">
          <cell r="BH1179">
            <v>600000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 средств 25-27 "/>
    </sheetNames>
    <sheetDataSet>
      <sheetData sheetId="0">
        <row r="41">
          <cell r="G41">
            <v>502930.72097000002</v>
          </cell>
        </row>
        <row r="47">
          <cell r="G47">
            <v>2615.1426000000001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краткий)"/>
    </sheetNames>
    <sheetDataSet>
      <sheetData sheetId="0">
        <row r="13">
          <cell r="R13">
            <v>11737</v>
          </cell>
          <cell r="W13">
            <v>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 refreshError="1">
        <row r="12">
          <cell r="K12">
            <v>1083.8</v>
          </cell>
        </row>
        <row r="13">
          <cell r="K13">
            <v>989.5</v>
          </cell>
        </row>
        <row r="14">
          <cell r="K14">
            <v>1387.9</v>
          </cell>
        </row>
        <row r="15">
          <cell r="K15">
            <v>701.9</v>
          </cell>
        </row>
        <row r="16">
          <cell r="K16">
            <v>2627.6</v>
          </cell>
        </row>
        <row r="17">
          <cell r="K17">
            <v>6047.2</v>
          </cell>
        </row>
        <row r="18">
          <cell r="K18">
            <v>6781.1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х ост.+доп.финанс."/>
      <sheetName val="доп.фин-ие"/>
      <sheetName val="Лист3"/>
    </sheetNames>
    <sheetDataSet>
      <sheetData sheetId="0">
        <row r="14">
          <cell r="I14">
            <v>43094.961450000003</v>
          </cell>
        </row>
      </sheetData>
      <sheetData sheetId="1">
        <row r="13">
          <cell r="M13">
            <v>96967.467830699985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_2024"/>
      <sheetName val="2022_2024 АИП"/>
    </sheetNames>
    <sheetDataSet>
      <sheetData sheetId="0">
        <row r="17">
          <cell r="BB17">
            <v>3121.2786200000264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чт ФБ"/>
      <sheetName val="1 чт ФБ без оценки"/>
      <sheetName val="2 чт ФБ без оценки (2)"/>
    </sheetNames>
    <sheetDataSet>
      <sheetData sheetId="0"/>
      <sheetData sheetId="1"/>
      <sheetData sheetId="2">
        <row r="7">
          <cell r="O7">
            <v>1226255.7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 refreshError="1">
        <row r="9">
          <cell r="X9">
            <v>23635.9473</v>
          </cell>
        </row>
        <row r="10">
          <cell r="X10">
            <v>135598.4546</v>
          </cell>
        </row>
        <row r="12">
          <cell r="X12">
            <v>6129.9631499999996</v>
          </cell>
        </row>
        <row r="15">
          <cell r="X15">
            <v>80035.480677073938</v>
          </cell>
        </row>
        <row r="16">
          <cell r="X16">
            <v>88621.450240000006</v>
          </cell>
        </row>
        <row r="18">
          <cell r="X18">
            <v>61661.264229999986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5_2027"/>
    </sheetNames>
    <sheetDataSet>
      <sheetData sheetId="0">
        <row r="212">
          <cell r="L212">
            <v>2841629.3449499998</v>
          </cell>
        </row>
        <row r="213">
          <cell r="L213">
            <v>1530108.10882</v>
          </cell>
        </row>
        <row r="274">
          <cell r="L274">
            <v>1911128.5696100001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вариант"/>
      <sheetName val="Лист1"/>
    </sheetNames>
    <sheetDataSet>
      <sheetData sheetId="0">
        <row r="27">
          <cell r="D27">
            <v>300504.84722999996</v>
          </cell>
        </row>
        <row r="28">
          <cell r="D28">
            <v>148009.85016999999</v>
          </cell>
        </row>
        <row r="35">
          <cell r="D35">
            <v>307227.75729000004</v>
          </cell>
          <cell r="I35">
            <v>331301.98681000003</v>
          </cell>
        </row>
        <row r="36">
          <cell r="D36">
            <v>162748.41904000001</v>
          </cell>
          <cell r="I36">
            <v>178393.37750999999</v>
          </cell>
        </row>
        <row r="38">
          <cell r="D38">
            <v>10.113189999999999</v>
          </cell>
          <cell r="I38">
            <v>10.113189999999999</v>
          </cell>
        </row>
        <row r="39">
          <cell r="D39">
            <v>5.44557</v>
          </cell>
          <cell r="I39">
            <v>5.44557</v>
          </cell>
        </row>
        <row r="42">
          <cell r="D42">
            <v>170928.07071</v>
          </cell>
        </row>
        <row r="43">
          <cell r="D43">
            <v>92038.191909999994</v>
          </cell>
        </row>
        <row r="45">
          <cell r="D45">
            <v>20329.821889999999</v>
          </cell>
        </row>
        <row r="46">
          <cell r="D46">
            <v>10946.82719</v>
          </cell>
        </row>
        <row r="48">
          <cell r="D48">
            <v>95243</v>
          </cell>
          <cell r="I48">
            <v>95243</v>
          </cell>
        </row>
        <row r="49">
          <cell r="D49">
            <v>51284.692309999999</v>
          </cell>
          <cell r="I49">
            <v>51284.692310000006</v>
          </cell>
        </row>
        <row r="51">
          <cell r="D51">
            <v>1312612.0958099999</v>
          </cell>
          <cell r="I51">
            <v>1508087.95505</v>
          </cell>
        </row>
        <row r="52">
          <cell r="D52">
            <v>700969.78525999992</v>
          </cell>
          <cell r="I52">
            <v>812047.36041000008</v>
          </cell>
        </row>
        <row r="147">
          <cell r="D147">
            <v>448791.37523000001</v>
          </cell>
          <cell r="I147">
            <v>465321.27406999998</v>
          </cell>
        </row>
        <row r="148">
          <cell r="D148">
            <v>10413.2536</v>
          </cell>
          <cell r="I148">
            <v>10413.2536</v>
          </cell>
        </row>
        <row r="150">
          <cell r="D150">
            <v>281738.25819000002</v>
          </cell>
        </row>
        <row r="151">
          <cell r="D151">
            <v>32984.720379999999</v>
          </cell>
        </row>
        <row r="167">
          <cell r="D167">
            <v>349.84224</v>
          </cell>
          <cell r="I167">
            <v>349.84224</v>
          </cell>
        </row>
        <row r="168">
          <cell r="D168">
            <v>112.04626</v>
          </cell>
          <cell r="I168">
            <v>112.04626</v>
          </cell>
        </row>
        <row r="170">
          <cell r="I170">
            <v>641496.36855999997</v>
          </cell>
        </row>
        <row r="171">
          <cell r="D171">
            <v>641496.36856000021</v>
          </cell>
        </row>
        <row r="173">
          <cell r="D173">
            <v>2000</v>
          </cell>
          <cell r="I173">
            <v>2000</v>
          </cell>
        </row>
        <row r="175">
          <cell r="D175">
            <v>20820.470710000001</v>
          </cell>
          <cell r="I175">
            <v>20820.470710000001</v>
          </cell>
        </row>
        <row r="176">
          <cell r="D176">
            <v>23565.365000000002</v>
          </cell>
          <cell r="I176">
            <v>23565.365000000002</v>
          </cell>
        </row>
        <row r="180">
          <cell r="D180">
            <v>3500</v>
          </cell>
        </row>
        <row r="183">
          <cell r="D183">
            <v>28609.3</v>
          </cell>
        </row>
        <row r="184">
          <cell r="D184">
            <v>5124.6139999999996</v>
          </cell>
        </row>
        <row r="186">
          <cell r="D186">
            <v>38018.451260000002</v>
          </cell>
          <cell r="I186">
            <v>56499.333939999997</v>
          </cell>
        </row>
        <row r="187">
          <cell r="D187">
            <v>988.17409000000009</v>
          </cell>
          <cell r="I187">
            <v>1050.1068600000001</v>
          </cell>
        </row>
        <row r="198">
          <cell r="D198">
            <v>1246.7850000000001</v>
          </cell>
          <cell r="I198">
            <v>1246.7850000000001</v>
          </cell>
        </row>
        <row r="199">
          <cell r="D199">
            <v>11637.582</v>
          </cell>
          <cell r="I199">
            <v>11637.582</v>
          </cell>
        </row>
        <row r="200">
          <cell r="D200">
            <v>10</v>
          </cell>
          <cell r="I200">
            <v>10</v>
          </cell>
        </row>
        <row r="203">
          <cell r="I203">
            <v>4575.8684899999998</v>
          </cell>
        </row>
        <row r="206">
          <cell r="D206">
            <v>8438.1291399999991</v>
          </cell>
        </row>
        <row r="209">
          <cell r="D209">
            <v>50125.281600000002</v>
          </cell>
        </row>
        <row r="210">
          <cell r="D210">
            <v>16374.540669999998</v>
          </cell>
          <cell r="I210">
            <v>17236.837670000001</v>
          </cell>
        </row>
        <row r="227">
          <cell r="D227">
            <v>31149.633000000002</v>
          </cell>
        </row>
        <row r="281">
          <cell r="D281">
            <v>133441.84429000001</v>
          </cell>
          <cell r="I281">
            <v>134765.47435</v>
          </cell>
        </row>
        <row r="282">
          <cell r="D282">
            <v>1056.83502</v>
          </cell>
          <cell r="I282">
            <v>1056.83502</v>
          </cell>
        </row>
        <row r="286">
          <cell r="D286">
            <v>375.88213000000002</v>
          </cell>
        </row>
        <row r="288">
          <cell r="D288">
            <v>52842.183040000004</v>
          </cell>
          <cell r="I288">
            <v>50203.548999999999</v>
          </cell>
        </row>
        <row r="324">
          <cell r="D324">
            <v>197.16694000000001</v>
          </cell>
        </row>
        <row r="333">
          <cell r="D333">
            <v>232432.79060999997</v>
          </cell>
          <cell r="I333">
            <v>302954.88212999998</v>
          </cell>
        </row>
        <row r="334">
          <cell r="D334">
            <v>23536.943500000001</v>
          </cell>
          <cell r="I334">
            <v>23205.577870000001</v>
          </cell>
        </row>
        <row r="344">
          <cell r="D344">
            <v>686005.53983999998</v>
          </cell>
        </row>
        <row r="345">
          <cell r="I345">
            <v>173042.43344999998</v>
          </cell>
        </row>
        <row r="346">
          <cell r="D346">
            <v>10040.74181</v>
          </cell>
        </row>
        <row r="347">
          <cell r="D347">
            <v>18523.969640000003</v>
          </cell>
        </row>
        <row r="348">
          <cell r="D348">
            <v>2332.3199999999997</v>
          </cell>
        </row>
        <row r="349">
          <cell r="D349">
            <v>480.048</v>
          </cell>
        </row>
        <row r="350">
          <cell r="D350">
            <v>128460.348</v>
          </cell>
        </row>
        <row r="351">
          <cell r="D351">
            <v>5614.6940000000004</v>
          </cell>
        </row>
        <row r="355">
          <cell r="D355">
            <v>728390.97389000002</v>
          </cell>
        </row>
        <row r="356">
          <cell r="D356">
            <v>2332.31997</v>
          </cell>
        </row>
        <row r="378">
          <cell r="D378">
            <v>178978.99349000002</v>
          </cell>
        </row>
        <row r="392">
          <cell r="D392">
            <v>4770.8080399999999</v>
          </cell>
          <cell r="I392">
            <v>18289.729749999999</v>
          </cell>
        </row>
        <row r="393">
          <cell r="D393">
            <v>4770.8080300000001</v>
          </cell>
          <cell r="I393">
            <v>18289.729749999999</v>
          </cell>
        </row>
        <row r="395">
          <cell r="I395">
            <v>3710.27025</v>
          </cell>
        </row>
        <row r="396">
          <cell r="D396">
            <v>3710.27025</v>
          </cell>
          <cell r="I396">
            <v>3710.27025</v>
          </cell>
        </row>
        <row r="412">
          <cell r="D412">
            <v>966979.40394999995</v>
          </cell>
          <cell r="I412">
            <v>320286.72807000001</v>
          </cell>
        </row>
        <row r="413">
          <cell r="D413">
            <v>67631.100690000007</v>
          </cell>
          <cell r="I413">
            <v>78808.305499999988</v>
          </cell>
        </row>
        <row r="496">
          <cell r="D496">
            <v>0</v>
          </cell>
          <cell r="I496">
            <v>85.902029999999996</v>
          </cell>
        </row>
        <row r="497">
          <cell r="D497">
            <v>231.92310000000001</v>
          </cell>
          <cell r="I497">
            <v>242.67887999999999</v>
          </cell>
        </row>
        <row r="500">
          <cell r="D500">
            <v>0</v>
          </cell>
          <cell r="I500">
            <v>64.686269999999993</v>
          </cell>
        </row>
        <row r="501">
          <cell r="D501">
            <v>29.59563</v>
          </cell>
          <cell r="I501">
            <v>29.59563</v>
          </cell>
        </row>
        <row r="505">
          <cell r="D505">
            <v>0</v>
          </cell>
          <cell r="I505">
            <v>0</v>
          </cell>
        </row>
        <row r="506">
          <cell r="D506">
            <v>20.201460000000001</v>
          </cell>
          <cell r="I506">
            <v>20.201460000000001</v>
          </cell>
        </row>
        <row r="550">
          <cell r="C550">
            <v>7000</v>
          </cell>
          <cell r="D550">
            <v>0</v>
          </cell>
          <cell r="I550">
            <v>7000</v>
          </cell>
        </row>
        <row r="551">
          <cell r="C551">
            <v>2233.3816299999999</v>
          </cell>
          <cell r="D551">
            <v>12.120960000000004</v>
          </cell>
          <cell r="I551">
            <v>2213.78962</v>
          </cell>
        </row>
        <row r="553">
          <cell r="I553">
            <v>50.157040000000002</v>
          </cell>
        </row>
        <row r="556">
          <cell r="C556">
            <v>80338.084830000007</v>
          </cell>
          <cell r="D556">
            <v>44017.997369999997</v>
          </cell>
          <cell r="F556">
            <v>80337.553319999992</v>
          </cell>
          <cell r="I556">
            <v>80337.553320000006</v>
          </cell>
        </row>
        <row r="557">
          <cell r="C557">
            <v>11249.70319</v>
          </cell>
          <cell r="D557">
            <v>10575.195019999999</v>
          </cell>
          <cell r="F557">
            <v>10448.928620000001</v>
          </cell>
          <cell r="I557">
            <v>11249.70319</v>
          </cell>
        </row>
        <row r="559">
          <cell r="I559">
            <v>1515.2843399999999</v>
          </cell>
        </row>
        <row r="561">
          <cell r="C561">
            <v>10714.66826</v>
          </cell>
          <cell r="D561">
            <v>9633.5446199999988</v>
          </cell>
          <cell r="F561">
            <v>10684.022309999998</v>
          </cell>
          <cell r="I561">
            <v>10684.02231</v>
          </cell>
        </row>
        <row r="570">
          <cell r="C570">
            <v>546540.59516999999</v>
          </cell>
          <cell r="D570">
            <v>497649.84100999992</v>
          </cell>
          <cell r="F570">
            <v>466650.33416999999</v>
          </cell>
          <cell r="I570">
            <v>545139.48852000001</v>
          </cell>
        </row>
        <row r="571">
          <cell r="C571">
            <v>43432.121149999999</v>
          </cell>
          <cell r="D571">
            <v>42921.895580000004</v>
          </cell>
          <cell r="F571">
            <v>41561.938080000007</v>
          </cell>
          <cell r="I571">
            <v>42914.511930000001</v>
          </cell>
        </row>
        <row r="572">
          <cell r="I572">
            <v>36121.271649999995</v>
          </cell>
        </row>
        <row r="579">
          <cell r="D579">
            <v>147846.08744</v>
          </cell>
          <cell r="I579">
            <v>148773.31718000001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5"/>
    </sheetNames>
    <sheetDataSet>
      <sheetData sheetId="0">
        <row r="292">
          <cell r="AM292">
            <v>258310.02726</v>
          </cell>
        </row>
        <row r="835">
          <cell r="AM835">
            <v>2720.3</v>
          </cell>
        </row>
        <row r="836">
          <cell r="AM836">
            <v>21438.439689999999</v>
          </cell>
          <cell r="AZ836">
            <v>21438.439689999999</v>
          </cell>
        </row>
        <row r="837">
          <cell r="AM837">
            <v>614534.14797000005</v>
          </cell>
          <cell r="AZ837">
            <v>614534.14797000005</v>
          </cell>
        </row>
        <row r="838">
          <cell r="AM838">
            <v>508837.2524</v>
          </cell>
          <cell r="AZ838">
            <v>508837.2524</v>
          </cell>
        </row>
        <row r="839">
          <cell r="AM839">
            <v>2615.1426000000001</v>
          </cell>
          <cell r="AZ839">
            <v>2615.1426000000001</v>
          </cell>
        </row>
        <row r="840">
          <cell r="AM840">
            <v>31.68</v>
          </cell>
          <cell r="AZ840">
            <v>31.68</v>
          </cell>
        </row>
        <row r="841">
          <cell r="AM841">
            <v>117.592</v>
          </cell>
          <cell r="AZ841">
            <v>169.46559999999999</v>
          </cell>
        </row>
        <row r="842">
          <cell r="AM842">
            <v>8151.7079999999996</v>
          </cell>
          <cell r="AZ842">
            <v>8151.7079999999996</v>
          </cell>
        </row>
        <row r="843">
          <cell r="AM843">
            <v>5986.0657899999997</v>
          </cell>
          <cell r="AZ843">
            <v>6110.7225600000002</v>
          </cell>
        </row>
        <row r="844">
          <cell r="AM844">
            <v>547</v>
          </cell>
          <cell r="AZ844">
            <v>547</v>
          </cell>
        </row>
        <row r="845">
          <cell r="AM845">
            <v>62093.81194</v>
          </cell>
          <cell r="AZ845">
            <v>87</v>
          </cell>
        </row>
        <row r="857">
          <cell r="AM857">
            <v>127981.40259</v>
          </cell>
          <cell r="AZ857">
            <v>128079.31806999999</v>
          </cell>
        </row>
        <row r="1126">
          <cell r="AM1126">
            <v>400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5_2027"/>
    </sheetNames>
    <sheetDataSet>
      <sheetData sheetId="0">
        <row r="282">
          <cell r="AM282">
            <v>58798.47</v>
          </cell>
        </row>
        <row r="285">
          <cell r="AZ285">
            <v>278186.09600000002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DW1520"/>
  <sheetViews>
    <sheetView tabSelected="1" topLeftCell="A16" zoomScale="60" zoomScaleNormal="60" workbookViewId="0">
      <pane xSplit="4" ySplit="6" topLeftCell="E1142" activePane="bottomRight" state="frozen"/>
      <selection activeCell="A16" sqref="A16"/>
      <selection pane="topRight" activeCell="E16" sqref="E16"/>
      <selection pane="bottomLeft" activeCell="A19" sqref="A19"/>
      <selection pane="bottomRight" activeCell="A1154" sqref="A1154:XFD1164"/>
    </sheetView>
  </sheetViews>
  <sheetFormatPr defaultColWidth="9.140625" defaultRowHeight="15" x14ac:dyDescent="0.25"/>
  <cols>
    <col min="1" max="1" width="0.28515625" style="1" customWidth="1"/>
    <col min="2" max="2" width="14.42578125" style="2" customWidth="1"/>
    <col min="3" max="3" width="57.140625" style="87" customWidth="1"/>
    <col min="4" max="4" width="26.85546875" style="4" customWidth="1"/>
    <col min="5" max="5" width="27" style="4" hidden="1" customWidth="1"/>
    <col min="6" max="6" width="27.5703125" style="4" hidden="1" customWidth="1"/>
    <col min="7" max="7" width="29.42578125" style="4" hidden="1" customWidth="1"/>
    <col min="8" max="8" width="26" style="4" hidden="1" customWidth="1"/>
    <col min="9" max="9" width="24.85546875" style="4" hidden="1" customWidth="1"/>
    <col min="10" max="10" width="25.28515625" style="4" hidden="1" customWidth="1"/>
    <col min="11" max="11" width="31.28515625" style="5" customWidth="1"/>
    <col min="12" max="12" width="18.85546875" style="5" customWidth="1"/>
    <col min="13" max="13" width="27.85546875" style="4" hidden="1" customWidth="1"/>
    <col min="14" max="14" width="27.85546875" style="699" hidden="1" customWidth="1"/>
    <col min="15" max="15" width="27.140625" style="4" hidden="1" customWidth="1"/>
    <col min="16" max="16" width="27.140625" style="699" hidden="1" customWidth="1"/>
    <col min="17" max="17" width="26.42578125" style="4" hidden="1" customWidth="1"/>
    <col min="18" max="18" width="26.42578125" style="699" hidden="1" customWidth="1"/>
    <col min="19" max="19" width="27.28515625" style="4" hidden="1" customWidth="1"/>
    <col min="20" max="20" width="27.28515625" style="699" hidden="1" customWidth="1"/>
    <col min="21" max="21" width="27.140625" style="4" hidden="1" customWidth="1"/>
    <col min="22" max="25" width="25.85546875" style="4" hidden="1" customWidth="1"/>
    <col min="26" max="26" width="29.42578125" style="4" hidden="1" customWidth="1"/>
    <col min="27" max="27" width="30.28515625" style="4" hidden="1" customWidth="1"/>
    <col min="28" max="28" width="25.85546875" style="4" hidden="1" customWidth="1"/>
    <col min="29" max="29" width="3.85546875" style="4" hidden="1" customWidth="1"/>
    <col min="30" max="30" width="16" style="699" hidden="1" customWidth="1"/>
    <col min="31" max="31" width="26.5703125" style="492" hidden="1" customWidth="1"/>
    <col min="32" max="32" width="17" style="500" hidden="1" customWidth="1"/>
    <col min="33" max="33" width="28.5703125" style="4" hidden="1" customWidth="1"/>
    <col min="34" max="34" width="23.140625" style="699" hidden="1" customWidth="1"/>
    <col min="35" max="35" width="28.5703125" style="4" hidden="1" customWidth="1"/>
    <col min="36" max="36" width="24.28515625" style="699" hidden="1" customWidth="1"/>
    <col min="37" max="37" width="26.28515625" style="4" hidden="1" customWidth="1"/>
    <col min="38" max="38" width="26.28515625" style="699" hidden="1" customWidth="1"/>
    <col min="39" max="39" width="24.85546875" style="4" hidden="1" customWidth="1"/>
    <col min="40" max="40" width="24.85546875" style="699" hidden="1" customWidth="1"/>
    <col min="41" max="41" width="24.42578125" style="4" hidden="1" customWidth="1"/>
    <col min="42" max="42" width="24.140625" style="4" hidden="1" customWidth="1"/>
    <col min="43" max="43" width="24.140625" style="699" hidden="1" customWidth="1"/>
    <col min="44" max="44" width="26.85546875" style="80" hidden="1" customWidth="1"/>
    <col min="45" max="45" width="26.85546875" style="5" hidden="1" customWidth="1"/>
    <col min="46" max="46" width="27.28515625" style="80" hidden="1" customWidth="1"/>
    <col min="47" max="47" width="27.28515625" style="5" hidden="1" customWidth="1"/>
    <col min="48" max="48" width="27.85546875" style="80" hidden="1" customWidth="1"/>
    <col min="49" max="49" width="27.85546875" style="5" hidden="1" customWidth="1"/>
    <col min="50" max="50" width="27.28515625" style="4" hidden="1" customWidth="1"/>
    <col min="51" max="51" width="27.28515625" style="699" hidden="1" customWidth="1"/>
    <col min="52" max="52" width="24.5703125" style="4" hidden="1" customWidth="1"/>
    <col min="53" max="53" width="24.5703125" style="699" hidden="1" customWidth="1"/>
    <col min="54" max="54" width="27.140625" style="4" hidden="1" customWidth="1"/>
    <col min="55" max="56" width="25.85546875" style="4" hidden="1" customWidth="1"/>
    <col min="57" max="57" width="30.7109375" style="80" hidden="1" customWidth="1"/>
    <col min="58" max="59" width="29" style="4" hidden="1" customWidth="1"/>
    <col min="60" max="60" width="28.42578125" style="4" hidden="1" customWidth="1"/>
    <col min="61" max="61" width="26.85546875" style="4" hidden="1" customWidth="1"/>
    <col min="62" max="62" width="29.7109375" style="4" hidden="1" customWidth="1"/>
    <col min="63" max="63" width="30.5703125" style="4" hidden="1" customWidth="1"/>
    <col min="64" max="65" width="25.85546875" style="4" hidden="1" customWidth="1"/>
    <col min="66" max="66" width="24.5703125" style="4" hidden="1" customWidth="1"/>
    <col min="67" max="67" width="25.7109375" style="4" hidden="1" customWidth="1"/>
    <col min="68" max="68" width="21.5703125" style="4" hidden="1" customWidth="1"/>
    <col min="69" max="69" width="26.140625" style="4" hidden="1" customWidth="1"/>
    <col min="70" max="70" width="24.85546875" style="4" hidden="1" customWidth="1"/>
    <col min="71" max="71" width="25.85546875" style="4" hidden="1" customWidth="1"/>
    <col min="72" max="72" width="21.42578125" style="4" hidden="1" customWidth="1"/>
    <col min="73" max="73" width="24.42578125" style="80" hidden="1" customWidth="1"/>
    <col min="74" max="75" width="24.42578125" style="4" hidden="1" customWidth="1"/>
    <col min="76" max="76" width="27.5703125" style="4" hidden="1" customWidth="1"/>
    <col min="77" max="78" width="24.42578125" style="4" hidden="1" customWidth="1"/>
    <col min="79" max="79" width="24.42578125" style="1" hidden="1" customWidth="1"/>
    <col min="80" max="80" width="30.5703125" style="1" hidden="1" customWidth="1"/>
    <col min="81" max="81" width="26" style="1" hidden="1" customWidth="1"/>
    <col min="82" max="82" width="18.42578125" style="1" hidden="1" customWidth="1"/>
    <col min="83" max="83" width="24.140625" style="699" hidden="1" customWidth="1"/>
    <col min="84" max="85" width="9.140625" style="1" hidden="1" customWidth="1"/>
    <col min="86" max="86" width="33" style="1" hidden="1" customWidth="1"/>
    <col min="87" max="91" width="0" style="1" hidden="1" customWidth="1"/>
    <col min="92" max="16384" width="9.140625" style="1"/>
  </cols>
  <sheetData>
    <row r="1" spans="1:83" ht="21" hidden="1" customHeight="1" x14ac:dyDescent="0.35">
      <c r="C1" s="3" t="s">
        <v>181</v>
      </c>
      <c r="J1" s="4">
        <v>11408879</v>
      </c>
    </row>
    <row r="2" spans="1:83" ht="39.75" hidden="1" customHeight="1" x14ac:dyDescent="0.35">
      <c r="C2" s="3" t="s">
        <v>180</v>
      </c>
      <c r="D2" s="3">
        <f>'[1]2021_2023 Свод'!$GQ$7-D22</f>
        <v>-21897590.879110001</v>
      </c>
      <c r="E2" s="3"/>
      <c r="F2" s="3"/>
      <c r="G2" s="3"/>
      <c r="J2" s="3">
        <f>J22-J32</f>
        <v>-638602.31670999958</v>
      </c>
      <c r="K2" s="586">
        <f>'[1]2021_2023 Свод'!$GQ$7-K22</f>
        <v>-21149159.062400002</v>
      </c>
      <c r="L2" s="586"/>
      <c r="M2" s="3"/>
      <c r="N2" s="700"/>
      <c r="O2" s="3"/>
      <c r="P2" s="700"/>
      <c r="Q2" s="3"/>
      <c r="R2" s="700"/>
      <c r="AE2" s="169">
        <f>'[1]2021_2023 Свод'!$GQ$7-AE22</f>
        <v>-21405605.770160001</v>
      </c>
      <c r="AF2" s="716"/>
      <c r="AG2" s="3"/>
      <c r="AH2" s="700"/>
      <c r="AI2" s="3"/>
      <c r="AJ2" s="700"/>
      <c r="AK2" s="3"/>
      <c r="AL2" s="700"/>
      <c r="AR2" s="199">
        <f>'[1]2021_2023 Свод'!$GQ$7-AR22</f>
        <v>-21849751.059810001</v>
      </c>
      <c r="AS2" s="586"/>
      <c r="AT2" s="199"/>
      <c r="AU2" s="586"/>
      <c r="AV2" s="199"/>
      <c r="AW2" s="586"/>
      <c r="AX2" s="3"/>
      <c r="AY2" s="700"/>
      <c r="BE2" s="199" t="e">
        <f>'[1]2021_2023 Свод'!$GQ$7-BE22</f>
        <v>#REF!</v>
      </c>
      <c r="BF2" s="3"/>
      <c r="BG2" s="3"/>
      <c r="BU2" s="199" t="e">
        <f>'[1]2021_2023 Свод'!$GQ$7-BU22</f>
        <v>#REF!</v>
      </c>
      <c r="BV2" s="3"/>
      <c r="BW2" s="3"/>
      <c r="BX2" s="3"/>
    </row>
    <row r="3" spans="1:83" ht="21" hidden="1" customHeight="1" x14ac:dyDescent="0.35">
      <c r="C3" s="3"/>
      <c r="D3" s="3"/>
      <c r="E3" s="3"/>
      <c r="F3" s="3"/>
      <c r="G3" s="3"/>
      <c r="J3" s="3" t="e">
        <f>J31+#REF!</f>
        <v>#REF!</v>
      </c>
      <c r="K3" s="586"/>
      <c r="L3" s="586"/>
      <c r="M3" s="3"/>
      <c r="N3" s="700"/>
      <c r="O3" s="3"/>
      <c r="P3" s="700"/>
      <c r="Q3" s="3"/>
      <c r="R3" s="700"/>
      <c r="AE3" s="169"/>
      <c r="AF3" s="716"/>
      <c r="AG3" s="3"/>
      <c r="AH3" s="700"/>
      <c r="AI3" s="3"/>
      <c r="AJ3" s="700"/>
      <c r="AK3" s="3"/>
      <c r="AL3" s="700"/>
      <c r="AR3" s="199"/>
      <c r="AS3" s="586"/>
      <c r="AT3" s="199"/>
      <c r="AU3" s="586"/>
      <c r="AV3" s="199"/>
      <c r="AW3" s="586"/>
      <c r="AX3" s="3"/>
      <c r="AY3" s="700"/>
      <c r="BE3" s="199"/>
      <c r="BF3" s="3"/>
      <c r="BG3" s="3"/>
      <c r="BU3" s="199"/>
      <c r="BV3" s="3"/>
      <c r="BW3" s="3"/>
      <c r="BX3" s="3"/>
    </row>
    <row r="4" spans="1:83" ht="21" hidden="1" customHeight="1" x14ac:dyDescent="0.35">
      <c r="C4" s="3"/>
      <c r="D4" s="3"/>
      <c r="E4" s="3"/>
      <c r="F4" s="3"/>
      <c r="G4" s="3"/>
      <c r="J4" s="3">
        <f>J22</f>
        <v>-638602.31670999958</v>
      </c>
      <c r="K4" s="586"/>
      <c r="L4" s="586"/>
      <c r="M4" s="3"/>
      <c r="N4" s="700"/>
      <c r="O4" s="3"/>
      <c r="P4" s="700"/>
      <c r="Q4" s="3"/>
      <c r="R4" s="700"/>
      <c r="AE4" s="169"/>
      <c r="AF4" s="716"/>
      <c r="AG4" s="3"/>
      <c r="AH4" s="700"/>
      <c r="AI4" s="3"/>
      <c r="AJ4" s="700"/>
      <c r="AK4" s="3"/>
      <c r="AL4" s="700"/>
      <c r="AR4" s="199"/>
      <c r="AS4" s="586"/>
      <c r="AT4" s="199"/>
      <c r="AU4" s="586"/>
      <c r="AV4" s="199"/>
      <c r="AW4" s="586"/>
      <c r="AX4" s="3"/>
      <c r="AY4" s="700"/>
      <c r="BE4" s="199"/>
      <c r="BF4" s="3"/>
      <c r="BG4" s="3"/>
      <c r="BU4" s="199"/>
      <c r="BV4" s="3"/>
      <c r="BW4" s="3"/>
      <c r="BX4" s="3"/>
    </row>
    <row r="5" spans="1:83" ht="21" hidden="1" customHeight="1" x14ac:dyDescent="0.35">
      <c r="C5" s="3"/>
      <c r="D5" s="169"/>
      <c r="E5" s="3"/>
      <c r="F5" s="3"/>
      <c r="G5" s="3"/>
      <c r="J5" s="169"/>
      <c r="K5" s="586"/>
      <c r="L5" s="586"/>
      <c r="M5" s="3"/>
      <c r="N5" s="700"/>
      <c r="O5" s="3"/>
      <c r="P5" s="700"/>
      <c r="Q5" s="3"/>
      <c r="R5" s="700"/>
      <c r="AE5" s="169"/>
      <c r="AF5" s="716"/>
      <c r="AG5" s="3"/>
      <c r="AH5" s="700"/>
      <c r="AI5" s="3"/>
      <c r="AJ5" s="700"/>
      <c r="AK5" s="3"/>
      <c r="AL5" s="700"/>
      <c r="AR5" s="199"/>
      <c r="AS5" s="586"/>
      <c r="AT5" s="199"/>
      <c r="AU5" s="586"/>
      <c r="AV5" s="199"/>
      <c r="AW5" s="586"/>
      <c r="AX5" s="3"/>
      <c r="AY5" s="700"/>
      <c r="BE5" s="199"/>
      <c r="BF5" s="3"/>
      <c r="BG5" s="3"/>
      <c r="BU5" s="199"/>
      <c r="BV5" s="3"/>
      <c r="BW5" s="3"/>
      <c r="BX5" s="3"/>
    </row>
    <row r="6" spans="1:83" s="6" customFormat="1" ht="21" hidden="1" customHeight="1" x14ac:dyDescent="0.35">
      <c r="B6" s="77"/>
      <c r="C6" s="199"/>
      <c r="D6" s="199">
        <f>D31+D34+D37+D39+D27</f>
        <v>26227708.433450002</v>
      </c>
      <c r="E6" s="199">
        <f>E31+E34+E37+E39+E27</f>
        <v>10313221.407340001</v>
      </c>
      <c r="F6" s="199"/>
      <c r="G6" s="199"/>
      <c r="H6" s="199">
        <f>H31+H34+H37+H39+H27</f>
        <v>1585358.7676199998</v>
      </c>
      <c r="I6" s="199">
        <f>I31+I34+I37+I39+I27</f>
        <v>2273293.9399700002</v>
      </c>
      <c r="J6" s="199">
        <f>J31+J34+J37+J39+J27</f>
        <v>-567319.45706999954</v>
      </c>
      <c r="K6" s="586">
        <f>K31+K34+K37+K39+K27</f>
        <v>25652860.976379998</v>
      </c>
      <c r="L6" s="586"/>
      <c r="M6" s="199">
        <f>M31+M34+M37+M39+M27</f>
        <v>10313221.407340001</v>
      </c>
      <c r="N6" s="586"/>
      <c r="O6" s="199"/>
      <c r="P6" s="586"/>
      <c r="Q6" s="199"/>
      <c r="R6" s="586"/>
      <c r="S6" s="199">
        <f>S31+S34+S37+S39+S27</f>
        <v>1571844.6326900001</v>
      </c>
      <c r="T6" s="586"/>
      <c r="U6" s="199">
        <f>U31+U34+U37+U39+U27</f>
        <v>1943076.2644499999</v>
      </c>
      <c r="V6" s="199"/>
      <c r="W6" s="199"/>
      <c r="X6" s="199"/>
      <c r="Y6" s="199"/>
      <c r="Z6" s="199"/>
      <c r="AA6" s="199"/>
      <c r="AB6" s="199"/>
      <c r="AC6" s="199"/>
      <c r="AD6" s="586"/>
      <c r="AE6" s="169">
        <f>AE31+AE34+AE37+AE39+AE27</f>
        <v>25828803.413110003</v>
      </c>
      <c r="AF6" s="716"/>
      <c r="AG6" s="199"/>
      <c r="AH6" s="586"/>
      <c r="AI6" s="199"/>
      <c r="AJ6" s="586"/>
      <c r="AK6" s="199"/>
      <c r="AL6" s="586"/>
      <c r="AM6" s="80"/>
      <c r="AN6" s="5"/>
      <c r="AO6" s="199"/>
      <c r="AP6" s="199"/>
      <c r="AQ6" s="586"/>
      <c r="AR6" s="199">
        <f>AR31+AR34+AR37+AR39+AR27</f>
        <v>26181157.614150003</v>
      </c>
      <c r="AS6" s="586"/>
      <c r="AT6" s="199"/>
      <c r="AU6" s="586"/>
      <c r="AV6" s="199"/>
      <c r="AW6" s="586"/>
      <c r="AX6" s="199"/>
      <c r="AY6" s="586"/>
      <c r="AZ6" s="80"/>
      <c r="BA6" s="5"/>
      <c r="BB6" s="199"/>
      <c r="BC6" s="199"/>
      <c r="BD6" s="199"/>
      <c r="BE6" s="199" t="e">
        <f>BE31+BE34+BE37+BE39+BE27</f>
        <v>#REF!</v>
      </c>
      <c r="BF6" s="199"/>
      <c r="BG6" s="199"/>
      <c r="BH6" s="80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>
        <f>BU31+BU34+BU37+BU39+BU27</f>
        <v>10485739.32313</v>
      </c>
      <c r="BV6" s="199"/>
      <c r="BW6" s="199"/>
      <c r="BX6" s="199"/>
      <c r="BY6" s="80"/>
      <c r="BZ6" s="199"/>
      <c r="CE6" s="586"/>
    </row>
    <row r="7" spans="1:83" s="6" customFormat="1" ht="21" hidden="1" customHeight="1" x14ac:dyDescent="0.35">
      <c r="B7" s="77"/>
      <c r="C7" s="199"/>
      <c r="D7" s="199" t="e">
        <f>#REF!-D9</f>
        <v>#REF!</v>
      </c>
      <c r="E7" s="199"/>
      <c r="F7" s="199"/>
      <c r="G7" s="199"/>
      <c r="H7" s="199"/>
      <c r="I7" s="199"/>
      <c r="J7" s="199"/>
      <c r="K7" s="586" t="e">
        <f>I9-K9</f>
        <v>#REF!</v>
      </c>
      <c r="L7" s="586"/>
      <c r="M7" s="199"/>
      <c r="N7" s="586"/>
      <c r="O7" s="199"/>
      <c r="P7" s="586"/>
      <c r="Q7" s="199"/>
      <c r="R7" s="586"/>
      <c r="S7" s="199"/>
      <c r="T7" s="586"/>
      <c r="U7" s="199"/>
      <c r="V7" s="199"/>
      <c r="W7" s="199"/>
      <c r="X7" s="199"/>
      <c r="Y7" s="199"/>
      <c r="Z7" s="199"/>
      <c r="AA7" s="199"/>
      <c r="AB7" s="199"/>
      <c r="AC7" s="199"/>
      <c r="AD7" s="586"/>
      <c r="AE7" s="169"/>
      <c r="AF7" s="716"/>
      <c r="AG7" s="199"/>
      <c r="AH7" s="586"/>
      <c r="AI7" s="199"/>
      <c r="AJ7" s="586"/>
      <c r="AK7" s="199"/>
      <c r="AL7" s="586"/>
      <c r="AM7" s="80"/>
      <c r="AN7" s="5"/>
      <c r="AO7" s="199"/>
      <c r="AP7" s="199"/>
      <c r="AQ7" s="586"/>
      <c r="AR7" s="199"/>
      <c r="AS7" s="586"/>
      <c r="AT7" s="199"/>
      <c r="AU7" s="586"/>
      <c r="AV7" s="199"/>
      <c r="AW7" s="586"/>
      <c r="AX7" s="199"/>
      <c r="AY7" s="586"/>
      <c r="AZ7" s="80"/>
      <c r="BA7" s="5"/>
      <c r="BB7" s="199"/>
      <c r="BC7" s="199"/>
      <c r="BD7" s="199"/>
      <c r="BE7" s="199"/>
      <c r="BF7" s="199"/>
      <c r="BG7" s="199"/>
      <c r="BH7" s="80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80"/>
      <c r="BZ7" s="199"/>
      <c r="CE7" s="586"/>
    </row>
    <row r="8" spans="1:83" s="6" customFormat="1" ht="21" hidden="1" customHeight="1" x14ac:dyDescent="0.35">
      <c r="B8" s="77"/>
      <c r="C8" s="199"/>
      <c r="D8" s="199" t="s">
        <v>316</v>
      </c>
      <c r="E8" s="199"/>
      <c r="F8" s="199"/>
      <c r="G8" s="199"/>
      <c r="H8" s="199"/>
      <c r="I8" s="199"/>
      <c r="J8" s="199"/>
      <c r="K8" s="586" t="s">
        <v>316</v>
      </c>
      <c r="L8" s="586"/>
      <c r="M8" s="199"/>
      <c r="N8" s="586"/>
      <c r="O8" s="199"/>
      <c r="P8" s="586"/>
      <c r="Q8" s="199"/>
      <c r="R8" s="586"/>
      <c r="S8" s="199"/>
      <c r="T8" s="586"/>
      <c r="U8" s="199"/>
      <c r="V8" s="199"/>
      <c r="W8" s="199"/>
      <c r="X8" s="199"/>
      <c r="Y8" s="199"/>
      <c r="Z8" s="199"/>
      <c r="AA8" s="199"/>
      <c r="AB8" s="199"/>
      <c r="AC8" s="199"/>
      <c r="AD8" s="586"/>
      <c r="AE8" s="169"/>
      <c r="AF8" s="716"/>
      <c r="AG8" s="199"/>
      <c r="AH8" s="586"/>
      <c r="AI8" s="199"/>
      <c r="AJ8" s="586"/>
      <c r="AK8" s="199"/>
      <c r="AL8" s="586"/>
      <c r="AM8" s="80"/>
      <c r="AN8" s="5"/>
      <c r="AO8" s="199"/>
      <c r="AP8" s="199"/>
      <c r="AQ8" s="586"/>
      <c r="AR8" s="199"/>
      <c r="AS8" s="586"/>
      <c r="AT8" s="199"/>
      <c r="AU8" s="586"/>
      <c r="AV8" s="199"/>
      <c r="AW8" s="586"/>
      <c r="AX8" s="199"/>
      <c r="AY8" s="586"/>
      <c r="AZ8" s="80"/>
      <c r="BA8" s="5"/>
      <c r="BB8" s="199"/>
      <c r="BC8" s="199"/>
      <c r="BD8" s="199"/>
      <c r="BE8" s="199"/>
      <c r="BF8" s="199"/>
      <c r="BG8" s="199"/>
      <c r="BH8" s="80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80"/>
      <c r="BZ8" s="199"/>
      <c r="CE8" s="586"/>
    </row>
    <row r="9" spans="1:83" s="6" customFormat="1" ht="21" hidden="1" customHeight="1" x14ac:dyDescent="0.35">
      <c r="B9" s="77"/>
      <c r="C9" s="199"/>
      <c r="D9" s="199" t="e">
        <f>#REF!+'[2]перех ост.+доп.финанс.'!$I$14</f>
        <v>#REF!</v>
      </c>
      <c r="E9" s="199">
        <f>'[3]2022_2024'!$BB$17</f>
        <v>3121.2786200000264</v>
      </c>
      <c r="F9" s="199"/>
      <c r="G9" s="199"/>
      <c r="H9" s="199"/>
      <c r="I9" s="199"/>
      <c r="J9" s="199"/>
      <c r="K9" s="586" t="e">
        <f>D7+'[2]перех ост.+доп.финанс.'!$I$14</f>
        <v>#REF!</v>
      </c>
      <c r="L9" s="586"/>
      <c r="M9" s="199">
        <f>'[3]2022_2024'!$BB$17</f>
        <v>3121.2786200000264</v>
      </c>
      <c r="N9" s="586"/>
      <c r="O9" s="199"/>
      <c r="P9" s="586"/>
      <c r="Q9" s="199"/>
      <c r="R9" s="586"/>
      <c r="S9" s="199"/>
      <c r="T9" s="586"/>
      <c r="U9" s="199"/>
      <c r="V9" s="199"/>
      <c r="W9" s="199"/>
      <c r="X9" s="199"/>
      <c r="Y9" s="199"/>
      <c r="Z9" s="199"/>
      <c r="AA9" s="199"/>
      <c r="AB9" s="199"/>
      <c r="AC9" s="199"/>
      <c r="AD9" s="586"/>
      <c r="AE9" s="169"/>
      <c r="AF9" s="716"/>
      <c r="AG9" s="199"/>
      <c r="AH9" s="586"/>
      <c r="AI9" s="199"/>
      <c r="AJ9" s="586"/>
      <c r="AK9" s="199"/>
      <c r="AL9" s="586"/>
      <c r="AM9" s="80"/>
      <c r="AN9" s="5"/>
      <c r="AO9" s="199"/>
      <c r="AP9" s="199"/>
      <c r="AQ9" s="586"/>
      <c r="AR9" s="199"/>
      <c r="AS9" s="586"/>
      <c r="AT9" s="199"/>
      <c r="AU9" s="586"/>
      <c r="AV9" s="199"/>
      <c r="AW9" s="586"/>
      <c r="AX9" s="199"/>
      <c r="AY9" s="586"/>
      <c r="AZ9" s="80"/>
      <c r="BA9" s="5"/>
      <c r="BB9" s="199"/>
      <c r="BC9" s="199"/>
      <c r="BD9" s="199"/>
      <c r="BE9" s="199"/>
      <c r="BF9" s="199"/>
      <c r="BG9" s="199"/>
      <c r="BH9" s="80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80"/>
      <c r="BZ9" s="199"/>
      <c r="CE9" s="586"/>
    </row>
    <row r="10" spans="1:83" s="6" customFormat="1" ht="21" hidden="1" customHeight="1" x14ac:dyDescent="0.35">
      <c r="B10" s="77"/>
      <c r="C10" s="199"/>
      <c r="D10" s="199" t="e">
        <f>#REF!</f>
        <v>#REF!</v>
      </c>
      <c r="E10" s="199"/>
      <c r="F10" s="199"/>
      <c r="G10" s="199"/>
      <c r="H10" s="199"/>
      <c r="I10" s="199"/>
      <c r="J10" s="199"/>
      <c r="K10" s="586">
        <f>I10</f>
        <v>0</v>
      </c>
      <c r="L10" s="586"/>
      <c r="M10" s="199"/>
      <c r="N10" s="586"/>
      <c r="O10" s="199"/>
      <c r="P10" s="586"/>
      <c r="Q10" s="199"/>
      <c r="R10" s="586"/>
      <c r="S10" s="199"/>
      <c r="T10" s="586"/>
      <c r="U10" s="199"/>
      <c r="V10" s="199"/>
      <c r="W10" s="199"/>
      <c r="X10" s="199"/>
      <c r="Y10" s="199"/>
      <c r="Z10" s="199"/>
      <c r="AA10" s="199"/>
      <c r="AB10" s="199"/>
      <c r="AC10" s="199"/>
      <c r="AD10" s="586"/>
      <c r="AE10" s="169"/>
      <c r="AF10" s="716"/>
      <c r="AG10" s="199"/>
      <c r="AH10" s="586"/>
      <c r="AI10" s="199"/>
      <c r="AJ10" s="586"/>
      <c r="AK10" s="199"/>
      <c r="AL10" s="586"/>
      <c r="AM10" s="80"/>
      <c r="AN10" s="5"/>
      <c r="AO10" s="199"/>
      <c r="AP10" s="199"/>
      <c r="AQ10" s="586"/>
      <c r="AR10" s="199"/>
      <c r="AS10" s="586"/>
      <c r="AT10" s="199"/>
      <c r="AU10" s="586"/>
      <c r="AV10" s="199"/>
      <c r="AW10" s="586"/>
      <c r="AX10" s="199"/>
      <c r="AY10" s="586"/>
      <c r="AZ10" s="80"/>
      <c r="BA10" s="5"/>
      <c r="BB10" s="199"/>
      <c r="BC10" s="199"/>
      <c r="BD10" s="199"/>
      <c r="BE10" s="199"/>
      <c r="BF10" s="199"/>
      <c r="BG10" s="199"/>
      <c r="BH10" s="80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80"/>
      <c r="BZ10" s="199"/>
      <c r="CE10" s="586"/>
    </row>
    <row r="11" spans="1:83" s="6" customFormat="1" ht="21" hidden="1" customHeight="1" x14ac:dyDescent="0.35">
      <c r="B11" s="77"/>
      <c r="C11" s="199"/>
      <c r="D11" s="199"/>
      <c r="E11" s="199"/>
      <c r="F11" s="199"/>
      <c r="G11" s="199"/>
      <c r="H11" s="199"/>
      <c r="I11" s="199"/>
      <c r="J11" s="199"/>
      <c r="K11" s="586"/>
      <c r="L11" s="586"/>
      <c r="M11" s="199"/>
      <c r="N11" s="586"/>
      <c r="O11" s="199"/>
      <c r="P11" s="586"/>
      <c r="Q11" s="199"/>
      <c r="R11" s="586"/>
      <c r="S11" s="199"/>
      <c r="T11" s="586"/>
      <c r="U11" s="199"/>
      <c r="V11" s="199"/>
      <c r="W11" s="199"/>
      <c r="X11" s="199"/>
      <c r="Y11" s="199"/>
      <c r="Z11" s="199"/>
      <c r="AA11" s="199"/>
      <c r="AB11" s="199"/>
      <c r="AC11" s="199"/>
      <c r="AD11" s="586"/>
      <c r="AE11" s="169"/>
      <c r="AF11" s="716"/>
      <c r="AG11" s="199"/>
      <c r="AH11" s="586"/>
      <c r="AI11" s="199"/>
      <c r="AJ11" s="586"/>
      <c r="AK11" s="199"/>
      <c r="AL11" s="586"/>
      <c r="AM11" s="80"/>
      <c r="AN11" s="5"/>
      <c r="AO11" s="199"/>
      <c r="AP11" s="199"/>
      <c r="AQ11" s="586"/>
      <c r="AR11" s="199"/>
      <c r="AS11" s="586"/>
      <c r="AT11" s="199"/>
      <c r="AU11" s="586"/>
      <c r="AV11" s="199"/>
      <c r="AW11" s="586"/>
      <c r="AX11" s="199"/>
      <c r="AY11" s="586"/>
      <c r="AZ11" s="80"/>
      <c r="BA11" s="5"/>
      <c r="BB11" s="199"/>
      <c r="BC11" s="199"/>
      <c r="BD11" s="199"/>
      <c r="BE11" s="199"/>
      <c r="BF11" s="199"/>
      <c r="BG11" s="199"/>
      <c r="BH11" s="80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80"/>
      <c r="BZ11" s="199"/>
      <c r="CE11" s="586"/>
    </row>
    <row r="12" spans="1:83" s="6" customFormat="1" ht="21" hidden="1" customHeight="1" x14ac:dyDescent="0.35">
      <c r="B12" s="77"/>
      <c r="C12" s="199"/>
      <c r="D12" s="199"/>
      <c r="E12" s="199"/>
      <c r="F12" s="199"/>
      <c r="G12" s="199"/>
      <c r="H12" s="199"/>
      <c r="I12" s="199"/>
      <c r="J12" s="199"/>
      <c r="K12" s="586"/>
      <c r="L12" s="586"/>
      <c r="M12" s="199"/>
      <c r="N12" s="586"/>
      <c r="O12" s="199"/>
      <c r="P12" s="586"/>
      <c r="Q12" s="199"/>
      <c r="R12" s="586"/>
      <c r="S12" s="199"/>
      <c r="T12" s="586"/>
      <c r="U12" s="199"/>
      <c r="V12" s="199"/>
      <c r="W12" s="199"/>
      <c r="X12" s="199"/>
      <c r="Y12" s="199"/>
      <c r="Z12" s="199"/>
      <c r="AA12" s="199"/>
      <c r="AB12" s="199"/>
      <c r="AC12" s="199"/>
      <c r="AD12" s="586"/>
      <c r="AE12" s="169"/>
      <c r="AF12" s="716"/>
      <c r="AG12" s="199"/>
      <c r="AH12" s="586"/>
      <c r="AI12" s="199"/>
      <c r="AJ12" s="586"/>
      <c r="AK12" s="199"/>
      <c r="AL12" s="586"/>
      <c r="AM12" s="80"/>
      <c r="AN12" s="5"/>
      <c r="AO12" s="199"/>
      <c r="AP12" s="199"/>
      <c r="AQ12" s="586"/>
      <c r="AR12" s="199"/>
      <c r="AS12" s="586"/>
      <c r="AT12" s="199"/>
      <c r="AU12" s="586"/>
      <c r="AV12" s="199"/>
      <c r="AW12" s="586"/>
      <c r="AX12" s="199"/>
      <c r="AY12" s="586"/>
      <c r="AZ12" s="80"/>
      <c r="BA12" s="5"/>
      <c r="BB12" s="199"/>
      <c r="BC12" s="199"/>
      <c r="BD12" s="199"/>
      <c r="BE12" s="199"/>
      <c r="BF12" s="199"/>
      <c r="BG12" s="199"/>
      <c r="BH12" s="80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80"/>
      <c r="BZ12" s="199"/>
      <c r="CE12" s="586"/>
    </row>
    <row r="13" spans="1:83" s="6" customFormat="1" ht="21" hidden="1" customHeight="1" x14ac:dyDescent="0.35">
      <c r="B13" s="77"/>
      <c r="C13" s="199"/>
      <c r="D13" s="199"/>
      <c r="E13" s="199"/>
      <c r="F13" s="199"/>
      <c r="G13" s="199"/>
      <c r="H13" s="199"/>
      <c r="I13" s="199"/>
      <c r="J13" s="199"/>
      <c r="K13" s="586"/>
      <c r="L13" s="586"/>
      <c r="M13" s="199"/>
      <c r="N13" s="586"/>
      <c r="O13" s="199"/>
      <c r="P13" s="586"/>
      <c r="Q13" s="199"/>
      <c r="R13" s="586"/>
      <c r="S13" s="199"/>
      <c r="T13" s="586"/>
      <c r="U13" s="199"/>
      <c r="V13" s="199"/>
      <c r="W13" s="199"/>
      <c r="X13" s="199"/>
      <c r="Y13" s="199"/>
      <c r="Z13" s="199"/>
      <c r="AA13" s="199"/>
      <c r="AB13" s="199"/>
      <c r="AC13" s="199"/>
      <c r="AD13" s="586"/>
      <c r="AE13" s="169"/>
      <c r="AF13" s="716"/>
      <c r="AG13" s="199"/>
      <c r="AH13" s="586"/>
      <c r="AI13" s="199"/>
      <c r="AJ13" s="586"/>
      <c r="AK13" s="199"/>
      <c r="AL13" s="586"/>
      <c r="AM13" s="80"/>
      <c r="AN13" s="5"/>
      <c r="AO13" s="199"/>
      <c r="AP13" s="199"/>
      <c r="AQ13" s="586"/>
      <c r="AR13" s="199"/>
      <c r="AS13" s="586"/>
      <c r="AT13" s="199"/>
      <c r="AU13" s="586"/>
      <c r="AV13" s="199"/>
      <c r="AW13" s="586"/>
      <c r="AX13" s="199"/>
      <c r="AY13" s="586"/>
      <c r="AZ13" s="80"/>
      <c r="BA13" s="5"/>
      <c r="BB13" s="199"/>
      <c r="BC13" s="199"/>
      <c r="BD13" s="199"/>
      <c r="BE13" s="199"/>
      <c r="BF13" s="199"/>
      <c r="BG13" s="199"/>
      <c r="BH13" s="80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80"/>
      <c r="BZ13" s="199"/>
      <c r="CE13" s="586"/>
    </row>
    <row r="14" spans="1:83" s="6" customFormat="1" ht="21" hidden="1" customHeight="1" x14ac:dyDescent="0.35">
      <c r="B14" s="77"/>
      <c r="C14" s="199"/>
      <c r="D14" s="199"/>
      <c r="E14" s="199"/>
      <c r="F14" s="199"/>
      <c r="G14" s="199"/>
      <c r="H14" s="199"/>
      <c r="I14" s="199"/>
      <c r="J14" s="199"/>
      <c r="K14" s="586"/>
      <c r="L14" s="586"/>
      <c r="M14" s="199"/>
      <c r="N14" s="586"/>
      <c r="O14" s="199"/>
      <c r="P14" s="586"/>
      <c r="Q14" s="199"/>
      <c r="R14" s="586"/>
      <c r="S14" s="199"/>
      <c r="T14" s="586"/>
      <c r="U14" s="199"/>
      <c r="V14" s="199"/>
      <c r="W14" s="199"/>
      <c r="X14" s="199"/>
      <c r="Y14" s="199"/>
      <c r="Z14" s="199"/>
      <c r="AA14" s="199"/>
      <c r="AB14" s="199"/>
      <c r="AC14" s="199"/>
      <c r="AD14" s="586"/>
      <c r="AE14" s="169"/>
      <c r="AF14" s="716"/>
      <c r="AG14" s="199"/>
      <c r="AH14" s="586"/>
      <c r="AI14" s="199"/>
      <c r="AJ14" s="586"/>
      <c r="AK14" s="199"/>
      <c r="AL14" s="586"/>
      <c r="AM14" s="80"/>
      <c r="AN14" s="5"/>
      <c r="AO14" s="199"/>
      <c r="AP14" s="199"/>
      <c r="AQ14" s="586"/>
      <c r="AR14" s="199"/>
      <c r="AS14" s="586"/>
      <c r="AT14" s="199"/>
      <c r="AU14" s="586"/>
      <c r="AV14" s="199"/>
      <c r="AW14" s="586"/>
      <c r="AX14" s="199"/>
      <c r="AY14" s="586"/>
      <c r="AZ14" s="80"/>
      <c r="BA14" s="5"/>
      <c r="BB14" s="199"/>
      <c r="BC14" s="199"/>
      <c r="BD14" s="199"/>
      <c r="BE14" s="199"/>
      <c r="BF14" s="199"/>
      <c r="BG14" s="199"/>
      <c r="BH14" s="80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80"/>
      <c r="BZ14" s="199"/>
      <c r="CE14" s="586"/>
    </row>
    <row r="15" spans="1:83" ht="45" customHeight="1" x14ac:dyDescent="0.25">
      <c r="A15" s="7"/>
      <c r="B15" s="1061" t="s">
        <v>411</v>
      </c>
      <c r="C15" s="1061"/>
      <c r="D15" s="1061"/>
      <c r="E15" s="1061"/>
      <c r="F15" s="1061"/>
      <c r="G15" s="1061"/>
      <c r="H15" s="1061"/>
      <c r="I15" s="1061"/>
      <c r="J15" s="1061"/>
      <c r="K15" s="1061"/>
      <c r="L15" s="1061"/>
      <c r="M15" s="1061"/>
      <c r="N15" s="1061"/>
      <c r="O15" s="1061"/>
      <c r="P15" s="1061"/>
      <c r="Q15" s="1061"/>
      <c r="R15" s="1061"/>
      <c r="S15" s="1061"/>
      <c r="T15" s="1061"/>
      <c r="U15" s="1061"/>
      <c r="V15" s="1061"/>
      <c r="W15" s="1061"/>
      <c r="X15" s="1061"/>
      <c r="Y15" s="1061"/>
      <c r="Z15" s="1061"/>
      <c r="AA15" s="1061"/>
      <c r="AB15" s="1061"/>
      <c r="AC15" s="1061"/>
      <c r="AD15" s="1061"/>
      <c r="AE15" s="1061"/>
      <c r="AF15" s="1061"/>
      <c r="AG15" s="1061"/>
      <c r="AH15" s="1061"/>
      <c r="AI15" s="1061"/>
      <c r="AJ15" s="1061"/>
      <c r="AK15" s="1061"/>
      <c r="AL15" s="1061"/>
      <c r="AM15" s="1061"/>
      <c r="AN15" s="1061"/>
      <c r="AO15" s="1061"/>
      <c r="AP15" s="1061"/>
      <c r="AQ15" s="1061"/>
      <c r="AR15" s="1061"/>
      <c r="AS15" s="1061"/>
      <c r="AT15" s="1061"/>
      <c r="AU15" s="1061"/>
      <c r="AV15" s="1061"/>
      <c r="AW15" s="1061"/>
      <c r="AX15" s="1061"/>
      <c r="AY15" s="1061"/>
      <c r="AZ15" s="1061"/>
      <c r="BA15" s="1061"/>
      <c r="BB15" s="1061"/>
      <c r="BC15" s="1061"/>
      <c r="BD15" s="1061"/>
      <c r="BE15" s="1061"/>
      <c r="BF15" s="1061"/>
      <c r="BG15" s="1061"/>
      <c r="BH15" s="1061"/>
      <c r="BI15" s="1061"/>
      <c r="BJ15" s="1061"/>
      <c r="BK15" s="1061"/>
      <c r="BL15" s="1061"/>
      <c r="BM15" s="1061"/>
      <c r="BN15" s="1061"/>
      <c r="BO15" s="1061"/>
      <c r="BP15" s="1061"/>
      <c r="BQ15" s="1061"/>
      <c r="BR15" s="1061"/>
      <c r="BS15" s="1061"/>
      <c r="BT15" s="1061"/>
      <c r="BU15" s="1061"/>
      <c r="BV15" s="232"/>
      <c r="BW15" s="232"/>
      <c r="BX15" s="6"/>
      <c r="BY15" s="6"/>
      <c r="BZ15" s="6"/>
      <c r="CE15" s="87"/>
    </row>
    <row r="16" spans="1:83" ht="45" customHeight="1" x14ac:dyDescent="0.25">
      <c r="A16" s="7"/>
      <c r="B16" s="600"/>
      <c r="C16" s="600"/>
      <c r="D16" s="603"/>
      <c r="E16" s="603"/>
      <c r="F16" s="600"/>
      <c r="G16" s="603"/>
      <c r="H16" s="603"/>
      <c r="I16" s="603"/>
      <c r="J16" s="603"/>
      <c r="K16" s="603"/>
      <c r="L16" s="693"/>
      <c r="M16" s="603"/>
      <c r="N16" s="693"/>
      <c r="O16" s="606"/>
      <c r="P16" s="706"/>
      <c r="Q16" s="603"/>
      <c r="R16" s="693"/>
      <c r="S16" s="605"/>
      <c r="T16" s="710"/>
      <c r="U16" s="603"/>
      <c r="V16" s="600"/>
      <c r="W16" s="600"/>
      <c r="X16" s="600"/>
      <c r="Y16" s="600"/>
      <c r="Z16" s="600"/>
      <c r="AA16" s="600"/>
      <c r="AB16" s="600"/>
      <c r="AC16" s="600"/>
      <c r="AD16" s="712"/>
      <c r="AE16" s="603"/>
      <c r="AF16" s="693"/>
      <c r="AG16" s="835"/>
      <c r="AH16" s="693"/>
      <c r="AI16" s="605"/>
      <c r="AJ16" s="712"/>
      <c r="AK16" s="603"/>
      <c r="AL16" s="693"/>
      <c r="AM16" s="600"/>
      <c r="AN16" s="712"/>
      <c r="AO16" s="600"/>
      <c r="AP16" s="600"/>
      <c r="AQ16" s="712"/>
      <c r="AR16" s="603"/>
      <c r="AS16" s="693"/>
      <c r="AT16" s="603"/>
      <c r="AU16" s="712"/>
      <c r="AV16" s="605"/>
      <c r="AW16" s="712"/>
      <c r="AX16" s="603"/>
      <c r="AY16" s="693"/>
      <c r="AZ16" s="603"/>
      <c r="BA16" s="693"/>
      <c r="BB16" s="600"/>
      <c r="BC16" s="600"/>
      <c r="BD16" s="600"/>
      <c r="BE16" s="600"/>
      <c r="BF16" s="600"/>
      <c r="BG16" s="600"/>
      <c r="BH16" s="600"/>
      <c r="BI16" s="600"/>
      <c r="BJ16" s="600"/>
      <c r="BK16" s="600"/>
      <c r="BL16" s="600"/>
      <c r="BM16" s="600"/>
      <c r="BN16" s="600"/>
      <c r="BO16" s="600"/>
      <c r="BP16" s="600"/>
      <c r="BQ16" s="603"/>
      <c r="BR16" s="600"/>
      <c r="BS16" s="600"/>
      <c r="BT16" s="600"/>
      <c r="BU16" s="600"/>
      <c r="BV16" s="232"/>
      <c r="BW16" s="232"/>
      <c r="BX16" s="6"/>
      <c r="BY16" s="6"/>
      <c r="BZ16" s="6"/>
      <c r="CE16" s="712"/>
    </row>
    <row r="17" spans="1:86" ht="45" customHeight="1" x14ac:dyDescent="0.25">
      <c r="A17" s="7"/>
      <c r="B17" s="1061" t="s">
        <v>557</v>
      </c>
      <c r="C17" s="1061"/>
      <c r="D17" s="1061"/>
      <c r="E17" s="1061"/>
      <c r="F17" s="1061"/>
      <c r="G17" s="1061"/>
      <c r="H17" s="1061"/>
      <c r="I17" s="1061"/>
      <c r="J17" s="1061"/>
      <c r="K17" s="1061"/>
      <c r="L17" s="1061"/>
      <c r="M17" s="1061"/>
      <c r="N17" s="1061"/>
      <c r="O17" s="1061"/>
      <c r="P17" s="1061"/>
      <c r="Q17" s="1061"/>
      <c r="R17" s="1061"/>
      <c r="S17" s="1061"/>
      <c r="T17" s="1061"/>
      <c r="U17" s="1061"/>
      <c r="V17" s="1061"/>
      <c r="W17" s="1061"/>
      <c r="X17" s="1061"/>
      <c r="Y17" s="1061"/>
      <c r="Z17" s="1061"/>
      <c r="AA17" s="1061"/>
      <c r="AB17" s="1061"/>
      <c r="AC17" s="1061"/>
      <c r="AD17" s="1061"/>
      <c r="AE17" s="1061"/>
      <c r="AF17" s="1061"/>
      <c r="AG17" s="1061"/>
      <c r="AH17" s="1061"/>
      <c r="AI17" s="1061"/>
      <c r="AJ17" s="1061"/>
      <c r="AK17" s="1061"/>
      <c r="AL17" s="1061"/>
      <c r="AM17" s="1061"/>
      <c r="AN17" s="1061"/>
      <c r="AO17" s="1061"/>
      <c r="AP17" s="1061"/>
      <c r="AQ17" s="1061"/>
      <c r="AR17" s="1061"/>
      <c r="AS17" s="1061"/>
      <c r="AT17" s="1061"/>
      <c r="AU17" s="1061"/>
      <c r="AV17" s="1061"/>
      <c r="AW17" s="1061"/>
      <c r="AX17" s="1061"/>
      <c r="AY17" s="1061"/>
      <c r="AZ17" s="1061"/>
      <c r="BA17" s="1061"/>
      <c r="BB17" s="1061"/>
      <c r="BC17" s="1061"/>
      <c r="BD17" s="1061"/>
      <c r="BE17" s="1061"/>
      <c r="BF17" s="1061"/>
      <c r="BG17" s="1061"/>
      <c r="BH17" s="1061"/>
      <c r="BI17" s="1061"/>
      <c r="BJ17" s="1061"/>
      <c r="BK17" s="1061"/>
      <c r="BL17" s="1061"/>
      <c r="BM17" s="1061"/>
      <c r="BN17" s="1061"/>
      <c r="BO17" s="1061"/>
      <c r="BP17" s="1061"/>
      <c r="BQ17" s="1061"/>
      <c r="BR17" s="1061"/>
      <c r="BS17" s="1061"/>
      <c r="BT17" s="1061"/>
      <c r="BU17" s="1061"/>
      <c r="BV17" s="1061"/>
      <c r="BW17" s="1061"/>
      <c r="BX17" s="1061"/>
      <c r="BY17" s="1061"/>
      <c r="BZ17" s="1061"/>
      <c r="CE17" s="87"/>
    </row>
    <row r="18" spans="1:86" s="553" customFormat="1" ht="69.75" hidden="1" customHeight="1" x14ac:dyDescent="0.25">
      <c r="A18" s="549"/>
      <c r="B18" s="547"/>
      <c r="C18" s="547" t="s">
        <v>459</v>
      </c>
      <c r="D18" s="554">
        <f>D26+D27+D28+D31+D34+D37</f>
        <v>26752067.679110002</v>
      </c>
      <c r="E18" s="546">
        <f>F18-D18</f>
        <v>-6552114.7791100033</v>
      </c>
      <c r="F18" s="554">
        <f>20199952.9</f>
        <v>20199952.899999999</v>
      </c>
      <c r="G18" s="546"/>
      <c r="H18" s="547"/>
      <c r="I18" s="547"/>
      <c r="J18" s="547"/>
      <c r="K18" s="587"/>
      <c r="L18" s="694"/>
      <c r="M18" s="546"/>
      <c r="N18" s="701"/>
      <c r="O18" s="547"/>
      <c r="P18" s="701"/>
      <c r="Q18" s="547"/>
      <c r="R18" s="701"/>
      <c r="S18" s="547"/>
      <c r="T18" s="701"/>
      <c r="U18" s="547"/>
      <c r="V18" s="550"/>
      <c r="W18" s="547"/>
      <c r="X18" s="547"/>
      <c r="Y18" s="547"/>
      <c r="Z18" s="550"/>
      <c r="AA18" s="547"/>
      <c r="AB18" s="547"/>
      <c r="AC18" s="547"/>
      <c r="AD18" s="701"/>
      <c r="AE18" s="554">
        <f>AE26+AE27+AE28+AE31+AE34+AE37</f>
        <v>26353159.151870001</v>
      </c>
      <c r="AF18" s="717"/>
      <c r="AG18" s="546">
        <f>AI18-AE18</f>
        <v>-7736960.9518700019</v>
      </c>
      <c r="AH18" s="723"/>
      <c r="AI18" s="554">
        <f>18616198.2</f>
        <v>18616198.199999999</v>
      </c>
      <c r="AJ18" s="717"/>
      <c r="AK18" s="546"/>
      <c r="AL18" s="723"/>
      <c r="AM18" s="547"/>
      <c r="AN18" s="701"/>
      <c r="AO18" s="547"/>
      <c r="AP18" s="547"/>
      <c r="AQ18" s="701"/>
      <c r="AR18" s="587"/>
      <c r="AS18" s="694"/>
      <c r="AT18" s="546"/>
      <c r="AU18" s="701"/>
      <c r="AV18" s="547"/>
      <c r="AW18" s="701"/>
      <c r="AX18" s="546"/>
      <c r="AY18" s="701"/>
      <c r="AZ18" s="547"/>
      <c r="BA18" s="701"/>
      <c r="BB18" s="547"/>
      <c r="BC18" s="547"/>
      <c r="BD18" s="547"/>
      <c r="BE18" s="547"/>
      <c r="BF18" s="547"/>
      <c r="BG18" s="547"/>
      <c r="BH18" s="547"/>
      <c r="BI18" s="547"/>
      <c r="BJ18" s="550"/>
      <c r="BK18" s="547"/>
      <c r="BL18" s="547"/>
      <c r="BM18" s="547"/>
      <c r="BN18" s="554">
        <f>BN26+BN27+BN28+BN31+BN34+BN37</f>
        <v>10384968.82203</v>
      </c>
      <c r="BO18" s="546">
        <f>BP18-BN18</f>
        <v>6903831.7779700011</v>
      </c>
      <c r="BP18" s="282">
        <f>17288800.6</f>
        <v>17288800.600000001</v>
      </c>
      <c r="BQ18" s="546"/>
      <c r="BR18" s="547"/>
      <c r="BS18" s="547"/>
      <c r="BT18" s="547"/>
      <c r="BU18" s="587"/>
      <c r="BV18" s="551"/>
      <c r="BW18" s="551"/>
      <c r="BX18" s="552"/>
      <c r="BY18" s="552"/>
      <c r="BZ18" s="552"/>
      <c r="CE18" s="701"/>
    </row>
    <row r="19" spans="1:86" s="9" customFormat="1" ht="105" customHeight="1" x14ac:dyDescent="0.35">
      <c r="A19" s="8" t="s">
        <v>0</v>
      </c>
      <c r="B19" s="1032" t="s">
        <v>0</v>
      </c>
      <c r="C19" s="1024" t="s">
        <v>282</v>
      </c>
      <c r="D19" s="1015" t="s">
        <v>561</v>
      </c>
      <c r="E19" s="1025" t="s">
        <v>1</v>
      </c>
      <c r="F19" s="1026"/>
      <c r="G19" s="1026"/>
      <c r="H19" s="1026"/>
      <c r="I19" s="1027"/>
      <c r="J19" s="1015" t="s">
        <v>501</v>
      </c>
      <c r="K19" s="1015" t="s">
        <v>558</v>
      </c>
      <c r="L19" s="1028" t="s">
        <v>502</v>
      </c>
      <c r="M19" s="1025" t="s">
        <v>1</v>
      </c>
      <c r="N19" s="1026"/>
      <c r="O19" s="1026"/>
      <c r="P19" s="1026"/>
      <c r="Q19" s="1026"/>
      <c r="R19" s="1026"/>
      <c r="S19" s="1026"/>
      <c r="T19" s="1026"/>
      <c r="U19" s="1027"/>
      <c r="V19" s="1028" t="s">
        <v>323</v>
      </c>
      <c r="W19" s="1025" t="s">
        <v>1</v>
      </c>
      <c r="X19" s="1026"/>
      <c r="Y19" s="1027"/>
      <c r="Z19" s="1028" t="s">
        <v>332</v>
      </c>
      <c r="AA19" s="1015" t="s">
        <v>1</v>
      </c>
      <c r="AB19" s="1015"/>
      <c r="AC19" s="1015"/>
      <c r="AD19" s="685"/>
      <c r="AE19" s="1015" t="s">
        <v>559</v>
      </c>
      <c r="AF19" s="1028" t="s">
        <v>502</v>
      </c>
      <c r="AG19" s="1025" t="s">
        <v>1</v>
      </c>
      <c r="AH19" s="1026"/>
      <c r="AI19" s="1026"/>
      <c r="AJ19" s="1026"/>
      <c r="AK19" s="1026"/>
      <c r="AL19" s="1026"/>
      <c r="AM19" s="1026"/>
      <c r="AN19" s="1026"/>
      <c r="AO19" s="1027"/>
      <c r="AP19" s="1015" t="s">
        <v>493</v>
      </c>
      <c r="AQ19" s="915"/>
      <c r="AR19" s="1015" t="s">
        <v>560</v>
      </c>
      <c r="AS19" s="1028" t="s">
        <v>502</v>
      </c>
      <c r="AT19" s="1025" t="s">
        <v>1</v>
      </c>
      <c r="AU19" s="1026"/>
      <c r="AV19" s="1026"/>
      <c r="AW19" s="1026"/>
      <c r="AX19" s="1026"/>
      <c r="AY19" s="1026"/>
      <c r="AZ19" s="1026"/>
      <c r="BA19" s="1026"/>
      <c r="BB19" s="1027"/>
      <c r="BC19" s="481"/>
      <c r="BD19" s="481"/>
      <c r="BE19" s="1015" t="s">
        <v>331</v>
      </c>
      <c r="BF19" s="1015" t="s">
        <v>1</v>
      </c>
      <c r="BG19" s="1015"/>
      <c r="BH19" s="1015"/>
      <c r="BI19" s="1015"/>
      <c r="BJ19" s="1028" t="s">
        <v>330</v>
      </c>
      <c r="BK19" s="1015" t="s">
        <v>1</v>
      </c>
      <c r="BL19" s="1015"/>
      <c r="BM19" s="1015"/>
      <c r="BN19" s="1015" t="s">
        <v>491</v>
      </c>
      <c r="BO19" s="1015" t="s">
        <v>1</v>
      </c>
      <c r="BP19" s="1015"/>
      <c r="BQ19" s="1015"/>
      <c r="BR19" s="1015"/>
      <c r="BS19" s="1015"/>
      <c r="BT19" s="1015" t="s">
        <v>493</v>
      </c>
      <c r="BU19" s="1015" t="s">
        <v>500</v>
      </c>
      <c r="BV19" s="1015" t="s">
        <v>1</v>
      </c>
      <c r="BW19" s="1015"/>
      <c r="BX19" s="1015"/>
      <c r="BY19" s="1015"/>
      <c r="BZ19" s="1015"/>
      <c r="CE19" s="685"/>
    </row>
    <row r="20" spans="1:86" s="9" customFormat="1" ht="81.75" customHeight="1" x14ac:dyDescent="0.35">
      <c r="A20" s="10"/>
      <c r="B20" s="1032"/>
      <c r="C20" s="1024"/>
      <c r="D20" s="1015"/>
      <c r="E20" s="485" t="s">
        <v>441</v>
      </c>
      <c r="F20" s="501" t="s">
        <v>442</v>
      </c>
      <c r="G20" s="485" t="s">
        <v>358</v>
      </c>
      <c r="H20" s="485" t="s">
        <v>4</v>
      </c>
      <c r="I20" s="485" t="s">
        <v>3</v>
      </c>
      <c r="J20" s="1015"/>
      <c r="K20" s="1015"/>
      <c r="L20" s="1029"/>
      <c r="M20" s="952" t="s">
        <v>441</v>
      </c>
      <c r="N20" s="685" t="s">
        <v>502</v>
      </c>
      <c r="O20" s="510" t="s">
        <v>442</v>
      </c>
      <c r="P20" s="685" t="s">
        <v>502</v>
      </c>
      <c r="Q20" s="481" t="s">
        <v>358</v>
      </c>
      <c r="R20" s="685" t="s">
        <v>502</v>
      </c>
      <c r="S20" s="481" t="s">
        <v>4</v>
      </c>
      <c r="T20" s="685" t="s">
        <v>502</v>
      </c>
      <c r="U20" s="481" t="s">
        <v>3</v>
      </c>
      <c r="V20" s="1029"/>
      <c r="W20" s="481" t="s">
        <v>2</v>
      </c>
      <c r="X20" s="481" t="s">
        <v>4</v>
      </c>
      <c r="Y20" s="481" t="s">
        <v>3</v>
      </c>
      <c r="Z20" s="1029"/>
      <c r="AA20" s="481" t="s">
        <v>2</v>
      </c>
      <c r="AB20" s="481" t="s">
        <v>4</v>
      </c>
      <c r="AC20" s="481" t="s">
        <v>3</v>
      </c>
      <c r="AD20" s="685" t="s">
        <v>502</v>
      </c>
      <c r="AE20" s="1015"/>
      <c r="AF20" s="1029"/>
      <c r="AG20" s="952" t="s">
        <v>441</v>
      </c>
      <c r="AH20" s="685" t="s">
        <v>502</v>
      </c>
      <c r="AI20" s="510" t="s">
        <v>442</v>
      </c>
      <c r="AJ20" s="685" t="s">
        <v>502</v>
      </c>
      <c r="AK20" s="485" t="s">
        <v>358</v>
      </c>
      <c r="AL20" s="685" t="s">
        <v>502</v>
      </c>
      <c r="AM20" s="485" t="s">
        <v>4</v>
      </c>
      <c r="AN20" s="685" t="s">
        <v>502</v>
      </c>
      <c r="AO20" s="485" t="s">
        <v>3</v>
      </c>
      <c r="AP20" s="1015"/>
      <c r="AQ20" s="685" t="s">
        <v>502</v>
      </c>
      <c r="AR20" s="1015"/>
      <c r="AS20" s="1029"/>
      <c r="AT20" s="952" t="s">
        <v>441</v>
      </c>
      <c r="AU20" s="685" t="s">
        <v>502</v>
      </c>
      <c r="AV20" s="510" t="s">
        <v>442</v>
      </c>
      <c r="AW20" s="685" t="s">
        <v>502</v>
      </c>
      <c r="AX20" s="952" t="s">
        <v>358</v>
      </c>
      <c r="AY20" s="685" t="s">
        <v>502</v>
      </c>
      <c r="AZ20" s="481" t="s">
        <v>4</v>
      </c>
      <c r="BA20" s="685" t="s">
        <v>502</v>
      </c>
      <c r="BB20" s="481" t="s">
        <v>3</v>
      </c>
      <c r="BC20" s="481" t="s">
        <v>4</v>
      </c>
      <c r="BD20" s="481" t="s">
        <v>3</v>
      </c>
      <c r="BE20" s="1015"/>
      <c r="BF20" s="481" t="s">
        <v>2</v>
      </c>
      <c r="BG20" s="481" t="s">
        <v>358</v>
      </c>
      <c r="BH20" s="481" t="s">
        <v>4</v>
      </c>
      <c r="BI20" s="481" t="s">
        <v>3</v>
      </c>
      <c r="BJ20" s="1029"/>
      <c r="BK20" s="481" t="s">
        <v>2</v>
      </c>
      <c r="BL20" s="481" t="s">
        <v>4</v>
      </c>
      <c r="BM20" s="481" t="s">
        <v>3</v>
      </c>
      <c r="BN20" s="1015"/>
      <c r="BO20" s="501" t="s">
        <v>441</v>
      </c>
      <c r="BP20" s="510" t="s">
        <v>442</v>
      </c>
      <c r="BQ20" s="481" t="s">
        <v>358</v>
      </c>
      <c r="BR20" s="481" t="s">
        <v>4</v>
      </c>
      <c r="BS20" s="481" t="s">
        <v>3</v>
      </c>
      <c r="BT20" s="1015"/>
      <c r="BU20" s="1015"/>
      <c r="BV20" s="501" t="s">
        <v>441</v>
      </c>
      <c r="BW20" s="510" t="s">
        <v>442</v>
      </c>
      <c r="BX20" s="481" t="s">
        <v>358</v>
      </c>
      <c r="BY20" s="481" t="s">
        <v>4</v>
      </c>
      <c r="BZ20" s="481" t="s">
        <v>3</v>
      </c>
      <c r="CE20" s="685" t="s">
        <v>502</v>
      </c>
    </row>
    <row r="21" spans="1:86" s="11" customFormat="1" ht="15" hidden="1" customHeight="1" x14ac:dyDescent="0.35">
      <c r="B21" s="12">
        <v>1</v>
      </c>
      <c r="C21" s="12">
        <v>2</v>
      </c>
      <c r="D21" s="12" t="s">
        <v>10</v>
      </c>
      <c r="E21" s="12" t="s">
        <v>19</v>
      </c>
      <c r="F21" s="12"/>
      <c r="G21" s="12"/>
      <c r="H21" s="12" t="s">
        <v>20</v>
      </c>
      <c r="I21" s="12" t="s">
        <v>24</v>
      </c>
      <c r="J21" s="12" t="s">
        <v>13</v>
      </c>
      <c r="K21" s="448" t="s">
        <v>10</v>
      </c>
      <c r="L21" s="448"/>
      <c r="M21" s="953" t="s">
        <v>19</v>
      </c>
      <c r="N21" s="12"/>
      <c r="O21" s="12"/>
      <c r="P21" s="12"/>
      <c r="Q21" s="12"/>
      <c r="R21" s="12"/>
      <c r="S21" s="12" t="s">
        <v>20</v>
      </c>
      <c r="T21" s="12"/>
      <c r="U21" s="12" t="s">
        <v>24</v>
      </c>
      <c r="V21" s="12"/>
      <c r="W21" s="12"/>
      <c r="X21" s="12"/>
      <c r="Y21" s="12"/>
      <c r="Z21" s="12"/>
      <c r="AA21" s="12"/>
      <c r="AB21" s="12"/>
      <c r="AC21" s="12"/>
      <c r="AD21" s="12"/>
      <c r="AE21" s="969" t="s">
        <v>10</v>
      </c>
      <c r="AF21" s="493"/>
      <c r="AG21" s="953" t="s">
        <v>19</v>
      </c>
      <c r="AH21" s="12"/>
      <c r="AI21" s="12"/>
      <c r="AJ21" s="12"/>
      <c r="AK21" s="12"/>
      <c r="AL21" s="12"/>
      <c r="AM21" s="12" t="s">
        <v>20</v>
      </c>
      <c r="AN21" s="12"/>
      <c r="AO21" s="12" t="s">
        <v>24</v>
      </c>
      <c r="AP21" s="12"/>
      <c r="AQ21" s="12"/>
      <c r="AR21" s="448" t="s">
        <v>10</v>
      </c>
      <c r="AS21" s="448"/>
      <c r="AT21" s="962" t="s">
        <v>19</v>
      </c>
      <c r="AU21" s="448"/>
      <c r="AV21" s="448"/>
      <c r="AW21" s="448"/>
      <c r="AX21" s="953"/>
      <c r="AY21" s="12"/>
      <c r="AZ21" s="12" t="s">
        <v>20</v>
      </c>
      <c r="BA21" s="12"/>
      <c r="BB21" s="12" t="s">
        <v>24</v>
      </c>
      <c r="BC21" s="12"/>
      <c r="BD21" s="12"/>
      <c r="BE21" s="448" t="s">
        <v>10</v>
      </c>
      <c r="BF21" s="12" t="s">
        <v>19</v>
      </c>
      <c r="BG21" s="12"/>
      <c r="BH21" s="12" t="s">
        <v>20</v>
      </c>
      <c r="BI21" s="12" t="s">
        <v>24</v>
      </c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448" t="s">
        <v>10</v>
      </c>
      <c r="BV21" s="12" t="s">
        <v>19</v>
      </c>
      <c r="BW21" s="12"/>
      <c r="BX21" s="12"/>
      <c r="BY21" s="12" t="s">
        <v>20</v>
      </c>
      <c r="BZ21" s="12" t="s">
        <v>24</v>
      </c>
      <c r="CE21" s="12"/>
    </row>
    <row r="22" spans="1:86" s="13" customFormat="1" ht="35.25" customHeight="1" x14ac:dyDescent="0.25">
      <c r="B22" s="1016" t="s">
        <v>196</v>
      </c>
      <c r="C22" s="1016"/>
      <c r="D22" s="188">
        <f>E22+F22+G22+H22+I22</f>
        <v>32790764.879110001</v>
      </c>
      <c r="E22" s="188">
        <f>E55+E1015+E1052+E1104+E1126+E1117+E1099+E1123</f>
        <v>14019840.249910001</v>
      </c>
      <c r="F22" s="188">
        <f>F55+F1015+F1052+F1104+F1126+F1117</f>
        <v>6451917.5984399999</v>
      </c>
      <c r="G22" s="188">
        <f>G55+G1015+G1052+G1104+G1126+G1117+G1057</f>
        <v>8030871.8751299996</v>
      </c>
      <c r="H22" s="188">
        <f>H55+H1015+H1052+H1104+H1126+H1117+H1137</f>
        <v>1586497.7676199998</v>
      </c>
      <c r="I22" s="188">
        <f>I55+I1015+I1052+I1104+I1126+I1117+I1134+I1135+I1136</f>
        <v>2701637.3880100003</v>
      </c>
      <c r="J22" s="188">
        <f>J55+J1015+J1052+J1104+J1126+J1117+J1134+J1099</f>
        <v>-638602.31670999958</v>
      </c>
      <c r="K22" s="188">
        <f>M22+O22+Q22+S22+U22</f>
        <v>32042333.062400002</v>
      </c>
      <c r="L22" s="695">
        <f>K22/D22</f>
        <v>0.97717553038273886</v>
      </c>
      <c r="M22" s="188">
        <f>M55+M1015+M1052+M1104+M1126+M1117+M1099+M1123</f>
        <v>14019840.249910001</v>
      </c>
      <c r="N22" s="695">
        <f>M22/E22</f>
        <v>1</v>
      </c>
      <c r="O22" s="188">
        <f>O55+O1015+O1052+O1104+O1126+O1117+O1057</f>
        <v>6451917.5984399999</v>
      </c>
      <c r="P22" s="695">
        <f>O22/F22</f>
        <v>1</v>
      </c>
      <c r="Q22" s="188">
        <f>Q55+Q1015+Q1052+Q1104+Q1126+Q1117+Q1057</f>
        <v>7799756.2285099998</v>
      </c>
      <c r="R22" s="695">
        <f>Q22/G22</f>
        <v>0.97122159957056242</v>
      </c>
      <c r="S22" s="188">
        <f>S55+S1015+S1052+S1104+S1126+S1117+S1137</f>
        <v>1572943.1326900001</v>
      </c>
      <c r="T22" s="695">
        <f>S22/H22</f>
        <v>0.99145625338614007</v>
      </c>
      <c r="U22" s="188">
        <f>U55+U1015+U1052+U1104+U1126+U1117+U1134+U1135+U1136</f>
        <v>2197875.8528499999</v>
      </c>
      <c r="V22" s="95">
        <f>W22+X22+Y22</f>
        <v>0</v>
      </c>
      <c r="W22" s="95"/>
      <c r="X22" s="95"/>
      <c r="Y22" s="95"/>
      <c r="Z22" s="95" t="e">
        <f>AA22+AB22+AC22</f>
        <v>#REF!</v>
      </c>
      <c r="AA22" s="95" t="e">
        <f>AA55+AA1015+AA1104+AA1024+AA1126</f>
        <v>#REF!</v>
      </c>
      <c r="AB22" s="95">
        <f>AB55+AB1015+AB1104+AB1024+AB1126</f>
        <v>1585358.7676199998</v>
      </c>
      <c r="AC22" s="95" t="e">
        <f>AC55+AC1015+AC1104+AC1024+AC1126+AC1039</f>
        <v>#REF!</v>
      </c>
      <c r="AD22" s="695">
        <f>U22/I22</f>
        <v>0.8135347336412655</v>
      </c>
      <c r="AE22" s="188">
        <f>AG22+AI22+AK22+AM22+AO22</f>
        <v>32298779.770160001</v>
      </c>
      <c r="AF22" s="695">
        <f>AE22/D22</f>
        <v>0.98499622955537003</v>
      </c>
      <c r="AG22" s="188">
        <f>AG55+AG1015+AG1052+AG1104+AG1126+AG1117+AG1099+AG1123</f>
        <v>13303045.963920003</v>
      </c>
      <c r="AH22" s="695">
        <f>AG22/E22</f>
        <v>0.94887286351250688</v>
      </c>
      <c r="AI22" s="95">
        <f>AI55+AI1015+AI1052+AI1104+AI1126+AI1117+AI1057</f>
        <v>6362034.8148100004</v>
      </c>
      <c r="AJ22" s="695">
        <f>AI22/F22</f>
        <v>0.98606882647544469</v>
      </c>
      <c r="AK22" s="188">
        <f>AK55+AK1015+AK1052+AK1104+AK1126+AK1117+AK1057</f>
        <v>9100525.8276999984</v>
      </c>
      <c r="AL22" s="695">
        <f>AK22/G22</f>
        <v>1.1331927553074908</v>
      </c>
      <c r="AM22" s="188">
        <f>AM55+AM1015+AM1052+AM1104+AM1126+AM1117</f>
        <v>1613764.5702399998</v>
      </c>
      <c r="AN22" s="695">
        <f>AM22/H22</f>
        <v>1.017186789150611</v>
      </c>
      <c r="AO22" s="188">
        <f>AO55+AO1015+AO1052+AO1104+AO1126+AO1117+AO1134+AO1135+AO1136</f>
        <v>1919408.5934899999</v>
      </c>
      <c r="AP22" s="95">
        <f>AP55+AP1015+AP1052+AP1104+AP1126+AP1117+AP1134+AP1099</f>
        <v>1573946.3126999978</v>
      </c>
      <c r="AQ22" s="695">
        <f>AO22/I22</f>
        <v>0.71046121955834252</v>
      </c>
      <c r="AR22" s="188">
        <f>AT22+AV22+AX22+AZ22+BB22</f>
        <v>32742925.059810001</v>
      </c>
      <c r="AS22" s="695">
        <f>AR22/D22</f>
        <v>0.99854105814620764</v>
      </c>
      <c r="AT22" s="188">
        <f>AT55+AT1015+AT1052+AT1104+AT1126+AT1117+AT1099+AT1123</f>
        <v>14019840.249910001</v>
      </c>
      <c r="AU22" s="695">
        <f>AT22/E22</f>
        <v>1</v>
      </c>
      <c r="AV22" s="95">
        <f>AV55+AV1015+AV1052+AV1104+AV1126+AV1117+AV1057</f>
        <v>6451917.5984399999</v>
      </c>
      <c r="AW22" s="695">
        <f>AV22/F22</f>
        <v>1</v>
      </c>
      <c r="AX22" s="188">
        <f>AX55+AX1015+AX1052+AX1104+AX1126+AX1117+AX1057</f>
        <v>7999656.489000001</v>
      </c>
      <c r="AY22" s="695">
        <f>AX22/G22</f>
        <v>0.99611307631159374</v>
      </c>
      <c r="AZ22" s="188">
        <f>AZ55+AZ1015+AZ1052+AZ1104+AZ1126+AZ1117</f>
        <v>1571908.2728900001</v>
      </c>
      <c r="BA22" s="695">
        <f>AZ22/H22</f>
        <v>0.99080396138729765</v>
      </c>
      <c r="BB22" s="188">
        <f>BB55+BB1015+BB1052+BB1104+BB1126+BB1117+BB1134+BB1135+BB1136</f>
        <v>2699602.4495700002</v>
      </c>
      <c r="BC22" s="95">
        <f>BC55+BC1015+BC1104+BC1024+BC1126</f>
        <v>1613764.5702399998</v>
      </c>
      <c r="BD22" s="95" t="e">
        <f>BD55+BD1015+BD1104+BD1024+BD1126+BD1039</f>
        <v>#REF!</v>
      </c>
      <c r="BE22" s="95" t="e">
        <f>BF22+BG22+BH22+BI22</f>
        <v>#REF!</v>
      </c>
      <c r="BF22" s="95" t="e">
        <f>BF55+BF1015+BF1052+BF1104+BF1126</f>
        <v>#REF!</v>
      </c>
      <c r="BG22" s="95">
        <f>BG55+BG1015+BG1052+BG1104+BG1126</f>
        <v>147846.08744</v>
      </c>
      <c r="BH22" s="95" t="e">
        <f>BH55+BH1015+BH1052+BH1104+BH1126</f>
        <v>#REF!</v>
      </c>
      <c r="BI22" s="95" t="e">
        <f>BI55+BI1015+BI1052+BI1104+BI1126</f>
        <v>#REF!</v>
      </c>
      <c r="BJ22" s="95" t="e">
        <f>BK22+BL22+BM22</f>
        <v>#REF!</v>
      </c>
      <c r="BK22" s="95" t="e">
        <f>BK55+BK1015+BK1104+BK1024+BK1126</f>
        <v>#REF!</v>
      </c>
      <c r="BL22" s="95" t="e">
        <f>BL55+BL1015+BL1104+BL1024+BL1126</f>
        <v>#REF!</v>
      </c>
      <c r="BM22" s="95" t="e">
        <f>BM55+BM1015+BM1104+BM1024+BM1126+BM1039</f>
        <v>#REF!</v>
      </c>
      <c r="BN22" s="95">
        <f>BO22+BP22+BQ22+BR22+BS22</f>
        <v>18547129.122030001</v>
      </c>
      <c r="BO22" s="95">
        <f>BO55+BO1015+BO1052+BO1104+BO1126+BO1117+BO1057</f>
        <v>6717439.1561000003</v>
      </c>
      <c r="BP22" s="95">
        <f>BP55+BP1015+BP1052+BP1104+BP1126+BP1117+BP1057</f>
        <v>607500</v>
      </c>
      <c r="BQ22" s="95">
        <f>BQ55+BQ1015+BQ1052+BQ1104+BQ1126+BQ1117+BQ1057</f>
        <v>8695586.5086800009</v>
      </c>
      <c r="BR22" s="95">
        <f>BR55+BR1015+BR1052+BR1104+BR1126+BR1117+BR1057</f>
        <v>1278275.95725</v>
      </c>
      <c r="BS22" s="95">
        <f>BS55+BS1015+BS1052+BS1104+BS1126+BS1117+BS1057</f>
        <v>1248327.5</v>
      </c>
      <c r="BT22" s="95">
        <f>BT55+BT1015+BT1052+BT1104+BT1126+BT1117+BT1134+BT1099</f>
        <v>365577.84093000012</v>
      </c>
      <c r="BU22" s="95" t="e">
        <f>BV22+BW22+BX22+BY22+BZ22</f>
        <v>#REF!</v>
      </c>
      <c r="BV22" s="95">
        <f>BV55+BV1015+BV1052+BV1104+BV1126+BV1117+BV1057</f>
        <v>6982096.4959300002</v>
      </c>
      <c r="BW22" s="95">
        <f>BW55+BW1015+BW1052+BW1104+BW1126+BW1117+BW1057</f>
        <v>607500</v>
      </c>
      <c r="BX22" s="95" t="e">
        <f>BX55+BX1015+BX1052+BX1104+BX1126+BX1117+BX1057</f>
        <v>#REF!</v>
      </c>
      <c r="BY22" s="95">
        <f>BY55+BY1015+BY1052+BY1104+BY1126+BY1117+BY1057</f>
        <v>1556462.0532499999</v>
      </c>
      <c r="BZ22" s="95">
        <f>BZ55+BZ1015+BZ1052+BZ1104+BZ1126+BZ1117+BZ1057</f>
        <v>1071061.9051000001</v>
      </c>
      <c r="CE22" s="695">
        <f>BB22/I22</f>
        <v>0.99924677588153343</v>
      </c>
    </row>
    <row r="23" spans="1:86" s="14" customFormat="1" ht="35.25" hidden="1" customHeight="1" x14ac:dyDescent="0.25">
      <c r="B23" s="1067" t="s">
        <v>26</v>
      </c>
      <c r="C23" s="1067"/>
      <c r="D23" s="188">
        <f t="shared" ref="D23:D28" si="0">E23+F23+G23+H23+I23</f>
        <v>0.50994472680241576</v>
      </c>
      <c r="E23" s="847">
        <f>E22/D22</f>
        <v>0.42755453560162648</v>
      </c>
      <c r="F23" s="847"/>
      <c r="G23" s="847"/>
      <c r="H23" s="847"/>
      <c r="I23" s="847">
        <f>I22/D22</f>
        <v>8.2390191200789317E-2</v>
      </c>
      <c r="J23" s="847">
        <f>J22/I22</f>
        <v>-0.23637602867955118</v>
      </c>
      <c r="K23" s="847"/>
      <c r="L23" s="695">
        <f t="shared" ref="L23:L53" si="1">K23/D23</f>
        <v>0</v>
      </c>
      <c r="M23" s="847">
        <f>M22/L22</f>
        <v>14347309.990886414</v>
      </c>
      <c r="N23" s="695">
        <f t="shared" ref="N23:N53" si="2">M23/E23</f>
        <v>33556678.26257024</v>
      </c>
      <c r="O23" s="847"/>
      <c r="P23" s="695" t="e">
        <f t="shared" ref="P23:P33" si="3">O23/F23</f>
        <v>#DIV/0!</v>
      </c>
      <c r="Q23" s="847"/>
      <c r="R23" s="695" t="e">
        <f t="shared" ref="R23:R37" si="4">Q23/G23</f>
        <v>#DIV/0!</v>
      </c>
      <c r="S23" s="847"/>
      <c r="T23" s="695" t="e">
        <f t="shared" ref="T23:T37" si="5">S23/H23</f>
        <v>#DIV/0!</v>
      </c>
      <c r="U23" s="847">
        <f>U22/P22</f>
        <v>2197875.8528499999</v>
      </c>
      <c r="V23" s="95" t="e">
        <f t="shared" ref="V23:V53" si="6">W23+X23+Y23</f>
        <v>#DIV/0!</v>
      </c>
      <c r="W23" s="281" t="e">
        <f>W22/V22</f>
        <v>#DIV/0!</v>
      </c>
      <c r="X23" s="281"/>
      <c r="Y23" s="281" t="e">
        <f>Y22/V22</f>
        <v>#DIV/0!</v>
      </c>
      <c r="Z23" s="281" t="e">
        <f t="shared" ref="Z23:Z53" si="7">AA23+AB23+AC23</f>
        <v>#REF!</v>
      </c>
      <c r="AA23" s="281" t="e">
        <f>AA22/Z22</f>
        <v>#REF!</v>
      </c>
      <c r="AB23" s="281"/>
      <c r="AC23" s="281" t="e">
        <f>AC22/Z22</f>
        <v>#REF!</v>
      </c>
      <c r="AD23" s="695">
        <f t="shared" ref="AD23:AD37" si="8">U23/I23</f>
        <v>26676426.171820119</v>
      </c>
      <c r="AE23" s="847">
        <f t="shared" ref="AE23:AE37" si="9">AG23+AI23+AK23+AM23+AO23</f>
        <v>15452208.102872053</v>
      </c>
      <c r="AF23" s="695">
        <f t="shared" ref="AF23:AF37" si="10">AE23/D23</f>
        <v>30301731.326381963</v>
      </c>
      <c r="AG23" s="847">
        <f>AG22/AF22</f>
        <v>13505682.118118394</v>
      </c>
      <c r="AH23" s="695">
        <f t="shared" ref="AH23:AH35" si="11">AG23/E23</f>
        <v>31588209.207309872</v>
      </c>
      <c r="AI23" s="281"/>
      <c r="AJ23" s="695" t="e">
        <f t="shared" ref="AJ23:AJ56" si="12">AI23/F23</f>
        <v>#DIV/0!</v>
      </c>
      <c r="AK23" s="281"/>
      <c r="AL23" s="695" t="e">
        <f t="shared" ref="AL23:AL37" si="13">AK23/G23</f>
        <v>#DIV/0!</v>
      </c>
      <c r="AM23" s="281"/>
      <c r="AN23" s="695" t="e">
        <f t="shared" ref="AN23:AN37" si="14">AM23/H23</f>
        <v>#DIV/0!</v>
      </c>
      <c r="AO23" s="847">
        <f>AO22/AJ22</f>
        <v>1946525.984753659</v>
      </c>
      <c r="AP23" s="281">
        <f>AP22/AO22</f>
        <v>0.82001628941242832</v>
      </c>
      <c r="AQ23" s="695">
        <f t="shared" ref="AQ23:AQ37" si="15">AO23/I23</f>
        <v>23625700.54012705</v>
      </c>
      <c r="AR23" s="847"/>
      <c r="AS23" s="695">
        <f t="shared" ref="AS23:AS37" si="16">AR23/D23</f>
        <v>0</v>
      </c>
      <c r="AT23" s="847">
        <f>AT22/AS22</f>
        <v>14040324.266623395</v>
      </c>
      <c r="AU23" s="695">
        <f t="shared" ref="AU23:AU60" si="17">AT23/E23</f>
        <v>32838674.595901031</v>
      </c>
      <c r="AV23" s="281"/>
      <c r="AW23" s="695" t="e">
        <f t="shared" ref="AW23:AW33" si="18">AV23/F23</f>
        <v>#DIV/0!</v>
      </c>
      <c r="AX23" s="847"/>
      <c r="AY23" s="695" t="e">
        <f t="shared" ref="AY23:AY37" si="19">AX23/G23</f>
        <v>#DIV/0!</v>
      </c>
      <c r="AZ23" s="281"/>
      <c r="BA23" s="695" t="e">
        <f t="shared" ref="BA23:BA37" si="20">AZ23/H23</f>
        <v>#DIV/0!</v>
      </c>
      <c r="BB23" s="847">
        <f>BB22/AW22</f>
        <v>2699602.4495700002</v>
      </c>
      <c r="BC23" s="281"/>
      <c r="BD23" s="281" t="e">
        <f>BD22/AZ22</f>
        <v>#REF!</v>
      </c>
      <c r="BE23" s="281"/>
      <c r="BF23" s="281" t="e">
        <f>BF22/BE22</f>
        <v>#REF!</v>
      </c>
      <c r="BG23" s="281"/>
      <c r="BH23" s="281"/>
      <c r="BI23" s="281" t="e">
        <f>BI22/BE22</f>
        <v>#REF!</v>
      </c>
      <c r="BJ23" s="95" t="e">
        <f t="shared" ref="BJ23" si="21">BK23+BL23+BM23</f>
        <v>#REF!</v>
      </c>
      <c r="BK23" s="281" t="e">
        <f>BK22/BJ22</f>
        <v>#REF!</v>
      </c>
      <c r="BL23" s="281"/>
      <c r="BM23" s="281" t="e">
        <f>BM22/BJ22</f>
        <v>#REF!</v>
      </c>
      <c r="BN23" s="95">
        <f t="shared" ref="BN23:BN28" si="22">BO23+BP23+BQ23+BR23+BS23</f>
        <v>0.4294878524697594</v>
      </c>
      <c r="BO23" s="281">
        <f>BO22/BN22</f>
        <v>0.36218215293067252</v>
      </c>
      <c r="BP23" s="281"/>
      <c r="BQ23" s="281"/>
      <c r="BR23" s="281"/>
      <c r="BS23" s="281">
        <f>BS22/BN22</f>
        <v>6.7305699539086911E-2</v>
      </c>
      <c r="BT23" s="281">
        <f>BT22/BS22</f>
        <v>0.29285411154524765</v>
      </c>
      <c r="BU23" s="281" t="e">
        <f t="shared" ref="BU23:BU37" si="23">BV23+BW23+BX23+BY23+BZ23</f>
        <v>#REF!</v>
      </c>
      <c r="BV23" s="281" t="e">
        <f>BV22/BU22</f>
        <v>#REF!</v>
      </c>
      <c r="BW23" s="281"/>
      <c r="BX23" s="281"/>
      <c r="BY23" s="281"/>
      <c r="BZ23" s="281" t="e">
        <f>BZ22/BU22</f>
        <v>#REF!</v>
      </c>
      <c r="CE23" s="695">
        <f t="shared" ref="CE23:CE37" si="24">BB23/I23</f>
        <v>32766066.084140092</v>
      </c>
    </row>
    <row r="24" spans="1:86" s="94" customFormat="1" ht="35.25" customHeight="1" x14ac:dyDescent="0.3">
      <c r="B24" s="1031" t="s">
        <v>186</v>
      </c>
      <c r="C24" s="1031"/>
      <c r="D24" s="847">
        <f t="shared" si="0"/>
        <v>29502976.881429996</v>
      </c>
      <c r="E24" s="847">
        <f t="shared" ref="E24:J24" si="25">E848+E1015+E1052+E1057</f>
        <v>13222970.46893</v>
      </c>
      <c r="F24" s="847">
        <f t="shared" si="25"/>
        <v>4519572.8046599999</v>
      </c>
      <c r="G24" s="847">
        <f t="shared" si="25"/>
        <v>7876638.6368799992</v>
      </c>
      <c r="H24" s="847">
        <f t="shared" si="25"/>
        <v>1449053.9487899998</v>
      </c>
      <c r="I24" s="847">
        <f t="shared" si="25"/>
        <v>2434741.0221700002</v>
      </c>
      <c r="J24" s="847">
        <f t="shared" si="25"/>
        <v>-577426.77093999984</v>
      </c>
      <c r="K24" s="847">
        <f>M24+O24+Q24+S24+U24</f>
        <v>28925550.110489998</v>
      </c>
      <c r="L24" s="695">
        <f t="shared" si="1"/>
        <v>0.98042818617047944</v>
      </c>
      <c r="M24" s="847">
        <f t="shared" ref="M24" si="26">M848+M1015+M1052+M1057</f>
        <v>13222970.46893</v>
      </c>
      <c r="N24" s="695">
        <f t="shared" si="2"/>
        <v>1</v>
      </c>
      <c r="O24" s="847">
        <f t="shared" ref="O24" si="27">O848+O1015+O1052+O1057</f>
        <v>4519572.8046599999</v>
      </c>
      <c r="P24" s="695">
        <f t="shared" si="3"/>
        <v>1</v>
      </c>
      <c r="Q24" s="847">
        <f t="shared" ref="Q24" si="28">Q848+Q1015+Q1052+Q1057</f>
        <v>7650246.6250700001</v>
      </c>
      <c r="R24" s="695">
        <f t="shared" si="4"/>
        <v>0.97125778872855906</v>
      </c>
      <c r="S24" s="847">
        <f t="shared" ref="S24" si="29">S848+S1015+S1052+S1057</f>
        <v>1443428.9548200001</v>
      </c>
      <c r="T24" s="695">
        <f t="shared" si="5"/>
        <v>0.99611816111146401</v>
      </c>
      <c r="U24" s="847">
        <f t="shared" ref="U24" si="30">U848+U1015+U1052+U1057</f>
        <v>2089331.2570100001</v>
      </c>
      <c r="V24" s="95" t="e">
        <f t="shared" si="6"/>
        <v>#REF!</v>
      </c>
      <c r="W24" s="281" t="e">
        <f>W848+W1015+W1024</f>
        <v>#REF!</v>
      </c>
      <c r="X24" s="281" t="e">
        <f>X848+X1015+X1024</f>
        <v>#REF!</v>
      </c>
      <c r="Y24" s="281" t="e">
        <f>Y848+Y1015+Y1024+Y1039</f>
        <v>#REF!</v>
      </c>
      <c r="Z24" s="281" t="e">
        <f t="shared" si="7"/>
        <v>#REF!</v>
      </c>
      <c r="AA24" s="281" t="e">
        <f>AA848+AA1015+AA1024</f>
        <v>#REF!</v>
      </c>
      <c r="AB24" s="281">
        <f>AB848+AB1015+AB1024</f>
        <v>1449053.9487899998</v>
      </c>
      <c r="AC24" s="281" t="e">
        <f>AC848+AC1015+AC1024+AC1039</f>
        <v>#REF!</v>
      </c>
      <c r="AD24" s="695">
        <f t="shared" si="8"/>
        <v>0.85813285190712052</v>
      </c>
      <c r="AE24" s="847">
        <f t="shared" si="9"/>
        <v>29213338.947280001</v>
      </c>
      <c r="AF24" s="695">
        <f t="shared" si="10"/>
        <v>0.99018275561432234</v>
      </c>
      <c r="AG24" s="847">
        <f t="shared" ref="AG24" si="31">AG848+AG1015+AG1052+AG1057</f>
        <v>12510248.741710002</v>
      </c>
      <c r="AH24" s="695">
        <f t="shared" si="11"/>
        <v>0.94609972631379002</v>
      </c>
      <c r="AI24" s="281">
        <f t="shared" ref="AI24" si="32">AI848+AI1015+AI1052+AI1057</f>
        <v>4434199.9700100003</v>
      </c>
      <c r="AJ24" s="695">
        <f t="shared" si="12"/>
        <v>0.98111041942681521</v>
      </c>
      <c r="AK24" s="281">
        <f t="shared" ref="AK24" si="33">AK848+AK1015+AK1052+AK1057</f>
        <v>8950994.7402599994</v>
      </c>
      <c r="AL24" s="695">
        <f t="shared" si="13"/>
        <v>1.1363977900864526</v>
      </c>
      <c r="AM24" s="281">
        <f t="shared" ref="AM24" si="34">AM848+AM1015+AM1052+AM1057</f>
        <v>1485383.1676499997</v>
      </c>
      <c r="AN24" s="695">
        <f t="shared" si="14"/>
        <v>1.0250709912424834</v>
      </c>
      <c r="AO24" s="847">
        <f t="shared" ref="AO24" si="35">AO848+AO1015+AO1052+AO1057</f>
        <v>1832512.3276499999</v>
      </c>
      <c r="AP24" s="281">
        <f>AP848+AP1015+AP1052+AP1057</f>
        <v>551110.89786999777</v>
      </c>
      <c r="AQ24" s="695">
        <f t="shared" si="15"/>
        <v>0.75265184714255362</v>
      </c>
      <c r="AR24" s="847">
        <f>AT24+AV24+AX24+AZ24+BB24</f>
        <v>29469615.483959999</v>
      </c>
      <c r="AS24" s="695">
        <f t="shared" si="16"/>
        <v>0.99886921927898753</v>
      </c>
      <c r="AT24" s="847">
        <f t="shared" ref="AT24" si="36">AT848+AT1015+AT1052+AT1057</f>
        <v>13222970.46893</v>
      </c>
      <c r="AU24" s="695">
        <f t="shared" si="17"/>
        <v>1</v>
      </c>
      <c r="AV24" s="281">
        <f t="shared" ref="AV24" si="37">AV848+AV1015+AV1052+AV1057</f>
        <v>4519572.8046599999</v>
      </c>
      <c r="AW24" s="695">
        <f t="shared" si="18"/>
        <v>1</v>
      </c>
      <c r="AX24" s="847">
        <f t="shared" ref="AX24" si="38">AX848+AX1015+AX1052+AX1057</f>
        <v>7849198.1718200007</v>
      </c>
      <c r="AY24" s="695">
        <f t="shared" si="19"/>
        <v>0.99651622140801066</v>
      </c>
      <c r="AZ24" s="281">
        <f t="shared" ref="AZ24" si="39">AZ848+AZ1015+AZ1052+AZ1057</f>
        <v>1443428.9548200001</v>
      </c>
      <c r="BA24" s="695">
        <f t="shared" si="20"/>
        <v>0.99611816111146401</v>
      </c>
      <c r="BB24" s="847">
        <f t="shared" ref="BB24" si="40">BB848+BB1015+BB1052+BB1057</f>
        <v>2434445.0837300001</v>
      </c>
      <c r="BC24" s="281">
        <f>BC848+BC1015+BC1024</f>
        <v>1485383.1676499997</v>
      </c>
      <c r="BD24" s="281" t="e">
        <f>BD848+BD1015+BD1024+BD1039</f>
        <v>#REF!</v>
      </c>
      <c r="BE24" s="281" t="e">
        <f>BF24+BG24+BH24+BI24</f>
        <v>#REF!</v>
      </c>
      <c r="BF24" s="281" t="e">
        <f>BF848+BF1015+BF1052</f>
        <v>#REF!</v>
      </c>
      <c r="BG24" s="281">
        <f>BG848+BG1015+BG1052</f>
        <v>0</v>
      </c>
      <c r="BH24" s="281" t="e">
        <f>BH848+BH1015+BH1052</f>
        <v>#REF!</v>
      </c>
      <c r="BI24" s="281" t="e">
        <f>BI848+BI1015+BI1052</f>
        <v>#REF!</v>
      </c>
      <c r="BJ24" s="281" t="e">
        <f>BK24+BL24+BM24</f>
        <v>#REF!</v>
      </c>
      <c r="BK24" s="281" t="e">
        <f>BK848+BK1015+BK1024</f>
        <v>#REF!</v>
      </c>
      <c r="BL24" s="281" t="e">
        <f>BL848+BL1015+BL1024</f>
        <v>#REF!</v>
      </c>
      <c r="BM24" s="281" t="e">
        <f>BM848+BM1015+BM1024+BM1039</f>
        <v>#REF!</v>
      </c>
      <c r="BN24" s="281">
        <f t="shared" si="22"/>
        <v>17650808.131999999</v>
      </c>
      <c r="BO24" s="281">
        <f>BO848+BO1015+BO1052+BO1057</f>
        <v>6709939.1561000003</v>
      </c>
      <c r="BP24" s="281">
        <f t="shared" ref="BP24:BS24" si="41">BP848+BP1015+BP1052+BP1057</f>
        <v>0</v>
      </c>
      <c r="BQ24" s="281">
        <f t="shared" si="41"/>
        <v>8544440.4212400001</v>
      </c>
      <c r="BR24" s="281">
        <f t="shared" si="41"/>
        <v>1150294.5546599999</v>
      </c>
      <c r="BS24" s="281">
        <f t="shared" si="41"/>
        <v>1246134</v>
      </c>
      <c r="BT24" s="281" t="e">
        <f>BT848+BT1015+BT1052+BT1057</f>
        <v>#REF!</v>
      </c>
      <c r="BU24" s="281" t="e">
        <f t="shared" si="23"/>
        <v>#REF!</v>
      </c>
      <c r="BV24" s="281">
        <f>BV848+BV1015+BV1052+BV1057</f>
        <v>6709939.1561000003</v>
      </c>
      <c r="BW24" s="281">
        <f t="shared" ref="BW24:BZ24" si="42">BW848+BW1015+BW1052+BW1057</f>
        <v>0</v>
      </c>
      <c r="BX24" s="281" t="e">
        <f t="shared" si="42"/>
        <v>#REF!</v>
      </c>
      <c r="BY24" s="281">
        <f t="shared" si="42"/>
        <v>1428480.6506599998</v>
      </c>
      <c r="BZ24" s="281">
        <f t="shared" si="42"/>
        <v>1068868.4051000001</v>
      </c>
      <c r="CE24" s="695">
        <f t="shared" si="24"/>
        <v>0.99987845177893442</v>
      </c>
    </row>
    <row r="25" spans="1:86" s="94" customFormat="1" ht="35.25" customHeight="1" x14ac:dyDescent="0.3">
      <c r="B25" s="1031" t="s">
        <v>189</v>
      </c>
      <c r="C25" s="1031"/>
      <c r="D25" s="847">
        <f t="shared" si="0"/>
        <v>2520187.2305299994</v>
      </c>
      <c r="E25" s="847">
        <f>E873</f>
        <v>265160.53532000002</v>
      </c>
      <c r="F25" s="847">
        <f>F873</f>
        <v>1919339.9722899999</v>
      </c>
      <c r="G25" s="847">
        <f>G873</f>
        <v>150098.23824999999</v>
      </c>
      <c r="H25" s="847">
        <f>H873</f>
        <v>135804.81883</v>
      </c>
      <c r="I25" s="847">
        <f>I874</f>
        <v>49783.665840000001</v>
      </c>
      <c r="J25" s="847">
        <f>K25-D25</f>
        <v>-10062.775769999716</v>
      </c>
      <c r="K25" s="847">
        <f t="shared" ref="K25:K28" si="43">M25+O25+Q25+S25+U25</f>
        <v>2510124.4547599996</v>
      </c>
      <c r="L25" s="695">
        <f t="shared" si="1"/>
        <v>0.99600713167335453</v>
      </c>
      <c r="M25" s="847">
        <f>M873</f>
        <v>265160.53532000002</v>
      </c>
      <c r="N25" s="695">
        <f t="shared" si="2"/>
        <v>1</v>
      </c>
      <c r="O25" s="847">
        <f>O874</f>
        <v>1919339.9722899999</v>
      </c>
      <c r="P25" s="695">
        <f t="shared" si="3"/>
        <v>1</v>
      </c>
      <c r="Q25" s="847">
        <f>Q873</f>
        <v>147824.60344000001</v>
      </c>
      <c r="R25" s="695">
        <f t="shared" si="4"/>
        <v>0.98485235512083047</v>
      </c>
      <c r="S25" s="847">
        <f>S873</f>
        <v>128015.67787</v>
      </c>
      <c r="T25" s="695">
        <f t="shared" si="5"/>
        <v>0.94264459076558671</v>
      </c>
      <c r="U25" s="847">
        <f>U874</f>
        <v>49783.665840000001</v>
      </c>
      <c r="V25" s="95">
        <f t="shared" si="6"/>
        <v>0</v>
      </c>
      <c r="W25" s="281">
        <f>W873+W1126</f>
        <v>0</v>
      </c>
      <c r="X25" s="281">
        <f>X873+X1126</f>
        <v>0</v>
      </c>
      <c r="Y25" s="281">
        <f>Y873+Y1126</f>
        <v>0</v>
      </c>
      <c r="Z25" s="281">
        <f t="shared" si="7"/>
        <v>451399.01999000006</v>
      </c>
      <c r="AA25" s="281">
        <f>AA873+AA1126</f>
        <v>265160.53532000002</v>
      </c>
      <c r="AB25" s="281">
        <f>AB873+AB1126</f>
        <v>136304.81883</v>
      </c>
      <c r="AC25" s="281">
        <f>AC873+AC1126</f>
        <v>49933.665840000001</v>
      </c>
      <c r="AD25" s="695">
        <f t="shared" si="8"/>
        <v>1</v>
      </c>
      <c r="AE25" s="847">
        <f t="shared" si="9"/>
        <v>2503962.8920900002</v>
      </c>
      <c r="AF25" s="695">
        <f t="shared" si="10"/>
        <v>0.99356224877126009</v>
      </c>
      <c r="AG25" s="847">
        <f>AG873</f>
        <v>263521.71291</v>
      </c>
      <c r="AH25" s="695">
        <f t="shared" si="11"/>
        <v>0.99381950859307833</v>
      </c>
      <c r="AI25" s="281">
        <f>AI874</f>
        <v>1914830.0233100001</v>
      </c>
      <c r="AJ25" s="695">
        <f t="shared" si="12"/>
        <v>0.99765026048271221</v>
      </c>
      <c r="AK25" s="281">
        <f>AK873</f>
        <v>147846.08744</v>
      </c>
      <c r="AL25" s="695">
        <f t="shared" si="13"/>
        <v>0.98499548804664272</v>
      </c>
      <c r="AM25" s="281">
        <f>AM873</f>
        <v>127981.40259</v>
      </c>
      <c r="AN25" s="695">
        <f t="shared" si="14"/>
        <v>0.9423922044342673</v>
      </c>
      <c r="AO25" s="847">
        <f>AO874</f>
        <v>49783.665840000001</v>
      </c>
      <c r="AP25" s="281">
        <f>AP873</f>
        <v>1025.1452200000058</v>
      </c>
      <c r="AQ25" s="695">
        <f t="shared" si="15"/>
        <v>1</v>
      </c>
      <c r="AR25" s="847">
        <f t="shared" ref="AR25:AR28" si="44">AT25+AV25+AX25+AZ25+BB25</f>
        <v>2511136.8086999999</v>
      </c>
      <c r="AS25" s="695">
        <f t="shared" si="16"/>
        <v>0.99640882958204013</v>
      </c>
      <c r="AT25" s="847">
        <f>AT873</f>
        <v>265160.53532000002</v>
      </c>
      <c r="AU25" s="695">
        <f t="shared" si="17"/>
        <v>1</v>
      </c>
      <c r="AV25" s="281">
        <f>AV874</f>
        <v>1919339.9722899999</v>
      </c>
      <c r="AW25" s="695">
        <f t="shared" si="18"/>
        <v>1</v>
      </c>
      <c r="AX25" s="847">
        <f>AX873</f>
        <v>148773.31718000001</v>
      </c>
      <c r="AY25" s="695">
        <f t="shared" si="19"/>
        <v>0.99117297387732672</v>
      </c>
      <c r="AZ25" s="281">
        <f>AZ873</f>
        <v>128079.31806999999</v>
      </c>
      <c r="BA25" s="695">
        <f t="shared" si="20"/>
        <v>0.94311320594837833</v>
      </c>
      <c r="BB25" s="847">
        <f>BB874</f>
        <v>49783.665840000001</v>
      </c>
      <c r="BC25" s="281">
        <f>BC873+BC1126</f>
        <v>128381.40259</v>
      </c>
      <c r="BD25" s="281">
        <f>BD873+BD1126</f>
        <v>50683.665840000001</v>
      </c>
      <c r="BE25" s="281">
        <f t="shared" ref="BE25:BE28" si="45">BF25+BG25+BH25+BI25</f>
        <v>3437539.8334400002</v>
      </c>
      <c r="BF25" s="281">
        <f>BF873</f>
        <v>3197070.6767600002</v>
      </c>
      <c r="BG25" s="281">
        <f t="shared" ref="BG25:BI25" si="46">BG873</f>
        <v>147846.08744</v>
      </c>
      <c r="BH25" s="281">
        <f t="shared" si="46"/>
        <v>63586.097280000002</v>
      </c>
      <c r="BI25" s="281">
        <f t="shared" si="46"/>
        <v>29036.971959999999</v>
      </c>
      <c r="BJ25" s="281">
        <f t="shared" ref="BJ25:BJ27" si="47">BK25+BL25+BM25</f>
        <v>0</v>
      </c>
      <c r="BK25" s="281">
        <f>BK873+BK1126</f>
        <v>0</v>
      </c>
      <c r="BL25" s="281">
        <f>BL873+BL1126</f>
        <v>0</v>
      </c>
      <c r="BM25" s="281">
        <f>BM873+BM1126</f>
        <v>0</v>
      </c>
      <c r="BN25" s="281">
        <f t="shared" si="22"/>
        <v>875677.49002999999</v>
      </c>
      <c r="BO25" s="281">
        <f>BO873</f>
        <v>0</v>
      </c>
      <c r="BP25" s="281">
        <f>BP873</f>
        <v>600000</v>
      </c>
      <c r="BQ25" s="281">
        <f t="shared" ref="BQ25:BR25" si="48">BQ873</f>
        <v>147846.08744</v>
      </c>
      <c r="BR25" s="281">
        <f t="shared" si="48"/>
        <v>127981.40259</v>
      </c>
      <c r="BS25" s="281">
        <f>BS873-BS26</f>
        <v>-150</v>
      </c>
      <c r="BT25" s="281">
        <f>BT873</f>
        <v>0</v>
      </c>
      <c r="BU25" s="281">
        <f t="shared" si="23"/>
        <v>875677.49002999999</v>
      </c>
      <c r="BV25" s="281">
        <f>BV873</f>
        <v>0</v>
      </c>
      <c r="BW25" s="281">
        <f>BW873</f>
        <v>600000</v>
      </c>
      <c r="BX25" s="281">
        <f t="shared" ref="BX25:BY25" si="49">BX873</f>
        <v>147846.08744</v>
      </c>
      <c r="BY25" s="281">
        <f t="shared" si="49"/>
        <v>127981.40259</v>
      </c>
      <c r="BZ25" s="281">
        <f>BZ873-BZ26</f>
        <v>-150</v>
      </c>
      <c r="CE25" s="695">
        <f t="shared" si="24"/>
        <v>1</v>
      </c>
    </row>
    <row r="26" spans="1:86" s="94" customFormat="1" ht="35.25" customHeight="1" x14ac:dyDescent="0.3">
      <c r="B26" s="1031" t="s">
        <v>437</v>
      </c>
      <c r="C26" s="1031"/>
      <c r="D26" s="847">
        <f t="shared" si="0"/>
        <v>150</v>
      </c>
      <c r="E26" s="847">
        <v>0</v>
      </c>
      <c r="F26" s="847">
        <v>0</v>
      </c>
      <c r="G26" s="847">
        <v>0</v>
      </c>
      <c r="H26" s="847">
        <v>0</v>
      </c>
      <c r="I26" s="847">
        <v>150</v>
      </c>
      <c r="J26" s="847">
        <f>K26-D26</f>
        <v>-150</v>
      </c>
      <c r="K26" s="847">
        <f t="shared" si="43"/>
        <v>0</v>
      </c>
      <c r="L26" s="695">
        <f t="shared" si="1"/>
        <v>0</v>
      </c>
      <c r="M26" s="847">
        <v>0</v>
      </c>
      <c r="N26" s="695">
        <v>0</v>
      </c>
      <c r="O26" s="847">
        <f>O59</f>
        <v>0</v>
      </c>
      <c r="P26" s="695">
        <v>0</v>
      </c>
      <c r="Q26" s="847">
        <v>0</v>
      </c>
      <c r="R26" s="695">
        <v>0</v>
      </c>
      <c r="S26" s="847">
        <v>0</v>
      </c>
      <c r="T26" s="695">
        <v>0</v>
      </c>
      <c r="U26" s="847">
        <v>0</v>
      </c>
      <c r="V26" s="95"/>
      <c r="W26" s="281"/>
      <c r="X26" s="281"/>
      <c r="Y26" s="281"/>
      <c r="Z26" s="281"/>
      <c r="AA26" s="281"/>
      <c r="AB26" s="281"/>
      <c r="AC26" s="281"/>
      <c r="AD26" s="695">
        <f t="shared" si="8"/>
        <v>0</v>
      </c>
      <c r="AE26" s="847">
        <f t="shared" si="9"/>
        <v>0</v>
      </c>
      <c r="AF26" s="695">
        <f t="shared" si="10"/>
        <v>0</v>
      </c>
      <c r="AG26" s="847">
        <v>0</v>
      </c>
      <c r="AH26" s="695">
        <v>0</v>
      </c>
      <c r="AI26" s="281">
        <f>AI59</f>
        <v>0</v>
      </c>
      <c r="AJ26" s="695">
        <v>0</v>
      </c>
      <c r="AK26" s="281">
        <v>0</v>
      </c>
      <c r="AL26" s="695">
        <v>0</v>
      </c>
      <c r="AM26" s="281">
        <v>0</v>
      </c>
      <c r="AN26" s="695">
        <v>0</v>
      </c>
      <c r="AO26" s="847">
        <v>0</v>
      </c>
      <c r="AP26" s="281">
        <v>0</v>
      </c>
      <c r="AQ26" s="695">
        <f t="shared" si="15"/>
        <v>0</v>
      </c>
      <c r="AR26" s="847">
        <f t="shared" si="44"/>
        <v>0</v>
      </c>
      <c r="AS26" s="695">
        <f t="shared" si="16"/>
        <v>0</v>
      </c>
      <c r="AT26" s="847">
        <v>0</v>
      </c>
      <c r="AU26" s="695">
        <v>0</v>
      </c>
      <c r="AV26" s="281">
        <f>AV59</f>
        <v>0</v>
      </c>
      <c r="AW26" s="695">
        <v>0</v>
      </c>
      <c r="AX26" s="847">
        <v>0</v>
      </c>
      <c r="AY26" s="695">
        <v>0</v>
      </c>
      <c r="AZ26" s="281">
        <v>0</v>
      </c>
      <c r="BA26" s="695">
        <v>0</v>
      </c>
      <c r="BB26" s="847">
        <v>0</v>
      </c>
      <c r="BC26" s="281"/>
      <c r="BD26" s="281"/>
      <c r="BE26" s="281"/>
      <c r="BF26" s="281"/>
      <c r="BG26" s="281"/>
      <c r="BH26" s="281"/>
      <c r="BI26" s="281"/>
      <c r="BJ26" s="281"/>
      <c r="BK26" s="281"/>
      <c r="BL26" s="281"/>
      <c r="BM26" s="281"/>
      <c r="BN26" s="281">
        <f t="shared" si="22"/>
        <v>150</v>
      </c>
      <c r="BO26" s="281">
        <v>0</v>
      </c>
      <c r="BP26" s="281">
        <v>0</v>
      </c>
      <c r="BQ26" s="281">
        <v>0</v>
      </c>
      <c r="BR26" s="281">
        <v>0</v>
      </c>
      <c r="BS26" s="281">
        <v>150</v>
      </c>
      <c r="BT26" s="281">
        <v>0</v>
      </c>
      <c r="BU26" s="281">
        <f t="shared" si="23"/>
        <v>150</v>
      </c>
      <c r="BV26" s="281">
        <v>0</v>
      </c>
      <c r="BW26" s="281">
        <v>0</v>
      </c>
      <c r="BX26" s="281">
        <v>0</v>
      </c>
      <c r="BY26" s="281">
        <v>0</v>
      </c>
      <c r="BZ26" s="281">
        <v>150</v>
      </c>
      <c r="CE26" s="695">
        <f t="shared" si="24"/>
        <v>0</v>
      </c>
    </row>
    <row r="27" spans="1:86" s="94" customFormat="1" ht="35.25" customHeight="1" x14ac:dyDescent="0.3">
      <c r="B27" s="1031" t="s">
        <v>197</v>
      </c>
      <c r="C27" s="1031"/>
      <c r="D27" s="847">
        <f t="shared" si="0"/>
        <v>25128.821490000002</v>
      </c>
      <c r="E27" s="847">
        <f>E1104</f>
        <v>7500</v>
      </c>
      <c r="F27" s="847">
        <f>F1104</f>
        <v>13004.82149</v>
      </c>
      <c r="G27" s="847">
        <f>G1104</f>
        <v>3035</v>
      </c>
      <c r="H27" s="847">
        <f>H1104</f>
        <v>0</v>
      </c>
      <c r="I27" s="847">
        <f>I1104</f>
        <v>1589</v>
      </c>
      <c r="J27" s="847">
        <f t="shared" ref="J27" si="50">D27-K27</f>
        <v>3839</v>
      </c>
      <c r="K27" s="847">
        <f t="shared" si="43"/>
        <v>21289.821490000002</v>
      </c>
      <c r="L27" s="695">
        <f t="shared" si="1"/>
        <v>0.84722721670303047</v>
      </c>
      <c r="M27" s="847">
        <f>M1104</f>
        <v>7500</v>
      </c>
      <c r="N27" s="695">
        <f t="shared" si="2"/>
        <v>1</v>
      </c>
      <c r="O27" s="847">
        <f t="shared" ref="O27" si="51">O1104</f>
        <v>13004.82149</v>
      </c>
      <c r="P27" s="695">
        <f t="shared" si="3"/>
        <v>1</v>
      </c>
      <c r="Q27" s="847">
        <f>Q1104</f>
        <v>785</v>
      </c>
      <c r="R27" s="695">
        <f t="shared" si="4"/>
        <v>0.25864909390444812</v>
      </c>
      <c r="S27" s="847">
        <f>S1104</f>
        <v>0</v>
      </c>
      <c r="T27" s="695">
        <v>0</v>
      </c>
      <c r="U27" s="847">
        <f>U1104</f>
        <v>0</v>
      </c>
      <c r="V27" s="95">
        <f t="shared" si="6"/>
        <v>0</v>
      </c>
      <c r="W27" s="281">
        <f t="shared" ref="W27:Y27" si="52">W1104</f>
        <v>0</v>
      </c>
      <c r="X27" s="281">
        <f t="shared" si="52"/>
        <v>0</v>
      </c>
      <c r="Y27" s="281">
        <f t="shared" si="52"/>
        <v>0</v>
      </c>
      <c r="Z27" s="281">
        <f t="shared" si="7"/>
        <v>7500</v>
      </c>
      <c r="AA27" s="281">
        <f t="shared" ref="AA27:AC27" si="53">AA1104</f>
        <v>7500</v>
      </c>
      <c r="AB27" s="281">
        <f t="shared" si="53"/>
        <v>0</v>
      </c>
      <c r="AC27" s="281">
        <f t="shared" si="53"/>
        <v>0</v>
      </c>
      <c r="AD27" s="695">
        <f t="shared" si="8"/>
        <v>0</v>
      </c>
      <c r="AE27" s="847">
        <f t="shared" si="9"/>
        <v>18709.59203</v>
      </c>
      <c r="AF27" s="695">
        <f t="shared" si="10"/>
        <v>0.74454713435110631</v>
      </c>
      <c r="AG27" s="847">
        <f>AG1104</f>
        <v>4919.7705400000004</v>
      </c>
      <c r="AH27" s="695">
        <f t="shared" si="11"/>
        <v>0.65596940533333337</v>
      </c>
      <c r="AI27" s="281">
        <f t="shared" ref="AI27" si="54">AI1104</f>
        <v>13004.82149</v>
      </c>
      <c r="AJ27" s="695">
        <f t="shared" si="12"/>
        <v>1</v>
      </c>
      <c r="AK27" s="281">
        <f>AK1104</f>
        <v>785</v>
      </c>
      <c r="AL27" s="695">
        <f t="shared" si="13"/>
        <v>0.25864909390444812</v>
      </c>
      <c r="AM27" s="281">
        <f>AM1104</f>
        <v>0</v>
      </c>
      <c r="AN27" s="695">
        <v>0</v>
      </c>
      <c r="AO27" s="847">
        <f>AO1104</f>
        <v>0</v>
      </c>
      <c r="AP27" s="281">
        <v>0</v>
      </c>
      <c r="AQ27" s="695">
        <f t="shared" si="15"/>
        <v>0</v>
      </c>
      <c r="AR27" s="847">
        <f t="shared" si="44"/>
        <v>21289.821490000002</v>
      </c>
      <c r="AS27" s="695">
        <f t="shared" si="16"/>
        <v>0.84722721670303047</v>
      </c>
      <c r="AT27" s="847">
        <f>AT1104</f>
        <v>7500</v>
      </c>
      <c r="AU27" s="695">
        <f t="shared" si="17"/>
        <v>1</v>
      </c>
      <c r="AV27" s="281">
        <f t="shared" ref="AV27" si="55">AV1104</f>
        <v>13004.82149</v>
      </c>
      <c r="AW27" s="695">
        <f t="shared" si="18"/>
        <v>1</v>
      </c>
      <c r="AX27" s="847">
        <f>AX1104</f>
        <v>785</v>
      </c>
      <c r="AY27" s="695">
        <f t="shared" si="19"/>
        <v>0.25864909390444812</v>
      </c>
      <c r="AZ27" s="281">
        <f>AZ1104</f>
        <v>0</v>
      </c>
      <c r="BA27" s="695">
        <v>0</v>
      </c>
      <c r="BB27" s="847">
        <f>BB1104</f>
        <v>0</v>
      </c>
      <c r="BC27" s="281">
        <f t="shared" ref="BC27:BD27" si="56">BC1104</f>
        <v>0</v>
      </c>
      <c r="BD27" s="281">
        <f t="shared" si="56"/>
        <v>0</v>
      </c>
      <c r="BE27" s="281">
        <f t="shared" si="45"/>
        <v>19793.5</v>
      </c>
      <c r="BF27" s="281">
        <f t="shared" ref="BF27:BI27" si="57">BF1104</f>
        <v>19793.5</v>
      </c>
      <c r="BG27" s="281">
        <f t="shared" si="57"/>
        <v>0</v>
      </c>
      <c r="BH27" s="281">
        <f t="shared" si="57"/>
        <v>0</v>
      </c>
      <c r="BI27" s="281">
        <f t="shared" si="57"/>
        <v>0</v>
      </c>
      <c r="BJ27" s="281">
        <f t="shared" si="47"/>
        <v>0</v>
      </c>
      <c r="BK27" s="281">
        <f t="shared" ref="BK27:BM27" si="58">BK1104</f>
        <v>0</v>
      </c>
      <c r="BL27" s="281">
        <f t="shared" si="58"/>
        <v>0</v>
      </c>
      <c r="BM27" s="281">
        <f t="shared" si="58"/>
        <v>0</v>
      </c>
      <c r="BN27" s="281">
        <f t="shared" si="22"/>
        <v>19793.5</v>
      </c>
      <c r="BO27" s="281">
        <f t="shared" ref="BO27:BS27" si="59">BO1104</f>
        <v>7500</v>
      </c>
      <c r="BP27" s="281">
        <f t="shared" si="59"/>
        <v>7500</v>
      </c>
      <c r="BQ27" s="281">
        <f t="shared" si="59"/>
        <v>3000</v>
      </c>
      <c r="BR27" s="281">
        <f t="shared" si="59"/>
        <v>0</v>
      </c>
      <c r="BS27" s="281">
        <f t="shared" si="59"/>
        <v>1793.5</v>
      </c>
      <c r="BT27" s="281">
        <v>0</v>
      </c>
      <c r="BU27" s="281">
        <f t="shared" si="23"/>
        <v>19793.5</v>
      </c>
      <c r="BV27" s="281">
        <f t="shared" ref="BV27:BZ27" si="60">BV1104</f>
        <v>7500</v>
      </c>
      <c r="BW27" s="281">
        <f t="shared" si="60"/>
        <v>7500</v>
      </c>
      <c r="BX27" s="281">
        <f t="shared" si="60"/>
        <v>3000</v>
      </c>
      <c r="BY27" s="281">
        <f t="shared" si="60"/>
        <v>0</v>
      </c>
      <c r="BZ27" s="281">
        <f t="shared" si="60"/>
        <v>1793.5</v>
      </c>
      <c r="CE27" s="695">
        <f t="shared" si="24"/>
        <v>0</v>
      </c>
    </row>
    <row r="28" spans="1:86" s="94" customFormat="1" ht="50.25" customHeight="1" x14ac:dyDescent="0.3">
      <c r="B28" s="1031" t="s">
        <v>329</v>
      </c>
      <c r="C28" s="1031"/>
      <c r="D28" s="847">
        <f t="shared" si="0"/>
        <v>524209.24566000007</v>
      </c>
      <c r="E28" s="847">
        <f>E1117+E1123</f>
        <v>524209.24566000007</v>
      </c>
      <c r="F28" s="847">
        <f t="shared" ref="F28:J28" si="61">F1117</f>
        <v>0</v>
      </c>
      <c r="G28" s="847">
        <f t="shared" si="61"/>
        <v>0</v>
      </c>
      <c r="H28" s="847">
        <f t="shared" si="61"/>
        <v>0</v>
      </c>
      <c r="I28" s="847">
        <f t="shared" si="61"/>
        <v>0</v>
      </c>
      <c r="J28" s="847">
        <f t="shared" si="61"/>
        <v>0</v>
      </c>
      <c r="K28" s="847">
        <f t="shared" si="43"/>
        <v>524209.24566000007</v>
      </c>
      <c r="L28" s="695">
        <f t="shared" si="1"/>
        <v>1</v>
      </c>
      <c r="M28" s="847">
        <f>M1117+M1123</f>
        <v>524209.24566000007</v>
      </c>
      <c r="N28" s="695">
        <f t="shared" si="2"/>
        <v>1</v>
      </c>
      <c r="O28" s="847">
        <f t="shared" ref="O28" si="62">O1117</f>
        <v>0</v>
      </c>
      <c r="P28" s="695">
        <v>0</v>
      </c>
      <c r="Q28" s="847">
        <f t="shared" ref="Q28" si="63">Q1117</f>
        <v>0</v>
      </c>
      <c r="R28" s="695">
        <v>0</v>
      </c>
      <c r="S28" s="847">
        <f t="shared" ref="S28" si="64">S1117</f>
        <v>0</v>
      </c>
      <c r="T28" s="695">
        <v>0</v>
      </c>
      <c r="U28" s="847">
        <f t="shared" ref="U28" si="65">U1117</f>
        <v>0</v>
      </c>
      <c r="V28" s="95"/>
      <c r="W28" s="281"/>
      <c r="X28" s="281"/>
      <c r="Y28" s="281"/>
      <c r="Z28" s="281"/>
      <c r="AA28" s="281"/>
      <c r="AB28" s="281"/>
      <c r="AC28" s="281"/>
      <c r="AD28" s="695">
        <v>0</v>
      </c>
      <c r="AE28" s="847">
        <f t="shared" si="9"/>
        <v>524355.73875999998</v>
      </c>
      <c r="AF28" s="695">
        <f t="shared" si="10"/>
        <v>1.0002794553915497</v>
      </c>
      <c r="AG28" s="847">
        <f>AG1117+AG1123</f>
        <v>524355.73875999998</v>
      </c>
      <c r="AH28" s="695">
        <f t="shared" si="11"/>
        <v>1.0002794553915497</v>
      </c>
      <c r="AI28" s="281">
        <f t="shared" ref="AI28" si="66">AI1117</f>
        <v>0</v>
      </c>
      <c r="AJ28" s="695">
        <v>0</v>
      </c>
      <c r="AK28" s="281">
        <f t="shared" ref="AK28" si="67">AK1117</f>
        <v>0</v>
      </c>
      <c r="AL28" s="695">
        <v>0</v>
      </c>
      <c r="AM28" s="281">
        <f t="shared" ref="AM28" si="68">AM1117</f>
        <v>0</v>
      </c>
      <c r="AN28" s="695">
        <v>0</v>
      </c>
      <c r="AO28" s="847">
        <f t="shared" ref="AO28" si="69">AO1117</f>
        <v>0</v>
      </c>
      <c r="AP28" s="281">
        <f>AP1117</f>
        <v>264657.33983000001</v>
      </c>
      <c r="AQ28" s="695">
        <v>0</v>
      </c>
      <c r="AR28" s="847">
        <f t="shared" si="44"/>
        <v>524209.24566000007</v>
      </c>
      <c r="AS28" s="695">
        <f t="shared" si="16"/>
        <v>1</v>
      </c>
      <c r="AT28" s="847">
        <f>AT1117+AT1123</f>
        <v>524209.24566000007</v>
      </c>
      <c r="AU28" s="695">
        <f t="shared" si="17"/>
        <v>1</v>
      </c>
      <c r="AV28" s="281">
        <f t="shared" ref="AV28" si="70">AV1117</f>
        <v>0</v>
      </c>
      <c r="AW28" s="695">
        <v>0</v>
      </c>
      <c r="AX28" s="847">
        <f t="shared" ref="AX28" si="71">AX1117</f>
        <v>0</v>
      </c>
      <c r="AY28" s="695">
        <v>0</v>
      </c>
      <c r="AZ28" s="281">
        <f t="shared" ref="AZ28" si="72">AZ1117</f>
        <v>0</v>
      </c>
      <c r="BA28" s="695">
        <v>0</v>
      </c>
      <c r="BB28" s="847">
        <f t="shared" ref="BB28" si="73">BB1117</f>
        <v>0</v>
      </c>
      <c r="BC28" s="281"/>
      <c r="BD28" s="281"/>
      <c r="BE28" s="281">
        <f t="shared" si="45"/>
        <v>0</v>
      </c>
      <c r="BF28" s="281"/>
      <c r="BG28" s="281"/>
      <c r="BH28" s="281"/>
      <c r="BI28" s="281"/>
      <c r="BJ28" s="281"/>
      <c r="BK28" s="281"/>
      <c r="BL28" s="281"/>
      <c r="BM28" s="281"/>
      <c r="BN28" s="281">
        <f t="shared" si="22"/>
        <v>0</v>
      </c>
      <c r="BO28" s="281">
        <f>BO1117</f>
        <v>0</v>
      </c>
      <c r="BP28" s="281">
        <f>BP1117</f>
        <v>0</v>
      </c>
      <c r="BQ28" s="281">
        <v>0</v>
      </c>
      <c r="BR28" s="281">
        <v>0</v>
      </c>
      <c r="BS28" s="281">
        <v>0</v>
      </c>
      <c r="BT28" s="281">
        <f>BT1117</f>
        <v>264657.33983000001</v>
      </c>
      <c r="BU28" s="281">
        <f t="shared" si="23"/>
        <v>264657.33983000001</v>
      </c>
      <c r="BV28" s="281">
        <f>BV1117</f>
        <v>264657.33983000001</v>
      </c>
      <c r="BW28" s="281">
        <f>BW1117</f>
        <v>0</v>
      </c>
      <c r="BX28" s="281">
        <v>0</v>
      </c>
      <c r="BY28" s="281">
        <v>0</v>
      </c>
      <c r="BZ28" s="281">
        <v>0</v>
      </c>
      <c r="CE28" s="695">
        <v>0</v>
      </c>
    </row>
    <row r="29" spans="1:86" s="94" customFormat="1" ht="50.25" customHeight="1" x14ac:dyDescent="0.45">
      <c r="B29" s="1031" t="s">
        <v>436</v>
      </c>
      <c r="C29" s="1031"/>
      <c r="D29" s="847">
        <f>E29+F29+G29+H29+I29</f>
        <v>215612.7</v>
      </c>
      <c r="E29" s="847">
        <v>0</v>
      </c>
      <c r="F29" s="847">
        <v>0</v>
      </c>
      <c r="G29" s="847">
        <v>0</v>
      </c>
      <c r="H29" s="847">
        <f>H1137</f>
        <v>1139</v>
      </c>
      <c r="I29" s="847">
        <f>I1134+I1135+I1136</f>
        <v>214473.7</v>
      </c>
      <c r="J29" s="847">
        <f>K29-D29</f>
        <v>-156653.27000000002</v>
      </c>
      <c r="K29" s="847">
        <f>M29+O29+Q29+S29+U29</f>
        <v>58959.43</v>
      </c>
      <c r="L29" s="695">
        <f t="shared" si="1"/>
        <v>0.27345063625658411</v>
      </c>
      <c r="M29" s="847">
        <v>0</v>
      </c>
      <c r="N29" s="695">
        <v>0</v>
      </c>
      <c r="O29" s="847">
        <v>0</v>
      </c>
      <c r="P29" s="695">
        <v>0</v>
      </c>
      <c r="Q29" s="847">
        <v>0</v>
      </c>
      <c r="R29" s="695">
        <v>0</v>
      </c>
      <c r="S29" s="847">
        <f>S1137</f>
        <v>1098.5</v>
      </c>
      <c r="T29" s="695">
        <v>0</v>
      </c>
      <c r="U29" s="847">
        <f>U1134+U1135+U1136</f>
        <v>57860.93</v>
      </c>
      <c r="V29" s="95"/>
      <c r="W29" s="281"/>
      <c r="X29" s="281"/>
      <c r="Y29" s="281"/>
      <c r="Z29" s="281"/>
      <c r="AA29" s="281"/>
      <c r="AB29" s="281"/>
      <c r="AC29" s="281"/>
      <c r="AD29" s="695">
        <f t="shared" si="8"/>
        <v>0.26978100345170525</v>
      </c>
      <c r="AE29" s="847">
        <f t="shared" si="9"/>
        <v>36212.6</v>
      </c>
      <c r="AF29" s="695">
        <f t="shared" si="10"/>
        <v>0.1679520733240667</v>
      </c>
      <c r="AG29" s="847">
        <v>0</v>
      </c>
      <c r="AH29" s="695">
        <v>0</v>
      </c>
      <c r="AI29" s="281">
        <v>0</v>
      </c>
      <c r="AJ29" s="695">
        <v>0</v>
      </c>
      <c r="AK29" s="281">
        <v>0</v>
      </c>
      <c r="AL29" s="695">
        <v>0</v>
      </c>
      <c r="AM29" s="281">
        <v>0</v>
      </c>
      <c r="AN29" s="695">
        <v>0</v>
      </c>
      <c r="AO29" s="847">
        <f>AO1134+AO1135+AO1136</f>
        <v>36212.6</v>
      </c>
      <c r="AP29" s="281"/>
      <c r="AQ29" s="695">
        <f t="shared" si="15"/>
        <v>0.16884401210964325</v>
      </c>
      <c r="AR29" s="847">
        <f>BB29</f>
        <v>214473.7</v>
      </c>
      <c r="AS29" s="695">
        <f t="shared" si="16"/>
        <v>0.99471737982039088</v>
      </c>
      <c r="AT29" s="847">
        <v>0</v>
      </c>
      <c r="AU29" s="695">
        <v>0</v>
      </c>
      <c r="AV29" s="281">
        <v>0</v>
      </c>
      <c r="AW29" s="695">
        <v>0</v>
      </c>
      <c r="AX29" s="847">
        <v>0</v>
      </c>
      <c r="AY29" s="695">
        <v>0</v>
      </c>
      <c r="AZ29" s="281">
        <v>0</v>
      </c>
      <c r="BA29" s="695">
        <v>0</v>
      </c>
      <c r="BB29" s="847">
        <f>BB1134+BB1135+BB1136</f>
        <v>214473.7</v>
      </c>
      <c r="BC29" s="281"/>
      <c r="BD29" s="281"/>
      <c r="BE29" s="281"/>
      <c r="BF29" s="281"/>
      <c r="BG29" s="281"/>
      <c r="BH29" s="281"/>
      <c r="BI29" s="281"/>
      <c r="BJ29" s="281"/>
      <c r="BK29" s="281"/>
      <c r="BL29" s="281"/>
      <c r="BM29" s="281"/>
      <c r="BN29" s="281">
        <f t="shared" ref="BN29:BN37" si="74">BO29+BP29+BQ29+BR29+BS29</f>
        <v>0</v>
      </c>
      <c r="BO29" s="281"/>
      <c r="BP29" s="281"/>
      <c r="BQ29" s="281"/>
      <c r="BR29" s="281"/>
      <c r="BS29" s="281"/>
      <c r="BT29" s="281"/>
      <c r="BU29" s="281">
        <f t="shared" si="23"/>
        <v>0</v>
      </c>
      <c r="BV29" s="281"/>
      <c r="BW29" s="281"/>
      <c r="BX29" s="281"/>
      <c r="BY29" s="281"/>
      <c r="BZ29" s="281"/>
      <c r="CE29" s="695">
        <f t="shared" si="24"/>
        <v>1</v>
      </c>
      <c r="CH29" s="1012"/>
    </row>
    <row r="30" spans="1:86" s="319" customFormat="1" ht="46.5" customHeight="1" x14ac:dyDescent="0.45">
      <c r="B30" s="1033" t="s">
        <v>321</v>
      </c>
      <c r="C30" s="1033"/>
      <c r="D30" s="848">
        <f>E30+F30+G30+H30+I30</f>
        <v>32023164.111959998</v>
      </c>
      <c r="E30" s="848">
        <f>E31+E32+E34+E35</f>
        <v>13488131.004250001</v>
      </c>
      <c r="F30" s="848">
        <f t="shared" ref="F30:I30" si="75">F31+F32+F34+F35</f>
        <v>6438912.7769499999</v>
      </c>
      <c r="G30" s="848">
        <f t="shared" si="75"/>
        <v>8026736.8751299996</v>
      </c>
      <c r="H30" s="848">
        <f t="shared" si="75"/>
        <v>1584858.7676199998</v>
      </c>
      <c r="I30" s="848">
        <f t="shared" si="75"/>
        <v>2484524.6880100002</v>
      </c>
      <c r="J30" s="848">
        <f>J31+J32+J34+J35</f>
        <v>-587639.54670999956</v>
      </c>
      <c r="K30" s="848">
        <f>M30+O30+Q30+S30+U30</f>
        <v>31435674.565250002</v>
      </c>
      <c r="L30" s="812">
        <f t="shared" si="1"/>
        <v>0.98165423177247557</v>
      </c>
      <c r="M30" s="848">
        <f>M31+M32+M34+M35</f>
        <v>13488131.004250001</v>
      </c>
      <c r="N30" s="812">
        <f t="shared" si="2"/>
        <v>1</v>
      </c>
      <c r="O30" s="848">
        <f t="shared" ref="O30" si="76">O31+O32+O34+O35</f>
        <v>6438912.7769499999</v>
      </c>
      <c r="P30" s="812">
        <f t="shared" si="3"/>
        <v>1</v>
      </c>
      <c r="Q30" s="848">
        <f t="shared" ref="Q30" si="77">Q31+Q32+Q34+Q35</f>
        <v>7798071.2285099998</v>
      </c>
      <c r="R30" s="812">
        <f t="shared" si="4"/>
        <v>0.97151200417089834</v>
      </c>
      <c r="S30" s="848">
        <f t="shared" ref="S30" si="78">S31+S32+S34+S35</f>
        <v>1571444.6326900001</v>
      </c>
      <c r="T30" s="812">
        <f t="shared" si="5"/>
        <v>0.99153606920435955</v>
      </c>
      <c r="U30" s="848">
        <f t="shared" ref="U30" si="79">U31+U32+U34+U35</f>
        <v>2139114.9228499997</v>
      </c>
      <c r="V30" s="318" t="e">
        <f t="shared" si="6"/>
        <v>#REF!</v>
      </c>
      <c r="W30" s="318" t="e">
        <f>W31+W32+W34+W35</f>
        <v>#REF!</v>
      </c>
      <c r="X30" s="318" t="e">
        <f>X31+X32</f>
        <v>#REF!</v>
      </c>
      <c r="Y30" s="318" t="e">
        <f>Y31+Y32</f>
        <v>#REF!</v>
      </c>
      <c r="Z30" s="318" t="e">
        <f t="shared" si="7"/>
        <v>#REF!</v>
      </c>
      <c r="AA30" s="318" t="e">
        <f>AA31+AA32+AA34+AA35</f>
        <v>#REF!</v>
      </c>
      <c r="AB30" s="318">
        <f>AB31+AB32</f>
        <v>1584858.7676199998</v>
      </c>
      <c r="AC30" s="318" t="e">
        <f>AC31+AC32</f>
        <v>#REF!</v>
      </c>
      <c r="AD30" s="812">
        <f t="shared" si="8"/>
        <v>0.86097551502430059</v>
      </c>
      <c r="AE30" s="848">
        <f t="shared" si="9"/>
        <v>31717301.839370001</v>
      </c>
      <c r="AF30" s="812">
        <f t="shared" si="10"/>
        <v>0.99044871794927458</v>
      </c>
      <c r="AG30" s="848">
        <f>AG31+AG32+AG34+AG35</f>
        <v>12773770.454620002</v>
      </c>
      <c r="AH30" s="812">
        <f t="shared" si="11"/>
        <v>0.94703784020151416</v>
      </c>
      <c r="AI30" s="318">
        <f t="shared" ref="AI30" si="80">AI31+AI32+AI34+AI35</f>
        <v>6349029.9933200004</v>
      </c>
      <c r="AJ30" s="812">
        <f t="shared" si="12"/>
        <v>0.98604068936113543</v>
      </c>
      <c r="AK30" s="318">
        <f t="shared" ref="AK30" si="81">AK31+AK32+AK34+AK35</f>
        <v>9098840.8277000003</v>
      </c>
      <c r="AL30" s="812">
        <f t="shared" si="13"/>
        <v>1.1335665998834223</v>
      </c>
      <c r="AM30" s="318">
        <f t="shared" ref="AM30" si="82">AM31+AM32+AM34+AM35</f>
        <v>1613364.5702399998</v>
      </c>
      <c r="AN30" s="812">
        <f t="shared" si="14"/>
        <v>1.0179863361975197</v>
      </c>
      <c r="AO30" s="318">
        <f t="shared" ref="AO30" si="83">AO31+AO32+AO34+AO35</f>
        <v>1882295.9934899998</v>
      </c>
      <c r="AP30" s="318">
        <f>AP31+AP32+AP34+AP35</f>
        <v>552136.04308999772</v>
      </c>
      <c r="AQ30" s="812">
        <f t="shared" si="15"/>
        <v>0.75760808599476614</v>
      </c>
      <c r="AR30" s="848">
        <f>AT30+AV30+AX30+AZ30+BB30</f>
        <v>31980752.292660002</v>
      </c>
      <c r="AS30" s="812">
        <f t="shared" si="16"/>
        <v>0.99867558935926148</v>
      </c>
      <c r="AT30" s="848">
        <f>AT31+AT32+AT34+AT35</f>
        <v>13488131.004250001</v>
      </c>
      <c r="AU30" s="812">
        <f t="shared" si="17"/>
        <v>1</v>
      </c>
      <c r="AV30" s="318">
        <f t="shared" ref="AV30" si="84">AV31+AV32+AV34+AV35</f>
        <v>6438912.7769499999</v>
      </c>
      <c r="AW30" s="812">
        <f t="shared" si="18"/>
        <v>1</v>
      </c>
      <c r="AX30" s="848">
        <f t="shared" ref="AX30" si="85">AX31+AX32+AX34+AX35</f>
        <v>7997971.489000001</v>
      </c>
      <c r="AY30" s="812">
        <f t="shared" si="19"/>
        <v>0.99641630383834745</v>
      </c>
      <c r="AZ30" s="318">
        <f t="shared" ref="AZ30" si="86">AZ31+AZ32+AZ34+AZ35</f>
        <v>1571508.2728900001</v>
      </c>
      <c r="BA30" s="812">
        <f t="shared" si="20"/>
        <v>0.9915762243281474</v>
      </c>
      <c r="BB30" s="318">
        <f>BB31+BB32+BB34+BB35</f>
        <v>2484228.74957</v>
      </c>
      <c r="BC30" s="318">
        <f>BC31+BC32</f>
        <v>1613364.5702399998</v>
      </c>
      <c r="BD30" s="318" t="e">
        <f>BD31+BD32</f>
        <v>#REF!</v>
      </c>
      <c r="BE30" s="318" t="e">
        <f>BF30+BG30+BH30+BI30</f>
        <v>#REF!</v>
      </c>
      <c r="BF30" s="318" t="e">
        <f>BF31+BF32+BF34+BF35</f>
        <v>#REF!</v>
      </c>
      <c r="BG30" s="318">
        <f>BG31+BG32+BG34+BG35</f>
        <v>147846.08744</v>
      </c>
      <c r="BH30" s="318" t="e">
        <f>BH31+BH32</f>
        <v>#REF!</v>
      </c>
      <c r="BI30" s="318" t="e">
        <f>BI31+BI32</f>
        <v>#REF!</v>
      </c>
      <c r="BJ30" s="318" t="e">
        <f t="shared" ref="BJ30:BJ34" si="87">BK30+BL30+BM30</f>
        <v>#REF!</v>
      </c>
      <c r="BK30" s="318" t="e">
        <f>BK31+BK32+BK34+BK35</f>
        <v>#REF!</v>
      </c>
      <c r="BL30" s="318" t="e">
        <f>BL31+BL32</f>
        <v>#REF!</v>
      </c>
      <c r="BM30" s="318" t="e">
        <f>BM31+BM32</f>
        <v>#REF!</v>
      </c>
      <c r="BN30" s="318">
        <f t="shared" si="74"/>
        <v>18526635.622030001</v>
      </c>
      <c r="BO30" s="318">
        <f>BO31+BO32+BO34+BO35</f>
        <v>6709939.1561000003</v>
      </c>
      <c r="BP30" s="318">
        <f>BP31+BP32+BP34+BP35</f>
        <v>600000</v>
      </c>
      <c r="BQ30" s="318">
        <f>BQ31+BQ32+BQ34+BQ35</f>
        <v>8692286.5086800009</v>
      </c>
      <c r="BR30" s="318">
        <f>BR31+BR32</f>
        <v>1278275.95725</v>
      </c>
      <c r="BS30" s="318">
        <f>BS31+BS32</f>
        <v>1246134</v>
      </c>
      <c r="BT30" s="318">
        <f>BT31+BT32+BT34+BT35</f>
        <v>100920.50110000011</v>
      </c>
      <c r="BU30" s="318">
        <f t="shared" si="23"/>
        <v>18627556.123130001</v>
      </c>
      <c r="BV30" s="318">
        <f>BV31+BV32+BV34+BV35</f>
        <v>6709939.1561000003</v>
      </c>
      <c r="BW30" s="318">
        <f>BW31+BW32+BW34+BW35</f>
        <v>600000</v>
      </c>
      <c r="BX30" s="318">
        <f>BX31+BX32+BX34+BX35</f>
        <v>8692286.5086800009</v>
      </c>
      <c r="BY30" s="318">
        <f>BY31+BY32</f>
        <v>1556462.0532499999</v>
      </c>
      <c r="BZ30" s="318">
        <f>BZ31+BZ32</f>
        <v>1068868.4051000001</v>
      </c>
      <c r="CE30" s="812">
        <f t="shared" si="24"/>
        <v>0.99988088730153157</v>
      </c>
      <c r="CH30" s="1012">
        <f>D31-K31</f>
        <v>570708.45707000419</v>
      </c>
    </row>
    <row r="31" spans="1:86" s="13" customFormat="1" ht="48.75" customHeight="1" x14ac:dyDescent="0.45">
      <c r="B31" s="1016" t="s">
        <v>276</v>
      </c>
      <c r="C31" s="1016"/>
      <c r="D31" s="188">
        <f>E31+F31+G31+H31+I31</f>
        <v>25773302.781960003</v>
      </c>
      <c r="E31" s="188">
        <f t="shared" ref="E31:I32" si="88">E56+E1016+E1053+E1100</f>
        <v>10305721.407340001</v>
      </c>
      <c r="F31" s="188">
        <f t="shared" si="88"/>
        <v>6438912.7769499999</v>
      </c>
      <c r="G31" s="188">
        <f t="shared" si="88"/>
        <v>5173004.8900799993</v>
      </c>
      <c r="H31" s="188">
        <f t="shared" si="88"/>
        <v>1584858.7676199998</v>
      </c>
      <c r="I31" s="188">
        <f t="shared" si="88"/>
        <v>2270804.9399700002</v>
      </c>
      <c r="J31" s="188">
        <f>J56+J1016+J1053+J1058</f>
        <v>-570858.45706999954</v>
      </c>
      <c r="K31" s="188">
        <f>M31+O31+Q31+S31+U31</f>
        <v>25202594.324889999</v>
      </c>
      <c r="L31" s="695">
        <f t="shared" si="1"/>
        <v>0.97785660371516414</v>
      </c>
      <c r="M31" s="188">
        <f>M56+M1016+M1053+M1100</f>
        <v>10305721.407340001</v>
      </c>
      <c r="N31" s="695">
        <f t="shared" si="2"/>
        <v>1</v>
      </c>
      <c r="O31" s="188">
        <f>O56+O1016+O1053+O1100</f>
        <v>6438912.7769499999</v>
      </c>
      <c r="P31" s="695">
        <v>0</v>
      </c>
      <c r="Q31" s="188">
        <f>Q56+Q1016+Q1053+Q1100</f>
        <v>4944339.2434599996</v>
      </c>
      <c r="R31" s="695">
        <f t="shared" si="4"/>
        <v>0.95579635985682132</v>
      </c>
      <c r="S31" s="188">
        <f>S56+S1016+S1053+S1100</f>
        <v>1571444.6326900001</v>
      </c>
      <c r="T31" s="695">
        <f t="shared" si="5"/>
        <v>0.99153606920435955</v>
      </c>
      <c r="U31" s="188">
        <f>U56+U1016+U1053+U1100</f>
        <v>1942176.2644499999</v>
      </c>
      <c r="V31" s="95" t="e">
        <f t="shared" si="6"/>
        <v>#REF!</v>
      </c>
      <c r="W31" s="95" t="e">
        <f>W56+W1016+W1026</f>
        <v>#REF!</v>
      </c>
      <c r="X31" s="95" t="e">
        <f>X56+X1016+X1026</f>
        <v>#REF!</v>
      </c>
      <c r="Y31" s="95" t="e">
        <f>Y56+Y1016+Y1026+Y1039</f>
        <v>#REF!</v>
      </c>
      <c r="Z31" s="95" t="e">
        <f t="shared" si="7"/>
        <v>#REF!</v>
      </c>
      <c r="AA31" s="95" t="e">
        <f>AA56+AA1016+AA1026</f>
        <v>#REF!</v>
      </c>
      <c r="AB31" s="95">
        <f>AB56+AB1016+AB1026</f>
        <v>1584858.7676199998</v>
      </c>
      <c r="AC31" s="95" t="e">
        <f>AC56+AC1016+AC1026+AC1039</f>
        <v>#REF!</v>
      </c>
      <c r="AD31" s="695">
        <f t="shared" si="8"/>
        <v>0.85528097559786798</v>
      </c>
      <c r="AE31" s="188">
        <f t="shared" si="9"/>
        <v>24623964.061300002</v>
      </c>
      <c r="AF31" s="695">
        <f t="shared" si="10"/>
        <v>0.95540584261228334</v>
      </c>
      <c r="AG31" s="188">
        <f>AG56+AG1016+AG1053+AG1100</f>
        <v>9591360.857710002</v>
      </c>
      <c r="AH31" s="695">
        <f t="shared" si="11"/>
        <v>0.93068311073097576</v>
      </c>
      <c r="AI31" s="95">
        <f>AI56+AI1016+AI1053+AI1100</f>
        <v>6349029.9933200004</v>
      </c>
      <c r="AJ31" s="695">
        <f t="shared" si="12"/>
        <v>0.98604068936113543</v>
      </c>
      <c r="AK31" s="95">
        <f>AK56+AK1016+AK1053+AK1100</f>
        <v>5384851.3049399992</v>
      </c>
      <c r="AL31" s="695">
        <f t="shared" si="13"/>
        <v>1.0409522935627311</v>
      </c>
      <c r="AM31" s="95">
        <f>AM56+AM1016+AM1053+AM1100</f>
        <v>1613364.5702399998</v>
      </c>
      <c r="AN31" s="695">
        <f t="shared" si="14"/>
        <v>1.0179863361975197</v>
      </c>
      <c r="AO31" s="95">
        <f>AO56+AO1016+AO1053+AO1100</f>
        <v>1685357.3350899997</v>
      </c>
      <c r="AP31" s="95">
        <f>AP56+AP1016+AP1046+AP1058</f>
        <v>1080889.5125899974</v>
      </c>
      <c r="AQ31" s="695">
        <f t="shared" si="15"/>
        <v>0.74218498710517389</v>
      </c>
      <c r="AR31" s="188">
        <f>AT31+AV31+AX31+AZ31+BB31</f>
        <v>25730890.962660003</v>
      </c>
      <c r="AS31" s="695">
        <f t="shared" si="16"/>
        <v>0.99835442823689302</v>
      </c>
      <c r="AT31" s="188">
        <f>AT56+AT1016+AT1053+AT1100</f>
        <v>10305721.407340001</v>
      </c>
      <c r="AU31" s="695">
        <f t="shared" si="17"/>
        <v>1</v>
      </c>
      <c r="AV31" s="95">
        <f>AV56+AV1016+AV1053+AV1100</f>
        <v>6438912.7769499999</v>
      </c>
      <c r="AW31" s="695">
        <f t="shared" si="18"/>
        <v>1</v>
      </c>
      <c r="AX31" s="188">
        <f>AX56+AX1016+AX1053+AX1100</f>
        <v>5144239.5039500007</v>
      </c>
      <c r="AY31" s="695">
        <f t="shared" si="19"/>
        <v>0.99443932748156483</v>
      </c>
      <c r="AZ31" s="95">
        <f>AZ56+AZ1016+AZ1053+AZ1100</f>
        <v>1571508.2728900001</v>
      </c>
      <c r="BA31" s="695">
        <f t="shared" si="20"/>
        <v>0.9915762243281474</v>
      </c>
      <c r="BB31" s="95">
        <f>BB56+BB1016+BB1053+BB1100</f>
        <v>2270509.00153</v>
      </c>
      <c r="BC31" s="95">
        <f>BC56+BC1016+BC1026</f>
        <v>1613364.5702399998</v>
      </c>
      <c r="BD31" s="95" t="e">
        <f>BD56+BD1016+BD1026+BD1039</f>
        <v>#REF!</v>
      </c>
      <c r="BE31" s="95" t="e">
        <f>BF31+BG31+BH31+BI31</f>
        <v>#REF!</v>
      </c>
      <c r="BF31" s="95" t="e">
        <f t="shared" ref="BF31:BI32" si="89">BF56+BF1016+BF1053</f>
        <v>#REF!</v>
      </c>
      <c r="BG31" s="95">
        <f t="shared" si="89"/>
        <v>147846.08744</v>
      </c>
      <c r="BH31" s="95" t="e">
        <f t="shared" si="89"/>
        <v>#REF!</v>
      </c>
      <c r="BI31" s="95" t="e">
        <f t="shared" si="89"/>
        <v>#REF!</v>
      </c>
      <c r="BJ31" s="95" t="e">
        <f t="shared" si="87"/>
        <v>#REF!</v>
      </c>
      <c r="BK31" s="95" t="e">
        <f>BK56+BK1016+BK1026</f>
        <v>#REF!</v>
      </c>
      <c r="BL31" s="95" t="e">
        <f>BL56+BL1016+BL1026</f>
        <v>#REF!</v>
      </c>
      <c r="BM31" s="95" t="e">
        <f>BM56+BM1016+BM1026+BM1039</f>
        <v>#REF!</v>
      </c>
      <c r="BN31" s="95">
        <f t="shared" si="74"/>
        <v>10364325.32203</v>
      </c>
      <c r="BO31" s="95">
        <f t="shared" ref="BO31:BS32" si="90">BO56+BO1016+BO1053+BO1100</f>
        <v>3085723.1561000003</v>
      </c>
      <c r="BP31" s="95">
        <f t="shared" si="90"/>
        <v>600000</v>
      </c>
      <c r="BQ31" s="95">
        <f t="shared" si="90"/>
        <v>4173811.2086800002</v>
      </c>
      <c r="BR31" s="95">
        <f t="shared" si="90"/>
        <v>1278275.95725</v>
      </c>
      <c r="BS31" s="95">
        <f t="shared" si="90"/>
        <v>1226515</v>
      </c>
      <c r="BT31" s="95">
        <f>BT56+BT944+BT1049+BT1058</f>
        <v>100920.50110000011</v>
      </c>
      <c r="BU31" s="95">
        <f t="shared" si="23"/>
        <v>10465245.82313</v>
      </c>
      <c r="BV31" s="95">
        <f t="shared" ref="BV31:BZ32" si="91">BV56+BV1016+BV1053+BV1100</f>
        <v>3085723.1561000003</v>
      </c>
      <c r="BW31" s="95">
        <f t="shared" si="91"/>
        <v>600000</v>
      </c>
      <c r="BX31" s="95">
        <f t="shared" si="91"/>
        <v>4173811.2086800002</v>
      </c>
      <c r="BY31" s="95">
        <f t="shared" si="91"/>
        <v>1556462.0532499999</v>
      </c>
      <c r="BZ31" s="95">
        <f t="shared" si="91"/>
        <v>1049249.4051000001</v>
      </c>
      <c r="CE31" s="695">
        <f t="shared" si="24"/>
        <v>0.99986967685564221</v>
      </c>
      <c r="CH31" s="1012"/>
    </row>
    <row r="32" spans="1:86" s="14" customFormat="1" ht="46.5" customHeight="1" x14ac:dyDescent="0.45">
      <c r="B32" s="1071" t="s">
        <v>277</v>
      </c>
      <c r="C32" s="1071"/>
      <c r="D32" s="554">
        <f>E32+G32+H32+I32</f>
        <v>5323084.5</v>
      </c>
      <c r="E32" s="554">
        <f t="shared" si="88"/>
        <v>2896129.3449499998</v>
      </c>
      <c r="F32" s="554">
        <f t="shared" si="88"/>
        <v>0</v>
      </c>
      <c r="G32" s="554">
        <f t="shared" si="88"/>
        <v>2426955.1550500002</v>
      </c>
      <c r="H32" s="554">
        <f t="shared" si="88"/>
        <v>0</v>
      </c>
      <c r="I32" s="554">
        <f t="shared" si="88"/>
        <v>0</v>
      </c>
      <c r="J32" s="554">
        <f>J57+J1017+J1054+J1059</f>
        <v>0</v>
      </c>
      <c r="K32" s="554">
        <f>M32+Q32+S32+U32</f>
        <v>5323084.5</v>
      </c>
      <c r="L32" s="730">
        <f t="shared" si="1"/>
        <v>1</v>
      </c>
      <c r="M32" s="554">
        <f>M57+M1017+M1054+M1101</f>
        <v>2896129.3449499998</v>
      </c>
      <c r="N32" s="730">
        <f t="shared" si="2"/>
        <v>1</v>
      </c>
      <c r="O32" s="554">
        <f>O57+O1017+O1054+O1101</f>
        <v>0</v>
      </c>
      <c r="P32" s="730">
        <v>0</v>
      </c>
      <c r="Q32" s="554">
        <f>Q57+Q1017+Q1054+Q1101</f>
        <v>2426955.1550500002</v>
      </c>
      <c r="R32" s="730">
        <f t="shared" si="4"/>
        <v>1</v>
      </c>
      <c r="S32" s="554">
        <f>S57+S1017+S1054+S1101</f>
        <v>0</v>
      </c>
      <c r="T32" s="730">
        <v>0</v>
      </c>
      <c r="U32" s="554">
        <f>U57+U1017+U1054+U1101</f>
        <v>0</v>
      </c>
      <c r="V32" s="282" t="e">
        <f t="shared" si="6"/>
        <v>#REF!</v>
      </c>
      <c r="W32" s="282" t="e">
        <f>W57+W1017</f>
        <v>#REF!</v>
      </c>
      <c r="X32" s="282" t="e">
        <f>X57+X1017</f>
        <v>#REF!</v>
      </c>
      <c r="Y32" s="282" t="e">
        <f>Y57+Y1017</f>
        <v>#REF!</v>
      </c>
      <c r="Z32" s="282" t="e">
        <f t="shared" si="7"/>
        <v>#REF!</v>
      </c>
      <c r="AA32" s="282" t="e">
        <f>AA57+AA1017</f>
        <v>#REF!</v>
      </c>
      <c r="AB32" s="282">
        <f>AB57+AB1017</f>
        <v>0</v>
      </c>
      <c r="AC32" s="282">
        <f>AC57+AC1017</f>
        <v>0</v>
      </c>
      <c r="AD32" s="730">
        <v>0</v>
      </c>
      <c r="AE32" s="554">
        <f t="shared" si="9"/>
        <v>5426189.107929999</v>
      </c>
      <c r="AF32" s="730">
        <f t="shared" si="10"/>
        <v>1.0193693351909028</v>
      </c>
      <c r="AG32" s="554">
        <f>AG57+AG1017+AG1054+AG1101</f>
        <v>2896129.3449499998</v>
      </c>
      <c r="AH32" s="730">
        <f t="shared" si="11"/>
        <v>1</v>
      </c>
      <c r="AI32" s="282">
        <f>AI57+AI1017+AI1054+AI1101</f>
        <v>0</v>
      </c>
      <c r="AJ32" s="730">
        <v>0</v>
      </c>
      <c r="AK32" s="282">
        <f>AK57+AK1017+AK1054+AK1101</f>
        <v>2530059.7629799997</v>
      </c>
      <c r="AL32" s="730">
        <f t="shared" si="13"/>
        <v>1.0424831121067317</v>
      </c>
      <c r="AM32" s="282">
        <f>AM57+AM1017+AM1054+AM1101</f>
        <v>0</v>
      </c>
      <c r="AN32" s="730">
        <v>0</v>
      </c>
      <c r="AO32" s="282">
        <f>AO57+AO1017+AO1054+AO1101</f>
        <v>0</v>
      </c>
      <c r="AP32" s="282">
        <f>AP57+AP1017+AP1059</f>
        <v>211618.37064000042</v>
      </c>
      <c r="AQ32" s="730">
        <v>0</v>
      </c>
      <c r="AR32" s="554">
        <f>AT32+AX32+AZ32+BB32</f>
        <v>5323084.5</v>
      </c>
      <c r="AS32" s="730">
        <f t="shared" si="16"/>
        <v>1</v>
      </c>
      <c r="AT32" s="554">
        <f>AT57+AT1017+AT1054+AT1101</f>
        <v>2896129.3449499998</v>
      </c>
      <c r="AU32" s="730">
        <f t="shared" si="17"/>
        <v>1</v>
      </c>
      <c r="AV32" s="282">
        <f>AV57+AV1017+AV1054+AV1101</f>
        <v>0</v>
      </c>
      <c r="AW32" s="730">
        <v>0</v>
      </c>
      <c r="AX32" s="554">
        <f>AX57+AX1017+AX1054+AX1101</f>
        <v>2426955.1550500002</v>
      </c>
      <c r="AY32" s="730">
        <f t="shared" si="19"/>
        <v>1</v>
      </c>
      <c r="AZ32" s="282">
        <f>AZ57+AZ1017+AZ1054+AZ1101</f>
        <v>0</v>
      </c>
      <c r="BA32" s="730">
        <v>0</v>
      </c>
      <c r="BB32" s="282">
        <f>BB57+BB1017+BB1054+BB1101</f>
        <v>0</v>
      </c>
      <c r="BC32" s="282">
        <f>BC57+BC1017</f>
        <v>0</v>
      </c>
      <c r="BD32" s="282">
        <f>BD57+BD1017</f>
        <v>0</v>
      </c>
      <c r="BE32" s="282">
        <f>BF32+BG32+BH32+BI32</f>
        <v>0</v>
      </c>
      <c r="BF32" s="282">
        <f t="shared" si="89"/>
        <v>0</v>
      </c>
      <c r="BG32" s="282">
        <f t="shared" si="89"/>
        <v>0</v>
      </c>
      <c r="BH32" s="282">
        <f t="shared" si="89"/>
        <v>0</v>
      </c>
      <c r="BI32" s="282">
        <f t="shared" si="89"/>
        <v>0</v>
      </c>
      <c r="BJ32" s="282" t="e">
        <f t="shared" si="87"/>
        <v>#REF!</v>
      </c>
      <c r="BK32" s="282" t="e">
        <f>BK57+BK1017</f>
        <v>#REF!</v>
      </c>
      <c r="BL32" s="282" t="e">
        <f>BL57+BL1017</f>
        <v>#REF!</v>
      </c>
      <c r="BM32" s="282" t="e">
        <f>BM57+BM1017</f>
        <v>#REF!</v>
      </c>
      <c r="BN32" s="282">
        <f t="shared" si="74"/>
        <v>7662310.2999999998</v>
      </c>
      <c r="BO32" s="282">
        <f t="shared" si="90"/>
        <v>3124216</v>
      </c>
      <c r="BP32" s="282">
        <f t="shared" si="90"/>
        <v>0</v>
      </c>
      <c r="BQ32" s="282">
        <f t="shared" si="90"/>
        <v>4518475.3</v>
      </c>
      <c r="BR32" s="282">
        <f t="shared" si="90"/>
        <v>0</v>
      </c>
      <c r="BS32" s="282">
        <f t="shared" si="90"/>
        <v>19619</v>
      </c>
      <c r="BT32" s="282">
        <f>BT57+BT1017+BT1101</f>
        <v>0</v>
      </c>
      <c r="BU32" s="282">
        <f t="shared" si="23"/>
        <v>7662310.2999999998</v>
      </c>
      <c r="BV32" s="282">
        <f t="shared" si="91"/>
        <v>3124216</v>
      </c>
      <c r="BW32" s="282">
        <f t="shared" si="91"/>
        <v>0</v>
      </c>
      <c r="BX32" s="282">
        <f t="shared" si="91"/>
        <v>4518475.3</v>
      </c>
      <c r="BY32" s="282">
        <f t="shared" si="91"/>
        <v>0</v>
      </c>
      <c r="BZ32" s="282">
        <f t="shared" si="91"/>
        <v>19619</v>
      </c>
      <c r="CE32" s="730">
        <v>0</v>
      </c>
      <c r="CH32" s="1013">
        <v>-466067.96279999998</v>
      </c>
    </row>
    <row r="33" spans="2:86" s="467" customFormat="1" ht="46.5" hidden="1" customHeight="1" x14ac:dyDescent="0.45">
      <c r="B33" s="1088" t="s">
        <v>410</v>
      </c>
      <c r="C33" s="1088"/>
      <c r="D33" s="849">
        <v>0</v>
      </c>
      <c r="E33" s="849">
        <f>-892779.4+89423.9</f>
        <v>-803355.5</v>
      </c>
      <c r="F33" s="849"/>
      <c r="G33" s="849"/>
      <c r="H33" s="849"/>
      <c r="I33" s="849"/>
      <c r="J33" s="849">
        <f>-892779.4+89423.9</f>
        <v>-803355.5</v>
      </c>
      <c r="K33" s="849">
        <v>0</v>
      </c>
      <c r="L33" s="695" t="e">
        <f t="shared" si="1"/>
        <v>#DIV/0!</v>
      </c>
      <c r="M33" s="849">
        <f>-892779.4+89423.9</f>
        <v>-803355.5</v>
      </c>
      <c r="N33" s="695">
        <f t="shared" si="2"/>
        <v>1</v>
      </c>
      <c r="O33" s="849"/>
      <c r="P33" s="695" t="e">
        <f t="shared" si="3"/>
        <v>#DIV/0!</v>
      </c>
      <c r="Q33" s="849"/>
      <c r="R33" s="695" t="e">
        <f t="shared" si="4"/>
        <v>#DIV/0!</v>
      </c>
      <c r="S33" s="849"/>
      <c r="T33" s="695" t="e">
        <f t="shared" si="5"/>
        <v>#DIV/0!</v>
      </c>
      <c r="U33" s="849"/>
      <c r="V33" s="468"/>
      <c r="W33" s="468"/>
      <c r="X33" s="468"/>
      <c r="Y33" s="468"/>
      <c r="Z33" s="468"/>
      <c r="AA33" s="468"/>
      <c r="AB33" s="468"/>
      <c r="AC33" s="468"/>
      <c r="AD33" s="695" t="e">
        <f t="shared" si="8"/>
        <v>#DIV/0!</v>
      </c>
      <c r="AE33" s="849">
        <f t="shared" si="9"/>
        <v>-803355.5</v>
      </c>
      <c r="AF33" s="695" t="e">
        <f t="shared" si="10"/>
        <v>#DIV/0!</v>
      </c>
      <c r="AG33" s="849">
        <f>-892779.4+89423.9</f>
        <v>-803355.5</v>
      </c>
      <c r="AH33" s="695">
        <f t="shared" si="11"/>
        <v>1</v>
      </c>
      <c r="AI33" s="468"/>
      <c r="AJ33" s="695" t="e">
        <f t="shared" si="12"/>
        <v>#DIV/0!</v>
      </c>
      <c r="AK33" s="468"/>
      <c r="AL33" s="695" t="e">
        <f t="shared" si="13"/>
        <v>#DIV/0!</v>
      </c>
      <c r="AM33" s="468"/>
      <c r="AN33" s="695" t="e">
        <f t="shared" si="14"/>
        <v>#DIV/0!</v>
      </c>
      <c r="AO33" s="468"/>
      <c r="AP33" s="468"/>
      <c r="AQ33" s="695" t="e">
        <f t="shared" si="15"/>
        <v>#DIV/0!</v>
      </c>
      <c r="AR33" s="849">
        <v>0</v>
      </c>
      <c r="AS33" s="695" t="e">
        <f t="shared" si="16"/>
        <v>#DIV/0!</v>
      </c>
      <c r="AT33" s="849">
        <f>-892779.4+89423.9</f>
        <v>-803355.5</v>
      </c>
      <c r="AU33" s="695">
        <f t="shared" si="17"/>
        <v>1</v>
      </c>
      <c r="AV33" s="468"/>
      <c r="AW33" s="695" t="e">
        <f t="shared" si="18"/>
        <v>#DIV/0!</v>
      </c>
      <c r="AX33" s="849"/>
      <c r="AY33" s="695" t="e">
        <f t="shared" si="19"/>
        <v>#DIV/0!</v>
      </c>
      <c r="AZ33" s="468"/>
      <c r="BA33" s="695" t="e">
        <f t="shared" si="20"/>
        <v>#DIV/0!</v>
      </c>
      <c r="BB33" s="468">
        <v>0</v>
      </c>
      <c r="BC33" s="468"/>
      <c r="BD33" s="468"/>
      <c r="BE33" s="468"/>
      <c r="BF33" s="468"/>
      <c r="BG33" s="468"/>
      <c r="BH33" s="468"/>
      <c r="BI33" s="468"/>
      <c r="BJ33" s="468"/>
      <c r="BK33" s="468"/>
      <c r="BL33" s="468"/>
      <c r="BM33" s="468"/>
      <c r="BN33" s="468">
        <f t="shared" si="74"/>
        <v>0</v>
      </c>
      <c r="BO33" s="468"/>
      <c r="BP33" s="468"/>
      <c r="BQ33" s="468"/>
      <c r="BR33" s="468"/>
      <c r="BS33" s="468"/>
      <c r="BT33" s="468"/>
      <c r="BU33" s="468">
        <f t="shared" si="23"/>
        <v>0</v>
      </c>
      <c r="BV33" s="468"/>
      <c r="BW33" s="468"/>
      <c r="BX33" s="468"/>
      <c r="BY33" s="468"/>
      <c r="BZ33" s="468"/>
      <c r="CE33" s="695" t="e">
        <f t="shared" si="24"/>
        <v>#DIV/0!</v>
      </c>
      <c r="CH33" s="1014"/>
    </row>
    <row r="34" spans="2:86" s="192" customFormat="1" ht="35.25" customHeight="1" x14ac:dyDescent="0.45">
      <c r="B34" s="1072" t="s">
        <v>572</v>
      </c>
      <c r="C34" s="1072"/>
      <c r="D34" s="850">
        <f t="shared" ref="D34" si="92">D58</f>
        <v>426776.82999999996</v>
      </c>
      <c r="E34" s="850">
        <f>E58</f>
        <v>0</v>
      </c>
      <c r="F34" s="850">
        <f t="shared" ref="F34:I34" si="93">F58</f>
        <v>0</v>
      </c>
      <c r="G34" s="850">
        <f t="shared" si="93"/>
        <v>426776.82999999996</v>
      </c>
      <c r="H34" s="850">
        <f t="shared" si="93"/>
        <v>0</v>
      </c>
      <c r="I34" s="850">
        <f t="shared" si="93"/>
        <v>0</v>
      </c>
      <c r="J34" s="850">
        <f>J58</f>
        <v>0</v>
      </c>
      <c r="K34" s="850">
        <f t="shared" ref="K34" si="94">K58</f>
        <v>426776.82999999996</v>
      </c>
      <c r="L34" s="813">
        <f t="shared" si="1"/>
        <v>1</v>
      </c>
      <c r="M34" s="850">
        <f>M58</f>
        <v>0</v>
      </c>
      <c r="N34" s="813">
        <v>0</v>
      </c>
      <c r="O34" s="850">
        <v>0</v>
      </c>
      <c r="P34" s="813">
        <v>0</v>
      </c>
      <c r="Q34" s="850">
        <f t="shared" ref="Q34" si="95">Q58</f>
        <v>426776.82999999996</v>
      </c>
      <c r="R34" s="813">
        <f t="shared" si="4"/>
        <v>1</v>
      </c>
      <c r="S34" s="850">
        <f t="shared" ref="S34" si="96">S58</f>
        <v>0</v>
      </c>
      <c r="T34" s="813">
        <v>0</v>
      </c>
      <c r="U34" s="850">
        <f t="shared" ref="U34" si="97">U58</f>
        <v>0</v>
      </c>
      <c r="V34" s="283">
        <f t="shared" si="6"/>
        <v>0</v>
      </c>
      <c r="W34" s="283">
        <f t="shared" ref="W34:Y34" si="98">W58</f>
        <v>0</v>
      </c>
      <c r="X34" s="283">
        <f t="shared" si="98"/>
        <v>0</v>
      </c>
      <c r="Y34" s="283">
        <f t="shared" si="98"/>
        <v>0</v>
      </c>
      <c r="Z34" s="283">
        <f t="shared" si="7"/>
        <v>0</v>
      </c>
      <c r="AA34" s="283">
        <f t="shared" ref="AA34:AC34" si="99">AA58</f>
        <v>0</v>
      </c>
      <c r="AB34" s="283">
        <f t="shared" si="99"/>
        <v>0</v>
      </c>
      <c r="AC34" s="283">
        <f t="shared" si="99"/>
        <v>0</v>
      </c>
      <c r="AD34" s="813">
        <v>0</v>
      </c>
      <c r="AE34" s="850">
        <f t="shared" si="9"/>
        <v>1183929.75978</v>
      </c>
      <c r="AF34" s="813">
        <f t="shared" si="10"/>
        <v>2.7741191099338738</v>
      </c>
      <c r="AG34" s="850">
        <f>AG58</f>
        <v>0</v>
      </c>
      <c r="AH34" s="813">
        <v>0</v>
      </c>
      <c r="AI34" s="283">
        <v>0</v>
      </c>
      <c r="AJ34" s="813">
        <v>0</v>
      </c>
      <c r="AK34" s="283">
        <f t="shared" ref="AK34" si="100">AK58</f>
        <v>1183929.75978</v>
      </c>
      <c r="AL34" s="813">
        <f t="shared" si="13"/>
        <v>2.7741191099338738</v>
      </c>
      <c r="AM34" s="283">
        <f t="shared" ref="AM34" si="101">AM58</f>
        <v>0</v>
      </c>
      <c r="AN34" s="813">
        <v>0</v>
      </c>
      <c r="AO34" s="283">
        <f t="shared" ref="AO34" si="102">AO58</f>
        <v>0</v>
      </c>
      <c r="AP34" s="283">
        <f>AP58</f>
        <v>-757152.92978000001</v>
      </c>
      <c r="AQ34" s="813">
        <v>0</v>
      </c>
      <c r="AR34" s="850">
        <f t="shared" ref="AR34" si="103">AR58</f>
        <v>426776.82999999996</v>
      </c>
      <c r="AS34" s="813">
        <f t="shared" si="16"/>
        <v>1</v>
      </c>
      <c r="AT34" s="850">
        <f>AT58</f>
        <v>0</v>
      </c>
      <c r="AU34" s="813">
        <v>0</v>
      </c>
      <c r="AV34" s="283">
        <v>0</v>
      </c>
      <c r="AW34" s="813">
        <v>0</v>
      </c>
      <c r="AX34" s="850">
        <f t="shared" ref="AX34" si="104">AX58</f>
        <v>426776.82999999996</v>
      </c>
      <c r="AY34" s="813">
        <f t="shared" si="19"/>
        <v>1</v>
      </c>
      <c r="AZ34" s="283">
        <f t="shared" ref="AZ34" si="105">AZ58</f>
        <v>0</v>
      </c>
      <c r="BA34" s="813">
        <v>0</v>
      </c>
      <c r="BB34" s="283">
        <f t="shared" ref="BB34" si="106">BB58</f>
        <v>0</v>
      </c>
      <c r="BC34" s="283">
        <f t="shared" ref="BC34:BE34" si="107">BC58</f>
        <v>0</v>
      </c>
      <c r="BD34" s="283">
        <f t="shared" si="107"/>
        <v>0</v>
      </c>
      <c r="BE34" s="283">
        <f t="shared" si="107"/>
        <v>0</v>
      </c>
      <c r="BF34" s="283">
        <f>BF58</f>
        <v>0</v>
      </c>
      <c r="BG34" s="283">
        <f t="shared" ref="BG34:BI34" si="108">BG58</f>
        <v>0</v>
      </c>
      <c r="BH34" s="283">
        <f t="shared" si="108"/>
        <v>0</v>
      </c>
      <c r="BI34" s="283">
        <f t="shared" si="108"/>
        <v>0</v>
      </c>
      <c r="BJ34" s="283">
        <f t="shared" si="87"/>
        <v>0</v>
      </c>
      <c r="BK34" s="283">
        <f t="shared" ref="BK34:BM34" si="109">BK58</f>
        <v>0</v>
      </c>
      <c r="BL34" s="283">
        <f t="shared" si="109"/>
        <v>0</v>
      </c>
      <c r="BM34" s="283">
        <f t="shared" si="109"/>
        <v>0</v>
      </c>
      <c r="BN34" s="283">
        <f t="shared" si="74"/>
        <v>0</v>
      </c>
      <c r="BO34" s="283">
        <f>BO58</f>
        <v>0</v>
      </c>
      <c r="BP34" s="283">
        <v>0</v>
      </c>
      <c r="BQ34" s="283">
        <f t="shared" ref="BQ34:BS34" si="110">BQ58</f>
        <v>0</v>
      </c>
      <c r="BR34" s="283">
        <f t="shared" si="110"/>
        <v>0</v>
      </c>
      <c r="BS34" s="283">
        <f t="shared" si="110"/>
        <v>0</v>
      </c>
      <c r="BT34" s="283">
        <f>BT58</f>
        <v>0</v>
      </c>
      <c r="BU34" s="283">
        <f t="shared" si="23"/>
        <v>0</v>
      </c>
      <c r="BV34" s="283">
        <f>BV58</f>
        <v>0</v>
      </c>
      <c r="BW34" s="283">
        <v>0</v>
      </c>
      <c r="BX34" s="283">
        <f t="shared" ref="BX34:BZ34" si="111">BX58</f>
        <v>0</v>
      </c>
      <c r="BY34" s="283">
        <f t="shared" si="111"/>
        <v>0</v>
      </c>
      <c r="BZ34" s="283">
        <f t="shared" si="111"/>
        <v>0</v>
      </c>
      <c r="CE34" s="813">
        <v>0</v>
      </c>
      <c r="CH34" s="1013">
        <f>CH30+CH32</f>
        <v>104640.49427000422</v>
      </c>
    </row>
    <row r="35" spans="2:86" s="816" customFormat="1" ht="45.75" customHeight="1" x14ac:dyDescent="0.25">
      <c r="B35" s="1069" t="s">
        <v>405</v>
      </c>
      <c r="C35" s="1070"/>
      <c r="D35" s="851">
        <f>D60</f>
        <v>500000</v>
      </c>
      <c r="E35" s="851">
        <f>E60</f>
        <v>286280.25196000002</v>
      </c>
      <c r="F35" s="851">
        <f t="shared" ref="F35:I35" si="112">F60</f>
        <v>0</v>
      </c>
      <c r="G35" s="851">
        <f t="shared" si="112"/>
        <v>0</v>
      </c>
      <c r="H35" s="851">
        <f t="shared" si="112"/>
        <v>0</v>
      </c>
      <c r="I35" s="851">
        <f t="shared" si="112"/>
        <v>213719.74804000001</v>
      </c>
      <c r="J35" s="851">
        <f>J60</f>
        <v>-16781.08964000002</v>
      </c>
      <c r="K35" s="851">
        <f>K60</f>
        <v>483218.91035999998</v>
      </c>
      <c r="L35" s="815">
        <f t="shared" si="1"/>
        <v>0.96643782071999995</v>
      </c>
      <c r="M35" s="851">
        <f>M60</f>
        <v>286280.25196000002</v>
      </c>
      <c r="N35" s="815">
        <f t="shared" si="2"/>
        <v>1</v>
      </c>
      <c r="O35" s="851">
        <v>0</v>
      </c>
      <c r="P35" s="815">
        <v>0</v>
      </c>
      <c r="Q35" s="851">
        <f t="shared" ref="Q35" si="113">Q60</f>
        <v>0</v>
      </c>
      <c r="R35" s="815">
        <v>0</v>
      </c>
      <c r="S35" s="851">
        <f t="shared" ref="S35" si="114">S60</f>
        <v>0</v>
      </c>
      <c r="T35" s="815">
        <v>0</v>
      </c>
      <c r="U35" s="851">
        <f t="shared" ref="U35" si="115">U60</f>
        <v>196938.65839999999</v>
      </c>
      <c r="V35" s="814">
        <f>W35+X35+Y35</f>
        <v>0</v>
      </c>
      <c r="W35" s="814">
        <f>W60</f>
        <v>0</v>
      </c>
      <c r="X35" s="814">
        <f t="shared" ref="X35:AA35" si="116">X60</f>
        <v>0</v>
      </c>
      <c r="Y35" s="814">
        <f t="shared" si="116"/>
        <v>0</v>
      </c>
      <c r="Z35" s="814">
        <f t="shared" si="116"/>
        <v>346117.6</v>
      </c>
      <c r="AA35" s="814">
        <f t="shared" si="116"/>
        <v>346117.6</v>
      </c>
      <c r="AB35" s="814"/>
      <c r="AC35" s="814"/>
      <c r="AD35" s="815">
        <f t="shared" si="8"/>
        <v>0.92148086550776176</v>
      </c>
      <c r="AE35" s="851">
        <f t="shared" si="9"/>
        <v>483218.91035999998</v>
      </c>
      <c r="AF35" s="815">
        <f t="shared" si="10"/>
        <v>0.96643782071999995</v>
      </c>
      <c r="AG35" s="851">
        <f>AG60</f>
        <v>286280.25196000002</v>
      </c>
      <c r="AH35" s="815">
        <f t="shared" si="11"/>
        <v>1</v>
      </c>
      <c r="AI35" s="814">
        <v>0</v>
      </c>
      <c r="AJ35" s="815">
        <v>0</v>
      </c>
      <c r="AK35" s="814">
        <f t="shared" ref="AK35" si="117">AK60</f>
        <v>0</v>
      </c>
      <c r="AL35" s="815">
        <v>0</v>
      </c>
      <c r="AM35" s="814">
        <f t="shared" ref="AM35" si="118">AM60</f>
        <v>0</v>
      </c>
      <c r="AN35" s="815">
        <v>0</v>
      </c>
      <c r="AO35" s="814">
        <f t="shared" ref="AO35" si="119">AO60</f>
        <v>196938.65839999999</v>
      </c>
      <c r="AP35" s="814">
        <f>AP60</f>
        <v>16781.08964000002</v>
      </c>
      <c r="AQ35" s="815">
        <f t="shared" si="15"/>
        <v>0.92148086550776176</v>
      </c>
      <c r="AR35" s="851">
        <f>AR60</f>
        <v>500000</v>
      </c>
      <c r="AS35" s="815">
        <f t="shared" si="16"/>
        <v>1</v>
      </c>
      <c r="AT35" s="851">
        <f>AT60</f>
        <v>286280.25196000002</v>
      </c>
      <c r="AU35" s="815">
        <f t="shared" si="17"/>
        <v>1</v>
      </c>
      <c r="AV35" s="814">
        <v>0</v>
      </c>
      <c r="AW35" s="815">
        <v>0</v>
      </c>
      <c r="AX35" s="851">
        <f t="shared" ref="AX35" si="120">AX60</f>
        <v>0</v>
      </c>
      <c r="AY35" s="815">
        <v>0</v>
      </c>
      <c r="AZ35" s="814">
        <f t="shared" ref="AZ35" si="121">AZ60</f>
        <v>0</v>
      </c>
      <c r="BA35" s="815">
        <v>0</v>
      </c>
      <c r="BB35" s="814">
        <f>BB785</f>
        <v>213719.74804000001</v>
      </c>
      <c r="BC35" s="814"/>
      <c r="BD35" s="814"/>
      <c r="BE35" s="814">
        <f>BE60</f>
        <v>0</v>
      </c>
      <c r="BF35" s="814">
        <f>BF60</f>
        <v>0</v>
      </c>
      <c r="BG35" s="814">
        <f t="shared" ref="BG35:BI35" si="122">BG60</f>
        <v>0</v>
      </c>
      <c r="BH35" s="814">
        <f t="shared" si="122"/>
        <v>0</v>
      </c>
      <c r="BI35" s="814">
        <f t="shared" si="122"/>
        <v>0</v>
      </c>
      <c r="BJ35" s="814">
        <f>BK35+BL35+BM35</f>
        <v>0</v>
      </c>
      <c r="BK35" s="814">
        <f>BK60</f>
        <v>0</v>
      </c>
      <c r="BL35" s="814">
        <f t="shared" ref="BL35:BM35" si="123">BL60</f>
        <v>0</v>
      </c>
      <c r="BM35" s="814">
        <f t="shared" si="123"/>
        <v>0</v>
      </c>
      <c r="BN35" s="814">
        <f t="shared" si="74"/>
        <v>500000</v>
      </c>
      <c r="BO35" s="814">
        <f>BO60</f>
        <v>500000</v>
      </c>
      <c r="BP35" s="814">
        <v>0</v>
      </c>
      <c r="BQ35" s="814">
        <f t="shared" ref="BQ35:BS35" si="124">BQ60</f>
        <v>0</v>
      </c>
      <c r="BR35" s="814">
        <f t="shared" si="124"/>
        <v>0</v>
      </c>
      <c r="BS35" s="814">
        <f t="shared" si="124"/>
        <v>0</v>
      </c>
      <c r="BT35" s="814">
        <f>BT60</f>
        <v>0</v>
      </c>
      <c r="BU35" s="814">
        <f t="shared" si="23"/>
        <v>500000</v>
      </c>
      <c r="BV35" s="814">
        <f>BV60</f>
        <v>500000</v>
      </c>
      <c r="BW35" s="814">
        <v>0</v>
      </c>
      <c r="BX35" s="814">
        <f t="shared" ref="BX35:BZ35" si="125">BX60</f>
        <v>0</v>
      </c>
      <c r="BY35" s="814">
        <f t="shared" si="125"/>
        <v>0</v>
      </c>
      <c r="BZ35" s="814">
        <f t="shared" si="125"/>
        <v>0</v>
      </c>
      <c r="CE35" s="815">
        <f t="shared" si="24"/>
        <v>1</v>
      </c>
    </row>
    <row r="36" spans="2:86" s="818" customFormat="1" ht="46.5" customHeight="1" x14ac:dyDescent="0.25">
      <c r="B36" s="1064" t="s">
        <v>518</v>
      </c>
      <c r="C36" s="1064"/>
      <c r="D36" s="233">
        <f>E36+G36+H36+I36</f>
        <v>2434741.0221700002</v>
      </c>
      <c r="E36" s="233">
        <f>E61+E1052</f>
        <v>0</v>
      </c>
      <c r="F36" s="233">
        <f>F61+F1052</f>
        <v>0</v>
      </c>
      <c r="G36" s="233">
        <f>G61+G1052</f>
        <v>0</v>
      </c>
      <c r="H36" s="233">
        <f>H61+H1052</f>
        <v>0</v>
      </c>
      <c r="I36" s="233">
        <f>I61+I1018+I1052</f>
        <v>2434741.0221700002</v>
      </c>
      <c r="J36" s="233">
        <f>J61+J1052+J1015</f>
        <v>-345409.76516000018</v>
      </c>
      <c r="K36" s="233">
        <f>M36+Q36+S36+U36</f>
        <v>2089331.2570100001</v>
      </c>
      <c r="L36" s="817">
        <f t="shared" si="1"/>
        <v>0.85813285190712052</v>
      </c>
      <c r="M36" s="233">
        <f>M61+M1052</f>
        <v>0</v>
      </c>
      <c r="N36" s="817">
        <v>0</v>
      </c>
      <c r="O36" s="233">
        <v>0</v>
      </c>
      <c r="P36" s="817">
        <v>0</v>
      </c>
      <c r="Q36" s="233">
        <f>Q61+Q1052</f>
        <v>0</v>
      </c>
      <c r="R36" s="817">
        <v>0</v>
      </c>
      <c r="S36" s="233">
        <f>S61+S1052</f>
        <v>0</v>
      </c>
      <c r="T36" s="817">
        <v>0</v>
      </c>
      <c r="U36" s="233">
        <f>U61+U1018+U1052</f>
        <v>2089331.2570100001</v>
      </c>
      <c r="V36" s="96">
        <f t="shared" ref="V36:AC36" si="126">V61+V1052</f>
        <v>-1080126.14066</v>
      </c>
      <c r="W36" s="96">
        <f t="shared" si="126"/>
        <v>0</v>
      </c>
      <c r="X36" s="96">
        <f t="shared" si="126"/>
        <v>0</v>
      </c>
      <c r="Y36" s="96">
        <f t="shared" si="126"/>
        <v>-1080126.14066</v>
      </c>
      <c r="Z36" s="96" t="e">
        <f t="shared" si="126"/>
        <v>#REF!</v>
      </c>
      <c r="AA36" s="96">
        <f t="shared" si="126"/>
        <v>0</v>
      </c>
      <c r="AB36" s="96">
        <f t="shared" si="126"/>
        <v>0</v>
      </c>
      <c r="AC36" s="96" t="e">
        <f t="shared" si="126"/>
        <v>#REF!</v>
      </c>
      <c r="AD36" s="817">
        <f t="shared" si="8"/>
        <v>0.85813285190712052</v>
      </c>
      <c r="AE36" s="233">
        <f t="shared" si="9"/>
        <v>1832512.3276499999</v>
      </c>
      <c r="AF36" s="817">
        <f t="shared" si="10"/>
        <v>0.75265184714255362</v>
      </c>
      <c r="AG36" s="233">
        <f>AG61+AG1052</f>
        <v>0</v>
      </c>
      <c r="AH36" s="817">
        <v>0</v>
      </c>
      <c r="AI36" s="96">
        <v>0</v>
      </c>
      <c r="AJ36" s="817">
        <v>0</v>
      </c>
      <c r="AK36" s="96">
        <f>AK61+AK1052</f>
        <v>0</v>
      </c>
      <c r="AL36" s="817">
        <v>0</v>
      </c>
      <c r="AM36" s="96">
        <f>AM61+AM1052</f>
        <v>0</v>
      </c>
      <c r="AN36" s="817">
        <v>0</v>
      </c>
      <c r="AO36" s="96">
        <f>AO61+AO1018+AO1052</f>
        <v>1832512.3276499999</v>
      </c>
      <c r="AP36" s="96">
        <f>AP61+AP1052+AP1015</f>
        <v>601932.7560800002</v>
      </c>
      <c r="AQ36" s="817">
        <f t="shared" si="15"/>
        <v>0.75265184714255362</v>
      </c>
      <c r="AR36" s="233">
        <f>AT36+AX36+AZ36+BB36</f>
        <v>2434445.0837300001</v>
      </c>
      <c r="AS36" s="817">
        <f t="shared" si="16"/>
        <v>0.99987845177893442</v>
      </c>
      <c r="AT36" s="233">
        <f>AT61+AT1052</f>
        <v>0</v>
      </c>
      <c r="AU36" s="817">
        <v>0</v>
      </c>
      <c r="AV36" s="96">
        <v>0</v>
      </c>
      <c r="AW36" s="817">
        <v>0</v>
      </c>
      <c r="AX36" s="233">
        <f>AX61+AX1052</f>
        <v>0</v>
      </c>
      <c r="AY36" s="817">
        <v>0</v>
      </c>
      <c r="AZ36" s="96">
        <f>AZ61+AZ1052</f>
        <v>0</v>
      </c>
      <c r="BA36" s="817">
        <v>0</v>
      </c>
      <c r="BB36" s="96">
        <f>BB61+BB1018+BB1052</f>
        <v>2434445.0837300001</v>
      </c>
      <c r="BC36" s="96">
        <f>BC61+BC1018</f>
        <v>0</v>
      </c>
      <c r="BD36" s="96">
        <f>BD61+BD1018+BD1039</f>
        <v>16888.287369999998</v>
      </c>
      <c r="BE36" s="96">
        <f>BF36+BG36+BH36+BI36</f>
        <v>0</v>
      </c>
      <c r="BF36" s="96">
        <f>BF61+BF1052</f>
        <v>0</v>
      </c>
      <c r="BG36" s="96">
        <f>BG61+BG1052</f>
        <v>0</v>
      </c>
      <c r="BH36" s="96">
        <f>BH61+BH1052</f>
        <v>0</v>
      </c>
      <c r="BI36" s="96">
        <f>BI61+BI1018+BI1052</f>
        <v>0</v>
      </c>
      <c r="BJ36" s="96">
        <f t="shared" ref="BJ36:BJ53" si="127">BK36+BL36+BM36</f>
        <v>0</v>
      </c>
      <c r="BK36" s="96">
        <f>BK61+BK1018</f>
        <v>0</v>
      </c>
      <c r="BL36" s="96">
        <f>BL61+BL1018</f>
        <v>0</v>
      </c>
      <c r="BM36" s="96">
        <f>BM61+BM1018+BM1039</f>
        <v>0</v>
      </c>
      <c r="BN36" s="96">
        <f t="shared" si="74"/>
        <v>1246134</v>
      </c>
      <c r="BO36" s="96">
        <f>BO61+BO1052</f>
        <v>0</v>
      </c>
      <c r="BP36" s="96">
        <v>0</v>
      </c>
      <c r="BQ36" s="96">
        <f>BQ61+BQ1052</f>
        <v>0</v>
      </c>
      <c r="BR36" s="96">
        <f>BR61+BR1052</f>
        <v>0</v>
      </c>
      <c r="BS36" s="96">
        <f>BS61+BS1018+BS1052</f>
        <v>1246134</v>
      </c>
      <c r="BT36" s="96">
        <f>BT61+BT1052+BT1015</f>
        <v>-177265.59490000003</v>
      </c>
      <c r="BU36" s="96">
        <f t="shared" si="23"/>
        <v>1068868.4051000001</v>
      </c>
      <c r="BV36" s="96">
        <f>BV61+BV1052</f>
        <v>0</v>
      </c>
      <c r="BW36" s="96">
        <v>0</v>
      </c>
      <c r="BX36" s="96">
        <f>BX61+BX1052</f>
        <v>0</v>
      </c>
      <c r="BY36" s="96">
        <f>BY61+BY1052</f>
        <v>0</v>
      </c>
      <c r="BZ36" s="96">
        <f>BZ61+BZ1018+BZ1052</f>
        <v>1068868.4051000001</v>
      </c>
      <c r="CE36" s="817">
        <f t="shared" si="24"/>
        <v>0.99987845177893442</v>
      </c>
    </row>
    <row r="37" spans="2:86" s="422" customFormat="1" ht="84" customHeight="1" x14ac:dyDescent="0.25">
      <c r="B37" s="1065" t="s">
        <v>458</v>
      </c>
      <c r="C37" s="1065"/>
      <c r="D37" s="847">
        <f>E37+G37+H37+I37</f>
        <v>2500</v>
      </c>
      <c r="E37" s="847">
        <v>0</v>
      </c>
      <c r="F37" s="847">
        <f t="shared" ref="F37:I37" si="128">F1126</f>
        <v>0</v>
      </c>
      <c r="G37" s="847">
        <f t="shared" si="128"/>
        <v>1100</v>
      </c>
      <c r="H37" s="847">
        <f t="shared" si="128"/>
        <v>500</v>
      </c>
      <c r="I37" s="847">
        <f t="shared" si="128"/>
        <v>900</v>
      </c>
      <c r="J37" s="847">
        <f>J1126</f>
        <v>-300</v>
      </c>
      <c r="K37" s="847">
        <f>M37+Q37+S37+U37</f>
        <v>2200</v>
      </c>
      <c r="L37" s="695">
        <f t="shared" si="1"/>
        <v>0.88</v>
      </c>
      <c r="M37" s="847">
        <v>0</v>
      </c>
      <c r="N37" s="695">
        <v>0</v>
      </c>
      <c r="O37" s="847">
        <v>0</v>
      </c>
      <c r="P37" s="695">
        <v>0</v>
      </c>
      <c r="Q37" s="847">
        <f t="shared" ref="Q37" si="129">Q1126</f>
        <v>900</v>
      </c>
      <c r="R37" s="695">
        <f t="shared" si="4"/>
        <v>0.81818181818181823</v>
      </c>
      <c r="S37" s="847">
        <f t="shared" ref="S37" si="130">S1126</f>
        <v>400</v>
      </c>
      <c r="T37" s="695">
        <f t="shared" si="5"/>
        <v>0.8</v>
      </c>
      <c r="U37" s="847">
        <f t="shared" ref="U37" si="131">U1126</f>
        <v>900</v>
      </c>
      <c r="V37" s="325">
        <f t="shared" si="6"/>
        <v>0</v>
      </c>
      <c r="W37" s="325">
        <f>W1126</f>
        <v>0</v>
      </c>
      <c r="X37" s="325">
        <f t="shared" ref="X37:Y37" si="132">X1126</f>
        <v>0</v>
      </c>
      <c r="Y37" s="325">
        <f t="shared" si="132"/>
        <v>0</v>
      </c>
      <c r="Z37" s="325">
        <f t="shared" si="7"/>
        <v>500</v>
      </c>
      <c r="AA37" s="325">
        <f>AA1126</f>
        <v>0</v>
      </c>
      <c r="AB37" s="325">
        <f t="shared" ref="AB37:AC37" si="133">AB1126</f>
        <v>500</v>
      </c>
      <c r="AC37" s="325">
        <f t="shared" si="133"/>
        <v>0</v>
      </c>
      <c r="AD37" s="695">
        <f t="shared" si="8"/>
        <v>1</v>
      </c>
      <c r="AE37" s="847">
        <f t="shared" si="9"/>
        <v>2200</v>
      </c>
      <c r="AF37" s="695">
        <f t="shared" si="10"/>
        <v>0.88</v>
      </c>
      <c r="AG37" s="847">
        <v>0</v>
      </c>
      <c r="AH37" s="695">
        <v>0</v>
      </c>
      <c r="AI37" s="281">
        <v>0</v>
      </c>
      <c r="AJ37" s="695">
        <v>0</v>
      </c>
      <c r="AK37" s="281">
        <f t="shared" ref="AK37" si="134">AK1126</f>
        <v>900</v>
      </c>
      <c r="AL37" s="695">
        <f t="shared" si="13"/>
        <v>0.81818181818181823</v>
      </c>
      <c r="AM37" s="281">
        <f t="shared" ref="AM37" si="135">AM1126</f>
        <v>400</v>
      </c>
      <c r="AN37" s="695">
        <f t="shared" si="14"/>
        <v>0.8</v>
      </c>
      <c r="AO37" s="281">
        <f t="shared" ref="AO37" si="136">AO1126</f>
        <v>900</v>
      </c>
      <c r="AP37" s="325">
        <v>0</v>
      </c>
      <c r="AQ37" s="695">
        <f t="shared" si="15"/>
        <v>1</v>
      </c>
      <c r="AR37" s="847">
        <f>AT37+AX37+AZ37+BB37</f>
        <v>2200</v>
      </c>
      <c r="AS37" s="695">
        <f t="shared" si="16"/>
        <v>0.88</v>
      </c>
      <c r="AT37" s="847">
        <v>0</v>
      </c>
      <c r="AU37" s="695">
        <v>0</v>
      </c>
      <c r="AV37" s="281">
        <v>0</v>
      </c>
      <c r="AW37" s="695">
        <v>0</v>
      </c>
      <c r="AX37" s="847">
        <f t="shared" ref="AX37" si="137">AX1126</f>
        <v>900</v>
      </c>
      <c r="AY37" s="695">
        <f t="shared" si="19"/>
        <v>0.81818181818181823</v>
      </c>
      <c r="AZ37" s="281">
        <f t="shared" ref="AZ37" si="138">AZ1126</f>
        <v>400</v>
      </c>
      <c r="BA37" s="695">
        <f t="shared" si="20"/>
        <v>0.8</v>
      </c>
      <c r="BB37" s="281">
        <f t="shared" ref="BB37" si="139">BB1126</f>
        <v>900</v>
      </c>
      <c r="BC37" s="325">
        <f t="shared" ref="BC37:BD37" si="140">BC1126</f>
        <v>400</v>
      </c>
      <c r="BD37" s="325">
        <f t="shared" si="140"/>
        <v>900</v>
      </c>
      <c r="BE37" s="325">
        <f>BF37+BG37+BH37+BI37</f>
        <v>200</v>
      </c>
      <c r="BF37" s="325">
        <f>BF1126</f>
        <v>100</v>
      </c>
      <c r="BG37" s="325">
        <f t="shared" ref="BG37:BI37" si="141">BG1126</f>
        <v>0</v>
      </c>
      <c r="BH37" s="325">
        <f t="shared" si="141"/>
        <v>100</v>
      </c>
      <c r="BI37" s="325">
        <f t="shared" si="141"/>
        <v>0</v>
      </c>
      <c r="BJ37" s="325">
        <f t="shared" si="127"/>
        <v>0</v>
      </c>
      <c r="BK37" s="325">
        <f>BK1126</f>
        <v>0</v>
      </c>
      <c r="BL37" s="325">
        <f t="shared" ref="BL37:BM37" si="142">BL1126</f>
        <v>0</v>
      </c>
      <c r="BM37" s="325">
        <f t="shared" si="142"/>
        <v>0</v>
      </c>
      <c r="BN37" s="281">
        <f t="shared" si="74"/>
        <v>700</v>
      </c>
      <c r="BO37" s="325">
        <f>BO1126</f>
        <v>0</v>
      </c>
      <c r="BP37" s="281">
        <v>0</v>
      </c>
      <c r="BQ37" s="325">
        <f t="shared" ref="BQ37:BS37" si="143">BQ1126</f>
        <v>300</v>
      </c>
      <c r="BR37" s="325">
        <f t="shared" si="143"/>
        <v>0</v>
      </c>
      <c r="BS37" s="325">
        <f t="shared" si="143"/>
        <v>400</v>
      </c>
      <c r="BT37" s="325">
        <v>0</v>
      </c>
      <c r="BU37" s="281">
        <f t="shared" si="23"/>
        <v>700</v>
      </c>
      <c r="BV37" s="325">
        <f>BV1126</f>
        <v>0</v>
      </c>
      <c r="BW37" s="325">
        <v>0</v>
      </c>
      <c r="BX37" s="281">
        <f t="shared" ref="BX37:BZ37" si="144">BX1126</f>
        <v>300</v>
      </c>
      <c r="BY37" s="325">
        <f t="shared" si="144"/>
        <v>0</v>
      </c>
      <c r="BZ37" s="325">
        <f t="shared" si="144"/>
        <v>400</v>
      </c>
      <c r="CD37" s="829"/>
      <c r="CE37" s="695">
        <f t="shared" si="24"/>
        <v>1</v>
      </c>
    </row>
    <row r="38" spans="2:86" s="422" customFormat="1" ht="84" hidden="1" customHeight="1" x14ac:dyDescent="0.25">
      <c r="B38" s="1065" t="s">
        <v>233</v>
      </c>
      <c r="C38" s="1065"/>
      <c r="D38" s="325">
        <f t="shared" ref="D38:D39" si="145">E38+G38+H38+I38</f>
        <v>0</v>
      </c>
      <c r="E38" s="325">
        <v>0</v>
      </c>
      <c r="F38" s="325"/>
      <c r="G38" s="325"/>
      <c r="H38" s="325">
        <v>0</v>
      </c>
      <c r="I38" s="325">
        <v>0</v>
      </c>
      <c r="J38" s="325">
        <v>0</v>
      </c>
      <c r="K38" s="325">
        <f t="shared" ref="K38:K39" si="146">M38+Q38+S38+U38</f>
        <v>0</v>
      </c>
      <c r="L38" s="695" t="e">
        <f t="shared" si="1"/>
        <v>#DIV/0!</v>
      </c>
      <c r="M38" s="724">
        <v>0</v>
      </c>
      <c r="N38" s="695" t="e">
        <f t="shared" si="2"/>
        <v>#DIV/0!</v>
      </c>
      <c r="O38" s="325"/>
      <c r="P38" s="325"/>
      <c r="Q38" s="325"/>
      <c r="R38" s="325"/>
      <c r="S38" s="325">
        <v>0</v>
      </c>
      <c r="T38" s="325"/>
      <c r="U38" s="325">
        <v>0</v>
      </c>
      <c r="V38" s="325">
        <f t="shared" si="6"/>
        <v>0</v>
      </c>
      <c r="W38" s="325">
        <v>0</v>
      </c>
      <c r="X38" s="325">
        <v>0</v>
      </c>
      <c r="Y38" s="325">
        <v>0</v>
      </c>
      <c r="Z38" s="325">
        <f t="shared" si="7"/>
        <v>0</v>
      </c>
      <c r="AA38" s="325">
        <v>0</v>
      </c>
      <c r="AB38" s="325">
        <v>0</v>
      </c>
      <c r="AC38" s="325">
        <v>0</v>
      </c>
      <c r="AD38" s="325"/>
      <c r="AE38" s="970">
        <f t="shared" ref="AE38" si="147">AE62</f>
        <v>0</v>
      </c>
      <c r="AF38" s="494"/>
      <c r="AG38" s="724">
        <v>0</v>
      </c>
      <c r="AH38" s="325"/>
      <c r="AI38" s="325"/>
      <c r="AJ38" s="695" t="e">
        <f t="shared" si="12"/>
        <v>#DIV/0!</v>
      </c>
      <c r="AK38" s="325"/>
      <c r="AL38" s="325"/>
      <c r="AM38" s="325">
        <v>0</v>
      </c>
      <c r="AN38" s="325"/>
      <c r="AO38" s="325">
        <v>0</v>
      </c>
      <c r="AP38" s="325">
        <f t="shared" ref="AP38:AP53" si="148">AR38+AT38+AX38</f>
        <v>0</v>
      </c>
      <c r="AQ38" s="325"/>
      <c r="AR38" s="325">
        <f t="shared" ref="AR38" si="149">AR62</f>
        <v>0</v>
      </c>
      <c r="AS38" s="325"/>
      <c r="AT38" s="724">
        <v>0</v>
      </c>
      <c r="AU38" s="695" t="e">
        <f t="shared" si="17"/>
        <v>#DIV/0!</v>
      </c>
      <c r="AV38" s="325"/>
      <c r="AW38" s="325"/>
      <c r="AX38" s="724"/>
      <c r="AY38" s="325"/>
      <c r="AZ38" s="325">
        <v>0</v>
      </c>
      <c r="BA38" s="325"/>
      <c r="BB38" s="325">
        <v>0</v>
      </c>
      <c r="BC38" s="325">
        <v>0</v>
      </c>
      <c r="BD38" s="325">
        <v>0</v>
      </c>
      <c r="BE38" s="325">
        <f t="shared" ref="BE38" si="150">BE62</f>
        <v>0</v>
      </c>
      <c r="BF38" s="325">
        <v>0</v>
      </c>
      <c r="BG38" s="325"/>
      <c r="BH38" s="325">
        <v>0</v>
      </c>
      <c r="BI38" s="325">
        <v>0</v>
      </c>
      <c r="BJ38" s="325">
        <f t="shared" si="127"/>
        <v>0</v>
      </c>
      <c r="BK38" s="325">
        <v>0</v>
      </c>
      <c r="BL38" s="325">
        <v>0</v>
      </c>
      <c r="BM38" s="325">
        <v>0</v>
      </c>
      <c r="BN38" s="325">
        <f t="shared" ref="BN38:BN53" si="151">BO38+BR38+BS38</f>
        <v>0</v>
      </c>
      <c r="BO38" s="325">
        <v>0</v>
      </c>
      <c r="BP38" s="325"/>
      <c r="BQ38" s="325"/>
      <c r="BR38" s="325">
        <v>0</v>
      </c>
      <c r="BS38" s="325">
        <v>0</v>
      </c>
      <c r="BT38" s="325"/>
      <c r="BU38" s="325">
        <f t="shared" ref="BU38" si="152">BU62</f>
        <v>0</v>
      </c>
      <c r="BV38" s="325">
        <v>0</v>
      </c>
      <c r="BW38" s="325"/>
      <c r="BX38" s="325"/>
      <c r="BY38" s="325">
        <v>0</v>
      </c>
      <c r="BZ38" s="325">
        <v>0</v>
      </c>
      <c r="CE38" s="325"/>
    </row>
    <row r="39" spans="2:86" s="422" customFormat="1" ht="96" hidden="1" customHeight="1" x14ac:dyDescent="0.25">
      <c r="B39" s="1065" t="s">
        <v>404</v>
      </c>
      <c r="C39" s="1065"/>
      <c r="D39" s="325">
        <f t="shared" si="145"/>
        <v>0</v>
      </c>
      <c r="E39" s="325">
        <f>E867+E870</f>
        <v>0</v>
      </c>
      <c r="F39" s="325"/>
      <c r="G39" s="325">
        <f t="shared" ref="G39:AC39" si="153">G867+G870</f>
        <v>0</v>
      </c>
      <c r="H39" s="325">
        <f t="shared" si="153"/>
        <v>0</v>
      </c>
      <c r="I39" s="325">
        <v>0</v>
      </c>
      <c r="J39" s="325">
        <f t="shared" si="153"/>
        <v>0</v>
      </c>
      <c r="K39" s="325">
        <f t="shared" si="146"/>
        <v>0</v>
      </c>
      <c r="L39" s="695" t="e">
        <f t="shared" si="1"/>
        <v>#DIV/0!</v>
      </c>
      <c r="M39" s="724">
        <f>M867+M870</f>
        <v>0</v>
      </c>
      <c r="N39" s="695" t="e">
        <f t="shared" si="2"/>
        <v>#DIV/0!</v>
      </c>
      <c r="O39" s="325"/>
      <c r="P39" s="325"/>
      <c r="Q39" s="325">
        <f t="shared" ref="Q39:S39" si="154">Q867+Q870</f>
        <v>0</v>
      </c>
      <c r="R39" s="325"/>
      <c r="S39" s="325">
        <f t="shared" si="154"/>
        <v>0</v>
      </c>
      <c r="T39" s="325"/>
      <c r="U39" s="325">
        <v>0</v>
      </c>
      <c r="V39" s="325">
        <f t="shared" si="153"/>
        <v>0</v>
      </c>
      <c r="W39" s="325">
        <f t="shared" si="153"/>
        <v>0</v>
      </c>
      <c r="X39" s="325">
        <f t="shared" si="153"/>
        <v>0</v>
      </c>
      <c r="Y39" s="325">
        <f t="shared" si="153"/>
        <v>0</v>
      </c>
      <c r="Z39" s="325">
        <f t="shared" si="153"/>
        <v>150</v>
      </c>
      <c r="AA39" s="325">
        <f t="shared" si="153"/>
        <v>0</v>
      </c>
      <c r="AB39" s="325">
        <f t="shared" si="153"/>
        <v>0</v>
      </c>
      <c r="AC39" s="325">
        <f t="shared" si="153"/>
        <v>150</v>
      </c>
      <c r="AD39" s="325"/>
      <c r="AE39" s="970">
        <f t="shared" ref="AE39" si="155">AG39+AK39+AM39+AO39</f>
        <v>0</v>
      </c>
      <c r="AF39" s="494"/>
      <c r="AG39" s="724">
        <f>AG867+AG870</f>
        <v>0</v>
      </c>
      <c r="AH39" s="325"/>
      <c r="AI39" s="325"/>
      <c r="AJ39" s="695" t="e">
        <f t="shared" si="12"/>
        <v>#DIV/0!</v>
      </c>
      <c r="AK39" s="325">
        <f t="shared" ref="AK39:AM39" si="156">AK867+AK870</f>
        <v>0</v>
      </c>
      <c r="AL39" s="325"/>
      <c r="AM39" s="325">
        <f t="shared" si="156"/>
        <v>0</v>
      </c>
      <c r="AN39" s="325"/>
      <c r="AO39" s="325">
        <v>0</v>
      </c>
      <c r="AP39" s="325">
        <f t="shared" si="148"/>
        <v>0</v>
      </c>
      <c r="AQ39" s="325"/>
      <c r="AR39" s="325">
        <f t="shared" ref="AR39" si="157">AT39+AX39+AZ39+BB39</f>
        <v>0</v>
      </c>
      <c r="AS39" s="325"/>
      <c r="AT39" s="724">
        <f>AT867+AT870</f>
        <v>0</v>
      </c>
      <c r="AU39" s="695" t="e">
        <f t="shared" si="17"/>
        <v>#DIV/0!</v>
      </c>
      <c r="AV39" s="325"/>
      <c r="AW39" s="325"/>
      <c r="AX39" s="724">
        <f t="shared" ref="AX39:AZ39" si="158">AX867+AX870</f>
        <v>0</v>
      </c>
      <c r="AY39" s="325"/>
      <c r="AZ39" s="325">
        <f t="shared" si="158"/>
        <v>0</v>
      </c>
      <c r="BA39" s="325"/>
      <c r="BB39" s="325">
        <v>0</v>
      </c>
      <c r="BC39" s="325">
        <v>0</v>
      </c>
      <c r="BD39" s="325">
        <v>150</v>
      </c>
      <c r="BE39" s="325">
        <f t="shared" ref="BE39" si="159">BF39+BG39+BH39+BI39</f>
        <v>0</v>
      </c>
      <c r="BF39" s="325">
        <f>BF867+BF870</f>
        <v>0</v>
      </c>
      <c r="BG39" s="325">
        <f t="shared" ref="BG39:BH39" si="160">BG867+BG870</f>
        <v>0</v>
      </c>
      <c r="BH39" s="325">
        <f t="shared" si="160"/>
        <v>0</v>
      </c>
      <c r="BI39" s="325">
        <v>0</v>
      </c>
      <c r="BJ39" s="325">
        <f t="shared" si="127"/>
        <v>0</v>
      </c>
      <c r="BK39" s="325">
        <v>0</v>
      </c>
      <c r="BL39" s="325">
        <v>0</v>
      </c>
      <c r="BM39" s="325"/>
      <c r="BN39" s="325">
        <f t="shared" si="151"/>
        <v>150</v>
      </c>
      <c r="BO39" s="325">
        <v>0</v>
      </c>
      <c r="BP39" s="325"/>
      <c r="BQ39" s="325"/>
      <c r="BR39" s="325">
        <v>0</v>
      </c>
      <c r="BS39" s="325">
        <v>150</v>
      </c>
      <c r="BT39" s="325"/>
      <c r="BU39" s="325">
        <f t="shared" ref="BU39" si="161">BV39+BX39+BY39+BZ39</f>
        <v>0</v>
      </c>
      <c r="BV39" s="325">
        <f>BV867+BV870</f>
        <v>0</v>
      </c>
      <c r="BW39" s="325"/>
      <c r="BX39" s="325">
        <f t="shared" ref="BX39:BY39" si="162">BX867+BX870</f>
        <v>0</v>
      </c>
      <c r="BY39" s="325">
        <f t="shared" si="162"/>
        <v>0</v>
      </c>
      <c r="BZ39" s="325">
        <v>0</v>
      </c>
      <c r="CE39" s="325"/>
    </row>
    <row r="40" spans="2:86" s="92" customFormat="1" ht="56.25" hidden="1" customHeight="1" x14ac:dyDescent="0.25">
      <c r="B40" s="1016" t="s">
        <v>250</v>
      </c>
      <c r="C40" s="1016"/>
      <c r="D40" s="95">
        <f t="shared" ref="D40:I40" si="163">D64</f>
        <v>8011668.4615499992</v>
      </c>
      <c r="E40" s="95">
        <f t="shared" si="163"/>
        <v>4371737.4537699996</v>
      </c>
      <c r="F40" s="95"/>
      <c r="G40" s="95"/>
      <c r="H40" s="95">
        <f t="shared" si="163"/>
        <v>0</v>
      </c>
      <c r="I40" s="95">
        <f t="shared" si="163"/>
        <v>0</v>
      </c>
      <c r="J40" s="95">
        <f t="shared" ref="J40:AO40" si="164">J64</f>
        <v>0</v>
      </c>
      <c r="K40" s="325">
        <f t="shared" si="164"/>
        <v>8011668.4615499992</v>
      </c>
      <c r="L40" s="695">
        <f t="shared" si="1"/>
        <v>1</v>
      </c>
      <c r="M40" s="188">
        <f t="shared" si="164"/>
        <v>4371737.4537699996</v>
      </c>
      <c r="N40" s="695">
        <f t="shared" si="2"/>
        <v>1</v>
      </c>
      <c r="O40" s="95"/>
      <c r="P40" s="325"/>
      <c r="Q40" s="95"/>
      <c r="R40" s="325"/>
      <c r="S40" s="95">
        <f t="shared" ref="S40:U40" si="165">S64</f>
        <v>0</v>
      </c>
      <c r="T40" s="325"/>
      <c r="U40" s="95">
        <f t="shared" si="165"/>
        <v>0</v>
      </c>
      <c r="V40" s="95">
        <f t="shared" si="6"/>
        <v>3776254.7761300001</v>
      </c>
      <c r="W40" s="95">
        <f t="shared" ref="W40:Y40" si="166">W64</f>
        <v>3776254.7761300001</v>
      </c>
      <c r="X40" s="95">
        <f t="shared" si="166"/>
        <v>0</v>
      </c>
      <c r="Y40" s="95">
        <f t="shared" si="166"/>
        <v>0</v>
      </c>
      <c r="Z40" s="95" t="e">
        <f t="shared" si="7"/>
        <v>#REF!</v>
      </c>
      <c r="AA40" s="95" t="e">
        <f t="shared" ref="AA40:AC40" si="167">AA64</f>
        <v>#REF!</v>
      </c>
      <c r="AB40" s="95">
        <f t="shared" si="167"/>
        <v>0</v>
      </c>
      <c r="AC40" s="95">
        <f t="shared" si="167"/>
        <v>0</v>
      </c>
      <c r="AD40" s="325"/>
      <c r="AE40" s="971">
        <f t="shared" si="164"/>
        <v>7744596.3713399991</v>
      </c>
      <c r="AF40" s="494"/>
      <c r="AG40" s="188">
        <f t="shared" si="164"/>
        <v>4371737.4537699996</v>
      </c>
      <c r="AH40" s="724"/>
      <c r="AI40" s="188"/>
      <c r="AJ40" s="695" t="e">
        <f t="shared" si="12"/>
        <v>#DIV/0!</v>
      </c>
      <c r="AK40" s="188"/>
      <c r="AL40" s="724"/>
      <c r="AM40" s="188">
        <f t="shared" si="164"/>
        <v>0</v>
      </c>
      <c r="AN40" s="724"/>
      <c r="AO40" s="188">
        <f t="shared" si="164"/>
        <v>0</v>
      </c>
      <c r="AP40" s="95">
        <f t="shared" si="148"/>
        <v>12383405.91532</v>
      </c>
      <c r="AQ40" s="325"/>
      <c r="AR40" s="95">
        <f t="shared" ref="AR40:AT40" si="168">AR64</f>
        <v>8011668.4615500001</v>
      </c>
      <c r="AS40" s="325"/>
      <c r="AT40" s="188">
        <f t="shared" si="168"/>
        <v>4371737.4537699996</v>
      </c>
      <c r="AU40" s="695">
        <f t="shared" si="17"/>
        <v>1</v>
      </c>
      <c r="AV40" s="188"/>
      <c r="AW40" s="724"/>
      <c r="AX40" s="188"/>
      <c r="AY40" s="724"/>
      <c r="AZ40" s="188">
        <f t="shared" ref="AZ40:BB40" si="169">AZ64</f>
        <v>0</v>
      </c>
      <c r="BA40" s="724"/>
      <c r="BB40" s="188">
        <f t="shared" si="169"/>
        <v>0</v>
      </c>
      <c r="BC40" s="95">
        <f t="shared" ref="BC40:BI40" si="170">BC64</f>
        <v>0</v>
      </c>
      <c r="BD40" s="95">
        <f t="shared" si="170"/>
        <v>0</v>
      </c>
      <c r="BE40" s="95">
        <f t="shared" si="170"/>
        <v>0</v>
      </c>
      <c r="BF40" s="188">
        <f t="shared" si="170"/>
        <v>0</v>
      </c>
      <c r="BG40" s="188"/>
      <c r="BH40" s="188">
        <f t="shared" si="170"/>
        <v>0</v>
      </c>
      <c r="BI40" s="188">
        <f t="shared" si="170"/>
        <v>0</v>
      </c>
      <c r="BJ40" s="95">
        <f t="shared" si="127"/>
        <v>0</v>
      </c>
      <c r="BK40" s="95">
        <f t="shared" ref="BK40:BM40" si="171">BK64</f>
        <v>0</v>
      </c>
      <c r="BL40" s="95">
        <f t="shared" si="171"/>
        <v>0</v>
      </c>
      <c r="BM40" s="95">
        <f t="shared" si="171"/>
        <v>0</v>
      </c>
      <c r="BN40" s="95">
        <f t="shared" si="151"/>
        <v>5578957.14286</v>
      </c>
      <c r="BO40" s="95">
        <f t="shared" ref="BO40:BS40" si="172">BO64</f>
        <v>5578957.14286</v>
      </c>
      <c r="BP40" s="95"/>
      <c r="BQ40" s="95"/>
      <c r="BR40" s="95">
        <f t="shared" si="172"/>
        <v>0</v>
      </c>
      <c r="BS40" s="95">
        <f t="shared" si="172"/>
        <v>0</v>
      </c>
      <c r="BT40" s="95"/>
      <c r="BU40" s="95">
        <f t="shared" ref="BU40" si="173">BU64</f>
        <v>13647663.036430001</v>
      </c>
      <c r="BV40" s="188">
        <f t="shared" ref="BV40" si="174">BV64</f>
        <v>5578957.14286</v>
      </c>
      <c r="BW40" s="188"/>
      <c r="BX40" s="188"/>
      <c r="BY40" s="188">
        <f t="shared" ref="BY40:BZ40" si="175">BY64</f>
        <v>0</v>
      </c>
      <c r="BZ40" s="188">
        <f t="shared" si="175"/>
        <v>0</v>
      </c>
      <c r="CE40" s="325"/>
    </row>
    <row r="41" spans="2:86" s="91" customFormat="1" ht="35.25" hidden="1" customHeight="1" x14ac:dyDescent="0.25">
      <c r="B41" s="1016" t="s">
        <v>27</v>
      </c>
      <c r="C41" s="1016"/>
      <c r="D41" s="95"/>
      <c r="E41" s="95"/>
      <c r="F41" s="95"/>
      <c r="G41" s="95"/>
      <c r="H41" s="95"/>
      <c r="I41" s="95"/>
      <c r="J41" s="95"/>
      <c r="K41" s="325"/>
      <c r="L41" s="695" t="e">
        <f t="shared" si="1"/>
        <v>#DIV/0!</v>
      </c>
      <c r="M41" s="188"/>
      <c r="N41" s="695" t="e">
        <f t="shared" si="2"/>
        <v>#DIV/0!</v>
      </c>
      <c r="O41" s="95"/>
      <c r="P41" s="325"/>
      <c r="Q41" s="95"/>
      <c r="R41" s="325"/>
      <c r="S41" s="95"/>
      <c r="T41" s="325"/>
      <c r="U41" s="95"/>
      <c r="V41" s="95">
        <f t="shared" si="6"/>
        <v>0</v>
      </c>
      <c r="W41" s="95"/>
      <c r="X41" s="95"/>
      <c r="Y41" s="95"/>
      <c r="Z41" s="95">
        <f t="shared" si="7"/>
        <v>0</v>
      </c>
      <c r="AA41" s="95"/>
      <c r="AB41" s="95"/>
      <c r="AC41" s="95"/>
      <c r="AD41" s="325"/>
      <c r="AE41" s="971"/>
      <c r="AF41" s="494"/>
      <c r="AG41" s="188"/>
      <c r="AH41" s="724"/>
      <c r="AI41" s="188"/>
      <c r="AJ41" s="695" t="e">
        <f t="shared" si="12"/>
        <v>#DIV/0!</v>
      </c>
      <c r="AK41" s="188"/>
      <c r="AL41" s="724"/>
      <c r="AM41" s="188"/>
      <c r="AN41" s="724"/>
      <c r="AO41" s="188"/>
      <c r="AP41" s="95">
        <f t="shared" si="148"/>
        <v>0</v>
      </c>
      <c r="AQ41" s="325"/>
      <c r="AR41" s="95"/>
      <c r="AS41" s="325"/>
      <c r="AT41" s="188"/>
      <c r="AU41" s="695" t="e">
        <f t="shared" si="17"/>
        <v>#DIV/0!</v>
      </c>
      <c r="AV41" s="188"/>
      <c r="AW41" s="724"/>
      <c r="AX41" s="188"/>
      <c r="AY41" s="724"/>
      <c r="AZ41" s="188"/>
      <c r="BA41" s="724"/>
      <c r="BB41" s="188"/>
      <c r="BC41" s="95"/>
      <c r="BD41" s="95"/>
      <c r="BE41" s="95"/>
      <c r="BF41" s="188"/>
      <c r="BG41" s="188"/>
      <c r="BH41" s="188"/>
      <c r="BI41" s="188"/>
      <c r="BJ41" s="95">
        <f t="shared" si="127"/>
        <v>0</v>
      </c>
      <c r="BK41" s="95"/>
      <c r="BL41" s="95"/>
      <c r="BM41" s="95"/>
      <c r="BN41" s="95">
        <f t="shared" si="151"/>
        <v>0</v>
      </c>
      <c r="BO41" s="95"/>
      <c r="BP41" s="95"/>
      <c r="BQ41" s="95"/>
      <c r="BR41" s="95"/>
      <c r="BS41" s="95"/>
      <c r="BT41" s="95"/>
      <c r="BU41" s="95"/>
      <c r="BV41" s="188"/>
      <c r="BW41" s="188"/>
      <c r="BX41" s="188"/>
      <c r="BY41" s="188"/>
      <c r="BZ41" s="188"/>
      <c r="CE41" s="325"/>
    </row>
    <row r="42" spans="2:86" s="91" customFormat="1" ht="35.25" hidden="1" customHeight="1" x14ac:dyDescent="0.25">
      <c r="B42" s="1016" t="s">
        <v>28</v>
      </c>
      <c r="C42" s="1016"/>
      <c r="D42" s="95"/>
      <c r="E42" s="95"/>
      <c r="F42" s="95"/>
      <c r="G42" s="95"/>
      <c r="H42" s="95"/>
      <c r="I42" s="95"/>
      <c r="J42" s="95"/>
      <c r="K42" s="325"/>
      <c r="L42" s="695" t="e">
        <f t="shared" si="1"/>
        <v>#DIV/0!</v>
      </c>
      <c r="M42" s="188"/>
      <c r="N42" s="695" t="e">
        <f t="shared" si="2"/>
        <v>#DIV/0!</v>
      </c>
      <c r="O42" s="95"/>
      <c r="P42" s="325"/>
      <c r="Q42" s="95"/>
      <c r="R42" s="325"/>
      <c r="S42" s="95"/>
      <c r="T42" s="325"/>
      <c r="U42" s="95"/>
      <c r="V42" s="95">
        <f t="shared" si="6"/>
        <v>0</v>
      </c>
      <c r="W42" s="95"/>
      <c r="X42" s="95"/>
      <c r="Y42" s="95"/>
      <c r="Z42" s="95">
        <f t="shared" si="7"/>
        <v>0</v>
      </c>
      <c r="AA42" s="95"/>
      <c r="AB42" s="95"/>
      <c r="AC42" s="95"/>
      <c r="AD42" s="325"/>
      <c r="AE42" s="971"/>
      <c r="AF42" s="494"/>
      <c r="AG42" s="188"/>
      <c r="AH42" s="724"/>
      <c r="AI42" s="188"/>
      <c r="AJ42" s="695" t="e">
        <f t="shared" si="12"/>
        <v>#DIV/0!</v>
      </c>
      <c r="AK42" s="188"/>
      <c r="AL42" s="724"/>
      <c r="AM42" s="188"/>
      <c r="AN42" s="724"/>
      <c r="AO42" s="188"/>
      <c r="AP42" s="95">
        <f t="shared" si="148"/>
        <v>0</v>
      </c>
      <c r="AQ42" s="325"/>
      <c r="AR42" s="95"/>
      <c r="AS42" s="325"/>
      <c r="AT42" s="188"/>
      <c r="AU42" s="695" t="e">
        <f t="shared" si="17"/>
        <v>#DIV/0!</v>
      </c>
      <c r="AV42" s="188"/>
      <c r="AW42" s="724"/>
      <c r="AX42" s="188"/>
      <c r="AY42" s="724"/>
      <c r="AZ42" s="188"/>
      <c r="BA42" s="724"/>
      <c r="BB42" s="188"/>
      <c r="BC42" s="95"/>
      <c r="BD42" s="95"/>
      <c r="BE42" s="95"/>
      <c r="BF42" s="188"/>
      <c r="BG42" s="188"/>
      <c r="BH42" s="188"/>
      <c r="BI42" s="188"/>
      <c r="BJ42" s="95">
        <f t="shared" si="127"/>
        <v>0</v>
      </c>
      <c r="BK42" s="95"/>
      <c r="BL42" s="95"/>
      <c r="BM42" s="95"/>
      <c r="BN42" s="95">
        <f t="shared" si="151"/>
        <v>0</v>
      </c>
      <c r="BO42" s="95"/>
      <c r="BP42" s="95"/>
      <c r="BQ42" s="95"/>
      <c r="BR42" s="95"/>
      <c r="BS42" s="95"/>
      <c r="BT42" s="95"/>
      <c r="BU42" s="95"/>
      <c r="BV42" s="188"/>
      <c r="BW42" s="188"/>
      <c r="BX42" s="188"/>
      <c r="BY42" s="188"/>
      <c r="BZ42" s="188"/>
      <c r="CE42" s="325"/>
    </row>
    <row r="43" spans="2:86" s="93" customFormat="1" ht="35.25" hidden="1" customHeight="1" x14ac:dyDescent="0.25">
      <c r="B43" s="1066"/>
      <c r="C43" s="1066"/>
      <c r="D43" s="284"/>
      <c r="E43" s="284"/>
      <c r="F43" s="284"/>
      <c r="G43" s="284"/>
      <c r="H43" s="284"/>
      <c r="I43" s="284"/>
      <c r="J43" s="284"/>
      <c r="K43" s="588"/>
      <c r="L43" s="695" t="e">
        <f t="shared" si="1"/>
        <v>#DIV/0!</v>
      </c>
      <c r="M43" s="234"/>
      <c r="N43" s="695" t="e">
        <f t="shared" si="2"/>
        <v>#DIV/0!</v>
      </c>
      <c r="O43" s="284"/>
      <c r="P43" s="588"/>
      <c r="Q43" s="284"/>
      <c r="R43" s="588"/>
      <c r="S43" s="284"/>
      <c r="T43" s="588"/>
      <c r="U43" s="284"/>
      <c r="V43" s="95">
        <f t="shared" si="6"/>
        <v>0</v>
      </c>
      <c r="W43" s="284"/>
      <c r="X43" s="284"/>
      <c r="Y43" s="284"/>
      <c r="Z43" s="284">
        <f t="shared" si="7"/>
        <v>0</v>
      </c>
      <c r="AA43" s="284"/>
      <c r="AB43" s="284"/>
      <c r="AC43" s="284"/>
      <c r="AD43" s="588"/>
      <c r="AE43" s="972"/>
      <c r="AF43" s="718"/>
      <c r="AG43" s="234"/>
      <c r="AH43" s="725"/>
      <c r="AI43" s="234"/>
      <c r="AJ43" s="695" t="e">
        <f t="shared" si="12"/>
        <v>#DIV/0!</v>
      </c>
      <c r="AK43" s="234"/>
      <c r="AL43" s="725"/>
      <c r="AM43" s="234"/>
      <c r="AN43" s="725"/>
      <c r="AO43" s="234"/>
      <c r="AP43" s="95">
        <f t="shared" si="148"/>
        <v>0</v>
      </c>
      <c r="AQ43" s="325"/>
      <c r="AR43" s="284"/>
      <c r="AS43" s="588"/>
      <c r="AT43" s="234"/>
      <c r="AU43" s="695" t="e">
        <f t="shared" si="17"/>
        <v>#DIV/0!</v>
      </c>
      <c r="AV43" s="234"/>
      <c r="AW43" s="725"/>
      <c r="AX43" s="234"/>
      <c r="AY43" s="725"/>
      <c r="AZ43" s="234"/>
      <c r="BA43" s="725"/>
      <c r="BB43" s="234"/>
      <c r="BC43" s="284"/>
      <c r="BD43" s="284"/>
      <c r="BE43" s="284"/>
      <c r="BF43" s="234"/>
      <c r="BG43" s="234"/>
      <c r="BH43" s="234"/>
      <c r="BI43" s="234"/>
      <c r="BJ43" s="95">
        <f t="shared" si="127"/>
        <v>0</v>
      </c>
      <c r="BK43" s="284"/>
      <c r="BL43" s="284"/>
      <c r="BM43" s="284"/>
      <c r="BN43" s="284">
        <f t="shared" si="151"/>
        <v>0</v>
      </c>
      <c r="BO43" s="284"/>
      <c r="BP43" s="284"/>
      <c r="BQ43" s="284"/>
      <c r="BR43" s="284"/>
      <c r="BS43" s="284"/>
      <c r="BT43" s="95"/>
      <c r="BU43" s="284"/>
      <c r="BV43" s="234"/>
      <c r="BW43" s="234"/>
      <c r="BX43" s="234"/>
      <c r="BY43" s="234"/>
      <c r="BZ43" s="234"/>
      <c r="CE43" s="325"/>
    </row>
    <row r="44" spans="2:86" s="93" customFormat="1" ht="35.25" hidden="1" customHeight="1" x14ac:dyDescent="0.25">
      <c r="B44" s="1066"/>
      <c r="C44" s="1066"/>
      <c r="D44" s="284"/>
      <c r="E44" s="284"/>
      <c r="F44" s="284"/>
      <c r="G44" s="284"/>
      <c r="H44" s="284"/>
      <c r="I44" s="284"/>
      <c r="J44" s="284"/>
      <c r="K44" s="588"/>
      <c r="L44" s="695" t="e">
        <f t="shared" si="1"/>
        <v>#DIV/0!</v>
      </c>
      <c r="M44" s="234"/>
      <c r="N44" s="695" t="e">
        <f t="shared" si="2"/>
        <v>#DIV/0!</v>
      </c>
      <c r="O44" s="284"/>
      <c r="P44" s="588"/>
      <c r="Q44" s="284"/>
      <c r="R44" s="588"/>
      <c r="S44" s="284"/>
      <c r="T44" s="588"/>
      <c r="U44" s="284"/>
      <c r="V44" s="95">
        <f t="shared" si="6"/>
        <v>0</v>
      </c>
      <c r="W44" s="284"/>
      <c r="X44" s="284"/>
      <c r="Y44" s="284"/>
      <c r="Z44" s="284">
        <f t="shared" si="7"/>
        <v>0</v>
      </c>
      <c r="AA44" s="284"/>
      <c r="AB44" s="284"/>
      <c r="AC44" s="284"/>
      <c r="AD44" s="588"/>
      <c r="AE44" s="972"/>
      <c r="AF44" s="718"/>
      <c r="AG44" s="234"/>
      <c r="AH44" s="725"/>
      <c r="AI44" s="234"/>
      <c r="AJ44" s="695" t="e">
        <f t="shared" si="12"/>
        <v>#DIV/0!</v>
      </c>
      <c r="AK44" s="234"/>
      <c r="AL44" s="725"/>
      <c r="AM44" s="234"/>
      <c r="AN44" s="725"/>
      <c r="AO44" s="234"/>
      <c r="AP44" s="95">
        <f t="shared" si="148"/>
        <v>0</v>
      </c>
      <c r="AQ44" s="325"/>
      <c r="AR44" s="284"/>
      <c r="AS44" s="588"/>
      <c r="AT44" s="234"/>
      <c r="AU44" s="695" t="e">
        <f t="shared" si="17"/>
        <v>#DIV/0!</v>
      </c>
      <c r="AV44" s="234"/>
      <c r="AW44" s="725"/>
      <c r="AX44" s="234"/>
      <c r="AY44" s="725"/>
      <c r="AZ44" s="234"/>
      <c r="BA44" s="725"/>
      <c r="BB44" s="234"/>
      <c r="BC44" s="284"/>
      <c r="BD44" s="284"/>
      <c r="BE44" s="284"/>
      <c r="BF44" s="234"/>
      <c r="BG44" s="234"/>
      <c r="BH44" s="234"/>
      <c r="BI44" s="234"/>
      <c r="BJ44" s="95">
        <f t="shared" si="127"/>
        <v>0</v>
      </c>
      <c r="BK44" s="284"/>
      <c r="BL44" s="284"/>
      <c r="BM44" s="284"/>
      <c r="BN44" s="284">
        <f t="shared" si="151"/>
        <v>0</v>
      </c>
      <c r="BO44" s="284"/>
      <c r="BP44" s="284"/>
      <c r="BQ44" s="284"/>
      <c r="BR44" s="284"/>
      <c r="BS44" s="284"/>
      <c r="BT44" s="95"/>
      <c r="BU44" s="284"/>
      <c r="BV44" s="234"/>
      <c r="BW44" s="234"/>
      <c r="BX44" s="234"/>
      <c r="BY44" s="234"/>
      <c r="BZ44" s="234"/>
      <c r="CE44" s="325"/>
    </row>
    <row r="45" spans="2:86" s="91" customFormat="1" ht="56.25" hidden="1" customHeight="1" x14ac:dyDescent="0.25">
      <c r="B45" s="1016" t="s">
        <v>312</v>
      </c>
      <c r="C45" s="1016"/>
      <c r="D45" s="95">
        <f t="shared" ref="D45:I45" si="176">D225</f>
        <v>0</v>
      </c>
      <c r="E45" s="95">
        <f t="shared" si="176"/>
        <v>0</v>
      </c>
      <c r="F45" s="95"/>
      <c r="G45" s="95"/>
      <c r="H45" s="95">
        <f t="shared" si="176"/>
        <v>0</v>
      </c>
      <c r="I45" s="95">
        <f t="shared" si="176"/>
        <v>0</v>
      </c>
      <c r="J45" s="95">
        <f t="shared" ref="J45:AO45" si="177">J225</f>
        <v>0</v>
      </c>
      <c r="K45" s="325">
        <f t="shared" si="177"/>
        <v>0</v>
      </c>
      <c r="L45" s="695" t="e">
        <f t="shared" si="1"/>
        <v>#DIV/0!</v>
      </c>
      <c r="M45" s="188">
        <f t="shared" si="177"/>
        <v>0</v>
      </c>
      <c r="N45" s="695" t="e">
        <f t="shared" si="2"/>
        <v>#DIV/0!</v>
      </c>
      <c r="O45" s="95"/>
      <c r="P45" s="325"/>
      <c r="Q45" s="95"/>
      <c r="R45" s="325"/>
      <c r="S45" s="95">
        <f t="shared" ref="S45:U45" si="178">S225</f>
        <v>0</v>
      </c>
      <c r="T45" s="325"/>
      <c r="U45" s="95">
        <f t="shared" si="178"/>
        <v>0</v>
      </c>
      <c r="V45" s="95">
        <f t="shared" si="6"/>
        <v>0</v>
      </c>
      <c r="W45" s="95">
        <f t="shared" ref="W45:Y45" si="179">W225</f>
        <v>0</v>
      </c>
      <c r="X45" s="95">
        <f t="shared" si="179"/>
        <v>0</v>
      </c>
      <c r="Y45" s="95">
        <f t="shared" si="179"/>
        <v>0</v>
      </c>
      <c r="Z45" s="95">
        <f t="shared" si="7"/>
        <v>0</v>
      </c>
      <c r="AA45" s="95">
        <f t="shared" ref="AA45:AC45" si="180">AA225</f>
        <v>0</v>
      </c>
      <c r="AB45" s="95">
        <f t="shared" si="180"/>
        <v>0</v>
      </c>
      <c r="AC45" s="95">
        <f t="shared" si="180"/>
        <v>0</v>
      </c>
      <c r="AD45" s="325"/>
      <c r="AE45" s="971">
        <f t="shared" si="177"/>
        <v>0</v>
      </c>
      <c r="AF45" s="494"/>
      <c r="AG45" s="188">
        <f t="shared" si="177"/>
        <v>0</v>
      </c>
      <c r="AH45" s="724"/>
      <c r="AI45" s="188"/>
      <c r="AJ45" s="695" t="e">
        <f t="shared" si="12"/>
        <v>#DIV/0!</v>
      </c>
      <c r="AK45" s="188"/>
      <c r="AL45" s="724"/>
      <c r="AM45" s="188">
        <f t="shared" si="177"/>
        <v>0</v>
      </c>
      <c r="AN45" s="724"/>
      <c r="AO45" s="188">
        <f t="shared" si="177"/>
        <v>0</v>
      </c>
      <c r="AP45" s="95">
        <f t="shared" si="148"/>
        <v>0</v>
      </c>
      <c r="AQ45" s="325"/>
      <c r="AR45" s="95">
        <f t="shared" ref="AR45:AT45" si="181">AR225</f>
        <v>0</v>
      </c>
      <c r="AS45" s="325"/>
      <c r="AT45" s="188">
        <f t="shared" si="181"/>
        <v>0</v>
      </c>
      <c r="AU45" s="695" t="e">
        <f t="shared" si="17"/>
        <v>#DIV/0!</v>
      </c>
      <c r="AV45" s="188"/>
      <c r="AW45" s="724"/>
      <c r="AX45" s="188"/>
      <c r="AY45" s="724"/>
      <c r="AZ45" s="188">
        <f t="shared" ref="AZ45:BB45" si="182">AZ225</f>
        <v>0</v>
      </c>
      <c r="BA45" s="724"/>
      <c r="BB45" s="188">
        <f t="shared" si="182"/>
        <v>0</v>
      </c>
      <c r="BC45" s="95">
        <f t="shared" ref="BC45:BI45" si="183">BC225</f>
        <v>0</v>
      </c>
      <c r="BD45" s="95">
        <f t="shared" si="183"/>
        <v>0</v>
      </c>
      <c r="BE45" s="95">
        <f t="shared" si="183"/>
        <v>0</v>
      </c>
      <c r="BF45" s="188">
        <f t="shared" si="183"/>
        <v>0</v>
      </c>
      <c r="BG45" s="188"/>
      <c r="BH45" s="188">
        <f t="shared" si="183"/>
        <v>0</v>
      </c>
      <c r="BI45" s="188">
        <f t="shared" si="183"/>
        <v>0</v>
      </c>
      <c r="BJ45" s="95">
        <f t="shared" si="127"/>
        <v>0</v>
      </c>
      <c r="BK45" s="95">
        <f t="shared" ref="BK45:BM45" si="184">BK225</f>
        <v>0</v>
      </c>
      <c r="BL45" s="95">
        <f t="shared" si="184"/>
        <v>0</v>
      </c>
      <c r="BM45" s="95">
        <f t="shared" si="184"/>
        <v>0</v>
      </c>
      <c r="BN45" s="95">
        <f t="shared" si="151"/>
        <v>0</v>
      </c>
      <c r="BO45" s="95">
        <f t="shared" ref="BO45:BS45" si="185">BO225</f>
        <v>0</v>
      </c>
      <c r="BP45" s="95"/>
      <c r="BQ45" s="95"/>
      <c r="BR45" s="95">
        <f t="shared" si="185"/>
        <v>0</v>
      </c>
      <c r="BS45" s="95">
        <f t="shared" si="185"/>
        <v>0</v>
      </c>
      <c r="BT45" s="95"/>
      <c r="BU45" s="95">
        <f t="shared" ref="BU45" si="186">BU225</f>
        <v>0</v>
      </c>
      <c r="BV45" s="188">
        <f t="shared" ref="BV45" si="187">BV225</f>
        <v>0</v>
      </c>
      <c r="BW45" s="188"/>
      <c r="BX45" s="188"/>
      <c r="BY45" s="188">
        <f t="shared" ref="BY45:BZ45" si="188">BY225</f>
        <v>0</v>
      </c>
      <c r="BZ45" s="188">
        <f t="shared" si="188"/>
        <v>0</v>
      </c>
      <c r="CE45" s="325"/>
    </row>
    <row r="46" spans="2:86" s="91" customFormat="1" ht="54" hidden="1" customHeight="1" x14ac:dyDescent="0.25">
      <c r="B46" s="1016" t="s">
        <v>198</v>
      </c>
      <c r="C46" s="1016"/>
      <c r="D46" s="95">
        <f t="shared" ref="D46:I46" si="189">D282</f>
        <v>475734.52766999998</v>
      </c>
      <c r="E46" s="95">
        <f t="shared" si="189"/>
        <v>0</v>
      </c>
      <c r="F46" s="95"/>
      <c r="G46" s="95"/>
      <c r="H46" s="95">
        <f t="shared" si="189"/>
        <v>0</v>
      </c>
      <c r="I46" s="95">
        <f t="shared" si="189"/>
        <v>0</v>
      </c>
      <c r="J46" s="95">
        <f t="shared" ref="J46:AO46" si="190">J282</f>
        <v>0</v>
      </c>
      <c r="K46" s="325">
        <f t="shared" si="190"/>
        <v>475734.52766999998</v>
      </c>
      <c r="L46" s="695">
        <f t="shared" si="1"/>
        <v>1</v>
      </c>
      <c r="M46" s="188">
        <f t="shared" si="190"/>
        <v>0</v>
      </c>
      <c r="N46" s="695" t="e">
        <f t="shared" si="2"/>
        <v>#DIV/0!</v>
      </c>
      <c r="O46" s="95"/>
      <c r="P46" s="325"/>
      <c r="Q46" s="95"/>
      <c r="R46" s="325"/>
      <c r="S46" s="95">
        <f t="shared" ref="S46:U46" si="191">S282</f>
        <v>0</v>
      </c>
      <c r="T46" s="325"/>
      <c r="U46" s="95">
        <f t="shared" si="191"/>
        <v>0</v>
      </c>
      <c r="V46" s="95">
        <f t="shared" si="6"/>
        <v>0</v>
      </c>
      <c r="W46" s="95">
        <f t="shared" ref="W46:Y46" si="192">W282</f>
        <v>0</v>
      </c>
      <c r="X46" s="95">
        <f t="shared" si="192"/>
        <v>0</v>
      </c>
      <c r="Y46" s="95">
        <f t="shared" si="192"/>
        <v>0</v>
      </c>
      <c r="Z46" s="95">
        <f t="shared" si="7"/>
        <v>0</v>
      </c>
      <c r="AA46" s="95">
        <f t="shared" ref="AA46:AC46" si="193">AA282</f>
        <v>0</v>
      </c>
      <c r="AB46" s="95">
        <f t="shared" si="193"/>
        <v>0</v>
      </c>
      <c r="AC46" s="95">
        <f t="shared" si="193"/>
        <v>0</v>
      </c>
      <c r="AD46" s="325"/>
      <c r="AE46" s="971">
        <f t="shared" si="190"/>
        <v>459204.62883</v>
      </c>
      <c r="AF46" s="494"/>
      <c r="AG46" s="188">
        <f t="shared" si="190"/>
        <v>0</v>
      </c>
      <c r="AH46" s="724"/>
      <c r="AI46" s="188"/>
      <c r="AJ46" s="695" t="e">
        <f t="shared" si="12"/>
        <v>#DIV/0!</v>
      </c>
      <c r="AK46" s="188"/>
      <c r="AL46" s="724"/>
      <c r="AM46" s="188">
        <f t="shared" si="190"/>
        <v>0</v>
      </c>
      <c r="AN46" s="724"/>
      <c r="AO46" s="188">
        <f t="shared" si="190"/>
        <v>0</v>
      </c>
      <c r="AP46" s="95">
        <f t="shared" si="148"/>
        <v>475734.52766999998</v>
      </c>
      <c r="AQ46" s="325"/>
      <c r="AR46" s="95">
        <f t="shared" ref="AR46:AT46" si="194">AR282</f>
        <v>475734.52766999998</v>
      </c>
      <c r="AS46" s="325"/>
      <c r="AT46" s="188">
        <f t="shared" si="194"/>
        <v>0</v>
      </c>
      <c r="AU46" s="695" t="e">
        <f t="shared" si="17"/>
        <v>#DIV/0!</v>
      </c>
      <c r="AV46" s="188"/>
      <c r="AW46" s="724"/>
      <c r="AX46" s="188"/>
      <c r="AY46" s="724"/>
      <c r="AZ46" s="188">
        <f t="shared" ref="AZ46:BB46" si="195">AZ282</f>
        <v>0</v>
      </c>
      <c r="BA46" s="724"/>
      <c r="BB46" s="188">
        <f t="shared" si="195"/>
        <v>0</v>
      </c>
      <c r="BC46" s="95">
        <f t="shared" ref="BC46:BI46" si="196">BC282</f>
        <v>0</v>
      </c>
      <c r="BD46" s="95">
        <f t="shared" si="196"/>
        <v>0</v>
      </c>
      <c r="BE46" s="95" t="e">
        <f t="shared" si="196"/>
        <v>#REF!</v>
      </c>
      <c r="BF46" s="188" t="e">
        <f t="shared" si="196"/>
        <v>#REF!</v>
      </c>
      <c r="BG46" s="188"/>
      <c r="BH46" s="188">
        <f t="shared" si="196"/>
        <v>0</v>
      </c>
      <c r="BI46" s="188">
        <f t="shared" si="196"/>
        <v>0</v>
      </c>
      <c r="BJ46" s="95">
        <f t="shared" si="127"/>
        <v>0</v>
      </c>
      <c r="BK46" s="95">
        <f t="shared" ref="BK46:BM46" si="197">BK282</f>
        <v>0</v>
      </c>
      <c r="BL46" s="95">
        <f t="shared" si="197"/>
        <v>0</v>
      </c>
      <c r="BM46" s="95">
        <f t="shared" si="197"/>
        <v>0</v>
      </c>
      <c r="BN46" s="95">
        <f t="shared" si="151"/>
        <v>0</v>
      </c>
      <c r="BO46" s="95">
        <f t="shared" ref="BO46:BS46" si="198">BO282</f>
        <v>0</v>
      </c>
      <c r="BP46" s="95"/>
      <c r="BQ46" s="95"/>
      <c r="BR46" s="95">
        <f t="shared" si="198"/>
        <v>0</v>
      </c>
      <c r="BS46" s="95">
        <f t="shared" si="198"/>
        <v>0</v>
      </c>
      <c r="BT46" s="95"/>
      <c r="BU46" s="95">
        <f t="shared" ref="BU46" si="199">BU282</f>
        <v>475734.52766999998</v>
      </c>
      <c r="BV46" s="188">
        <f>BV282</f>
        <v>0</v>
      </c>
      <c r="BW46" s="188"/>
      <c r="BX46" s="188"/>
      <c r="BY46" s="188">
        <f t="shared" ref="BY46:BZ46" si="200">BY282</f>
        <v>0</v>
      </c>
      <c r="BZ46" s="188">
        <f t="shared" si="200"/>
        <v>0</v>
      </c>
      <c r="CE46" s="325"/>
    </row>
    <row r="47" spans="2:86" s="91" customFormat="1" ht="85.5" hidden="1" customHeight="1" x14ac:dyDescent="0.25">
      <c r="B47" s="1016" t="s">
        <v>216</v>
      </c>
      <c r="C47" s="1016"/>
      <c r="D47" s="95">
        <f t="shared" ref="D47:I47" si="201">D781</f>
        <v>16089571.13931</v>
      </c>
      <c r="E47" s="95">
        <f t="shared" si="201"/>
        <v>6252367.7656800002</v>
      </c>
      <c r="F47" s="95"/>
      <c r="G47" s="95"/>
      <c r="H47" s="95">
        <f t="shared" si="201"/>
        <v>0</v>
      </c>
      <c r="I47" s="95">
        <f t="shared" si="201"/>
        <v>2417852.7348000002</v>
      </c>
      <c r="J47" s="95">
        <f t="shared" ref="J47:AO47" si="202">J781</f>
        <v>-478542.70553000085</v>
      </c>
      <c r="K47" s="325">
        <f t="shared" si="202"/>
        <v>15611028.43378</v>
      </c>
      <c r="L47" s="695">
        <f t="shared" si="1"/>
        <v>0.97025758478044044</v>
      </c>
      <c r="M47" s="188">
        <f t="shared" si="202"/>
        <v>6252367.7656800002</v>
      </c>
      <c r="N47" s="695">
        <f t="shared" si="2"/>
        <v>1</v>
      </c>
      <c r="O47" s="95"/>
      <c r="P47" s="325"/>
      <c r="Q47" s="95"/>
      <c r="R47" s="325"/>
      <c r="S47" s="95">
        <f t="shared" ref="S47:U47" si="203">S781</f>
        <v>0</v>
      </c>
      <c r="T47" s="325"/>
      <c r="U47" s="95">
        <f t="shared" si="203"/>
        <v>2072442.96964</v>
      </c>
      <c r="V47" s="95" t="e">
        <f t="shared" si="6"/>
        <v>#REF!</v>
      </c>
      <c r="W47" s="95" t="e">
        <f t="shared" ref="W47:Y47" si="204">W781</f>
        <v>#REF!</v>
      </c>
      <c r="X47" s="95" t="e">
        <f t="shared" si="204"/>
        <v>#REF!</v>
      </c>
      <c r="Y47" s="95" t="e">
        <f t="shared" si="204"/>
        <v>#REF!</v>
      </c>
      <c r="Z47" s="95" t="e">
        <f t="shared" si="7"/>
        <v>#REF!</v>
      </c>
      <c r="AA47" s="95" t="e">
        <f t="shared" ref="AA47:AC47" si="205">AA781</f>
        <v>#REF!</v>
      </c>
      <c r="AB47" s="95" t="e">
        <f t="shared" si="205"/>
        <v>#REF!</v>
      </c>
      <c r="AC47" s="95" t="e">
        <f t="shared" si="205"/>
        <v>#REF!</v>
      </c>
      <c r="AD47" s="325"/>
      <c r="AE47" s="971">
        <f t="shared" si="202"/>
        <v>15956647.358370002</v>
      </c>
      <c r="AF47" s="494"/>
      <c r="AG47" s="188">
        <f t="shared" si="202"/>
        <v>5560427.5508700013</v>
      </c>
      <c r="AH47" s="724"/>
      <c r="AI47" s="188"/>
      <c r="AJ47" s="695" t="e">
        <f t="shared" si="12"/>
        <v>#DIV/0!</v>
      </c>
      <c r="AK47" s="188"/>
      <c r="AL47" s="724"/>
      <c r="AM47" s="188">
        <f t="shared" si="202"/>
        <v>0</v>
      </c>
      <c r="AN47" s="724"/>
      <c r="AO47" s="188">
        <f t="shared" si="202"/>
        <v>1815624.0402799998</v>
      </c>
      <c r="AP47" s="95">
        <f t="shared" si="148"/>
        <v>22316171.98683</v>
      </c>
      <c r="AQ47" s="325"/>
      <c r="AR47" s="95">
        <f t="shared" ref="AR47:AT47" si="206">AR781</f>
        <v>16063804.22115</v>
      </c>
      <c r="AS47" s="325"/>
      <c r="AT47" s="188">
        <f t="shared" si="206"/>
        <v>6252367.7656799993</v>
      </c>
      <c r="AU47" s="695">
        <f t="shared" si="17"/>
        <v>0.99999999999999989</v>
      </c>
      <c r="AV47" s="188"/>
      <c r="AW47" s="724"/>
      <c r="AX47" s="188"/>
      <c r="AY47" s="724"/>
      <c r="AZ47" s="188">
        <f t="shared" ref="AZ47:BB47" si="207">AZ781</f>
        <v>0</v>
      </c>
      <c r="BA47" s="724"/>
      <c r="BB47" s="188">
        <f t="shared" si="207"/>
        <v>2417556.79636</v>
      </c>
      <c r="BC47" s="95" t="e">
        <f t="shared" ref="BC47:BI47" si="208">BC781</f>
        <v>#REF!</v>
      </c>
      <c r="BD47" s="95" t="e">
        <f t="shared" si="208"/>
        <v>#REF!</v>
      </c>
      <c r="BE47" s="95">
        <f t="shared" si="208"/>
        <v>500000</v>
      </c>
      <c r="BF47" s="188">
        <f t="shared" si="208"/>
        <v>500000</v>
      </c>
      <c r="BG47" s="188"/>
      <c r="BH47" s="188">
        <f t="shared" si="208"/>
        <v>0</v>
      </c>
      <c r="BI47" s="188">
        <f t="shared" si="208"/>
        <v>0</v>
      </c>
      <c r="BJ47" s="95" t="e">
        <f t="shared" si="127"/>
        <v>#REF!</v>
      </c>
      <c r="BK47" s="95" t="e">
        <f t="shared" ref="BK47:BM47" si="209">BK781</f>
        <v>#REF!</v>
      </c>
      <c r="BL47" s="95" t="e">
        <f t="shared" si="209"/>
        <v>#REF!</v>
      </c>
      <c r="BM47" s="95" t="e">
        <f t="shared" si="209"/>
        <v>#REF!</v>
      </c>
      <c r="BN47" s="95">
        <f t="shared" si="151"/>
        <v>2342082.0132400002</v>
      </c>
      <c r="BO47" s="95">
        <f t="shared" ref="BO47:BS47" si="210">BO781</f>
        <v>1130982.01324</v>
      </c>
      <c r="BP47" s="95"/>
      <c r="BQ47" s="95"/>
      <c r="BR47" s="95">
        <f t="shared" si="210"/>
        <v>0</v>
      </c>
      <c r="BS47" s="95">
        <f t="shared" si="210"/>
        <v>1211100</v>
      </c>
      <c r="BT47" s="95"/>
      <c r="BU47" s="95">
        <f t="shared" ref="BU47" si="211">BU781</f>
        <v>2142082.0132400002</v>
      </c>
      <c r="BV47" s="188">
        <f>BV781</f>
        <v>1130982.01324</v>
      </c>
      <c r="BW47" s="188"/>
      <c r="BX47" s="188"/>
      <c r="BY47" s="188">
        <f t="shared" ref="BY47:BZ47" si="212">BY781</f>
        <v>0</v>
      </c>
      <c r="BZ47" s="188">
        <f t="shared" si="212"/>
        <v>1011100</v>
      </c>
      <c r="CE47" s="325"/>
    </row>
    <row r="48" spans="2:86" s="91" customFormat="1" ht="78.75" hidden="1" customHeight="1" x14ac:dyDescent="0.25">
      <c r="B48" s="1016" t="s">
        <v>278</v>
      </c>
      <c r="C48" s="1016"/>
      <c r="D48" s="95">
        <f t="shared" ref="D48:I48" si="213">D847</f>
        <v>2488799.7999199997</v>
      </c>
      <c r="E48" s="95">
        <f t="shared" si="213"/>
        <v>578736.67986999999</v>
      </c>
      <c r="F48" s="95"/>
      <c r="G48" s="95"/>
      <c r="H48" s="95">
        <f t="shared" si="213"/>
        <v>1170867.8527899999</v>
      </c>
      <c r="I48" s="95">
        <f t="shared" si="213"/>
        <v>0</v>
      </c>
      <c r="J48" s="95">
        <f t="shared" ref="J48:AO48" si="214">J847</f>
        <v>-98884.065409999806</v>
      </c>
      <c r="K48" s="325">
        <f t="shared" si="214"/>
        <v>2389915.7345099999</v>
      </c>
      <c r="L48" s="695">
        <f t="shared" si="1"/>
        <v>0.96026837296709111</v>
      </c>
      <c r="M48" s="188">
        <f t="shared" si="214"/>
        <v>578736.67986999999</v>
      </c>
      <c r="N48" s="695">
        <f t="shared" si="2"/>
        <v>1</v>
      </c>
      <c r="O48" s="95"/>
      <c r="P48" s="325"/>
      <c r="Q48" s="95"/>
      <c r="R48" s="325"/>
      <c r="S48" s="95">
        <f t="shared" ref="S48:U48" si="215">S847</f>
        <v>1165242.85882</v>
      </c>
      <c r="T48" s="325"/>
      <c r="U48" s="95">
        <f t="shared" si="215"/>
        <v>0</v>
      </c>
      <c r="V48" s="95">
        <f t="shared" si="6"/>
        <v>0</v>
      </c>
      <c r="W48" s="95">
        <f t="shared" ref="W48:Y48" si="216">W847</f>
        <v>0</v>
      </c>
      <c r="X48" s="95">
        <f t="shared" si="216"/>
        <v>0</v>
      </c>
      <c r="Y48" s="95">
        <f t="shared" si="216"/>
        <v>0</v>
      </c>
      <c r="Z48" s="95">
        <f t="shared" si="7"/>
        <v>1749604.53266</v>
      </c>
      <c r="AA48" s="95">
        <f t="shared" ref="AA48:AC48" si="217">AA847</f>
        <v>578736.67986999999</v>
      </c>
      <c r="AB48" s="95">
        <f t="shared" si="217"/>
        <v>1170867.8527899999</v>
      </c>
      <c r="AC48" s="95">
        <f t="shared" si="217"/>
        <v>0</v>
      </c>
      <c r="AD48" s="325"/>
      <c r="AE48" s="971">
        <f t="shared" si="214"/>
        <v>2429237.2878999999</v>
      </c>
      <c r="AF48" s="494"/>
      <c r="AG48" s="188">
        <f t="shared" si="214"/>
        <v>561313.88599999994</v>
      </c>
      <c r="AH48" s="724"/>
      <c r="AI48" s="188"/>
      <c r="AJ48" s="695" t="e">
        <f t="shared" si="12"/>
        <v>#DIV/0!</v>
      </c>
      <c r="AK48" s="188"/>
      <c r="AL48" s="724"/>
      <c r="AM48" s="188">
        <f t="shared" si="214"/>
        <v>1227073.1403899998</v>
      </c>
      <c r="AN48" s="724"/>
      <c r="AO48" s="188">
        <f t="shared" si="214"/>
        <v>0</v>
      </c>
      <c r="AP48" s="95">
        <f t="shared" si="148"/>
        <v>3059942.0004799999</v>
      </c>
      <c r="AQ48" s="325"/>
      <c r="AR48" s="95">
        <f t="shared" ref="AR48:AT48" si="218">AR847</f>
        <v>2481205.3206099998</v>
      </c>
      <c r="AS48" s="325"/>
      <c r="AT48" s="188">
        <f t="shared" si="218"/>
        <v>578736.67986999999</v>
      </c>
      <c r="AU48" s="695">
        <f t="shared" si="17"/>
        <v>1</v>
      </c>
      <c r="AV48" s="188"/>
      <c r="AW48" s="724"/>
      <c r="AX48" s="188"/>
      <c r="AY48" s="724"/>
      <c r="AZ48" s="188">
        <f t="shared" ref="AZ48:BB48" si="219">AZ847</f>
        <v>1165242.85882</v>
      </c>
      <c r="BA48" s="724"/>
      <c r="BB48" s="188">
        <f t="shared" si="219"/>
        <v>0</v>
      </c>
      <c r="BC48" s="95">
        <f t="shared" ref="BC48:BI48" si="220">BC847</f>
        <v>1227073.1403899998</v>
      </c>
      <c r="BD48" s="95">
        <f t="shared" si="220"/>
        <v>0</v>
      </c>
      <c r="BE48" s="95">
        <f t="shared" si="220"/>
        <v>1150294.5546599999</v>
      </c>
      <c r="BF48" s="188">
        <f t="shared" si="220"/>
        <v>0</v>
      </c>
      <c r="BG48" s="188"/>
      <c r="BH48" s="188">
        <f t="shared" si="220"/>
        <v>1150294.5546599999</v>
      </c>
      <c r="BI48" s="188">
        <f t="shared" si="220"/>
        <v>0</v>
      </c>
      <c r="BJ48" s="95">
        <f t="shared" si="127"/>
        <v>0</v>
      </c>
      <c r="BK48" s="95">
        <f t="shared" ref="BK48:BM48" si="221">BK847</f>
        <v>0</v>
      </c>
      <c r="BL48" s="95">
        <f t="shared" si="221"/>
        <v>0</v>
      </c>
      <c r="BM48" s="95">
        <f t="shared" si="221"/>
        <v>0</v>
      </c>
      <c r="BN48" s="95">
        <f t="shared" si="151"/>
        <v>1150294.5546599999</v>
      </c>
      <c r="BO48" s="95">
        <f t="shared" ref="BO48:BS48" si="222">BO847</f>
        <v>0</v>
      </c>
      <c r="BP48" s="95"/>
      <c r="BQ48" s="95"/>
      <c r="BR48" s="95">
        <f t="shared" si="222"/>
        <v>1150294.5546599999</v>
      </c>
      <c r="BS48" s="95">
        <f t="shared" si="222"/>
        <v>0</v>
      </c>
      <c r="BT48" s="95"/>
      <c r="BU48" s="95">
        <f t="shared" ref="BU48" si="223">BU847</f>
        <v>1173028.95976</v>
      </c>
      <c r="BV48" s="188">
        <f>BV847</f>
        <v>0</v>
      </c>
      <c r="BW48" s="188"/>
      <c r="BX48" s="188"/>
      <c r="BY48" s="188">
        <f t="shared" ref="BY48:BZ48" si="224">BY847</f>
        <v>1150294.5546599999</v>
      </c>
      <c r="BZ48" s="188">
        <f t="shared" si="224"/>
        <v>22734.4051</v>
      </c>
      <c r="CE48" s="325"/>
    </row>
    <row r="49" spans="2:83" s="91" customFormat="1" ht="84" hidden="1" customHeight="1" x14ac:dyDescent="0.25">
      <c r="B49" s="197"/>
      <c r="C49" s="197"/>
      <c r="D49" s="95"/>
      <c r="E49" s="95"/>
      <c r="F49" s="95"/>
      <c r="G49" s="95"/>
      <c r="H49" s="95"/>
      <c r="I49" s="95"/>
      <c r="J49" s="95"/>
      <c r="K49" s="325"/>
      <c r="L49" s="695" t="e">
        <f t="shared" si="1"/>
        <v>#DIV/0!</v>
      </c>
      <c r="M49" s="188"/>
      <c r="N49" s="695" t="e">
        <f t="shared" si="2"/>
        <v>#DIV/0!</v>
      </c>
      <c r="O49" s="95"/>
      <c r="P49" s="325"/>
      <c r="Q49" s="95"/>
      <c r="R49" s="325"/>
      <c r="S49" s="95"/>
      <c r="T49" s="325"/>
      <c r="U49" s="95"/>
      <c r="V49" s="95">
        <f t="shared" si="6"/>
        <v>0</v>
      </c>
      <c r="W49" s="95"/>
      <c r="X49" s="95"/>
      <c r="Y49" s="95"/>
      <c r="Z49" s="95">
        <f t="shared" si="7"/>
        <v>0</v>
      </c>
      <c r="AA49" s="95"/>
      <c r="AB49" s="95"/>
      <c r="AC49" s="95"/>
      <c r="AD49" s="325"/>
      <c r="AE49" s="971"/>
      <c r="AF49" s="494"/>
      <c r="AG49" s="188"/>
      <c r="AH49" s="724"/>
      <c r="AI49" s="188"/>
      <c r="AJ49" s="695" t="e">
        <f t="shared" si="12"/>
        <v>#DIV/0!</v>
      </c>
      <c r="AK49" s="188"/>
      <c r="AL49" s="724"/>
      <c r="AM49" s="188"/>
      <c r="AN49" s="724"/>
      <c r="AO49" s="188"/>
      <c r="AP49" s="95">
        <f t="shared" si="148"/>
        <v>0</v>
      </c>
      <c r="AQ49" s="325"/>
      <c r="AR49" s="95"/>
      <c r="AS49" s="325"/>
      <c r="AT49" s="188"/>
      <c r="AU49" s="695" t="e">
        <f t="shared" si="17"/>
        <v>#DIV/0!</v>
      </c>
      <c r="AV49" s="188"/>
      <c r="AW49" s="724"/>
      <c r="AX49" s="188"/>
      <c r="AY49" s="724"/>
      <c r="AZ49" s="188"/>
      <c r="BA49" s="724"/>
      <c r="BB49" s="188"/>
      <c r="BC49" s="95"/>
      <c r="BD49" s="95"/>
      <c r="BE49" s="95"/>
      <c r="BF49" s="188"/>
      <c r="BG49" s="188"/>
      <c r="BH49" s="188"/>
      <c r="BI49" s="188"/>
      <c r="BJ49" s="95">
        <f t="shared" si="127"/>
        <v>0</v>
      </c>
      <c r="BK49" s="95"/>
      <c r="BL49" s="95"/>
      <c r="BM49" s="95"/>
      <c r="BN49" s="95">
        <f t="shared" si="151"/>
        <v>0</v>
      </c>
      <c r="BO49" s="95"/>
      <c r="BP49" s="95"/>
      <c r="BQ49" s="95"/>
      <c r="BR49" s="95"/>
      <c r="BS49" s="95"/>
      <c r="BT49" s="95"/>
      <c r="BU49" s="95"/>
      <c r="BV49" s="188"/>
      <c r="BW49" s="188"/>
      <c r="BX49" s="188"/>
      <c r="BY49" s="188"/>
      <c r="BZ49" s="188"/>
      <c r="CE49" s="325"/>
    </row>
    <row r="50" spans="2:83" s="13" customFormat="1" ht="84" hidden="1" customHeight="1" x14ac:dyDescent="0.25">
      <c r="B50" s="197"/>
      <c r="C50" s="197"/>
      <c r="D50" s="96"/>
      <c r="E50" s="96"/>
      <c r="F50" s="96"/>
      <c r="G50" s="96"/>
      <c r="H50" s="96"/>
      <c r="I50" s="96"/>
      <c r="J50" s="96"/>
      <c r="K50" s="325"/>
      <c r="L50" s="695" t="e">
        <f t="shared" si="1"/>
        <v>#DIV/0!</v>
      </c>
      <c r="M50" s="233"/>
      <c r="N50" s="695" t="e">
        <f t="shared" si="2"/>
        <v>#DIV/0!</v>
      </c>
      <c r="O50" s="96"/>
      <c r="P50" s="325"/>
      <c r="Q50" s="96"/>
      <c r="R50" s="325"/>
      <c r="S50" s="96"/>
      <c r="T50" s="325"/>
      <c r="U50" s="96"/>
      <c r="V50" s="95">
        <f t="shared" si="6"/>
        <v>0</v>
      </c>
      <c r="W50" s="96"/>
      <c r="X50" s="96"/>
      <c r="Y50" s="96"/>
      <c r="Z50" s="96">
        <f t="shared" si="7"/>
        <v>0</v>
      </c>
      <c r="AA50" s="96"/>
      <c r="AB50" s="96"/>
      <c r="AC50" s="96"/>
      <c r="AD50" s="325"/>
      <c r="AE50" s="973"/>
      <c r="AF50" s="494"/>
      <c r="AG50" s="233"/>
      <c r="AH50" s="724"/>
      <c r="AI50" s="233"/>
      <c r="AJ50" s="695" t="e">
        <f t="shared" si="12"/>
        <v>#DIV/0!</v>
      </c>
      <c r="AK50" s="233"/>
      <c r="AL50" s="724"/>
      <c r="AM50" s="233"/>
      <c r="AN50" s="724"/>
      <c r="AO50" s="233"/>
      <c r="AP50" s="95">
        <f t="shared" si="148"/>
        <v>0</v>
      </c>
      <c r="AQ50" s="325"/>
      <c r="AR50" s="96"/>
      <c r="AS50" s="325"/>
      <c r="AT50" s="233"/>
      <c r="AU50" s="695" t="e">
        <f t="shared" si="17"/>
        <v>#DIV/0!</v>
      </c>
      <c r="AV50" s="233"/>
      <c r="AW50" s="724"/>
      <c r="AX50" s="233"/>
      <c r="AY50" s="724"/>
      <c r="AZ50" s="233"/>
      <c r="BA50" s="724"/>
      <c r="BB50" s="233"/>
      <c r="BC50" s="96"/>
      <c r="BD50" s="96"/>
      <c r="BE50" s="96"/>
      <c r="BF50" s="233"/>
      <c r="BG50" s="233"/>
      <c r="BH50" s="233"/>
      <c r="BI50" s="233"/>
      <c r="BJ50" s="95">
        <f t="shared" si="127"/>
        <v>0</v>
      </c>
      <c r="BK50" s="96"/>
      <c r="BL50" s="96"/>
      <c r="BM50" s="96"/>
      <c r="BN50" s="96">
        <f t="shared" si="151"/>
        <v>0</v>
      </c>
      <c r="BO50" s="96"/>
      <c r="BP50" s="96"/>
      <c r="BQ50" s="96"/>
      <c r="BR50" s="96"/>
      <c r="BS50" s="96"/>
      <c r="BT50" s="95"/>
      <c r="BU50" s="96"/>
      <c r="BV50" s="233"/>
      <c r="BW50" s="233"/>
      <c r="BX50" s="233"/>
      <c r="BY50" s="233"/>
      <c r="BZ50" s="233"/>
      <c r="CE50" s="325"/>
    </row>
    <row r="51" spans="2:83" s="13" customFormat="1" ht="71.25" hidden="1" customHeight="1" x14ac:dyDescent="0.25">
      <c r="B51" s="1016" t="s">
        <v>279</v>
      </c>
      <c r="C51" s="1016"/>
      <c r="D51" s="95" t="e">
        <f>#REF!</f>
        <v>#REF!</v>
      </c>
      <c r="E51" s="95" t="e">
        <f>#REF!</f>
        <v>#REF!</v>
      </c>
      <c r="F51" s="95"/>
      <c r="G51" s="95"/>
      <c r="H51" s="95" t="e">
        <f>#REF!</f>
        <v>#REF!</v>
      </c>
      <c r="I51" s="95" t="e">
        <f>#REF!</f>
        <v>#REF!</v>
      </c>
      <c r="J51" s="95" t="e">
        <f>#REF!</f>
        <v>#REF!</v>
      </c>
      <c r="K51" s="325" t="e">
        <f>#REF!</f>
        <v>#REF!</v>
      </c>
      <c r="L51" s="695" t="e">
        <f t="shared" si="1"/>
        <v>#REF!</v>
      </c>
      <c r="M51" s="188" t="e">
        <f>#REF!</f>
        <v>#REF!</v>
      </c>
      <c r="N51" s="695" t="e">
        <f t="shared" si="2"/>
        <v>#REF!</v>
      </c>
      <c r="O51" s="95"/>
      <c r="P51" s="325"/>
      <c r="Q51" s="95"/>
      <c r="R51" s="325"/>
      <c r="S51" s="95" t="e">
        <f>#REF!</f>
        <v>#REF!</v>
      </c>
      <c r="T51" s="325"/>
      <c r="U51" s="95" t="e">
        <f>#REF!</f>
        <v>#REF!</v>
      </c>
      <c r="V51" s="95" t="e">
        <f t="shared" si="6"/>
        <v>#REF!</v>
      </c>
      <c r="W51" s="95" t="e">
        <f>#REF!</f>
        <v>#REF!</v>
      </c>
      <c r="X51" s="95" t="e">
        <f>#REF!</f>
        <v>#REF!</v>
      </c>
      <c r="Y51" s="95" t="e">
        <f>#REF!</f>
        <v>#REF!</v>
      </c>
      <c r="Z51" s="95" t="e">
        <f t="shared" si="7"/>
        <v>#REF!</v>
      </c>
      <c r="AA51" s="95" t="e">
        <f>#REF!</f>
        <v>#REF!</v>
      </c>
      <c r="AB51" s="95" t="e">
        <f>#REF!</f>
        <v>#REF!</v>
      </c>
      <c r="AC51" s="95" t="e">
        <f>#REF!</f>
        <v>#REF!</v>
      </c>
      <c r="AD51" s="325"/>
      <c r="AE51" s="971" t="e">
        <f>#REF!</f>
        <v>#REF!</v>
      </c>
      <c r="AF51" s="494"/>
      <c r="AG51" s="188" t="e">
        <f>#REF!</f>
        <v>#REF!</v>
      </c>
      <c r="AH51" s="724"/>
      <c r="AI51" s="188"/>
      <c r="AJ51" s="695" t="e">
        <f t="shared" si="12"/>
        <v>#DIV/0!</v>
      </c>
      <c r="AK51" s="188"/>
      <c r="AL51" s="724"/>
      <c r="AM51" s="188" t="e">
        <f>#REF!</f>
        <v>#REF!</v>
      </c>
      <c r="AN51" s="724"/>
      <c r="AO51" s="188" t="e">
        <f>#REF!</f>
        <v>#REF!</v>
      </c>
      <c r="AP51" s="95" t="e">
        <f t="shared" si="148"/>
        <v>#REF!</v>
      </c>
      <c r="AQ51" s="325"/>
      <c r="AR51" s="95" t="e">
        <f>#REF!</f>
        <v>#REF!</v>
      </c>
      <c r="AS51" s="325"/>
      <c r="AT51" s="188" t="e">
        <f>#REF!</f>
        <v>#REF!</v>
      </c>
      <c r="AU51" s="695" t="e">
        <f t="shared" si="17"/>
        <v>#REF!</v>
      </c>
      <c r="AV51" s="188"/>
      <c r="AW51" s="724"/>
      <c r="AX51" s="188"/>
      <c r="AY51" s="724"/>
      <c r="AZ51" s="188" t="e">
        <f>#REF!</f>
        <v>#REF!</v>
      </c>
      <c r="BA51" s="724"/>
      <c r="BB51" s="188" t="e">
        <f>#REF!</f>
        <v>#REF!</v>
      </c>
      <c r="BC51" s="95" t="e">
        <f>#REF!</f>
        <v>#REF!</v>
      </c>
      <c r="BD51" s="95" t="e">
        <f>#REF!</f>
        <v>#REF!</v>
      </c>
      <c r="BE51" s="95" t="e">
        <f>#REF!</f>
        <v>#REF!</v>
      </c>
      <c r="BF51" s="188" t="e">
        <f>#REF!</f>
        <v>#REF!</v>
      </c>
      <c r="BG51" s="188"/>
      <c r="BH51" s="188" t="e">
        <f>#REF!</f>
        <v>#REF!</v>
      </c>
      <c r="BI51" s="188" t="e">
        <f>#REF!</f>
        <v>#REF!</v>
      </c>
      <c r="BJ51" s="95" t="e">
        <f t="shared" si="127"/>
        <v>#REF!</v>
      </c>
      <c r="BK51" s="95" t="e">
        <f>#REF!</f>
        <v>#REF!</v>
      </c>
      <c r="BL51" s="95" t="e">
        <f>#REF!</f>
        <v>#REF!</v>
      </c>
      <c r="BM51" s="95" t="e">
        <f>#REF!</f>
        <v>#REF!</v>
      </c>
      <c r="BN51" s="95" t="e">
        <f t="shared" si="151"/>
        <v>#REF!</v>
      </c>
      <c r="BO51" s="95" t="e">
        <f>#REF!</f>
        <v>#REF!</v>
      </c>
      <c r="BP51" s="95"/>
      <c r="BQ51" s="95"/>
      <c r="BR51" s="95" t="e">
        <f>#REF!</f>
        <v>#REF!</v>
      </c>
      <c r="BS51" s="95" t="e">
        <f>#REF!</f>
        <v>#REF!</v>
      </c>
      <c r="BT51" s="95"/>
      <c r="BU51" s="95" t="e">
        <f>#REF!</f>
        <v>#REF!</v>
      </c>
      <c r="BV51" s="188" t="e">
        <f>#REF!</f>
        <v>#REF!</v>
      </c>
      <c r="BW51" s="188"/>
      <c r="BX51" s="188"/>
      <c r="BY51" s="188" t="e">
        <f>#REF!</f>
        <v>#REF!</v>
      </c>
      <c r="BZ51" s="188" t="e">
        <f>#REF!</f>
        <v>#REF!</v>
      </c>
      <c r="CE51" s="325"/>
    </row>
    <row r="52" spans="2:83" s="13" customFormat="1" ht="99.75" hidden="1" customHeight="1" x14ac:dyDescent="0.25">
      <c r="B52" s="1016" t="s">
        <v>280</v>
      </c>
      <c r="C52" s="1016"/>
      <c r="D52" s="95">
        <f t="shared" ref="D52:I52" si="225">D297</f>
        <v>0</v>
      </c>
      <c r="E52" s="95">
        <f t="shared" si="225"/>
        <v>0</v>
      </c>
      <c r="F52" s="95"/>
      <c r="G52" s="95"/>
      <c r="H52" s="95">
        <f t="shared" si="225"/>
        <v>0</v>
      </c>
      <c r="I52" s="95">
        <f t="shared" si="225"/>
        <v>0</v>
      </c>
      <c r="J52" s="95">
        <f t="shared" ref="J52:AO52" si="226">J297</f>
        <v>0</v>
      </c>
      <c r="K52" s="325">
        <f t="shared" si="226"/>
        <v>0</v>
      </c>
      <c r="L52" s="695" t="e">
        <f t="shared" si="1"/>
        <v>#DIV/0!</v>
      </c>
      <c r="M52" s="188">
        <f t="shared" si="226"/>
        <v>0</v>
      </c>
      <c r="N52" s="695" t="e">
        <f t="shared" si="2"/>
        <v>#DIV/0!</v>
      </c>
      <c r="O52" s="95"/>
      <c r="P52" s="325"/>
      <c r="Q52" s="95"/>
      <c r="R52" s="325"/>
      <c r="S52" s="95">
        <f t="shared" ref="S52:U52" si="227">S297</f>
        <v>0</v>
      </c>
      <c r="T52" s="325"/>
      <c r="U52" s="95">
        <f t="shared" si="227"/>
        <v>0</v>
      </c>
      <c r="V52" s="95">
        <f t="shared" si="6"/>
        <v>0</v>
      </c>
      <c r="W52" s="95">
        <f t="shared" ref="W52:Y52" si="228">W297</f>
        <v>0</v>
      </c>
      <c r="X52" s="95">
        <f t="shared" si="228"/>
        <v>0</v>
      </c>
      <c r="Y52" s="95">
        <f t="shared" si="228"/>
        <v>0</v>
      </c>
      <c r="Z52" s="95">
        <f t="shared" si="7"/>
        <v>0</v>
      </c>
      <c r="AA52" s="95">
        <f t="shared" ref="AA52:AC52" si="229">AA297</f>
        <v>0</v>
      </c>
      <c r="AB52" s="95">
        <f t="shared" si="229"/>
        <v>0</v>
      </c>
      <c r="AC52" s="95">
        <f t="shared" si="229"/>
        <v>0</v>
      </c>
      <c r="AD52" s="325"/>
      <c r="AE52" s="971">
        <f t="shared" si="226"/>
        <v>0</v>
      </c>
      <c r="AF52" s="494"/>
      <c r="AG52" s="188">
        <f t="shared" si="226"/>
        <v>0</v>
      </c>
      <c r="AH52" s="724"/>
      <c r="AI52" s="188"/>
      <c r="AJ52" s="695" t="e">
        <f t="shared" si="12"/>
        <v>#DIV/0!</v>
      </c>
      <c r="AK52" s="188"/>
      <c r="AL52" s="724"/>
      <c r="AM52" s="188">
        <f t="shared" si="226"/>
        <v>0</v>
      </c>
      <c r="AN52" s="724"/>
      <c r="AO52" s="188">
        <f t="shared" si="226"/>
        <v>0</v>
      </c>
      <c r="AP52" s="95">
        <f t="shared" si="148"/>
        <v>0</v>
      </c>
      <c r="AQ52" s="325"/>
      <c r="AR52" s="95">
        <f t="shared" ref="AR52:AT52" si="230">AR297</f>
        <v>0</v>
      </c>
      <c r="AS52" s="325"/>
      <c r="AT52" s="188">
        <f t="shared" si="230"/>
        <v>0</v>
      </c>
      <c r="AU52" s="695" t="e">
        <f t="shared" si="17"/>
        <v>#DIV/0!</v>
      </c>
      <c r="AV52" s="188"/>
      <c r="AW52" s="724"/>
      <c r="AX52" s="188"/>
      <c r="AY52" s="724"/>
      <c r="AZ52" s="188">
        <f t="shared" ref="AZ52:BB52" si="231">AZ297</f>
        <v>0</v>
      </c>
      <c r="BA52" s="724"/>
      <c r="BB52" s="188">
        <f t="shared" si="231"/>
        <v>0</v>
      </c>
      <c r="BC52" s="95">
        <f t="shared" ref="BC52:BI52" si="232">BC297</f>
        <v>0</v>
      </c>
      <c r="BD52" s="95">
        <f t="shared" si="232"/>
        <v>0</v>
      </c>
      <c r="BE52" s="95">
        <f t="shared" si="232"/>
        <v>0</v>
      </c>
      <c r="BF52" s="188">
        <f t="shared" si="232"/>
        <v>0</v>
      </c>
      <c r="BG52" s="188"/>
      <c r="BH52" s="188">
        <f t="shared" si="232"/>
        <v>0</v>
      </c>
      <c r="BI52" s="188">
        <f t="shared" si="232"/>
        <v>0</v>
      </c>
      <c r="BJ52" s="95">
        <f t="shared" si="127"/>
        <v>0</v>
      </c>
      <c r="BK52" s="95">
        <f t="shared" ref="BK52:BM52" si="233">BK297</f>
        <v>0</v>
      </c>
      <c r="BL52" s="95">
        <f t="shared" si="233"/>
        <v>0</v>
      </c>
      <c r="BM52" s="95">
        <f t="shared" si="233"/>
        <v>0</v>
      </c>
      <c r="BN52" s="95">
        <f t="shared" si="151"/>
        <v>0</v>
      </c>
      <c r="BO52" s="95">
        <f t="shared" ref="BO52:BS52" si="234">BO297</f>
        <v>0</v>
      </c>
      <c r="BP52" s="95"/>
      <c r="BQ52" s="95"/>
      <c r="BR52" s="95">
        <f t="shared" si="234"/>
        <v>0</v>
      </c>
      <c r="BS52" s="95">
        <f t="shared" si="234"/>
        <v>0</v>
      </c>
      <c r="BT52" s="95"/>
      <c r="BU52" s="95">
        <f t="shared" ref="BU52" si="235">BU297</f>
        <v>0</v>
      </c>
      <c r="BV52" s="188">
        <f>BV297</f>
        <v>0</v>
      </c>
      <c r="BW52" s="188"/>
      <c r="BX52" s="188"/>
      <c r="BY52" s="188">
        <f t="shared" ref="BY52:BZ52" si="236">BY297</f>
        <v>0</v>
      </c>
      <c r="BZ52" s="188">
        <f t="shared" si="236"/>
        <v>0</v>
      </c>
      <c r="CE52" s="325"/>
    </row>
    <row r="53" spans="2:83" s="13" customFormat="1" ht="60" hidden="1" customHeight="1" x14ac:dyDescent="0.25">
      <c r="B53" s="1016" t="s">
        <v>281</v>
      </c>
      <c r="C53" s="1016"/>
      <c r="D53" s="95">
        <f t="shared" ref="D53:I53" si="237">D1024</f>
        <v>0</v>
      </c>
      <c r="E53" s="95">
        <f t="shared" si="237"/>
        <v>0</v>
      </c>
      <c r="F53" s="95"/>
      <c r="G53" s="95"/>
      <c r="H53" s="95">
        <f t="shared" si="237"/>
        <v>0</v>
      </c>
      <c r="I53" s="95">
        <f t="shared" si="237"/>
        <v>0</v>
      </c>
      <c r="J53" s="95">
        <f t="shared" ref="J53:AO53" si="238">J1024</f>
        <v>0</v>
      </c>
      <c r="K53" s="325">
        <f t="shared" si="238"/>
        <v>0</v>
      </c>
      <c r="L53" s="695" t="e">
        <f t="shared" si="1"/>
        <v>#DIV/0!</v>
      </c>
      <c r="M53" s="188">
        <f t="shared" si="238"/>
        <v>0</v>
      </c>
      <c r="N53" s="695" t="e">
        <f t="shared" si="2"/>
        <v>#DIV/0!</v>
      </c>
      <c r="O53" s="95"/>
      <c r="P53" s="325"/>
      <c r="Q53" s="95"/>
      <c r="R53" s="325"/>
      <c r="S53" s="95">
        <f t="shared" ref="S53:U53" si="239">S1024</f>
        <v>0</v>
      </c>
      <c r="T53" s="325"/>
      <c r="U53" s="95">
        <f t="shared" si="239"/>
        <v>0</v>
      </c>
      <c r="V53" s="95">
        <f t="shared" si="6"/>
        <v>0</v>
      </c>
      <c r="W53" s="95">
        <f t="shared" ref="W53:Y53" si="240">W1024</f>
        <v>0</v>
      </c>
      <c r="X53" s="95">
        <f t="shared" si="240"/>
        <v>0</v>
      </c>
      <c r="Y53" s="95">
        <f t="shared" si="240"/>
        <v>0</v>
      </c>
      <c r="Z53" s="95">
        <f t="shared" si="7"/>
        <v>0</v>
      </c>
      <c r="AA53" s="95">
        <f t="shared" ref="AA53:AC53" si="241">AA1024</f>
        <v>0</v>
      </c>
      <c r="AB53" s="95">
        <f t="shared" si="241"/>
        <v>0</v>
      </c>
      <c r="AC53" s="95">
        <f t="shared" si="241"/>
        <v>0</v>
      </c>
      <c r="AD53" s="325"/>
      <c r="AE53" s="971">
        <f t="shared" si="238"/>
        <v>0</v>
      </c>
      <c r="AF53" s="494"/>
      <c r="AG53" s="188">
        <f t="shared" si="238"/>
        <v>0</v>
      </c>
      <c r="AH53" s="724"/>
      <c r="AI53" s="188"/>
      <c r="AJ53" s="695" t="e">
        <f t="shared" si="12"/>
        <v>#DIV/0!</v>
      </c>
      <c r="AK53" s="188"/>
      <c r="AL53" s="724"/>
      <c r="AM53" s="188">
        <f t="shared" si="238"/>
        <v>0</v>
      </c>
      <c r="AN53" s="724"/>
      <c r="AO53" s="188">
        <f t="shared" si="238"/>
        <v>0</v>
      </c>
      <c r="AP53" s="95">
        <f t="shared" si="148"/>
        <v>0</v>
      </c>
      <c r="AQ53" s="325"/>
      <c r="AR53" s="95">
        <f t="shared" ref="AR53:AT53" si="242">AR1024</f>
        <v>0</v>
      </c>
      <c r="AS53" s="325"/>
      <c r="AT53" s="188">
        <f t="shared" si="242"/>
        <v>0</v>
      </c>
      <c r="AU53" s="695" t="e">
        <f t="shared" si="17"/>
        <v>#DIV/0!</v>
      </c>
      <c r="AV53" s="188"/>
      <c r="AW53" s="724"/>
      <c r="AX53" s="188"/>
      <c r="AY53" s="724"/>
      <c r="AZ53" s="188">
        <f t="shared" ref="AZ53:BB53" si="243">AZ1024</f>
        <v>0</v>
      </c>
      <c r="BA53" s="724"/>
      <c r="BB53" s="188">
        <f t="shared" si="243"/>
        <v>0</v>
      </c>
      <c r="BC53" s="95">
        <f t="shared" ref="BC53:BI53" si="244">BC1024</f>
        <v>0</v>
      </c>
      <c r="BD53" s="95">
        <f t="shared" si="244"/>
        <v>0</v>
      </c>
      <c r="BE53" s="95">
        <f t="shared" si="244"/>
        <v>0</v>
      </c>
      <c r="BF53" s="188">
        <f t="shared" si="244"/>
        <v>0</v>
      </c>
      <c r="BG53" s="188"/>
      <c r="BH53" s="188">
        <f t="shared" si="244"/>
        <v>0</v>
      </c>
      <c r="BI53" s="188">
        <f t="shared" si="244"/>
        <v>0</v>
      </c>
      <c r="BJ53" s="95">
        <f t="shared" si="127"/>
        <v>0</v>
      </c>
      <c r="BK53" s="95">
        <f t="shared" ref="BK53:BM53" si="245">BK1024</f>
        <v>0</v>
      </c>
      <c r="BL53" s="95">
        <f t="shared" si="245"/>
        <v>0</v>
      </c>
      <c r="BM53" s="95">
        <f t="shared" si="245"/>
        <v>0</v>
      </c>
      <c r="BN53" s="95">
        <f t="shared" si="151"/>
        <v>0</v>
      </c>
      <c r="BO53" s="95">
        <f t="shared" ref="BO53:BS53" si="246">BO1024</f>
        <v>0</v>
      </c>
      <c r="BP53" s="95"/>
      <c r="BQ53" s="95"/>
      <c r="BR53" s="95">
        <f t="shared" si="246"/>
        <v>0</v>
      </c>
      <c r="BS53" s="95">
        <f t="shared" si="246"/>
        <v>0</v>
      </c>
      <c r="BT53" s="95"/>
      <c r="BU53" s="95">
        <f t="shared" ref="BU53" si="247">BU1024</f>
        <v>135932</v>
      </c>
      <c r="BV53" s="188">
        <f>BV1024</f>
        <v>0</v>
      </c>
      <c r="BW53" s="188"/>
      <c r="BX53" s="188"/>
      <c r="BY53" s="188">
        <f t="shared" ref="BY53:BZ53" si="248">BY1024</f>
        <v>0</v>
      </c>
      <c r="BZ53" s="188">
        <f t="shared" si="248"/>
        <v>135932</v>
      </c>
      <c r="CE53" s="325"/>
    </row>
    <row r="54" spans="2:83" s="16" customFormat="1" ht="32.25" customHeight="1" x14ac:dyDescent="0.25">
      <c r="B54" s="1073" t="s">
        <v>29</v>
      </c>
      <c r="C54" s="1074"/>
      <c r="D54" s="1074"/>
      <c r="E54" s="1074"/>
      <c r="F54" s="1074"/>
      <c r="G54" s="1074"/>
      <c r="H54" s="1074"/>
      <c r="I54" s="1074"/>
      <c r="J54" s="1074"/>
      <c r="K54" s="1074"/>
      <c r="L54" s="1074"/>
      <c r="M54" s="1074"/>
      <c r="N54" s="1074"/>
      <c r="O54" s="1074"/>
      <c r="P54" s="1074"/>
      <c r="Q54" s="1074"/>
      <c r="R54" s="1074"/>
      <c r="S54" s="1074"/>
      <c r="T54" s="1074"/>
      <c r="U54" s="1074"/>
      <c r="V54" s="1074"/>
      <c r="W54" s="1074"/>
      <c r="X54" s="1074"/>
      <c r="Y54" s="1074"/>
      <c r="Z54" s="1074"/>
      <c r="AA54" s="1074"/>
      <c r="AB54" s="1074"/>
      <c r="AC54" s="1074"/>
      <c r="AD54" s="1074"/>
      <c r="AE54" s="1074"/>
      <c r="AF54" s="1074"/>
      <c r="AG54" s="1074"/>
      <c r="AH54" s="1074"/>
      <c r="AI54" s="1074"/>
      <c r="AJ54" s="1074"/>
      <c r="AK54" s="1074"/>
      <c r="AL54" s="1074"/>
      <c r="AM54" s="1074"/>
      <c r="AN54" s="1074"/>
      <c r="AO54" s="1074"/>
      <c r="AP54" s="1074"/>
      <c r="AQ54" s="1074"/>
      <c r="AR54" s="1074"/>
      <c r="AS54" s="1074"/>
      <c r="AT54" s="1074"/>
      <c r="AU54" s="1074"/>
      <c r="AV54" s="1074"/>
      <c r="AW54" s="1074"/>
      <c r="AX54" s="1074"/>
      <c r="AY54" s="1074"/>
      <c r="AZ54" s="1074"/>
      <c r="BA54" s="1074"/>
      <c r="BB54" s="1074"/>
      <c r="BC54" s="1074"/>
      <c r="BD54" s="1074"/>
      <c r="BE54" s="1074"/>
      <c r="BF54" s="1074"/>
      <c r="BG54" s="1074"/>
      <c r="BH54" s="1074"/>
      <c r="BI54" s="1074"/>
      <c r="BJ54" s="1074"/>
      <c r="BK54" s="1074"/>
      <c r="BL54" s="1074"/>
      <c r="BM54" s="1074"/>
      <c r="BN54" s="1074"/>
      <c r="BO54" s="1074"/>
      <c r="BP54" s="1074"/>
      <c r="BQ54" s="1074"/>
      <c r="BR54" s="1074"/>
      <c r="BS54" s="1074"/>
      <c r="BT54" s="1074"/>
      <c r="BU54" s="1074"/>
      <c r="BV54" s="1074"/>
      <c r="BW54" s="1074"/>
      <c r="BX54" s="1074"/>
      <c r="BY54" s="1074"/>
      <c r="BZ54" s="1074"/>
      <c r="CE54" s="728"/>
    </row>
    <row r="55" spans="2:83" s="17" customFormat="1" ht="55.5" customHeight="1" x14ac:dyDescent="0.25">
      <c r="B55" s="1016" t="s">
        <v>30</v>
      </c>
      <c r="C55" s="1016"/>
      <c r="D55" s="188">
        <f>E55+F55+G55+H55+I55</f>
        <v>31775425.824589998</v>
      </c>
      <c r="E55" s="188">
        <f>E876</f>
        <v>13379131.004250001</v>
      </c>
      <c r="F55" s="188">
        <f t="shared" ref="F55:I55" si="249">F876</f>
        <v>6438912.7769499999</v>
      </c>
      <c r="G55" s="188">
        <f t="shared" si="249"/>
        <v>7904736.8751299996</v>
      </c>
      <c r="H55" s="188">
        <f t="shared" si="249"/>
        <v>1584858.7676199998</v>
      </c>
      <c r="I55" s="188">
        <f t="shared" si="249"/>
        <v>2467786.4006400001</v>
      </c>
      <c r="J55" s="188">
        <f>J56+J57+J58+J59+J60</f>
        <v>-587789.54670999956</v>
      </c>
      <c r="K55" s="188">
        <f>M55+O55+Q55+S55+U55</f>
        <v>31187786.277879998</v>
      </c>
      <c r="L55" s="695">
        <f t="shared" ref="L55:L61" si="250">K55/D55</f>
        <v>0.98150647768014354</v>
      </c>
      <c r="M55" s="188">
        <f t="shared" ref="M55:U55" si="251">M876</f>
        <v>13379131.004250001</v>
      </c>
      <c r="N55" s="695">
        <f t="shared" ref="N55:N60" si="252">M55/E55</f>
        <v>1</v>
      </c>
      <c r="O55" s="95">
        <f t="shared" si="251"/>
        <v>6438912.7769499999</v>
      </c>
      <c r="P55" s="695">
        <v>0</v>
      </c>
      <c r="Q55" s="95">
        <f t="shared" si="251"/>
        <v>7676071.2285099998</v>
      </c>
      <c r="R55" s="695">
        <f t="shared" ref="R55:R61" si="253">Q55/G55</f>
        <v>0.97107232660211229</v>
      </c>
      <c r="S55" s="95">
        <f t="shared" si="251"/>
        <v>1571444.6326900001</v>
      </c>
      <c r="T55" s="695">
        <f t="shared" ref="T55:T56" si="254">S55/H55</f>
        <v>0.99153606920435955</v>
      </c>
      <c r="U55" s="188">
        <f t="shared" si="251"/>
        <v>2122226.6354799997</v>
      </c>
      <c r="V55" s="95" t="e">
        <f t="shared" ref="V55:W55" si="255">V876</f>
        <v>#REF!</v>
      </c>
      <c r="W55" s="95" t="e">
        <f t="shared" si="255"/>
        <v>#REF!</v>
      </c>
      <c r="X55" s="95" t="e">
        <f t="shared" ref="X55:Y55" si="256">X876</f>
        <v>#REF!</v>
      </c>
      <c r="Y55" s="95" t="e">
        <f t="shared" si="256"/>
        <v>#REF!</v>
      </c>
      <c r="Z55" s="95" t="e">
        <f t="shared" ref="Z55:Z61" si="257">AA55+AB55+AC55</f>
        <v>#REF!</v>
      </c>
      <c r="AA55" s="95" t="e">
        <f t="shared" ref="AA55:AC55" si="258">AA876</f>
        <v>#REF!</v>
      </c>
      <c r="AB55" s="95">
        <f t="shared" si="258"/>
        <v>1584858.7676199998</v>
      </c>
      <c r="AC55" s="95" t="e">
        <f t="shared" si="258"/>
        <v>#REF!</v>
      </c>
      <c r="AD55" s="695">
        <f t="shared" ref="AD55:AD61" si="259">U55/I55</f>
        <v>0.859971768597808</v>
      </c>
      <c r="AE55" s="188">
        <f>AG55+AI55+AK55+AM55+AO55</f>
        <v>31574451.395429999</v>
      </c>
      <c r="AF55" s="695">
        <f t="shared" ref="AF55:AF61" si="260">AE55/D55</f>
        <v>0.99367516173443471</v>
      </c>
      <c r="AG55" s="188">
        <f t="shared" ref="AG55" si="261">AG876</f>
        <v>12664770.454620002</v>
      </c>
      <c r="AH55" s="695">
        <f t="shared" ref="AH55:AH60" si="262">AG55/E55</f>
        <v>0.94660635661590609</v>
      </c>
      <c r="AI55" s="95">
        <f t="shared" ref="AI55" si="263">AI876</f>
        <v>6349029.9933200004</v>
      </c>
      <c r="AJ55" s="695">
        <f t="shared" si="12"/>
        <v>0.98604068936113543</v>
      </c>
      <c r="AK55" s="95">
        <f t="shared" ref="AK55:AO56" si="264">AK876</f>
        <v>9081878.6711299978</v>
      </c>
      <c r="AL55" s="695">
        <f t="shared" ref="AL55:AL58" si="265">AK55/G55</f>
        <v>1.1489159999371439</v>
      </c>
      <c r="AM55" s="95">
        <f t="shared" si="264"/>
        <v>1613364.5702399998</v>
      </c>
      <c r="AN55" s="695">
        <f t="shared" ref="AN55:AN56" si="266">AM55/H55</f>
        <v>1.0179863361975197</v>
      </c>
      <c r="AO55" s="95">
        <f t="shared" si="264"/>
        <v>1865407.7061199998</v>
      </c>
      <c r="AP55" s="95">
        <f>AP56++AP59+AP60+AP57</f>
        <v>1204251.129439998</v>
      </c>
      <c r="AQ55" s="695">
        <f t="shared" ref="AQ55:AQ61" si="267">AO55/I55</f>
        <v>0.75590322794396692</v>
      </c>
      <c r="AR55" s="188">
        <f>AT55+AV55+AX55+AZ55+BB55</f>
        <v>31732864.005290002</v>
      </c>
      <c r="AS55" s="695">
        <f t="shared" ref="AS55:AS61" si="268">AR55/D55</f>
        <v>0.99866054291341522</v>
      </c>
      <c r="AT55" s="188">
        <f t="shared" ref="AT55:AV55" si="269">AT876</f>
        <v>13379131.004250001</v>
      </c>
      <c r="AU55" s="695">
        <f t="shared" si="17"/>
        <v>1</v>
      </c>
      <c r="AV55" s="95">
        <f t="shared" si="269"/>
        <v>6438912.7769499999</v>
      </c>
      <c r="AW55" s="695">
        <f t="shared" ref="AW55:AW56" si="270">AV55/F55</f>
        <v>1</v>
      </c>
      <c r="AX55" s="188">
        <f t="shared" ref="AX55:BB55" si="271">AX876</f>
        <v>7875971.489000001</v>
      </c>
      <c r="AY55" s="695">
        <f t="shared" ref="AY55:AY58" si="272">AX55/G55</f>
        <v>0.9963609938465503</v>
      </c>
      <c r="AZ55" s="95">
        <f t="shared" si="271"/>
        <v>1571508.2728900001</v>
      </c>
      <c r="BA55" s="695">
        <f t="shared" ref="BA55:BA56" si="273">AZ55/H55</f>
        <v>0.9915762243281474</v>
      </c>
      <c r="BB55" s="95">
        <f t="shared" si="271"/>
        <v>2467340.4622</v>
      </c>
      <c r="BC55" s="95">
        <f t="shared" ref="BC55:BM55" si="274">BC876</f>
        <v>1613364.5702399998</v>
      </c>
      <c r="BD55" s="95" t="e">
        <f t="shared" si="274"/>
        <v>#REF!</v>
      </c>
      <c r="BE55" s="95" t="e">
        <f>BF55+BG55+BH55+BI55</f>
        <v>#REF!</v>
      </c>
      <c r="BF55" s="95" t="e">
        <f t="shared" ref="BF55:BI55" si="275">BF876</f>
        <v>#REF!</v>
      </c>
      <c r="BG55" s="95">
        <f t="shared" si="275"/>
        <v>147846.08744</v>
      </c>
      <c r="BH55" s="95" t="e">
        <f t="shared" si="275"/>
        <v>#REF!</v>
      </c>
      <c r="BI55" s="95" t="e">
        <f t="shared" si="275"/>
        <v>#REF!</v>
      </c>
      <c r="BJ55" s="95" t="e">
        <f t="shared" si="274"/>
        <v>#REF!</v>
      </c>
      <c r="BK55" s="95" t="e">
        <f t="shared" si="274"/>
        <v>#REF!</v>
      </c>
      <c r="BL55" s="95" t="e">
        <f t="shared" si="274"/>
        <v>#REF!</v>
      </c>
      <c r="BM55" s="95" t="e">
        <f t="shared" si="274"/>
        <v>#REF!</v>
      </c>
      <c r="BN55" s="95">
        <f>BO55+BP55+BQ55+BR55+BS55</f>
        <v>18491601.622030001</v>
      </c>
      <c r="BO55" s="95">
        <f t="shared" ref="BO55:BR55" si="276">BO876</f>
        <v>6709939.1561000003</v>
      </c>
      <c r="BP55" s="95">
        <f t="shared" si="276"/>
        <v>600000</v>
      </c>
      <c r="BQ55" s="95">
        <f t="shared" si="276"/>
        <v>8692286.5086800009</v>
      </c>
      <c r="BR55" s="95">
        <f t="shared" si="276"/>
        <v>1278275.95725</v>
      </c>
      <c r="BS55" s="95">
        <f>BS876</f>
        <v>1211100</v>
      </c>
      <c r="BT55" s="95">
        <f>BT56+BT57+BT58+BT59+BT60</f>
        <v>100920.50110000011</v>
      </c>
      <c r="BU55" s="95">
        <f>BV55+BW55+BX55+BY55+BZ55</f>
        <v>18592522.123130001</v>
      </c>
      <c r="BV55" s="95">
        <f t="shared" ref="BV55:BZ55" si="277">BV876</f>
        <v>6709939.1561000003</v>
      </c>
      <c r="BW55" s="95">
        <f t="shared" si="277"/>
        <v>600000</v>
      </c>
      <c r="BX55" s="95">
        <f t="shared" si="277"/>
        <v>8692286.5086800009</v>
      </c>
      <c r="BY55" s="95">
        <f t="shared" si="277"/>
        <v>1556462.0532499999</v>
      </c>
      <c r="BZ55" s="95">
        <f t="shared" si="277"/>
        <v>1033834.4051</v>
      </c>
      <c r="CE55" s="695">
        <f t="shared" ref="CE55:CE61" si="278">BB55/I55</f>
        <v>0.99981929617576115</v>
      </c>
    </row>
    <row r="56" spans="2:83" s="20" customFormat="1" ht="41.25" customHeight="1" x14ac:dyDescent="0.25">
      <c r="B56" s="200"/>
      <c r="C56" s="97" t="s">
        <v>270</v>
      </c>
      <c r="D56" s="185">
        <f>E56+F56+G56+H56+I56</f>
        <v>25640914.494590003</v>
      </c>
      <c r="E56" s="185">
        <f>E877</f>
        <v>10251221.407340001</v>
      </c>
      <c r="F56" s="185">
        <f t="shared" ref="F56:I56" si="279">F877</f>
        <v>6438912.7769499999</v>
      </c>
      <c r="G56" s="185">
        <f t="shared" si="279"/>
        <v>5112004.8900799993</v>
      </c>
      <c r="H56" s="185">
        <f t="shared" si="279"/>
        <v>1584858.7676199998</v>
      </c>
      <c r="I56" s="185">
        <f t="shared" si="279"/>
        <v>2253916.6526000001</v>
      </c>
      <c r="J56" s="185">
        <f>J877</f>
        <v>-570858.45706999954</v>
      </c>
      <c r="K56" s="185">
        <f>M56+O56+Q56+S56+U56</f>
        <v>25070206.037519999</v>
      </c>
      <c r="L56" s="695">
        <f t="shared" si="250"/>
        <v>0.97774227369345901</v>
      </c>
      <c r="M56" s="185">
        <f>M877</f>
        <v>10251221.407340001</v>
      </c>
      <c r="N56" s="695">
        <f t="shared" si="252"/>
        <v>1</v>
      </c>
      <c r="O56" s="98">
        <f>O877</f>
        <v>6438912.7769499999</v>
      </c>
      <c r="P56" s="695">
        <v>0</v>
      </c>
      <c r="Q56" s="98">
        <f t="shared" ref="Q56:U56" si="280">Q877</f>
        <v>4883339.2434599996</v>
      </c>
      <c r="R56" s="695">
        <f t="shared" si="253"/>
        <v>0.95526889125952663</v>
      </c>
      <c r="S56" s="98">
        <f t="shared" si="280"/>
        <v>1571444.6326900001</v>
      </c>
      <c r="T56" s="695">
        <f t="shared" si="254"/>
        <v>0.99153606920435955</v>
      </c>
      <c r="U56" s="98">
        <f t="shared" si="280"/>
        <v>1925287.9770799999</v>
      </c>
      <c r="V56" s="98" t="e">
        <f t="shared" ref="V56:W56" si="281">V877</f>
        <v>#REF!</v>
      </c>
      <c r="W56" s="98" t="e">
        <f t="shared" si="281"/>
        <v>#REF!</v>
      </c>
      <c r="X56" s="98" t="e">
        <f t="shared" ref="X56:Y56" si="282">X877</f>
        <v>#REF!</v>
      </c>
      <c r="Y56" s="98" t="e">
        <f t="shared" si="282"/>
        <v>#REF!</v>
      </c>
      <c r="Z56" s="98" t="e">
        <f t="shared" si="257"/>
        <v>#REF!</v>
      </c>
      <c r="AA56" s="98" t="e">
        <f t="shared" ref="AA56:AC56" si="283">AA877</f>
        <v>#REF!</v>
      </c>
      <c r="AB56" s="98">
        <f t="shared" si="283"/>
        <v>1584858.7676199998</v>
      </c>
      <c r="AC56" s="98" t="e">
        <f t="shared" si="283"/>
        <v>#REF!</v>
      </c>
      <c r="AD56" s="695">
        <f t="shared" si="259"/>
        <v>0.85419661585937023</v>
      </c>
      <c r="AE56" s="185">
        <f>AG56+AI56+AK56+AM56+AO56</f>
        <v>24544094.69565</v>
      </c>
      <c r="AF56" s="695">
        <f t="shared" si="260"/>
        <v>0.95722384241905956</v>
      </c>
      <c r="AG56" s="185">
        <f>AG877</f>
        <v>9536860.857710002</v>
      </c>
      <c r="AH56" s="695">
        <f t="shared" si="262"/>
        <v>0.93031459167211938</v>
      </c>
      <c r="AI56" s="98">
        <f>AI877</f>
        <v>6349029.9933200004</v>
      </c>
      <c r="AJ56" s="695">
        <f t="shared" si="12"/>
        <v>0.98604068936113543</v>
      </c>
      <c r="AK56" s="98">
        <f t="shared" ref="AK56:AM56" si="284">AK877</f>
        <v>5376370.2266599992</v>
      </c>
      <c r="AL56" s="695">
        <f t="shared" si="265"/>
        <v>1.0517146094858025</v>
      </c>
      <c r="AM56" s="98">
        <f t="shared" si="284"/>
        <v>1613364.5702399998</v>
      </c>
      <c r="AN56" s="695">
        <f t="shared" si="266"/>
        <v>1.0179863361975197</v>
      </c>
      <c r="AO56" s="98">
        <f t="shared" si="264"/>
        <v>1668469.0477199997</v>
      </c>
      <c r="AP56" s="98">
        <f>AP877</f>
        <v>1028370.5908699974</v>
      </c>
      <c r="AQ56" s="695">
        <f t="shared" si="267"/>
        <v>0.74025321468535277</v>
      </c>
      <c r="AR56" s="185">
        <f>AT56+AV56+AX56+AZ56+BB56</f>
        <v>25598502.675290003</v>
      </c>
      <c r="AS56" s="695">
        <f t="shared" si="268"/>
        <v>0.99834593187739273</v>
      </c>
      <c r="AT56" s="185">
        <f>AT877</f>
        <v>10251221.407340001</v>
      </c>
      <c r="AU56" s="695">
        <f t="shared" si="17"/>
        <v>1</v>
      </c>
      <c r="AV56" s="98">
        <f>AV877</f>
        <v>6438912.7769499999</v>
      </c>
      <c r="AW56" s="695">
        <f t="shared" si="270"/>
        <v>1</v>
      </c>
      <c r="AX56" s="185">
        <f t="shared" ref="AX56:BB56" si="285">AX877</f>
        <v>5083239.5039500007</v>
      </c>
      <c r="AY56" s="695">
        <f t="shared" si="272"/>
        <v>0.99437297366717725</v>
      </c>
      <c r="AZ56" s="98">
        <f t="shared" si="285"/>
        <v>1571508.2728900001</v>
      </c>
      <c r="BA56" s="695">
        <f t="shared" si="273"/>
        <v>0.9915762243281474</v>
      </c>
      <c r="BB56" s="98">
        <f t="shared" si="285"/>
        <v>2253620.71416</v>
      </c>
      <c r="BC56" s="98">
        <f t="shared" ref="BC56:BD56" si="286">BC877</f>
        <v>1613364.5702399998</v>
      </c>
      <c r="BD56" s="98" t="e">
        <f t="shared" si="286"/>
        <v>#REF!</v>
      </c>
      <c r="BE56" s="98" t="e">
        <f>BF56+BG56+BH56+BI56</f>
        <v>#REF!</v>
      </c>
      <c r="BF56" s="98" t="e">
        <f>BF877</f>
        <v>#REF!</v>
      </c>
      <c r="BG56" s="98">
        <f t="shared" ref="BG56:BI56" si="287">BG877</f>
        <v>147846.08744</v>
      </c>
      <c r="BH56" s="98" t="e">
        <f t="shared" si="287"/>
        <v>#REF!</v>
      </c>
      <c r="BI56" s="98" t="e">
        <f t="shared" si="287"/>
        <v>#REF!</v>
      </c>
      <c r="BJ56" s="98" t="e">
        <f t="shared" ref="BJ56:BM56" si="288">BJ877</f>
        <v>#REF!</v>
      </c>
      <c r="BK56" s="98" t="e">
        <f t="shared" si="288"/>
        <v>#REF!</v>
      </c>
      <c r="BL56" s="98" t="e">
        <f t="shared" si="288"/>
        <v>#REF!</v>
      </c>
      <c r="BM56" s="98" t="e">
        <f t="shared" si="288"/>
        <v>#REF!</v>
      </c>
      <c r="BN56" s="98">
        <f>BO56+BP56+BQ56+BR56+BS56</f>
        <v>10348910.32203</v>
      </c>
      <c r="BO56" s="98">
        <f>BO877</f>
        <v>3085723.1561000003</v>
      </c>
      <c r="BP56" s="98">
        <f>BP877</f>
        <v>600000</v>
      </c>
      <c r="BQ56" s="98">
        <f t="shared" ref="BQ56:BS56" si="289">BQ877</f>
        <v>4173811.2086800002</v>
      </c>
      <c r="BR56" s="98">
        <f t="shared" si="289"/>
        <v>1278275.95725</v>
      </c>
      <c r="BS56" s="98">
        <f t="shared" si="289"/>
        <v>1211100</v>
      </c>
      <c r="BT56" s="98">
        <f>BT877</f>
        <v>100920.50110000011</v>
      </c>
      <c r="BU56" s="98">
        <f>BV56+BW56+BX56+BY56+BZ56</f>
        <v>10449830.82313</v>
      </c>
      <c r="BV56" s="98">
        <f>BV877</f>
        <v>3085723.1561000003</v>
      </c>
      <c r="BW56" s="98">
        <f>BW877</f>
        <v>600000</v>
      </c>
      <c r="BX56" s="98">
        <f t="shared" ref="BX56:BZ56" si="290">BX877</f>
        <v>4173811.2086800002</v>
      </c>
      <c r="BY56" s="98">
        <f t="shared" si="290"/>
        <v>1556462.0532499999</v>
      </c>
      <c r="BZ56" s="98">
        <f t="shared" si="290"/>
        <v>1033834.4051</v>
      </c>
      <c r="CE56" s="695">
        <f t="shared" si="278"/>
        <v>0.99986870036225217</v>
      </c>
    </row>
    <row r="57" spans="2:83" s="23" customFormat="1" ht="46.5" customHeight="1" x14ac:dyDescent="0.25">
      <c r="B57" s="201"/>
      <c r="C57" s="101" t="s">
        <v>271</v>
      </c>
      <c r="D57" s="167">
        <f t="shared" ref="D57:D61" si="291">E57+G57+H57+I57</f>
        <v>5207584.5</v>
      </c>
      <c r="E57" s="167">
        <f>E878</f>
        <v>2841629.3449499998</v>
      </c>
      <c r="F57" s="167">
        <f t="shared" ref="F57:I57" si="292">F878</f>
        <v>0</v>
      </c>
      <c r="G57" s="167">
        <f t="shared" si="292"/>
        <v>2365955.1550500002</v>
      </c>
      <c r="H57" s="167">
        <f t="shared" si="292"/>
        <v>0</v>
      </c>
      <c r="I57" s="167">
        <f t="shared" si="292"/>
        <v>0</v>
      </c>
      <c r="J57" s="167">
        <f>J878</f>
        <v>0</v>
      </c>
      <c r="K57" s="167">
        <f t="shared" ref="K57:K61" si="293">M57+Q57+S57+U57</f>
        <v>5207584.5</v>
      </c>
      <c r="L57" s="730">
        <f t="shared" si="250"/>
        <v>1</v>
      </c>
      <c r="M57" s="167">
        <f>M878</f>
        <v>2841629.3449499998</v>
      </c>
      <c r="N57" s="730">
        <f t="shared" si="252"/>
        <v>1</v>
      </c>
      <c r="O57" s="102">
        <f t="shared" ref="O57" si="294">O878</f>
        <v>0</v>
      </c>
      <c r="P57" s="730">
        <v>0</v>
      </c>
      <c r="Q57" s="102">
        <f t="shared" ref="Q57:U57" si="295">Q878</f>
        <v>2365955.1550500002</v>
      </c>
      <c r="R57" s="730">
        <f t="shared" si="253"/>
        <v>1</v>
      </c>
      <c r="S57" s="102">
        <f t="shared" si="295"/>
        <v>0</v>
      </c>
      <c r="T57" s="730">
        <v>0</v>
      </c>
      <c r="U57" s="102">
        <f t="shared" si="295"/>
        <v>0</v>
      </c>
      <c r="V57" s="102" t="e">
        <f t="shared" ref="V57:W57" si="296">V878</f>
        <v>#REF!</v>
      </c>
      <c r="W57" s="102" t="e">
        <f t="shared" si="296"/>
        <v>#REF!</v>
      </c>
      <c r="X57" s="102" t="e">
        <f t="shared" ref="X57:Y57" si="297">X878</f>
        <v>#REF!</v>
      </c>
      <c r="Y57" s="102" t="e">
        <f t="shared" si="297"/>
        <v>#REF!</v>
      </c>
      <c r="Z57" s="102" t="e">
        <f t="shared" si="257"/>
        <v>#REF!</v>
      </c>
      <c r="AA57" s="102" t="e">
        <f t="shared" ref="AA57:AC57" si="298">AA878</f>
        <v>#REF!</v>
      </c>
      <c r="AB57" s="102">
        <f t="shared" si="298"/>
        <v>0</v>
      </c>
      <c r="AC57" s="102">
        <f t="shared" si="298"/>
        <v>0</v>
      </c>
      <c r="AD57" s="730">
        <v>0</v>
      </c>
      <c r="AE57" s="167">
        <f t="shared" ref="AE57:AE61" si="299">AG57+AK57+AM57+AO57</f>
        <v>5363208.0296399994</v>
      </c>
      <c r="AF57" s="730">
        <f t="shared" si="260"/>
        <v>1.029884014294919</v>
      </c>
      <c r="AG57" s="167">
        <f>AG878</f>
        <v>2841629.3449499998</v>
      </c>
      <c r="AH57" s="730">
        <f t="shared" si="262"/>
        <v>1</v>
      </c>
      <c r="AI57" s="102">
        <f t="shared" ref="AI57" si="300">AI878</f>
        <v>0</v>
      </c>
      <c r="AJ57" s="730">
        <v>0</v>
      </c>
      <c r="AK57" s="102">
        <f t="shared" ref="AK57:AO57" si="301">AK878</f>
        <v>2521578.6846899996</v>
      </c>
      <c r="AL57" s="730">
        <f t="shared" si="265"/>
        <v>1.0657761958453986</v>
      </c>
      <c r="AM57" s="102">
        <f t="shared" si="301"/>
        <v>0</v>
      </c>
      <c r="AN57" s="730">
        <v>0</v>
      </c>
      <c r="AO57" s="102">
        <f t="shared" si="301"/>
        <v>0</v>
      </c>
      <c r="AP57" s="102">
        <f>AP878</f>
        <v>159099.44893000042</v>
      </c>
      <c r="AQ57" s="730">
        <v>0</v>
      </c>
      <c r="AR57" s="167">
        <f t="shared" ref="AR57:AR61" si="302">AT57+AX57+AZ57+BB57</f>
        <v>5207584.5</v>
      </c>
      <c r="AS57" s="730">
        <f t="shared" si="268"/>
        <v>1</v>
      </c>
      <c r="AT57" s="167">
        <f>AT878</f>
        <v>2841629.3449499998</v>
      </c>
      <c r="AU57" s="730">
        <f t="shared" si="17"/>
        <v>1</v>
      </c>
      <c r="AV57" s="102">
        <f>AV878</f>
        <v>0</v>
      </c>
      <c r="AW57" s="730">
        <v>0</v>
      </c>
      <c r="AX57" s="167">
        <f t="shared" ref="AX57:BB57" si="303">AX878</f>
        <v>2365955.1550500002</v>
      </c>
      <c r="AY57" s="730">
        <f t="shared" si="272"/>
        <v>1</v>
      </c>
      <c r="AZ57" s="102">
        <f t="shared" si="303"/>
        <v>0</v>
      </c>
      <c r="BA57" s="730">
        <v>0</v>
      </c>
      <c r="BB57" s="102">
        <f t="shared" si="303"/>
        <v>0</v>
      </c>
      <c r="BC57" s="102">
        <f t="shared" ref="BC57:BM57" si="304">BC878</f>
        <v>0</v>
      </c>
      <c r="BD57" s="102">
        <f t="shared" si="304"/>
        <v>0</v>
      </c>
      <c r="BE57" s="102">
        <f t="shared" ref="BE57:BE61" si="305">BF57+BG57+BH57+BI57</f>
        <v>0</v>
      </c>
      <c r="BF57" s="102">
        <f>BF878</f>
        <v>0</v>
      </c>
      <c r="BG57" s="102">
        <f t="shared" ref="BG57:BI57" si="306">BG878</f>
        <v>0</v>
      </c>
      <c r="BH57" s="102">
        <f t="shared" si="306"/>
        <v>0</v>
      </c>
      <c r="BI57" s="102">
        <f t="shared" si="306"/>
        <v>0</v>
      </c>
      <c r="BJ57" s="102" t="e">
        <f t="shared" si="304"/>
        <v>#REF!</v>
      </c>
      <c r="BK57" s="102" t="e">
        <f t="shared" si="304"/>
        <v>#REF!</v>
      </c>
      <c r="BL57" s="102" t="e">
        <f t="shared" si="304"/>
        <v>#REF!</v>
      </c>
      <c r="BM57" s="102" t="e">
        <f t="shared" si="304"/>
        <v>#REF!</v>
      </c>
      <c r="BN57" s="102">
        <f t="shared" ref="BN57:BN61" si="307">BO57+BQ57+BR57+BS57</f>
        <v>7642691.2999999998</v>
      </c>
      <c r="BO57" s="102">
        <f>BO878</f>
        <v>3124216</v>
      </c>
      <c r="BP57" s="102">
        <f>BP878</f>
        <v>0</v>
      </c>
      <c r="BQ57" s="102">
        <f t="shared" ref="BQ57:BS57" si="308">BQ878</f>
        <v>4518475.3</v>
      </c>
      <c r="BR57" s="102">
        <f t="shared" si="308"/>
        <v>0</v>
      </c>
      <c r="BS57" s="102">
        <f t="shared" si="308"/>
        <v>0</v>
      </c>
      <c r="BT57" s="102">
        <f>BT878</f>
        <v>0</v>
      </c>
      <c r="BU57" s="102">
        <f t="shared" ref="BU57:BU61" si="309">BV57+BX57+BY57+BZ57</f>
        <v>7642691.2999999998</v>
      </c>
      <c r="BV57" s="102">
        <f>BV878</f>
        <v>3124216</v>
      </c>
      <c r="BW57" s="102">
        <f>BW878</f>
        <v>0</v>
      </c>
      <c r="BX57" s="102">
        <f t="shared" ref="BX57:BZ57" si="310">BX878</f>
        <v>4518475.3</v>
      </c>
      <c r="BY57" s="102">
        <f t="shared" si="310"/>
        <v>0</v>
      </c>
      <c r="BZ57" s="102">
        <f t="shared" si="310"/>
        <v>0</v>
      </c>
      <c r="CE57" s="730">
        <v>0</v>
      </c>
    </row>
    <row r="58" spans="2:83" s="193" customFormat="1" ht="46.5" customHeight="1" x14ac:dyDescent="0.25">
      <c r="B58" s="202"/>
      <c r="C58" s="931" t="s">
        <v>573</v>
      </c>
      <c r="D58" s="235">
        <f t="shared" si="291"/>
        <v>426776.82999999996</v>
      </c>
      <c r="E58" s="235">
        <f>E851</f>
        <v>0</v>
      </c>
      <c r="F58" s="235">
        <f t="shared" ref="F58:I58" si="311">F851</f>
        <v>0</v>
      </c>
      <c r="G58" s="235">
        <f t="shared" si="311"/>
        <v>426776.82999999996</v>
      </c>
      <c r="H58" s="235">
        <f t="shared" si="311"/>
        <v>0</v>
      </c>
      <c r="I58" s="235">
        <f t="shared" si="311"/>
        <v>0</v>
      </c>
      <c r="J58" s="235">
        <f>J784</f>
        <v>0</v>
      </c>
      <c r="K58" s="235">
        <f t="shared" si="293"/>
        <v>426776.82999999996</v>
      </c>
      <c r="L58" s="813">
        <f t="shared" si="250"/>
        <v>1</v>
      </c>
      <c r="M58" s="235">
        <f>M851</f>
        <v>0</v>
      </c>
      <c r="N58" s="813">
        <v>0</v>
      </c>
      <c r="O58" s="194">
        <f t="shared" ref="O58" si="312">O851</f>
        <v>0</v>
      </c>
      <c r="P58" s="813">
        <v>0</v>
      </c>
      <c r="Q58" s="194">
        <f t="shared" ref="Q58:U58" si="313">Q851</f>
        <v>426776.82999999996</v>
      </c>
      <c r="R58" s="813">
        <f t="shared" si="253"/>
        <v>1</v>
      </c>
      <c r="S58" s="194">
        <f t="shared" si="313"/>
        <v>0</v>
      </c>
      <c r="T58" s="813">
        <v>0</v>
      </c>
      <c r="U58" s="194">
        <f t="shared" si="313"/>
        <v>0</v>
      </c>
      <c r="V58" s="194">
        <f t="shared" ref="V58:W58" si="314">V548</f>
        <v>0</v>
      </c>
      <c r="W58" s="194">
        <f t="shared" si="314"/>
        <v>0</v>
      </c>
      <c r="X58" s="194">
        <f t="shared" ref="X58:Y58" si="315">X548</f>
        <v>0</v>
      </c>
      <c r="Y58" s="194">
        <f t="shared" si="315"/>
        <v>0</v>
      </c>
      <c r="Z58" s="194">
        <f t="shared" si="257"/>
        <v>0</v>
      </c>
      <c r="AA58" s="194">
        <f t="shared" ref="AA58:AC58" si="316">AA548</f>
        <v>0</v>
      </c>
      <c r="AB58" s="194">
        <f t="shared" si="316"/>
        <v>0</v>
      </c>
      <c r="AC58" s="194">
        <f t="shared" si="316"/>
        <v>0</v>
      </c>
      <c r="AD58" s="813">
        <v>0</v>
      </c>
      <c r="AE58" s="235">
        <f t="shared" si="299"/>
        <v>1183929.75978</v>
      </c>
      <c r="AF58" s="813">
        <f t="shared" si="260"/>
        <v>2.7741191099338738</v>
      </c>
      <c r="AG58" s="235">
        <f>AG851</f>
        <v>0</v>
      </c>
      <c r="AH58" s="813">
        <v>0</v>
      </c>
      <c r="AI58" s="194">
        <f t="shared" ref="AI58" si="317">AI851</f>
        <v>0</v>
      </c>
      <c r="AJ58" s="813">
        <v>0</v>
      </c>
      <c r="AK58" s="194">
        <f t="shared" ref="AK58:AO58" si="318">AK851</f>
        <v>1183929.75978</v>
      </c>
      <c r="AL58" s="813">
        <f t="shared" si="265"/>
        <v>2.7741191099338738</v>
      </c>
      <c r="AM58" s="194">
        <f t="shared" si="318"/>
        <v>0</v>
      </c>
      <c r="AN58" s="813">
        <v>0</v>
      </c>
      <c r="AO58" s="194">
        <f t="shared" si="318"/>
        <v>0</v>
      </c>
      <c r="AP58" s="194">
        <f>AP784</f>
        <v>-757152.92978000001</v>
      </c>
      <c r="AQ58" s="813">
        <v>0</v>
      </c>
      <c r="AR58" s="235">
        <f t="shared" si="302"/>
        <v>426776.82999999996</v>
      </c>
      <c r="AS58" s="813">
        <f t="shared" si="268"/>
        <v>1</v>
      </c>
      <c r="AT58" s="235">
        <f>AT851</f>
        <v>0</v>
      </c>
      <c r="AU58" s="813">
        <v>0</v>
      </c>
      <c r="AV58" s="194"/>
      <c r="AW58" s="813">
        <v>0</v>
      </c>
      <c r="AX58" s="235">
        <f t="shared" ref="AX58:BB58" si="319">AX851</f>
        <v>426776.82999999996</v>
      </c>
      <c r="AY58" s="813">
        <f t="shared" si="272"/>
        <v>1</v>
      </c>
      <c r="AZ58" s="194">
        <f t="shared" si="319"/>
        <v>0</v>
      </c>
      <c r="BA58" s="813">
        <v>0</v>
      </c>
      <c r="BB58" s="194">
        <f t="shared" si="319"/>
        <v>0</v>
      </c>
      <c r="BC58" s="194">
        <f t="shared" ref="BC58:BM58" si="320">BC548</f>
        <v>0</v>
      </c>
      <c r="BD58" s="194">
        <f t="shared" si="320"/>
        <v>0</v>
      </c>
      <c r="BE58" s="194">
        <f t="shared" si="305"/>
        <v>0</v>
      </c>
      <c r="BF58" s="194">
        <f>BF851</f>
        <v>0</v>
      </c>
      <c r="BG58" s="194">
        <f t="shared" ref="BG58:BI58" si="321">BG851</f>
        <v>0</v>
      </c>
      <c r="BH58" s="194">
        <f t="shared" si="321"/>
        <v>0</v>
      </c>
      <c r="BI58" s="194">
        <f t="shared" si="321"/>
        <v>0</v>
      </c>
      <c r="BJ58" s="194">
        <f t="shared" si="320"/>
        <v>0</v>
      </c>
      <c r="BK58" s="194">
        <f t="shared" si="320"/>
        <v>0</v>
      </c>
      <c r="BL58" s="194">
        <f t="shared" si="320"/>
        <v>0</v>
      </c>
      <c r="BM58" s="194">
        <f t="shared" si="320"/>
        <v>0</v>
      </c>
      <c r="BN58" s="194">
        <f t="shared" si="307"/>
        <v>0</v>
      </c>
      <c r="BO58" s="194">
        <f>BO851</f>
        <v>0</v>
      </c>
      <c r="BP58" s="194"/>
      <c r="BQ58" s="194">
        <f t="shared" ref="BQ58:BS58" si="322">BQ851</f>
        <v>0</v>
      </c>
      <c r="BR58" s="194">
        <f t="shared" si="322"/>
        <v>0</v>
      </c>
      <c r="BS58" s="194">
        <f t="shared" si="322"/>
        <v>0</v>
      </c>
      <c r="BT58" s="194">
        <f>BT784</f>
        <v>0</v>
      </c>
      <c r="BU58" s="194">
        <f t="shared" si="309"/>
        <v>0</v>
      </c>
      <c r="BV58" s="194">
        <f>BV851</f>
        <v>0</v>
      </c>
      <c r="BW58" s="194"/>
      <c r="BX58" s="194">
        <f t="shared" ref="BX58:BZ58" si="323">BX851</f>
        <v>0</v>
      </c>
      <c r="BY58" s="194">
        <f t="shared" si="323"/>
        <v>0</v>
      </c>
      <c r="BZ58" s="194">
        <f t="shared" si="323"/>
        <v>0</v>
      </c>
      <c r="CE58" s="813">
        <v>0</v>
      </c>
    </row>
    <row r="59" spans="2:83" s="42" customFormat="1" ht="46.5" customHeight="1" x14ac:dyDescent="0.25">
      <c r="B59" s="324"/>
      <c r="C59" s="97" t="s">
        <v>272</v>
      </c>
      <c r="D59" s="834">
        <f t="shared" si="291"/>
        <v>150</v>
      </c>
      <c r="E59" s="834">
        <f>E881</f>
        <v>0</v>
      </c>
      <c r="F59" s="834">
        <f t="shared" ref="F59:H59" si="324">F881</f>
        <v>0</v>
      </c>
      <c r="G59" s="834">
        <f t="shared" si="324"/>
        <v>0</v>
      </c>
      <c r="H59" s="834">
        <f t="shared" si="324"/>
        <v>0</v>
      </c>
      <c r="I59" s="834">
        <f t="shared" ref="I59" si="325">I881</f>
        <v>150</v>
      </c>
      <c r="J59" s="834">
        <f>K59-I59</f>
        <v>-150</v>
      </c>
      <c r="K59" s="834">
        <f>O59+U59</f>
        <v>0</v>
      </c>
      <c r="L59" s="695">
        <f t="shared" si="250"/>
        <v>0</v>
      </c>
      <c r="M59" s="952">
        <f>M871</f>
        <v>0</v>
      </c>
      <c r="N59" s="695">
        <v>0</v>
      </c>
      <c r="O59" s="114">
        <f t="shared" ref="O59" si="326">O881</f>
        <v>0</v>
      </c>
      <c r="P59" s="695">
        <v>0</v>
      </c>
      <c r="Q59" s="114">
        <f t="shared" ref="Q59:U59" si="327">Q881</f>
        <v>0</v>
      </c>
      <c r="R59" s="695" t="e">
        <f t="shared" si="253"/>
        <v>#DIV/0!</v>
      </c>
      <c r="S59" s="114">
        <f t="shared" si="327"/>
        <v>0</v>
      </c>
      <c r="T59" s="695">
        <v>0</v>
      </c>
      <c r="U59" s="114">
        <f t="shared" si="327"/>
        <v>0</v>
      </c>
      <c r="V59" s="114"/>
      <c r="W59" s="114"/>
      <c r="X59" s="114">
        <v>0</v>
      </c>
      <c r="Y59" s="114">
        <f>Y869</f>
        <v>0</v>
      </c>
      <c r="Z59" s="114">
        <f t="shared" si="257"/>
        <v>150</v>
      </c>
      <c r="AA59" s="114">
        <v>0</v>
      </c>
      <c r="AB59" s="114">
        <v>0</v>
      </c>
      <c r="AC59" s="114">
        <f>AC869</f>
        <v>150</v>
      </c>
      <c r="AD59" s="695">
        <f t="shared" si="259"/>
        <v>0</v>
      </c>
      <c r="AE59" s="952">
        <f t="shared" si="299"/>
        <v>0</v>
      </c>
      <c r="AF59" s="695">
        <f t="shared" si="260"/>
        <v>0</v>
      </c>
      <c r="AG59" s="952">
        <f>AG881</f>
        <v>0</v>
      </c>
      <c r="AH59" s="695">
        <v>0</v>
      </c>
      <c r="AI59" s="114">
        <f t="shared" ref="AI59" si="328">AI881</f>
        <v>0</v>
      </c>
      <c r="AJ59" s="695">
        <v>0</v>
      </c>
      <c r="AK59" s="114">
        <f t="shared" ref="AK59:AO59" si="329">AK881</f>
        <v>0</v>
      </c>
      <c r="AL59" s="695">
        <v>0</v>
      </c>
      <c r="AM59" s="114">
        <f t="shared" si="329"/>
        <v>0</v>
      </c>
      <c r="AN59" s="695">
        <v>0</v>
      </c>
      <c r="AO59" s="114">
        <f t="shared" si="329"/>
        <v>0</v>
      </c>
      <c r="AP59" s="114">
        <f>AP881</f>
        <v>0</v>
      </c>
      <c r="AQ59" s="695">
        <f t="shared" si="267"/>
        <v>0</v>
      </c>
      <c r="AR59" s="834">
        <f t="shared" si="302"/>
        <v>0</v>
      </c>
      <c r="AS59" s="695">
        <f t="shared" si="268"/>
        <v>0</v>
      </c>
      <c r="AT59" s="952">
        <f>AT881</f>
        <v>0</v>
      </c>
      <c r="AU59" s="695">
        <v>0</v>
      </c>
      <c r="AV59" s="114"/>
      <c r="AW59" s="695">
        <v>0</v>
      </c>
      <c r="AX59" s="952">
        <f t="shared" ref="AX59:BB59" si="330">AX881</f>
        <v>0</v>
      </c>
      <c r="AY59" s="695">
        <v>0</v>
      </c>
      <c r="AZ59" s="114">
        <f t="shared" si="330"/>
        <v>0</v>
      </c>
      <c r="BA59" s="695">
        <v>0</v>
      </c>
      <c r="BB59" s="114">
        <f t="shared" si="330"/>
        <v>0</v>
      </c>
      <c r="BC59" s="114">
        <v>0</v>
      </c>
      <c r="BD59" s="114">
        <f>BD869</f>
        <v>0</v>
      </c>
      <c r="BE59" s="114">
        <f t="shared" si="305"/>
        <v>0</v>
      </c>
      <c r="BF59" s="114">
        <f>BF881</f>
        <v>0</v>
      </c>
      <c r="BG59" s="114">
        <f t="shared" ref="BG59:BI59" si="331">BG881</f>
        <v>0</v>
      </c>
      <c r="BH59" s="114">
        <f t="shared" si="331"/>
        <v>0</v>
      </c>
      <c r="BI59" s="114">
        <f t="shared" si="331"/>
        <v>0</v>
      </c>
      <c r="BJ59" s="114"/>
      <c r="BK59" s="114"/>
      <c r="BL59" s="114">
        <v>0</v>
      </c>
      <c r="BM59" s="114">
        <f>BM869</f>
        <v>0</v>
      </c>
      <c r="BN59" s="114">
        <f t="shared" si="307"/>
        <v>0</v>
      </c>
      <c r="BO59" s="114">
        <f>BO881</f>
        <v>0</v>
      </c>
      <c r="BP59" s="114"/>
      <c r="BQ59" s="114">
        <f t="shared" ref="BQ59:BS59" si="332">BQ881</f>
        <v>0</v>
      </c>
      <c r="BR59" s="114">
        <f t="shared" si="332"/>
        <v>0</v>
      </c>
      <c r="BS59" s="114">
        <f t="shared" si="332"/>
        <v>0</v>
      </c>
      <c r="BT59" s="114">
        <f>BT881</f>
        <v>0</v>
      </c>
      <c r="BU59" s="114">
        <f t="shared" si="309"/>
        <v>0</v>
      </c>
      <c r="BV59" s="114">
        <f>BV881</f>
        <v>0</v>
      </c>
      <c r="BW59" s="114"/>
      <c r="BX59" s="114">
        <f t="shared" ref="BX59:BZ59" si="333">BX881</f>
        <v>0</v>
      </c>
      <c r="BY59" s="114">
        <f t="shared" si="333"/>
        <v>0</v>
      </c>
      <c r="BZ59" s="114">
        <f t="shared" si="333"/>
        <v>0</v>
      </c>
      <c r="CE59" s="695">
        <f t="shared" si="278"/>
        <v>0</v>
      </c>
    </row>
    <row r="60" spans="2:83" s="942" customFormat="1" ht="45.75" customHeight="1" x14ac:dyDescent="0.25">
      <c r="B60" s="937"/>
      <c r="C60" s="938" t="s">
        <v>405</v>
      </c>
      <c r="D60" s="939">
        <f t="shared" si="291"/>
        <v>500000</v>
      </c>
      <c r="E60" s="939">
        <f>E880</f>
        <v>286280.25196000002</v>
      </c>
      <c r="F60" s="939">
        <f t="shared" ref="F60:H60" si="334">F880</f>
        <v>0</v>
      </c>
      <c r="G60" s="939">
        <f t="shared" si="334"/>
        <v>0</v>
      </c>
      <c r="H60" s="939">
        <f t="shared" si="334"/>
        <v>0</v>
      </c>
      <c r="I60" s="939">
        <f t="shared" ref="I60" si="335">I880</f>
        <v>213719.74804000001</v>
      </c>
      <c r="J60" s="939">
        <f>J880</f>
        <v>-16781.08964000002</v>
      </c>
      <c r="K60" s="939">
        <f t="shared" si="293"/>
        <v>483218.91035999998</v>
      </c>
      <c r="L60" s="940">
        <f t="shared" si="250"/>
        <v>0.96643782071999995</v>
      </c>
      <c r="M60" s="939">
        <f>M880</f>
        <v>286280.25196000002</v>
      </c>
      <c r="N60" s="940">
        <f t="shared" si="252"/>
        <v>1</v>
      </c>
      <c r="O60" s="941">
        <f t="shared" ref="O60" si="336">O880</f>
        <v>0</v>
      </c>
      <c r="P60" s="940">
        <v>0</v>
      </c>
      <c r="Q60" s="941">
        <f t="shared" ref="Q60:U60" si="337">Q880</f>
        <v>0</v>
      </c>
      <c r="R60" s="940" t="e">
        <f t="shared" si="253"/>
        <v>#DIV/0!</v>
      </c>
      <c r="S60" s="941">
        <f t="shared" si="337"/>
        <v>0</v>
      </c>
      <c r="T60" s="940">
        <v>0</v>
      </c>
      <c r="U60" s="941">
        <f t="shared" si="337"/>
        <v>196938.65839999999</v>
      </c>
      <c r="V60" s="941">
        <f t="shared" ref="V60:AC60" si="338">V772</f>
        <v>0</v>
      </c>
      <c r="W60" s="941">
        <f t="shared" si="338"/>
        <v>0</v>
      </c>
      <c r="X60" s="941">
        <f t="shared" si="338"/>
        <v>0</v>
      </c>
      <c r="Y60" s="941">
        <f t="shared" si="338"/>
        <v>0</v>
      </c>
      <c r="Z60" s="941">
        <f t="shared" si="338"/>
        <v>346117.6</v>
      </c>
      <c r="AA60" s="941">
        <f t="shared" si="338"/>
        <v>346117.6</v>
      </c>
      <c r="AB60" s="941">
        <f t="shared" si="338"/>
        <v>0</v>
      </c>
      <c r="AC60" s="941">
        <f t="shared" si="338"/>
        <v>0</v>
      </c>
      <c r="AD60" s="940">
        <f t="shared" si="259"/>
        <v>0.92148086550776176</v>
      </c>
      <c r="AE60" s="939">
        <f t="shared" si="299"/>
        <v>483218.91035999998</v>
      </c>
      <c r="AF60" s="940">
        <f t="shared" si="260"/>
        <v>0.96643782071999995</v>
      </c>
      <c r="AG60" s="939">
        <f>AG880</f>
        <v>286280.25196000002</v>
      </c>
      <c r="AH60" s="940">
        <f t="shared" si="262"/>
        <v>1</v>
      </c>
      <c r="AI60" s="941">
        <f t="shared" ref="AI60" si="339">AI880</f>
        <v>0</v>
      </c>
      <c r="AJ60" s="940">
        <v>0</v>
      </c>
      <c r="AK60" s="941">
        <f t="shared" ref="AK60:AO60" si="340">AK880</f>
        <v>0</v>
      </c>
      <c r="AL60" s="940">
        <v>0</v>
      </c>
      <c r="AM60" s="941">
        <f t="shared" si="340"/>
        <v>0</v>
      </c>
      <c r="AN60" s="940">
        <v>0</v>
      </c>
      <c r="AO60" s="941">
        <f t="shared" si="340"/>
        <v>196938.65839999999</v>
      </c>
      <c r="AP60" s="941">
        <f>AP880</f>
        <v>16781.08964000002</v>
      </c>
      <c r="AQ60" s="940">
        <f t="shared" si="267"/>
        <v>0.92148086550776176</v>
      </c>
      <c r="AR60" s="939">
        <f t="shared" si="302"/>
        <v>500000</v>
      </c>
      <c r="AS60" s="940">
        <f t="shared" si="268"/>
        <v>1</v>
      </c>
      <c r="AT60" s="939">
        <f>AT880</f>
        <v>286280.25196000002</v>
      </c>
      <c r="AU60" s="940">
        <f t="shared" si="17"/>
        <v>1</v>
      </c>
      <c r="AV60" s="941"/>
      <c r="AW60" s="940">
        <v>0</v>
      </c>
      <c r="AX60" s="939">
        <f t="shared" ref="AX60:BB60" si="341">AX880</f>
        <v>0</v>
      </c>
      <c r="AY60" s="940">
        <v>0</v>
      </c>
      <c r="AZ60" s="941">
        <f t="shared" si="341"/>
        <v>0</v>
      </c>
      <c r="BA60" s="940">
        <v>0</v>
      </c>
      <c r="BB60" s="941">
        <f t="shared" si="341"/>
        <v>213719.74804000001</v>
      </c>
      <c r="BC60" s="941">
        <f t="shared" ref="BC60:BD60" si="342">BC772</f>
        <v>0</v>
      </c>
      <c r="BD60" s="941">
        <f t="shared" si="342"/>
        <v>0</v>
      </c>
      <c r="BE60" s="941">
        <f t="shared" si="305"/>
        <v>0</v>
      </c>
      <c r="BF60" s="941">
        <f>BF880</f>
        <v>0</v>
      </c>
      <c r="BG60" s="941">
        <f t="shared" ref="BG60:BI60" si="343">BG880</f>
        <v>0</v>
      </c>
      <c r="BH60" s="941">
        <f t="shared" si="343"/>
        <v>0</v>
      </c>
      <c r="BI60" s="941">
        <f t="shared" si="343"/>
        <v>0</v>
      </c>
      <c r="BJ60" s="941">
        <f t="shared" ref="BJ60:BM60" si="344">BJ772</f>
        <v>0</v>
      </c>
      <c r="BK60" s="941">
        <f t="shared" si="344"/>
        <v>0</v>
      </c>
      <c r="BL60" s="941">
        <f t="shared" si="344"/>
        <v>0</v>
      </c>
      <c r="BM60" s="941">
        <f t="shared" si="344"/>
        <v>0</v>
      </c>
      <c r="BN60" s="941">
        <f t="shared" si="307"/>
        <v>500000</v>
      </c>
      <c r="BO60" s="941">
        <f>BO880</f>
        <v>500000</v>
      </c>
      <c r="BP60" s="941"/>
      <c r="BQ60" s="941">
        <f t="shared" ref="BQ60:BS60" si="345">BQ880</f>
        <v>0</v>
      </c>
      <c r="BR60" s="941">
        <f t="shared" si="345"/>
        <v>0</v>
      </c>
      <c r="BS60" s="941">
        <f t="shared" si="345"/>
        <v>0</v>
      </c>
      <c r="BT60" s="941">
        <f>BT880</f>
        <v>0</v>
      </c>
      <c r="BU60" s="941">
        <f t="shared" si="309"/>
        <v>500000</v>
      </c>
      <c r="BV60" s="941">
        <f>BV880</f>
        <v>500000</v>
      </c>
      <c r="BW60" s="941"/>
      <c r="BX60" s="941">
        <f t="shared" ref="BX60:BZ60" si="346">BX880</f>
        <v>0</v>
      </c>
      <c r="BY60" s="941">
        <f t="shared" si="346"/>
        <v>0</v>
      </c>
      <c r="BZ60" s="941">
        <f t="shared" si="346"/>
        <v>0</v>
      </c>
      <c r="CE60" s="940">
        <f t="shared" si="278"/>
        <v>1</v>
      </c>
    </row>
    <row r="61" spans="2:83" s="936" customFormat="1" ht="46.5" customHeight="1" x14ac:dyDescent="0.25">
      <c r="B61" s="1064" t="s">
        <v>193</v>
      </c>
      <c r="C61" s="1064"/>
      <c r="D61" s="233">
        <f t="shared" si="291"/>
        <v>2417852.7348000002</v>
      </c>
      <c r="E61" s="233">
        <f>E882</f>
        <v>0</v>
      </c>
      <c r="F61" s="233">
        <f t="shared" ref="F61:H61" si="347">F882</f>
        <v>0</v>
      </c>
      <c r="G61" s="233">
        <f t="shared" si="347"/>
        <v>0</v>
      </c>
      <c r="H61" s="233">
        <f t="shared" si="347"/>
        <v>0</v>
      </c>
      <c r="I61" s="233">
        <f>I882</f>
        <v>2417852.7348000002</v>
      </c>
      <c r="J61" s="233">
        <f>J882</f>
        <v>-345409.76516000018</v>
      </c>
      <c r="K61" s="233">
        <f t="shared" si="293"/>
        <v>2072442.96964</v>
      </c>
      <c r="L61" s="817">
        <f t="shared" si="250"/>
        <v>0.85714193416805773</v>
      </c>
      <c r="M61" s="233">
        <f>M882</f>
        <v>0</v>
      </c>
      <c r="N61" s="817">
        <v>0</v>
      </c>
      <c r="O61" s="96">
        <f t="shared" ref="O61" si="348">O882</f>
        <v>0</v>
      </c>
      <c r="P61" s="817">
        <v>0</v>
      </c>
      <c r="Q61" s="96">
        <f>Q882</f>
        <v>0</v>
      </c>
      <c r="R61" s="817" t="e">
        <f t="shared" si="253"/>
        <v>#DIV/0!</v>
      </c>
      <c r="S61" s="96">
        <f t="shared" ref="S61:U61" si="349">S882</f>
        <v>0</v>
      </c>
      <c r="T61" s="817">
        <v>0</v>
      </c>
      <c r="U61" s="96">
        <f t="shared" si="349"/>
        <v>2072442.96964</v>
      </c>
      <c r="V61" s="96">
        <f t="shared" ref="V61:W61" si="350">V786</f>
        <v>-1080126.14066</v>
      </c>
      <c r="W61" s="96">
        <f t="shared" si="350"/>
        <v>0</v>
      </c>
      <c r="X61" s="96">
        <f t="shared" ref="X61:Y61" si="351">X786</f>
        <v>0</v>
      </c>
      <c r="Y61" s="96">
        <f t="shared" si="351"/>
        <v>-1080126.14066</v>
      </c>
      <c r="Z61" s="96" t="e">
        <f t="shared" si="257"/>
        <v>#REF!</v>
      </c>
      <c r="AA61" s="96">
        <f t="shared" ref="AA61:AC61" si="352">AA786</f>
        <v>0</v>
      </c>
      <c r="AB61" s="96">
        <f t="shared" si="352"/>
        <v>0</v>
      </c>
      <c r="AC61" s="96" t="e">
        <f t="shared" si="352"/>
        <v>#REF!</v>
      </c>
      <c r="AD61" s="817">
        <f t="shared" si="259"/>
        <v>0.85714193416805773</v>
      </c>
      <c r="AE61" s="233">
        <f t="shared" si="299"/>
        <v>1815624.0402799998</v>
      </c>
      <c r="AF61" s="817">
        <f t="shared" si="260"/>
        <v>0.75092416264557338</v>
      </c>
      <c r="AG61" s="233">
        <f>AG882</f>
        <v>0</v>
      </c>
      <c r="AH61" s="817">
        <v>0</v>
      </c>
      <c r="AI61" s="96">
        <f t="shared" ref="AI61" si="353">AI882</f>
        <v>0</v>
      </c>
      <c r="AJ61" s="817">
        <v>0</v>
      </c>
      <c r="AK61" s="96">
        <f t="shared" ref="AK61:AO61" si="354">AK882</f>
        <v>0</v>
      </c>
      <c r="AL61" s="817">
        <v>0</v>
      </c>
      <c r="AM61" s="96">
        <f t="shared" si="354"/>
        <v>0</v>
      </c>
      <c r="AN61" s="817">
        <v>0</v>
      </c>
      <c r="AO61" s="96">
        <f t="shared" si="354"/>
        <v>1815624.0402799998</v>
      </c>
      <c r="AP61" s="96">
        <f>AP882</f>
        <v>601932.7560800002</v>
      </c>
      <c r="AQ61" s="817">
        <f t="shared" si="267"/>
        <v>0.75092416264557338</v>
      </c>
      <c r="AR61" s="233">
        <f t="shared" si="302"/>
        <v>2417556.79636</v>
      </c>
      <c r="AS61" s="817">
        <f t="shared" si="268"/>
        <v>0.99987760278542159</v>
      </c>
      <c r="AT61" s="233">
        <f>AT882</f>
        <v>0</v>
      </c>
      <c r="AU61" s="817">
        <v>0</v>
      </c>
      <c r="AV61" s="96"/>
      <c r="AW61" s="817">
        <v>0</v>
      </c>
      <c r="AX61" s="233">
        <f t="shared" ref="AX61:BB61" si="355">AX882</f>
        <v>0</v>
      </c>
      <c r="AY61" s="817">
        <v>0</v>
      </c>
      <c r="AZ61" s="96">
        <f t="shared" si="355"/>
        <v>0</v>
      </c>
      <c r="BA61" s="817">
        <v>0</v>
      </c>
      <c r="BB61" s="96">
        <f t="shared" si="355"/>
        <v>2417556.79636</v>
      </c>
      <c r="BC61" s="96">
        <f t="shared" ref="BC61:BM61" si="356">BC786</f>
        <v>0</v>
      </c>
      <c r="BD61" s="96">
        <f t="shared" si="356"/>
        <v>0</v>
      </c>
      <c r="BE61" s="96">
        <f t="shared" si="305"/>
        <v>0</v>
      </c>
      <c r="BF61" s="96">
        <f>BF882</f>
        <v>0</v>
      </c>
      <c r="BG61" s="96">
        <f t="shared" ref="BG61:BI61" si="357">BG882</f>
        <v>0</v>
      </c>
      <c r="BH61" s="96">
        <f t="shared" si="357"/>
        <v>0</v>
      </c>
      <c r="BI61" s="96">
        <f t="shared" si="357"/>
        <v>0</v>
      </c>
      <c r="BJ61" s="96">
        <f t="shared" si="356"/>
        <v>0</v>
      </c>
      <c r="BK61" s="96">
        <f t="shared" si="356"/>
        <v>0</v>
      </c>
      <c r="BL61" s="96">
        <f t="shared" si="356"/>
        <v>0</v>
      </c>
      <c r="BM61" s="96">
        <f t="shared" si="356"/>
        <v>0</v>
      </c>
      <c r="BN61" s="96">
        <f t="shared" si="307"/>
        <v>1211100</v>
      </c>
      <c r="BO61" s="96">
        <f>BO882</f>
        <v>0</v>
      </c>
      <c r="BP61" s="96"/>
      <c r="BQ61" s="96">
        <f t="shared" ref="BQ61:BS61" si="358">BQ882</f>
        <v>0</v>
      </c>
      <c r="BR61" s="96">
        <f t="shared" si="358"/>
        <v>0</v>
      </c>
      <c r="BS61" s="96">
        <f t="shared" si="358"/>
        <v>1211100</v>
      </c>
      <c r="BT61" s="96">
        <f>BT882</f>
        <v>-177265.59490000003</v>
      </c>
      <c r="BU61" s="96">
        <f t="shared" si="309"/>
        <v>1033834.4051</v>
      </c>
      <c r="BV61" s="96">
        <f>BV882</f>
        <v>0</v>
      </c>
      <c r="BW61" s="96"/>
      <c r="BX61" s="96">
        <f t="shared" ref="BX61:BZ61" si="359">BX882</f>
        <v>0</v>
      </c>
      <c r="BY61" s="96">
        <f t="shared" si="359"/>
        <v>0</v>
      </c>
      <c r="BZ61" s="96">
        <f t="shared" si="359"/>
        <v>1033834.4051</v>
      </c>
      <c r="CE61" s="817">
        <f t="shared" si="278"/>
        <v>0.99987760278542159</v>
      </c>
    </row>
    <row r="62" spans="2:83" s="17" customFormat="1" ht="46.5" customHeight="1" x14ac:dyDescent="0.25">
      <c r="B62" s="1075" t="s">
        <v>186</v>
      </c>
      <c r="C62" s="1076"/>
      <c r="D62" s="1076"/>
      <c r="E62" s="1076"/>
      <c r="F62" s="1076"/>
      <c r="G62" s="1076"/>
      <c r="H62" s="1076"/>
      <c r="I62" s="1076"/>
      <c r="J62" s="1076"/>
      <c r="K62" s="1076"/>
      <c r="L62" s="1076"/>
      <c r="M62" s="1076"/>
      <c r="N62" s="1076"/>
      <c r="O62" s="1076"/>
      <c r="P62" s="1076"/>
      <c r="Q62" s="1076"/>
      <c r="R62" s="1076"/>
      <c r="S62" s="1076"/>
      <c r="T62" s="1076"/>
      <c r="U62" s="1076"/>
      <c r="V62" s="1076"/>
      <c r="W62" s="1076"/>
      <c r="X62" s="1076"/>
      <c r="Y62" s="1076"/>
      <c r="Z62" s="1076"/>
      <c r="AA62" s="1076"/>
      <c r="AB62" s="1076"/>
      <c r="AC62" s="1076"/>
      <c r="AD62" s="1076"/>
      <c r="AE62" s="1076"/>
      <c r="AF62" s="1076"/>
      <c r="AG62" s="1076"/>
      <c r="AH62" s="1076"/>
      <c r="AI62" s="1076"/>
      <c r="AJ62" s="1076"/>
      <c r="AK62" s="1076"/>
      <c r="AL62" s="1076"/>
      <c r="AM62" s="1076"/>
      <c r="AN62" s="1076"/>
      <c r="AO62" s="1076"/>
      <c r="AP62" s="1076"/>
      <c r="AQ62" s="1076"/>
      <c r="AR62" s="1076"/>
      <c r="AS62" s="1076"/>
      <c r="AT62" s="1076"/>
      <c r="AU62" s="1076"/>
      <c r="AV62" s="1076"/>
      <c r="AW62" s="1076"/>
      <c r="AX62" s="1076"/>
      <c r="AY62" s="1076"/>
      <c r="AZ62" s="1076"/>
      <c r="BA62" s="1076"/>
      <c r="BB62" s="1076"/>
      <c r="BC62" s="1076"/>
      <c r="BD62" s="1076"/>
      <c r="BE62" s="1076"/>
      <c r="BF62" s="1076"/>
      <c r="BG62" s="1076"/>
      <c r="BH62" s="1076"/>
      <c r="BI62" s="1076"/>
      <c r="BJ62" s="1076"/>
      <c r="BK62" s="1076"/>
      <c r="BL62" s="1076"/>
      <c r="BM62" s="1076"/>
      <c r="BN62" s="1076"/>
      <c r="BO62" s="1076"/>
      <c r="BP62" s="1076"/>
      <c r="BQ62" s="1076"/>
      <c r="BR62" s="1076"/>
      <c r="BS62" s="1076"/>
      <c r="BT62" s="1076"/>
      <c r="BU62" s="1076"/>
      <c r="BV62" s="1076"/>
      <c r="BW62" s="1076"/>
      <c r="BX62" s="1076"/>
      <c r="BY62" s="1076"/>
      <c r="BZ62" s="1076"/>
      <c r="CE62" s="729"/>
    </row>
    <row r="63" spans="2:83" s="25" customFormat="1" ht="45.75" hidden="1" customHeight="1" x14ac:dyDescent="0.25">
      <c r="B63" s="1077" t="s">
        <v>188</v>
      </c>
      <c r="C63" s="1078"/>
      <c r="D63" s="1078"/>
      <c r="E63" s="1078"/>
      <c r="F63" s="1078"/>
      <c r="G63" s="1078"/>
      <c r="H63" s="1078"/>
      <c r="I63" s="1078"/>
      <c r="J63" s="1078"/>
      <c r="K63" s="1078"/>
      <c r="L63" s="1078"/>
      <c r="M63" s="1078"/>
      <c r="N63" s="1078"/>
      <c r="O63" s="1078"/>
      <c r="P63" s="1078"/>
      <c r="Q63" s="1078"/>
      <c r="R63" s="1078"/>
      <c r="S63" s="1078"/>
      <c r="T63" s="1078"/>
      <c r="U63" s="1078"/>
      <c r="V63" s="1078"/>
      <c r="W63" s="1078"/>
      <c r="X63" s="1078"/>
      <c r="Y63" s="1078"/>
      <c r="Z63" s="1078"/>
      <c r="AA63" s="1078"/>
      <c r="AB63" s="1078"/>
      <c r="AC63" s="1078"/>
      <c r="AD63" s="1078"/>
      <c r="AE63" s="1078"/>
      <c r="AF63" s="1078"/>
      <c r="AG63" s="1078"/>
      <c r="AH63" s="1078"/>
      <c r="AI63" s="1078"/>
      <c r="AJ63" s="1078"/>
      <c r="AK63" s="1078"/>
      <c r="AL63" s="1078"/>
      <c r="AM63" s="1078"/>
      <c r="AN63" s="1078"/>
      <c r="AO63" s="1078"/>
      <c r="AP63" s="1078"/>
      <c r="AQ63" s="1078"/>
      <c r="AR63" s="1078"/>
      <c r="AS63" s="1078"/>
      <c r="AT63" s="1078"/>
      <c r="AU63" s="1078"/>
      <c r="AV63" s="1078"/>
      <c r="AW63" s="1078"/>
      <c r="AX63" s="1078"/>
      <c r="AY63" s="1078"/>
      <c r="AZ63" s="1078"/>
      <c r="BA63" s="1078"/>
      <c r="BB63" s="1078"/>
      <c r="BC63" s="1078"/>
      <c r="BD63" s="1078"/>
      <c r="BE63" s="1078"/>
      <c r="BF63" s="1078"/>
      <c r="BG63" s="1078"/>
      <c r="BH63" s="1078"/>
      <c r="BI63" s="1078"/>
      <c r="BJ63" s="1078"/>
      <c r="BK63" s="1078"/>
      <c r="BL63" s="1078"/>
      <c r="BM63" s="1078"/>
      <c r="BN63" s="1078"/>
      <c r="BO63" s="1078"/>
      <c r="BP63" s="1078"/>
      <c r="BQ63" s="1078"/>
      <c r="BR63" s="1078"/>
      <c r="BS63" s="1078"/>
      <c r="BT63" s="1078"/>
      <c r="BU63" s="1078"/>
      <c r="BV63" s="1078"/>
      <c r="BW63" s="1078"/>
      <c r="BX63" s="1078"/>
      <c r="BY63" s="1078"/>
      <c r="BZ63" s="1078"/>
      <c r="CE63" s="37"/>
    </row>
    <row r="64" spans="2:83" s="352" customFormat="1" ht="72.75" customHeight="1" x14ac:dyDescent="0.25">
      <c r="B64" s="349" t="s">
        <v>343</v>
      </c>
      <c r="C64" s="350" t="s">
        <v>334</v>
      </c>
      <c r="D64" s="604">
        <f>E64+G64+H64+I64</f>
        <v>8011668.4615499992</v>
      </c>
      <c r="E64" s="604">
        <f>E65+E66+E122</f>
        <v>4371737.4537699996</v>
      </c>
      <c r="F64" s="604"/>
      <c r="G64" s="604">
        <f t="shared" ref="G64" si="360">G65+G66+G122</f>
        <v>3639931.0077800001</v>
      </c>
      <c r="H64" s="604">
        <f t="shared" ref="H64:AC64" si="361">H65+H66</f>
        <v>0</v>
      </c>
      <c r="I64" s="604">
        <f t="shared" si="361"/>
        <v>0</v>
      </c>
      <c r="J64" s="604">
        <f>J65+J66+J122</f>
        <v>0</v>
      </c>
      <c r="K64" s="604">
        <f>M64+Q64+S64+U64</f>
        <v>8011668.4615499992</v>
      </c>
      <c r="L64" s="762">
        <f t="shared" ref="L64:L127" si="362">K64/D64</f>
        <v>1</v>
      </c>
      <c r="M64" s="604">
        <f>M65+M66+M122</f>
        <v>4371737.4537699996</v>
      </c>
      <c r="N64" s="762">
        <f>M64/E64</f>
        <v>1</v>
      </c>
      <c r="O64" s="351"/>
      <c r="P64" s="373"/>
      <c r="Q64" s="351">
        <f t="shared" ref="Q64" si="363">Q65+Q66+Q122</f>
        <v>3639931.0077800001</v>
      </c>
      <c r="R64" s="762">
        <f>Q64/G64</f>
        <v>1</v>
      </c>
      <c r="S64" s="351">
        <f t="shared" ref="S64:U64" si="364">S65+S66+S122</f>
        <v>0</v>
      </c>
      <c r="T64" s="373"/>
      <c r="U64" s="351">
        <f t="shared" si="364"/>
        <v>0</v>
      </c>
      <c r="V64" s="351">
        <f t="shared" si="361"/>
        <v>3776254.7761300001</v>
      </c>
      <c r="W64" s="351">
        <f t="shared" si="361"/>
        <v>3776254.7761300001</v>
      </c>
      <c r="X64" s="351">
        <f t="shared" si="361"/>
        <v>0</v>
      </c>
      <c r="Y64" s="351">
        <f t="shared" si="361"/>
        <v>0</v>
      </c>
      <c r="Z64" s="351" t="e">
        <f t="shared" si="361"/>
        <v>#REF!</v>
      </c>
      <c r="AA64" s="351" t="e">
        <f t="shared" si="361"/>
        <v>#REF!</v>
      </c>
      <c r="AB64" s="351">
        <f t="shared" si="361"/>
        <v>0</v>
      </c>
      <c r="AC64" s="351">
        <f t="shared" si="361"/>
        <v>0</v>
      </c>
      <c r="AD64" s="373"/>
      <c r="AE64" s="604">
        <f>AG64+AK64+AM64+AO64</f>
        <v>7744596.3713399991</v>
      </c>
      <c r="AF64" s="762">
        <f t="shared" ref="AF64:AF127" si="365">AE64/D64</f>
        <v>0.96666461031285233</v>
      </c>
      <c r="AG64" s="604">
        <f>AG65+AG66+AG122</f>
        <v>4371737.4537699996</v>
      </c>
      <c r="AH64" s="762">
        <f t="shared" ref="AH64:AH127" si="366">AG64/E64</f>
        <v>1</v>
      </c>
      <c r="AI64" s="351"/>
      <c r="AJ64" s="373"/>
      <c r="AK64" s="351">
        <f t="shared" ref="AK64" si="367">AK65+AK66+AK122</f>
        <v>3372858.9175699996</v>
      </c>
      <c r="AL64" s="762">
        <f>AK64/G64</f>
        <v>0.92662715594357148</v>
      </c>
      <c r="AM64" s="351">
        <f t="shared" ref="AM64" si="368">AM65+AM66</f>
        <v>0</v>
      </c>
      <c r="AN64" s="373"/>
      <c r="AO64" s="351">
        <f t="shared" ref="AO64" si="369">AO65+AO66</f>
        <v>0</v>
      </c>
      <c r="AP64" s="351">
        <f>SUM(AP65:AP122)</f>
        <v>267072.09021000052</v>
      </c>
      <c r="AQ64" s="373"/>
      <c r="AR64" s="604">
        <f>AT64+AX64+AZ64+BB64</f>
        <v>8011668.4615500001</v>
      </c>
      <c r="AS64" s="762">
        <f t="shared" ref="AS64:AS127" si="370">AR64/D64</f>
        <v>1.0000000000000002</v>
      </c>
      <c r="AT64" s="604">
        <f>AT65+AT66+AT122</f>
        <v>4371737.4537699996</v>
      </c>
      <c r="AU64" s="762">
        <f t="shared" ref="AU64:AU127" si="371">AT64/E64</f>
        <v>1</v>
      </c>
      <c r="AV64" s="351"/>
      <c r="AW64" s="762"/>
      <c r="AX64" s="604">
        <f t="shared" ref="AX64" si="372">AX65+AX66+AX122</f>
        <v>3639931.0077800006</v>
      </c>
      <c r="AY64" s="762">
        <f t="shared" ref="AY64:AY127" si="373">AX64/G64</f>
        <v>1.0000000000000002</v>
      </c>
      <c r="AZ64" s="351">
        <f t="shared" ref="AZ64:BB64" si="374">AZ65+AZ66</f>
        <v>0</v>
      </c>
      <c r="BA64" s="762"/>
      <c r="BB64" s="351">
        <f t="shared" si="374"/>
        <v>0</v>
      </c>
      <c r="BC64" s="351"/>
      <c r="BD64" s="351"/>
      <c r="BE64" s="351">
        <f>BF64+BG64+BH64+BI64</f>
        <v>0</v>
      </c>
      <c r="BF64" s="351">
        <f>BF65+BF66</f>
        <v>0</v>
      </c>
      <c r="BG64" s="351">
        <f t="shared" ref="BG64" si="375">BG65+BG66</f>
        <v>0</v>
      </c>
      <c r="BH64" s="351">
        <f t="shared" ref="BH64" si="376">BH65+BH66</f>
        <v>0</v>
      </c>
      <c r="BI64" s="351">
        <f t="shared" ref="BI64" si="377">BI65+BI66</f>
        <v>0</v>
      </c>
      <c r="BJ64" s="351">
        <f t="shared" ref="BJ64" si="378">BK64</f>
        <v>0</v>
      </c>
      <c r="BK64" s="351">
        <f>BK65+BK66</f>
        <v>0</v>
      </c>
      <c r="BL64" s="351"/>
      <c r="BM64" s="351"/>
      <c r="BN64" s="351">
        <f>BO64+BQ64</f>
        <v>13647663.036430001</v>
      </c>
      <c r="BO64" s="351">
        <f t="shared" ref="BO64" si="379">BO65+BO66+BO122</f>
        <v>5578957.14286</v>
      </c>
      <c r="BP64" s="351"/>
      <c r="BQ64" s="351">
        <f>SUM(BQ65:BQ122)</f>
        <v>8068705.8935700003</v>
      </c>
      <c r="BR64" s="351"/>
      <c r="BS64" s="351"/>
      <c r="BT64" s="351">
        <f t="shared" ref="BT64" si="380">BT65+BT66+BT122</f>
        <v>0</v>
      </c>
      <c r="BU64" s="351">
        <f t="shared" ref="BU64:BX64" si="381">BU65+BU66+BU122</f>
        <v>13647663.036430001</v>
      </c>
      <c r="BV64" s="351">
        <f t="shared" si="381"/>
        <v>5578957.14286</v>
      </c>
      <c r="BW64" s="351"/>
      <c r="BX64" s="604">
        <f t="shared" si="381"/>
        <v>8068705.8935700003</v>
      </c>
      <c r="BY64" s="351">
        <f t="shared" ref="BY64:BZ64" si="382">BY65+BY66</f>
        <v>0</v>
      </c>
      <c r="BZ64" s="351">
        <f t="shared" si="382"/>
        <v>0</v>
      </c>
      <c r="CE64" s="762"/>
    </row>
    <row r="65" spans="2:83" s="20" customFormat="1" ht="41.25" hidden="1" customHeight="1" x14ac:dyDescent="0.25">
      <c r="B65" s="200"/>
      <c r="C65" s="97" t="s">
        <v>31</v>
      </c>
      <c r="D65" s="185">
        <f>E65+G65+H65+I65</f>
        <v>0</v>
      </c>
      <c r="E65" s="185">
        <f>E206+E210</f>
        <v>0</v>
      </c>
      <c r="F65" s="185"/>
      <c r="G65" s="185">
        <f t="shared" ref="G65" si="383">G206+G210</f>
        <v>0</v>
      </c>
      <c r="H65" s="185">
        <f>H115+H185+H205</f>
        <v>0</v>
      </c>
      <c r="I65" s="185">
        <f>I115+I185+I205</f>
        <v>0</v>
      </c>
      <c r="J65" s="185">
        <f>M65+Q65-G65-E65</f>
        <v>0</v>
      </c>
      <c r="K65" s="185">
        <f>M65+Q65+S65+U65</f>
        <v>0</v>
      </c>
      <c r="L65" s="695" t="e">
        <f t="shared" si="362"/>
        <v>#DIV/0!</v>
      </c>
      <c r="M65" s="185">
        <f>M206+M210</f>
        <v>0</v>
      </c>
      <c r="N65" s="762" t="e">
        <f t="shared" ref="N65:N128" si="384">M65/E65</f>
        <v>#DIV/0!</v>
      </c>
      <c r="O65" s="98"/>
      <c r="P65" s="98"/>
      <c r="Q65" s="98">
        <f t="shared" ref="Q65" si="385">Q206+Q210</f>
        <v>0</v>
      </c>
      <c r="R65" s="762" t="e">
        <f t="shared" ref="R65:R122" si="386">Q65/G65</f>
        <v>#DIV/0!</v>
      </c>
      <c r="S65" s="98">
        <f t="shared" ref="S65:U65" si="387">S206+S210</f>
        <v>0</v>
      </c>
      <c r="T65" s="98"/>
      <c r="U65" s="98">
        <f t="shared" si="387"/>
        <v>0</v>
      </c>
      <c r="V65" s="98">
        <f>W65+X65+Y65</f>
        <v>1246164.0761299999</v>
      </c>
      <c r="W65" s="98">
        <f>W67+W124+W186+W192+W197+W213+W217+W94</f>
        <v>1246164.0761299999</v>
      </c>
      <c r="X65" s="98"/>
      <c r="Y65" s="98"/>
      <c r="Z65" s="98" t="e">
        <f t="shared" ref="Z65:Z131" si="388">AA65+AB65+AC65</f>
        <v>#REF!</v>
      </c>
      <c r="AA65" s="98" t="e">
        <f>AA67+AA124+AA186+AA192+AA197+AA213+AA217+AA94+AA117</f>
        <v>#REF!</v>
      </c>
      <c r="AB65" s="98"/>
      <c r="AC65" s="98"/>
      <c r="AD65" s="98"/>
      <c r="AE65" s="185">
        <f>AG65+AK65+AM65+AO65</f>
        <v>0</v>
      </c>
      <c r="AF65" s="695" t="e">
        <f t="shared" si="365"/>
        <v>#DIV/0!</v>
      </c>
      <c r="AG65" s="185">
        <f>AG206+AG210</f>
        <v>0</v>
      </c>
      <c r="AH65" s="695" t="e">
        <f t="shared" si="366"/>
        <v>#DIV/0!</v>
      </c>
      <c r="AI65" s="98"/>
      <c r="AJ65" s="98"/>
      <c r="AK65" s="98">
        <f t="shared" ref="AK65" si="389">AK206+AK210</f>
        <v>0</v>
      </c>
      <c r="AL65" s="695" t="e">
        <f t="shared" ref="AL65:AL122" si="390">AK65/G65</f>
        <v>#DIV/0!</v>
      </c>
      <c r="AM65" s="98">
        <f>AM115+AM185+AM205</f>
        <v>0</v>
      </c>
      <c r="AN65" s="98"/>
      <c r="AO65" s="98">
        <f>AO115+AO185+AO205</f>
        <v>0</v>
      </c>
      <c r="AP65" s="98">
        <f>AT65+AX65-AK65-AG65</f>
        <v>0</v>
      </c>
      <c r="AQ65" s="98"/>
      <c r="AR65" s="185">
        <f>AT65+AX65+AZ65+BB65</f>
        <v>0</v>
      </c>
      <c r="AS65" s="695" t="e">
        <f t="shared" si="370"/>
        <v>#DIV/0!</v>
      </c>
      <c r="AT65" s="185">
        <f>AT206+AT210</f>
        <v>0</v>
      </c>
      <c r="AU65" s="695" t="e">
        <f t="shared" si="371"/>
        <v>#DIV/0!</v>
      </c>
      <c r="AV65" s="98"/>
      <c r="AW65" s="695"/>
      <c r="AX65" s="185">
        <f t="shared" ref="AX65" si="391">AX206+AX210</f>
        <v>0</v>
      </c>
      <c r="AY65" s="695" t="e">
        <f t="shared" si="373"/>
        <v>#DIV/0!</v>
      </c>
      <c r="AZ65" s="98">
        <f>AZ115+AZ185+AZ205</f>
        <v>0</v>
      </c>
      <c r="BA65" s="695"/>
      <c r="BB65" s="98">
        <f>BB115+BB185+BB205</f>
        <v>0</v>
      </c>
      <c r="BC65" s="98"/>
      <c r="BD65" s="98"/>
      <c r="BE65" s="98">
        <f>BF65+BG65+BH65+BI65</f>
        <v>0</v>
      </c>
      <c r="BF65" s="98">
        <f>BF115+BF185+BF205</f>
        <v>0</v>
      </c>
      <c r="BG65" s="98">
        <f>BG115+BG185+BG205</f>
        <v>0</v>
      </c>
      <c r="BH65" s="98">
        <f>BH115+BH185+BH205</f>
        <v>0</v>
      </c>
      <c r="BI65" s="98">
        <f>BI115+BI185+BI205</f>
        <v>0</v>
      </c>
      <c r="BJ65" s="98">
        <f>BK65+BL65+BM65</f>
        <v>0</v>
      </c>
      <c r="BK65" s="98">
        <f>BK115</f>
        <v>0</v>
      </c>
      <c r="BL65" s="98"/>
      <c r="BM65" s="98"/>
      <c r="BN65" s="98">
        <f>BO65+BR65+BS65</f>
        <v>0</v>
      </c>
      <c r="BO65" s="98">
        <f>BO206+BO210</f>
        <v>0</v>
      </c>
      <c r="BP65" s="98"/>
      <c r="BQ65" s="98">
        <f t="shared" ref="BQ65" si="392">BQ206+BQ210</f>
        <v>0</v>
      </c>
      <c r="BR65" s="98"/>
      <c r="BS65" s="98"/>
      <c r="BT65" s="98">
        <f t="shared" ref="BT65" si="393">BT206+BT210</f>
        <v>0</v>
      </c>
      <c r="BU65" s="98">
        <f>BV65+BX65+BY65+BZ65</f>
        <v>0</v>
      </c>
      <c r="BV65" s="98">
        <f>BV206+BV210</f>
        <v>0</v>
      </c>
      <c r="BW65" s="98"/>
      <c r="BX65" s="98">
        <f t="shared" ref="BX65" si="394">BX206+BX210</f>
        <v>0</v>
      </c>
      <c r="BY65" s="98">
        <f>BY115+BY185+BY205</f>
        <v>0</v>
      </c>
      <c r="BZ65" s="98">
        <f>BZ115+BZ185+BZ205</f>
        <v>0</v>
      </c>
      <c r="CE65" s="695"/>
    </row>
    <row r="66" spans="2:83" s="23" customFormat="1" ht="46.5" customHeight="1" x14ac:dyDescent="0.25">
      <c r="B66" s="201"/>
      <c r="C66" s="101" t="s">
        <v>32</v>
      </c>
      <c r="D66" s="167">
        <f>E66+G66+H66+I66</f>
        <v>5207584.5</v>
      </c>
      <c r="E66" s="167">
        <f>E125+E196+E208</f>
        <v>2841629.3449499998</v>
      </c>
      <c r="F66" s="167"/>
      <c r="G66" s="167">
        <f t="shared" ref="G66" si="395">G125+G196+G208</f>
        <v>2365955.1550500002</v>
      </c>
      <c r="H66" s="167">
        <f>H116+H184+H204</f>
        <v>0</v>
      </c>
      <c r="I66" s="167">
        <f>I116+I184+I204</f>
        <v>0</v>
      </c>
      <c r="J66" s="167">
        <f>M66+Q66-G66-E66</f>
        <v>0</v>
      </c>
      <c r="K66" s="167">
        <f>M66+Q66+S66+U66</f>
        <v>5207584.5</v>
      </c>
      <c r="L66" s="695">
        <f t="shared" si="362"/>
        <v>1</v>
      </c>
      <c r="M66" s="167">
        <f>M125+M196+M208</f>
        <v>2841629.3449499998</v>
      </c>
      <c r="N66" s="695">
        <f t="shared" si="384"/>
        <v>1</v>
      </c>
      <c r="O66" s="102"/>
      <c r="P66" s="114"/>
      <c r="Q66" s="102">
        <f t="shared" ref="Q66" si="396">Q125+Q196+Q208</f>
        <v>2365955.1550500002</v>
      </c>
      <c r="R66" s="695">
        <f t="shared" si="386"/>
        <v>1</v>
      </c>
      <c r="S66" s="102">
        <f t="shared" ref="S66:U66" si="397">S125+S196+S208</f>
        <v>0</v>
      </c>
      <c r="T66" s="114"/>
      <c r="U66" s="102">
        <f t="shared" si="397"/>
        <v>0</v>
      </c>
      <c r="V66" s="102">
        <f>W66+X66+Y66</f>
        <v>2530090.7000000002</v>
      </c>
      <c r="W66" s="102">
        <f>W125+W191+W196+W212+W216</f>
        <v>2530090.7000000002</v>
      </c>
      <c r="X66" s="102"/>
      <c r="Y66" s="102"/>
      <c r="Z66" s="102" t="e">
        <f t="shared" si="388"/>
        <v>#REF!</v>
      </c>
      <c r="AA66" s="102" t="e">
        <f>AA125+AA191+AA196+AA208</f>
        <v>#REF!</v>
      </c>
      <c r="AB66" s="102"/>
      <c r="AC66" s="102"/>
      <c r="AD66" s="114"/>
      <c r="AE66" s="167">
        <f>AG66+AK66+AM66+AO66</f>
        <v>5048485.0510699991</v>
      </c>
      <c r="AF66" s="695">
        <f t="shared" si="365"/>
        <v>0.96944851323487868</v>
      </c>
      <c r="AG66" s="167">
        <f>AG125+AG196+AG208</f>
        <v>2841629.3449499998</v>
      </c>
      <c r="AH66" s="695">
        <f t="shared" si="366"/>
        <v>1</v>
      </c>
      <c r="AI66" s="102"/>
      <c r="AJ66" s="114"/>
      <c r="AK66" s="102">
        <f t="shared" ref="AK66" si="398">AK125+AK196+AK208</f>
        <v>2206855.7061199998</v>
      </c>
      <c r="AL66" s="695">
        <f t="shared" si="390"/>
        <v>0.93275466418270381</v>
      </c>
      <c r="AM66" s="102">
        <f>AM116+AM184+AM204</f>
        <v>0</v>
      </c>
      <c r="AN66" s="114"/>
      <c r="AO66" s="102">
        <f>AO116+AO184+AO204</f>
        <v>0</v>
      </c>
      <c r="AP66" s="102">
        <f>AT66+AX66-AK66-AG66</f>
        <v>159099.44893000042</v>
      </c>
      <c r="AQ66" s="114"/>
      <c r="AR66" s="167">
        <f>AT66+AX66+AZ66+BB66</f>
        <v>5207584.5</v>
      </c>
      <c r="AS66" s="695">
        <f t="shared" si="370"/>
        <v>1</v>
      </c>
      <c r="AT66" s="167">
        <f>AT125+AT196+AT208</f>
        <v>2841629.3449499998</v>
      </c>
      <c r="AU66" s="695">
        <f t="shared" si="371"/>
        <v>1</v>
      </c>
      <c r="AV66" s="102"/>
      <c r="AW66" s="695"/>
      <c r="AX66" s="167">
        <f t="shared" ref="AX66" si="399">AX125+AX196+AX208</f>
        <v>2365955.1550500002</v>
      </c>
      <c r="AY66" s="695">
        <f t="shared" si="373"/>
        <v>1</v>
      </c>
      <c r="AZ66" s="102">
        <f>AZ116+AZ184+AZ204</f>
        <v>0</v>
      </c>
      <c r="BA66" s="695"/>
      <c r="BB66" s="102">
        <f>BB116+BB184+BB204</f>
        <v>0</v>
      </c>
      <c r="BC66" s="102"/>
      <c r="BD66" s="102"/>
      <c r="BE66" s="102">
        <f>BF66+BG66+BH66+BI66</f>
        <v>0</v>
      </c>
      <c r="BF66" s="102">
        <f>BF116+BF184+BF204</f>
        <v>0</v>
      </c>
      <c r="BG66" s="102">
        <f>BG116+BG184+BG204</f>
        <v>0</v>
      </c>
      <c r="BH66" s="102">
        <f>BH116+BH184+BH204</f>
        <v>0</v>
      </c>
      <c r="BI66" s="102">
        <f>BI116+BI184+BI204</f>
        <v>0</v>
      </c>
      <c r="BJ66" s="102">
        <f>BK66+BL66+BM66</f>
        <v>0</v>
      </c>
      <c r="BK66" s="102">
        <f>BK116</f>
        <v>0</v>
      </c>
      <c r="BL66" s="102"/>
      <c r="BM66" s="102"/>
      <c r="BN66" s="102">
        <f>BO66+BQ66</f>
        <v>7642691.2999999998</v>
      </c>
      <c r="BO66" s="102">
        <f>BO196+BO208</f>
        <v>3124216</v>
      </c>
      <c r="BP66" s="102"/>
      <c r="BQ66" s="102">
        <f t="shared" ref="BQ66" si="400">BQ125+BQ196+BQ208</f>
        <v>4518475.3</v>
      </c>
      <c r="BR66" s="102"/>
      <c r="BS66" s="102"/>
      <c r="BT66" s="102">
        <f t="shared" ref="BT66" si="401">BT125+BT196+BT208</f>
        <v>0</v>
      </c>
      <c r="BU66" s="102">
        <f>BV66+BX66+BY66+BZ66</f>
        <v>7642691.2999999998</v>
      </c>
      <c r="BV66" s="102">
        <f>BV125+BV196+BV208</f>
        <v>3124216</v>
      </c>
      <c r="BW66" s="102"/>
      <c r="BX66" s="102">
        <f t="shared" ref="BX66" si="402">BX125+BX196+BX208</f>
        <v>4518475.3</v>
      </c>
      <c r="BY66" s="102">
        <f>BY116+BY184+BY204</f>
        <v>0</v>
      </c>
      <c r="BZ66" s="102">
        <f>BZ116+BZ184+BZ204</f>
        <v>0</v>
      </c>
      <c r="CB66" s="633"/>
      <c r="CC66" s="633"/>
      <c r="CD66" s="633"/>
      <c r="CE66" s="695"/>
    </row>
    <row r="67" spans="2:83" s="50" customFormat="1" ht="100.5" hidden="1" customHeight="1" x14ac:dyDescent="0.25">
      <c r="B67" s="203" t="s">
        <v>36</v>
      </c>
      <c r="C67" s="107" t="s">
        <v>202</v>
      </c>
      <c r="D67" s="168" t="e">
        <f t="shared" ref="D67:D74" si="403">E67</f>
        <v>#REF!</v>
      </c>
      <c r="E67" s="168" t="e">
        <f>E68+E72+E78+E84+E87</f>
        <v>#REF!</v>
      </c>
      <c r="F67" s="168"/>
      <c r="G67" s="168"/>
      <c r="H67" s="33"/>
      <c r="I67" s="236"/>
      <c r="J67" s="168"/>
      <c r="K67" s="167" t="e">
        <f t="shared" ref="K67:K122" si="404">M67+Q67+S67+U67</f>
        <v>#REF!</v>
      </c>
      <c r="L67" s="695" t="e">
        <f t="shared" si="362"/>
        <v>#REF!</v>
      </c>
      <c r="M67" s="168" t="e">
        <f>M68+M72+M78+M84+M87</f>
        <v>#REF!</v>
      </c>
      <c r="N67" s="695" t="e">
        <f t="shared" si="384"/>
        <v>#REF!</v>
      </c>
      <c r="O67" s="628"/>
      <c r="P67" s="683"/>
      <c r="Q67" s="691"/>
      <c r="R67" s="695" t="e">
        <f t="shared" si="386"/>
        <v>#DIV/0!</v>
      </c>
      <c r="S67" s="89"/>
      <c r="T67" s="19"/>
      <c r="U67" s="31"/>
      <c r="V67" s="285">
        <f t="shared" ref="V67:V132" si="405">W67+X67+Y67</f>
        <v>0</v>
      </c>
      <c r="W67" s="31"/>
      <c r="X67" s="31"/>
      <c r="Y67" s="31"/>
      <c r="Z67" s="628" t="e">
        <f t="shared" si="388"/>
        <v>#REF!</v>
      </c>
      <c r="AA67" s="628" t="e">
        <f t="shared" ref="AA67:AA113" si="406">E67</f>
        <v>#REF!</v>
      </c>
      <c r="AB67" s="89"/>
      <c r="AC67" s="31"/>
      <c r="AD67" s="31"/>
      <c r="AE67" s="167" t="e">
        <f t="shared" ref="AE67:AE74" si="407">AG67</f>
        <v>#REF!</v>
      </c>
      <c r="AF67" s="695" t="e">
        <f t="shared" si="365"/>
        <v>#REF!</v>
      </c>
      <c r="AG67" s="168" t="e">
        <f>AG68+AG72+AG78+AG84+AG87</f>
        <v>#REF!</v>
      </c>
      <c r="AH67" s="695" t="e">
        <f t="shared" si="366"/>
        <v>#REF!</v>
      </c>
      <c r="AI67" s="628"/>
      <c r="AJ67" s="683"/>
      <c r="AK67" s="691"/>
      <c r="AL67" s="695" t="e">
        <f t="shared" si="390"/>
        <v>#DIV/0!</v>
      </c>
      <c r="AM67" s="89"/>
      <c r="AN67" s="19"/>
      <c r="AO67" s="31"/>
      <c r="AP67" s="628"/>
      <c r="AQ67" s="683"/>
      <c r="AR67" s="168" t="e">
        <f t="shared" ref="AR67:AR74" si="408">AT67</f>
        <v>#REF!</v>
      </c>
      <c r="AS67" s="695" t="e">
        <f t="shared" si="370"/>
        <v>#REF!</v>
      </c>
      <c r="AT67" s="168" t="e">
        <f>AT68+AT72+AT78+AT84+AT87</f>
        <v>#REF!</v>
      </c>
      <c r="AU67" s="695" t="e">
        <f t="shared" si="371"/>
        <v>#REF!</v>
      </c>
      <c r="AV67" s="628"/>
      <c r="AW67" s="695"/>
      <c r="AX67" s="168"/>
      <c r="AY67" s="695" t="e">
        <f t="shared" si="373"/>
        <v>#DIV/0!</v>
      </c>
      <c r="AZ67" s="89"/>
      <c r="BA67" s="695"/>
      <c r="BB67" s="31"/>
      <c r="BC67" s="89"/>
      <c r="BD67" s="31"/>
      <c r="BE67" s="628">
        <f t="shared" ref="BE67:BE74" si="409">BF67</f>
        <v>0</v>
      </c>
      <c r="BF67" s="628">
        <f>BF68+BF72+BF78+BF84+BF87</f>
        <v>0</v>
      </c>
      <c r="BG67" s="628"/>
      <c r="BH67" s="89"/>
      <c r="BI67" s="31"/>
      <c r="BJ67" s="628">
        <f t="shared" ref="BJ67:BJ121" si="410">BK67+BL67+BM67</f>
        <v>0</v>
      </c>
      <c r="BK67" s="628"/>
      <c r="BL67" s="89"/>
      <c r="BM67" s="31"/>
      <c r="BN67" s="102" t="e">
        <f t="shared" ref="BN67:BN121" si="411">BO67+BR67+BS67</f>
        <v>#REF!</v>
      </c>
      <c r="BO67" s="628" t="e">
        <f>BO68+BO72+BO78+BO84+BO87</f>
        <v>#REF!</v>
      </c>
      <c r="BP67" s="628"/>
      <c r="BQ67" s="628"/>
      <c r="BR67" s="89"/>
      <c r="BS67" s="31"/>
      <c r="BT67" s="628"/>
      <c r="BU67" s="102" t="e">
        <f t="shared" ref="BU67:BU122" si="412">BV67+BX67+BY67+BZ67</f>
        <v>#REF!</v>
      </c>
      <c r="BV67" s="459" t="e">
        <f>BV68+BV72+BV78+BV84+BV87</f>
        <v>#REF!</v>
      </c>
      <c r="BW67" s="512"/>
      <c r="BX67" s="459"/>
      <c r="BY67" s="89"/>
      <c r="BZ67" s="31"/>
      <c r="CD67" s="634"/>
      <c r="CE67" s="695"/>
    </row>
    <row r="68" spans="2:83" s="50" customFormat="1" ht="144" hidden="1" customHeight="1" x14ac:dyDescent="0.25">
      <c r="B68" s="200" t="s">
        <v>34</v>
      </c>
      <c r="C68" s="108" t="s">
        <v>95</v>
      </c>
      <c r="D68" s="237">
        <f t="shared" si="403"/>
        <v>0</v>
      </c>
      <c r="E68" s="33">
        <f>E69+E135</f>
        <v>0</v>
      </c>
      <c r="F68" s="33"/>
      <c r="G68" s="33"/>
      <c r="H68" s="236"/>
      <c r="I68" s="236"/>
      <c r="J68" s="166"/>
      <c r="K68" s="167">
        <f t="shared" si="404"/>
        <v>0</v>
      </c>
      <c r="L68" s="695" t="e">
        <f t="shared" si="362"/>
        <v>#DIV/0!</v>
      </c>
      <c r="M68" s="33">
        <f>M69+M135</f>
        <v>0</v>
      </c>
      <c r="N68" s="695" t="e">
        <f t="shared" si="384"/>
        <v>#DIV/0!</v>
      </c>
      <c r="O68" s="89"/>
      <c r="P68" s="19"/>
      <c r="Q68" s="89"/>
      <c r="R68" s="695" t="e">
        <f t="shared" si="386"/>
        <v>#DIV/0!</v>
      </c>
      <c r="S68" s="31"/>
      <c r="T68" s="31"/>
      <c r="U68" s="31"/>
      <c r="V68" s="285">
        <f t="shared" si="405"/>
        <v>0</v>
      </c>
      <c r="W68" s="31"/>
      <c r="X68" s="31"/>
      <c r="Y68" s="31"/>
      <c r="Z68" s="19">
        <f t="shared" si="388"/>
        <v>0</v>
      </c>
      <c r="AA68" s="89">
        <f t="shared" si="406"/>
        <v>0</v>
      </c>
      <c r="AB68" s="31"/>
      <c r="AC68" s="31"/>
      <c r="AD68" s="31"/>
      <c r="AE68" s="167">
        <f t="shared" si="407"/>
        <v>0</v>
      </c>
      <c r="AF68" s="695" t="e">
        <f t="shared" si="365"/>
        <v>#DIV/0!</v>
      </c>
      <c r="AG68" s="33">
        <f>AG69+AG135</f>
        <v>0</v>
      </c>
      <c r="AH68" s="695" t="e">
        <f t="shared" si="366"/>
        <v>#DIV/0!</v>
      </c>
      <c r="AI68" s="89"/>
      <c r="AJ68" s="19"/>
      <c r="AK68" s="89"/>
      <c r="AL68" s="695" t="e">
        <f t="shared" si="390"/>
        <v>#DIV/0!</v>
      </c>
      <c r="AM68" s="31"/>
      <c r="AN68" s="31"/>
      <c r="AO68" s="31"/>
      <c r="AP68" s="19"/>
      <c r="AQ68" s="19"/>
      <c r="AR68" s="237">
        <f t="shared" si="408"/>
        <v>0</v>
      </c>
      <c r="AS68" s="695" t="e">
        <f t="shared" si="370"/>
        <v>#DIV/0!</v>
      </c>
      <c r="AT68" s="33">
        <f>AT69+AT135</f>
        <v>0</v>
      </c>
      <c r="AU68" s="695" t="e">
        <f t="shared" si="371"/>
        <v>#DIV/0!</v>
      </c>
      <c r="AV68" s="89"/>
      <c r="AW68" s="695"/>
      <c r="AX68" s="33"/>
      <c r="AY68" s="695" t="e">
        <f t="shared" si="373"/>
        <v>#DIV/0!</v>
      </c>
      <c r="AZ68" s="31"/>
      <c r="BA68" s="695"/>
      <c r="BB68" s="31"/>
      <c r="BC68" s="31"/>
      <c r="BD68" s="31"/>
      <c r="BE68" s="19">
        <f t="shared" si="409"/>
        <v>0</v>
      </c>
      <c r="BF68" s="89">
        <f>BF69+BF135</f>
        <v>0</v>
      </c>
      <c r="BG68" s="89"/>
      <c r="BH68" s="31"/>
      <c r="BI68" s="31"/>
      <c r="BJ68" s="19">
        <f t="shared" si="410"/>
        <v>0</v>
      </c>
      <c r="BK68" s="89"/>
      <c r="BL68" s="31"/>
      <c r="BM68" s="31"/>
      <c r="BN68" s="102">
        <f t="shared" si="411"/>
        <v>0</v>
      </c>
      <c r="BO68" s="89">
        <f>BO69+BO135</f>
        <v>0</v>
      </c>
      <c r="BP68" s="89"/>
      <c r="BQ68" s="89"/>
      <c r="BR68" s="31"/>
      <c r="BS68" s="31"/>
      <c r="BT68" s="89"/>
      <c r="BU68" s="102">
        <f t="shared" si="412"/>
        <v>0</v>
      </c>
      <c r="BV68" s="89">
        <f>BV69+BV135</f>
        <v>0</v>
      </c>
      <c r="BW68" s="89"/>
      <c r="BX68" s="89"/>
      <c r="BY68" s="31"/>
      <c r="BZ68" s="31"/>
      <c r="CD68" s="634"/>
      <c r="CE68" s="695"/>
    </row>
    <row r="69" spans="2:83" s="50" customFormat="1" ht="45.75" hidden="1" customHeight="1" x14ac:dyDescent="0.25">
      <c r="B69" s="200"/>
      <c r="C69" s="97" t="s">
        <v>31</v>
      </c>
      <c r="D69" s="237">
        <f t="shared" si="403"/>
        <v>0</v>
      </c>
      <c r="E69" s="237">
        <f>E70+E71</f>
        <v>0</v>
      </c>
      <c r="F69" s="237"/>
      <c r="G69" s="237"/>
      <c r="H69" s="236"/>
      <c r="I69" s="236"/>
      <c r="J69" s="166"/>
      <c r="K69" s="167">
        <f t="shared" si="404"/>
        <v>0</v>
      </c>
      <c r="L69" s="695" t="e">
        <f t="shared" si="362"/>
        <v>#DIV/0!</v>
      </c>
      <c r="M69" s="237">
        <f>M70+M71</f>
        <v>0</v>
      </c>
      <c r="N69" s="695" t="e">
        <f t="shared" si="384"/>
        <v>#DIV/0!</v>
      </c>
      <c r="O69" s="19"/>
      <c r="P69" s="19"/>
      <c r="Q69" s="19"/>
      <c r="R69" s="695" t="e">
        <f t="shared" si="386"/>
        <v>#DIV/0!</v>
      </c>
      <c r="S69" s="31"/>
      <c r="T69" s="31"/>
      <c r="U69" s="31"/>
      <c r="V69" s="285">
        <f t="shared" si="405"/>
        <v>0</v>
      </c>
      <c r="W69" s="31"/>
      <c r="X69" s="31"/>
      <c r="Y69" s="31"/>
      <c r="Z69" s="19">
        <f t="shared" si="388"/>
        <v>0</v>
      </c>
      <c r="AA69" s="19">
        <f t="shared" si="406"/>
        <v>0</v>
      </c>
      <c r="AB69" s="31"/>
      <c r="AC69" s="31"/>
      <c r="AD69" s="31"/>
      <c r="AE69" s="167">
        <f t="shared" si="407"/>
        <v>0</v>
      </c>
      <c r="AF69" s="695" t="e">
        <f t="shared" si="365"/>
        <v>#DIV/0!</v>
      </c>
      <c r="AG69" s="237">
        <f>AG70+AG71</f>
        <v>0</v>
      </c>
      <c r="AH69" s="695" t="e">
        <f t="shared" si="366"/>
        <v>#DIV/0!</v>
      </c>
      <c r="AI69" s="19"/>
      <c r="AJ69" s="19"/>
      <c r="AK69" s="19"/>
      <c r="AL69" s="695" t="e">
        <f t="shared" si="390"/>
        <v>#DIV/0!</v>
      </c>
      <c r="AM69" s="31"/>
      <c r="AN69" s="31"/>
      <c r="AO69" s="31"/>
      <c r="AP69" s="19"/>
      <c r="AQ69" s="19"/>
      <c r="AR69" s="237">
        <f t="shared" si="408"/>
        <v>0</v>
      </c>
      <c r="AS69" s="695" t="e">
        <f t="shared" si="370"/>
        <v>#DIV/0!</v>
      </c>
      <c r="AT69" s="237">
        <f>AT70+AT71</f>
        <v>0</v>
      </c>
      <c r="AU69" s="695" t="e">
        <f t="shared" si="371"/>
        <v>#DIV/0!</v>
      </c>
      <c r="AV69" s="19"/>
      <c r="AW69" s="695"/>
      <c r="AX69" s="237"/>
      <c r="AY69" s="695" t="e">
        <f t="shared" si="373"/>
        <v>#DIV/0!</v>
      </c>
      <c r="AZ69" s="31"/>
      <c r="BA69" s="695"/>
      <c r="BB69" s="31"/>
      <c r="BC69" s="31"/>
      <c r="BD69" s="31"/>
      <c r="BE69" s="19">
        <f t="shared" si="409"/>
        <v>0</v>
      </c>
      <c r="BF69" s="19">
        <f>BF70+BF71</f>
        <v>0</v>
      </c>
      <c r="BG69" s="19"/>
      <c r="BH69" s="31"/>
      <c r="BI69" s="31"/>
      <c r="BJ69" s="19">
        <f t="shared" si="410"/>
        <v>0</v>
      </c>
      <c r="BK69" s="19"/>
      <c r="BL69" s="31"/>
      <c r="BM69" s="31"/>
      <c r="BN69" s="102">
        <f t="shared" si="411"/>
        <v>0</v>
      </c>
      <c r="BO69" s="19">
        <f>BO70+BO71</f>
        <v>0</v>
      </c>
      <c r="BP69" s="19"/>
      <c r="BQ69" s="19"/>
      <c r="BR69" s="31"/>
      <c r="BS69" s="31"/>
      <c r="BT69" s="19"/>
      <c r="BU69" s="102">
        <f t="shared" si="412"/>
        <v>0</v>
      </c>
      <c r="BV69" s="19">
        <f>BV70+BV71</f>
        <v>0</v>
      </c>
      <c r="BW69" s="19"/>
      <c r="BX69" s="19"/>
      <c r="BY69" s="31"/>
      <c r="BZ69" s="31"/>
      <c r="CD69" s="634"/>
      <c r="CE69" s="695"/>
    </row>
    <row r="70" spans="2:83" s="50" customFormat="1" ht="36" hidden="1" customHeight="1" x14ac:dyDescent="0.25">
      <c r="B70" s="200"/>
      <c r="C70" s="110" t="s">
        <v>39</v>
      </c>
      <c r="D70" s="236">
        <f t="shared" si="403"/>
        <v>0</v>
      </c>
      <c r="E70" s="33">
        <v>0</v>
      </c>
      <c r="F70" s="33"/>
      <c r="G70" s="33"/>
      <c r="H70" s="236"/>
      <c r="I70" s="236"/>
      <c r="J70" s="109"/>
      <c r="K70" s="167">
        <f t="shared" si="404"/>
        <v>0</v>
      </c>
      <c r="L70" s="695" t="e">
        <f t="shared" si="362"/>
        <v>#DIV/0!</v>
      </c>
      <c r="M70" s="33">
        <v>0</v>
      </c>
      <c r="N70" s="695" t="e">
        <f t="shared" si="384"/>
        <v>#DIV/0!</v>
      </c>
      <c r="O70" s="89"/>
      <c r="P70" s="19"/>
      <c r="Q70" s="89"/>
      <c r="R70" s="695" t="e">
        <f t="shared" si="386"/>
        <v>#DIV/0!</v>
      </c>
      <c r="S70" s="31"/>
      <c r="T70" s="31"/>
      <c r="U70" s="31"/>
      <c r="V70" s="285">
        <f t="shared" si="405"/>
        <v>0</v>
      </c>
      <c r="W70" s="31"/>
      <c r="X70" s="31"/>
      <c r="Y70" s="31"/>
      <c r="Z70" s="31">
        <f t="shared" si="388"/>
        <v>0</v>
      </c>
      <c r="AA70" s="89">
        <f t="shared" si="406"/>
        <v>0</v>
      </c>
      <c r="AB70" s="31"/>
      <c r="AC70" s="31"/>
      <c r="AD70" s="31"/>
      <c r="AE70" s="167">
        <f t="shared" si="407"/>
        <v>0</v>
      </c>
      <c r="AF70" s="695" t="e">
        <f t="shared" si="365"/>
        <v>#DIV/0!</v>
      </c>
      <c r="AG70" s="33">
        <v>0</v>
      </c>
      <c r="AH70" s="695" t="e">
        <f t="shared" si="366"/>
        <v>#DIV/0!</v>
      </c>
      <c r="AI70" s="89"/>
      <c r="AJ70" s="19"/>
      <c r="AK70" s="89"/>
      <c r="AL70" s="695" t="e">
        <f t="shared" si="390"/>
        <v>#DIV/0!</v>
      </c>
      <c r="AM70" s="31"/>
      <c r="AN70" s="31"/>
      <c r="AO70" s="31"/>
      <c r="AP70" s="31"/>
      <c r="AQ70" s="31"/>
      <c r="AR70" s="236">
        <f t="shared" si="408"/>
        <v>0</v>
      </c>
      <c r="AS70" s="695" t="e">
        <f t="shared" si="370"/>
        <v>#DIV/0!</v>
      </c>
      <c r="AT70" s="33">
        <v>0</v>
      </c>
      <c r="AU70" s="695" t="e">
        <f t="shared" si="371"/>
        <v>#DIV/0!</v>
      </c>
      <c r="AV70" s="89"/>
      <c r="AW70" s="695"/>
      <c r="AX70" s="33"/>
      <c r="AY70" s="695" t="e">
        <f t="shared" si="373"/>
        <v>#DIV/0!</v>
      </c>
      <c r="AZ70" s="31"/>
      <c r="BA70" s="695"/>
      <c r="BB70" s="31"/>
      <c r="BC70" s="31"/>
      <c r="BD70" s="31"/>
      <c r="BE70" s="31">
        <f t="shared" si="409"/>
        <v>0</v>
      </c>
      <c r="BF70" s="89">
        <v>0</v>
      </c>
      <c r="BG70" s="89"/>
      <c r="BH70" s="31"/>
      <c r="BI70" s="31"/>
      <c r="BJ70" s="31">
        <f t="shared" si="410"/>
        <v>0</v>
      </c>
      <c r="BK70" s="89"/>
      <c r="BL70" s="31"/>
      <c r="BM70" s="31"/>
      <c r="BN70" s="102">
        <f t="shared" si="411"/>
        <v>0</v>
      </c>
      <c r="BO70" s="89">
        <v>0</v>
      </c>
      <c r="BP70" s="89"/>
      <c r="BQ70" s="89"/>
      <c r="BR70" s="31"/>
      <c r="BS70" s="31"/>
      <c r="BT70" s="89"/>
      <c r="BU70" s="102">
        <f t="shared" si="412"/>
        <v>0</v>
      </c>
      <c r="BV70" s="89">
        <v>0</v>
      </c>
      <c r="BW70" s="89"/>
      <c r="BX70" s="89"/>
      <c r="BY70" s="31"/>
      <c r="BZ70" s="31"/>
      <c r="CD70" s="634"/>
      <c r="CE70" s="695"/>
    </row>
    <row r="71" spans="2:83" s="50" customFormat="1" ht="30" hidden="1" customHeight="1" x14ac:dyDescent="0.25">
      <c r="B71" s="200"/>
      <c r="C71" s="110" t="s">
        <v>40</v>
      </c>
      <c r="D71" s="236">
        <f t="shared" si="403"/>
        <v>0</v>
      </c>
      <c r="E71" s="33">
        <v>0</v>
      </c>
      <c r="F71" s="33"/>
      <c r="G71" s="33"/>
      <c r="H71" s="236"/>
      <c r="I71" s="236"/>
      <c r="J71" s="109"/>
      <c r="K71" s="167">
        <f t="shared" si="404"/>
        <v>0</v>
      </c>
      <c r="L71" s="695" t="e">
        <f t="shared" si="362"/>
        <v>#DIV/0!</v>
      </c>
      <c r="M71" s="33">
        <v>0</v>
      </c>
      <c r="N71" s="695" t="e">
        <f t="shared" si="384"/>
        <v>#DIV/0!</v>
      </c>
      <c r="O71" s="89"/>
      <c r="P71" s="19"/>
      <c r="Q71" s="89"/>
      <c r="R71" s="695" t="e">
        <f t="shared" si="386"/>
        <v>#DIV/0!</v>
      </c>
      <c r="S71" s="31"/>
      <c r="T71" s="31"/>
      <c r="U71" s="31"/>
      <c r="V71" s="285">
        <f t="shared" si="405"/>
        <v>0</v>
      </c>
      <c r="W71" s="31"/>
      <c r="X71" s="31"/>
      <c r="Y71" s="31"/>
      <c r="Z71" s="31">
        <f t="shared" si="388"/>
        <v>0</v>
      </c>
      <c r="AA71" s="89">
        <f t="shared" si="406"/>
        <v>0</v>
      </c>
      <c r="AB71" s="31"/>
      <c r="AC71" s="31"/>
      <c r="AD71" s="31"/>
      <c r="AE71" s="167">
        <f t="shared" si="407"/>
        <v>0</v>
      </c>
      <c r="AF71" s="695" t="e">
        <f t="shared" si="365"/>
        <v>#DIV/0!</v>
      </c>
      <c r="AG71" s="33">
        <v>0</v>
      </c>
      <c r="AH71" s="695" t="e">
        <f t="shared" si="366"/>
        <v>#DIV/0!</v>
      </c>
      <c r="AI71" s="89"/>
      <c r="AJ71" s="19"/>
      <c r="AK71" s="89"/>
      <c r="AL71" s="695" t="e">
        <f t="shared" si="390"/>
        <v>#DIV/0!</v>
      </c>
      <c r="AM71" s="31"/>
      <c r="AN71" s="31"/>
      <c r="AO71" s="31"/>
      <c r="AP71" s="31"/>
      <c r="AQ71" s="31"/>
      <c r="AR71" s="236">
        <f t="shared" si="408"/>
        <v>0</v>
      </c>
      <c r="AS71" s="695" t="e">
        <f t="shared" si="370"/>
        <v>#DIV/0!</v>
      </c>
      <c r="AT71" s="33">
        <v>0</v>
      </c>
      <c r="AU71" s="695" t="e">
        <f t="shared" si="371"/>
        <v>#DIV/0!</v>
      </c>
      <c r="AV71" s="89"/>
      <c r="AW71" s="695"/>
      <c r="AX71" s="33"/>
      <c r="AY71" s="695" t="e">
        <f t="shared" si="373"/>
        <v>#DIV/0!</v>
      </c>
      <c r="AZ71" s="31"/>
      <c r="BA71" s="695"/>
      <c r="BB71" s="31"/>
      <c r="BC71" s="31"/>
      <c r="BD71" s="31"/>
      <c r="BE71" s="31">
        <f t="shared" si="409"/>
        <v>0</v>
      </c>
      <c r="BF71" s="89">
        <v>0</v>
      </c>
      <c r="BG71" s="89"/>
      <c r="BH71" s="31"/>
      <c r="BI71" s="31"/>
      <c r="BJ71" s="31">
        <f t="shared" si="410"/>
        <v>0</v>
      </c>
      <c r="BK71" s="89"/>
      <c r="BL71" s="31"/>
      <c r="BM71" s="31"/>
      <c r="BN71" s="102">
        <f t="shared" si="411"/>
        <v>0</v>
      </c>
      <c r="BO71" s="89">
        <v>0</v>
      </c>
      <c r="BP71" s="89"/>
      <c r="BQ71" s="89"/>
      <c r="BR71" s="31"/>
      <c r="BS71" s="31"/>
      <c r="BT71" s="89"/>
      <c r="BU71" s="102">
        <f t="shared" si="412"/>
        <v>0</v>
      </c>
      <c r="BV71" s="89">
        <v>0</v>
      </c>
      <c r="BW71" s="89"/>
      <c r="BX71" s="89"/>
      <c r="BY71" s="31"/>
      <c r="BZ71" s="31"/>
      <c r="CD71" s="634"/>
      <c r="CE71" s="695"/>
    </row>
    <row r="72" spans="2:83" s="20" customFormat="1" ht="92.25" hidden="1" customHeight="1" x14ac:dyDescent="0.25">
      <c r="B72" s="200" t="s">
        <v>63</v>
      </c>
      <c r="C72" s="97" t="s">
        <v>41</v>
      </c>
      <c r="D72" s="185" t="e">
        <f t="shared" si="403"/>
        <v>#REF!</v>
      </c>
      <c r="E72" s="185" t="e">
        <f>E73+E77</f>
        <v>#REF!</v>
      </c>
      <c r="F72" s="185"/>
      <c r="G72" s="185"/>
      <c r="H72" s="186"/>
      <c r="I72" s="186"/>
      <c r="J72" s="185"/>
      <c r="K72" s="167" t="e">
        <f t="shared" si="404"/>
        <v>#REF!</v>
      </c>
      <c r="L72" s="695" t="e">
        <f t="shared" si="362"/>
        <v>#REF!</v>
      </c>
      <c r="M72" s="185" t="e">
        <f>M73+M77</f>
        <v>#REF!</v>
      </c>
      <c r="N72" s="695" t="e">
        <f t="shared" si="384"/>
        <v>#REF!</v>
      </c>
      <c r="O72" s="98"/>
      <c r="P72" s="98"/>
      <c r="Q72" s="98"/>
      <c r="R72" s="695" t="e">
        <f t="shared" si="386"/>
        <v>#DIV/0!</v>
      </c>
      <c r="S72" s="286"/>
      <c r="T72" s="286"/>
      <c r="U72" s="286"/>
      <c r="V72" s="285">
        <f t="shared" si="405"/>
        <v>0</v>
      </c>
      <c r="W72" s="286"/>
      <c r="X72" s="286"/>
      <c r="Y72" s="286"/>
      <c r="Z72" s="98" t="e">
        <f t="shared" si="388"/>
        <v>#REF!</v>
      </c>
      <c r="AA72" s="98" t="e">
        <f t="shared" si="406"/>
        <v>#REF!</v>
      </c>
      <c r="AB72" s="286"/>
      <c r="AC72" s="286"/>
      <c r="AD72" s="286"/>
      <c r="AE72" s="167" t="e">
        <f t="shared" si="407"/>
        <v>#REF!</v>
      </c>
      <c r="AF72" s="695" t="e">
        <f t="shared" si="365"/>
        <v>#REF!</v>
      </c>
      <c r="AG72" s="185" t="e">
        <f>AG73+AG77</f>
        <v>#REF!</v>
      </c>
      <c r="AH72" s="695" t="e">
        <f t="shared" si="366"/>
        <v>#REF!</v>
      </c>
      <c r="AI72" s="98"/>
      <c r="AJ72" s="98"/>
      <c r="AK72" s="98"/>
      <c r="AL72" s="695" t="e">
        <f t="shared" si="390"/>
        <v>#DIV/0!</v>
      </c>
      <c r="AM72" s="286"/>
      <c r="AN72" s="286"/>
      <c r="AO72" s="286"/>
      <c r="AP72" s="98"/>
      <c r="AQ72" s="98"/>
      <c r="AR72" s="185" t="e">
        <f t="shared" si="408"/>
        <v>#REF!</v>
      </c>
      <c r="AS72" s="695" t="e">
        <f t="shared" si="370"/>
        <v>#REF!</v>
      </c>
      <c r="AT72" s="185" t="e">
        <f>AT73+AT77</f>
        <v>#REF!</v>
      </c>
      <c r="AU72" s="695" t="e">
        <f t="shared" si="371"/>
        <v>#REF!</v>
      </c>
      <c r="AV72" s="98"/>
      <c r="AW72" s="695"/>
      <c r="AX72" s="185"/>
      <c r="AY72" s="695" t="e">
        <f t="shared" si="373"/>
        <v>#DIV/0!</v>
      </c>
      <c r="AZ72" s="286"/>
      <c r="BA72" s="695"/>
      <c r="BB72" s="286"/>
      <c r="BC72" s="286"/>
      <c r="BD72" s="286"/>
      <c r="BE72" s="98">
        <f t="shared" si="409"/>
        <v>0</v>
      </c>
      <c r="BF72" s="98">
        <f>BF73+BF77</f>
        <v>0</v>
      </c>
      <c r="BG72" s="98"/>
      <c r="BH72" s="286"/>
      <c r="BI72" s="286"/>
      <c r="BJ72" s="98">
        <f t="shared" si="410"/>
        <v>0</v>
      </c>
      <c r="BK72" s="98"/>
      <c r="BL72" s="286"/>
      <c r="BM72" s="286"/>
      <c r="BN72" s="102" t="e">
        <f t="shared" si="411"/>
        <v>#REF!</v>
      </c>
      <c r="BO72" s="98" t="e">
        <f>BO73+BO77</f>
        <v>#REF!</v>
      </c>
      <c r="BP72" s="98"/>
      <c r="BQ72" s="98"/>
      <c r="BR72" s="286"/>
      <c r="BS72" s="286"/>
      <c r="BT72" s="98"/>
      <c r="BU72" s="102" t="e">
        <f t="shared" si="412"/>
        <v>#REF!</v>
      </c>
      <c r="BV72" s="98" t="e">
        <f>BV73+BV77</f>
        <v>#REF!</v>
      </c>
      <c r="BW72" s="98"/>
      <c r="BX72" s="98"/>
      <c r="BY72" s="286"/>
      <c r="BZ72" s="286"/>
      <c r="CD72" s="635"/>
      <c r="CE72" s="695"/>
    </row>
    <row r="73" spans="2:83" s="20" customFormat="1" ht="41.25" hidden="1" customHeight="1" x14ac:dyDescent="0.25">
      <c r="B73" s="200"/>
      <c r="C73" s="97" t="s">
        <v>31</v>
      </c>
      <c r="D73" s="185" t="e">
        <f t="shared" si="403"/>
        <v>#REF!</v>
      </c>
      <c r="E73" s="185" t="e">
        <f>E74+E76</f>
        <v>#REF!</v>
      </c>
      <c r="F73" s="185"/>
      <c r="G73" s="185"/>
      <c r="H73" s="186"/>
      <c r="I73" s="186"/>
      <c r="J73" s="185"/>
      <c r="K73" s="167" t="e">
        <f t="shared" si="404"/>
        <v>#REF!</v>
      </c>
      <c r="L73" s="695" t="e">
        <f t="shared" si="362"/>
        <v>#REF!</v>
      </c>
      <c r="M73" s="185" t="e">
        <f>M74+M76</f>
        <v>#REF!</v>
      </c>
      <c r="N73" s="695" t="e">
        <f t="shared" si="384"/>
        <v>#REF!</v>
      </c>
      <c r="O73" s="98"/>
      <c r="P73" s="98"/>
      <c r="Q73" s="98"/>
      <c r="R73" s="695" t="e">
        <f t="shared" si="386"/>
        <v>#DIV/0!</v>
      </c>
      <c r="S73" s="286"/>
      <c r="T73" s="286"/>
      <c r="U73" s="286"/>
      <c r="V73" s="285">
        <f t="shared" si="405"/>
        <v>0</v>
      </c>
      <c r="W73" s="286"/>
      <c r="X73" s="286"/>
      <c r="Y73" s="286"/>
      <c r="Z73" s="98" t="e">
        <f t="shared" si="388"/>
        <v>#REF!</v>
      </c>
      <c r="AA73" s="98" t="e">
        <f t="shared" si="406"/>
        <v>#REF!</v>
      </c>
      <c r="AB73" s="286"/>
      <c r="AC73" s="286"/>
      <c r="AD73" s="286"/>
      <c r="AE73" s="167" t="e">
        <f t="shared" si="407"/>
        <v>#REF!</v>
      </c>
      <c r="AF73" s="695" t="e">
        <f t="shared" si="365"/>
        <v>#REF!</v>
      </c>
      <c r="AG73" s="185" t="e">
        <f>AG74+AG76</f>
        <v>#REF!</v>
      </c>
      <c r="AH73" s="695" t="e">
        <f t="shared" si="366"/>
        <v>#REF!</v>
      </c>
      <c r="AI73" s="98"/>
      <c r="AJ73" s="98"/>
      <c r="AK73" s="98"/>
      <c r="AL73" s="695" t="e">
        <f t="shared" si="390"/>
        <v>#DIV/0!</v>
      </c>
      <c r="AM73" s="286"/>
      <c r="AN73" s="286"/>
      <c r="AO73" s="286"/>
      <c r="AP73" s="98"/>
      <c r="AQ73" s="98"/>
      <c r="AR73" s="185" t="e">
        <f t="shared" si="408"/>
        <v>#REF!</v>
      </c>
      <c r="AS73" s="695" t="e">
        <f t="shared" si="370"/>
        <v>#REF!</v>
      </c>
      <c r="AT73" s="185" t="e">
        <f>AT74+AT76</f>
        <v>#REF!</v>
      </c>
      <c r="AU73" s="695" t="e">
        <f t="shared" si="371"/>
        <v>#REF!</v>
      </c>
      <c r="AV73" s="98"/>
      <c r="AW73" s="695"/>
      <c r="AX73" s="185"/>
      <c r="AY73" s="695" t="e">
        <f t="shared" si="373"/>
        <v>#DIV/0!</v>
      </c>
      <c r="AZ73" s="286"/>
      <c r="BA73" s="695"/>
      <c r="BB73" s="286"/>
      <c r="BC73" s="286"/>
      <c r="BD73" s="286"/>
      <c r="BE73" s="98">
        <f t="shared" si="409"/>
        <v>0</v>
      </c>
      <c r="BF73" s="98">
        <f>BF74+BF76</f>
        <v>0</v>
      </c>
      <c r="BG73" s="98"/>
      <c r="BH73" s="286"/>
      <c r="BI73" s="286"/>
      <c r="BJ73" s="98">
        <f t="shared" si="410"/>
        <v>0</v>
      </c>
      <c r="BK73" s="98"/>
      <c r="BL73" s="286"/>
      <c r="BM73" s="286"/>
      <c r="BN73" s="102" t="e">
        <f t="shared" si="411"/>
        <v>#REF!</v>
      </c>
      <c r="BO73" s="98" t="e">
        <f>BO74+BO76</f>
        <v>#REF!</v>
      </c>
      <c r="BP73" s="98"/>
      <c r="BQ73" s="98"/>
      <c r="BR73" s="286"/>
      <c r="BS73" s="286"/>
      <c r="BT73" s="98"/>
      <c r="BU73" s="102" t="e">
        <f t="shared" si="412"/>
        <v>#REF!</v>
      </c>
      <c r="BV73" s="98" t="e">
        <f>BV74+BV76</f>
        <v>#REF!</v>
      </c>
      <c r="BW73" s="98"/>
      <c r="BX73" s="98"/>
      <c r="BY73" s="286"/>
      <c r="BZ73" s="286"/>
      <c r="CD73" s="635"/>
      <c r="CE73" s="695"/>
    </row>
    <row r="74" spans="2:83" s="37" customFormat="1" ht="33" hidden="1" customHeight="1" x14ac:dyDescent="0.25">
      <c r="B74" s="204"/>
      <c r="C74" s="121" t="s">
        <v>42</v>
      </c>
      <c r="D74" s="171" t="e">
        <f t="shared" si="403"/>
        <v>#REF!</v>
      </c>
      <c r="E74" s="171" t="e">
        <f>#REF!</f>
        <v>#REF!</v>
      </c>
      <c r="F74" s="171"/>
      <c r="G74" s="171"/>
      <c r="H74" s="172"/>
      <c r="I74" s="172"/>
      <c r="J74" s="171"/>
      <c r="K74" s="167" t="e">
        <f t="shared" si="404"/>
        <v>#REF!</v>
      </c>
      <c r="L74" s="695" t="e">
        <f t="shared" si="362"/>
        <v>#REF!</v>
      </c>
      <c r="M74" s="171" t="e">
        <f>#REF!</f>
        <v>#REF!</v>
      </c>
      <c r="N74" s="695" t="e">
        <f t="shared" si="384"/>
        <v>#REF!</v>
      </c>
      <c r="O74" s="116"/>
      <c r="P74" s="116"/>
      <c r="Q74" s="116"/>
      <c r="R74" s="695" t="e">
        <f t="shared" si="386"/>
        <v>#DIV/0!</v>
      </c>
      <c r="S74" s="35"/>
      <c r="T74" s="35"/>
      <c r="U74" s="35"/>
      <c r="V74" s="285">
        <f t="shared" si="405"/>
        <v>0</v>
      </c>
      <c r="W74" s="35"/>
      <c r="X74" s="35"/>
      <c r="Y74" s="35"/>
      <c r="Z74" s="116" t="e">
        <f t="shared" si="388"/>
        <v>#REF!</v>
      </c>
      <c r="AA74" s="116" t="e">
        <f t="shared" si="406"/>
        <v>#REF!</v>
      </c>
      <c r="AB74" s="35"/>
      <c r="AC74" s="35"/>
      <c r="AD74" s="35"/>
      <c r="AE74" s="167" t="e">
        <f t="shared" si="407"/>
        <v>#REF!</v>
      </c>
      <c r="AF74" s="695" t="e">
        <f t="shared" si="365"/>
        <v>#REF!</v>
      </c>
      <c r="AG74" s="171" t="e">
        <f>#REF!</f>
        <v>#REF!</v>
      </c>
      <c r="AH74" s="695" t="e">
        <f t="shared" si="366"/>
        <v>#REF!</v>
      </c>
      <c r="AI74" s="116"/>
      <c r="AJ74" s="116"/>
      <c r="AK74" s="116"/>
      <c r="AL74" s="695" t="e">
        <f t="shared" si="390"/>
        <v>#DIV/0!</v>
      </c>
      <c r="AM74" s="35"/>
      <c r="AN74" s="35"/>
      <c r="AO74" s="35"/>
      <c r="AP74" s="116"/>
      <c r="AQ74" s="116"/>
      <c r="AR74" s="171" t="e">
        <f t="shared" si="408"/>
        <v>#REF!</v>
      </c>
      <c r="AS74" s="695" t="e">
        <f t="shared" si="370"/>
        <v>#REF!</v>
      </c>
      <c r="AT74" s="171" t="e">
        <f>#REF!</f>
        <v>#REF!</v>
      </c>
      <c r="AU74" s="695" t="e">
        <f t="shared" si="371"/>
        <v>#REF!</v>
      </c>
      <c r="AV74" s="116"/>
      <c r="AW74" s="695"/>
      <c r="AX74" s="171"/>
      <c r="AY74" s="695" t="e">
        <f t="shared" si="373"/>
        <v>#DIV/0!</v>
      </c>
      <c r="AZ74" s="35"/>
      <c r="BA74" s="695"/>
      <c r="BB74" s="35"/>
      <c r="BC74" s="35"/>
      <c r="BD74" s="35"/>
      <c r="BE74" s="116">
        <f t="shared" si="409"/>
        <v>0</v>
      </c>
      <c r="BF74" s="116">
        <f>X74</f>
        <v>0</v>
      </c>
      <c r="BG74" s="116"/>
      <c r="BH74" s="35"/>
      <c r="BI74" s="35"/>
      <c r="BJ74" s="116">
        <f t="shared" si="410"/>
        <v>0</v>
      </c>
      <c r="BK74" s="116"/>
      <c r="BL74" s="35"/>
      <c r="BM74" s="35"/>
      <c r="BN74" s="102" t="e">
        <f t="shared" si="411"/>
        <v>#REF!</v>
      </c>
      <c r="BO74" s="116" t="e">
        <f>#REF!</f>
        <v>#REF!</v>
      </c>
      <c r="BP74" s="116"/>
      <c r="BQ74" s="116"/>
      <c r="BR74" s="35"/>
      <c r="BS74" s="35"/>
      <c r="BT74" s="116"/>
      <c r="BU74" s="102" t="e">
        <f t="shared" si="412"/>
        <v>#REF!</v>
      </c>
      <c r="BV74" s="116" t="e">
        <f>#REF!</f>
        <v>#REF!</v>
      </c>
      <c r="BW74" s="116"/>
      <c r="BX74" s="116"/>
      <c r="BY74" s="35"/>
      <c r="BZ74" s="35"/>
      <c r="CD74" s="636"/>
      <c r="CE74" s="695"/>
    </row>
    <row r="75" spans="2:83" s="37" customFormat="1" ht="64.5" hidden="1" customHeight="1" x14ac:dyDescent="0.25">
      <c r="B75" s="204"/>
      <c r="C75" s="121" t="s">
        <v>175</v>
      </c>
      <c r="D75" s="171"/>
      <c r="E75" s="171"/>
      <c r="F75" s="171"/>
      <c r="G75" s="171"/>
      <c r="H75" s="172"/>
      <c r="I75" s="172"/>
      <c r="J75" s="171"/>
      <c r="K75" s="167">
        <f t="shared" si="404"/>
        <v>0</v>
      </c>
      <c r="L75" s="695" t="e">
        <f t="shared" si="362"/>
        <v>#DIV/0!</v>
      </c>
      <c r="M75" s="171"/>
      <c r="N75" s="695" t="e">
        <f t="shared" si="384"/>
        <v>#DIV/0!</v>
      </c>
      <c r="O75" s="116"/>
      <c r="P75" s="116"/>
      <c r="Q75" s="116"/>
      <c r="R75" s="695" t="e">
        <f t="shared" si="386"/>
        <v>#DIV/0!</v>
      </c>
      <c r="S75" s="35"/>
      <c r="T75" s="35"/>
      <c r="U75" s="35"/>
      <c r="V75" s="285">
        <f t="shared" si="405"/>
        <v>0</v>
      </c>
      <c r="W75" s="35"/>
      <c r="X75" s="35"/>
      <c r="Y75" s="35"/>
      <c r="Z75" s="116">
        <f t="shared" si="388"/>
        <v>0</v>
      </c>
      <c r="AA75" s="116">
        <f t="shared" si="406"/>
        <v>0</v>
      </c>
      <c r="AB75" s="35"/>
      <c r="AC75" s="35"/>
      <c r="AD75" s="35"/>
      <c r="AE75" s="167"/>
      <c r="AF75" s="695" t="e">
        <f t="shared" si="365"/>
        <v>#DIV/0!</v>
      </c>
      <c r="AG75" s="171"/>
      <c r="AH75" s="695" t="e">
        <f t="shared" si="366"/>
        <v>#DIV/0!</v>
      </c>
      <c r="AI75" s="116"/>
      <c r="AJ75" s="116"/>
      <c r="AK75" s="116"/>
      <c r="AL75" s="695" t="e">
        <f t="shared" si="390"/>
        <v>#DIV/0!</v>
      </c>
      <c r="AM75" s="35"/>
      <c r="AN75" s="35"/>
      <c r="AO75" s="35"/>
      <c r="AP75" s="116"/>
      <c r="AQ75" s="116"/>
      <c r="AR75" s="171"/>
      <c r="AS75" s="695" t="e">
        <f t="shared" si="370"/>
        <v>#DIV/0!</v>
      </c>
      <c r="AT75" s="171"/>
      <c r="AU75" s="695" t="e">
        <f t="shared" si="371"/>
        <v>#DIV/0!</v>
      </c>
      <c r="AV75" s="116"/>
      <c r="AW75" s="695"/>
      <c r="AX75" s="171"/>
      <c r="AY75" s="695" t="e">
        <f t="shared" si="373"/>
        <v>#DIV/0!</v>
      </c>
      <c r="AZ75" s="35"/>
      <c r="BA75" s="695"/>
      <c r="BB75" s="35"/>
      <c r="BC75" s="35"/>
      <c r="BD75" s="35"/>
      <c r="BE75" s="116"/>
      <c r="BF75" s="116"/>
      <c r="BG75" s="116"/>
      <c r="BH75" s="35"/>
      <c r="BI75" s="35"/>
      <c r="BJ75" s="116">
        <f t="shared" si="410"/>
        <v>0</v>
      </c>
      <c r="BK75" s="116"/>
      <c r="BL75" s="35"/>
      <c r="BM75" s="35"/>
      <c r="BN75" s="102">
        <f t="shared" si="411"/>
        <v>0</v>
      </c>
      <c r="BO75" s="116"/>
      <c r="BP75" s="116"/>
      <c r="BQ75" s="116"/>
      <c r="BR75" s="35"/>
      <c r="BS75" s="35"/>
      <c r="BT75" s="116"/>
      <c r="BU75" s="102">
        <f t="shared" si="412"/>
        <v>0</v>
      </c>
      <c r="BV75" s="116"/>
      <c r="BW75" s="116"/>
      <c r="BX75" s="116"/>
      <c r="BY75" s="35"/>
      <c r="BZ75" s="35"/>
      <c r="CD75" s="636"/>
      <c r="CE75" s="695"/>
    </row>
    <row r="76" spans="2:83" s="37" customFormat="1" ht="31.5" hidden="1" customHeight="1" x14ac:dyDescent="0.25">
      <c r="B76" s="204"/>
      <c r="C76" s="110" t="s">
        <v>40</v>
      </c>
      <c r="D76" s="171" t="e">
        <f>E76</f>
        <v>#REF!</v>
      </c>
      <c r="E76" s="171" t="e">
        <f>#REF!</f>
        <v>#REF!</v>
      </c>
      <c r="F76" s="171"/>
      <c r="G76" s="171"/>
      <c r="H76" s="172"/>
      <c r="I76" s="172"/>
      <c r="J76" s="171"/>
      <c r="K76" s="167" t="e">
        <f t="shared" si="404"/>
        <v>#REF!</v>
      </c>
      <c r="L76" s="695" t="e">
        <f t="shared" si="362"/>
        <v>#REF!</v>
      </c>
      <c r="M76" s="171" t="e">
        <f>#REF!</f>
        <v>#REF!</v>
      </c>
      <c r="N76" s="695" t="e">
        <f t="shared" si="384"/>
        <v>#REF!</v>
      </c>
      <c r="O76" s="116"/>
      <c r="P76" s="116"/>
      <c r="Q76" s="116"/>
      <c r="R76" s="695" t="e">
        <f t="shared" si="386"/>
        <v>#DIV/0!</v>
      </c>
      <c r="S76" s="35"/>
      <c r="T76" s="35"/>
      <c r="U76" s="35"/>
      <c r="V76" s="285">
        <f t="shared" si="405"/>
        <v>0</v>
      </c>
      <c r="W76" s="35"/>
      <c r="X76" s="35"/>
      <c r="Y76" s="35"/>
      <c r="Z76" s="116" t="e">
        <f t="shared" si="388"/>
        <v>#REF!</v>
      </c>
      <c r="AA76" s="116" t="e">
        <f t="shared" si="406"/>
        <v>#REF!</v>
      </c>
      <c r="AB76" s="35"/>
      <c r="AC76" s="35"/>
      <c r="AD76" s="35"/>
      <c r="AE76" s="167" t="e">
        <f>AG76</f>
        <v>#REF!</v>
      </c>
      <c r="AF76" s="695" t="e">
        <f t="shared" si="365"/>
        <v>#REF!</v>
      </c>
      <c r="AG76" s="171" t="e">
        <f>#REF!</f>
        <v>#REF!</v>
      </c>
      <c r="AH76" s="695" t="e">
        <f t="shared" si="366"/>
        <v>#REF!</v>
      </c>
      <c r="AI76" s="116"/>
      <c r="AJ76" s="116"/>
      <c r="AK76" s="116"/>
      <c r="AL76" s="695" t="e">
        <f t="shared" si="390"/>
        <v>#DIV/0!</v>
      </c>
      <c r="AM76" s="35"/>
      <c r="AN76" s="35"/>
      <c r="AO76" s="35"/>
      <c r="AP76" s="116"/>
      <c r="AQ76" s="116"/>
      <c r="AR76" s="171" t="e">
        <f>AT76</f>
        <v>#REF!</v>
      </c>
      <c r="AS76" s="695" t="e">
        <f t="shared" si="370"/>
        <v>#REF!</v>
      </c>
      <c r="AT76" s="171" t="e">
        <f>#REF!</f>
        <v>#REF!</v>
      </c>
      <c r="AU76" s="695" t="e">
        <f t="shared" si="371"/>
        <v>#REF!</v>
      </c>
      <c r="AV76" s="116"/>
      <c r="AW76" s="695"/>
      <c r="AX76" s="171"/>
      <c r="AY76" s="695" t="e">
        <f t="shared" si="373"/>
        <v>#DIV/0!</v>
      </c>
      <c r="AZ76" s="35"/>
      <c r="BA76" s="695"/>
      <c r="BB76" s="35"/>
      <c r="BC76" s="35"/>
      <c r="BD76" s="35"/>
      <c r="BE76" s="116">
        <f>BF76</f>
        <v>0</v>
      </c>
      <c r="BF76" s="116">
        <f>X76</f>
        <v>0</v>
      </c>
      <c r="BG76" s="116"/>
      <c r="BH76" s="35"/>
      <c r="BI76" s="35"/>
      <c r="BJ76" s="116">
        <f t="shared" si="410"/>
        <v>0</v>
      </c>
      <c r="BK76" s="116"/>
      <c r="BL76" s="35"/>
      <c r="BM76" s="35"/>
      <c r="BN76" s="102" t="e">
        <f t="shared" si="411"/>
        <v>#REF!</v>
      </c>
      <c r="BO76" s="116" t="e">
        <f>#REF!</f>
        <v>#REF!</v>
      </c>
      <c r="BP76" s="116"/>
      <c r="BQ76" s="116"/>
      <c r="BR76" s="35"/>
      <c r="BS76" s="35"/>
      <c r="BT76" s="116"/>
      <c r="BU76" s="102" t="e">
        <f t="shared" si="412"/>
        <v>#REF!</v>
      </c>
      <c r="BV76" s="116" t="e">
        <f>#REF!</f>
        <v>#REF!</v>
      </c>
      <c r="BW76" s="116"/>
      <c r="BX76" s="116"/>
      <c r="BY76" s="35"/>
      <c r="BZ76" s="35"/>
      <c r="CD76" s="636"/>
      <c r="CE76" s="695"/>
    </row>
    <row r="77" spans="2:83" s="23" customFormat="1" ht="46.5" hidden="1" customHeight="1" x14ac:dyDescent="0.25">
      <c r="B77" s="201"/>
      <c r="C77" s="101" t="s">
        <v>32</v>
      </c>
      <c r="D77" s="187">
        <f>E77</f>
        <v>0</v>
      </c>
      <c r="E77" s="187">
        <v>0</v>
      </c>
      <c r="F77" s="187"/>
      <c r="G77" s="187"/>
      <c r="H77" s="187"/>
      <c r="I77" s="187"/>
      <c r="J77" s="167"/>
      <c r="K77" s="167">
        <f t="shared" si="404"/>
        <v>0</v>
      </c>
      <c r="L77" s="695" t="e">
        <f t="shared" si="362"/>
        <v>#DIV/0!</v>
      </c>
      <c r="M77" s="187">
        <v>0</v>
      </c>
      <c r="N77" s="695" t="e">
        <f t="shared" si="384"/>
        <v>#DIV/0!</v>
      </c>
      <c r="O77" s="22"/>
      <c r="P77" s="41"/>
      <c r="Q77" s="22"/>
      <c r="R77" s="695" t="e">
        <f t="shared" si="386"/>
        <v>#DIV/0!</v>
      </c>
      <c r="S77" s="22"/>
      <c r="T77" s="41"/>
      <c r="U77" s="22"/>
      <c r="V77" s="285">
        <f t="shared" si="405"/>
        <v>0</v>
      </c>
      <c r="W77" s="22"/>
      <c r="X77" s="22"/>
      <c r="Y77" s="22"/>
      <c r="Z77" s="22">
        <f t="shared" si="388"/>
        <v>0</v>
      </c>
      <c r="AA77" s="22">
        <f t="shared" si="406"/>
        <v>0</v>
      </c>
      <c r="AB77" s="22"/>
      <c r="AC77" s="22"/>
      <c r="AD77" s="41"/>
      <c r="AE77" s="167">
        <f>AG77</f>
        <v>0</v>
      </c>
      <c r="AF77" s="695" t="e">
        <f t="shared" si="365"/>
        <v>#DIV/0!</v>
      </c>
      <c r="AG77" s="187">
        <v>0</v>
      </c>
      <c r="AH77" s="695" t="e">
        <f t="shared" si="366"/>
        <v>#DIV/0!</v>
      </c>
      <c r="AI77" s="22"/>
      <c r="AJ77" s="41"/>
      <c r="AK77" s="22"/>
      <c r="AL77" s="695" t="e">
        <f t="shared" si="390"/>
        <v>#DIV/0!</v>
      </c>
      <c r="AM77" s="22"/>
      <c r="AN77" s="41"/>
      <c r="AO77" s="22"/>
      <c r="AP77" s="22"/>
      <c r="AQ77" s="41"/>
      <c r="AR77" s="187">
        <f>AT77</f>
        <v>0</v>
      </c>
      <c r="AS77" s="695" t="e">
        <f t="shared" si="370"/>
        <v>#DIV/0!</v>
      </c>
      <c r="AT77" s="187">
        <v>0</v>
      </c>
      <c r="AU77" s="695" t="e">
        <f t="shared" si="371"/>
        <v>#DIV/0!</v>
      </c>
      <c r="AV77" s="22"/>
      <c r="AW77" s="695"/>
      <c r="AX77" s="187"/>
      <c r="AY77" s="695" t="e">
        <f t="shared" si="373"/>
        <v>#DIV/0!</v>
      </c>
      <c r="AZ77" s="22"/>
      <c r="BA77" s="695"/>
      <c r="BB77" s="22"/>
      <c r="BC77" s="22"/>
      <c r="BD77" s="22"/>
      <c r="BE77" s="22">
        <f>BF77</f>
        <v>0</v>
      </c>
      <c r="BF77" s="22">
        <v>0</v>
      </c>
      <c r="BG77" s="22"/>
      <c r="BH77" s="22"/>
      <c r="BI77" s="22"/>
      <c r="BJ77" s="22">
        <f t="shared" si="410"/>
        <v>0</v>
      </c>
      <c r="BK77" s="22"/>
      <c r="BL77" s="22"/>
      <c r="BM77" s="22"/>
      <c r="BN77" s="102">
        <f t="shared" si="411"/>
        <v>0</v>
      </c>
      <c r="BO77" s="22">
        <v>0</v>
      </c>
      <c r="BP77" s="22"/>
      <c r="BQ77" s="22"/>
      <c r="BR77" s="22"/>
      <c r="BS77" s="22"/>
      <c r="BT77" s="22"/>
      <c r="BU77" s="102">
        <f t="shared" si="412"/>
        <v>0</v>
      </c>
      <c r="BV77" s="22">
        <v>0</v>
      </c>
      <c r="BW77" s="22"/>
      <c r="BX77" s="22"/>
      <c r="BY77" s="22"/>
      <c r="BZ77" s="22"/>
      <c r="CD77" s="633"/>
      <c r="CE77" s="695"/>
    </row>
    <row r="78" spans="2:83" s="40" customFormat="1" ht="150.75" hidden="1" customHeight="1" x14ac:dyDescent="0.25">
      <c r="B78" s="200" t="s">
        <v>7</v>
      </c>
      <c r="C78" s="108" t="s">
        <v>45</v>
      </c>
      <c r="D78" s="185" t="e">
        <f t="shared" ref="D78:D86" si="413">E78</f>
        <v>#REF!</v>
      </c>
      <c r="E78" s="185" t="e">
        <f>E79+E80</f>
        <v>#REF!</v>
      </c>
      <c r="F78" s="185"/>
      <c r="G78" s="185"/>
      <c r="H78" s="186"/>
      <c r="I78" s="186"/>
      <c r="J78" s="185"/>
      <c r="K78" s="167" t="e">
        <f t="shared" si="404"/>
        <v>#REF!</v>
      </c>
      <c r="L78" s="695" t="e">
        <f t="shared" si="362"/>
        <v>#REF!</v>
      </c>
      <c r="M78" s="185" t="e">
        <f>M79+M80</f>
        <v>#REF!</v>
      </c>
      <c r="N78" s="695" t="e">
        <f t="shared" si="384"/>
        <v>#REF!</v>
      </c>
      <c r="O78" s="98"/>
      <c r="P78" s="98"/>
      <c r="Q78" s="98"/>
      <c r="R78" s="695" t="e">
        <f t="shared" si="386"/>
        <v>#DIV/0!</v>
      </c>
      <c r="S78" s="286"/>
      <c r="T78" s="286"/>
      <c r="U78" s="286"/>
      <c r="V78" s="285">
        <f t="shared" si="405"/>
        <v>0</v>
      </c>
      <c r="W78" s="286"/>
      <c r="X78" s="286"/>
      <c r="Y78" s="286"/>
      <c r="Z78" s="98" t="e">
        <f t="shared" si="388"/>
        <v>#REF!</v>
      </c>
      <c r="AA78" s="98" t="e">
        <f t="shared" si="406"/>
        <v>#REF!</v>
      </c>
      <c r="AB78" s="286"/>
      <c r="AC78" s="286"/>
      <c r="AD78" s="286"/>
      <c r="AE78" s="167" t="e">
        <f t="shared" ref="AE78:AE86" si="414">AG78</f>
        <v>#REF!</v>
      </c>
      <c r="AF78" s="695" t="e">
        <f t="shared" si="365"/>
        <v>#REF!</v>
      </c>
      <c r="AG78" s="185" t="e">
        <f>AG79+AG80</f>
        <v>#REF!</v>
      </c>
      <c r="AH78" s="695" t="e">
        <f t="shared" si="366"/>
        <v>#REF!</v>
      </c>
      <c r="AI78" s="98"/>
      <c r="AJ78" s="98"/>
      <c r="AK78" s="98"/>
      <c r="AL78" s="695" t="e">
        <f t="shared" si="390"/>
        <v>#DIV/0!</v>
      </c>
      <c r="AM78" s="286"/>
      <c r="AN78" s="286"/>
      <c r="AO78" s="286"/>
      <c r="AP78" s="98"/>
      <c r="AQ78" s="98"/>
      <c r="AR78" s="185" t="e">
        <f t="shared" ref="AR78:AR86" si="415">AT78</f>
        <v>#REF!</v>
      </c>
      <c r="AS78" s="695" t="e">
        <f t="shared" si="370"/>
        <v>#REF!</v>
      </c>
      <c r="AT78" s="185" t="e">
        <f>AT79+AT80</f>
        <v>#REF!</v>
      </c>
      <c r="AU78" s="695" t="e">
        <f t="shared" si="371"/>
        <v>#REF!</v>
      </c>
      <c r="AV78" s="98"/>
      <c r="AW78" s="695"/>
      <c r="AX78" s="185"/>
      <c r="AY78" s="695" t="e">
        <f t="shared" si="373"/>
        <v>#DIV/0!</v>
      </c>
      <c r="AZ78" s="286"/>
      <c r="BA78" s="695"/>
      <c r="BB78" s="286"/>
      <c r="BC78" s="286"/>
      <c r="BD78" s="286"/>
      <c r="BE78" s="98">
        <f t="shared" ref="BE78:BE86" si="416">BF78</f>
        <v>0</v>
      </c>
      <c r="BF78" s="98">
        <f>BF79+BF80</f>
        <v>0</v>
      </c>
      <c r="BG78" s="98"/>
      <c r="BH78" s="286"/>
      <c r="BI78" s="286"/>
      <c r="BJ78" s="98">
        <f t="shared" si="410"/>
        <v>0</v>
      </c>
      <c r="BK78" s="98"/>
      <c r="BL78" s="286"/>
      <c r="BM78" s="286"/>
      <c r="BN78" s="102" t="e">
        <f t="shared" si="411"/>
        <v>#REF!</v>
      </c>
      <c r="BO78" s="98" t="e">
        <f>BO79+BO80</f>
        <v>#REF!</v>
      </c>
      <c r="BP78" s="98"/>
      <c r="BQ78" s="98"/>
      <c r="BR78" s="286"/>
      <c r="BS78" s="286"/>
      <c r="BT78" s="98"/>
      <c r="BU78" s="102" t="e">
        <f t="shared" si="412"/>
        <v>#REF!</v>
      </c>
      <c r="BV78" s="98" t="e">
        <f>BV79+BV80</f>
        <v>#REF!</v>
      </c>
      <c r="BW78" s="98"/>
      <c r="BX78" s="98"/>
      <c r="BY78" s="286"/>
      <c r="BZ78" s="286"/>
      <c r="CD78" s="637"/>
      <c r="CE78" s="695"/>
    </row>
    <row r="79" spans="2:83" s="23" customFormat="1" ht="46.5" hidden="1" customHeight="1" x14ac:dyDescent="0.25">
      <c r="B79" s="201"/>
      <c r="C79" s="101" t="s">
        <v>32</v>
      </c>
      <c r="D79" s="167">
        <f t="shared" si="413"/>
        <v>0</v>
      </c>
      <c r="E79" s="167">
        <v>0</v>
      </c>
      <c r="F79" s="167"/>
      <c r="G79" s="167"/>
      <c r="H79" s="187"/>
      <c r="I79" s="187"/>
      <c r="J79" s="167"/>
      <c r="K79" s="167">
        <f t="shared" si="404"/>
        <v>0</v>
      </c>
      <c r="L79" s="695" t="e">
        <f t="shared" si="362"/>
        <v>#DIV/0!</v>
      </c>
      <c r="M79" s="167">
        <v>0</v>
      </c>
      <c r="N79" s="695" t="e">
        <f t="shared" si="384"/>
        <v>#DIV/0!</v>
      </c>
      <c r="O79" s="102"/>
      <c r="P79" s="114"/>
      <c r="Q79" s="102"/>
      <c r="R79" s="695" t="e">
        <f t="shared" si="386"/>
        <v>#DIV/0!</v>
      </c>
      <c r="S79" s="22"/>
      <c r="T79" s="41"/>
      <c r="U79" s="22"/>
      <c r="V79" s="285">
        <f t="shared" si="405"/>
        <v>0</v>
      </c>
      <c r="W79" s="22"/>
      <c r="X79" s="22"/>
      <c r="Y79" s="22"/>
      <c r="Z79" s="102">
        <f t="shared" si="388"/>
        <v>0</v>
      </c>
      <c r="AA79" s="102">
        <f t="shared" si="406"/>
        <v>0</v>
      </c>
      <c r="AB79" s="22"/>
      <c r="AC79" s="22"/>
      <c r="AD79" s="41"/>
      <c r="AE79" s="167">
        <f t="shared" si="414"/>
        <v>0</v>
      </c>
      <c r="AF79" s="695" t="e">
        <f t="shared" si="365"/>
        <v>#DIV/0!</v>
      </c>
      <c r="AG79" s="167">
        <v>0</v>
      </c>
      <c r="AH79" s="695" t="e">
        <f t="shared" si="366"/>
        <v>#DIV/0!</v>
      </c>
      <c r="AI79" s="102"/>
      <c r="AJ79" s="114"/>
      <c r="AK79" s="102"/>
      <c r="AL79" s="695" t="e">
        <f t="shared" si="390"/>
        <v>#DIV/0!</v>
      </c>
      <c r="AM79" s="22"/>
      <c r="AN79" s="41"/>
      <c r="AO79" s="22"/>
      <c r="AP79" s="102"/>
      <c r="AQ79" s="114"/>
      <c r="AR79" s="167">
        <f t="shared" si="415"/>
        <v>0</v>
      </c>
      <c r="AS79" s="695" t="e">
        <f t="shared" si="370"/>
        <v>#DIV/0!</v>
      </c>
      <c r="AT79" s="167">
        <v>0</v>
      </c>
      <c r="AU79" s="695" t="e">
        <f t="shared" si="371"/>
        <v>#DIV/0!</v>
      </c>
      <c r="AV79" s="102"/>
      <c r="AW79" s="695"/>
      <c r="AX79" s="167"/>
      <c r="AY79" s="695" t="e">
        <f t="shared" si="373"/>
        <v>#DIV/0!</v>
      </c>
      <c r="AZ79" s="22"/>
      <c r="BA79" s="695"/>
      <c r="BB79" s="22"/>
      <c r="BC79" s="22"/>
      <c r="BD79" s="22"/>
      <c r="BE79" s="102">
        <f t="shared" si="416"/>
        <v>0</v>
      </c>
      <c r="BF79" s="102">
        <v>0</v>
      </c>
      <c r="BG79" s="102"/>
      <c r="BH79" s="22"/>
      <c r="BI79" s="22"/>
      <c r="BJ79" s="102">
        <f t="shared" si="410"/>
        <v>0</v>
      </c>
      <c r="BK79" s="102"/>
      <c r="BL79" s="22"/>
      <c r="BM79" s="22"/>
      <c r="BN79" s="102">
        <f t="shared" si="411"/>
        <v>0</v>
      </c>
      <c r="BO79" s="102">
        <v>0</v>
      </c>
      <c r="BP79" s="102"/>
      <c r="BQ79" s="102"/>
      <c r="BR79" s="22"/>
      <c r="BS79" s="22"/>
      <c r="BT79" s="102"/>
      <c r="BU79" s="102">
        <f t="shared" si="412"/>
        <v>0</v>
      </c>
      <c r="BV79" s="102">
        <v>0</v>
      </c>
      <c r="BW79" s="102"/>
      <c r="BX79" s="102"/>
      <c r="BY79" s="22"/>
      <c r="BZ79" s="22"/>
      <c r="CD79" s="633"/>
      <c r="CE79" s="695"/>
    </row>
    <row r="80" spans="2:83" s="42" customFormat="1" ht="46.5" hidden="1" customHeight="1" x14ac:dyDescent="0.25">
      <c r="B80" s="205"/>
      <c r="C80" s="97" t="s">
        <v>31</v>
      </c>
      <c r="D80" s="834" t="e">
        <f t="shared" si="413"/>
        <v>#REF!</v>
      </c>
      <c r="E80" s="834" t="e">
        <f>SUM(E81:E83)</f>
        <v>#REF!</v>
      </c>
      <c r="F80" s="834"/>
      <c r="G80" s="834"/>
      <c r="H80" s="258"/>
      <c r="I80" s="258"/>
      <c r="J80" s="834"/>
      <c r="K80" s="167" t="e">
        <f t="shared" si="404"/>
        <v>#REF!</v>
      </c>
      <c r="L80" s="695" t="e">
        <f t="shared" si="362"/>
        <v>#REF!</v>
      </c>
      <c r="M80" s="952" t="e">
        <f>SUM(M81:M83)</f>
        <v>#REF!</v>
      </c>
      <c r="N80" s="695" t="e">
        <f t="shared" si="384"/>
        <v>#REF!</v>
      </c>
      <c r="O80" s="114"/>
      <c r="P80" s="114"/>
      <c r="Q80" s="114"/>
      <c r="R80" s="695" t="e">
        <f t="shared" si="386"/>
        <v>#DIV/0!</v>
      </c>
      <c r="S80" s="41"/>
      <c r="T80" s="41"/>
      <c r="U80" s="41"/>
      <c r="V80" s="285">
        <f t="shared" si="405"/>
        <v>0</v>
      </c>
      <c r="W80" s="41"/>
      <c r="X80" s="41"/>
      <c r="Y80" s="41"/>
      <c r="Z80" s="114" t="e">
        <f t="shared" si="388"/>
        <v>#REF!</v>
      </c>
      <c r="AA80" s="114" t="e">
        <f t="shared" si="406"/>
        <v>#REF!</v>
      </c>
      <c r="AB80" s="41"/>
      <c r="AC80" s="41"/>
      <c r="AD80" s="41"/>
      <c r="AE80" s="167" t="e">
        <f t="shared" si="414"/>
        <v>#REF!</v>
      </c>
      <c r="AF80" s="695" t="e">
        <f t="shared" si="365"/>
        <v>#REF!</v>
      </c>
      <c r="AG80" s="952" t="e">
        <f>SUM(AG81:AG83)</f>
        <v>#REF!</v>
      </c>
      <c r="AH80" s="695" t="e">
        <f t="shared" si="366"/>
        <v>#REF!</v>
      </c>
      <c r="AI80" s="114"/>
      <c r="AJ80" s="114"/>
      <c r="AK80" s="114"/>
      <c r="AL80" s="695" t="e">
        <f t="shared" si="390"/>
        <v>#DIV/0!</v>
      </c>
      <c r="AM80" s="41"/>
      <c r="AN80" s="41"/>
      <c r="AO80" s="41"/>
      <c r="AP80" s="114"/>
      <c r="AQ80" s="114"/>
      <c r="AR80" s="834" t="e">
        <f t="shared" si="415"/>
        <v>#REF!</v>
      </c>
      <c r="AS80" s="695" t="e">
        <f t="shared" si="370"/>
        <v>#REF!</v>
      </c>
      <c r="AT80" s="952" t="e">
        <f>SUM(AT81:AT83)</f>
        <v>#REF!</v>
      </c>
      <c r="AU80" s="695" t="e">
        <f t="shared" si="371"/>
        <v>#REF!</v>
      </c>
      <c r="AV80" s="114"/>
      <c r="AW80" s="695"/>
      <c r="AX80" s="952"/>
      <c r="AY80" s="695" t="e">
        <f t="shared" si="373"/>
        <v>#DIV/0!</v>
      </c>
      <c r="AZ80" s="41"/>
      <c r="BA80" s="695"/>
      <c r="BB80" s="41"/>
      <c r="BC80" s="41"/>
      <c r="BD80" s="41"/>
      <c r="BE80" s="114">
        <f t="shared" si="416"/>
        <v>0</v>
      </c>
      <c r="BF80" s="114">
        <f>SUM(BF81:BF83)</f>
        <v>0</v>
      </c>
      <c r="BG80" s="114"/>
      <c r="BH80" s="41"/>
      <c r="BI80" s="41"/>
      <c r="BJ80" s="114">
        <f t="shared" si="410"/>
        <v>0</v>
      </c>
      <c r="BK80" s="114"/>
      <c r="BL80" s="41"/>
      <c r="BM80" s="41"/>
      <c r="BN80" s="102" t="e">
        <f t="shared" si="411"/>
        <v>#REF!</v>
      </c>
      <c r="BO80" s="114" t="e">
        <f>SUM(BO81:BO83)</f>
        <v>#REF!</v>
      </c>
      <c r="BP80" s="114"/>
      <c r="BQ80" s="114"/>
      <c r="BR80" s="41"/>
      <c r="BS80" s="41"/>
      <c r="BT80" s="114"/>
      <c r="BU80" s="102" t="e">
        <f t="shared" si="412"/>
        <v>#REF!</v>
      </c>
      <c r="BV80" s="114" t="e">
        <f>SUM(BV81:BV83)</f>
        <v>#REF!</v>
      </c>
      <c r="BW80" s="114"/>
      <c r="BX80" s="114"/>
      <c r="BY80" s="41"/>
      <c r="BZ80" s="41"/>
      <c r="CD80" s="638"/>
      <c r="CE80" s="695"/>
    </row>
    <row r="81" spans="2:83" s="37" customFormat="1" ht="30.75" hidden="1" customHeight="1" x14ac:dyDescent="0.25">
      <c r="B81" s="204"/>
      <c r="C81" s="110" t="s">
        <v>39</v>
      </c>
      <c r="D81" s="171" t="e">
        <f t="shared" si="413"/>
        <v>#REF!</v>
      </c>
      <c r="E81" s="171" t="e">
        <f>#REF!</f>
        <v>#REF!</v>
      </c>
      <c r="F81" s="171"/>
      <c r="G81" s="171"/>
      <c r="H81" s="172"/>
      <c r="I81" s="172"/>
      <c r="J81" s="171"/>
      <c r="K81" s="167" t="e">
        <f t="shared" si="404"/>
        <v>#REF!</v>
      </c>
      <c r="L81" s="695" t="e">
        <f t="shared" si="362"/>
        <v>#REF!</v>
      </c>
      <c r="M81" s="171" t="e">
        <f>#REF!</f>
        <v>#REF!</v>
      </c>
      <c r="N81" s="695" t="e">
        <f t="shared" si="384"/>
        <v>#REF!</v>
      </c>
      <c r="O81" s="116"/>
      <c r="P81" s="116"/>
      <c r="Q81" s="116"/>
      <c r="R81" s="695" t="e">
        <f t="shared" si="386"/>
        <v>#DIV/0!</v>
      </c>
      <c r="S81" s="35"/>
      <c r="T81" s="35"/>
      <c r="U81" s="35"/>
      <c r="V81" s="285">
        <f t="shared" si="405"/>
        <v>0</v>
      </c>
      <c r="W81" s="35"/>
      <c r="X81" s="35"/>
      <c r="Y81" s="35"/>
      <c r="Z81" s="116" t="e">
        <f t="shared" si="388"/>
        <v>#REF!</v>
      </c>
      <c r="AA81" s="116" t="e">
        <f t="shared" si="406"/>
        <v>#REF!</v>
      </c>
      <c r="AB81" s="35"/>
      <c r="AC81" s="35"/>
      <c r="AD81" s="35"/>
      <c r="AE81" s="167" t="e">
        <f t="shared" si="414"/>
        <v>#REF!</v>
      </c>
      <c r="AF81" s="695" t="e">
        <f t="shared" si="365"/>
        <v>#REF!</v>
      </c>
      <c r="AG81" s="171" t="e">
        <f>#REF!</f>
        <v>#REF!</v>
      </c>
      <c r="AH81" s="695" t="e">
        <f t="shared" si="366"/>
        <v>#REF!</v>
      </c>
      <c r="AI81" s="116"/>
      <c r="AJ81" s="116"/>
      <c r="AK81" s="116"/>
      <c r="AL81" s="695" t="e">
        <f t="shared" si="390"/>
        <v>#DIV/0!</v>
      </c>
      <c r="AM81" s="35"/>
      <c r="AN81" s="35"/>
      <c r="AO81" s="35"/>
      <c r="AP81" s="116"/>
      <c r="AQ81" s="116"/>
      <c r="AR81" s="171" t="e">
        <f t="shared" si="415"/>
        <v>#REF!</v>
      </c>
      <c r="AS81" s="695" t="e">
        <f t="shared" si="370"/>
        <v>#REF!</v>
      </c>
      <c r="AT81" s="171" t="e">
        <f>#REF!</f>
        <v>#REF!</v>
      </c>
      <c r="AU81" s="695" t="e">
        <f t="shared" si="371"/>
        <v>#REF!</v>
      </c>
      <c r="AV81" s="116"/>
      <c r="AW81" s="695"/>
      <c r="AX81" s="171"/>
      <c r="AY81" s="695" t="e">
        <f t="shared" si="373"/>
        <v>#DIV/0!</v>
      </c>
      <c r="AZ81" s="35"/>
      <c r="BA81" s="695"/>
      <c r="BB81" s="35"/>
      <c r="BC81" s="35"/>
      <c r="BD81" s="35"/>
      <c r="BE81" s="116">
        <f t="shared" si="416"/>
        <v>0</v>
      </c>
      <c r="BF81" s="116">
        <f>X81</f>
        <v>0</v>
      </c>
      <c r="BG81" s="116"/>
      <c r="BH81" s="35"/>
      <c r="BI81" s="35"/>
      <c r="BJ81" s="116">
        <f t="shared" si="410"/>
        <v>0</v>
      </c>
      <c r="BK81" s="116"/>
      <c r="BL81" s="35"/>
      <c r="BM81" s="35"/>
      <c r="BN81" s="102" t="e">
        <f t="shared" si="411"/>
        <v>#REF!</v>
      </c>
      <c r="BO81" s="116" t="e">
        <f>#REF!</f>
        <v>#REF!</v>
      </c>
      <c r="BP81" s="116"/>
      <c r="BQ81" s="116"/>
      <c r="BR81" s="35"/>
      <c r="BS81" s="35"/>
      <c r="BT81" s="116"/>
      <c r="BU81" s="102" t="e">
        <f t="shared" si="412"/>
        <v>#REF!</v>
      </c>
      <c r="BV81" s="116" t="e">
        <f>#REF!</f>
        <v>#REF!</v>
      </c>
      <c r="BW81" s="116"/>
      <c r="BX81" s="116"/>
      <c r="BY81" s="35"/>
      <c r="BZ81" s="35"/>
      <c r="CD81" s="636"/>
      <c r="CE81" s="695"/>
    </row>
    <row r="82" spans="2:83" s="37" customFormat="1" ht="47.25" hidden="1" customHeight="1" x14ac:dyDescent="0.25">
      <c r="B82" s="204"/>
      <c r="C82" s="110" t="s">
        <v>43</v>
      </c>
      <c r="D82" s="171" t="e">
        <f t="shared" si="413"/>
        <v>#REF!</v>
      </c>
      <c r="E82" s="171" t="e">
        <f>#REF!</f>
        <v>#REF!</v>
      </c>
      <c r="F82" s="171"/>
      <c r="G82" s="171"/>
      <c r="H82" s="172"/>
      <c r="I82" s="172"/>
      <c r="J82" s="171"/>
      <c r="K82" s="167" t="e">
        <f t="shared" si="404"/>
        <v>#REF!</v>
      </c>
      <c r="L82" s="695" t="e">
        <f t="shared" si="362"/>
        <v>#REF!</v>
      </c>
      <c r="M82" s="171" t="e">
        <f>#REF!</f>
        <v>#REF!</v>
      </c>
      <c r="N82" s="695" t="e">
        <f t="shared" si="384"/>
        <v>#REF!</v>
      </c>
      <c r="O82" s="116"/>
      <c r="P82" s="116"/>
      <c r="Q82" s="116"/>
      <c r="R82" s="695" t="e">
        <f t="shared" si="386"/>
        <v>#DIV/0!</v>
      </c>
      <c r="S82" s="35"/>
      <c r="T82" s="35"/>
      <c r="U82" s="35"/>
      <c r="V82" s="285">
        <f t="shared" si="405"/>
        <v>0</v>
      </c>
      <c r="W82" s="35"/>
      <c r="X82" s="35"/>
      <c r="Y82" s="35"/>
      <c r="Z82" s="116" t="e">
        <f t="shared" si="388"/>
        <v>#REF!</v>
      </c>
      <c r="AA82" s="116" t="e">
        <f t="shared" si="406"/>
        <v>#REF!</v>
      </c>
      <c r="AB82" s="35"/>
      <c r="AC82" s="35"/>
      <c r="AD82" s="35"/>
      <c r="AE82" s="167" t="e">
        <f t="shared" si="414"/>
        <v>#REF!</v>
      </c>
      <c r="AF82" s="695" t="e">
        <f t="shared" si="365"/>
        <v>#REF!</v>
      </c>
      <c r="AG82" s="171" t="e">
        <f>#REF!</f>
        <v>#REF!</v>
      </c>
      <c r="AH82" s="695" t="e">
        <f t="shared" si="366"/>
        <v>#REF!</v>
      </c>
      <c r="AI82" s="116"/>
      <c r="AJ82" s="116"/>
      <c r="AK82" s="116"/>
      <c r="AL82" s="695" t="e">
        <f t="shared" si="390"/>
        <v>#DIV/0!</v>
      </c>
      <c r="AM82" s="35"/>
      <c r="AN82" s="35"/>
      <c r="AO82" s="35"/>
      <c r="AP82" s="116"/>
      <c r="AQ82" s="116"/>
      <c r="AR82" s="171" t="e">
        <f t="shared" si="415"/>
        <v>#REF!</v>
      </c>
      <c r="AS82" s="695" t="e">
        <f t="shared" si="370"/>
        <v>#REF!</v>
      </c>
      <c r="AT82" s="171" t="e">
        <f>#REF!</f>
        <v>#REF!</v>
      </c>
      <c r="AU82" s="695" t="e">
        <f t="shared" si="371"/>
        <v>#REF!</v>
      </c>
      <c r="AV82" s="116"/>
      <c r="AW82" s="695"/>
      <c r="AX82" s="171"/>
      <c r="AY82" s="695" t="e">
        <f t="shared" si="373"/>
        <v>#DIV/0!</v>
      </c>
      <c r="AZ82" s="35"/>
      <c r="BA82" s="695"/>
      <c r="BB82" s="35"/>
      <c r="BC82" s="35"/>
      <c r="BD82" s="35"/>
      <c r="BE82" s="116">
        <f t="shared" si="416"/>
        <v>0</v>
      </c>
      <c r="BF82" s="116">
        <f>X82</f>
        <v>0</v>
      </c>
      <c r="BG82" s="116"/>
      <c r="BH82" s="35"/>
      <c r="BI82" s="35"/>
      <c r="BJ82" s="116">
        <f t="shared" si="410"/>
        <v>0</v>
      </c>
      <c r="BK82" s="116"/>
      <c r="BL82" s="35"/>
      <c r="BM82" s="35"/>
      <c r="BN82" s="102" t="e">
        <f t="shared" si="411"/>
        <v>#REF!</v>
      </c>
      <c r="BO82" s="116" t="e">
        <f>#REF!</f>
        <v>#REF!</v>
      </c>
      <c r="BP82" s="116"/>
      <c r="BQ82" s="116"/>
      <c r="BR82" s="35"/>
      <c r="BS82" s="35"/>
      <c r="BT82" s="116"/>
      <c r="BU82" s="102" t="e">
        <f t="shared" si="412"/>
        <v>#REF!</v>
      </c>
      <c r="BV82" s="116" t="e">
        <f>#REF!</f>
        <v>#REF!</v>
      </c>
      <c r="BW82" s="116"/>
      <c r="BX82" s="116"/>
      <c r="BY82" s="35"/>
      <c r="BZ82" s="35"/>
      <c r="CD82" s="636"/>
      <c r="CE82" s="695"/>
    </row>
    <row r="83" spans="2:83" s="37" customFormat="1" ht="27.75" hidden="1" customHeight="1" x14ac:dyDescent="0.25">
      <c r="B83" s="204"/>
      <c r="C83" s="110" t="s">
        <v>40</v>
      </c>
      <c r="D83" s="171">
        <f t="shared" si="413"/>
        <v>0</v>
      </c>
      <c r="E83" s="171">
        <v>0</v>
      </c>
      <c r="F83" s="171"/>
      <c r="G83" s="171"/>
      <c r="H83" s="172"/>
      <c r="I83" s="172"/>
      <c r="J83" s="171"/>
      <c r="K83" s="167">
        <f t="shared" si="404"/>
        <v>0</v>
      </c>
      <c r="L83" s="695" t="e">
        <f t="shared" si="362"/>
        <v>#DIV/0!</v>
      </c>
      <c r="M83" s="171">
        <v>0</v>
      </c>
      <c r="N83" s="695" t="e">
        <f t="shared" si="384"/>
        <v>#DIV/0!</v>
      </c>
      <c r="O83" s="116"/>
      <c r="P83" s="116"/>
      <c r="Q83" s="116"/>
      <c r="R83" s="695" t="e">
        <f t="shared" si="386"/>
        <v>#DIV/0!</v>
      </c>
      <c r="S83" s="35"/>
      <c r="T83" s="35"/>
      <c r="U83" s="35"/>
      <c r="V83" s="285">
        <f t="shared" si="405"/>
        <v>0</v>
      </c>
      <c r="W83" s="35"/>
      <c r="X83" s="35"/>
      <c r="Y83" s="35"/>
      <c r="Z83" s="116">
        <f t="shared" si="388"/>
        <v>0</v>
      </c>
      <c r="AA83" s="116">
        <f t="shared" si="406"/>
        <v>0</v>
      </c>
      <c r="AB83" s="35"/>
      <c r="AC83" s="35"/>
      <c r="AD83" s="35"/>
      <c r="AE83" s="167">
        <f t="shared" si="414"/>
        <v>0</v>
      </c>
      <c r="AF83" s="695" t="e">
        <f t="shared" si="365"/>
        <v>#DIV/0!</v>
      </c>
      <c r="AG83" s="171">
        <v>0</v>
      </c>
      <c r="AH83" s="695" t="e">
        <f t="shared" si="366"/>
        <v>#DIV/0!</v>
      </c>
      <c r="AI83" s="116"/>
      <c r="AJ83" s="116"/>
      <c r="AK83" s="116"/>
      <c r="AL83" s="695" t="e">
        <f t="shared" si="390"/>
        <v>#DIV/0!</v>
      </c>
      <c r="AM83" s="35"/>
      <c r="AN83" s="35"/>
      <c r="AO83" s="35"/>
      <c r="AP83" s="116"/>
      <c r="AQ83" s="116"/>
      <c r="AR83" s="171">
        <f t="shared" si="415"/>
        <v>0</v>
      </c>
      <c r="AS83" s="695" t="e">
        <f t="shared" si="370"/>
        <v>#DIV/0!</v>
      </c>
      <c r="AT83" s="171">
        <v>0</v>
      </c>
      <c r="AU83" s="695" t="e">
        <f t="shared" si="371"/>
        <v>#DIV/0!</v>
      </c>
      <c r="AV83" s="116"/>
      <c r="AW83" s="695"/>
      <c r="AX83" s="171"/>
      <c r="AY83" s="695" t="e">
        <f t="shared" si="373"/>
        <v>#DIV/0!</v>
      </c>
      <c r="AZ83" s="35"/>
      <c r="BA83" s="695"/>
      <c r="BB83" s="35"/>
      <c r="BC83" s="35"/>
      <c r="BD83" s="35"/>
      <c r="BE83" s="116">
        <f t="shared" si="416"/>
        <v>0</v>
      </c>
      <c r="BF83" s="116">
        <v>0</v>
      </c>
      <c r="BG83" s="116"/>
      <c r="BH83" s="35"/>
      <c r="BI83" s="35"/>
      <c r="BJ83" s="116">
        <f t="shared" si="410"/>
        <v>0</v>
      </c>
      <c r="BK83" s="116"/>
      <c r="BL83" s="35"/>
      <c r="BM83" s="35"/>
      <c r="BN83" s="102">
        <f t="shared" si="411"/>
        <v>0</v>
      </c>
      <c r="BO83" s="116">
        <v>0</v>
      </c>
      <c r="BP83" s="116"/>
      <c r="BQ83" s="116"/>
      <c r="BR83" s="35"/>
      <c r="BS83" s="35"/>
      <c r="BT83" s="116"/>
      <c r="BU83" s="102">
        <f t="shared" si="412"/>
        <v>0</v>
      </c>
      <c r="BV83" s="116">
        <v>0</v>
      </c>
      <c r="BW83" s="116"/>
      <c r="BX83" s="116"/>
      <c r="BY83" s="35"/>
      <c r="BZ83" s="35"/>
      <c r="CD83" s="636"/>
      <c r="CE83" s="695"/>
    </row>
    <row r="84" spans="2:83" s="40" customFormat="1" ht="92.25" hidden="1" customHeight="1" x14ac:dyDescent="0.25">
      <c r="B84" s="200" t="s">
        <v>8</v>
      </c>
      <c r="C84" s="97" t="s">
        <v>46</v>
      </c>
      <c r="D84" s="185">
        <f t="shared" si="413"/>
        <v>0</v>
      </c>
      <c r="E84" s="185">
        <f>E85+E86</f>
        <v>0</v>
      </c>
      <c r="F84" s="185"/>
      <c r="G84" s="185"/>
      <c r="H84" s="186"/>
      <c r="I84" s="186"/>
      <c r="J84" s="185"/>
      <c r="K84" s="167">
        <f t="shared" si="404"/>
        <v>0</v>
      </c>
      <c r="L84" s="695" t="e">
        <f t="shared" si="362"/>
        <v>#DIV/0!</v>
      </c>
      <c r="M84" s="185">
        <f>M85+M86</f>
        <v>0</v>
      </c>
      <c r="N84" s="695" t="e">
        <f t="shared" si="384"/>
        <v>#DIV/0!</v>
      </c>
      <c r="O84" s="98"/>
      <c r="P84" s="98"/>
      <c r="Q84" s="98"/>
      <c r="R84" s="695" t="e">
        <f t="shared" si="386"/>
        <v>#DIV/0!</v>
      </c>
      <c r="S84" s="286"/>
      <c r="T84" s="286"/>
      <c r="U84" s="286"/>
      <c r="V84" s="285">
        <f t="shared" si="405"/>
        <v>0</v>
      </c>
      <c r="W84" s="286"/>
      <c r="X84" s="286"/>
      <c r="Y84" s="286"/>
      <c r="Z84" s="98">
        <f t="shared" si="388"/>
        <v>0</v>
      </c>
      <c r="AA84" s="98">
        <f t="shared" si="406"/>
        <v>0</v>
      </c>
      <c r="AB84" s="286"/>
      <c r="AC84" s="286"/>
      <c r="AD84" s="286"/>
      <c r="AE84" s="167">
        <f t="shared" si="414"/>
        <v>0</v>
      </c>
      <c r="AF84" s="695" t="e">
        <f t="shared" si="365"/>
        <v>#DIV/0!</v>
      </c>
      <c r="AG84" s="185">
        <f>AG85+AG86</f>
        <v>0</v>
      </c>
      <c r="AH84" s="695" t="e">
        <f t="shared" si="366"/>
        <v>#DIV/0!</v>
      </c>
      <c r="AI84" s="98"/>
      <c r="AJ84" s="98"/>
      <c r="AK84" s="98"/>
      <c r="AL84" s="695" t="e">
        <f t="shared" si="390"/>
        <v>#DIV/0!</v>
      </c>
      <c r="AM84" s="286"/>
      <c r="AN84" s="286"/>
      <c r="AO84" s="286"/>
      <c r="AP84" s="98"/>
      <c r="AQ84" s="98"/>
      <c r="AR84" s="185">
        <f t="shared" si="415"/>
        <v>0</v>
      </c>
      <c r="AS84" s="695" t="e">
        <f t="shared" si="370"/>
        <v>#DIV/0!</v>
      </c>
      <c r="AT84" s="185">
        <f>AT85+AT86</f>
        <v>0</v>
      </c>
      <c r="AU84" s="695" t="e">
        <f t="shared" si="371"/>
        <v>#DIV/0!</v>
      </c>
      <c r="AV84" s="98"/>
      <c r="AW84" s="695"/>
      <c r="AX84" s="185"/>
      <c r="AY84" s="695" t="e">
        <f t="shared" si="373"/>
        <v>#DIV/0!</v>
      </c>
      <c r="AZ84" s="286"/>
      <c r="BA84" s="695"/>
      <c r="BB84" s="286"/>
      <c r="BC84" s="286"/>
      <c r="BD84" s="286"/>
      <c r="BE84" s="98">
        <f t="shared" si="416"/>
        <v>0</v>
      </c>
      <c r="BF84" s="98">
        <f>BF85+BF86</f>
        <v>0</v>
      </c>
      <c r="BG84" s="98"/>
      <c r="BH84" s="286"/>
      <c r="BI84" s="286"/>
      <c r="BJ84" s="98">
        <f t="shared" si="410"/>
        <v>0</v>
      </c>
      <c r="BK84" s="98"/>
      <c r="BL84" s="286"/>
      <c r="BM84" s="286"/>
      <c r="BN84" s="102">
        <f t="shared" si="411"/>
        <v>0</v>
      </c>
      <c r="BO84" s="98">
        <f>BO85+BO86</f>
        <v>0</v>
      </c>
      <c r="BP84" s="98"/>
      <c r="BQ84" s="98"/>
      <c r="BR84" s="286"/>
      <c r="BS84" s="286"/>
      <c r="BT84" s="98"/>
      <c r="BU84" s="102">
        <f t="shared" si="412"/>
        <v>0</v>
      </c>
      <c r="BV84" s="98">
        <f>BV85+BV86</f>
        <v>0</v>
      </c>
      <c r="BW84" s="98"/>
      <c r="BX84" s="98"/>
      <c r="BY84" s="286"/>
      <c r="BZ84" s="286"/>
      <c r="CD84" s="637"/>
      <c r="CE84" s="695"/>
    </row>
    <row r="85" spans="2:83" s="37" customFormat="1" ht="30" hidden="1" customHeight="1" x14ac:dyDescent="0.25">
      <c r="B85" s="206"/>
      <c r="C85" s="110" t="s">
        <v>39</v>
      </c>
      <c r="D85" s="171">
        <f t="shared" si="413"/>
        <v>0</v>
      </c>
      <c r="E85" s="171">
        <v>0</v>
      </c>
      <c r="F85" s="171"/>
      <c r="G85" s="171"/>
      <c r="H85" s="172"/>
      <c r="I85" s="172"/>
      <c r="J85" s="171"/>
      <c r="K85" s="167">
        <f t="shared" si="404"/>
        <v>0</v>
      </c>
      <c r="L85" s="695" t="e">
        <f t="shared" si="362"/>
        <v>#DIV/0!</v>
      </c>
      <c r="M85" s="171">
        <v>0</v>
      </c>
      <c r="N85" s="695" t="e">
        <f t="shared" si="384"/>
        <v>#DIV/0!</v>
      </c>
      <c r="O85" s="116"/>
      <c r="P85" s="116"/>
      <c r="Q85" s="116"/>
      <c r="R85" s="695" t="e">
        <f t="shared" si="386"/>
        <v>#DIV/0!</v>
      </c>
      <c r="S85" s="35"/>
      <c r="T85" s="35"/>
      <c r="U85" s="35"/>
      <c r="V85" s="285">
        <f t="shared" si="405"/>
        <v>0</v>
      </c>
      <c r="W85" s="35"/>
      <c r="X85" s="35"/>
      <c r="Y85" s="35"/>
      <c r="Z85" s="116">
        <f t="shared" si="388"/>
        <v>0</v>
      </c>
      <c r="AA85" s="116">
        <f t="shared" si="406"/>
        <v>0</v>
      </c>
      <c r="AB85" s="35"/>
      <c r="AC85" s="35"/>
      <c r="AD85" s="35"/>
      <c r="AE85" s="167">
        <f t="shared" si="414"/>
        <v>0</v>
      </c>
      <c r="AF85" s="695" t="e">
        <f t="shared" si="365"/>
        <v>#DIV/0!</v>
      </c>
      <c r="AG85" s="171">
        <v>0</v>
      </c>
      <c r="AH85" s="695" t="e">
        <f t="shared" si="366"/>
        <v>#DIV/0!</v>
      </c>
      <c r="AI85" s="116"/>
      <c r="AJ85" s="116"/>
      <c r="AK85" s="116"/>
      <c r="AL85" s="695" t="e">
        <f t="shared" si="390"/>
        <v>#DIV/0!</v>
      </c>
      <c r="AM85" s="35"/>
      <c r="AN85" s="35"/>
      <c r="AO85" s="35"/>
      <c r="AP85" s="116"/>
      <c r="AQ85" s="116"/>
      <c r="AR85" s="171">
        <f t="shared" si="415"/>
        <v>0</v>
      </c>
      <c r="AS85" s="695" t="e">
        <f t="shared" si="370"/>
        <v>#DIV/0!</v>
      </c>
      <c r="AT85" s="171">
        <v>0</v>
      </c>
      <c r="AU85" s="695" t="e">
        <f t="shared" si="371"/>
        <v>#DIV/0!</v>
      </c>
      <c r="AV85" s="116"/>
      <c r="AW85" s="695"/>
      <c r="AX85" s="171"/>
      <c r="AY85" s="695" t="e">
        <f t="shared" si="373"/>
        <v>#DIV/0!</v>
      </c>
      <c r="AZ85" s="35"/>
      <c r="BA85" s="695"/>
      <c r="BB85" s="35"/>
      <c r="BC85" s="35"/>
      <c r="BD85" s="35"/>
      <c r="BE85" s="116">
        <f t="shared" si="416"/>
        <v>0</v>
      </c>
      <c r="BF85" s="116">
        <v>0</v>
      </c>
      <c r="BG85" s="116"/>
      <c r="BH85" s="35"/>
      <c r="BI85" s="35"/>
      <c r="BJ85" s="116">
        <f t="shared" si="410"/>
        <v>0</v>
      </c>
      <c r="BK85" s="116"/>
      <c r="BL85" s="35"/>
      <c r="BM85" s="35"/>
      <c r="BN85" s="102">
        <f t="shared" si="411"/>
        <v>0</v>
      </c>
      <c r="BO85" s="116">
        <v>0</v>
      </c>
      <c r="BP85" s="116"/>
      <c r="BQ85" s="116"/>
      <c r="BR85" s="35"/>
      <c r="BS85" s="35"/>
      <c r="BT85" s="116"/>
      <c r="BU85" s="102">
        <f t="shared" si="412"/>
        <v>0</v>
      </c>
      <c r="BV85" s="116">
        <v>0</v>
      </c>
      <c r="BW85" s="116"/>
      <c r="BX85" s="116"/>
      <c r="BY85" s="35"/>
      <c r="BZ85" s="35"/>
      <c r="CD85" s="636"/>
      <c r="CE85" s="695"/>
    </row>
    <row r="86" spans="2:83" s="37" customFormat="1" ht="31.5" hidden="1" customHeight="1" x14ac:dyDescent="0.25">
      <c r="B86" s="204"/>
      <c r="C86" s="110" t="s">
        <v>47</v>
      </c>
      <c r="D86" s="171">
        <f t="shared" si="413"/>
        <v>0</v>
      </c>
      <c r="E86" s="171">
        <v>0</v>
      </c>
      <c r="F86" s="171"/>
      <c r="G86" s="171"/>
      <c r="H86" s="172"/>
      <c r="I86" s="172"/>
      <c r="J86" s="171"/>
      <c r="K86" s="167">
        <f t="shared" si="404"/>
        <v>0</v>
      </c>
      <c r="L86" s="695" t="e">
        <f t="shared" si="362"/>
        <v>#DIV/0!</v>
      </c>
      <c r="M86" s="171">
        <v>0</v>
      </c>
      <c r="N86" s="695" t="e">
        <f t="shared" si="384"/>
        <v>#DIV/0!</v>
      </c>
      <c r="O86" s="116"/>
      <c r="P86" s="116"/>
      <c r="Q86" s="116"/>
      <c r="R86" s="695" t="e">
        <f t="shared" si="386"/>
        <v>#DIV/0!</v>
      </c>
      <c r="S86" s="35"/>
      <c r="T86" s="35"/>
      <c r="U86" s="35"/>
      <c r="V86" s="285">
        <f t="shared" si="405"/>
        <v>0</v>
      </c>
      <c r="W86" s="35"/>
      <c r="X86" s="35"/>
      <c r="Y86" s="35"/>
      <c r="Z86" s="116">
        <f t="shared" si="388"/>
        <v>0</v>
      </c>
      <c r="AA86" s="116">
        <f t="shared" si="406"/>
        <v>0</v>
      </c>
      <c r="AB86" s="35"/>
      <c r="AC86" s="35"/>
      <c r="AD86" s="35"/>
      <c r="AE86" s="167">
        <f t="shared" si="414"/>
        <v>0</v>
      </c>
      <c r="AF86" s="695" t="e">
        <f t="shared" si="365"/>
        <v>#DIV/0!</v>
      </c>
      <c r="AG86" s="171">
        <v>0</v>
      </c>
      <c r="AH86" s="695" t="e">
        <f t="shared" si="366"/>
        <v>#DIV/0!</v>
      </c>
      <c r="AI86" s="116"/>
      <c r="AJ86" s="116"/>
      <c r="AK86" s="116"/>
      <c r="AL86" s="695" t="e">
        <f t="shared" si="390"/>
        <v>#DIV/0!</v>
      </c>
      <c r="AM86" s="35"/>
      <c r="AN86" s="35"/>
      <c r="AO86" s="35"/>
      <c r="AP86" s="116"/>
      <c r="AQ86" s="116"/>
      <c r="AR86" s="171">
        <f t="shared" si="415"/>
        <v>0</v>
      </c>
      <c r="AS86" s="695" t="e">
        <f t="shared" si="370"/>
        <v>#DIV/0!</v>
      </c>
      <c r="AT86" s="171">
        <v>0</v>
      </c>
      <c r="AU86" s="695" t="e">
        <f t="shared" si="371"/>
        <v>#DIV/0!</v>
      </c>
      <c r="AV86" s="116"/>
      <c r="AW86" s="695"/>
      <c r="AX86" s="171"/>
      <c r="AY86" s="695" t="e">
        <f t="shared" si="373"/>
        <v>#DIV/0!</v>
      </c>
      <c r="AZ86" s="35"/>
      <c r="BA86" s="695"/>
      <c r="BB86" s="35"/>
      <c r="BC86" s="35"/>
      <c r="BD86" s="35"/>
      <c r="BE86" s="116">
        <f t="shared" si="416"/>
        <v>0</v>
      </c>
      <c r="BF86" s="116">
        <v>0</v>
      </c>
      <c r="BG86" s="116"/>
      <c r="BH86" s="35"/>
      <c r="BI86" s="35"/>
      <c r="BJ86" s="116">
        <f t="shared" si="410"/>
        <v>0</v>
      </c>
      <c r="BK86" s="116"/>
      <c r="BL86" s="35"/>
      <c r="BM86" s="35"/>
      <c r="BN86" s="102">
        <f t="shared" si="411"/>
        <v>0</v>
      </c>
      <c r="BO86" s="116">
        <v>0</v>
      </c>
      <c r="BP86" s="116"/>
      <c r="BQ86" s="116"/>
      <c r="BR86" s="35"/>
      <c r="BS86" s="35"/>
      <c r="BT86" s="116"/>
      <c r="BU86" s="102">
        <f t="shared" si="412"/>
        <v>0</v>
      </c>
      <c r="BV86" s="116">
        <v>0</v>
      </c>
      <c r="BW86" s="116"/>
      <c r="BX86" s="116"/>
      <c r="BY86" s="35"/>
      <c r="BZ86" s="35"/>
      <c r="CD86" s="636"/>
      <c r="CE86" s="695"/>
    </row>
    <row r="87" spans="2:83" s="40" customFormat="1" ht="171.75" hidden="1" customHeight="1" x14ac:dyDescent="0.25">
      <c r="B87" s="200" t="s">
        <v>10</v>
      </c>
      <c r="C87" s="97" t="s">
        <v>53</v>
      </c>
      <c r="D87" s="166">
        <f>E87+I87</f>
        <v>0</v>
      </c>
      <c r="E87" s="185">
        <f>SUM(E89:E92)</f>
        <v>0</v>
      </c>
      <c r="F87" s="185"/>
      <c r="G87" s="185"/>
      <c r="H87" s="186"/>
      <c r="I87" s="186"/>
      <c r="J87" s="166"/>
      <c r="K87" s="167">
        <f t="shared" si="404"/>
        <v>0</v>
      </c>
      <c r="L87" s="695" t="e">
        <f t="shared" si="362"/>
        <v>#DIV/0!</v>
      </c>
      <c r="M87" s="185">
        <f>SUM(M89:M92)</f>
        <v>0</v>
      </c>
      <c r="N87" s="695" t="e">
        <f t="shared" si="384"/>
        <v>#DIV/0!</v>
      </c>
      <c r="O87" s="98"/>
      <c r="P87" s="98"/>
      <c r="Q87" s="98"/>
      <c r="R87" s="695" t="e">
        <f t="shared" si="386"/>
        <v>#DIV/0!</v>
      </c>
      <c r="S87" s="286"/>
      <c r="T87" s="286"/>
      <c r="U87" s="286"/>
      <c r="V87" s="285">
        <f t="shared" si="405"/>
        <v>0</v>
      </c>
      <c r="W87" s="286"/>
      <c r="X87" s="286"/>
      <c r="Y87" s="286"/>
      <c r="Z87" s="622">
        <f t="shared" si="388"/>
        <v>0</v>
      </c>
      <c r="AA87" s="98">
        <f t="shared" si="406"/>
        <v>0</v>
      </c>
      <c r="AB87" s="286"/>
      <c r="AC87" s="286"/>
      <c r="AD87" s="286"/>
      <c r="AE87" s="167">
        <f>AG87+AO87</f>
        <v>0</v>
      </c>
      <c r="AF87" s="695" t="e">
        <f t="shared" si="365"/>
        <v>#DIV/0!</v>
      </c>
      <c r="AG87" s="185">
        <f>SUM(AG89:AG92)</f>
        <v>0</v>
      </c>
      <c r="AH87" s="695" t="e">
        <f t="shared" si="366"/>
        <v>#DIV/0!</v>
      </c>
      <c r="AI87" s="98"/>
      <c r="AJ87" s="98"/>
      <c r="AK87" s="98"/>
      <c r="AL87" s="695" t="e">
        <f t="shared" si="390"/>
        <v>#DIV/0!</v>
      </c>
      <c r="AM87" s="286"/>
      <c r="AN87" s="286"/>
      <c r="AO87" s="286"/>
      <c r="AP87" s="622"/>
      <c r="AQ87" s="683"/>
      <c r="AR87" s="166">
        <f>AT87+BB87</f>
        <v>0</v>
      </c>
      <c r="AS87" s="695" t="e">
        <f t="shared" si="370"/>
        <v>#DIV/0!</v>
      </c>
      <c r="AT87" s="185">
        <f>SUM(AT89:AT92)</f>
        <v>0</v>
      </c>
      <c r="AU87" s="695" t="e">
        <f t="shared" si="371"/>
        <v>#DIV/0!</v>
      </c>
      <c r="AV87" s="98"/>
      <c r="AW87" s="695"/>
      <c r="AX87" s="185"/>
      <c r="AY87" s="695" t="e">
        <f t="shared" si="373"/>
        <v>#DIV/0!</v>
      </c>
      <c r="AZ87" s="286"/>
      <c r="BA87" s="695"/>
      <c r="BB87" s="286"/>
      <c r="BC87" s="286"/>
      <c r="BD87" s="286"/>
      <c r="BE87" s="622">
        <f>BF87+BI87</f>
        <v>0</v>
      </c>
      <c r="BF87" s="98">
        <f>SUM(BF89:BF92)</f>
        <v>0</v>
      </c>
      <c r="BG87" s="98"/>
      <c r="BH87" s="286"/>
      <c r="BI87" s="286"/>
      <c r="BJ87" s="622">
        <f t="shared" si="410"/>
        <v>0</v>
      </c>
      <c r="BK87" s="98"/>
      <c r="BL87" s="286"/>
      <c r="BM87" s="286"/>
      <c r="BN87" s="102">
        <f t="shared" si="411"/>
        <v>0</v>
      </c>
      <c r="BO87" s="98">
        <f>SUM(BO89:BO92)</f>
        <v>0</v>
      </c>
      <c r="BP87" s="98"/>
      <c r="BQ87" s="98"/>
      <c r="BR87" s="286"/>
      <c r="BS87" s="286"/>
      <c r="BT87" s="98"/>
      <c r="BU87" s="102">
        <f t="shared" si="412"/>
        <v>0</v>
      </c>
      <c r="BV87" s="98">
        <f>SUM(BV89:BV92)</f>
        <v>0</v>
      </c>
      <c r="BW87" s="98"/>
      <c r="BX87" s="98"/>
      <c r="BY87" s="286"/>
      <c r="BZ87" s="286"/>
      <c r="CD87" s="637"/>
      <c r="CE87" s="695"/>
    </row>
    <row r="88" spans="2:83" s="40" customFormat="1" ht="45" hidden="1" customHeight="1" x14ac:dyDescent="0.25">
      <c r="B88" s="200"/>
      <c r="C88" s="97" t="s">
        <v>31</v>
      </c>
      <c r="D88" s="185">
        <f>E88</f>
        <v>0</v>
      </c>
      <c r="E88" s="185">
        <f>E89+E91</f>
        <v>0</v>
      </c>
      <c r="F88" s="185"/>
      <c r="G88" s="185"/>
      <c r="H88" s="186"/>
      <c r="I88" s="186"/>
      <c r="J88" s="185"/>
      <c r="K88" s="167">
        <f t="shared" si="404"/>
        <v>0</v>
      </c>
      <c r="L88" s="695" t="e">
        <f t="shared" si="362"/>
        <v>#DIV/0!</v>
      </c>
      <c r="M88" s="185">
        <f>M89+M91</f>
        <v>0</v>
      </c>
      <c r="N88" s="695" t="e">
        <f t="shared" si="384"/>
        <v>#DIV/0!</v>
      </c>
      <c r="O88" s="98"/>
      <c r="P88" s="98"/>
      <c r="Q88" s="98"/>
      <c r="R88" s="695" t="e">
        <f t="shared" si="386"/>
        <v>#DIV/0!</v>
      </c>
      <c r="S88" s="286"/>
      <c r="T88" s="286"/>
      <c r="U88" s="286"/>
      <c r="V88" s="285">
        <f t="shared" si="405"/>
        <v>0</v>
      </c>
      <c r="W88" s="286"/>
      <c r="X88" s="286"/>
      <c r="Y88" s="286"/>
      <c r="Z88" s="98">
        <f t="shared" si="388"/>
        <v>0</v>
      </c>
      <c r="AA88" s="98">
        <f t="shared" si="406"/>
        <v>0</v>
      </c>
      <c r="AB88" s="286"/>
      <c r="AC88" s="286"/>
      <c r="AD88" s="286"/>
      <c r="AE88" s="167">
        <f>AG88</f>
        <v>0</v>
      </c>
      <c r="AF88" s="695" t="e">
        <f t="shared" si="365"/>
        <v>#DIV/0!</v>
      </c>
      <c r="AG88" s="185">
        <f>AG89+AG91</f>
        <v>0</v>
      </c>
      <c r="AH88" s="695" t="e">
        <f t="shared" si="366"/>
        <v>#DIV/0!</v>
      </c>
      <c r="AI88" s="98"/>
      <c r="AJ88" s="98"/>
      <c r="AK88" s="98"/>
      <c r="AL88" s="695" t="e">
        <f t="shared" si="390"/>
        <v>#DIV/0!</v>
      </c>
      <c r="AM88" s="286"/>
      <c r="AN88" s="286"/>
      <c r="AO88" s="286"/>
      <c r="AP88" s="98"/>
      <c r="AQ88" s="98"/>
      <c r="AR88" s="185">
        <f>AT88</f>
        <v>0</v>
      </c>
      <c r="AS88" s="695" t="e">
        <f t="shared" si="370"/>
        <v>#DIV/0!</v>
      </c>
      <c r="AT88" s="185">
        <f>AT89+AT91</f>
        <v>0</v>
      </c>
      <c r="AU88" s="695" t="e">
        <f t="shared" si="371"/>
        <v>#DIV/0!</v>
      </c>
      <c r="AV88" s="98"/>
      <c r="AW88" s="695"/>
      <c r="AX88" s="185"/>
      <c r="AY88" s="695" t="e">
        <f t="shared" si="373"/>
        <v>#DIV/0!</v>
      </c>
      <c r="AZ88" s="286"/>
      <c r="BA88" s="695"/>
      <c r="BB88" s="286"/>
      <c r="BC88" s="286"/>
      <c r="BD88" s="286"/>
      <c r="BE88" s="98">
        <f>BF88</f>
        <v>0</v>
      </c>
      <c r="BF88" s="98">
        <f>BF89+BF91</f>
        <v>0</v>
      </c>
      <c r="BG88" s="98"/>
      <c r="BH88" s="286"/>
      <c r="BI88" s="286"/>
      <c r="BJ88" s="98">
        <f t="shared" si="410"/>
        <v>0</v>
      </c>
      <c r="BK88" s="98"/>
      <c r="BL88" s="286"/>
      <c r="BM88" s="286"/>
      <c r="BN88" s="102">
        <f t="shared" si="411"/>
        <v>0</v>
      </c>
      <c r="BO88" s="98">
        <f>BO89+BO91</f>
        <v>0</v>
      </c>
      <c r="BP88" s="98"/>
      <c r="BQ88" s="98"/>
      <c r="BR88" s="286"/>
      <c r="BS88" s="286"/>
      <c r="BT88" s="98"/>
      <c r="BU88" s="102">
        <f t="shared" si="412"/>
        <v>0</v>
      </c>
      <c r="BV88" s="98">
        <f>BV89+BV91</f>
        <v>0</v>
      </c>
      <c r="BW88" s="98"/>
      <c r="BX88" s="98"/>
      <c r="BY88" s="286"/>
      <c r="BZ88" s="286"/>
      <c r="CD88" s="637"/>
      <c r="CE88" s="695"/>
    </row>
    <row r="89" spans="2:83" s="37" customFormat="1" ht="24" hidden="1" customHeight="1" x14ac:dyDescent="0.25">
      <c r="B89" s="204"/>
      <c r="C89" s="110" t="s">
        <v>39</v>
      </c>
      <c r="D89" s="171">
        <f>E89</f>
        <v>0</v>
      </c>
      <c r="E89" s="171">
        <v>0</v>
      </c>
      <c r="F89" s="171"/>
      <c r="G89" s="171"/>
      <c r="H89" s="172"/>
      <c r="I89" s="172"/>
      <c r="J89" s="171"/>
      <c r="K89" s="167">
        <f t="shared" si="404"/>
        <v>0</v>
      </c>
      <c r="L89" s="695" t="e">
        <f t="shared" si="362"/>
        <v>#DIV/0!</v>
      </c>
      <c r="M89" s="171">
        <v>0</v>
      </c>
      <c r="N89" s="695" t="e">
        <f t="shared" si="384"/>
        <v>#DIV/0!</v>
      </c>
      <c r="O89" s="116"/>
      <c r="P89" s="116"/>
      <c r="Q89" s="116"/>
      <c r="R89" s="695" t="e">
        <f t="shared" si="386"/>
        <v>#DIV/0!</v>
      </c>
      <c r="S89" s="35"/>
      <c r="T89" s="35"/>
      <c r="U89" s="35"/>
      <c r="V89" s="285">
        <f t="shared" si="405"/>
        <v>0</v>
      </c>
      <c r="W89" s="35"/>
      <c r="X89" s="35"/>
      <c r="Y89" s="35"/>
      <c r="Z89" s="116">
        <f t="shared" si="388"/>
        <v>0</v>
      </c>
      <c r="AA89" s="116">
        <f t="shared" si="406"/>
        <v>0</v>
      </c>
      <c r="AB89" s="35"/>
      <c r="AC89" s="35"/>
      <c r="AD89" s="35"/>
      <c r="AE89" s="167">
        <f>AG89</f>
        <v>0</v>
      </c>
      <c r="AF89" s="695" t="e">
        <f t="shared" si="365"/>
        <v>#DIV/0!</v>
      </c>
      <c r="AG89" s="171">
        <v>0</v>
      </c>
      <c r="AH89" s="695" t="e">
        <f t="shared" si="366"/>
        <v>#DIV/0!</v>
      </c>
      <c r="AI89" s="116"/>
      <c r="AJ89" s="116"/>
      <c r="AK89" s="116"/>
      <c r="AL89" s="695" t="e">
        <f t="shared" si="390"/>
        <v>#DIV/0!</v>
      </c>
      <c r="AM89" s="35"/>
      <c r="AN89" s="35"/>
      <c r="AO89" s="35"/>
      <c r="AP89" s="116"/>
      <c r="AQ89" s="116"/>
      <c r="AR89" s="171">
        <f>AT89</f>
        <v>0</v>
      </c>
      <c r="AS89" s="695" t="e">
        <f t="shared" si="370"/>
        <v>#DIV/0!</v>
      </c>
      <c r="AT89" s="171">
        <v>0</v>
      </c>
      <c r="AU89" s="695" t="e">
        <f t="shared" si="371"/>
        <v>#DIV/0!</v>
      </c>
      <c r="AV89" s="116"/>
      <c r="AW89" s="695"/>
      <c r="AX89" s="171"/>
      <c r="AY89" s="695" t="e">
        <f t="shared" si="373"/>
        <v>#DIV/0!</v>
      </c>
      <c r="AZ89" s="35"/>
      <c r="BA89" s="695"/>
      <c r="BB89" s="35"/>
      <c r="BC89" s="35"/>
      <c r="BD89" s="35"/>
      <c r="BE89" s="116">
        <f>BF89</f>
        <v>0</v>
      </c>
      <c r="BF89" s="116">
        <v>0</v>
      </c>
      <c r="BG89" s="116"/>
      <c r="BH89" s="35"/>
      <c r="BI89" s="35"/>
      <c r="BJ89" s="116">
        <f t="shared" si="410"/>
        <v>0</v>
      </c>
      <c r="BK89" s="116"/>
      <c r="BL89" s="35"/>
      <c r="BM89" s="35"/>
      <c r="BN89" s="102">
        <f t="shared" si="411"/>
        <v>0</v>
      </c>
      <c r="BO89" s="116">
        <v>0</v>
      </c>
      <c r="BP89" s="116"/>
      <c r="BQ89" s="116"/>
      <c r="BR89" s="35"/>
      <c r="BS89" s="35"/>
      <c r="BT89" s="116"/>
      <c r="BU89" s="102">
        <f t="shared" si="412"/>
        <v>0</v>
      </c>
      <c r="BV89" s="116">
        <v>0</v>
      </c>
      <c r="BW89" s="116"/>
      <c r="BX89" s="116"/>
      <c r="BY89" s="35"/>
      <c r="BZ89" s="35"/>
      <c r="CD89" s="636"/>
      <c r="CE89" s="695"/>
    </row>
    <row r="90" spans="2:83" s="37" customFormat="1" ht="51" hidden="1" customHeight="1" x14ac:dyDescent="0.25">
      <c r="B90" s="204"/>
      <c r="C90" s="110" t="s">
        <v>43</v>
      </c>
      <c r="D90" s="172"/>
      <c r="E90" s="172"/>
      <c r="F90" s="172"/>
      <c r="G90" s="172"/>
      <c r="H90" s="172"/>
      <c r="I90" s="172"/>
      <c r="J90" s="171"/>
      <c r="K90" s="167">
        <f t="shared" si="404"/>
        <v>0</v>
      </c>
      <c r="L90" s="695" t="e">
        <f t="shared" si="362"/>
        <v>#DIV/0!</v>
      </c>
      <c r="M90" s="172"/>
      <c r="N90" s="695" t="e">
        <f t="shared" si="384"/>
        <v>#DIV/0!</v>
      </c>
      <c r="O90" s="35"/>
      <c r="P90" s="35"/>
      <c r="Q90" s="35"/>
      <c r="R90" s="695" t="e">
        <f t="shared" si="386"/>
        <v>#DIV/0!</v>
      </c>
      <c r="S90" s="35"/>
      <c r="T90" s="35"/>
      <c r="U90" s="35"/>
      <c r="V90" s="285">
        <f t="shared" si="405"/>
        <v>0</v>
      </c>
      <c r="W90" s="35"/>
      <c r="X90" s="35"/>
      <c r="Y90" s="35"/>
      <c r="Z90" s="35">
        <f t="shared" si="388"/>
        <v>0</v>
      </c>
      <c r="AA90" s="35">
        <f t="shared" si="406"/>
        <v>0</v>
      </c>
      <c r="AB90" s="35"/>
      <c r="AC90" s="35"/>
      <c r="AD90" s="35"/>
      <c r="AE90" s="167"/>
      <c r="AF90" s="695" t="e">
        <f t="shared" si="365"/>
        <v>#DIV/0!</v>
      </c>
      <c r="AG90" s="172"/>
      <c r="AH90" s="695" t="e">
        <f t="shared" si="366"/>
        <v>#DIV/0!</v>
      </c>
      <c r="AI90" s="35"/>
      <c r="AJ90" s="35"/>
      <c r="AK90" s="35"/>
      <c r="AL90" s="695" t="e">
        <f t="shared" si="390"/>
        <v>#DIV/0!</v>
      </c>
      <c r="AM90" s="35"/>
      <c r="AN90" s="35"/>
      <c r="AO90" s="35"/>
      <c r="AP90" s="35"/>
      <c r="AQ90" s="35"/>
      <c r="AR90" s="172"/>
      <c r="AS90" s="695" t="e">
        <f t="shared" si="370"/>
        <v>#DIV/0!</v>
      </c>
      <c r="AT90" s="172"/>
      <c r="AU90" s="695" t="e">
        <f t="shared" si="371"/>
        <v>#DIV/0!</v>
      </c>
      <c r="AV90" s="35"/>
      <c r="AW90" s="695"/>
      <c r="AX90" s="172"/>
      <c r="AY90" s="695" t="e">
        <f t="shared" si="373"/>
        <v>#DIV/0!</v>
      </c>
      <c r="AZ90" s="35"/>
      <c r="BA90" s="695"/>
      <c r="BB90" s="35"/>
      <c r="BC90" s="35"/>
      <c r="BD90" s="35"/>
      <c r="BE90" s="35"/>
      <c r="BF90" s="35"/>
      <c r="BG90" s="35"/>
      <c r="BH90" s="35"/>
      <c r="BI90" s="35"/>
      <c r="BJ90" s="35">
        <f t="shared" si="410"/>
        <v>0</v>
      </c>
      <c r="BK90" s="35"/>
      <c r="BL90" s="35"/>
      <c r="BM90" s="35"/>
      <c r="BN90" s="102">
        <f t="shared" si="411"/>
        <v>0</v>
      </c>
      <c r="BO90" s="35"/>
      <c r="BP90" s="35"/>
      <c r="BQ90" s="35"/>
      <c r="BR90" s="35"/>
      <c r="BS90" s="35"/>
      <c r="BT90" s="35"/>
      <c r="BU90" s="102">
        <f t="shared" si="412"/>
        <v>0</v>
      </c>
      <c r="BV90" s="35"/>
      <c r="BW90" s="35"/>
      <c r="BX90" s="35"/>
      <c r="BY90" s="35"/>
      <c r="BZ90" s="35"/>
      <c r="CD90" s="636"/>
      <c r="CE90" s="695"/>
    </row>
    <row r="91" spans="2:83" s="37" customFormat="1" ht="24" hidden="1" customHeight="1" x14ac:dyDescent="0.25">
      <c r="B91" s="204"/>
      <c r="C91" s="110" t="s">
        <v>40</v>
      </c>
      <c r="D91" s="172"/>
      <c r="E91" s="172"/>
      <c r="F91" s="172"/>
      <c r="G91" s="172"/>
      <c r="H91" s="172"/>
      <c r="I91" s="172"/>
      <c r="J91" s="171"/>
      <c r="K91" s="167">
        <f t="shared" si="404"/>
        <v>0</v>
      </c>
      <c r="L91" s="695" t="e">
        <f t="shared" si="362"/>
        <v>#DIV/0!</v>
      </c>
      <c r="M91" s="172"/>
      <c r="N91" s="695" t="e">
        <f t="shared" si="384"/>
        <v>#DIV/0!</v>
      </c>
      <c r="O91" s="35"/>
      <c r="P91" s="35"/>
      <c r="Q91" s="35"/>
      <c r="R91" s="695" t="e">
        <f t="shared" si="386"/>
        <v>#DIV/0!</v>
      </c>
      <c r="S91" s="35"/>
      <c r="T91" s="35"/>
      <c r="U91" s="35"/>
      <c r="V91" s="285">
        <f t="shared" si="405"/>
        <v>0</v>
      </c>
      <c r="W91" s="35"/>
      <c r="X91" s="35"/>
      <c r="Y91" s="35"/>
      <c r="Z91" s="35">
        <f t="shared" si="388"/>
        <v>0</v>
      </c>
      <c r="AA91" s="35">
        <f t="shared" si="406"/>
        <v>0</v>
      </c>
      <c r="AB91" s="35"/>
      <c r="AC91" s="35"/>
      <c r="AD91" s="35"/>
      <c r="AE91" s="167"/>
      <c r="AF91" s="695" t="e">
        <f t="shared" si="365"/>
        <v>#DIV/0!</v>
      </c>
      <c r="AG91" s="172"/>
      <c r="AH91" s="695" t="e">
        <f t="shared" si="366"/>
        <v>#DIV/0!</v>
      </c>
      <c r="AI91" s="35"/>
      <c r="AJ91" s="35"/>
      <c r="AK91" s="35"/>
      <c r="AL91" s="695" t="e">
        <f t="shared" si="390"/>
        <v>#DIV/0!</v>
      </c>
      <c r="AM91" s="35"/>
      <c r="AN91" s="35"/>
      <c r="AO91" s="35"/>
      <c r="AP91" s="35"/>
      <c r="AQ91" s="35"/>
      <c r="AR91" s="172"/>
      <c r="AS91" s="695" t="e">
        <f t="shared" si="370"/>
        <v>#DIV/0!</v>
      </c>
      <c r="AT91" s="172"/>
      <c r="AU91" s="695" t="e">
        <f t="shared" si="371"/>
        <v>#DIV/0!</v>
      </c>
      <c r="AV91" s="35"/>
      <c r="AW91" s="695"/>
      <c r="AX91" s="172"/>
      <c r="AY91" s="695" t="e">
        <f t="shared" si="373"/>
        <v>#DIV/0!</v>
      </c>
      <c r="AZ91" s="35"/>
      <c r="BA91" s="695"/>
      <c r="BB91" s="35"/>
      <c r="BC91" s="35"/>
      <c r="BD91" s="35"/>
      <c r="BE91" s="35"/>
      <c r="BF91" s="35"/>
      <c r="BG91" s="35"/>
      <c r="BH91" s="35"/>
      <c r="BI91" s="35"/>
      <c r="BJ91" s="35">
        <f t="shared" si="410"/>
        <v>0</v>
      </c>
      <c r="BK91" s="35"/>
      <c r="BL91" s="35"/>
      <c r="BM91" s="35"/>
      <c r="BN91" s="102">
        <f t="shared" si="411"/>
        <v>0</v>
      </c>
      <c r="BO91" s="35"/>
      <c r="BP91" s="35"/>
      <c r="BQ91" s="35"/>
      <c r="BR91" s="35"/>
      <c r="BS91" s="35"/>
      <c r="BT91" s="35"/>
      <c r="BU91" s="102">
        <f t="shared" si="412"/>
        <v>0</v>
      </c>
      <c r="BV91" s="35"/>
      <c r="BW91" s="35"/>
      <c r="BX91" s="35"/>
      <c r="BY91" s="35"/>
      <c r="BZ91" s="35"/>
      <c r="CD91" s="636"/>
      <c r="CE91" s="695"/>
    </row>
    <row r="92" spans="2:83" s="23" customFormat="1" ht="46.5" hidden="1" customHeight="1" x14ac:dyDescent="0.25">
      <c r="B92" s="201"/>
      <c r="C92" s="101" t="s">
        <v>32</v>
      </c>
      <c r="D92" s="187">
        <f>E92</f>
        <v>0</v>
      </c>
      <c r="E92" s="187">
        <v>0</v>
      </c>
      <c r="F92" s="187"/>
      <c r="G92" s="187"/>
      <c r="H92" s="187"/>
      <c r="I92" s="187"/>
      <c r="J92" s="167"/>
      <c r="K92" s="167">
        <f t="shared" si="404"/>
        <v>0</v>
      </c>
      <c r="L92" s="695" t="e">
        <f t="shared" si="362"/>
        <v>#DIV/0!</v>
      </c>
      <c r="M92" s="187">
        <v>0</v>
      </c>
      <c r="N92" s="695" t="e">
        <f t="shared" si="384"/>
        <v>#DIV/0!</v>
      </c>
      <c r="O92" s="22"/>
      <c r="P92" s="41"/>
      <c r="Q92" s="22"/>
      <c r="R92" s="695" t="e">
        <f t="shared" si="386"/>
        <v>#DIV/0!</v>
      </c>
      <c r="S92" s="22"/>
      <c r="T92" s="41"/>
      <c r="U92" s="22"/>
      <c r="V92" s="285">
        <f t="shared" si="405"/>
        <v>0</v>
      </c>
      <c r="W92" s="22"/>
      <c r="X92" s="22"/>
      <c r="Y92" s="22"/>
      <c r="Z92" s="22">
        <f t="shared" si="388"/>
        <v>0</v>
      </c>
      <c r="AA92" s="22">
        <f t="shared" si="406"/>
        <v>0</v>
      </c>
      <c r="AB92" s="22"/>
      <c r="AC92" s="22"/>
      <c r="AD92" s="41"/>
      <c r="AE92" s="167">
        <f>AG92</f>
        <v>0</v>
      </c>
      <c r="AF92" s="695" t="e">
        <f t="shared" si="365"/>
        <v>#DIV/0!</v>
      </c>
      <c r="AG92" s="187">
        <v>0</v>
      </c>
      <c r="AH92" s="695" t="e">
        <f t="shared" si="366"/>
        <v>#DIV/0!</v>
      </c>
      <c r="AI92" s="22"/>
      <c r="AJ92" s="41"/>
      <c r="AK92" s="22"/>
      <c r="AL92" s="695" t="e">
        <f t="shared" si="390"/>
        <v>#DIV/0!</v>
      </c>
      <c r="AM92" s="22"/>
      <c r="AN92" s="41"/>
      <c r="AO92" s="22"/>
      <c r="AP92" s="22"/>
      <c r="AQ92" s="41"/>
      <c r="AR92" s="187">
        <f>AT92</f>
        <v>0</v>
      </c>
      <c r="AS92" s="695" t="e">
        <f t="shared" si="370"/>
        <v>#DIV/0!</v>
      </c>
      <c r="AT92" s="187">
        <v>0</v>
      </c>
      <c r="AU92" s="695" t="e">
        <f t="shared" si="371"/>
        <v>#DIV/0!</v>
      </c>
      <c r="AV92" s="22"/>
      <c r="AW92" s="695"/>
      <c r="AX92" s="187"/>
      <c r="AY92" s="695" t="e">
        <f t="shared" si="373"/>
        <v>#DIV/0!</v>
      </c>
      <c r="AZ92" s="22"/>
      <c r="BA92" s="695"/>
      <c r="BB92" s="22"/>
      <c r="BC92" s="22"/>
      <c r="BD92" s="22"/>
      <c r="BE92" s="22">
        <f>BF92</f>
        <v>0</v>
      </c>
      <c r="BF92" s="22">
        <v>0</v>
      </c>
      <c r="BG92" s="22"/>
      <c r="BH92" s="22"/>
      <c r="BI92" s="22"/>
      <c r="BJ92" s="22">
        <f t="shared" si="410"/>
        <v>0</v>
      </c>
      <c r="BK92" s="22"/>
      <c r="BL92" s="22"/>
      <c r="BM92" s="22"/>
      <c r="BN92" s="102">
        <f t="shared" si="411"/>
        <v>0</v>
      </c>
      <c r="BO92" s="22">
        <v>0</v>
      </c>
      <c r="BP92" s="22"/>
      <c r="BQ92" s="22"/>
      <c r="BR92" s="22"/>
      <c r="BS92" s="22"/>
      <c r="BT92" s="22"/>
      <c r="BU92" s="102">
        <f t="shared" si="412"/>
        <v>0</v>
      </c>
      <c r="BV92" s="22">
        <v>0</v>
      </c>
      <c r="BW92" s="22"/>
      <c r="BX92" s="22"/>
      <c r="BY92" s="22"/>
      <c r="BZ92" s="22"/>
      <c r="CD92" s="633"/>
      <c r="CE92" s="695"/>
    </row>
    <row r="93" spans="2:83" s="46" customFormat="1" ht="76.5" hidden="1" customHeight="1" x14ac:dyDescent="0.25">
      <c r="B93" s="203" t="s">
        <v>63</v>
      </c>
      <c r="C93" s="120" t="s">
        <v>57</v>
      </c>
      <c r="D93" s="168">
        <f>E93</f>
        <v>0</v>
      </c>
      <c r="E93" s="168">
        <f>E94+E95</f>
        <v>0</v>
      </c>
      <c r="F93" s="168"/>
      <c r="G93" s="168"/>
      <c r="H93" s="33"/>
      <c r="I93" s="33">
        <f>I97+I100+I103+I106+I132</f>
        <v>0</v>
      </c>
      <c r="J93" s="168"/>
      <c r="K93" s="167">
        <f t="shared" si="404"/>
        <v>0</v>
      </c>
      <c r="L93" s="695" t="e">
        <f t="shared" si="362"/>
        <v>#DIV/0!</v>
      </c>
      <c r="M93" s="168">
        <f>M94+M95</f>
        <v>0</v>
      </c>
      <c r="N93" s="695" t="e">
        <f t="shared" si="384"/>
        <v>#DIV/0!</v>
      </c>
      <c r="O93" s="628"/>
      <c r="P93" s="683"/>
      <c r="Q93" s="691"/>
      <c r="R93" s="695" t="e">
        <f t="shared" si="386"/>
        <v>#DIV/0!</v>
      </c>
      <c r="S93" s="89"/>
      <c r="T93" s="19"/>
      <c r="U93" s="89">
        <f>U97+U100+U103+U106+U132</f>
        <v>0</v>
      </c>
      <c r="V93" s="285">
        <f t="shared" si="405"/>
        <v>0</v>
      </c>
      <c r="W93" s="89"/>
      <c r="X93" s="89"/>
      <c r="Y93" s="89"/>
      <c r="Z93" s="628">
        <f t="shared" si="388"/>
        <v>0</v>
      </c>
      <c r="AA93" s="628">
        <f t="shared" si="406"/>
        <v>0</v>
      </c>
      <c r="AB93" s="89"/>
      <c r="AC93" s="89"/>
      <c r="AD93" s="19"/>
      <c r="AE93" s="167">
        <f>AG93</f>
        <v>0</v>
      </c>
      <c r="AF93" s="695" t="e">
        <f t="shared" si="365"/>
        <v>#DIV/0!</v>
      </c>
      <c r="AG93" s="168">
        <f>AG94+AG95</f>
        <v>0</v>
      </c>
      <c r="AH93" s="695" t="e">
        <f t="shared" si="366"/>
        <v>#DIV/0!</v>
      </c>
      <c r="AI93" s="628"/>
      <c r="AJ93" s="683"/>
      <c r="AK93" s="691"/>
      <c r="AL93" s="695" t="e">
        <f t="shared" si="390"/>
        <v>#DIV/0!</v>
      </c>
      <c r="AM93" s="89"/>
      <c r="AN93" s="19"/>
      <c r="AO93" s="89">
        <f>AO97+AO100+AO103+AO106+AO132</f>
        <v>0</v>
      </c>
      <c r="AP93" s="628"/>
      <c r="AQ93" s="683"/>
      <c r="AR93" s="168">
        <f>AT93</f>
        <v>0</v>
      </c>
      <c r="AS93" s="695" t="e">
        <f t="shared" si="370"/>
        <v>#DIV/0!</v>
      </c>
      <c r="AT93" s="168">
        <f>AT94+AT95</f>
        <v>0</v>
      </c>
      <c r="AU93" s="695" t="e">
        <f t="shared" si="371"/>
        <v>#DIV/0!</v>
      </c>
      <c r="AV93" s="628"/>
      <c r="AW93" s="695"/>
      <c r="AX93" s="168"/>
      <c r="AY93" s="695" t="e">
        <f t="shared" si="373"/>
        <v>#DIV/0!</v>
      </c>
      <c r="AZ93" s="89"/>
      <c r="BA93" s="695"/>
      <c r="BB93" s="89">
        <f>BB97+BB100+BB103+BB106+BB132</f>
        <v>0</v>
      </c>
      <c r="BC93" s="89"/>
      <c r="BD93" s="89"/>
      <c r="BE93" s="628">
        <f>BF93</f>
        <v>0</v>
      </c>
      <c r="BF93" s="628">
        <f>BF94+BF95</f>
        <v>0</v>
      </c>
      <c r="BG93" s="628"/>
      <c r="BH93" s="89"/>
      <c r="BI93" s="89">
        <f>BI97+BI100+BI103+BI106+BI132</f>
        <v>0</v>
      </c>
      <c r="BJ93" s="628">
        <f t="shared" si="410"/>
        <v>0</v>
      </c>
      <c r="BK93" s="628"/>
      <c r="BL93" s="89"/>
      <c r="BM93" s="89"/>
      <c r="BN93" s="102">
        <f t="shared" si="411"/>
        <v>0</v>
      </c>
      <c r="BO93" s="628">
        <f>BO94+BO95</f>
        <v>0</v>
      </c>
      <c r="BP93" s="628"/>
      <c r="BQ93" s="628"/>
      <c r="BR93" s="89"/>
      <c r="BS93" s="89"/>
      <c r="BT93" s="628"/>
      <c r="BU93" s="102">
        <f t="shared" si="412"/>
        <v>0</v>
      </c>
      <c r="BV93" s="459">
        <f>BV94+BV95</f>
        <v>0</v>
      </c>
      <c r="BW93" s="512"/>
      <c r="BX93" s="459"/>
      <c r="BY93" s="89"/>
      <c r="BZ93" s="89">
        <f>BZ97+BZ100+BZ103+BZ106+BZ132</f>
        <v>0</v>
      </c>
      <c r="CD93" s="639"/>
      <c r="CE93" s="695"/>
    </row>
    <row r="94" spans="2:83" s="20" customFormat="1" ht="41.25" hidden="1" customHeight="1" x14ac:dyDescent="0.25">
      <c r="B94" s="200"/>
      <c r="C94" s="97" t="s">
        <v>31</v>
      </c>
      <c r="D94" s="185">
        <f>E94</f>
        <v>0</v>
      </c>
      <c r="E94" s="185">
        <f>E97</f>
        <v>0</v>
      </c>
      <c r="F94" s="185"/>
      <c r="G94" s="185"/>
      <c r="H94" s="186"/>
      <c r="I94" s="186"/>
      <c r="J94" s="185"/>
      <c r="K94" s="167">
        <f t="shared" si="404"/>
        <v>0</v>
      </c>
      <c r="L94" s="695" t="e">
        <f t="shared" si="362"/>
        <v>#DIV/0!</v>
      </c>
      <c r="M94" s="185">
        <f>M97</f>
        <v>0</v>
      </c>
      <c r="N94" s="695" t="e">
        <f t="shared" si="384"/>
        <v>#DIV/0!</v>
      </c>
      <c r="O94" s="98"/>
      <c r="P94" s="98"/>
      <c r="Q94" s="98"/>
      <c r="R94" s="695" t="e">
        <f t="shared" si="386"/>
        <v>#DIV/0!</v>
      </c>
      <c r="S94" s="286"/>
      <c r="T94" s="286"/>
      <c r="U94" s="286"/>
      <c r="V94" s="285">
        <f t="shared" si="405"/>
        <v>0</v>
      </c>
      <c r="W94" s="286"/>
      <c r="X94" s="286"/>
      <c r="Y94" s="286"/>
      <c r="Z94" s="98">
        <f t="shared" si="388"/>
        <v>0</v>
      </c>
      <c r="AA94" s="98">
        <f t="shared" si="406"/>
        <v>0</v>
      </c>
      <c r="AB94" s="286"/>
      <c r="AC94" s="286"/>
      <c r="AD94" s="286"/>
      <c r="AE94" s="167">
        <f>AG94</f>
        <v>0</v>
      </c>
      <c r="AF94" s="695" t="e">
        <f t="shared" si="365"/>
        <v>#DIV/0!</v>
      </c>
      <c r="AG94" s="185">
        <f>AG97</f>
        <v>0</v>
      </c>
      <c r="AH94" s="695" t="e">
        <f t="shared" si="366"/>
        <v>#DIV/0!</v>
      </c>
      <c r="AI94" s="98"/>
      <c r="AJ94" s="98"/>
      <c r="AK94" s="98"/>
      <c r="AL94" s="695" t="e">
        <f t="shared" si="390"/>
        <v>#DIV/0!</v>
      </c>
      <c r="AM94" s="286"/>
      <c r="AN94" s="286"/>
      <c r="AO94" s="286"/>
      <c r="AP94" s="98"/>
      <c r="AQ94" s="98"/>
      <c r="AR94" s="185">
        <f>AT94</f>
        <v>0</v>
      </c>
      <c r="AS94" s="695" t="e">
        <f t="shared" si="370"/>
        <v>#DIV/0!</v>
      </c>
      <c r="AT94" s="185">
        <f>AT97</f>
        <v>0</v>
      </c>
      <c r="AU94" s="695" t="e">
        <f t="shared" si="371"/>
        <v>#DIV/0!</v>
      </c>
      <c r="AV94" s="98"/>
      <c r="AW94" s="695"/>
      <c r="AX94" s="185"/>
      <c r="AY94" s="695" t="e">
        <f t="shared" si="373"/>
        <v>#DIV/0!</v>
      </c>
      <c r="AZ94" s="286"/>
      <c r="BA94" s="695"/>
      <c r="BB94" s="286"/>
      <c r="BC94" s="286"/>
      <c r="BD94" s="286"/>
      <c r="BE94" s="98">
        <f>BF94</f>
        <v>0</v>
      </c>
      <c r="BF94" s="98">
        <f>BF97</f>
        <v>0</v>
      </c>
      <c r="BG94" s="98"/>
      <c r="BH94" s="286"/>
      <c r="BI94" s="286"/>
      <c r="BJ94" s="98">
        <f t="shared" si="410"/>
        <v>0</v>
      </c>
      <c r="BK94" s="98"/>
      <c r="BL94" s="286"/>
      <c r="BM94" s="286"/>
      <c r="BN94" s="102">
        <f t="shared" si="411"/>
        <v>0</v>
      </c>
      <c r="BO94" s="98">
        <f>BO97</f>
        <v>0</v>
      </c>
      <c r="BP94" s="98"/>
      <c r="BQ94" s="98"/>
      <c r="BR94" s="286"/>
      <c r="BS94" s="286"/>
      <c r="BT94" s="98"/>
      <c r="BU94" s="102">
        <f t="shared" si="412"/>
        <v>0</v>
      </c>
      <c r="BV94" s="98">
        <f>BV97</f>
        <v>0</v>
      </c>
      <c r="BW94" s="98"/>
      <c r="BX94" s="98"/>
      <c r="BY94" s="286"/>
      <c r="BZ94" s="286"/>
      <c r="CD94" s="635"/>
      <c r="CE94" s="695"/>
    </row>
    <row r="95" spans="2:83" s="23" customFormat="1" ht="46.5" hidden="1" customHeight="1" x14ac:dyDescent="0.25">
      <c r="B95" s="201"/>
      <c r="C95" s="101" t="s">
        <v>32</v>
      </c>
      <c r="D95" s="167">
        <f>E95</f>
        <v>0</v>
      </c>
      <c r="E95" s="167">
        <f>E111</f>
        <v>0</v>
      </c>
      <c r="F95" s="167"/>
      <c r="G95" s="167"/>
      <c r="H95" s="187"/>
      <c r="I95" s="187"/>
      <c r="J95" s="167"/>
      <c r="K95" s="167">
        <f t="shared" si="404"/>
        <v>0</v>
      </c>
      <c r="L95" s="695" t="e">
        <f t="shared" si="362"/>
        <v>#DIV/0!</v>
      </c>
      <c r="M95" s="167">
        <f>M111</f>
        <v>0</v>
      </c>
      <c r="N95" s="695" t="e">
        <f t="shared" si="384"/>
        <v>#DIV/0!</v>
      </c>
      <c r="O95" s="102"/>
      <c r="P95" s="114"/>
      <c r="Q95" s="102"/>
      <c r="R95" s="695" t="e">
        <f t="shared" si="386"/>
        <v>#DIV/0!</v>
      </c>
      <c r="S95" s="22"/>
      <c r="T95" s="41"/>
      <c r="U95" s="22"/>
      <c r="V95" s="285">
        <f t="shared" si="405"/>
        <v>0</v>
      </c>
      <c r="W95" s="22"/>
      <c r="X95" s="22"/>
      <c r="Y95" s="22"/>
      <c r="Z95" s="102">
        <f t="shared" si="388"/>
        <v>0</v>
      </c>
      <c r="AA95" s="102">
        <f t="shared" si="406"/>
        <v>0</v>
      </c>
      <c r="AB95" s="22"/>
      <c r="AC95" s="22"/>
      <c r="AD95" s="41"/>
      <c r="AE95" s="167">
        <f>AG95</f>
        <v>0</v>
      </c>
      <c r="AF95" s="695" t="e">
        <f t="shared" si="365"/>
        <v>#DIV/0!</v>
      </c>
      <c r="AG95" s="167">
        <f>AG111</f>
        <v>0</v>
      </c>
      <c r="AH95" s="695" t="e">
        <f t="shared" si="366"/>
        <v>#DIV/0!</v>
      </c>
      <c r="AI95" s="102"/>
      <c r="AJ95" s="114"/>
      <c r="AK95" s="102"/>
      <c r="AL95" s="695" t="e">
        <f t="shared" si="390"/>
        <v>#DIV/0!</v>
      </c>
      <c r="AM95" s="22"/>
      <c r="AN95" s="41"/>
      <c r="AO95" s="22"/>
      <c r="AP95" s="102"/>
      <c r="AQ95" s="114"/>
      <c r="AR95" s="167">
        <f>AT95</f>
        <v>0</v>
      </c>
      <c r="AS95" s="695" t="e">
        <f t="shared" si="370"/>
        <v>#DIV/0!</v>
      </c>
      <c r="AT95" s="167">
        <f>AT111</f>
        <v>0</v>
      </c>
      <c r="AU95" s="695" t="e">
        <f t="shared" si="371"/>
        <v>#DIV/0!</v>
      </c>
      <c r="AV95" s="102"/>
      <c r="AW95" s="695"/>
      <c r="AX95" s="167"/>
      <c r="AY95" s="695" t="e">
        <f t="shared" si="373"/>
        <v>#DIV/0!</v>
      </c>
      <c r="AZ95" s="22"/>
      <c r="BA95" s="695"/>
      <c r="BB95" s="22"/>
      <c r="BC95" s="22"/>
      <c r="BD95" s="22"/>
      <c r="BE95" s="102">
        <f>BF95</f>
        <v>0</v>
      </c>
      <c r="BF95" s="102">
        <f>BF111</f>
        <v>0</v>
      </c>
      <c r="BG95" s="102"/>
      <c r="BH95" s="22"/>
      <c r="BI95" s="22"/>
      <c r="BJ95" s="102">
        <f t="shared" si="410"/>
        <v>0</v>
      </c>
      <c r="BK95" s="102"/>
      <c r="BL95" s="22"/>
      <c r="BM95" s="22"/>
      <c r="BN95" s="102">
        <f t="shared" si="411"/>
        <v>0</v>
      </c>
      <c r="BO95" s="102">
        <f>BO111</f>
        <v>0</v>
      </c>
      <c r="BP95" s="102"/>
      <c r="BQ95" s="102"/>
      <c r="BR95" s="22"/>
      <c r="BS95" s="22"/>
      <c r="BT95" s="102"/>
      <c r="BU95" s="102">
        <f t="shared" si="412"/>
        <v>0</v>
      </c>
      <c r="BV95" s="102">
        <f>BV111</f>
        <v>0</v>
      </c>
      <c r="BW95" s="102"/>
      <c r="BX95" s="102"/>
      <c r="BY95" s="22"/>
      <c r="BZ95" s="22"/>
      <c r="CD95" s="633"/>
      <c r="CE95" s="695"/>
    </row>
    <row r="96" spans="2:83" s="47" customFormat="1" ht="24.75" hidden="1" customHeight="1" x14ac:dyDescent="0.25">
      <c r="B96" s="205"/>
      <c r="C96" s="124" t="s">
        <v>37</v>
      </c>
      <c r="D96" s="258"/>
      <c r="E96" s="258"/>
      <c r="F96" s="258"/>
      <c r="G96" s="258"/>
      <c r="H96" s="258"/>
      <c r="I96" s="258"/>
      <c r="J96" s="834"/>
      <c r="K96" s="167">
        <f t="shared" si="404"/>
        <v>0</v>
      </c>
      <c r="L96" s="695" t="e">
        <f t="shared" si="362"/>
        <v>#DIV/0!</v>
      </c>
      <c r="M96" s="258"/>
      <c r="N96" s="695" t="e">
        <f t="shared" si="384"/>
        <v>#DIV/0!</v>
      </c>
      <c r="O96" s="41"/>
      <c r="P96" s="41"/>
      <c r="Q96" s="41"/>
      <c r="R96" s="695" t="e">
        <f t="shared" si="386"/>
        <v>#DIV/0!</v>
      </c>
      <c r="S96" s="41"/>
      <c r="T96" s="41"/>
      <c r="U96" s="41"/>
      <c r="V96" s="285">
        <f t="shared" si="405"/>
        <v>0</v>
      </c>
      <c r="W96" s="41"/>
      <c r="X96" s="41"/>
      <c r="Y96" s="41"/>
      <c r="Z96" s="41">
        <f t="shared" si="388"/>
        <v>0</v>
      </c>
      <c r="AA96" s="41">
        <f t="shared" si="406"/>
        <v>0</v>
      </c>
      <c r="AB96" s="41"/>
      <c r="AC96" s="41"/>
      <c r="AD96" s="41"/>
      <c r="AE96" s="167"/>
      <c r="AF96" s="695" t="e">
        <f t="shared" si="365"/>
        <v>#DIV/0!</v>
      </c>
      <c r="AG96" s="258"/>
      <c r="AH96" s="695" t="e">
        <f t="shared" si="366"/>
        <v>#DIV/0!</v>
      </c>
      <c r="AI96" s="41"/>
      <c r="AJ96" s="41"/>
      <c r="AK96" s="41"/>
      <c r="AL96" s="695" t="e">
        <f t="shared" si="390"/>
        <v>#DIV/0!</v>
      </c>
      <c r="AM96" s="41"/>
      <c r="AN96" s="41"/>
      <c r="AO96" s="41"/>
      <c r="AP96" s="41"/>
      <c r="AQ96" s="41"/>
      <c r="AR96" s="258"/>
      <c r="AS96" s="695" t="e">
        <f t="shared" si="370"/>
        <v>#DIV/0!</v>
      </c>
      <c r="AT96" s="258"/>
      <c r="AU96" s="695" t="e">
        <f t="shared" si="371"/>
        <v>#DIV/0!</v>
      </c>
      <c r="AV96" s="41"/>
      <c r="AW96" s="695"/>
      <c r="AX96" s="258"/>
      <c r="AY96" s="695" t="e">
        <f t="shared" si="373"/>
        <v>#DIV/0!</v>
      </c>
      <c r="AZ96" s="41"/>
      <c r="BA96" s="695"/>
      <c r="BB96" s="41"/>
      <c r="BC96" s="41"/>
      <c r="BD96" s="41"/>
      <c r="BE96" s="41"/>
      <c r="BF96" s="41"/>
      <c r="BG96" s="41"/>
      <c r="BH96" s="41"/>
      <c r="BI96" s="41"/>
      <c r="BJ96" s="41">
        <f t="shared" si="410"/>
        <v>0</v>
      </c>
      <c r="BK96" s="41"/>
      <c r="BL96" s="41"/>
      <c r="BM96" s="41"/>
      <c r="BN96" s="102">
        <f t="shared" si="411"/>
        <v>0</v>
      </c>
      <c r="BO96" s="41"/>
      <c r="BP96" s="41"/>
      <c r="BQ96" s="41"/>
      <c r="BR96" s="41"/>
      <c r="BS96" s="41"/>
      <c r="BT96" s="41"/>
      <c r="BU96" s="102">
        <f t="shared" si="412"/>
        <v>0</v>
      </c>
      <c r="BV96" s="41"/>
      <c r="BW96" s="41"/>
      <c r="BX96" s="41"/>
      <c r="BY96" s="41"/>
      <c r="BZ96" s="41"/>
      <c r="CD96" s="640"/>
      <c r="CE96" s="695"/>
    </row>
    <row r="97" spans="2:83" s="179" customFormat="1" ht="90" hidden="1" customHeight="1" x14ac:dyDescent="0.25">
      <c r="B97" s="207" t="s">
        <v>184</v>
      </c>
      <c r="C97" s="180" t="s">
        <v>227</v>
      </c>
      <c r="D97" s="853">
        <f t="shared" ref="D97:D102" si="417">E97</f>
        <v>0</v>
      </c>
      <c r="E97" s="853">
        <f>E98+E102</f>
        <v>0</v>
      </c>
      <c r="F97" s="853"/>
      <c r="G97" s="853"/>
      <c r="H97" s="854"/>
      <c r="I97" s="855"/>
      <c r="J97" s="853"/>
      <c r="K97" s="167">
        <f t="shared" si="404"/>
        <v>0</v>
      </c>
      <c r="L97" s="695" t="e">
        <f t="shared" si="362"/>
        <v>#DIV/0!</v>
      </c>
      <c r="M97" s="853">
        <f>M98+M102</f>
        <v>0</v>
      </c>
      <c r="N97" s="695" t="e">
        <f t="shared" si="384"/>
        <v>#DIV/0!</v>
      </c>
      <c r="O97" s="287"/>
      <c r="P97" s="287"/>
      <c r="Q97" s="287"/>
      <c r="R97" s="695" t="e">
        <f t="shared" si="386"/>
        <v>#DIV/0!</v>
      </c>
      <c r="S97" s="288"/>
      <c r="T97" s="288"/>
      <c r="U97" s="289"/>
      <c r="V97" s="285">
        <f t="shared" si="405"/>
        <v>0</v>
      </c>
      <c r="W97" s="289"/>
      <c r="X97" s="289"/>
      <c r="Y97" s="289"/>
      <c r="Z97" s="287">
        <f t="shared" si="388"/>
        <v>0</v>
      </c>
      <c r="AA97" s="287">
        <f t="shared" si="406"/>
        <v>0</v>
      </c>
      <c r="AB97" s="288"/>
      <c r="AC97" s="289"/>
      <c r="AD97" s="289"/>
      <c r="AE97" s="167">
        <f t="shared" ref="AE97:AE102" si="418">AG97</f>
        <v>0</v>
      </c>
      <c r="AF97" s="695" t="e">
        <f t="shared" si="365"/>
        <v>#DIV/0!</v>
      </c>
      <c r="AG97" s="853">
        <f>AG98+AG102</f>
        <v>0</v>
      </c>
      <c r="AH97" s="695" t="e">
        <f t="shared" si="366"/>
        <v>#DIV/0!</v>
      </c>
      <c r="AI97" s="287"/>
      <c r="AJ97" s="287"/>
      <c r="AK97" s="287"/>
      <c r="AL97" s="695" t="e">
        <f t="shared" si="390"/>
        <v>#DIV/0!</v>
      </c>
      <c r="AM97" s="288"/>
      <c r="AN97" s="288"/>
      <c r="AO97" s="289"/>
      <c r="AP97" s="287"/>
      <c r="AQ97" s="287"/>
      <c r="AR97" s="185">
        <f t="shared" ref="AR97:AR102" si="419">AT97</f>
        <v>0</v>
      </c>
      <c r="AS97" s="695" t="e">
        <f t="shared" si="370"/>
        <v>#DIV/0!</v>
      </c>
      <c r="AT97" s="853">
        <f>AT98+AT102</f>
        <v>0</v>
      </c>
      <c r="AU97" s="695" t="e">
        <f t="shared" si="371"/>
        <v>#DIV/0!</v>
      </c>
      <c r="AV97" s="287"/>
      <c r="AW97" s="695"/>
      <c r="AX97" s="853"/>
      <c r="AY97" s="695" t="e">
        <f t="shared" si="373"/>
        <v>#DIV/0!</v>
      </c>
      <c r="AZ97" s="288"/>
      <c r="BA97" s="695"/>
      <c r="BB97" s="289"/>
      <c r="BC97" s="288"/>
      <c r="BD97" s="289"/>
      <c r="BE97" s="98">
        <f t="shared" ref="BE97:BE102" si="420">BF97</f>
        <v>0</v>
      </c>
      <c r="BF97" s="287">
        <f>BF98+BF102</f>
        <v>0</v>
      </c>
      <c r="BG97" s="287"/>
      <c r="BH97" s="288"/>
      <c r="BI97" s="289"/>
      <c r="BJ97" s="287">
        <f t="shared" si="410"/>
        <v>0</v>
      </c>
      <c r="BK97" s="287"/>
      <c r="BL97" s="288"/>
      <c r="BM97" s="289"/>
      <c r="BN97" s="102">
        <f t="shared" si="411"/>
        <v>0</v>
      </c>
      <c r="BO97" s="287">
        <f>BO98+BO102</f>
        <v>0</v>
      </c>
      <c r="BP97" s="287"/>
      <c r="BQ97" s="287"/>
      <c r="BR97" s="288"/>
      <c r="BS97" s="289"/>
      <c r="BT97" s="287"/>
      <c r="BU97" s="102">
        <f t="shared" si="412"/>
        <v>0</v>
      </c>
      <c r="BV97" s="287">
        <f>BV98+BV102</f>
        <v>0</v>
      </c>
      <c r="BW97" s="287"/>
      <c r="BX97" s="287"/>
      <c r="BY97" s="288"/>
      <c r="BZ97" s="289"/>
      <c r="CD97" s="641"/>
      <c r="CE97" s="695"/>
    </row>
    <row r="98" spans="2:83" s="181" customFormat="1" ht="45.75" hidden="1" customHeight="1" x14ac:dyDescent="0.25">
      <c r="B98" s="208"/>
      <c r="C98" s="182" t="s">
        <v>31</v>
      </c>
      <c r="D98" s="856">
        <f t="shared" si="417"/>
        <v>0</v>
      </c>
      <c r="E98" s="856">
        <f>SUM(E99:E101)</f>
        <v>0</v>
      </c>
      <c r="F98" s="856"/>
      <c r="G98" s="856"/>
      <c r="H98" s="857"/>
      <c r="I98" s="857"/>
      <c r="J98" s="856"/>
      <c r="K98" s="167">
        <f t="shared" si="404"/>
        <v>0</v>
      </c>
      <c r="L98" s="695" t="e">
        <f t="shared" si="362"/>
        <v>#DIV/0!</v>
      </c>
      <c r="M98" s="856">
        <f>SUM(M99:M101)</f>
        <v>0</v>
      </c>
      <c r="N98" s="695" t="e">
        <f t="shared" si="384"/>
        <v>#DIV/0!</v>
      </c>
      <c r="O98" s="183"/>
      <c r="P98" s="183"/>
      <c r="Q98" s="183"/>
      <c r="R98" s="695" t="e">
        <f t="shared" si="386"/>
        <v>#DIV/0!</v>
      </c>
      <c r="S98" s="290"/>
      <c r="T98" s="290"/>
      <c r="U98" s="290"/>
      <c r="V98" s="285">
        <f t="shared" si="405"/>
        <v>0</v>
      </c>
      <c r="W98" s="290"/>
      <c r="X98" s="290"/>
      <c r="Y98" s="290"/>
      <c r="Z98" s="183">
        <f t="shared" si="388"/>
        <v>0</v>
      </c>
      <c r="AA98" s="183">
        <f t="shared" si="406"/>
        <v>0</v>
      </c>
      <c r="AB98" s="290"/>
      <c r="AC98" s="290"/>
      <c r="AD98" s="290"/>
      <c r="AE98" s="167">
        <f t="shared" si="418"/>
        <v>0</v>
      </c>
      <c r="AF98" s="695" t="e">
        <f t="shared" si="365"/>
        <v>#DIV/0!</v>
      </c>
      <c r="AG98" s="856">
        <f>SUM(AG99:AG101)</f>
        <v>0</v>
      </c>
      <c r="AH98" s="695" t="e">
        <f t="shared" si="366"/>
        <v>#DIV/0!</v>
      </c>
      <c r="AI98" s="183"/>
      <c r="AJ98" s="183"/>
      <c r="AK98" s="183"/>
      <c r="AL98" s="695" t="e">
        <f t="shared" si="390"/>
        <v>#DIV/0!</v>
      </c>
      <c r="AM98" s="290"/>
      <c r="AN98" s="290"/>
      <c r="AO98" s="290"/>
      <c r="AP98" s="183"/>
      <c r="AQ98" s="183"/>
      <c r="AR98" s="166">
        <f t="shared" si="419"/>
        <v>0</v>
      </c>
      <c r="AS98" s="695" t="e">
        <f t="shared" si="370"/>
        <v>#DIV/0!</v>
      </c>
      <c r="AT98" s="856">
        <f>SUM(AT99:AT101)</f>
        <v>0</v>
      </c>
      <c r="AU98" s="695" t="e">
        <f t="shared" si="371"/>
        <v>#DIV/0!</v>
      </c>
      <c r="AV98" s="183"/>
      <c r="AW98" s="695"/>
      <c r="AX98" s="856"/>
      <c r="AY98" s="695" t="e">
        <f t="shared" si="373"/>
        <v>#DIV/0!</v>
      </c>
      <c r="AZ98" s="290"/>
      <c r="BA98" s="695"/>
      <c r="BB98" s="290"/>
      <c r="BC98" s="290"/>
      <c r="BD98" s="290"/>
      <c r="BE98" s="622">
        <f t="shared" si="420"/>
        <v>0</v>
      </c>
      <c r="BF98" s="183">
        <f>SUM(BF99:BF101)</f>
        <v>0</v>
      </c>
      <c r="BG98" s="183"/>
      <c r="BH98" s="290"/>
      <c r="BI98" s="290"/>
      <c r="BJ98" s="183">
        <f t="shared" si="410"/>
        <v>0</v>
      </c>
      <c r="BK98" s="183"/>
      <c r="BL98" s="290"/>
      <c r="BM98" s="290"/>
      <c r="BN98" s="102">
        <f t="shared" si="411"/>
        <v>0</v>
      </c>
      <c r="BO98" s="183">
        <f>SUM(BO99:BO101)</f>
        <v>0</v>
      </c>
      <c r="BP98" s="183"/>
      <c r="BQ98" s="183"/>
      <c r="BR98" s="290"/>
      <c r="BS98" s="290"/>
      <c r="BT98" s="183"/>
      <c r="BU98" s="102">
        <f t="shared" si="412"/>
        <v>0</v>
      </c>
      <c r="BV98" s="183">
        <f>SUM(BV99:BV101)</f>
        <v>0</v>
      </c>
      <c r="BW98" s="183"/>
      <c r="BX98" s="183"/>
      <c r="BY98" s="290"/>
      <c r="BZ98" s="290"/>
      <c r="CD98" s="642"/>
      <c r="CE98" s="695"/>
    </row>
    <row r="99" spans="2:83" s="177" customFormat="1" ht="27" hidden="1" customHeight="1" x14ac:dyDescent="0.25">
      <c r="B99" s="209"/>
      <c r="C99" s="184" t="s">
        <v>39</v>
      </c>
      <c r="D99" s="858">
        <f t="shared" si="417"/>
        <v>0</v>
      </c>
      <c r="E99" s="858">
        <v>0</v>
      </c>
      <c r="F99" s="858"/>
      <c r="G99" s="858"/>
      <c r="H99" s="859"/>
      <c r="I99" s="859"/>
      <c r="J99" s="858"/>
      <c r="K99" s="167">
        <f t="shared" si="404"/>
        <v>0</v>
      </c>
      <c r="L99" s="695" t="e">
        <f t="shared" si="362"/>
        <v>#DIV/0!</v>
      </c>
      <c r="M99" s="858">
        <v>0</v>
      </c>
      <c r="N99" s="695" t="e">
        <f t="shared" si="384"/>
        <v>#DIV/0!</v>
      </c>
      <c r="O99" s="178"/>
      <c r="P99" s="178"/>
      <c r="Q99" s="178"/>
      <c r="R99" s="695" t="e">
        <f t="shared" si="386"/>
        <v>#DIV/0!</v>
      </c>
      <c r="S99" s="291"/>
      <c r="T99" s="291"/>
      <c r="U99" s="291"/>
      <c r="V99" s="285">
        <f t="shared" si="405"/>
        <v>0</v>
      </c>
      <c r="W99" s="291"/>
      <c r="X99" s="291"/>
      <c r="Y99" s="291"/>
      <c r="Z99" s="178">
        <f t="shared" si="388"/>
        <v>0</v>
      </c>
      <c r="AA99" s="178">
        <f t="shared" si="406"/>
        <v>0</v>
      </c>
      <c r="AB99" s="291"/>
      <c r="AC99" s="291"/>
      <c r="AD99" s="291"/>
      <c r="AE99" s="167">
        <f t="shared" si="418"/>
        <v>0</v>
      </c>
      <c r="AF99" s="695" t="e">
        <f t="shared" si="365"/>
        <v>#DIV/0!</v>
      </c>
      <c r="AG99" s="858">
        <v>0</v>
      </c>
      <c r="AH99" s="695" t="e">
        <f t="shared" si="366"/>
        <v>#DIV/0!</v>
      </c>
      <c r="AI99" s="178"/>
      <c r="AJ99" s="178"/>
      <c r="AK99" s="178"/>
      <c r="AL99" s="695" t="e">
        <f t="shared" si="390"/>
        <v>#DIV/0!</v>
      </c>
      <c r="AM99" s="291"/>
      <c r="AN99" s="291"/>
      <c r="AO99" s="291"/>
      <c r="AP99" s="178"/>
      <c r="AQ99" s="178"/>
      <c r="AR99" s="171">
        <f t="shared" si="419"/>
        <v>0</v>
      </c>
      <c r="AS99" s="695" t="e">
        <f t="shared" si="370"/>
        <v>#DIV/0!</v>
      </c>
      <c r="AT99" s="858">
        <v>0</v>
      </c>
      <c r="AU99" s="695" t="e">
        <f t="shared" si="371"/>
        <v>#DIV/0!</v>
      </c>
      <c r="AV99" s="178"/>
      <c r="AW99" s="695"/>
      <c r="AX99" s="858"/>
      <c r="AY99" s="695" t="e">
        <f t="shared" si="373"/>
        <v>#DIV/0!</v>
      </c>
      <c r="AZ99" s="291"/>
      <c r="BA99" s="695"/>
      <c r="BB99" s="291"/>
      <c r="BC99" s="291"/>
      <c r="BD99" s="291"/>
      <c r="BE99" s="116">
        <f t="shared" si="420"/>
        <v>0</v>
      </c>
      <c r="BF99" s="178">
        <v>0</v>
      </c>
      <c r="BG99" s="178"/>
      <c r="BH99" s="291"/>
      <c r="BI99" s="291"/>
      <c r="BJ99" s="178">
        <f t="shared" si="410"/>
        <v>0</v>
      </c>
      <c r="BK99" s="178"/>
      <c r="BL99" s="291"/>
      <c r="BM99" s="291"/>
      <c r="BN99" s="102">
        <f t="shared" si="411"/>
        <v>0</v>
      </c>
      <c r="BO99" s="178">
        <v>0</v>
      </c>
      <c r="BP99" s="178"/>
      <c r="BQ99" s="178"/>
      <c r="BR99" s="291"/>
      <c r="BS99" s="291"/>
      <c r="BT99" s="178"/>
      <c r="BU99" s="102">
        <f t="shared" si="412"/>
        <v>0</v>
      </c>
      <c r="BV99" s="178">
        <v>0</v>
      </c>
      <c r="BW99" s="178"/>
      <c r="BX99" s="178"/>
      <c r="BY99" s="291"/>
      <c r="BZ99" s="291"/>
      <c r="CD99" s="643"/>
      <c r="CE99" s="695"/>
    </row>
    <row r="100" spans="2:83" s="177" customFormat="1" ht="22.5" hidden="1" customHeight="1" x14ac:dyDescent="0.25">
      <c r="B100" s="209"/>
      <c r="C100" s="184" t="s">
        <v>40</v>
      </c>
      <c r="D100" s="858">
        <f t="shared" si="417"/>
        <v>0</v>
      </c>
      <c r="E100" s="858">
        <v>0</v>
      </c>
      <c r="F100" s="858"/>
      <c r="G100" s="858"/>
      <c r="H100" s="859"/>
      <c r="I100" s="859"/>
      <c r="J100" s="858"/>
      <c r="K100" s="167">
        <f t="shared" si="404"/>
        <v>0</v>
      </c>
      <c r="L100" s="695" t="e">
        <f t="shared" si="362"/>
        <v>#DIV/0!</v>
      </c>
      <c r="M100" s="858">
        <v>0</v>
      </c>
      <c r="N100" s="695" t="e">
        <f t="shared" si="384"/>
        <v>#DIV/0!</v>
      </c>
      <c r="O100" s="178"/>
      <c r="P100" s="178"/>
      <c r="Q100" s="178"/>
      <c r="R100" s="695" t="e">
        <f t="shared" si="386"/>
        <v>#DIV/0!</v>
      </c>
      <c r="S100" s="291"/>
      <c r="T100" s="291"/>
      <c r="U100" s="291"/>
      <c r="V100" s="285">
        <f t="shared" si="405"/>
        <v>0</v>
      </c>
      <c r="W100" s="291"/>
      <c r="X100" s="291"/>
      <c r="Y100" s="291"/>
      <c r="Z100" s="178">
        <f t="shared" si="388"/>
        <v>0</v>
      </c>
      <c r="AA100" s="178">
        <f t="shared" si="406"/>
        <v>0</v>
      </c>
      <c r="AB100" s="291"/>
      <c r="AC100" s="291"/>
      <c r="AD100" s="291"/>
      <c r="AE100" s="167">
        <f t="shared" si="418"/>
        <v>0</v>
      </c>
      <c r="AF100" s="695" t="e">
        <f t="shared" si="365"/>
        <v>#DIV/0!</v>
      </c>
      <c r="AG100" s="858">
        <v>0</v>
      </c>
      <c r="AH100" s="695" t="e">
        <f t="shared" si="366"/>
        <v>#DIV/0!</v>
      </c>
      <c r="AI100" s="178"/>
      <c r="AJ100" s="178"/>
      <c r="AK100" s="178"/>
      <c r="AL100" s="695" t="e">
        <f t="shared" si="390"/>
        <v>#DIV/0!</v>
      </c>
      <c r="AM100" s="291"/>
      <c r="AN100" s="291"/>
      <c r="AO100" s="291"/>
      <c r="AP100" s="178"/>
      <c r="AQ100" s="178"/>
      <c r="AR100" s="171">
        <f t="shared" si="419"/>
        <v>0</v>
      </c>
      <c r="AS100" s="695" t="e">
        <f t="shared" si="370"/>
        <v>#DIV/0!</v>
      </c>
      <c r="AT100" s="858">
        <v>0</v>
      </c>
      <c r="AU100" s="695" t="e">
        <f t="shared" si="371"/>
        <v>#DIV/0!</v>
      </c>
      <c r="AV100" s="178"/>
      <c r="AW100" s="695"/>
      <c r="AX100" s="858"/>
      <c r="AY100" s="695" t="e">
        <f t="shared" si="373"/>
        <v>#DIV/0!</v>
      </c>
      <c r="AZ100" s="291"/>
      <c r="BA100" s="695"/>
      <c r="BB100" s="291"/>
      <c r="BC100" s="291"/>
      <c r="BD100" s="291"/>
      <c r="BE100" s="116">
        <f t="shared" si="420"/>
        <v>0</v>
      </c>
      <c r="BF100" s="178">
        <v>0</v>
      </c>
      <c r="BG100" s="178"/>
      <c r="BH100" s="291"/>
      <c r="BI100" s="291"/>
      <c r="BJ100" s="178">
        <f t="shared" si="410"/>
        <v>0</v>
      </c>
      <c r="BK100" s="178"/>
      <c r="BL100" s="291"/>
      <c r="BM100" s="291"/>
      <c r="BN100" s="102">
        <f t="shared" si="411"/>
        <v>0</v>
      </c>
      <c r="BO100" s="178">
        <v>0</v>
      </c>
      <c r="BP100" s="178"/>
      <c r="BQ100" s="178"/>
      <c r="BR100" s="291"/>
      <c r="BS100" s="291"/>
      <c r="BT100" s="178"/>
      <c r="BU100" s="102">
        <f t="shared" si="412"/>
        <v>0</v>
      </c>
      <c r="BV100" s="178">
        <v>0</v>
      </c>
      <c r="BW100" s="178"/>
      <c r="BX100" s="178"/>
      <c r="BY100" s="291"/>
      <c r="BZ100" s="291"/>
      <c r="CD100" s="643"/>
      <c r="CE100" s="695"/>
    </row>
    <row r="101" spans="2:83" s="177" customFormat="1" ht="62.25" hidden="1" customHeight="1" x14ac:dyDescent="0.25">
      <c r="B101" s="209"/>
      <c r="C101" s="184" t="s">
        <v>43</v>
      </c>
      <c r="D101" s="858">
        <f t="shared" si="417"/>
        <v>0</v>
      </c>
      <c r="E101" s="858">
        <v>0</v>
      </c>
      <c r="F101" s="858"/>
      <c r="G101" s="858"/>
      <c r="H101" s="859"/>
      <c r="I101" s="859"/>
      <c r="J101" s="858"/>
      <c r="K101" s="167">
        <f t="shared" si="404"/>
        <v>0</v>
      </c>
      <c r="L101" s="695" t="e">
        <f t="shared" si="362"/>
        <v>#DIV/0!</v>
      </c>
      <c r="M101" s="858">
        <v>0</v>
      </c>
      <c r="N101" s="695" t="e">
        <f t="shared" si="384"/>
        <v>#DIV/0!</v>
      </c>
      <c r="O101" s="178"/>
      <c r="P101" s="178"/>
      <c r="Q101" s="178"/>
      <c r="R101" s="695" t="e">
        <f t="shared" si="386"/>
        <v>#DIV/0!</v>
      </c>
      <c r="S101" s="291"/>
      <c r="T101" s="291"/>
      <c r="U101" s="291"/>
      <c r="V101" s="285">
        <f t="shared" si="405"/>
        <v>0</v>
      </c>
      <c r="W101" s="291"/>
      <c r="X101" s="291"/>
      <c r="Y101" s="291"/>
      <c r="Z101" s="178">
        <f t="shared" si="388"/>
        <v>0</v>
      </c>
      <c r="AA101" s="178">
        <f t="shared" si="406"/>
        <v>0</v>
      </c>
      <c r="AB101" s="291"/>
      <c r="AC101" s="291"/>
      <c r="AD101" s="291"/>
      <c r="AE101" s="167">
        <f t="shared" si="418"/>
        <v>0</v>
      </c>
      <c r="AF101" s="695" t="e">
        <f t="shared" si="365"/>
        <v>#DIV/0!</v>
      </c>
      <c r="AG101" s="858">
        <v>0</v>
      </c>
      <c r="AH101" s="695" t="e">
        <f t="shared" si="366"/>
        <v>#DIV/0!</v>
      </c>
      <c r="AI101" s="178"/>
      <c r="AJ101" s="178"/>
      <c r="AK101" s="178"/>
      <c r="AL101" s="695" t="e">
        <f t="shared" si="390"/>
        <v>#DIV/0!</v>
      </c>
      <c r="AM101" s="291"/>
      <c r="AN101" s="291"/>
      <c r="AO101" s="291"/>
      <c r="AP101" s="178"/>
      <c r="AQ101" s="178"/>
      <c r="AR101" s="171">
        <f t="shared" si="419"/>
        <v>0</v>
      </c>
      <c r="AS101" s="695" t="e">
        <f t="shared" si="370"/>
        <v>#DIV/0!</v>
      </c>
      <c r="AT101" s="858">
        <v>0</v>
      </c>
      <c r="AU101" s="695" t="e">
        <f t="shared" si="371"/>
        <v>#DIV/0!</v>
      </c>
      <c r="AV101" s="178"/>
      <c r="AW101" s="695"/>
      <c r="AX101" s="858"/>
      <c r="AY101" s="695" t="e">
        <f t="shared" si="373"/>
        <v>#DIV/0!</v>
      </c>
      <c r="AZ101" s="291"/>
      <c r="BA101" s="695"/>
      <c r="BB101" s="291"/>
      <c r="BC101" s="291"/>
      <c r="BD101" s="291"/>
      <c r="BE101" s="116">
        <f t="shared" si="420"/>
        <v>0</v>
      </c>
      <c r="BF101" s="178">
        <v>0</v>
      </c>
      <c r="BG101" s="178"/>
      <c r="BH101" s="291"/>
      <c r="BI101" s="291"/>
      <c r="BJ101" s="178">
        <f t="shared" si="410"/>
        <v>0</v>
      </c>
      <c r="BK101" s="178"/>
      <c r="BL101" s="291"/>
      <c r="BM101" s="291"/>
      <c r="BN101" s="102">
        <f t="shared" si="411"/>
        <v>0</v>
      </c>
      <c r="BO101" s="178">
        <v>0</v>
      </c>
      <c r="BP101" s="178"/>
      <c r="BQ101" s="178"/>
      <c r="BR101" s="291"/>
      <c r="BS101" s="291"/>
      <c r="BT101" s="178"/>
      <c r="BU101" s="102">
        <f t="shared" si="412"/>
        <v>0</v>
      </c>
      <c r="BV101" s="178">
        <v>0</v>
      </c>
      <c r="BW101" s="178"/>
      <c r="BX101" s="178"/>
      <c r="BY101" s="291"/>
      <c r="BZ101" s="291"/>
      <c r="CD101" s="643"/>
      <c r="CE101" s="695"/>
    </row>
    <row r="102" spans="2:83" s="23" customFormat="1" ht="46.5" hidden="1" customHeight="1" x14ac:dyDescent="0.25">
      <c r="B102" s="201"/>
      <c r="C102" s="101" t="s">
        <v>32</v>
      </c>
      <c r="D102" s="167">
        <f t="shared" si="417"/>
        <v>0</v>
      </c>
      <c r="E102" s="167">
        <v>0</v>
      </c>
      <c r="F102" s="167"/>
      <c r="G102" s="167"/>
      <c r="H102" s="187"/>
      <c r="I102" s="187"/>
      <c r="J102" s="167"/>
      <c r="K102" s="167">
        <f t="shared" si="404"/>
        <v>0</v>
      </c>
      <c r="L102" s="695" t="e">
        <f t="shared" si="362"/>
        <v>#DIV/0!</v>
      </c>
      <c r="M102" s="167">
        <v>0</v>
      </c>
      <c r="N102" s="695" t="e">
        <f t="shared" si="384"/>
        <v>#DIV/0!</v>
      </c>
      <c r="O102" s="102"/>
      <c r="P102" s="114"/>
      <c r="Q102" s="102"/>
      <c r="R102" s="695" t="e">
        <f t="shared" si="386"/>
        <v>#DIV/0!</v>
      </c>
      <c r="S102" s="22"/>
      <c r="T102" s="41"/>
      <c r="U102" s="22"/>
      <c r="V102" s="285">
        <f t="shared" si="405"/>
        <v>0</v>
      </c>
      <c r="W102" s="22"/>
      <c r="X102" s="22"/>
      <c r="Y102" s="22"/>
      <c r="Z102" s="102">
        <f t="shared" si="388"/>
        <v>0</v>
      </c>
      <c r="AA102" s="102">
        <f t="shared" si="406"/>
        <v>0</v>
      </c>
      <c r="AB102" s="22"/>
      <c r="AC102" s="22"/>
      <c r="AD102" s="41"/>
      <c r="AE102" s="167">
        <f t="shared" si="418"/>
        <v>0</v>
      </c>
      <c r="AF102" s="695" t="e">
        <f t="shared" si="365"/>
        <v>#DIV/0!</v>
      </c>
      <c r="AG102" s="167">
        <v>0</v>
      </c>
      <c r="AH102" s="695" t="e">
        <f t="shared" si="366"/>
        <v>#DIV/0!</v>
      </c>
      <c r="AI102" s="102"/>
      <c r="AJ102" s="114"/>
      <c r="AK102" s="102"/>
      <c r="AL102" s="695" t="e">
        <f t="shared" si="390"/>
        <v>#DIV/0!</v>
      </c>
      <c r="AM102" s="22"/>
      <c r="AN102" s="41"/>
      <c r="AO102" s="22"/>
      <c r="AP102" s="102"/>
      <c r="AQ102" s="114"/>
      <c r="AR102" s="167">
        <f t="shared" si="419"/>
        <v>0</v>
      </c>
      <c r="AS102" s="695" t="e">
        <f t="shared" si="370"/>
        <v>#DIV/0!</v>
      </c>
      <c r="AT102" s="167">
        <v>0</v>
      </c>
      <c r="AU102" s="695" t="e">
        <f t="shared" si="371"/>
        <v>#DIV/0!</v>
      </c>
      <c r="AV102" s="102"/>
      <c r="AW102" s="695"/>
      <c r="AX102" s="167"/>
      <c r="AY102" s="695" t="e">
        <f t="shared" si="373"/>
        <v>#DIV/0!</v>
      </c>
      <c r="AZ102" s="22"/>
      <c r="BA102" s="695"/>
      <c r="BB102" s="22"/>
      <c r="BC102" s="22"/>
      <c r="BD102" s="22"/>
      <c r="BE102" s="102">
        <f t="shared" si="420"/>
        <v>0</v>
      </c>
      <c r="BF102" s="102">
        <v>0</v>
      </c>
      <c r="BG102" s="102"/>
      <c r="BH102" s="22"/>
      <c r="BI102" s="22"/>
      <c r="BJ102" s="102">
        <f t="shared" si="410"/>
        <v>0</v>
      </c>
      <c r="BK102" s="102"/>
      <c r="BL102" s="22"/>
      <c r="BM102" s="22"/>
      <c r="BN102" s="102">
        <f t="shared" si="411"/>
        <v>0</v>
      </c>
      <c r="BO102" s="102">
        <v>0</v>
      </c>
      <c r="BP102" s="102"/>
      <c r="BQ102" s="102"/>
      <c r="BR102" s="22"/>
      <c r="BS102" s="22"/>
      <c r="BT102" s="102"/>
      <c r="BU102" s="102">
        <f t="shared" si="412"/>
        <v>0</v>
      </c>
      <c r="BV102" s="102">
        <v>0</v>
      </c>
      <c r="BW102" s="102"/>
      <c r="BX102" s="102"/>
      <c r="BY102" s="22"/>
      <c r="BZ102" s="22"/>
      <c r="CD102" s="633"/>
      <c r="CE102" s="695"/>
    </row>
    <row r="103" spans="2:83" s="50" customFormat="1" ht="30" hidden="1" customHeight="1" x14ac:dyDescent="0.25">
      <c r="B103" s="200"/>
      <c r="C103" s="110"/>
      <c r="D103" s="236"/>
      <c r="E103" s="33"/>
      <c r="F103" s="33"/>
      <c r="G103" s="33"/>
      <c r="H103" s="236"/>
      <c r="I103" s="236"/>
      <c r="J103" s="109"/>
      <c r="K103" s="167">
        <f t="shared" si="404"/>
        <v>0</v>
      </c>
      <c r="L103" s="695" t="e">
        <f t="shared" si="362"/>
        <v>#DIV/0!</v>
      </c>
      <c r="M103" s="33"/>
      <c r="N103" s="695" t="e">
        <f t="shared" si="384"/>
        <v>#DIV/0!</v>
      </c>
      <c r="O103" s="89"/>
      <c r="P103" s="19"/>
      <c r="Q103" s="89"/>
      <c r="R103" s="695" t="e">
        <f t="shared" si="386"/>
        <v>#DIV/0!</v>
      </c>
      <c r="S103" s="31"/>
      <c r="T103" s="31"/>
      <c r="U103" s="31"/>
      <c r="V103" s="285">
        <f t="shared" si="405"/>
        <v>0</v>
      </c>
      <c r="W103" s="31"/>
      <c r="X103" s="31"/>
      <c r="Y103" s="31"/>
      <c r="Z103" s="31">
        <f t="shared" si="388"/>
        <v>0</v>
      </c>
      <c r="AA103" s="89">
        <f t="shared" si="406"/>
        <v>0</v>
      </c>
      <c r="AB103" s="31"/>
      <c r="AC103" s="31"/>
      <c r="AD103" s="31"/>
      <c r="AE103" s="167"/>
      <c r="AF103" s="695" t="e">
        <f t="shared" si="365"/>
        <v>#DIV/0!</v>
      </c>
      <c r="AG103" s="33"/>
      <c r="AH103" s="695" t="e">
        <f t="shared" si="366"/>
        <v>#DIV/0!</v>
      </c>
      <c r="AI103" s="89"/>
      <c r="AJ103" s="19"/>
      <c r="AK103" s="89"/>
      <c r="AL103" s="695" t="e">
        <f t="shared" si="390"/>
        <v>#DIV/0!</v>
      </c>
      <c r="AM103" s="31"/>
      <c r="AN103" s="31"/>
      <c r="AO103" s="31"/>
      <c r="AP103" s="31"/>
      <c r="AQ103" s="31"/>
      <c r="AR103" s="236"/>
      <c r="AS103" s="695" t="e">
        <f t="shared" si="370"/>
        <v>#DIV/0!</v>
      </c>
      <c r="AT103" s="33"/>
      <c r="AU103" s="695" t="e">
        <f t="shared" si="371"/>
        <v>#DIV/0!</v>
      </c>
      <c r="AV103" s="89"/>
      <c r="AW103" s="695"/>
      <c r="AX103" s="33"/>
      <c r="AY103" s="695" t="e">
        <f t="shared" si="373"/>
        <v>#DIV/0!</v>
      </c>
      <c r="AZ103" s="31"/>
      <c r="BA103" s="695"/>
      <c r="BB103" s="31"/>
      <c r="BC103" s="31"/>
      <c r="BD103" s="31"/>
      <c r="BE103" s="31"/>
      <c r="BF103" s="89"/>
      <c r="BG103" s="89"/>
      <c r="BH103" s="31"/>
      <c r="BI103" s="31"/>
      <c r="BJ103" s="31">
        <f t="shared" si="410"/>
        <v>0</v>
      </c>
      <c r="BK103" s="89"/>
      <c r="BL103" s="31"/>
      <c r="BM103" s="31"/>
      <c r="BN103" s="102">
        <f t="shared" si="411"/>
        <v>0</v>
      </c>
      <c r="BO103" s="89"/>
      <c r="BP103" s="89"/>
      <c r="BQ103" s="89"/>
      <c r="BR103" s="31"/>
      <c r="BS103" s="31"/>
      <c r="BT103" s="89"/>
      <c r="BU103" s="102">
        <f t="shared" si="412"/>
        <v>0</v>
      </c>
      <c r="BV103" s="89"/>
      <c r="BW103" s="89"/>
      <c r="BX103" s="89"/>
      <c r="BY103" s="31"/>
      <c r="BZ103" s="31"/>
      <c r="CD103" s="634"/>
      <c r="CE103" s="695"/>
    </row>
    <row r="104" spans="2:83" s="50" customFormat="1" ht="30" hidden="1" customHeight="1" x14ac:dyDescent="0.25">
      <c r="B104" s="200"/>
      <c r="C104" s="110"/>
      <c r="D104" s="236"/>
      <c r="E104" s="33"/>
      <c r="F104" s="33"/>
      <c r="G104" s="33"/>
      <c r="H104" s="236"/>
      <c r="I104" s="236"/>
      <c r="J104" s="109"/>
      <c r="K104" s="167">
        <f t="shared" si="404"/>
        <v>0</v>
      </c>
      <c r="L104" s="695" t="e">
        <f t="shared" si="362"/>
        <v>#DIV/0!</v>
      </c>
      <c r="M104" s="33"/>
      <c r="N104" s="695" t="e">
        <f t="shared" si="384"/>
        <v>#DIV/0!</v>
      </c>
      <c r="O104" s="89"/>
      <c r="P104" s="19"/>
      <c r="Q104" s="89"/>
      <c r="R104" s="695" t="e">
        <f t="shared" si="386"/>
        <v>#DIV/0!</v>
      </c>
      <c r="S104" s="31"/>
      <c r="T104" s="31"/>
      <c r="U104" s="31"/>
      <c r="V104" s="285">
        <f t="shared" si="405"/>
        <v>0</v>
      </c>
      <c r="W104" s="31"/>
      <c r="X104" s="31"/>
      <c r="Y104" s="31"/>
      <c r="Z104" s="31">
        <f t="shared" si="388"/>
        <v>0</v>
      </c>
      <c r="AA104" s="89">
        <f t="shared" si="406"/>
        <v>0</v>
      </c>
      <c r="AB104" s="31"/>
      <c r="AC104" s="31"/>
      <c r="AD104" s="31"/>
      <c r="AE104" s="167"/>
      <c r="AF104" s="695" t="e">
        <f t="shared" si="365"/>
        <v>#DIV/0!</v>
      </c>
      <c r="AG104" s="33"/>
      <c r="AH104" s="695" t="e">
        <f t="shared" si="366"/>
        <v>#DIV/0!</v>
      </c>
      <c r="AI104" s="89"/>
      <c r="AJ104" s="19"/>
      <c r="AK104" s="89"/>
      <c r="AL104" s="695" t="e">
        <f t="shared" si="390"/>
        <v>#DIV/0!</v>
      </c>
      <c r="AM104" s="31"/>
      <c r="AN104" s="31"/>
      <c r="AO104" s="31"/>
      <c r="AP104" s="31"/>
      <c r="AQ104" s="31"/>
      <c r="AR104" s="236"/>
      <c r="AS104" s="695" t="e">
        <f t="shared" si="370"/>
        <v>#DIV/0!</v>
      </c>
      <c r="AT104" s="33"/>
      <c r="AU104" s="695" t="e">
        <f t="shared" si="371"/>
        <v>#DIV/0!</v>
      </c>
      <c r="AV104" s="89"/>
      <c r="AW104" s="695"/>
      <c r="AX104" s="33"/>
      <c r="AY104" s="695" t="e">
        <f t="shared" si="373"/>
        <v>#DIV/0!</v>
      </c>
      <c r="AZ104" s="31"/>
      <c r="BA104" s="695"/>
      <c r="BB104" s="31"/>
      <c r="BC104" s="31"/>
      <c r="BD104" s="31"/>
      <c r="BE104" s="31"/>
      <c r="BF104" s="89"/>
      <c r="BG104" s="89"/>
      <c r="BH104" s="31"/>
      <c r="BI104" s="31"/>
      <c r="BJ104" s="31">
        <f t="shared" si="410"/>
        <v>0</v>
      </c>
      <c r="BK104" s="89"/>
      <c r="BL104" s="31"/>
      <c r="BM104" s="31"/>
      <c r="BN104" s="102">
        <f t="shared" si="411"/>
        <v>0</v>
      </c>
      <c r="BO104" s="89"/>
      <c r="BP104" s="89"/>
      <c r="BQ104" s="89"/>
      <c r="BR104" s="31"/>
      <c r="BS104" s="31"/>
      <c r="BT104" s="89"/>
      <c r="BU104" s="102">
        <f t="shared" si="412"/>
        <v>0</v>
      </c>
      <c r="BV104" s="89"/>
      <c r="BW104" s="89"/>
      <c r="BX104" s="89"/>
      <c r="BY104" s="31"/>
      <c r="BZ104" s="31"/>
      <c r="CD104" s="634"/>
      <c r="CE104" s="695"/>
    </row>
    <row r="105" spans="2:83" s="50" customFormat="1" ht="30" hidden="1" customHeight="1" x14ac:dyDescent="0.25">
      <c r="B105" s="200"/>
      <c r="C105" s="110"/>
      <c r="D105" s="236"/>
      <c r="E105" s="33"/>
      <c r="F105" s="33"/>
      <c r="G105" s="33"/>
      <c r="H105" s="236"/>
      <c r="I105" s="236"/>
      <c r="J105" s="109"/>
      <c r="K105" s="167">
        <f t="shared" si="404"/>
        <v>0</v>
      </c>
      <c r="L105" s="695" t="e">
        <f t="shared" si="362"/>
        <v>#DIV/0!</v>
      </c>
      <c r="M105" s="33"/>
      <c r="N105" s="695" t="e">
        <f t="shared" si="384"/>
        <v>#DIV/0!</v>
      </c>
      <c r="O105" s="89"/>
      <c r="P105" s="19"/>
      <c r="Q105" s="89"/>
      <c r="R105" s="695" t="e">
        <f t="shared" si="386"/>
        <v>#DIV/0!</v>
      </c>
      <c r="S105" s="31"/>
      <c r="T105" s="31"/>
      <c r="U105" s="31"/>
      <c r="V105" s="285">
        <f t="shared" si="405"/>
        <v>0</v>
      </c>
      <c r="W105" s="31"/>
      <c r="X105" s="31"/>
      <c r="Y105" s="31"/>
      <c r="Z105" s="31">
        <f t="shared" si="388"/>
        <v>0</v>
      </c>
      <c r="AA105" s="89">
        <f t="shared" si="406"/>
        <v>0</v>
      </c>
      <c r="AB105" s="31"/>
      <c r="AC105" s="31"/>
      <c r="AD105" s="31"/>
      <c r="AE105" s="167"/>
      <c r="AF105" s="695" t="e">
        <f t="shared" si="365"/>
        <v>#DIV/0!</v>
      </c>
      <c r="AG105" s="33"/>
      <c r="AH105" s="695" t="e">
        <f t="shared" si="366"/>
        <v>#DIV/0!</v>
      </c>
      <c r="AI105" s="89"/>
      <c r="AJ105" s="19"/>
      <c r="AK105" s="89"/>
      <c r="AL105" s="695" t="e">
        <f t="shared" si="390"/>
        <v>#DIV/0!</v>
      </c>
      <c r="AM105" s="31"/>
      <c r="AN105" s="31"/>
      <c r="AO105" s="31"/>
      <c r="AP105" s="31"/>
      <c r="AQ105" s="31"/>
      <c r="AR105" s="236"/>
      <c r="AS105" s="695" t="e">
        <f t="shared" si="370"/>
        <v>#DIV/0!</v>
      </c>
      <c r="AT105" s="33"/>
      <c r="AU105" s="695" t="e">
        <f t="shared" si="371"/>
        <v>#DIV/0!</v>
      </c>
      <c r="AV105" s="89"/>
      <c r="AW105" s="695"/>
      <c r="AX105" s="33"/>
      <c r="AY105" s="695" t="e">
        <f t="shared" si="373"/>
        <v>#DIV/0!</v>
      </c>
      <c r="AZ105" s="31"/>
      <c r="BA105" s="695"/>
      <c r="BB105" s="31"/>
      <c r="BC105" s="31"/>
      <c r="BD105" s="31"/>
      <c r="BE105" s="31"/>
      <c r="BF105" s="89"/>
      <c r="BG105" s="89"/>
      <c r="BH105" s="31"/>
      <c r="BI105" s="31"/>
      <c r="BJ105" s="31">
        <f t="shared" si="410"/>
        <v>0</v>
      </c>
      <c r="BK105" s="89"/>
      <c r="BL105" s="31"/>
      <c r="BM105" s="31"/>
      <c r="BN105" s="102">
        <f t="shared" si="411"/>
        <v>0</v>
      </c>
      <c r="BO105" s="89"/>
      <c r="BP105" s="89"/>
      <c r="BQ105" s="89"/>
      <c r="BR105" s="31"/>
      <c r="BS105" s="31"/>
      <c r="BT105" s="89"/>
      <c r="BU105" s="102">
        <f t="shared" si="412"/>
        <v>0</v>
      </c>
      <c r="BV105" s="89"/>
      <c r="BW105" s="89"/>
      <c r="BX105" s="89"/>
      <c r="BY105" s="31"/>
      <c r="BZ105" s="31"/>
      <c r="CD105" s="634"/>
      <c r="CE105" s="695"/>
    </row>
    <row r="106" spans="2:83" s="50" customFormat="1" ht="30" hidden="1" customHeight="1" x14ac:dyDescent="0.25">
      <c r="B106" s="200"/>
      <c r="C106" s="110"/>
      <c r="D106" s="236"/>
      <c r="E106" s="33"/>
      <c r="F106" s="33"/>
      <c r="G106" s="33"/>
      <c r="H106" s="236"/>
      <c r="I106" s="236"/>
      <c r="J106" s="109"/>
      <c r="K106" s="167">
        <f t="shared" si="404"/>
        <v>0</v>
      </c>
      <c r="L106" s="695" t="e">
        <f t="shared" si="362"/>
        <v>#DIV/0!</v>
      </c>
      <c r="M106" s="33"/>
      <c r="N106" s="695" t="e">
        <f t="shared" si="384"/>
        <v>#DIV/0!</v>
      </c>
      <c r="O106" s="89"/>
      <c r="P106" s="19"/>
      <c r="Q106" s="89"/>
      <c r="R106" s="695" t="e">
        <f t="shared" si="386"/>
        <v>#DIV/0!</v>
      </c>
      <c r="S106" s="31"/>
      <c r="T106" s="31"/>
      <c r="U106" s="31"/>
      <c r="V106" s="285">
        <f t="shared" si="405"/>
        <v>0</v>
      </c>
      <c r="W106" s="31"/>
      <c r="X106" s="31"/>
      <c r="Y106" s="31"/>
      <c r="Z106" s="31">
        <f t="shared" si="388"/>
        <v>0</v>
      </c>
      <c r="AA106" s="89">
        <f t="shared" si="406"/>
        <v>0</v>
      </c>
      <c r="AB106" s="31"/>
      <c r="AC106" s="31"/>
      <c r="AD106" s="31"/>
      <c r="AE106" s="167"/>
      <c r="AF106" s="695" t="e">
        <f t="shared" si="365"/>
        <v>#DIV/0!</v>
      </c>
      <c r="AG106" s="33"/>
      <c r="AH106" s="695" t="e">
        <f t="shared" si="366"/>
        <v>#DIV/0!</v>
      </c>
      <c r="AI106" s="89"/>
      <c r="AJ106" s="19"/>
      <c r="AK106" s="89"/>
      <c r="AL106" s="695" t="e">
        <f t="shared" si="390"/>
        <v>#DIV/0!</v>
      </c>
      <c r="AM106" s="31"/>
      <c r="AN106" s="31"/>
      <c r="AO106" s="31"/>
      <c r="AP106" s="31"/>
      <c r="AQ106" s="31"/>
      <c r="AR106" s="236"/>
      <c r="AS106" s="695" t="e">
        <f t="shared" si="370"/>
        <v>#DIV/0!</v>
      </c>
      <c r="AT106" s="33"/>
      <c r="AU106" s="695" t="e">
        <f t="shared" si="371"/>
        <v>#DIV/0!</v>
      </c>
      <c r="AV106" s="89"/>
      <c r="AW106" s="695"/>
      <c r="AX106" s="33"/>
      <c r="AY106" s="695" t="e">
        <f t="shared" si="373"/>
        <v>#DIV/0!</v>
      </c>
      <c r="AZ106" s="31"/>
      <c r="BA106" s="695"/>
      <c r="BB106" s="31"/>
      <c r="BC106" s="31"/>
      <c r="BD106" s="31"/>
      <c r="BE106" s="31"/>
      <c r="BF106" s="89"/>
      <c r="BG106" s="89"/>
      <c r="BH106" s="31"/>
      <c r="BI106" s="31"/>
      <c r="BJ106" s="31">
        <f t="shared" si="410"/>
        <v>0</v>
      </c>
      <c r="BK106" s="89"/>
      <c r="BL106" s="31"/>
      <c r="BM106" s="31"/>
      <c r="BN106" s="102">
        <f t="shared" si="411"/>
        <v>0</v>
      </c>
      <c r="BO106" s="89"/>
      <c r="BP106" s="89"/>
      <c r="BQ106" s="89"/>
      <c r="BR106" s="31"/>
      <c r="BS106" s="31"/>
      <c r="BT106" s="89"/>
      <c r="BU106" s="102">
        <f t="shared" si="412"/>
        <v>0</v>
      </c>
      <c r="BV106" s="89"/>
      <c r="BW106" s="89"/>
      <c r="BX106" s="89"/>
      <c r="BY106" s="31"/>
      <c r="BZ106" s="31"/>
      <c r="CD106" s="634"/>
      <c r="CE106" s="695"/>
    </row>
    <row r="107" spans="2:83" s="50" customFormat="1" ht="30" hidden="1" customHeight="1" x14ac:dyDescent="0.25">
      <c r="B107" s="200"/>
      <c r="C107" s="110"/>
      <c r="D107" s="236"/>
      <c r="E107" s="33"/>
      <c r="F107" s="33"/>
      <c r="G107" s="33"/>
      <c r="H107" s="236"/>
      <c r="I107" s="236"/>
      <c r="J107" s="109"/>
      <c r="K107" s="167">
        <f t="shared" si="404"/>
        <v>0</v>
      </c>
      <c r="L107" s="695" t="e">
        <f t="shared" si="362"/>
        <v>#DIV/0!</v>
      </c>
      <c r="M107" s="33"/>
      <c r="N107" s="695" t="e">
        <f t="shared" si="384"/>
        <v>#DIV/0!</v>
      </c>
      <c r="O107" s="89"/>
      <c r="P107" s="19"/>
      <c r="Q107" s="89"/>
      <c r="R107" s="695" t="e">
        <f t="shared" si="386"/>
        <v>#DIV/0!</v>
      </c>
      <c r="S107" s="31"/>
      <c r="T107" s="31"/>
      <c r="U107" s="31"/>
      <c r="V107" s="285">
        <f t="shared" si="405"/>
        <v>0</v>
      </c>
      <c r="W107" s="31"/>
      <c r="X107" s="31"/>
      <c r="Y107" s="31"/>
      <c r="Z107" s="31">
        <f t="shared" si="388"/>
        <v>0</v>
      </c>
      <c r="AA107" s="89">
        <f t="shared" si="406"/>
        <v>0</v>
      </c>
      <c r="AB107" s="31"/>
      <c r="AC107" s="31"/>
      <c r="AD107" s="31"/>
      <c r="AE107" s="167"/>
      <c r="AF107" s="695" t="e">
        <f t="shared" si="365"/>
        <v>#DIV/0!</v>
      </c>
      <c r="AG107" s="33"/>
      <c r="AH107" s="695" t="e">
        <f t="shared" si="366"/>
        <v>#DIV/0!</v>
      </c>
      <c r="AI107" s="89"/>
      <c r="AJ107" s="19"/>
      <c r="AK107" s="89"/>
      <c r="AL107" s="695" t="e">
        <f t="shared" si="390"/>
        <v>#DIV/0!</v>
      </c>
      <c r="AM107" s="31"/>
      <c r="AN107" s="31"/>
      <c r="AO107" s="31"/>
      <c r="AP107" s="31"/>
      <c r="AQ107" s="31"/>
      <c r="AR107" s="236"/>
      <c r="AS107" s="695" t="e">
        <f t="shared" si="370"/>
        <v>#DIV/0!</v>
      </c>
      <c r="AT107" s="33"/>
      <c r="AU107" s="695" t="e">
        <f t="shared" si="371"/>
        <v>#DIV/0!</v>
      </c>
      <c r="AV107" s="89"/>
      <c r="AW107" s="695"/>
      <c r="AX107" s="33"/>
      <c r="AY107" s="695" t="e">
        <f t="shared" si="373"/>
        <v>#DIV/0!</v>
      </c>
      <c r="AZ107" s="31"/>
      <c r="BA107" s="695"/>
      <c r="BB107" s="31"/>
      <c r="BC107" s="31"/>
      <c r="BD107" s="31"/>
      <c r="BE107" s="31"/>
      <c r="BF107" s="89"/>
      <c r="BG107" s="89"/>
      <c r="BH107" s="31"/>
      <c r="BI107" s="31"/>
      <c r="BJ107" s="31">
        <f t="shared" si="410"/>
        <v>0</v>
      </c>
      <c r="BK107" s="89"/>
      <c r="BL107" s="31"/>
      <c r="BM107" s="31"/>
      <c r="BN107" s="102">
        <f t="shared" si="411"/>
        <v>0</v>
      </c>
      <c r="BO107" s="89"/>
      <c r="BP107" s="89"/>
      <c r="BQ107" s="89"/>
      <c r="BR107" s="31"/>
      <c r="BS107" s="31"/>
      <c r="BT107" s="89"/>
      <c r="BU107" s="102">
        <f t="shared" si="412"/>
        <v>0</v>
      </c>
      <c r="BV107" s="89"/>
      <c r="BW107" s="89"/>
      <c r="BX107" s="89"/>
      <c r="BY107" s="31"/>
      <c r="BZ107" s="31"/>
      <c r="CD107" s="634"/>
      <c r="CE107" s="695"/>
    </row>
    <row r="108" spans="2:83" s="50" customFormat="1" ht="30" hidden="1" customHeight="1" x14ac:dyDescent="0.25">
      <c r="B108" s="200"/>
      <c r="C108" s="110"/>
      <c r="D108" s="236"/>
      <c r="E108" s="33"/>
      <c r="F108" s="33"/>
      <c r="G108" s="33"/>
      <c r="H108" s="236"/>
      <c r="I108" s="236"/>
      <c r="J108" s="109"/>
      <c r="K108" s="167">
        <f t="shared" si="404"/>
        <v>0</v>
      </c>
      <c r="L108" s="695" t="e">
        <f t="shared" si="362"/>
        <v>#DIV/0!</v>
      </c>
      <c r="M108" s="33"/>
      <c r="N108" s="695" t="e">
        <f t="shared" si="384"/>
        <v>#DIV/0!</v>
      </c>
      <c r="O108" s="89"/>
      <c r="P108" s="19"/>
      <c r="Q108" s="89"/>
      <c r="R108" s="695" t="e">
        <f t="shared" si="386"/>
        <v>#DIV/0!</v>
      </c>
      <c r="S108" s="31"/>
      <c r="T108" s="31"/>
      <c r="U108" s="31"/>
      <c r="V108" s="285">
        <f t="shared" si="405"/>
        <v>0</v>
      </c>
      <c r="W108" s="31"/>
      <c r="X108" s="31"/>
      <c r="Y108" s="31"/>
      <c r="Z108" s="31">
        <f t="shared" si="388"/>
        <v>0</v>
      </c>
      <c r="AA108" s="89">
        <f t="shared" si="406"/>
        <v>0</v>
      </c>
      <c r="AB108" s="31"/>
      <c r="AC108" s="31"/>
      <c r="AD108" s="31"/>
      <c r="AE108" s="167"/>
      <c r="AF108" s="695" t="e">
        <f t="shared" si="365"/>
        <v>#DIV/0!</v>
      </c>
      <c r="AG108" s="33"/>
      <c r="AH108" s="695" t="e">
        <f t="shared" si="366"/>
        <v>#DIV/0!</v>
      </c>
      <c r="AI108" s="89"/>
      <c r="AJ108" s="19"/>
      <c r="AK108" s="89"/>
      <c r="AL108" s="695" t="e">
        <f t="shared" si="390"/>
        <v>#DIV/0!</v>
      </c>
      <c r="AM108" s="31"/>
      <c r="AN108" s="31"/>
      <c r="AO108" s="31"/>
      <c r="AP108" s="31"/>
      <c r="AQ108" s="31"/>
      <c r="AR108" s="236"/>
      <c r="AS108" s="695" t="e">
        <f t="shared" si="370"/>
        <v>#DIV/0!</v>
      </c>
      <c r="AT108" s="33"/>
      <c r="AU108" s="695" t="e">
        <f t="shared" si="371"/>
        <v>#DIV/0!</v>
      </c>
      <c r="AV108" s="89"/>
      <c r="AW108" s="695"/>
      <c r="AX108" s="33"/>
      <c r="AY108" s="695" t="e">
        <f t="shared" si="373"/>
        <v>#DIV/0!</v>
      </c>
      <c r="AZ108" s="31"/>
      <c r="BA108" s="695"/>
      <c r="BB108" s="31"/>
      <c r="BC108" s="31"/>
      <c r="BD108" s="31"/>
      <c r="BE108" s="31"/>
      <c r="BF108" s="89"/>
      <c r="BG108" s="89"/>
      <c r="BH108" s="31"/>
      <c r="BI108" s="31"/>
      <c r="BJ108" s="31">
        <f t="shared" si="410"/>
        <v>0</v>
      </c>
      <c r="BK108" s="89"/>
      <c r="BL108" s="31"/>
      <c r="BM108" s="31"/>
      <c r="BN108" s="102">
        <f t="shared" si="411"/>
        <v>0</v>
      </c>
      <c r="BO108" s="89"/>
      <c r="BP108" s="89"/>
      <c r="BQ108" s="89"/>
      <c r="BR108" s="31"/>
      <c r="BS108" s="31"/>
      <c r="BT108" s="89"/>
      <c r="BU108" s="102">
        <f t="shared" si="412"/>
        <v>0</v>
      </c>
      <c r="BV108" s="89"/>
      <c r="BW108" s="89"/>
      <c r="BX108" s="89"/>
      <c r="BY108" s="31"/>
      <c r="BZ108" s="31"/>
      <c r="CD108" s="634"/>
      <c r="CE108" s="695"/>
    </row>
    <row r="109" spans="2:83" s="50" customFormat="1" ht="30" hidden="1" customHeight="1" x14ac:dyDescent="0.25">
      <c r="B109" s="200"/>
      <c r="C109" s="110"/>
      <c r="D109" s="236"/>
      <c r="E109" s="33"/>
      <c r="F109" s="33"/>
      <c r="G109" s="33"/>
      <c r="H109" s="236"/>
      <c r="I109" s="236"/>
      <c r="J109" s="109"/>
      <c r="K109" s="167">
        <f t="shared" si="404"/>
        <v>0</v>
      </c>
      <c r="L109" s="695" t="e">
        <f t="shared" si="362"/>
        <v>#DIV/0!</v>
      </c>
      <c r="M109" s="33"/>
      <c r="N109" s="695" t="e">
        <f t="shared" si="384"/>
        <v>#DIV/0!</v>
      </c>
      <c r="O109" s="89"/>
      <c r="P109" s="19"/>
      <c r="Q109" s="89"/>
      <c r="R109" s="695" t="e">
        <f t="shared" si="386"/>
        <v>#DIV/0!</v>
      </c>
      <c r="S109" s="31"/>
      <c r="T109" s="31"/>
      <c r="U109" s="31"/>
      <c r="V109" s="285">
        <f t="shared" si="405"/>
        <v>0</v>
      </c>
      <c r="W109" s="31"/>
      <c r="X109" s="31"/>
      <c r="Y109" s="31"/>
      <c r="Z109" s="31">
        <f t="shared" si="388"/>
        <v>0</v>
      </c>
      <c r="AA109" s="89">
        <f t="shared" si="406"/>
        <v>0</v>
      </c>
      <c r="AB109" s="31"/>
      <c r="AC109" s="31"/>
      <c r="AD109" s="31"/>
      <c r="AE109" s="167"/>
      <c r="AF109" s="695" t="e">
        <f t="shared" si="365"/>
        <v>#DIV/0!</v>
      </c>
      <c r="AG109" s="33"/>
      <c r="AH109" s="695" t="e">
        <f t="shared" si="366"/>
        <v>#DIV/0!</v>
      </c>
      <c r="AI109" s="89"/>
      <c r="AJ109" s="19"/>
      <c r="AK109" s="89"/>
      <c r="AL109" s="695" t="e">
        <f t="shared" si="390"/>
        <v>#DIV/0!</v>
      </c>
      <c r="AM109" s="31"/>
      <c r="AN109" s="31"/>
      <c r="AO109" s="31"/>
      <c r="AP109" s="31"/>
      <c r="AQ109" s="31"/>
      <c r="AR109" s="236"/>
      <c r="AS109" s="695" t="e">
        <f t="shared" si="370"/>
        <v>#DIV/0!</v>
      </c>
      <c r="AT109" s="33"/>
      <c r="AU109" s="695" t="e">
        <f t="shared" si="371"/>
        <v>#DIV/0!</v>
      </c>
      <c r="AV109" s="89"/>
      <c r="AW109" s="695"/>
      <c r="AX109" s="33"/>
      <c r="AY109" s="695" t="e">
        <f t="shared" si="373"/>
        <v>#DIV/0!</v>
      </c>
      <c r="AZ109" s="31"/>
      <c r="BA109" s="695"/>
      <c r="BB109" s="31"/>
      <c r="BC109" s="31"/>
      <c r="BD109" s="31"/>
      <c r="BE109" s="31"/>
      <c r="BF109" s="89"/>
      <c r="BG109" s="89"/>
      <c r="BH109" s="31"/>
      <c r="BI109" s="31"/>
      <c r="BJ109" s="31">
        <f t="shared" si="410"/>
        <v>0</v>
      </c>
      <c r="BK109" s="89"/>
      <c r="BL109" s="31"/>
      <c r="BM109" s="31"/>
      <c r="BN109" s="102">
        <f t="shared" si="411"/>
        <v>0</v>
      </c>
      <c r="BO109" s="89"/>
      <c r="BP109" s="89"/>
      <c r="BQ109" s="89"/>
      <c r="BR109" s="31"/>
      <c r="BS109" s="31"/>
      <c r="BT109" s="89"/>
      <c r="BU109" s="102">
        <f t="shared" si="412"/>
        <v>0</v>
      </c>
      <c r="BV109" s="89"/>
      <c r="BW109" s="89"/>
      <c r="BX109" s="89"/>
      <c r="BY109" s="31"/>
      <c r="BZ109" s="31"/>
      <c r="CD109" s="634"/>
      <c r="CE109" s="695"/>
    </row>
    <row r="110" spans="2:83" s="50" customFormat="1" ht="30" hidden="1" customHeight="1" x14ac:dyDescent="0.25">
      <c r="B110" s="200"/>
      <c r="C110" s="110"/>
      <c r="D110" s="236"/>
      <c r="E110" s="33"/>
      <c r="F110" s="33"/>
      <c r="G110" s="33"/>
      <c r="H110" s="236"/>
      <c r="I110" s="236"/>
      <c r="J110" s="109"/>
      <c r="K110" s="167">
        <f t="shared" si="404"/>
        <v>0</v>
      </c>
      <c r="L110" s="695" t="e">
        <f t="shared" si="362"/>
        <v>#DIV/0!</v>
      </c>
      <c r="M110" s="33"/>
      <c r="N110" s="695" t="e">
        <f t="shared" si="384"/>
        <v>#DIV/0!</v>
      </c>
      <c r="O110" s="89"/>
      <c r="P110" s="19"/>
      <c r="Q110" s="89"/>
      <c r="R110" s="695" t="e">
        <f t="shared" si="386"/>
        <v>#DIV/0!</v>
      </c>
      <c r="S110" s="31"/>
      <c r="T110" s="31"/>
      <c r="U110" s="31"/>
      <c r="V110" s="285">
        <f t="shared" si="405"/>
        <v>0</v>
      </c>
      <c r="W110" s="31"/>
      <c r="X110" s="31"/>
      <c r="Y110" s="31"/>
      <c r="Z110" s="31">
        <f t="shared" si="388"/>
        <v>0</v>
      </c>
      <c r="AA110" s="89">
        <f t="shared" si="406"/>
        <v>0</v>
      </c>
      <c r="AB110" s="31"/>
      <c r="AC110" s="31"/>
      <c r="AD110" s="31"/>
      <c r="AE110" s="167"/>
      <c r="AF110" s="695" t="e">
        <f t="shared" si="365"/>
        <v>#DIV/0!</v>
      </c>
      <c r="AG110" s="33"/>
      <c r="AH110" s="695" t="e">
        <f t="shared" si="366"/>
        <v>#DIV/0!</v>
      </c>
      <c r="AI110" s="89"/>
      <c r="AJ110" s="19"/>
      <c r="AK110" s="89"/>
      <c r="AL110" s="695" t="e">
        <f t="shared" si="390"/>
        <v>#DIV/0!</v>
      </c>
      <c r="AM110" s="31"/>
      <c r="AN110" s="31"/>
      <c r="AO110" s="31"/>
      <c r="AP110" s="31"/>
      <c r="AQ110" s="31"/>
      <c r="AR110" s="236"/>
      <c r="AS110" s="695" t="e">
        <f t="shared" si="370"/>
        <v>#DIV/0!</v>
      </c>
      <c r="AT110" s="33"/>
      <c r="AU110" s="695" t="e">
        <f t="shared" si="371"/>
        <v>#DIV/0!</v>
      </c>
      <c r="AV110" s="89"/>
      <c r="AW110" s="695"/>
      <c r="AX110" s="33"/>
      <c r="AY110" s="695" t="e">
        <f t="shared" si="373"/>
        <v>#DIV/0!</v>
      </c>
      <c r="AZ110" s="31"/>
      <c r="BA110" s="695"/>
      <c r="BB110" s="31"/>
      <c r="BC110" s="31"/>
      <c r="BD110" s="31"/>
      <c r="BE110" s="31"/>
      <c r="BF110" s="89"/>
      <c r="BG110" s="89"/>
      <c r="BH110" s="31"/>
      <c r="BI110" s="31"/>
      <c r="BJ110" s="31">
        <f t="shared" si="410"/>
        <v>0</v>
      </c>
      <c r="BK110" s="89"/>
      <c r="BL110" s="31"/>
      <c r="BM110" s="31"/>
      <c r="BN110" s="102">
        <f t="shared" si="411"/>
        <v>0</v>
      </c>
      <c r="BO110" s="89"/>
      <c r="BP110" s="89"/>
      <c r="BQ110" s="89"/>
      <c r="BR110" s="31"/>
      <c r="BS110" s="31"/>
      <c r="BT110" s="89"/>
      <c r="BU110" s="102">
        <f t="shared" si="412"/>
        <v>0</v>
      </c>
      <c r="BV110" s="89"/>
      <c r="BW110" s="89"/>
      <c r="BX110" s="89"/>
      <c r="BY110" s="31"/>
      <c r="BZ110" s="31"/>
      <c r="CD110" s="634"/>
      <c r="CE110" s="695"/>
    </row>
    <row r="111" spans="2:83" s="50" customFormat="1" ht="30" hidden="1" customHeight="1" x14ac:dyDescent="0.25">
      <c r="B111" s="200"/>
      <c r="C111" s="110"/>
      <c r="D111" s="236"/>
      <c r="E111" s="33"/>
      <c r="F111" s="33"/>
      <c r="G111" s="33"/>
      <c r="H111" s="236"/>
      <c r="I111" s="236"/>
      <c r="J111" s="109"/>
      <c r="K111" s="167">
        <f t="shared" si="404"/>
        <v>0</v>
      </c>
      <c r="L111" s="695" t="e">
        <f t="shared" si="362"/>
        <v>#DIV/0!</v>
      </c>
      <c r="M111" s="33"/>
      <c r="N111" s="695" t="e">
        <f t="shared" si="384"/>
        <v>#DIV/0!</v>
      </c>
      <c r="O111" s="89"/>
      <c r="P111" s="19"/>
      <c r="Q111" s="89"/>
      <c r="R111" s="695" t="e">
        <f t="shared" si="386"/>
        <v>#DIV/0!</v>
      </c>
      <c r="S111" s="31"/>
      <c r="T111" s="31"/>
      <c r="U111" s="31"/>
      <c r="V111" s="285">
        <f t="shared" si="405"/>
        <v>0</v>
      </c>
      <c r="W111" s="31"/>
      <c r="X111" s="31"/>
      <c r="Y111" s="31"/>
      <c r="Z111" s="31">
        <f t="shared" si="388"/>
        <v>0</v>
      </c>
      <c r="AA111" s="89">
        <f t="shared" si="406"/>
        <v>0</v>
      </c>
      <c r="AB111" s="31"/>
      <c r="AC111" s="31"/>
      <c r="AD111" s="31"/>
      <c r="AE111" s="167"/>
      <c r="AF111" s="695" t="e">
        <f t="shared" si="365"/>
        <v>#DIV/0!</v>
      </c>
      <c r="AG111" s="33"/>
      <c r="AH111" s="695" t="e">
        <f t="shared" si="366"/>
        <v>#DIV/0!</v>
      </c>
      <c r="AI111" s="89"/>
      <c r="AJ111" s="19"/>
      <c r="AK111" s="89"/>
      <c r="AL111" s="695" t="e">
        <f t="shared" si="390"/>
        <v>#DIV/0!</v>
      </c>
      <c r="AM111" s="31"/>
      <c r="AN111" s="31"/>
      <c r="AO111" s="31"/>
      <c r="AP111" s="31"/>
      <c r="AQ111" s="31"/>
      <c r="AR111" s="236"/>
      <c r="AS111" s="695" t="e">
        <f t="shared" si="370"/>
        <v>#DIV/0!</v>
      </c>
      <c r="AT111" s="33"/>
      <c r="AU111" s="695" t="e">
        <f t="shared" si="371"/>
        <v>#DIV/0!</v>
      </c>
      <c r="AV111" s="89"/>
      <c r="AW111" s="695"/>
      <c r="AX111" s="33"/>
      <c r="AY111" s="695" t="e">
        <f t="shared" si="373"/>
        <v>#DIV/0!</v>
      </c>
      <c r="AZ111" s="31"/>
      <c r="BA111" s="695"/>
      <c r="BB111" s="31"/>
      <c r="BC111" s="31"/>
      <c r="BD111" s="31"/>
      <c r="BE111" s="31"/>
      <c r="BF111" s="89"/>
      <c r="BG111" s="89"/>
      <c r="BH111" s="31"/>
      <c r="BI111" s="31"/>
      <c r="BJ111" s="31">
        <f t="shared" si="410"/>
        <v>0</v>
      </c>
      <c r="BK111" s="89"/>
      <c r="BL111" s="31"/>
      <c r="BM111" s="31"/>
      <c r="BN111" s="102">
        <f t="shared" si="411"/>
        <v>0</v>
      </c>
      <c r="BO111" s="89"/>
      <c r="BP111" s="89"/>
      <c r="BQ111" s="89"/>
      <c r="BR111" s="31"/>
      <c r="BS111" s="31"/>
      <c r="BT111" s="89"/>
      <c r="BU111" s="102">
        <f t="shared" si="412"/>
        <v>0</v>
      </c>
      <c r="BV111" s="89"/>
      <c r="BW111" s="89"/>
      <c r="BX111" s="89"/>
      <c r="BY111" s="31"/>
      <c r="BZ111" s="31"/>
      <c r="CD111" s="634"/>
      <c r="CE111" s="695"/>
    </row>
    <row r="112" spans="2:83" s="50" customFormat="1" ht="30" hidden="1" customHeight="1" x14ac:dyDescent="0.25">
      <c r="B112" s="200"/>
      <c r="C112" s="110"/>
      <c r="D112" s="236"/>
      <c r="E112" s="33"/>
      <c r="F112" s="33"/>
      <c r="G112" s="33"/>
      <c r="H112" s="236"/>
      <c r="I112" s="236"/>
      <c r="J112" s="109"/>
      <c r="K112" s="167">
        <f t="shared" si="404"/>
        <v>0</v>
      </c>
      <c r="L112" s="695" t="e">
        <f t="shared" si="362"/>
        <v>#DIV/0!</v>
      </c>
      <c r="M112" s="33"/>
      <c r="N112" s="695" t="e">
        <f t="shared" si="384"/>
        <v>#DIV/0!</v>
      </c>
      <c r="O112" s="89"/>
      <c r="P112" s="19"/>
      <c r="Q112" s="89"/>
      <c r="R112" s="695" t="e">
        <f t="shared" si="386"/>
        <v>#DIV/0!</v>
      </c>
      <c r="S112" s="31"/>
      <c r="T112" s="31"/>
      <c r="U112" s="31"/>
      <c r="V112" s="285">
        <f t="shared" si="405"/>
        <v>0</v>
      </c>
      <c r="W112" s="31"/>
      <c r="X112" s="31"/>
      <c r="Y112" s="31"/>
      <c r="Z112" s="31">
        <f t="shared" si="388"/>
        <v>0</v>
      </c>
      <c r="AA112" s="89">
        <f t="shared" si="406"/>
        <v>0</v>
      </c>
      <c r="AB112" s="31"/>
      <c r="AC112" s="31"/>
      <c r="AD112" s="31"/>
      <c r="AE112" s="167"/>
      <c r="AF112" s="695" t="e">
        <f t="shared" si="365"/>
        <v>#DIV/0!</v>
      </c>
      <c r="AG112" s="33"/>
      <c r="AH112" s="695" t="e">
        <f t="shared" si="366"/>
        <v>#DIV/0!</v>
      </c>
      <c r="AI112" s="89"/>
      <c r="AJ112" s="19"/>
      <c r="AK112" s="89"/>
      <c r="AL112" s="695" t="e">
        <f t="shared" si="390"/>
        <v>#DIV/0!</v>
      </c>
      <c r="AM112" s="31"/>
      <c r="AN112" s="31"/>
      <c r="AO112" s="31"/>
      <c r="AP112" s="31"/>
      <c r="AQ112" s="31"/>
      <c r="AR112" s="236"/>
      <c r="AS112" s="695" t="e">
        <f t="shared" si="370"/>
        <v>#DIV/0!</v>
      </c>
      <c r="AT112" s="33"/>
      <c r="AU112" s="695" t="e">
        <f t="shared" si="371"/>
        <v>#DIV/0!</v>
      </c>
      <c r="AV112" s="89"/>
      <c r="AW112" s="695"/>
      <c r="AX112" s="33"/>
      <c r="AY112" s="695" t="e">
        <f t="shared" si="373"/>
        <v>#DIV/0!</v>
      </c>
      <c r="AZ112" s="31"/>
      <c r="BA112" s="695"/>
      <c r="BB112" s="31"/>
      <c r="BC112" s="31"/>
      <c r="BD112" s="31"/>
      <c r="BE112" s="31"/>
      <c r="BF112" s="89"/>
      <c r="BG112" s="89"/>
      <c r="BH112" s="31"/>
      <c r="BI112" s="31"/>
      <c r="BJ112" s="31">
        <f t="shared" si="410"/>
        <v>0</v>
      </c>
      <c r="BK112" s="89"/>
      <c r="BL112" s="31"/>
      <c r="BM112" s="31"/>
      <c r="BN112" s="102">
        <f t="shared" si="411"/>
        <v>0</v>
      </c>
      <c r="BO112" s="89"/>
      <c r="BP112" s="89"/>
      <c r="BQ112" s="89"/>
      <c r="BR112" s="31"/>
      <c r="BS112" s="31"/>
      <c r="BT112" s="89"/>
      <c r="BU112" s="102">
        <f t="shared" si="412"/>
        <v>0</v>
      </c>
      <c r="BV112" s="89"/>
      <c r="BW112" s="89"/>
      <c r="BX112" s="89"/>
      <c r="BY112" s="31"/>
      <c r="BZ112" s="31"/>
      <c r="CD112" s="634"/>
      <c r="CE112" s="695"/>
    </row>
    <row r="113" spans="2:83" s="50" customFormat="1" ht="30" hidden="1" customHeight="1" x14ac:dyDescent="0.25">
      <c r="B113" s="200"/>
      <c r="C113" s="110"/>
      <c r="D113" s="236"/>
      <c r="E113" s="33"/>
      <c r="F113" s="33"/>
      <c r="G113" s="33"/>
      <c r="H113" s="236"/>
      <c r="I113" s="236"/>
      <c r="J113" s="109"/>
      <c r="K113" s="167">
        <f t="shared" si="404"/>
        <v>0</v>
      </c>
      <c r="L113" s="695" t="e">
        <f t="shared" si="362"/>
        <v>#DIV/0!</v>
      </c>
      <c r="M113" s="33"/>
      <c r="N113" s="695" t="e">
        <f t="shared" si="384"/>
        <v>#DIV/0!</v>
      </c>
      <c r="O113" s="89"/>
      <c r="P113" s="19"/>
      <c r="Q113" s="89"/>
      <c r="R113" s="695" t="e">
        <f t="shared" si="386"/>
        <v>#DIV/0!</v>
      </c>
      <c r="S113" s="31"/>
      <c r="T113" s="31"/>
      <c r="U113" s="31"/>
      <c r="V113" s="285">
        <f t="shared" si="405"/>
        <v>0</v>
      </c>
      <c r="W113" s="31"/>
      <c r="X113" s="31"/>
      <c r="Y113" s="31"/>
      <c r="Z113" s="31">
        <f t="shared" si="388"/>
        <v>0</v>
      </c>
      <c r="AA113" s="89">
        <f t="shared" si="406"/>
        <v>0</v>
      </c>
      <c r="AB113" s="31"/>
      <c r="AC113" s="31"/>
      <c r="AD113" s="31"/>
      <c r="AE113" s="167"/>
      <c r="AF113" s="695" t="e">
        <f t="shared" si="365"/>
        <v>#DIV/0!</v>
      </c>
      <c r="AG113" s="33"/>
      <c r="AH113" s="695" t="e">
        <f t="shared" si="366"/>
        <v>#DIV/0!</v>
      </c>
      <c r="AI113" s="89"/>
      <c r="AJ113" s="19"/>
      <c r="AK113" s="89"/>
      <c r="AL113" s="695" t="e">
        <f t="shared" si="390"/>
        <v>#DIV/0!</v>
      </c>
      <c r="AM113" s="31"/>
      <c r="AN113" s="31"/>
      <c r="AO113" s="31"/>
      <c r="AP113" s="31"/>
      <c r="AQ113" s="31"/>
      <c r="AR113" s="236"/>
      <c r="AS113" s="695" t="e">
        <f t="shared" si="370"/>
        <v>#DIV/0!</v>
      </c>
      <c r="AT113" s="33"/>
      <c r="AU113" s="695" t="e">
        <f t="shared" si="371"/>
        <v>#DIV/0!</v>
      </c>
      <c r="AV113" s="89"/>
      <c r="AW113" s="695"/>
      <c r="AX113" s="33"/>
      <c r="AY113" s="695" t="e">
        <f t="shared" si="373"/>
        <v>#DIV/0!</v>
      </c>
      <c r="AZ113" s="31"/>
      <c r="BA113" s="695"/>
      <c r="BB113" s="31"/>
      <c r="BC113" s="31"/>
      <c r="BD113" s="31"/>
      <c r="BE113" s="31"/>
      <c r="BF113" s="89"/>
      <c r="BG113" s="89"/>
      <c r="BH113" s="31"/>
      <c r="BI113" s="31"/>
      <c r="BJ113" s="31">
        <f t="shared" si="410"/>
        <v>0</v>
      </c>
      <c r="BK113" s="89"/>
      <c r="BL113" s="31"/>
      <c r="BM113" s="31"/>
      <c r="BN113" s="102">
        <f t="shared" si="411"/>
        <v>0</v>
      </c>
      <c r="BO113" s="89"/>
      <c r="BP113" s="89"/>
      <c r="BQ113" s="89"/>
      <c r="BR113" s="31"/>
      <c r="BS113" s="31"/>
      <c r="BT113" s="89"/>
      <c r="BU113" s="102">
        <f t="shared" si="412"/>
        <v>0</v>
      </c>
      <c r="BV113" s="89"/>
      <c r="BW113" s="89"/>
      <c r="BX113" s="89"/>
      <c r="BY113" s="31"/>
      <c r="BZ113" s="31"/>
      <c r="CD113" s="634"/>
      <c r="CE113" s="695"/>
    </row>
    <row r="114" spans="2:83" s="348" customFormat="1" ht="179.25" hidden="1" customHeight="1" x14ac:dyDescent="0.25">
      <c r="B114" s="344" t="s">
        <v>34</v>
      </c>
      <c r="C114" s="345" t="s">
        <v>333</v>
      </c>
      <c r="D114" s="860">
        <f>E114+G114+H114+I114</f>
        <v>0</v>
      </c>
      <c r="E114" s="860">
        <f>E115+E116</f>
        <v>0</v>
      </c>
      <c r="F114" s="860"/>
      <c r="G114" s="860">
        <f t="shared" ref="G114" si="421">G115+G116</f>
        <v>0</v>
      </c>
      <c r="H114" s="860">
        <f t="shared" ref="H114:I114" si="422">H115+H116</f>
        <v>0</v>
      </c>
      <c r="I114" s="860">
        <f t="shared" si="422"/>
        <v>0</v>
      </c>
      <c r="J114" s="860"/>
      <c r="K114" s="167">
        <f t="shared" si="404"/>
        <v>0</v>
      </c>
      <c r="L114" s="695" t="e">
        <f t="shared" si="362"/>
        <v>#DIV/0!</v>
      </c>
      <c r="M114" s="860">
        <f>M115+M116</f>
        <v>0</v>
      </c>
      <c r="N114" s="695" t="e">
        <f t="shared" si="384"/>
        <v>#DIV/0!</v>
      </c>
      <c r="O114" s="346"/>
      <c r="P114" s="702"/>
      <c r="Q114" s="346">
        <f t="shared" ref="Q114" si="423">Q115+Q116</f>
        <v>0</v>
      </c>
      <c r="R114" s="695" t="e">
        <f t="shared" si="386"/>
        <v>#DIV/0!</v>
      </c>
      <c r="S114" s="346">
        <f t="shared" ref="S114:U114" si="424">S115+S116</f>
        <v>0</v>
      </c>
      <c r="T114" s="702"/>
      <c r="U114" s="346">
        <f t="shared" si="424"/>
        <v>0</v>
      </c>
      <c r="V114" s="346"/>
      <c r="W114" s="346"/>
      <c r="X114" s="347"/>
      <c r="Y114" s="347"/>
      <c r="Z114" s="346"/>
      <c r="AA114" s="346"/>
      <c r="AB114" s="347"/>
      <c r="AC114" s="347"/>
      <c r="AD114" s="713"/>
      <c r="AE114" s="167">
        <f>AG114+AK114+AM114+AO114</f>
        <v>0</v>
      </c>
      <c r="AF114" s="695" t="e">
        <f t="shared" si="365"/>
        <v>#DIV/0!</v>
      </c>
      <c r="AG114" s="860">
        <f>AG115+AG116</f>
        <v>0</v>
      </c>
      <c r="AH114" s="695" t="e">
        <f t="shared" si="366"/>
        <v>#DIV/0!</v>
      </c>
      <c r="AI114" s="346"/>
      <c r="AJ114" s="702"/>
      <c r="AK114" s="346">
        <f t="shared" ref="AK114" si="425">AK115+AK116</f>
        <v>0</v>
      </c>
      <c r="AL114" s="695" t="e">
        <f t="shared" si="390"/>
        <v>#DIV/0!</v>
      </c>
      <c r="AM114" s="346">
        <f t="shared" ref="AM114" si="426">AM115+AM116</f>
        <v>0</v>
      </c>
      <c r="AN114" s="702"/>
      <c r="AO114" s="347">
        <f t="shared" ref="AO114" si="427">AO115+AO116</f>
        <v>0</v>
      </c>
      <c r="AP114" s="346"/>
      <c r="AQ114" s="702"/>
      <c r="AR114" s="872">
        <f>AT114+AX114+AZ114+BB114</f>
        <v>0</v>
      </c>
      <c r="AS114" s="695" t="e">
        <f t="shared" si="370"/>
        <v>#DIV/0!</v>
      </c>
      <c r="AT114" s="860">
        <f>AT115+AT116</f>
        <v>0</v>
      </c>
      <c r="AU114" s="695" t="e">
        <f t="shared" si="371"/>
        <v>#DIV/0!</v>
      </c>
      <c r="AV114" s="346"/>
      <c r="AW114" s="695"/>
      <c r="AX114" s="860">
        <f t="shared" ref="AX114" si="428">AX115+AX116</f>
        <v>0</v>
      </c>
      <c r="AY114" s="695" t="e">
        <f t="shared" si="373"/>
        <v>#DIV/0!</v>
      </c>
      <c r="AZ114" s="346">
        <f t="shared" ref="AZ114:BB114" si="429">AZ115+AZ116</f>
        <v>0</v>
      </c>
      <c r="BA114" s="695"/>
      <c r="BB114" s="347">
        <f t="shared" si="429"/>
        <v>0</v>
      </c>
      <c r="BC114" s="347"/>
      <c r="BD114" s="347"/>
      <c r="BE114" s="625">
        <f>BF114+BG114+BH114+BI114</f>
        <v>0</v>
      </c>
      <c r="BF114" s="346">
        <f>BF115+BF116</f>
        <v>0</v>
      </c>
      <c r="BG114" s="346">
        <f t="shared" ref="BG114" si="430">BG115+BG116</f>
        <v>0</v>
      </c>
      <c r="BH114" s="346">
        <f t="shared" ref="BH114" si="431">BH115+BH116</f>
        <v>0</v>
      </c>
      <c r="BI114" s="347">
        <f t="shared" ref="BI114" si="432">BI115+BI116</f>
        <v>0</v>
      </c>
      <c r="BJ114" s="346">
        <f>BK114</f>
        <v>0</v>
      </c>
      <c r="BK114" s="346">
        <f>BK115+BK116</f>
        <v>0</v>
      </c>
      <c r="BL114" s="347"/>
      <c r="BM114" s="347"/>
      <c r="BN114" s="102">
        <f t="shared" si="411"/>
        <v>0</v>
      </c>
      <c r="BO114" s="346">
        <f>BO115+BO116</f>
        <v>0</v>
      </c>
      <c r="BP114" s="346"/>
      <c r="BQ114" s="346">
        <f t="shared" ref="BQ114" si="433">BQ115+BQ116</f>
        <v>0</v>
      </c>
      <c r="BR114" s="347"/>
      <c r="BS114" s="347"/>
      <c r="BT114" s="346">
        <f t="shared" ref="BT114" si="434">BT115+BT116</f>
        <v>0</v>
      </c>
      <c r="BU114" s="102">
        <f t="shared" si="412"/>
        <v>0</v>
      </c>
      <c r="BV114" s="346">
        <f>BV115+BV116</f>
        <v>0</v>
      </c>
      <c r="BW114" s="346"/>
      <c r="BX114" s="346">
        <f t="shared" ref="BX114" si="435">BX115+BX116</f>
        <v>0</v>
      </c>
      <c r="BY114" s="346">
        <f t="shared" ref="BY114:BZ114" si="436">BY115+BY116</f>
        <v>0</v>
      </c>
      <c r="BZ114" s="347">
        <f t="shared" si="436"/>
        <v>0</v>
      </c>
      <c r="CD114" s="644"/>
      <c r="CE114" s="695"/>
    </row>
    <row r="115" spans="2:83" s="20" customFormat="1" ht="41.25" hidden="1" customHeight="1" x14ac:dyDescent="0.25">
      <c r="B115" s="200"/>
      <c r="C115" s="97" t="s">
        <v>31</v>
      </c>
      <c r="D115" s="185">
        <f>E115+G115+H115+I115</f>
        <v>0</v>
      </c>
      <c r="E115" s="185">
        <f>E119+E124</f>
        <v>0</v>
      </c>
      <c r="F115" s="185"/>
      <c r="G115" s="185">
        <f>G119+G124+G170</f>
        <v>0</v>
      </c>
      <c r="H115" s="185">
        <f t="shared" ref="H115" si="437">H119+H124</f>
        <v>0</v>
      </c>
      <c r="I115" s="185">
        <f t="shared" ref="I115" si="438">I119+I124</f>
        <v>0</v>
      </c>
      <c r="J115" s="185"/>
      <c r="K115" s="167">
        <f t="shared" si="404"/>
        <v>0</v>
      </c>
      <c r="L115" s="695" t="e">
        <f t="shared" si="362"/>
        <v>#DIV/0!</v>
      </c>
      <c r="M115" s="185">
        <f>M119+M124</f>
        <v>0</v>
      </c>
      <c r="N115" s="695" t="e">
        <f t="shared" si="384"/>
        <v>#DIV/0!</v>
      </c>
      <c r="O115" s="98"/>
      <c r="P115" s="98"/>
      <c r="Q115" s="98">
        <f>Q119+Q124+Q170</f>
        <v>0</v>
      </c>
      <c r="R115" s="695" t="e">
        <f t="shared" si="386"/>
        <v>#DIV/0!</v>
      </c>
      <c r="S115" s="98">
        <f t="shared" ref="S115:U115" si="439">S119+S124</f>
        <v>0</v>
      </c>
      <c r="T115" s="98"/>
      <c r="U115" s="98">
        <f t="shared" si="439"/>
        <v>0</v>
      </c>
      <c r="V115" s="98" t="e">
        <f>W115+X115+Y115</f>
        <v>#REF!</v>
      </c>
      <c r="W115" s="98" t="e">
        <f>W117+W190+#REF!+W293+W298+W304+W324+W145</f>
        <v>#REF!</v>
      </c>
      <c r="X115" s="98"/>
      <c r="Y115" s="98"/>
      <c r="Z115" s="98" t="e">
        <f t="shared" ref="Z115:Z116" si="440">AA115+AB115+AC115</f>
        <v>#REF!</v>
      </c>
      <c r="AA115" s="98" t="e">
        <f>AA117+AA190+#REF!+AA293+AA298+AA304+AA324+AA145+AA168</f>
        <v>#REF!</v>
      </c>
      <c r="AB115" s="98"/>
      <c r="AC115" s="98"/>
      <c r="AD115" s="98"/>
      <c r="AE115" s="167">
        <f>AG115+AK115+AM115+AO115</f>
        <v>0</v>
      </c>
      <c r="AF115" s="695" t="e">
        <f t="shared" si="365"/>
        <v>#DIV/0!</v>
      </c>
      <c r="AG115" s="185">
        <f>AG119+AG124</f>
        <v>0</v>
      </c>
      <c r="AH115" s="695" t="e">
        <f t="shared" si="366"/>
        <v>#DIV/0!</v>
      </c>
      <c r="AI115" s="98"/>
      <c r="AJ115" s="98"/>
      <c r="AK115" s="98">
        <f>AK119+AK124+AK170</f>
        <v>0</v>
      </c>
      <c r="AL115" s="695" t="e">
        <f t="shared" si="390"/>
        <v>#DIV/0!</v>
      </c>
      <c r="AM115" s="98">
        <f t="shared" ref="AM115:AO115" si="441">AM119+AM124</f>
        <v>0</v>
      </c>
      <c r="AN115" s="98"/>
      <c r="AO115" s="98">
        <f t="shared" si="441"/>
        <v>0</v>
      </c>
      <c r="AP115" s="98"/>
      <c r="AQ115" s="98"/>
      <c r="AR115" s="185">
        <f>AT115+AX115+AZ115+BB115</f>
        <v>0</v>
      </c>
      <c r="AS115" s="695" t="e">
        <f t="shared" si="370"/>
        <v>#DIV/0!</v>
      </c>
      <c r="AT115" s="185">
        <f>AT119+AT124</f>
        <v>0</v>
      </c>
      <c r="AU115" s="695" t="e">
        <f t="shared" si="371"/>
        <v>#DIV/0!</v>
      </c>
      <c r="AV115" s="98"/>
      <c r="AW115" s="695"/>
      <c r="AX115" s="185">
        <f>AX119+AX124+AX170</f>
        <v>0</v>
      </c>
      <c r="AY115" s="695" t="e">
        <f t="shared" si="373"/>
        <v>#DIV/0!</v>
      </c>
      <c r="AZ115" s="98">
        <f t="shared" ref="AZ115:BB115" si="442">AZ119+AZ124</f>
        <v>0</v>
      </c>
      <c r="BA115" s="695"/>
      <c r="BB115" s="98">
        <f t="shared" si="442"/>
        <v>0</v>
      </c>
      <c r="BC115" s="98"/>
      <c r="BD115" s="98"/>
      <c r="BE115" s="98">
        <f>BF115+BG115+BH115+BI115</f>
        <v>0</v>
      </c>
      <c r="BF115" s="98">
        <f>BF119+BF124</f>
        <v>0</v>
      </c>
      <c r="BG115" s="98">
        <f t="shared" ref="BG115:BI115" si="443">BG119+BG124</f>
        <v>0</v>
      </c>
      <c r="BH115" s="98">
        <f t="shared" si="443"/>
        <v>0</v>
      </c>
      <c r="BI115" s="98">
        <f t="shared" si="443"/>
        <v>0</v>
      </c>
      <c r="BJ115" s="98">
        <f>BK115+BL115+BM115</f>
        <v>0</v>
      </c>
      <c r="BK115" s="98">
        <f>BK119+BK124</f>
        <v>0</v>
      </c>
      <c r="BL115" s="98">
        <f t="shared" ref="BL115:BM115" si="444">BL119+BL124</f>
        <v>0</v>
      </c>
      <c r="BM115" s="98">
        <f t="shared" si="444"/>
        <v>0</v>
      </c>
      <c r="BN115" s="102">
        <f t="shared" si="411"/>
        <v>0</v>
      </c>
      <c r="BO115" s="98">
        <f>BO119+BO124</f>
        <v>0</v>
      </c>
      <c r="BP115" s="98"/>
      <c r="BQ115" s="98">
        <f>BQ119+BQ124+BQ170</f>
        <v>0</v>
      </c>
      <c r="BR115" s="98">
        <f t="shared" ref="BR115:BS115" si="445">BR119+BR124</f>
        <v>0</v>
      </c>
      <c r="BS115" s="98">
        <f t="shared" si="445"/>
        <v>0</v>
      </c>
      <c r="BT115" s="98">
        <f>BT119+BT124+BT170</f>
        <v>0</v>
      </c>
      <c r="BU115" s="102">
        <f t="shared" si="412"/>
        <v>0</v>
      </c>
      <c r="BV115" s="98">
        <f>BV119+BV124</f>
        <v>0</v>
      </c>
      <c r="BW115" s="98"/>
      <c r="BX115" s="98">
        <f>BX119+BX124+BX170</f>
        <v>0</v>
      </c>
      <c r="BY115" s="98">
        <f t="shared" ref="BY115:BZ115" si="446">BY119+BY124</f>
        <v>0</v>
      </c>
      <c r="BZ115" s="98">
        <f t="shared" si="446"/>
        <v>0</v>
      </c>
      <c r="CD115" s="635"/>
      <c r="CE115" s="695"/>
    </row>
    <row r="116" spans="2:83" s="23" customFormat="1" ht="46.5" hidden="1" customHeight="1" x14ac:dyDescent="0.25">
      <c r="B116" s="201"/>
      <c r="C116" s="101" t="s">
        <v>32</v>
      </c>
      <c r="D116" s="167">
        <f>E116+G116+H116+I116</f>
        <v>0</v>
      </c>
      <c r="E116" s="167">
        <f>E125</f>
        <v>0</v>
      </c>
      <c r="F116" s="167"/>
      <c r="G116" s="167">
        <f t="shared" ref="G116" si="447">G125</f>
        <v>0</v>
      </c>
      <c r="H116" s="167">
        <f t="shared" ref="H116:I116" si="448">H125</f>
        <v>0</v>
      </c>
      <c r="I116" s="167">
        <f t="shared" si="448"/>
        <v>0</v>
      </c>
      <c r="J116" s="167"/>
      <c r="K116" s="167">
        <f t="shared" si="404"/>
        <v>0</v>
      </c>
      <c r="L116" s="695" t="e">
        <f t="shared" si="362"/>
        <v>#DIV/0!</v>
      </c>
      <c r="M116" s="167">
        <f>M125</f>
        <v>0</v>
      </c>
      <c r="N116" s="695" t="e">
        <f t="shared" si="384"/>
        <v>#DIV/0!</v>
      </c>
      <c r="O116" s="102"/>
      <c r="P116" s="114"/>
      <c r="Q116" s="102">
        <f t="shared" ref="Q116" si="449">Q125</f>
        <v>0</v>
      </c>
      <c r="R116" s="695" t="e">
        <f t="shared" si="386"/>
        <v>#DIV/0!</v>
      </c>
      <c r="S116" s="102">
        <f t="shared" ref="S116:U116" si="450">S125</f>
        <v>0</v>
      </c>
      <c r="T116" s="114"/>
      <c r="U116" s="102">
        <f t="shared" si="450"/>
        <v>0</v>
      </c>
      <c r="V116" s="102" t="e">
        <f>W116+X116+Y116</f>
        <v>#REF!</v>
      </c>
      <c r="W116" s="102" t="e">
        <f>W191+#REF!+W297+W303+W323</f>
        <v>#REF!</v>
      </c>
      <c r="X116" s="102"/>
      <c r="Y116" s="102"/>
      <c r="Z116" s="102" t="e">
        <f t="shared" si="440"/>
        <v>#REF!</v>
      </c>
      <c r="AA116" s="102" t="e">
        <f>AA191+#REF!+AA297+AA300</f>
        <v>#REF!</v>
      </c>
      <c r="AB116" s="102"/>
      <c r="AC116" s="102"/>
      <c r="AD116" s="114"/>
      <c r="AE116" s="167">
        <f>AG116+AK116+AM116+AO116</f>
        <v>0</v>
      </c>
      <c r="AF116" s="695" t="e">
        <f t="shared" si="365"/>
        <v>#DIV/0!</v>
      </c>
      <c r="AG116" s="167">
        <f>AG125</f>
        <v>0</v>
      </c>
      <c r="AH116" s="695" t="e">
        <f t="shared" si="366"/>
        <v>#DIV/0!</v>
      </c>
      <c r="AI116" s="102"/>
      <c r="AJ116" s="114"/>
      <c r="AK116" s="102">
        <f t="shared" ref="AK116" si="451">AK125</f>
        <v>0</v>
      </c>
      <c r="AL116" s="695" t="e">
        <f t="shared" si="390"/>
        <v>#DIV/0!</v>
      </c>
      <c r="AM116" s="102">
        <f t="shared" ref="AM116:AO116" si="452">AM125</f>
        <v>0</v>
      </c>
      <c r="AN116" s="114"/>
      <c r="AO116" s="102">
        <f t="shared" si="452"/>
        <v>0</v>
      </c>
      <c r="AP116" s="102"/>
      <c r="AQ116" s="114"/>
      <c r="AR116" s="167">
        <f>AT116+AX116+AZ116+BB116</f>
        <v>0</v>
      </c>
      <c r="AS116" s="695" t="e">
        <f t="shared" si="370"/>
        <v>#DIV/0!</v>
      </c>
      <c r="AT116" s="167">
        <f>AT125</f>
        <v>0</v>
      </c>
      <c r="AU116" s="695" t="e">
        <f t="shared" si="371"/>
        <v>#DIV/0!</v>
      </c>
      <c r="AV116" s="102"/>
      <c r="AW116" s="695"/>
      <c r="AX116" s="167">
        <f t="shared" ref="AX116" si="453">AX125</f>
        <v>0</v>
      </c>
      <c r="AY116" s="695" t="e">
        <f t="shared" si="373"/>
        <v>#DIV/0!</v>
      </c>
      <c r="AZ116" s="102">
        <f t="shared" ref="AZ116:BB116" si="454">AZ125</f>
        <v>0</v>
      </c>
      <c r="BA116" s="695"/>
      <c r="BB116" s="102">
        <f t="shared" si="454"/>
        <v>0</v>
      </c>
      <c r="BC116" s="102"/>
      <c r="BD116" s="102"/>
      <c r="BE116" s="102">
        <f>BF116+BG116+BH116+BI116</f>
        <v>0</v>
      </c>
      <c r="BF116" s="102">
        <f>BF125</f>
        <v>0</v>
      </c>
      <c r="BG116" s="102">
        <f t="shared" ref="BG116:BI116" si="455">BG125</f>
        <v>0</v>
      </c>
      <c r="BH116" s="102">
        <f t="shared" si="455"/>
        <v>0</v>
      </c>
      <c r="BI116" s="102">
        <f t="shared" si="455"/>
        <v>0</v>
      </c>
      <c r="BJ116" s="102">
        <f>BK116+BL116+BM116</f>
        <v>0</v>
      </c>
      <c r="BK116" s="102">
        <f>BK125</f>
        <v>0</v>
      </c>
      <c r="BL116" s="102"/>
      <c r="BM116" s="102"/>
      <c r="BN116" s="102">
        <f t="shared" si="411"/>
        <v>0</v>
      </c>
      <c r="BO116" s="102">
        <f>BO125</f>
        <v>0</v>
      </c>
      <c r="BP116" s="102"/>
      <c r="BQ116" s="102">
        <f t="shared" ref="BQ116" si="456">BQ125</f>
        <v>0</v>
      </c>
      <c r="BR116" s="102"/>
      <c r="BS116" s="102"/>
      <c r="BT116" s="102">
        <f t="shared" ref="BT116" si="457">BT125</f>
        <v>0</v>
      </c>
      <c r="BU116" s="102">
        <f t="shared" si="412"/>
        <v>0</v>
      </c>
      <c r="BV116" s="102">
        <f>BV125</f>
        <v>0</v>
      </c>
      <c r="BW116" s="102"/>
      <c r="BX116" s="102">
        <f t="shared" ref="BX116" si="458">BX125</f>
        <v>0</v>
      </c>
      <c r="BY116" s="102">
        <f t="shared" ref="BY116:BZ116" si="459">BY125</f>
        <v>0</v>
      </c>
      <c r="BZ116" s="102">
        <f t="shared" si="459"/>
        <v>0</v>
      </c>
      <c r="CD116" s="633"/>
      <c r="CE116" s="695"/>
    </row>
    <row r="117" spans="2:83" s="50" customFormat="1" ht="116.25" hidden="1" customHeight="1" x14ac:dyDescent="0.25">
      <c r="B117" s="203" t="s">
        <v>36</v>
      </c>
      <c r="C117" s="107" t="s">
        <v>258</v>
      </c>
      <c r="D117" s="166">
        <f t="shared" ref="D117" si="460">E117</f>
        <v>0</v>
      </c>
      <c r="E117" s="166">
        <f>E118</f>
        <v>0</v>
      </c>
      <c r="F117" s="166"/>
      <c r="G117" s="166"/>
      <c r="H117" s="236"/>
      <c r="I117" s="236"/>
      <c r="J117" s="109"/>
      <c r="K117" s="167">
        <f t="shared" si="404"/>
        <v>0</v>
      </c>
      <c r="L117" s="695" t="e">
        <f t="shared" si="362"/>
        <v>#DIV/0!</v>
      </c>
      <c r="M117" s="166">
        <f>M118</f>
        <v>0</v>
      </c>
      <c r="N117" s="695" t="e">
        <f t="shared" si="384"/>
        <v>#DIV/0!</v>
      </c>
      <c r="O117" s="622"/>
      <c r="P117" s="683"/>
      <c r="Q117" s="690"/>
      <c r="R117" s="695" t="e">
        <f t="shared" si="386"/>
        <v>#DIV/0!</v>
      </c>
      <c r="S117" s="31"/>
      <c r="T117" s="31"/>
      <c r="U117" s="31"/>
      <c r="V117" s="285">
        <f t="shared" si="405"/>
        <v>0</v>
      </c>
      <c r="W117" s="31"/>
      <c r="X117" s="31"/>
      <c r="Y117" s="31"/>
      <c r="Z117" s="622">
        <f t="shared" si="388"/>
        <v>0</v>
      </c>
      <c r="AA117" s="622">
        <f>E117</f>
        <v>0</v>
      </c>
      <c r="AB117" s="31"/>
      <c r="AC117" s="31"/>
      <c r="AD117" s="31"/>
      <c r="AE117" s="167"/>
      <c r="AF117" s="695" t="e">
        <f t="shared" si="365"/>
        <v>#DIV/0!</v>
      </c>
      <c r="AG117" s="166">
        <f>AG118</f>
        <v>0</v>
      </c>
      <c r="AH117" s="695" t="e">
        <f t="shared" si="366"/>
        <v>#DIV/0!</v>
      </c>
      <c r="AI117" s="622"/>
      <c r="AJ117" s="683"/>
      <c r="AK117" s="690"/>
      <c r="AL117" s="695" t="e">
        <f t="shared" si="390"/>
        <v>#DIV/0!</v>
      </c>
      <c r="AM117" s="31"/>
      <c r="AN117" s="31"/>
      <c r="AO117" s="31"/>
      <c r="AP117" s="31"/>
      <c r="AQ117" s="31"/>
      <c r="AR117" s="236"/>
      <c r="AS117" s="695" t="e">
        <f t="shared" si="370"/>
        <v>#DIV/0!</v>
      </c>
      <c r="AT117" s="166">
        <f>AT118</f>
        <v>0</v>
      </c>
      <c r="AU117" s="695" t="e">
        <f t="shared" si="371"/>
        <v>#DIV/0!</v>
      </c>
      <c r="AV117" s="622"/>
      <c r="AW117" s="695"/>
      <c r="AX117" s="166"/>
      <c r="AY117" s="695" t="e">
        <f t="shared" si="373"/>
        <v>#DIV/0!</v>
      </c>
      <c r="AZ117" s="31"/>
      <c r="BA117" s="695"/>
      <c r="BB117" s="31"/>
      <c r="BC117" s="31"/>
      <c r="BD117" s="31"/>
      <c r="BE117" s="31"/>
      <c r="BF117" s="89"/>
      <c r="BG117" s="89"/>
      <c r="BH117" s="31"/>
      <c r="BI117" s="31"/>
      <c r="BJ117" s="31">
        <f t="shared" si="410"/>
        <v>0</v>
      </c>
      <c r="BK117" s="89"/>
      <c r="BL117" s="31"/>
      <c r="BM117" s="31"/>
      <c r="BN117" s="102">
        <f t="shared" si="411"/>
        <v>0</v>
      </c>
      <c r="BO117" s="622">
        <f>BO118</f>
        <v>0</v>
      </c>
      <c r="BP117" s="622"/>
      <c r="BQ117" s="622"/>
      <c r="BR117" s="31"/>
      <c r="BS117" s="31"/>
      <c r="BT117" s="622"/>
      <c r="BU117" s="102">
        <f t="shared" si="412"/>
        <v>0</v>
      </c>
      <c r="BV117" s="457">
        <f>BV118</f>
        <v>0</v>
      </c>
      <c r="BW117" s="519"/>
      <c r="BX117" s="457"/>
      <c r="BY117" s="31"/>
      <c r="BZ117" s="31"/>
      <c r="CD117" s="634"/>
      <c r="CE117" s="695"/>
    </row>
    <row r="118" spans="2:83" s="50" customFormat="1" ht="81" hidden="1" customHeight="1" x14ac:dyDescent="0.25">
      <c r="B118" s="200"/>
      <c r="C118" s="124" t="s">
        <v>248</v>
      </c>
      <c r="D118" s="166">
        <f>E118</f>
        <v>0</v>
      </c>
      <c r="E118" s="166">
        <f>E119</f>
        <v>0</v>
      </c>
      <c r="F118" s="166"/>
      <c r="G118" s="166"/>
      <c r="H118" s="237"/>
      <c r="I118" s="237"/>
      <c r="J118" s="166"/>
      <c r="K118" s="167">
        <f t="shared" si="404"/>
        <v>0</v>
      </c>
      <c r="L118" s="695" t="e">
        <f t="shared" si="362"/>
        <v>#DIV/0!</v>
      </c>
      <c r="M118" s="166">
        <f>M119</f>
        <v>0</v>
      </c>
      <c r="N118" s="695" t="e">
        <f t="shared" si="384"/>
        <v>#DIV/0!</v>
      </c>
      <c r="O118" s="622"/>
      <c r="P118" s="683"/>
      <c r="Q118" s="690"/>
      <c r="R118" s="695" t="e">
        <f t="shared" si="386"/>
        <v>#DIV/0!</v>
      </c>
      <c r="S118" s="19"/>
      <c r="T118" s="19"/>
      <c r="U118" s="19"/>
      <c r="V118" s="19">
        <f t="shared" si="405"/>
        <v>0</v>
      </c>
      <c r="W118" s="19"/>
      <c r="X118" s="19"/>
      <c r="Y118" s="19"/>
      <c r="Z118" s="622">
        <f t="shared" si="388"/>
        <v>0</v>
      </c>
      <c r="AA118" s="622">
        <f>E118</f>
        <v>0</v>
      </c>
      <c r="AB118" s="19"/>
      <c r="AC118" s="19"/>
      <c r="AD118" s="19"/>
      <c r="AE118" s="167"/>
      <c r="AF118" s="695" t="e">
        <f t="shared" si="365"/>
        <v>#DIV/0!</v>
      </c>
      <c r="AG118" s="166">
        <f>AG119</f>
        <v>0</v>
      </c>
      <c r="AH118" s="695" t="e">
        <f t="shared" si="366"/>
        <v>#DIV/0!</v>
      </c>
      <c r="AI118" s="622"/>
      <c r="AJ118" s="683"/>
      <c r="AK118" s="690"/>
      <c r="AL118" s="695" t="e">
        <f t="shared" si="390"/>
        <v>#DIV/0!</v>
      </c>
      <c r="AM118" s="19"/>
      <c r="AN118" s="19"/>
      <c r="AO118" s="19"/>
      <c r="AP118" s="19"/>
      <c r="AQ118" s="19"/>
      <c r="AR118" s="237"/>
      <c r="AS118" s="695" t="e">
        <f t="shared" si="370"/>
        <v>#DIV/0!</v>
      </c>
      <c r="AT118" s="166">
        <f>AT119</f>
        <v>0</v>
      </c>
      <c r="AU118" s="695" t="e">
        <f t="shared" si="371"/>
        <v>#DIV/0!</v>
      </c>
      <c r="AV118" s="622"/>
      <c r="AW118" s="695"/>
      <c r="AX118" s="166"/>
      <c r="AY118" s="695" t="e">
        <f t="shared" si="373"/>
        <v>#DIV/0!</v>
      </c>
      <c r="AZ118" s="19"/>
      <c r="BA118" s="695"/>
      <c r="BB118" s="19"/>
      <c r="BC118" s="19"/>
      <c r="BD118" s="19"/>
      <c r="BE118" s="19"/>
      <c r="BF118" s="19"/>
      <c r="BG118" s="19"/>
      <c r="BH118" s="19"/>
      <c r="BI118" s="19"/>
      <c r="BJ118" s="19">
        <f t="shared" si="410"/>
        <v>0</v>
      </c>
      <c r="BK118" s="19"/>
      <c r="BL118" s="19"/>
      <c r="BM118" s="19"/>
      <c r="BN118" s="102">
        <f t="shared" si="411"/>
        <v>0</v>
      </c>
      <c r="BO118" s="622">
        <f>BO119</f>
        <v>0</v>
      </c>
      <c r="BP118" s="622"/>
      <c r="BQ118" s="622"/>
      <c r="BR118" s="19"/>
      <c r="BS118" s="19"/>
      <c r="BT118" s="622"/>
      <c r="BU118" s="102">
        <f t="shared" si="412"/>
        <v>0</v>
      </c>
      <c r="BV118" s="457">
        <f>BV119</f>
        <v>0</v>
      </c>
      <c r="BW118" s="519"/>
      <c r="BX118" s="457"/>
      <c r="BY118" s="19"/>
      <c r="BZ118" s="19"/>
      <c r="CD118" s="634"/>
      <c r="CE118" s="695"/>
    </row>
    <row r="119" spans="2:83" s="50" customFormat="1" ht="58.5" hidden="1" customHeight="1" x14ac:dyDescent="0.25">
      <c r="B119" s="200"/>
      <c r="C119" s="97" t="s">
        <v>31</v>
      </c>
      <c r="D119" s="166">
        <f t="shared" ref="D119" si="461">E119</f>
        <v>0</v>
      </c>
      <c r="E119" s="166">
        <f>E120</f>
        <v>0</v>
      </c>
      <c r="F119" s="166"/>
      <c r="G119" s="166"/>
      <c r="H119" s="237"/>
      <c r="I119" s="237"/>
      <c r="J119" s="166"/>
      <c r="K119" s="167">
        <f t="shared" si="404"/>
        <v>0</v>
      </c>
      <c r="L119" s="695" t="e">
        <f t="shared" si="362"/>
        <v>#DIV/0!</v>
      </c>
      <c r="M119" s="166">
        <f>M120</f>
        <v>0</v>
      </c>
      <c r="N119" s="695" t="e">
        <f t="shared" si="384"/>
        <v>#DIV/0!</v>
      </c>
      <c r="O119" s="622"/>
      <c r="P119" s="683"/>
      <c r="Q119" s="690"/>
      <c r="R119" s="695" t="e">
        <f t="shared" si="386"/>
        <v>#DIV/0!</v>
      </c>
      <c r="S119" s="19"/>
      <c r="T119" s="19"/>
      <c r="U119" s="19"/>
      <c r="V119" s="19">
        <f t="shared" si="405"/>
        <v>0</v>
      </c>
      <c r="W119" s="19"/>
      <c r="X119" s="19"/>
      <c r="Y119" s="19"/>
      <c r="Z119" s="622">
        <f t="shared" si="388"/>
        <v>0</v>
      </c>
      <c r="AA119" s="622">
        <f>E119</f>
        <v>0</v>
      </c>
      <c r="AB119" s="19"/>
      <c r="AC119" s="19"/>
      <c r="AD119" s="19"/>
      <c r="AE119" s="167"/>
      <c r="AF119" s="695" t="e">
        <f t="shared" si="365"/>
        <v>#DIV/0!</v>
      </c>
      <c r="AG119" s="166">
        <f>AG120</f>
        <v>0</v>
      </c>
      <c r="AH119" s="695" t="e">
        <f t="shared" si="366"/>
        <v>#DIV/0!</v>
      </c>
      <c r="AI119" s="622"/>
      <c r="AJ119" s="683"/>
      <c r="AK119" s="690"/>
      <c r="AL119" s="695" t="e">
        <f t="shared" si="390"/>
        <v>#DIV/0!</v>
      </c>
      <c r="AM119" s="19"/>
      <c r="AN119" s="19"/>
      <c r="AO119" s="19"/>
      <c r="AP119" s="19"/>
      <c r="AQ119" s="19"/>
      <c r="AR119" s="237"/>
      <c r="AS119" s="695" t="e">
        <f t="shared" si="370"/>
        <v>#DIV/0!</v>
      </c>
      <c r="AT119" s="166">
        <f>AT120</f>
        <v>0</v>
      </c>
      <c r="AU119" s="695" t="e">
        <f t="shared" si="371"/>
        <v>#DIV/0!</v>
      </c>
      <c r="AV119" s="622"/>
      <c r="AW119" s="695"/>
      <c r="AX119" s="166"/>
      <c r="AY119" s="695" t="e">
        <f t="shared" si="373"/>
        <v>#DIV/0!</v>
      </c>
      <c r="AZ119" s="19"/>
      <c r="BA119" s="695"/>
      <c r="BB119" s="19"/>
      <c r="BC119" s="19"/>
      <c r="BD119" s="19"/>
      <c r="BE119" s="19"/>
      <c r="BF119" s="19"/>
      <c r="BG119" s="19"/>
      <c r="BH119" s="19"/>
      <c r="BI119" s="19"/>
      <c r="BJ119" s="19">
        <f t="shared" si="410"/>
        <v>0</v>
      </c>
      <c r="BK119" s="19"/>
      <c r="BL119" s="19"/>
      <c r="BM119" s="19"/>
      <c r="BN119" s="102">
        <f t="shared" si="411"/>
        <v>0</v>
      </c>
      <c r="BO119" s="622">
        <f>BO120</f>
        <v>0</v>
      </c>
      <c r="BP119" s="622"/>
      <c r="BQ119" s="622"/>
      <c r="BR119" s="19"/>
      <c r="BS119" s="19"/>
      <c r="BT119" s="622"/>
      <c r="BU119" s="102">
        <f t="shared" si="412"/>
        <v>0</v>
      </c>
      <c r="BV119" s="457">
        <f>BV120</f>
        <v>0</v>
      </c>
      <c r="BW119" s="519"/>
      <c r="BX119" s="457"/>
      <c r="BY119" s="19"/>
      <c r="BZ119" s="19"/>
      <c r="CD119" s="634"/>
      <c r="CE119" s="695"/>
    </row>
    <row r="120" spans="2:83" s="50" customFormat="1" ht="42.75" hidden="1" customHeight="1" x14ac:dyDescent="0.25">
      <c r="B120" s="203"/>
      <c r="C120" s="110" t="s">
        <v>39</v>
      </c>
      <c r="D120" s="109">
        <f>E120</f>
        <v>0</v>
      </c>
      <c r="E120" s="109">
        <v>0</v>
      </c>
      <c r="F120" s="109"/>
      <c r="G120" s="109"/>
      <c r="H120" s="236"/>
      <c r="I120" s="236"/>
      <c r="J120" s="109"/>
      <c r="K120" s="167">
        <f t="shared" si="404"/>
        <v>0</v>
      </c>
      <c r="L120" s="695" t="e">
        <f t="shared" si="362"/>
        <v>#DIV/0!</v>
      </c>
      <c r="M120" s="109">
        <v>0</v>
      </c>
      <c r="N120" s="695" t="e">
        <f t="shared" si="384"/>
        <v>#DIV/0!</v>
      </c>
      <c r="O120" s="106"/>
      <c r="P120" s="106"/>
      <c r="Q120" s="106"/>
      <c r="R120" s="695" t="e">
        <f t="shared" si="386"/>
        <v>#DIV/0!</v>
      </c>
      <c r="S120" s="31"/>
      <c r="T120" s="31"/>
      <c r="U120" s="31"/>
      <c r="V120" s="285">
        <f t="shared" si="405"/>
        <v>0</v>
      </c>
      <c r="W120" s="31"/>
      <c r="X120" s="31"/>
      <c r="Y120" s="31"/>
      <c r="Z120" s="106">
        <f t="shared" si="388"/>
        <v>0</v>
      </c>
      <c r="AA120" s="106">
        <f>E120</f>
        <v>0</v>
      </c>
      <c r="AB120" s="31"/>
      <c r="AC120" s="31"/>
      <c r="AD120" s="31"/>
      <c r="AE120" s="167"/>
      <c r="AF120" s="695" t="e">
        <f t="shared" si="365"/>
        <v>#DIV/0!</v>
      </c>
      <c r="AG120" s="109">
        <v>0</v>
      </c>
      <c r="AH120" s="695" t="e">
        <f t="shared" si="366"/>
        <v>#DIV/0!</v>
      </c>
      <c r="AI120" s="106"/>
      <c r="AJ120" s="106"/>
      <c r="AK120" s="106"/>
      <c r="AL120" s="695" t="e">
        <f t="shared" si="390"/>
        <v>#DIV/0!</v>
      </c>
      <c r="AM120" s="31"/>
      <c r="AN120" s="31"/>
      <c r="AO120" s="31"/>
      <c r="AP120" s="31"/>
      <c r="AQ120" s="31"/>
      <c r="AR120" s="236"/>
      <c r="AS120" s="695" t="e">
        <f t="shared" si="370"/>
        <v>#DIV/0!</v>
      </c>
      <c r="AT120" s="109">
        <v>0</v>
      </c>
      <c r="AU120" s="695" t="e">
        <f t="shared" si="371"/>
        <v>#DIV/0!</v>
      </c>
      <c r="AV120" s="106"/>
      <c r="AW120" s="695"/>
      <c r="AX120" s="109"/>
      <c r="AY120" s="695" t="e">
        <f t="shared" si="373"/>
        <v>#DIV/0!</v>
      </c>
      <c r="AZ120" s="31"/>
      <c r="BA120" s="695"/>
      <c r="BB120" s="31"/>
      <c r="BC120" s="31"/>
      <c r="BD120" s="31"/>
      <c r="BE120" s="31"/>
      <c r="BF120" s="89"/>
      <c r="BG120" s="89"/>
      <c r="BH120" s="31"/>
      <c r="BI120" s="31"/>
      <c r="BJ120" s="31">
        <f t="shared" si="410"/>
        <v>0</v>
      </c>
      <c r="BK120" s="89"/>
      <c r="BL120" s="31"/>
      <c r="BM120" s="31"/>
      <c r="BN120" s="102">
        <f t="shared" si="411"/>
        <v>0</v>
      </c>
      <c r="BO120" s="106">
        <v>0</v>
      </c>
      <c r="BP120" s="106"/>
      <c r="BQ120" s="106"/>
      <c r="BR120" s="31"/>
      <c r="BS120" s="31"/>
      <c r="BT120" s="106"/>
      <c r="BU120" s="102">
        <f t="shared" si="412"/>
        <v>0</v>
      </c>
      <c r="BV120" s="106">
        <v>0</v>
      </c>
      <c r="BW120" s="106"/>
      <c r="BX120" s="106"/>
      <c r="BY120" s="31"/>
      <c r="BZ120" s="31"/>
      <c r="CD120" s="634"/>
      <c r="CE120" s="695"/>
    </row>
    <row r="121" spans="2:83" s="50" customFormat="1" ht="42.75" hidden="1" customHeight="1" x14ac:dyDescent="0.25">
      <c r="B121" s="203"/>
      <c r="C121" s="110" t="s">
        <v>40</v>
      </c>
      <c r="D121" s="109"/>
      <c r="E121" s="109"/>
      <c r="F121" s="109"/>
      <c r="G121" s="109"/>
      <c r="H121" s="236"/>
      <c r="I121" s="236"/>
      <c r="J121" s="109"/>
      <c r="K121" s="167">
        <f t="shared" si="404"/>
        <v>0</v>
      </c>
      <c r="L121" s="695" t="e">
        <f t="shared" si="362"/>
        <v>#DIV/0!</v>
      </c>
      <c r="M121" s="109"/>
      <c r="N121" s="695" t="e">
        <f t="shared" si="384"/>
        <v>#DIV/0!</v>
      </c>
      <c r="O121" s="106"/>
      <c r="P121" s="106"/>
      <c r="Q121" s="106"/>
      <c r="R121" s="695" t="e">
        <f t="shared" si="386"/>
        <v>#DIV/0!</v>
      </c>
      <c r="S121" s="31"/>
      <c r="T121" s="31"/>
      <c r="U121" s="31"/>
      <c r="V121" s="285">
        <f t="shared" si="405"/>
        <v>0</v>
      </c>
      <c r="W121" s="31"/>
      <c r="X121" s="31"/>
      <c r="Y121" s="31"/>
      <c r="Z121" s="106">
        <f t="shared" si="388"/>
        <v>0</v>
      </c>
      <c r="AA121" s="106">
        <f>E121</f>
        <v>0</v>
      </c>
      <c r="AB121" s="31"/>
      <c r="AC121" s="31"/>
      <c r="AD121" s="31"/>
      <c r="AE121" s="167"/>
      <c r="AF121" s="695" t="e">
        <f t="shared" si="365"/>
        <v>#DIV/0!</v>
      </c>
      <c r="AG121" s="109"/>
      <c r="AH121" s="695" t="e">
        <f t="shared" si="366"/>
        <v>#DIV/0!</v>
      </c>
      <c r="AI121" s="106"/>
      <c r="AJ121" s="106"/>
      <c r="AK121" s="106"/>
      <c r="AL121" s="695" t="e">
        <f t="shared" si="390"/>
        <v>#DIV/0!</v>
      </c>
      <c r="AM121" s="31"/>
      <c r="AN121" s="31"/>
      <c r="AO121" s="31"/>
      <c r="AP121" s="31"/>
      <c r="AQ121" s="31"/>
      <c r="AR121" s="236"/>
      <c r="AS121" s="695" t="e">
        <f t="shared" si="370"/>
        <v>#DIV/0!</v>
      </c>
      <c r="AT121" s="109"/>
      <c r="AU121" s="695" t="e">
        <f t="shared" si="371"/>
        <v>#DIV/0!</v>
      </c>
      <c r="AV121" s="106"/>
      <c r="AW121" s="695"/>
      <c r="AX121" s="109"/>
      <c r="AY121" s="695" t="e">
        <f t="shared" si="373"/>
        <v>#DIV/0!</v>
      </c>
      <c r="AZ121" s="31"/>
      <c r="BA121" s="695"/>
      <c r="BB121" s="31"/>
      <c r="BC121" s="31"/>
      <c r="BD121" s="31"/>
      <c r="BE121" s="31"/>
      <c r="BF121" s="89"/>
      <c r="BG121" s="89"/>
      <c r="BH121" s="31"/>
      <c r="BI121" s="31"/>
      <c r="BJ121" s="31">
        <f t="shared" si="410"/>
        <v>0</v>
      </c>
      <c r="BK121" s="89"/>
      <c r="BL121" s="31"/>
      <c r="BM121" s="31"/>
      <c r="BN121" s="102">
        <f t="shared" si="411"/>
        <v>0</v>
      </c>
      <c r="BO121" s="106"/>
      <c r="BP121" s="106"/>
      <c r="BQ121" s="106"/>
      <c r="BR121" s="31"/>
      <c r="BS121" s="31"/>
      <c r="BT121" s="106"/>
      <c r="BU121" s="102">
        <f t="shared" si="412"/>
        <v>0</v>
      </c>
      <c r="BV121" s="106"/>
      <c r="BW121" s="106"/>
      <c r="BX121" s="106"/>
      <c r="BY121" s="31"/>
      <c r="BZ121" s="31"/>
      <c r="CD121" s="634"/>
      <c r="CE121" s="695"/>
    </row>
    <row r="122" spans="2:83" s="50" customFormat="1" ht="42.75" customHeight="1" x14ac:dyDescent="0.25">
      <c r="B122" s="203"/>
      <c r="C122" s="97" t="s">
        <v>409</v>
      </c>
      <c r="D122" s="185">
        <f>E122+G122</f>
        <v>2804083.9615500001</v>
      </c>
      <c r="E122" s="185">
        <f>E124+E197+E209</f>
        <v>1530108.10882</v>
      </c>
      <c r="F122" s="185"/>
      <c r="G122" s="185">
        <f t="shared" ref="G122" si="462">G124+G197+G209</f>
        <v>1273975.8527299999</v>
      </c>
      <c r="H122" s="236"/>
      <c r="I122" s="236"/>
      <c r="J122" s="185">
        <f>K122-D122</f>
        <v>0</v>
      </c>
      <c r="K122" s="185">
        <f t="shared" si="404"/>
        <v>2804083.9615500001</v>
      </c>
      <c r="L122" s="695">
        <f t="shared" si="362"/>
        <v>1</v>
      </c>
      <c r="M122" s="185">
        <f>M124+M197+M209</f>
        <v>1530108.10882</v>
      </c>
      <c r="N122" s="695">
        <f t="shared" si="384"/>
        <v>1</v>
      </c>
      <c r="O122" s="98"/>
      <c r="P122" s="98"/>
      <c r="Q122" s="98">
        <f t="shared" ref="Q122" si="463">Q124+Q197+Q209</f>
        <v>1273975.8527299999</v>
      </c>
      <c r="R122" s="695">
        <f t="shared" si="386"/>
        <v>1</v>
      </c>
      <c r="S122" s="98">
        <f t="shared" ref="S122:U122" si="464">S124+S197+S209</f>
        <v>0</v>
      </c>
      <c r="T122" s="98"/>
      <c r="U122" s="98">
        <f t="shared" si="464"/>
        <v>0</v>
      </c>
      <c r="V122" s="285"/>
      <c r="W122" s="31"/>
      <c r="X122" s="31"/>
      <c r="Y122" s="31"/>
      <c r="Z122" s="106"/>
      <c r="AA122" s="106"/>
      <c r="AB122" s="31"/>
      <c r="AC122" s="31"/>
      <c r="AD122" s="31"/>
      <c r="AE122" s="185">
        <f>AG122+AK122+AM122+AO122</f>
        <v>2696111.32027</v>
      </c>
      <c r="AF122" s="695">
        <f t="shared" si="365"/>
        <v>0.96149450488625288</v>
      </c>
      <c r="AG122" s="185">
        <f>AG124+AG197+AG209</f>
        <v>1530108.10882</v>
      </c>
      <c r="AH122" s="695">
        <f t="shared" si="366"/>
        <v>1</v>
      </c>
      <c r="AI122" s="98"/>
      <c r="AJ122" s="98"/>
      <c r="AK122" s="98">
        <f t="shared" ref="AK122" si="465">AK124+AK197+AK209</f>
        <v>1166003.2114499998</v>
      </c>
      <c r="AL122" s="695">
        <f t="shared" si="390"/>
        <v>0.91524749778527925</v>
      </c>
      <c r="AM122" s="31"/>
      <c r="AN122" s="31"/>
      <c r="AO122" s="31"/>
      <c r="AP122" s="98">
        <f>AR122-AE122</f>
        <v>107972.6412800001</v>
      </c>
      <c r="AQ122" s="98"/>
      <c r="AR122" s="185">
        <f>AT122+AX122+AZ122+BB122</f>
        <v>2804083.9615500001</v>
      </c>
      <c r="AS122" s="695">
        <f t="shared" si="370"/>
        <v>1</v>
      </c>
      <c r="AT122" s="185">
        <f>AT124+AT197+AT209</f>
        <v>1530108.10882</v>
      </c>
      <c r="AU122" s="695">
        <f t="shared" si="371"/>
        <v>1</v>
      </c>
      <c r="AV122" s="98"/>
      <c r="AW122" s="695"/>
      <c r="AX122" s="185">
        <f t="shared" ref="AX122" si="466">AX124+AX197+AX209</f>
        <v>1273975.8527300002</v>
      </c>
      <c r="AY122" s="695">
        <f t="shared" si="373"/>
        <v>1.0000000000000002</v>
      </c>
      <c r="AZ122" s="31"/>
      <c r="BA122" s="695"/>
      <c r="BB122" s="31"/>
      <c r="BC122" s="31"/>
      <c r="BD122" s="31"/>
      <c r="BE122" s="31"/>
      <c r="BF122" s="89"/>
      <c r="BG122" s="89"/>
      <c r="BH122" s="31"/>
      <c r="BI122" s="31"/>
      <c r="BJ122" s="31"/>
      <c r="BK122" s="89"/>
      <c r="BL122" s="31"/>
      <c r="BM122" s="31"/>
      <c r="BN122" s="98">
        <f>BO122+BQ122</f>
        <v>6004971.7364300005</v>
      </c>
      <c r="BO122" s="98">
        <f>BO124+BO197+BO209</f>
        <v>2454741.14286</v>
      </c>
      <c r="BP122" s="98"/>
      <c r="BQ122" s="98">
        <f t="shared" ref="BQ122" si="467">BQ124+BQ197+BQ209</f>
        <v>3550230.59357</v>
      </c>
      <c r="BR122" s="31"/>
      <c r="BS122" s="31"/>
      <c r="BT122" s="98">
        <f t="shared" ref="BT122" si="468">BT124+BT197+BT209</f>
        <v>0</v>
      </c>
      <c r="BU122" s="98">
        <f t="shared" si="412"/>
        <v>6004971.7364300005</v>
      </c>
      <c r="BV122" s="98">
        <f>BV124+BV197+BV209</f>
        <v>2454741.14286</v>
      </c>
      <c r="BW122" s="98"/>
      <c r="BX122" s="98">
        <f t="shared" ref="BX122" si="469">BX124+BX197+BX209</f>
        <v>3550230.59357</v>
      </c>
      <c r="BY122" s="31"/>
      <c r="BZ122" s="31"/>
      <c r="CD122" s="634"/>
      <c r="CE122" s="695"/>
    </row>
    <row r="123" spans="2:83" s="151" customFormat="1" ht="71.25" hidden="1" customHeight="1" x14ac:dyDescent="0.25">
      <c r="B123" s="370" t="s">
        <v>34</v>
      </c>
      <c r="C123" s="396" t="s">
        <v>211</v>
      </c>
      <c r="D123" s="375">
        <v>0</v>
      </c>
      <c r="E123" s="375">
        <f>E124+E125</f>
        <v>0</v>
      </c>
      <c r="F123" s="375"/>
      <c r="G123" s="375">
        <f t="shared" ref="G123:I123" si="470">G124+G125</f>
        <v>0</v>
      </c>
      <c r="H123" s="375">
        <f t="shared" si="470"/>
        <v>0</v>
      </c>
      <c r="I123" s="375">
        <f t="shared" si="470"/>
        <v>0</v>
      </c>
      <c r="J123" s="375">
        <f>J124+J125</f>
        <v>0</v>
      </c>
      <c r="K123" s="168">
        <f>M123+S123+U123+Q123</f>
        <v>0</v>
      </c>
      <c r="L123" s="695" t="e">
        <f t="shared" si="362"/>
        <v>#DIV/0!</v>
      </c>
      <c r="M123" s="375">
        <f>M124+M125</f>
        <v>0</v>
      </c>
      <c r="N123" s="762" t="e">
        <f t="shared" si="384"/>
        <v>#DIV/0!</v>
      </c>
      <c r="O123" s="376"/>
      <c r="P123" s="421"/>
      <c r="Q123" s="376">
        <f>Q124+Q125</f>
        <v>0</v>
      </c>
      <c r="R123" s="421"/>
      <c r="S123" s="376">
        <f t="shared" ref="S123:U123" si="471">S124+S125</f>
        <v>0</v>
      </c>
      <c r="T123" s="421"/>
      <c r="U123" s="376">
        <f t="shared" si="471"/>
        <v>0</v>
      </c>
      <c r="V123" s="376">
        <f>W123+X123+Y123</f>
        <v>3776254.7761300001</v>
      </c>
      <c r="W123" s="376">
        <f>W124+W125</f>
        <v>3776254.7761300001</v>
      </c>
      <c r="X123" s="376"/>
      <c r="Y123" s="376"/>
      <c r="Z123" s="376">
        <f>AA123+AB123+AC123</f>
        <v>3776254.7761300001</v>
      </c>
      <c r="AA123" s="376">
        <f>AA124+AA125</f>
        <v>3776254.7761300001</v>
      </c>
      <c r="AB123" s="376"/>
      <c r="AC123" s="376"/>
      <c r="AD123" s="421"/>
      <c r="AE123" s="375">
        <f>AG123+AM123+AO123+AK123</f>
        <v>0</v>
      </c>
      <c r="AF123" s="695" t="e">
        <f t="shared" si="365"/>
        <v>#DIV/0!</v>
      </c>
      <c r="AG123" s="375">
        <f>AG124+AG125</f>
        <v>0</v>
      </c>
      <c r="AH123" s="695" t="e">
        <f t="shared" si="366"/>
        <v>#DIV/0!</v>
      </c>
      <c r="AI123" s="376"/>
      <c r="AJ123" s="421"/>
      <c r="AK123" s="376">
        <f t="shared" ref="AK123" si="472">AK124+AK125</f>
        <v>0</v>
      </c>
      <c r="AL123" s="421"/>
      <c r="AM123" s="376">
        <f t="shared" ref="AM123" si="473">AM124+AM125</f>
        <v>0</v>
      </c>
      <c r="AN123" s="421"/>
      <c r="AO123" s="376">
        <f t="shared" ref="AO123" si="474">AO124+AO125</f>
        <v>0</v>
      </c>
      <c r="AP123" s="376">
        <f>AP124+AP125</f>
        <v>0</v>
      </c>
      <c r="AQ123" s="421"/>
      <c r="AR123" s="168">
        <f>AT123+AZ123+BB123+AX123</f>
        <v>0</v>
      </c>
      <c r="AS123" s="695" t="e">
        <f t="shared" si="370"/>
        <v>#DIV/0!</v>
      </c>
      <c r="AT123" s="375">
        <f>AT124+AT125</f>
        <v>0</v>
      </c>
      <c r="AU123" s="695" t="e">
        <f t="shared" si="371"/>
        <v>#DIV/0!</v>
      </c>
      <c r="AV123" s="376"/>
      <c r="AW123" s="695" t="e">
        <f t="shared" ref="AW123:AW127" si="475">AV123/F123</f>
        <v>#DIV/0!</v>
      </c>
      <c r="AX123" s="375">
        <f t="shared" ref="AX123" si="476">AX124+AX125</f>
        <v>0</v>
      </c>
      <c r="AY123" s="695" t="e">
        <f t="shared" si="373"/>
        <v>#DIV/0!</v>
      </c>
      <c r="AZ123" s="376">
        <f t="shared" ref="AZ123:BB123" si="477">AZ124+AZ125</f>
        <v>0</v>
      </c>
      <c r="BA123" s="695"/>
      <c r="BB123" s="376">
        <f t="shared" si="477"/>
        <v>0</v>
      </c>
      <c r="BC123" s="376"/>
      <c r="BD123" s="376"/>
      <c r="BE123" s="376">
        <f>BF123+BH123+BI123+BG123</f>
        <v>0</v>
      </c>
      <c r="BF123" s="376">
        <f>BF124+BF125</f>
        <v>0</v>
      </c>
      <c r="BG123" s="376">
        <f t="shared" ref="BG123" si="478">BG124+BG125</f>
        <v>0</v>
      </c>
      <c r="BH123" s="376">
        <f t="shared" ref="BH123" si="479">BH124+BH125</f>
        <v>0</v>
      </c>
      <c r="BI123" s="376">
        <f t="shared" ref="BI123" si="480">BI124+BI125</f>
        <v>0</v>
      </c>
      <c r="BJ123" s="376">
        <f>BK123+BL123+BM123</f>
        <v>0</v>
      </c>
      <c r="BK123" s="376">
        <f>BK124+BK125</f>
        <v>0</v>
      </c>
      <c r="BL123" s="376"/>
      <c r="BM123" s="376"/>
      <c r="BN123" s="376">
        <f>BO123+BR123+BS123</f>
        <v>0</v>
      </c>
      <c r="BO123" s="376">
        <f>BO124+BO125</f>
        <v>0</v>
      </c>
      <c r="BP123" s="376"/>
      <c r="BQ123" s="376"/>
      <c r="BR123" s="376"/>
      <c r="BS123" s="376"/>
      <c r="BT123" s="376"/>
      <c r="BU123" s="628">
        <f>BV123+BY123+BZ123+BX123</f>
        <v>0</v>
      </c>
      <c r="BV123" s="376">
        <f>BV124+BV125</f>
        <v>0</v>
      </c>
      <c r="BW123" s="376"/>
      <c r="BX123" s="376">
        <f t="shared" ref="BX123:BZ123" si="481">BX124+BX125</f>
        <v>0</v>
      </c>
      <c r="BY123" s="376">
        <f t="shared" si="481"/>
        <v>0</v>
      </c>
      <c r="BZ123" s="376">
        <f t="shared" si="481"/>
        <v>0</v>
      </c>
      <c r="CE123" s="695" t="e">
        <f t="shared" ref="CE123:CE127" si="482">BB123/I123</f>
        <v>#DIV/0!</v>
      </c>
    </row>
    <row r="124" spans="2:83" s="20" customFormat="1" ht="41.25" hidden="1" customHeight="1" x14ac:dyDescent="0.25">
      <c r="B124" s="200"/>
      <c r="C124" s="97" t="s">
        <v>409</v>
      </c>
      <c r="D124" s="185"/>
      <c r="E124" s="185">
        <f>E128+E131+E142+E153+E156+E159+E162+E165+E168</f>
        <v>0</v>
      </c>
      <c r="F124" s="185"/>
      <c r="G124" s="185"/>
      <c r="H124" s="185">
        <f t="shared" ref="H124:I124" si="483">H128+H131+H142+H153+H156+H159+H162+H165+H168</f>
        <v>0</v>
      </c>
      <c r="I124" s="185">
        <f t="shared" si="483"/>
        <v>0</v>
      </c>
      <c r="J124" s="185"/>
      <c r="K124" s="185">
        <f t="shared" ref="K124:K125" si="484">M124+Q124+S124+U124</f>
        <v>0</v>
      </c>
      <c r="L124" s="695" t="e">
        <f t="shared" si="362"/>
        <v>#DIV/0!</v>
      </c>
      <c r="M124" s="185">
        <f>M128+M131+M142+M153+M156+M159+M162+M165+M168</f>
        <v>0</v>
      </c>
      <c r="N124" s="762" t="e">
        <f t="shared" si="384"/>
        <v>#DIV/0!</v>
      </c>
      <c r="O124" s="98"/>
      <c r="P124" s="98"/>
      <c r="Q124" s="98">
        <f>Q128+Q131+Q142+Q156+Q159+Q162+Q165+Q168</f>
        <v>0</v>
      </c>
      <c r="R124" s="98"/>
      <c r="S124" s="98">
        <f t="shared" ref="S124:U124" si="485">S128+S131+S142+S153+S156+S159+S162+S165+S168</f>
        <v>0</v>
      </c>
      <c r="T124" s="98"/>
      <c r="U124" s="98">
        <f t="shared" si="485"/>
        <v>0</v>
      </c>
      <c r="V124" s="98">
        <f>W124+X124+Y124</f>
        <v>1246164.0761299999</v>
      </c>
      <c r="W124" s="98">
        <f>W128+W131+W142</f>
        <v>1246164.0761299999</v>
      </c>
      <c r="X124" s="98"/>
      <c r="Y124" s="98"/>
      <c r="Z124" s="98">
        <f>AA124+AB124+AC124</f>
        <v>1246164.0761299999</v>
      </c>
      <c r="AA124" s="98">
        <f>AA128+AA131+AA142</f>
        <v>1246164.0761299999</v>
      </c>
      <c r="AB124" s="98"/>
      <c r="AC124" s="98"/>
      <c r="AD124" s="98"/>
      <c r="AE124" s="185"/>
      <c r="AF124" s="695" t="e">
        <f t="shared" si="365"/>
        <v>#DIV/0!</v>
      </c>
      <c r="AG124" s="185">
        <f>AG128+AG131+AG142+AG153+AG156+AG159+AG162+AG165+AG168</f>
        <v>0</v>
      </c>
      <c r="AH124" s="695" t="e">
        <f t="shared" si="366"/>
        <v>#DIV/0!</v>
      </c>
      <c r="AI124" s="98"/>
      <c r="AJ124" s="98"/>
      <c r="AK124" s="98"/>
      <c r="AL124" s="98"/>
      <c r="AM124" s="98">
        <f t="shared" ref="AM124:AO124" si="486">AM128+AM131+AM142+AM153+AM156+AM159+AM162+AM165+AM168</f>
        <v>0</v>
      </c>
      <c r="AN124" s="98"/>
      <c r="AO124" s="98">
        <f t="shared" si="486"/>
        <v>0</v>
      </c>
      <c r="AP124" s="98"/>
      <c r="AQ124" s="98"/>
      <c r="AR124" s="185">
        <f>AT124+AX124+AZ124+BB124</f>
        <v>0</v>
      </c>
      <c r="AS124" s="695" t="e">
        <f t="shared" si="370"/>
        <v>#DIV/0!</v>
      </c>
      <c r="AT124" s="185">
        <f>AT128+AT131+AT142+AT153+AT156+AT159+AT162+AT165+AT168</f>
        <v>0</v>
      </c>
      <c r="AU124" s="695" t="e">
        <f t="shared" si="371"/>
        <v>#DIV/0!</v>
      </c>
      <c r="AV124" s="98"/>
      <c r="AW124" s="695" t="e">
        <f t="shared" si="475"/>
        <v>#DIV/0!</v>
      </c>
      <c r="AX124" s="185"/>
      <c r="AY124" s="695" t="e">
        <f t="shared" si="373"/>
        <v>#DIV/0!</v>
      </c>
      <c r="AZ124" s="98">
        <f t="shared" ref="AZ124:BB124" si="487">AZ128+AZ131+AZ142+AZ153+AZ156+AZ159+AZ162+AZ165+AZ168</f>
        <v>0</v>
      </c>
      <c r="BA124" s="695"/>
      <c r="BB124" s="98">
        <f t="shared" si="487"/>
        <v>0</v>
      </c>
      <c r="BC124" s="98"/>
      <c r="BD124" s="98"/>
      <c r="BE124" s="98">
        <f>BF124+BG124+BH124+BI124</f>
        <v>0</v>
      </c>
      <c r="BF124" s="98">
        <f>BF128+BF131+BF142+BF153+BF156+BF159+BF162+BF165+BF168</f>
        <v>0</v>
      </c>
      <c r="BG124" s="98">
        <f t="shared" ref="BG124:BI124" si="488">BG128+BG131+BG142+BG153+BG156+BG159+BG162+BG165+BG168</f>
        <v>0</v>
      </c>
      <c r="BH124" s="98">
        <f t="shared" si="488"/>
        <v>0</v>
      </c>
      <c r="BI124" s="98">
        <f t="shared" si="488"/>
        <v>0</v>
      </c>
      <c r="BJ124" s="98">
        <f>BK124+BL124+BM124</f>
        <v>0</v>
      </c>
      <c r="BK124" s="98">
        <f>BK128+BK131+BK142+BK153+BK156+BK159+BK162+BK165+BK168</f>
        <v>0</v>
      </c>
      <c r="BL124" s="98">
        <f t="shared" ref="BL124:BM124" si="489">BL128+BL131+BL142+BL153+BL156+BL159+BL162+BL165+BL168</f>
        <v>0</v>
      </c>
      <c r="BM124" s="98">
        <f t="shared" si="489"/>
        <v>0</v>
      </c>
      <c r="BN124" s="98">
        <f>BO124+BR124+BS124</f>
        <v>0</v>
      </c>
      <c r="BO124" s="98"/>
      <c r="BP124" s="98"/>
      <c r="BQ124" s="98"/>
      <c r="BR124" s="98">
        <f t="shared" ref="BR124:BS124" si="490">BR128+BR131+BR142+BR153+BR156+BR159+BR162+BR165+BR168</f>
        <v>0</v>
      </c>
      <c r="BS124" s="98">
        <f t="shared" si="490"/>
        <v>0</v>
      </c>
      <c r="BT124" s="98"/>
      <c r="BU124" s="98">
        <f>BV124+BX124+BY124+BZ124</f>
        <v>0</v>
      </c>
      <c r="BV124" s="98">
        <f>BV128+BV131+BV142+BV153+BV156+BV159+BV162+BV165+BV168</f>
        <v>0</v>
      </c>
      <c r="BW124" s="98"/>
      <c r="BX124" s="98">
        <f t="shared" ref="BX124:BZ124" si="491">BX128+BX131+BX142+BX153+BX156+BX159+BX162+BX165+BX168</f>
        <v>0</v>
      </c>
      <c r="BY124" s="98">
        <f t="shared" si="491"/>
        <v>0</v>
      </c>
      <c r="BZ124" s="98">
        <f t="shared" si="491"/>
        <v>0</v>
      </c>
      <c r="CE124" s="695" t="e">
        <f t="shared" si="482"/>
        <v>#DIV/0!</v>
      </c>
    </row>
    <row r="125" spans="2:83" s="23" customFormat="1" ht="46.5" hidden="1" customHeight="1" x14ac:dyDescent="0.25">
      <c r="B125" s="201"/>
      <c r="C125" s="101" t="s">
        <v>32</v>
      </c>
      <c r="D125" s="167"/>
      <c r="E125" s="167">
        <f>E127+E130+E133+E141+E152+E155+E158+E161+E164+E167</f>
        <v>0</v>
      </c>
      <c r="F125" s="167"/>
      <c r="G125" s="167"/>
      <c r="H125" s="167">
        <f t="shared" ref="H125:I125" si="492">H127+H130+H133+H141+H152+H155+H158+H161+H164+H167</f>
        <v>0</v>
      </c>
      <c r="I125" s="167">
        <f t="shared" si="492"/>
        <v>0</v>
      </c>
      <c r="J125" s="167"/>
      <c r="K125" s="167">
        <f t="shared" si="484"/>
        <v>0</v>
      </c>
      <c r="L125" s="695" t="e">
        <f t="shared" si="362"/>
        <v>#DIV/0!</v>
      </c>
      <c r="M125" s="167">
        <f>M127+M130+M133+M141+M152+M155+M158+M161+M164+M167</f>
        <v>0</v>
      </c>
      <c r="N125" s="762" t="e">
        <f t="shared" si="384"/>
        <v>#DIV/0!</v>
      </c>
      <c r="O125" s="102"/>
      <c r="P125" s="114"/>
      <c r="Q125" s="102">
        <f>Q127+Q130+Q141+Q133+Q155+Q158+Q161+Q164+Q167</f>
        <v>0</v>
      </c>
      <c r="R125" s="114"/>
      <c r="S125" s="102">
        <f t="shared" ref="S125:U125" si="493">S127+S130+S133+S141+S152+S155+S158+S161+S164+S167</f>
        <v>0</v>
      </c>
      <c r="T125" s="114"/>
      <c r="U125" s="102">
        <f t="shared" si="493"/>
        <v>0</v>
      </c>
      <c r="V125" s="102">
        <f>W125+X125+Y125</f>
        <v>2530090.7000000002</v>
      </c>
      <c r="W125" s="102">
        <f>W127+W130+W133+W139+W141</f>
        <v>2530090.7000000002</v>
      </c>
      <c r="X125" s="102"/>
      <c r="Y125" s="102"/>
      <c r="Z125" s="102">
        <f>AA125+AB125+AC125</f>
        <v>2530090.7000000002</v>
      </c>
      <c r="AA125" s="102">
        <f>AA127+AA130+AA133+AA139+AA141</f>
        <v>2530090.7000000002</v>
      </c>
      <c r="AB125" s="102"/>
      <c r="AC125" s="102"/>
      <c r="AD125" s="114"/>
      <c r="AE125" s="167"/>
      <c r="AF125" s="695" t="e">
        <f t="shared" si="365"/>
        <v>#DIV/0!</v>
      </c>
      <c r="AG125" s="167">
        <f>AG127+AG130+AG133+AG141+AG152+AG155+AG158+AG161+AG164+AG167</f>
        <v>0</v>
      </c>
      <c r="AH125" s="695" t="e">
        <f t="shared" si="366"/>
        <v>#DIV/0!</v>
      </c>
      <c r="AI125" s="102"/>
      <c r="AJ125" s="114"/>
      <c r="AK125" s="102"/>
      <c r="AL125" s="114"/>
      <c r="AM125" s="102">
        <f t="shared" ref="AM125:AO125" si="494">AM127+AM130+AM133+AM141+AM152+AM155+AM158+AM161+AM164+AM167</f>
        <v>0</v>
      </c>
      <c r="AN125" s="114"/>
      <c r="AO125" s="102">
        <f t="shared" si="494"/>
        <v>0</v>
      </c>
      <c r="AP125" s="102"/>
      <c r="AQ125" s="114"/>
      <c r="AR125" s="167">
        <f>AT125+AX125+AZ125+BB125</f>
        <v>0</v>
      </c>
      <c r="AS125" s="695" t="e">
        <f t="shared" si="370"/>
        <v>#DIV/0!</v>
      </c>
      <c r="AT125" s="167">
        <f>AT127+AT130+AT133+AT141+AT152+AT155+AT158+AT161+AT164+AT167</f>
        <v>0</v>
      </c>
      <c r="AU125" s="695" t="e">
        <f t="shared" si="371"/>
        <v>#DIV/0!</v>
      </c>
      <c r="AV125" s="102"/>
      <c r="AW125" s="695" t="e">
        <f t="shared" si="475"/>
        <v>#DIV/0!</v>
      </c>
      <c r="AX125" s="167"/>
      <c r="AY125" s="695" t="e">
        <f t="shared" si="373"/>
        <v>#DIV/0!</v>
      </c>
      <c r="AZ125" s="102">
        <f t="shared" ref="AZ125:BB125" si="495">AZ127+AZ130+AZ133+AZ141+AZ152+AZ155+AZ158+AZ161+AZ164+AZ167</f>
        <v>0</v>
      </c>
      <c r="BA125" s="695"/>
      <c r="BB125" s="102">
        <f t="shared" si="495"/>
        <v>0</v>
      </c>
      <c r="BC125" s="102"/>
      <c r="BD125" s="102"/>
      <c r="BE125" s="102">
        <f>BF125+BG125+BH125+BI125</f>
        <v>0</v>
      </c>
      <c r="BF125" s="102">
        <f>BF127+BF130+BF133+BF141+BF152+BF155+BF158+BF161+BF164+BF167</f>
        <v>0</v>
      </c>
      <c r="BG125" s="102">
        <f t="shared" ref="BG125:BI125" si="496">BG127+BG130+BG133+BG141+BG152+BG155+BG158+BG161+BG164+BG167</f>
        <v>0</v>
      </c>
      <c r="BH125" s="102">
        <f t="shared" si="496"/>
        <v>0</v>
      </c>
      <c r="BI125" s="102">
        <f t="shared" si="496"/>
        <v>0</v>
      </c>
      <c r="BJ125" s="102">
        <f>BK125+BL125+BM125</f>
        <v>0</v>
      </c>
      <c r="BK125" s="102">
        <f>BK127+BK130+BK133+BK141+BK152+BK155+BK158+BK161+BK164+BK167</f>
        <v>0</v>
      </c>
      <c r="BL125" s="102">
        <f t="shared" ref="BL125:BM125" si="497">BL127+BL130+BL133+BL141+BL152+BL155+BL158+BL161+BL164+BL167</f>
        <v>0</v>
      </c>
      <c r="BM125" s="102">
        <f t="shared" si="497"/>
        <v>0</v>
      </c>
      <c r="BN125" s="102">
        <f>BO125+BR125+BS125</f>
        <v>0</v>
      </c>
      <c r="BO125" s="102"/>
      <c r="BP125" s="102"/>
      <c r="BQ125" s="102"/>
      <c r="BR125" s="102">
        <f t="shared" ref="BR125:BS125" si="498">BR127+BR130+BR133+BR141+BR152+BR155+BR158+BR161+BR164+BR167</f>
        <v>0</v>
      </c>
      <c r="BS125" s="102">
        <f t="shared" si="498"/>
        <v>0</v>
      </c>
      <c r="BT125" s="102"/>
      <c r="BU125" s="102">
        <f>BV125+BX125+BY125+BZ125</f>
        <v>0</v>
      </c>
      <c r="BV125" s="102">
        <f>BV127+BV130+BV133+BV141+BV152+BV155+BV158+BV161+BV164+BV167</f>
        <v>0</v>
      </c>
      <c r="BW125" s="102"/>
      <c r="BX125" s="102">
        <f t="shared" ref="BX125:BZ125" si="499">BX127+BX130+BX133+BX141+BX152+BX155+BX158+BX161+BX164+BX167</f>
        <v>0</v>
      </c>
      <c r="BY125" s="102">
        <f t="shared" si="499"/>
        <v>0</v>
      </c>
      <c r="BZ125" s="102">
        <f t="shared" si="499"/>
        <v>0</v>
      </c>
      <c r="CE125" s="695" t="e">
        <f t="shared" si="482"/>
        <v>#DIV/0!</v>
      </c>
    </row>
    <row r="126" spans="2:83" s="50" customFormat="1" ht="151.5" hidden="1" customHeight="1" x14ac:dyDescent="0.25">
      <c r="B126" s="200" t="s">
        <v>36</v>
      </c>
      <c r="C126" s="108" t="s">
        <v>45</v>
      </c>
      <c r="D126" s="166"/>
      <c r="E126" s="166"/>
      <c r="F126" s="166"/>
      <c r="G126" s="166"/>
      <c r="H126" s="861"/>
      <c r="I126" s="239"/>
      <c r="J126" s="166"/>
      <c r="K126" s="166"/>
      <c r="L126" s="695" t="e">
        <f t="shared" si="362"/>
        <v>#DIV/0!</v>
      </c>
      <c r="M126" s="166">
        <f>M127+M128</f>
        <v>0</v>
      </c>
      <c r="N126" s="762" t="e">
        <f t="shared" si="384"/>
        <v>#DIV/0!</v>
      </c>
      <c r="O126" s="622"/>
      <c r="P126" s="683"/>
      <c r="Q126" s="622">
        <f>Q127+Q128</f>
        <v>0</v>
      </c>
      <c r="R126" s="683"/>
      <c r="S126" s="62"/>
      <c r="T126" s="41"/>
      <c r="U126" s="28"/>
      <c r="V126" s="622">
        <f t="shared" si="405"/>
        <v>1716417.9104499999</v>
      </c>
      <c r="W126" s="622">
        <f>W127+W128</f>
        <v>1716417.9104499999</v>
      </c>
      <c r="X126" s="28"/>
      <c r="Y126" s="28"/>
      <c r="Z126" s="622">
        <f t="shared" si="388"/>
        <v>1716417.9104499999</v>
      </c>
      <c r="AA126" s="622">
        <f>AA127+AA128</f>
        <v>1716417.9104499999</v>
      </c>
      <c r="AB126" s="62"/>
      <c r="AC126" s="28"/>
      <c r="AD126" s="19"/>
      <c r="AE126" s="166">
        <f>AG126+AK126+AM126+AO126</f>
        <v>0</v>
      </c>
      <c r="AF126" s="695" t="e">
        <f t="shared" si="365"/>
        <v>#DIV/0!</v>
      </c>
      <c r="AG126" s="166">
        <f>AG127+AG128</f>
        <v>0</v>
      </c>
      <c r="AH126" s="695" t="e">
        <f t="shared" si="366"/>
        <v>#DIV/0!</v>
      </c>
      <c r="AI126" s="622"/>
      <c r="AJ126" s="683"/>
      <c r="AK126" s="622"/>
      <c r="AL126" s="683"/>
      <c r="AM126" s="62"/>
      <c r="AN126" s="41"/>
      <c r="AO126" s="28"/>
      <c r="AP126" s="622"/>
      <c r="AQ126" s="683"/>
      <c r="AR126" s="166">
        <f>AT126+AX126+AZ126+BB126</f>
        <v>0</v>
      </c>
      <c r="AS126" s="695" t="e">
        <f t="shared" si="370"/>
        <v>#DIV/0!</v>
      </c>
      <c r="AT126" s="166">
        <f>AT127+AT128</f>
        <v>0</v>
      </c>
      <c r="AU126" s="695" t="e">
        <f t="shared" si="371"/>
        <v>#DIV/0!</v>
      </c>
      <c r="AV126" s="622"/>
      <c r="AW126" s="695" t="e">
        <f t="shared" si="475"/>
        <v>#DIV/0!</v>
      </c>
      <c r="AX126" s="166"/>
      <c r="AY126" s="695" t="e">
        <f t="shared" si="373"/>
        <v>#DIV/0!</v>
      </c>
      <c r="AZ126" s="62"/>
      <c r="BA126" s="695"/>
      <c r="BB126" s="28"/>
      <c r="BC126" s="62"/>
      <c r="BD126" s="28"/>
      <c r="BE126" s="622">
        <f>BF126+BG126+BH126+BI126</f>
        <v>0</v>
      </c>
      <c r="BF126" s="622">
        <f>BF127+BF128</f>
        <v>0</v>
      </c>
      <c r="BG126" s="622"/>
      <c r="BH126" s="62"/>
      <c r="BI126" s="28"/>
      <c r="BJ126" s="622">
        <f t="shared" ref="BJ126:BJ150" si="500">BK126+BL126+BM126</f>
        <v>0</v>
      </c>
      <c r="BK126" s="622"/>
      <c r="BL126" s="62"/>
      <c r="BM126" s="28"/>
      <c r="BN126" s="622">
        <f t="shared" ref="BN126:BN150" si="501">BO126+BR126+BS126</f>
        <v>0</v>
      </c>
      <c r="BO126" s="622"/>
      <c r="BP126" s="622"/>
      <c r="BQ126" s="622"/>
      <c r="BR126" s="62"/>
      <c r="BS126" s="28"/>
      <c r="BT126" s="622"/>
      <c r="BU126" s="622">
        <f>BV126+BX126+BY126+BZ126</f>
        <v>0</v>
      </c>
      <c r="BV126" s="435">
        <f>BV127+BV128</f>
        <v>0</v>
      </c>
      <c r="BW126" s="519"/>
      <c r="BX126" s="435"/>
      <c r="BY126" s="62"/>
      <c r="BZ126" s="28"/>
      <c r="CE126" s="695" t="e">
        <f t="shared" si="482"/>
        <v>#DIV/0!</v>
      </c>
    </row>
    <row r="127" spans="2:83" s="150" customFormat="1" ht="67.5" hidden="1" customHeight="1" x14ac:dyDescent="0.25">
      <c r="B127" s="210"/>
      <c r="C127" s="101" t="s">
        <v>32</v>
      </c>
      <c r="D127" s="176"/>
      <c r="E127" s="176"/>
      <c r="F127" s="176"/>
      <c r="G127" s="176"/>
      <c r="H127" s="238"/>
      <c r="I127" s="238"/>
      <c r="J127" s="176"/>
      <c r="K127" s="176"/>
      <c r="L127" s="695" t="e">
        <f t="shared" si="362"/>
        <v>#DIV/0!</v>
      </c>
      <c r="M127" s="176">
        <v>0</v>
      </c>
      <c r="N127" s="762" t="e">
        <f t="shared" si="384"/>
        <v>#DIV/0!</v>
      </c>
      <c r="O127" s="623"/>
      <c r="P127" s="683"/>
      <c r="Q127" s="623">
        <v>0</v>
      </c>
      <c r="R127" s="683"/>
      <c r="S127" s="279"/>
      <c r="T127" s="19"/>
      <c r="U127" s="279"/>
      <c r="V127" s="623">
        <f t="shared" si="405"/>
        <v>1150000</v>
      </c>
      <c r="W127" s="623">
        <f>AA127-E127</f>
        <v>1150000</v>
      </c>
      <c r="X127" s="279"/>
      <c r="Y127" s="279"/>
      <c r="Z127" s="623">
        <f t="shared" si="388"/>
        <v>1150000</v>
      </c>
      <c r="AA127" s="623">
        <v>1150000</v>
      </c>
      <c r="AB127" s="279"/>
      <c r="AC127" s="279"/>
      <c r="AD127" s="19"/>
      <c r="AE127" s="176">
        <f t="shared" ref="AE127:AE132" si="502">AG127</f>
        <v>0</v>
      </c>
      <c r="AF127" s="695" t="e">
        <f t="shared" si="365"/>
        <v>#DIV/0!</v>
      </c>
      <c r="AG127" s="176"/>
      <c r="AH127" s="695" t="e">
        <f t="shared" si="366"/>
        <v>#DIV/0!</v>
      </c>
      <c r="AI127" s="623"/>
      <c r="AJ127" s="683"/>
      <c r="AK127" s="623"/>
      <c r="AL127" s="683"/>
      <c r="AM127" s="279"/>
      <c r="AN127" s="19"/>
      <c r="AO127" s="279"/>
      <c r="AP127" s="623"/>
      <c r="AQ127" s="683"/>
      <c r="AR127" s="176">
        <f t="shared" ref="AR127" si="503">AT127</f>
        <v>0</v>
      </c>
      <c r="AS127" s="695" t="e">
        <f t="shared" si="370"/>
        <v>#DIV/0!</v>
      </c>
      <c r="AT127" s="176"/>
      <c r="AU127" s="695" t="e">
        <f t="shared" si="371"/>
        <v>#DIV/0!</v>
      </c>
      <c r="AV127" s="623"/>
      <c r="AW127" s="695" t="e">
        <f t="shared" si="475"/>
        <v>#DIV/0!</v>
      </c>
      <c r="AX127" s="176"/>
      <c r="AY127" s="695" t="e">
        <f t="shared" si="373"/>
        <v>#DIV/0!</v>
      </c>
      <c r="AZ127" s="279"/>
      <c r="BA127" s="695"/>
      <c r="BB127" s="279"/>
      <c r="BC127" s="279"/>
      <c r="BD127" s="279"/>
      <c r="BE127" s="623">
        <f t="shared" ref="BE127" si="504">BF127</f>
        <v>0</v>
      </c>
      <c r="BF127" s="623"/>
      <c r="BG127" s="623"/>
      <c r="BH127" s="279"/>
      <c r="BI127" s="279"/>
      <c r="BJ127" s="623">
        <f t="shared" si="500"/>
        <v>0</v>
      </c>
      <c r="BK127" s="623"/>
      <c r="BL127" s="279"/>
      <c r="BM127" s="279"/>
      <c r="BN127" s="623">
        <f t="shared" si="501"/>
        <v>0</v>
      </c>
      <c r="BO127" s="623"/>
      <c r="BP127" s="623"/>
      <c r="BQ127" s="623"/>
      <c r="BR127" s="279"/>
      <c r="BS127" s="279"/>
      <c r="BT127" s="623"/>
      <c r="BU127" s="623">
        <f t="shared" ref="BU127" si="505">BV127</f>
        <v>0</v>
      </c>
      <c r="BV127" s="443"/>
      <c r="BW127" s="517"/>
      <c r="BX127" s="443"/>
      <c r="BY127" s="279"/>
      <c r="BZ127" s="279"/>
      <c r="CE127" s="695" t="e">
        <f t="shared" si="482"/>
        <v>#DIV/0!</v>
      </c>
    </row>
    <row r="128" spans="2:83" s="150" customFormat="1" ht="67.5" hidden="1" customHeight="1" x14ac:dyDescent="0.25">
      <c r="B128" s="210"/>
      <c r="C128" s="97" t="s">
        <v>31</v>
      </c>
      <c r="D128" s="166"/>
      <c r="E128" s="166"/>
      <c r="F128" s="166"/>
      <c r="G128" s="166"/>
      <c r="H128" s="238"/>
      <c r="I128" s="238"/>
      <c r="J128" s="166"/>
      <c r="K128" s="166"/>
      <c r="L128" s="695" t="e">
        <f t="shared" ref="L128:L191" si="506">K128/D128</f>
        <v>#DIV/0!</v>
      </c>
      <c r="M128" s="166">
        <v>0</v>
      </c>
      <c r="N128" s="762" t="e">
        <f t="shared" si="384"/>
        <v>#DIV/0!</v>
      </c>
      <c r="O128" s="622"/>
      <c r="P128" s="683"/>
      <c r="Q128" s="622">
        <v>0</v>
      </c>
      <c r="R128" s="683"/>
      <c r="S128" s="279"/>
      <c r="T128" s="19"/>
      <c r="U128" s="279"/>
      <c r="V128" s="622">
        <f t="shared" si="405"/>
        <v>566417.91044999997</v>
      </c>
      <c r="W128" s="622">
        <f>AA128-E128</f>
        <v>566417.91044999997</v>
      </c>
      <c r="X128" s="279"/>
      <c r="Y128" s="279"/>
      <c r="Z128" s="622">
        <f t="shared" si="388"/>
        <v>566417.91044999997</v>
      </c>
      <c r="AA128" s="622">
        <f>566417.91045</f>
        <v>566417.91044999997</v>
      </c>
      <c r="AB128" s="279"/>
      <c r="AC128" s="279"/>
      <c r="AD128" s="19"/>
      <c r="AE128" s="166"/>
      <c r="AF128" s="695" t="e">
        <f t="shared" ref="AF128:AF191" si="507">AE128/D128</f>
        <v>#DIV/0!</v>
      </c>
      <c r="AG128" s="176"/>
      <c r="AH128" s="695" t="e">
        <f t="shared" ref="AH128:AH191" si="508">AG128/E128</f>
        <v>#DIV/0!</v>
      </c>
      <c r="AI128" s="623"/>
      <c r="AJ128" s="683"/>
      <c r="AK128" s="623"/>
      <c r="AL128" s="683"/>
      <c r="AM128" s="279"/>
      <c r="AN128" s="19"/>
      <c r="AO128" s="279"/>
      <c r="AP128" s="623"/>
      <c r="AQ128" s="683"/>
      <c r="AR128" s="176"/>
      <c r="AS128" s="695" t="e">
        <f t="shared" ref="AS128:AS191" si="509">AR128/D128</f>
        <v>#DIV/0!</v>
      </c>
      <c r="AT128" s="176"/>
      <c r="AU128" s="695" t="e">
        <f t="shared" ref="AU128:AU191" si="510">AT128/E128</f>
        <v>#DIV/0!</v>
      </c>
      <c r="AV128" s="623"/>
      <c r="AW128" s="695" t="e">
        <f t="shared" ref="AW128:AW191" si="511">AV128/F128</f>
        <v>#DIV/0!</v>
      </c>
      <c r="AX128" s="176"/>
      <c r="AY128" s="695" t="e">
        <f t="shared" ref="AY128:AY191" si="512">AX128/G128</f>
        <v>#DIV/0!</v>
      </c>
      <c r="AZ128" s="279"/>
      <c r="BA128" s="695"/>
      <c r="BB128" s="279"/>
      <c r="BC128" s="279"/>
      <c r="BD128" s="279"/>
      <c r="BE128" s="623"/>
      <c r="BF128" s="623"/>
      <c r="BG128" s="623"/>
      <c r="BH128" s="279"/>
      <c r="BI128" s="279"/>
      <c r="BJ128" s="623">
        <f t="shared" si="500"/>
        <v>0</v>
      </c>
      <c r="BK128" s="623"/>
      <c r="BL128" s="279"/>
      <c r="BM128" s="279"/>
      <c r="BN128" s="623">
        <f t="shared" si="501"/>
        <v>0</v>
      </c>
      <c r="BO128" s="623"/>
      <c r="BP128" s="623"/>
      <c r="BQ128" s="623"/>
      <c r="BR128" s="279"/>
      <c r="BS128" s="279"/>
      <c r="BT128" s="623"/>
      <c r="BU128" s="623"/>
      <c r="BV128" s="436"/>
      <c r="BW128" s="517"/>
      <c r="BX128" s="436"/>
      <c r="BY128" s="279"/>
      <c r="BZ128" s="279"/>
      <c r="CE128" s="695" t="e">
        <f t="shared" ref="CE128:CE191" si="513">BB128/I128</f>
        <v>#DIV/0!</v>
      </c>
    </row>
    <row r="129" spans="2:83" s="50" customFormat="1" ht="108.75" hidden="1" customHeight="1" x14ac:dyDescent="0.25">
      <c r="B129" s="200" t="s">
        <v>56</v>
      </c>
      <c r="C129" s="124" t="s">
        <v>227</v>
      </c>
      <c r="D129" s="166"/>
      <c r="E129" s="166"/>
      <c r="F129" s="166"/>
      <c r="G129" s="166"/>
      <c r="H129" s="166"/>
      <c r="I129" s="166"/>
      <c r="J129" s="166"/>
      <c r="K129" s="166"/>
      <c r="L129" s="695" t="e">
        <f t="shared" si="506"/>
        <v>#DIV/0!</v>
      </c>
      <c r="M129" s="166">
        <f>M130+M131</f>
        <v>0</v>
      </c>
      <c r="N129" s="762" t="e">
        <f t="shared" ref="N129:N192" si="514">M129/E129</f>
        <v>#DIV/0!</v>
      </c>
      <c r="O129" s="622"/>
      <c r="P129" s="683"/>
      <c r="Q129" s="622">
        <f t="shared" ref="Q129:U129" si="515">Q130+Q131</f>
        <v>0</v>
      </c>
      <c r="R129" s="683"/>
      <c r="S129" s="622">
        <f t="shared" si="515"/>
        <v>0</v>
      </c>
      <c r="T129" s="683"/>
      <c r="U129" s="622">
        <f t="shared" si="515"/>
        <v>0</v>
      </c>
      <c r="V129" s="622">
        <f t="shared" ref="V129:V131" si="516">W129+X129+Y129</f>
        <v>229604.47761</v>
      </c>
      <c r="W129" s="622">
        <f>W130+W131</f>
        <v>229604.47761</v>
      </c>
      <c r="X129" s="28"/>
      <c r="Y129" s="28"/>
      <c r="Z129" s="622">
        <f t="shared" si="388"/>
        <v>229604.47761</v>
      </c>
      <c r="AA129" s="622">
        <f>AA130+AA131</f>
        <v>229604.47761</v>
      </c>
      <c r="AB129" s="62"/>
      <c r="AC129" s="28"/>
      <c r="AD129" s="19"/>
      <c r="AE129" s="166">
        <f t="shared" si="502"/>
        <v>0</v>
      </c>
      <c r="AF129" s="695" t="e">
        <f t="shared" si="507"/>
        <v>#DIV/0!</v>
      </c>
      <c r="AG129" s="166">
        <f>AG130+AG131</f>
        <v>0</v>
      </c>
      <c r="AH129" s="695" t="e">
        <f t="shared" si="508"/>
        <v>#DIV/0!</v>
      </c>
      <c r="AI129" s="622"/>
      <c r="AJ129" s="683"/>
      <c r="AK129" s="622"/>
      <c r="AL129" s="683"/>
      <c r="AM129" s="62"/>
      <c r="AN129" s="41"/>
      <c r="AO129" s="28"/>
      <c r="AP129" s="622"/>
      <c r="AQ129" s="683"/>
      <c r="AR129" s="166">
        <f t="shared" ref="AR129:AR132" si="517">AT129</f>
        <v>0</v>
      </c>
      <c r="AS129" s="695" t="e">
        <f t="shared" si="509"/>
        <v>#DIV/0!</v>
      </c>
      <c r="AT129" s="166">
        <f>AT130+AT131</f>
        <v>0</v>
      </c>
      <c r="AU129" s="695" t="e">
        <f t="shared" si="510"/>
        <v>#DIV/0!</v>
      </c>
      <c r="AV129" s="622"/>
      <c r="AW129" s="695" t="e">
        <f t="shared" si="511"/>
        <v>#DIV/0!</v>
      </c>
      <c r="AX129" s="166"/>
      <c r="AY129" s="695" t="e">
        <f t="shared" si="512"/>
        <v>#DIV/0!</v>
      </c>
      <c r="AZ129" s="62"/>
      <c r="BA129" s="695"/>
      <c r="BB129" s="28"/>
      <c r="BC129" s="62"/>
      <c r="BD129" s="28"/>
      <c r="BE129" s="622">
        <f t="shared" ref="BE129:BE132" si="518">BF129</f>
        <v>0</v>
      </c>
      <c r="BF129" s="622">
        <f>BF130+BF131</f>
        <v>0</v>
      </c>
      <c r="BG129" s="622"/>
      <c r="BH129" s="62"/>
      <c r="BI129" s="28"/>
      <c r="BJ129" s="622">
        <f t="shared" si="500"/>
        <v>0</v>
      </c>
      <c r="BK129" s="622"/>
      <c r="BL129" s="62"/>
      <c r="BM129" s="28"/>
      <c r="BN129" s="622">
        <f t="shared" si="501"/>
        <v>0</v>
      </c>
      <c r="BO129" s="622"/>
      <c r="BP129" s="622"/>
      <c r="BQ129" s="622"/>
      <c r="BR129" s="62"/>
      <c r="BS129" s="28"/>
      <c r="BT129" s="622"/>
      <c r="BU129" s="622">
        <f t="shared" ref="BU129:BU132" si="519">BV129</f>
        <v>0</v>
      </c>
      <c r="BV129" s="435">
        <f>BV130+BV131</f>
        <v>0</v>
      </c>
      <c r="BW129" s="519"/>
      <c r="BX129" s="435"/>
      <c r="BY129" s="62"/>
      <c r="BZ129" s="28"/>
      <c r="CE129" s="695" t="e">
        <f t="shared" si="513"/>
        <v>#DIV/0!</v>
      </c>
    </row>
    <row r="130" spans="2:83" s="150" customFormat="1" ht="54" hidden="1" customHeight="1" x14ac:dyDescent="0.25">
      <c r="B130" s="210"/>
      <c r="C130" s="101" t="s">
        <v>32</v>
      </c>
      <c r="D130" s="176"/>
      <c r="E130" s="176"/>
      <c r="F130" s="176"/>
      <c r="G130" s="176"/>
      <c r="H130" s="862"/>
      <c r="I130" s="862"/>
      <c r="J130" s="176"/>
      <c r="K130" s="176"/>
      <c r="L130" s="695" t="e">
        <f t="shared" si="506"/>
        <v>#DIV/0!</v>
      </c>
      <c r="M130" s="176">
        <v>0</v>
      </c>
      <c r="N130" s="762" t="e">
        <f t="shared" si="514"/>
        <v>#DIV/0!</v>
      </c>
      <c r="O130" s="623"/>
      <c r="P130" s="683"/>
      <c r="Q130" s="623">
        <v>0</v>
      </c>
      <c r="R130" s="683"/>
      <c r="S130" s="73"/>
      <c r="T130" s="31"/>
      <c r="U130" s="73"/>
      <c r="V130" s="623">
        <f t="shared" si="516"/>
        <v>153835</v>
      </c>
      <c r="W130" s="623">
        <f>AA130-E130</f>
        <v>153835</v>
      </c>
      <c r="X130" s="73"/>
      <c r="Y130" s="73"/>
      <c r="Z130" s="623">
        <f t="shared" si="388"/>
        <v>153835</v>
      </c>
      <c r="AA130" s="623">
        <v>153835</v>
      </c>
      <c r="AB130" s="73"/>
      <c r="AC130" s="73"/>
      <c r="AD130" s="31"/>
      <c r="AE130" s="176">
        <f t="shared" si="502"/>
        <v>0</v>
      </c>
      <c r="AF130" s="695" t="e">
        <f t="shared" si="507"/>
        <v>#DIV/0!</v>
      </c>
      <c r="AG130" s="176"/>
      <c r="AH130" s="695" t="e">
        <f t="shared" si="508"/>
        <v>#DIV/0!</v>
      </c>
      <c r="AI130" s="623"/>
      <c r="AJ130" s="683"/>
      <c r="AK130" s="623"/>
      <c r="AL130" s="683"/>
      <c r="AM130" s="73"/>
      <c r="AN130" s="31"/>
      <c r="AO130" s="73"/>
      <c r="AP130" s="623"/>
      <c r="AQ130" s="683"/>
      <c r="AR130" s="176">
        <f t="shared" si="517"/>
        <v>0</v>
      </c>
      <c r="AS130" s="695" t="e">
        <f t="shared" si="509"/>
        <v>#DIV/0!</v>
      </c>
      <c r="AT130" s="176"/>
      <c r="AU130" s="695" t="e">
        <f t="shared" si="510"/>
        <v>#DIV/0!</v>
      </c>
      <c r="AV130" s="623"/>
      <c r="AW130" s="695" t="e">
        <f t="shared" si="511"/>
        <v>#DIV/0!</v>
      </c>
      <c r="AX130" s="176"/>
      <c r="AY130" s="695" t="e">
        <f t="shared" si="512"/>
        <v>#DIV/0!</v>
      </c>
      <c r="AZ130" s="73"/>
      <c r="BA130" s="695"/>
      <c r="BB130" s="73"/>
      <c r="BC130" s="73"/>
      <c r="BD130" s="73"/>
      <c r="BE130" s="623">
        <f t="shared" si="518"/>
        <v>0</v>
      </c>
      <c r="BF130" s="623"/>
      <c r="BG130" s="623"/>
      <c r="BH130" s="73"/>
      <c r="BI130" s="73"/>
      <c r="BJ130" s="623">
        <f t="shared" si="500"/>
        <v>0</v>
      </c>
      <c r="BK130" s="623"/>
      <c r="BL130" s="73"/>
      <c r="BM130" s="73"/>
      <c r="BN130" s="623">
        <f t="shared" si="501"/>
        <v>0</v>
      </c>
      <c r="BO130" s="623"/>
      <c r="BP130" s="623"/>
      <c r="BQ130" s="623"/>
      <c r="BR130" s="73"/>
      <c r="BS130" s="73"/>
      <c r="BT130" s="623"/>
      <c r="BU130" s="623">
        <f t="shared" si="519"/>
        <v>0</v>
      </c>
      <c r="BV130" s="443"/>
      <c r="BW130" s="517"/>
      <c r="BX130" s="443"/>
      <c r="BY130" s="73"/>
      <c r="BZ130" s="73"/>
      <c r="CE130" s="695" t="e">
        <f t="shared" si="513"/>
        <v>#DIV/0!</v>
      </c>
    </row>
    <row r="131" spans="2:83" s="50" customFormat="1" ht="54" hidden="1" customHeight="1" x14ac:dyDescent="0.25">
      <c r="B131" s="200"/>
      <c r="C131" s="97" t="s">
        <v>31</v>
      </c>
      <c r="D131" s="166"/>
      <c r="E131" s="166"/>
      <c r="F131" s="166"/>
      <c r="G131" s="166"/>
      <c r="H131" s="236"/>
      <c r="I131" s="236"/>
      <c r="J131" s="166"/>
      <c r="K131" s="166"/>
      <c r="L131" s="695" t="e">
        <f t="shared" si="506"/>
        <v>#DIV/0!</v>
      </c>
      <c r="M131" s="166">
        <v>0</v>
      </c>
      <c r="N131" s="762" t="e">
        <f t="shared" si="514"/>
        <v>#DIV/0!</v>
      </c>
      <c r="O131" s="622"/>
      <c r="P131" s="683"/>
      <c r="Q131" s="622">
        <v>0</v>
      </c>
      <c r="R131" s="683"/>
      <c r="S131" s="31"/>
      <c r="T131" s="31"/>
      <c r="U131" s="31"/>
      <c r="V131" s="622">
        <f t="shared" si="516"/>
        <v>75769.477610000002</v>
      </c>
      <c r="W131" s="622">
        <f>AA131-E131</f>
        <v>75769.477610000002</v>
      </c>
      <c r="X131" s="31"/>
      <c r="Y131" s="31"/>
      <c r="Z131" s="622">
        <f t="shared" si="388"/>
        <v>75769.477610000002</v>
      </c>
      <c r="AA131" s="622">
        <v>75769.477610000002</v>
      </c>
      <c r="AB131" s="31"/>
      <c r="AC131" s="31"/>
      <c r="AD131" s="31"/>
      <c r="AE131" s="166">
        <f t="shared" si="502"/>
        <v>0</v>
      </c>
      <c r="AF131" s="695" t="e">
        <f t="shared" si="507"/>
        <v>#DIV/0!</v>
      </c>
      <c r="AG131" s="166"/>
      <c r="AH131" s="695" t="e">
        <f t="shared" si="508"/>
        <v>#DIV/0!</v>
      </c>
      <c r="AI131" s="622"/>
      <c r="AJ131" s="683"/>
      <c r="AK131" s="622"/>
      <c r="AL131" s="683"/>
      <c r="AM131" s="31"/>
      <c r="AN131" s="31"/>
      <c r="AO131" s="31"/>
      <c r="AP131" s="622"/>
      <c r="AQ131" s="683"/>
      <c r="AR131" s="166">
        <f t="shared" si="517"/>
        <v>0</v>
      </c>
      <c r="AS131" s="695" t="e">
        <f t="shared" si="509"/>
        <v>#DIV/0!</v>
      </c>
      <c r="AT131" s="166"/>
      <c r="AU131" s="695" t="e">
        <f t="shared" si="510"/>
        <v>#DIV/0!</v>
      </c>
      <c r="AV131" s="622"/>
      <c r="AW131" s="695" t="e">
        <f t="shared" si="511"/>
        <v>#DIV/0!</v>
      </c>
      <c r="AX131" s="166"/>
      <c r="AY131" s="695" t="e">
        <f t="shared" si="512"/>
        <v>#DIV/0!</v>
      </c>
      <c r="AZ131" s="31"/>
      <c r="BA131" s="695"/>
      <c r="BB131" s="31"/>
      <c r="BC131" s="31"/>
      <c r="BD131" s="31"/>
      <c r="BE131" s="622">
        <f t="shared" si="518"/>
        <v>0</v>
      </c>
      <c r="BF131" s="622"/>
      <c r="BG131" s="622"/>
      <c r="BH131" s="31"/>
      <c r="BI131" s="31"/>
      <c r="BJ131" s="622">
        <f t="shared" si="500"/>
        <v>0</v>
      </c>
      <c r="BK131" s="622"/>
      <c r="BL131" s="31"/>
      <c r="BM131" s="31"/>
      <c r="BN131" s="622">
        <f t="shared" si="501"/>
        <v>0</v>
      </c>
      <c r="BO131" s="622"/>
      <c r="BP131" s="622"/>
      <c r="BQ131" s="622"/>
      <c r="BR131" s="31"/>
      <c r="BS131" s="31"/>
      <c r="BT131" s="622"/>
      <c r="BU131" s="622">
        <f t="shared" si="519"/>
        <v>0</v>
      </c>
      <c r="BV131" s="435"/>
      <c r="BW131" s="519"/>
      <c r="BX131" s="435"/>
      <c r="BY131" s="31"/>
      <c r="BZ131" s="31"/>
      <c r="CE131" s="695" t="e">
        <f t="shared" si="513"/>
        <v>#DIV/0!</v>
      </c>
    </row>
    <row r="132" spans="2:83" s="50" customFormat="1" ht="65.25" hidden="1" customHeight="1" x14ac:dyDescent="0.25">
      <c r="B132" s="200" t="s">
        <v>183</v>
      </c>
      <c r="C132" s="97" t="s">
        <v>41</v>
      </c>
      <c r="D132" s="166"/>
      <c r="E132" s="166"/>
      <c r="F132" s="166"/>
      <c r="G132" s="166"/>
      <c r="H132" s="861"/>
      <c r="I132" s="239"/>
      <c r="J132" s="166"/>
      <c r="K132" s="166"/>
      <c r="L132" s="695" t="e">
        <f t="shared" si="506"/>
        <v>#DIV/0!</v>
      </c>
      <c r="M132" s="166">
        <f>M133</f>
        <v>0</v>
      </c>
      <c r="N132" s="762" t="e">
        <f t="shared" si="514"/>
        <v>#DIV/0!</v>
      </c>
      <c r="O132" s="622"/>
      <c r="P132" s="683"/>
      <c r="Q132" s="622"/>
      <c r="R132" s="683"/>
      <c r="S132" s="62"/>
      <c r="T132" s="41"/>
      <c r="U132" s="28"/>
      <c r="V132" s="285">
        <f t="shared" si="405"/>
        <v>0</v>
      </c>
      <c r="W132" s="28"/>
      <c r="X132" s="28"/>
      <c r="Y132" s="28"/>
      <c r="Z132" s="622">
        <f t="shared" ref="Z132:Z285" si="520">AA132+AB132+AC132</f>
        <v>0</v>
      </c>
      <c r="AA132" s="622">
        <f t="shared" ref="AA132:AA139" si="521">E132</f>
        <v>0</v>
      </c>
      <c r="AB132" s="62"/>
      <c r="AC132" s="28"/>
      <c r="AD132" s="19"/>
      <c r="AE132" s="166">
        <f t="shared" si="502"/>
        <v>0</v>
      </c>
      <c r="AF132" s="695" t="e">
        <f t="shared" si="507"/>
        <v>#DIV/0!</v>
      </c>
      <c r="AG132" s="166">
        <f>AG133</f>
        <v>0</v>
      </c>
      <c r="AH132" s="695" t="e">
        <f t="shared" si="508"/>
        <v>#DIV/0!</v>
      </c>
      <c r="AI132" s="622"/>
      <c r="AJ132" s="683"/>
      <c r="AK132" s="622"/>
      <c r="AL132" s="683"/>
      <c r="AM132" s="62"/>
      <c r="AN132" s="41"/>
      <c r="AO132" s="28"/>
      <c r="AP132" s="622"/>
      <c r="AQ132" s="683"/>
      <c r="AR132" s="166">
        <f t="shared" si="517"/>
        <v>0</v>
      </c>
      <c r="AS132" s="695" t="e">
        <f t="shared" si="509"/>
        <v>#DIV/0!</v>
      </c>
      <c r="AT132" s="166">
        <f>AT133</f>
        <v>0</v>
      </c>
      <c r="AU132" s="695" t="e">
        <f t="shared" si="510"/>
        <v>#DIV/0!</v>
      </c>
      <c r="AV132" s="622"/>
      <c r="AW132" s="695" t="e">
        <f t="shared" si="511"/>
        <v>#DIV/0!</v>
      </c>
      <c r="AX132" s="166"/>
      <c r="AY132" s="695" t="e">
        <f t="shared" si="512"/>
        <v>#DIV/0!</v>
      </c>
      <c r="AZ132" s="62"/>
      <c r="BA132" s="695"/>
      <c r="BB132" s="28"/>
      <c r="BC132" s="62"/>
      <c r="BD132" s="28"/>
      <c r="BE132" s="622">
        <f t="shared" si="518"/>
        <v>0</v>
      </c>
      <c r="BF132" s="622">
        <f>BF133</f>
        <v>0</v>
      </c>
      <c r="BG132" s="622"/>
      <c r="BH132" s="62"/>
      <c r="BI132" s="28"/>
      <c r="BJ132" s="622">
        <f t="shared" si="500"/>
        <v>0</v>
      </c>
      <c r="BK132" s="622"/>
      <c r="BL132" s="62"/>
      <c r="BM132" s="28"/>
      <c r="BN132" s="622">
        <f t="shared" si="501"/>
        <v>0</v>
      </c>
      <c r="BO132" s="622"/>
      <c r="BP132" s="622"/>
      <c r="BQ132" s="622"/>
      <c r="BR132" s="62"/>
      <c r="BS132" s="28"/>
      <c r="BT132" s="622"/>
      <c r="BU132" s="622">
        <f t="shared" si="519"/>
        <v>0</v>
      </c>
      <c r="BV132" s="435">
        <f>BV133</f>
        <v>0</v>
      </c>
      <c r="BW132" s="519"/>
      <c r="BX132" s="435"/>
      <c r="BY132" s="62"/>
      <c r="BZ132" s="28"/>
      <c r="CE132" s="695" t="e">
        <f t="shared" si="513"/>
        <v>#DIV/0!</v>
      </c>
    </row>
    <row r="133" spans="2:83" s="50" customFormat="1" ht="45" hidden="1" customHeight="1" x14ac:dyDescent="0.25">
      <c r="B133" s="200"/>
      <c r="C133" s="101" t="s">
        <v>32</v>
      </c>
      <c r="D133" s="237"/>
      <c r="E133" s="236"/>
      <c r="F133" s="236"/>
      <c r="G133" s="236"/>
      <c r="H133" s="236"/>
      <c r="I133" s="236"/>
      <c r="J133" s="176"/>
      <c r="K133" s="237"/>
      <c r="L133" s="695" t="e">
        <f t="shared" si="506"/>
        <v>#DIV/0!</v>
      </c>
      <c r="M133" s="236"/>
      <c r="N133" s="762" t="e">
        <f t="shared" si="514"/>
        <v>#DIV/0!</v>
      </c>
      <c r="O133" s="31"/>
      <c r="P133" s="31"/>
      <c r="Q133" s="31"/>
      <c r="R133" s="31"/>
      <c r="S133" s="31"/>
      <c r="T133" s="31"/>
      <c r="U133" s="31"/>
      <c r="V133" s="285">
        <f t="shared" ref="V133:V285" si="522">W133+X133+Y133</f>
        <v>0</v>
      </c>
      <c r="W133" s="31"/>
      <c r="X133" s="31"/>
      <c r="Y133" s="31"/>
      <c r="Z133" s="19">
        <f t="shared" si="520"/>
        <v>0</v>
      </c>
      <c r="AA133" s="31">
        <f t="shared" si="521"/>
        <v>0</v>
      </c>
      <c r="AB133" s="31"/>
      <c r="AC133" s="31"/>
      <c r="AD133" s="31"/>
      <c r="AE133" s="237"/>
      <c r="AF133" s="695" t="e">
        <f t="shared" si="507"/>
        <v>#DIV/0!</v>
      </c>
      <c r="AG133" s="236"/>
      <c r="AH133" s="695" t="e">
        <f t="shared" si="508"/>
        <v>#DIV/0!</v>
      </c>
      <c r="AI133" s="31"/>
      <c r="AJ133" s="31"/>
      <c r="AK133" s="31"/>
      <c r="AL133" s="31"/>
      <c r="AM133" s="31"/>
      <c r="AN133" s="31"/>
      <c r="AO133" s="31"/>
      <c r="AP133" s="19"/>
      <c r="AQ133" s="19"/>
      <c r="AR133" s="237"/>
      <c r="AS133" s="695" t="e">
        <f t="shared" si="509"/>
        <v>#DIV/0!</v>
      </c>
      <c r="AT133" s="236"/>
      <c r="AU133" s="695" t="e">
        <f t="shared" si="510"/>
        <v>#DIV/0!</v>
      </c>
      <c r="AV133" s="31"/>
      <c r="AW133" s="695" t="e">
        <f t="shared" si="511"/>
        <v>#DIV/0!</v>
      </c>
      <c r="AX133" s="236"/>
      <c r="AY133" s="695" t="e">
        <f t="shared" si="512"/>
        <v>#DIV/0!</v>
      </c>
      <c r="AZ133" s="31"/>
      <c r="BA133" s="695"/>
      <c r="BB133" s="31"/>
      <c r="BC133" s="31"/>
      <c r="BD133" s="31"/>
      <c r="BE133" s="19"/>
      <c r="BF133" s="31"/>
      <c r="BG133" s="31"/>
      <c r="BH133" s="31"/>
      <c r="BI133" s="31"/>
      <c r="BJ133" s="19">
        <f t="shared" si="500"/>
        <v>0</v>
      </c>
      <c r="BK133" s="31"/>
      <c r="BL133" s="31"/>
      <c r="BM133" s="31"/>
      <c r="BN133" s="19">
        <f t="shared" si="501"/>
        <v>0</v>
      </c>
      <c r="BO133" s="31"/>
      <c r="BP133" s="31"/>
      <c r="BQ133" s="31"/>
      <c r="BR133" s="31"/>
      <c r="BS133" s="31"/>
      <c r="BT133" s="19"/>
      <c r="BU133" s="19"/>
      <c r="BV133" s="31"/>
      <c r="BW133" s="31"/>
      <c r="BX133" s="31"/>
      <c r="BY133" s="31"/>
      <c r="BZ133" s="31"/>
      <c r="CE133" s="695" t="e">
        <f t="shared" si="513"/>
        <v>#DIV/0!</v>
      </c>
    </row>
    <row r="134" spans="2:83" s="50" customFormat="1" ht="116.25" hidden="1" customHeight="1" x14ac:dyDescent="0.25">
      <c r="B134" s="200" t="s">
        <v>8</v>
      </c>
      <c r="C134" s="108" t="s">
        <v>95</v>
      </c>
      <c r="D134" s="166">
        <f>E134</f>
        <v>0</v>
      </c>
      <c r="E134" s="166">
        <f>E135</f>
        <v>0</v>
      </c>
      <c r="F134" s="166"/>
      <c r="G134" s="166"/>
      <c r="H134" s="861"/>
      <c r="I134" s="239"/>
      <c r="J134" s="166"/>
      <c r="K134" s="166">
        <f>M134</f>
        <v>0</v>
      </c>
      <c r="L134" s="695" t="e">
        <f t="shared" si="506"/>
        <v>#DIV/0!</v>
      </c>
      <c r="M134" s="166">
        <f>M135</f>
        <v>0</v>
      </c>
      <c r="N134" s="762" t="e">
        <f t="shared" si="514"/>
        <v>#DIV/0!</v>
      </c>
      <c r="O134" s="622"/>
      <c r="P134" s="683"/>
      <c r="Q134" s="622"/>
      <c r="R134" s="683"/>
      <c r="S134" s="62"/>
      <c r="T134" s="41"/>
      <c r="U134" s="28"/>
      <c r="V134" s="285">
        <f t="shared" si="522"/>
        <v>0</v>
      </c>
      <c r="W134" s="28"/>
      <c r="X134" s="28"/>
      <c r="Y134" s="28"/>
      <c r="Z134" s="622">
        <f t="shared" si="520"/>
        <v>0</v>
      </c>
      <c r="AA134" s="622">
        <f t="shared" si="521"/>
        <v>0</v>
      </c>
      <c r="AB134" s="62"/>
      <c r="AC134" s="28"/>
      <c r="AD134" s="19"/>
      <c r="AE134" s="166">
        <f>AG134</f>
        <v>0</v>
      </c>
      <c r="AF134" s="695" t="e">
        <f t="shared" si="507"/>
        <v>#DIV/0!</v>
      </c>
      <c r="AG134" s="166">
        <f>AG135</f>
        <v>0</v>
      </c>
      <c r="AH134" s="695" t="e">
        <f t="shared" si="508"/>
        <v>#DIV/0!</v>
      </c>
      <c r="AI134" s="622"/>
      <c r="AJ134" s="683"/>
      <c r="AK134" s="622"/>
      <c r="AL134" s="683"/>
      <c r="AM134" s="62"/>
      <c r="AN134" s="41"/>
      <c r="AO134" s="28"/>
      <c r="AP134" s="622"/>
      <c r="AQ134" s="683"/>
      <c r="AR134" s="166">
        <f>AT134</f>
        <v>0</v>
      </c>
      <c r="AS134" s="695" t="e">
        <f t="shared" si="509"/>
        <v>#DIV/0!</v>
      </c>
      <c r="AT134" s="166">
        <f>AT135</f>
        <v>0</v>
      </c>
      <c r="AU134" s="695" t="e">
        <f t="shared" si="510"/>
        <v>#DIV/0!</v>
      </c>
      <c r="AV134" s="622"/>
      <c r="AW134" s="695" t="e">
        <f t="shared" si="511"/>
        <v>#DIV/0!</v>
      </c>
      <c r="AX134" s="166"/>
      <c r="AY134" s="695" t="e">
        <f t="shared" si="512"/>
        <v>#DIV/0!</v>
      </c>
      <c r="AZ134" s="62"/>
      <c r="BA134" s="695"/>
      <c r="BB134" s="28"/>
      <c r="BC134" s="62"/>
      <c r="BD134" s="28"/>
      <c r="BE134" s="622">
        <f>BF134</f>
        <v>0</v>
      </c>
      <c r="BF134" s="622">
        <f>BF135</f>
        <v>0</v>
      </c>
      <c r="BG134" s="622"/>
      <c r="BH134" s="62"/>
      <c r="BI134" s="28"/>
      <c r="BJ134" s="622">
        <f t="shared" si="500"/>
        <v>0</v>
      </c>
      <c r="BK134" s="622"/>
      <c r="BL134" s="62"/>
      <c r="BM134" s="28"/>
      <c r="BN134" s="622">
        <f t="shared" si="501"/>
        <v>0</v>
      </c>
      <c r="BO134" s="622"/>
      <c r="BP134" s="622"/>
      <c r="BQ134" s="622"/>
      <c r="BR134" s="62"/>
      <c r="BS134" s="28"/>
      <c r="BT134" s="622"/>
      <c r="BU134" s="622">
        <f>BV134</f>
        <v>0</v>
      </c>
      <c r="BV134" s="435">
        <f>BV135</f>
        <v>0</v>
      </c>
      <c r="BW134" s="519"/>
      <c r="BX134" s="435"/>
      <c r="BY134" s="62"/>
      <c r="BZ134" s="28"/>
      <c r="CE134" s="695" t="e">
        <f t="shared" si="513"/>
        <v>#DIV/0!</v>
      </c>
    </row>
    <row r="135" spans="2:83" s="59" customFormat="1" ht="112.5" hidden="1" customHeight="1" x14ac:dyDescent="0.25">
      <c r="B135" s="211"/>
      <c r="C135" s="104"/>
      <c r="D135" s="861"/>
      <c r="E135" s="861"/>
      <c r="F135" s="861"/>
      <c r="G135" s="861"/>
      <c r="H135" s="861"/>
      <c r="I135" s="239"/>
      <c r="J135" s="863"/>
      <c r="K135" s="258"/>
      <c r="L135" s="695" t="e">
        <f t="shared" si="506"/>
        <v>#DIV/0!</v>
      </c>
      <c r="M135" s="861"/>
      <c r="N135" s="762" t="e">
        <f t="shared" si="514"/>
        <v>#DIV/0!</v>
      </c>
      <c r="O135" s="62"/>
      <c r="P135" s="41"/>
      <c r="Q135" s="62"/>
      <c r="R135" s="41"/>
      <c r="S135" s="62"/>
      <c r="T135" s="41"/>
      <c r="U135" s="28"/>
      <c r="V135" s="285">
        <f t="shared" si="522"/>
        <v>0</v>
      </c>
      <c r="W135" s="28"/>
      <c r="X135" s="28"/>
      <c r="Y135" s="28"/>
      <c r="Z135" s="62">
        <f t="shared" si="520"/>
        <v>0</v>
      </c>
      <c r="AA135" s="62">
        <f t="shared" si="521"/>
        <v>0</v>
      </c>
      <c r="AB135" s="62"/>
      <c r="AC135" s="28"/>
      <c r="AD135" s="19"/>
      <c r="AE135" s="258"/>
      <c r="AF135" s="695" t="e">
        <f t="shared" si="507"/>
        <v>#DIV/0!</v>
      </c>
      <c r="AG135" s="861"/>
      <c r="AH135" s="695" t="e">
        <f t="shared" si="508"/>
        <v>#DIV/0!</v>
      </c>
      <c r="AI135" s="62"/>
      <c r="AJ135" s="41"/>
      <c r="AK135" s="62"/>
      <c r="AL135" s="41"/>
      <c r="AM135" s="62"/>
      <c r="AN135" s="41"/>
      <c r="AO135" s="28"/>
      <c r="AP135" s="62"/>
      <c r="AQ135" s="41"/>
      <c r="AR135" s="861"/>
      <c r="AS135" s="695" t="e">
        <f t="shared" si="509"/>
        <v>#DIV/0!</v>
      </c>
      <c r="AT135" s="861"/>
      <c r="AU135" s="695" t="e">
        <f t="shared" si="510"/>
        <v>#DIV/0!</v>
      </c>
      <c r="AV135" s="62"/>
      <c r="AW135" s="695" t="e">
        <f t="shared" si="511"/>
        <v>#DIV/0!</v>
      </c>
      <c r="AX135" s="861"/>
      <c r="AY135" s="695" t="e">
        <f t="shared" si="512"/>
        <v>#DIV/0!</v>
      </c>
      <c r="AZ135" s="62"/>
      <c r="BA135" s="695"/>
      <c r="BB135" s="28"/>
      <c r="BC135" s="62"/>
      <c r="BD135" s="28"/>
      <c r="BE135" s="62"/>
      <c r="BF135" s="62"/>
      <c r="BG135" s="62"/>
      <c r="BH135" s="62"/>
      <c r="BI135" s="28"/>
      <c r="BJ135" s="62">
        <f t="shared" si="500"/>
        <v>0</v>
      </c>
      <c r="BK135" s="62"/>
      <c r="BL135" s="62"/>
      <c r="BM135" s="28"/>
      <c r="BN135" s="62">
        <f t="shared" si="501"/>
        <v>0</v>
      </c>
      <c r="BO135" s="62"/>
      <c r="BP135" s="62"/>
      <c r="BQ135" s="62"/>
      <c r="BR135" s="62"/>
      <c r="BS135" s="28"/>
      <c r="BT135" s="62"/>
      <c r="BU135" s="62"/>
      <c r="BV135" s="62"/>
      <c r="BW135" s="62"/>
      <c r="BX135" s="62"/>
      <c r="BY135" s="62"/>
      <c r="BZ135" s="28"/>
      <c r="CE135" s="695" t="e">
        <f t="shared" si="513"/>
        <v>#DIV/0!</v>
      </c>
    </row>
    <row r="136" spans="2:83" s="59" customFormat="1" ht="112.5" hidden="1" customHeight="1" x14ac:dyDescent="0.25">
      <c r="B136" s="211"/>
      <c r="C136" s="104"/>
      <c r="D136" s="861"/>
      <c r="E136" s="861"/>
      <c r="F136" s="861"/>
      <c r="G136" s="861"/>
      <c r="H136" s="861"/>
      <c r="I136" s="239"/>
      <c r="J136" s="863"/>
      <c r="K136" s="258"/>
      <c r="L136" s="695" t="e">
        <f t="shared" si="506"/>
        <v>#DIV/0!</v>
      </c>
      <c r="M136" s="861"/>
      <c r="N136" s="762" t="e">
        <f t="shared" si="514"/>
        <v>#DIV/0!</v>
      </c>
      <c r="O136" s="62"/>
      <c r="P136" s="41"/>
      <c r="Q136" s="62"/>
      <c r="R136" s="41"/>
      <c r="S136" s="62"/>
      <c r="T136" s="41"/>
      <c r="U136" s="28"/>
      <c r="V136" s="285">
        <f t="shared" si="522"/>
        <v>0</v>
      </c>
      <c r="W136" s="28"/>
      <c r="X136" s="28"/>
      <c r="Y136" s="28"/>
      <c r="Z136" s="62">
        <f t="shared" si="520"/>
        <v>0</v>
      </c>
      <c r="AA136" s="62">
        <f t="shared" si="521"/>
        <v>0</v>
      </c>
      <c r="AB136" s="62"/>
      <c r="AC136" s="28"/>
      <c r="AD136" s="19"/>
      <c r="AE136" s="258"/>
      <c r="AF136" s="695" t="e">
        <f t="shared" si="507"/>
        <v>#DIV/0!</v>
      </c>
      <c r="AG136" s="861"/>
      <c r="AH136" s="695" t="e">
        <f t="shared" si="508"/>
        <v>#DIV/0!</v>
      </c>
      <c r="AI136" s="62"/>
      <c r="AJ136" s="41"/>
      <c r="AK136" s="62"/>
      <c r="AL136" s="41"/>
      <c r="AM136" s="62"/>
      <c r="AN136" s="41"/>
      <c r="AO136" s="28"/>
      <c r="AP136" s="62"/>
      <c r="AQ136" s="41"/>
      <c r="AR136" s="861"/>
      <c r="AS136" s="695" t="e">
        <f t="shared" si="509"/>
        <v>#DIV/0!</v>
      </c>
      <c r="AT136" s="861"/>
      <c r="AU136" s="695" t="e">
        <f t="shared" si="510"/>
        <v>#DIV/0!</v>
      </c>
      <c r="AV136" s="62"/>
      <c r="AW136" s="695" t="e">
        <f t="shared" si="511"/>
        <v>#DIV/0!</v>
      </c>
      <c r="AX136" s="861"/>
      <c r="AY136" s="695" t="e">
        <f t="shared" si="512"/>
        <v>#DIV/0!</v>
      </c>
      <c r="AZ136" s="62"/>
      <c r="BA136" s="695"/>
      <c r="BB136" s="28"/>
      <c r="BC136" s="62"/>
      <c r="BD136" s="28"/>
      <c r="BE136" s="62"/>
      <c r="BF136" s="62"/>
      <c r="BG136" s="62"/>
      <c r="BH136" s="62"/>
      <c r="BI136" s="28"/>
      <c r="BJ136" s="62">
        <f t="shared" si="500"/>
        <v>0</v>
      </c>
      <c r="BK136" s="62"/>
      <c r="BL136" s="62"/>
      <c r="BM136" s="28"/>
      <c r="BN136" s="62">
        <f t="shared" si="501"/>
        <v>0</v>
      </c>
      <c r="BO136" s="62"/>
      <c r="BP136" s="62"/>
      <c r="BQ136" s="62"/>
      <c r="BR136" s="62"/>
      <c r="BS136" s="28"/>
      <c r="BT136" s="62"/>
      <c r="BU136" s="62"/>
      <c r="BV136" s="62"/>
      <c r="BW136" s="62"/>
      <c r="BX136" s="62"/>
      <c r="BY136" s="62"/>
      <c r="BZ136" s="28"/>
      <c r="CE136" s="695" t="e">
        <f t="shared" si="513"/>
        <v>#DIV/0!</v>
      </c>
    </row>
    <row r="137" spans="2:83" s="59" customFormat="1" ht="112.5" hidden="1" customHeight="1" x14ac:dyDescent="0.25">
      <c r="B137" s="211"/>
      <c r="C137" s="104"/>
      <c r="D137" s="861"/>
      <c r="E137" s="861"/>
      <c r="F137" s="861"/>
      <c r="G137" s="861"/>
      <c r="H137" s="861"/>
      <c r="I137" s="239"/>
      <c r="J137" s="863"/>
      <c r="K137" s="258"/>
      <c r="L137" s="695" t="e">
        <f t="shared" si="506"/>
        <v>#DIV/0!</v>
      </c>
      <c r="M137" s="861"/>
      <c r="N137" s="762" t="e">
        <f t="shared" si="514"/>
        <v>#DIV/0!</v>
      </c>
      <c r="O137" s="62"/>
      <c r="P137" s="41"/>
      <c r="Q137" s="62"/>
      <c r="R137" s="41"/>
      <c r="S137" s="62"/>
      <c r="T137" s="41"/>
      <c r="U137" s="28"/>
      <c r="V137" s="285">
        <f t="shared" si="522"/>
        <v>0</v>
      </c>
      <c r="W137" s="28"/>
      <c r="X137" s="28"/>
      <c r="Y137" s="28"/>
      <c r="Z137" s="62">
        <f t="shared" si="520"/>
        <v>0</v>
      </c>
      <c r="AA137" s="62">
        <f t="shared" si="521"/>
        <v>0</v>
      </c>
      <c r="AB137" s="62"/>
      <c r="AC137" s="28"/>
      <c r="AD137" s="19"/>
      <c r="AE137" s="258"/>
      <c r="AF137" s="695" t="e">
        <f t="shared" si="507"/>
        <v>#DIV/0!</v>
      </c>
      <c r="AG137" s="861"/>
      <c r="AH137" s="695" t="e">
        <f t="shared" si="508"/>
        <v>#DIV/0!</v>
      </c>
      <c r="AI137" s="62"/>
      <c r="AJ137" s="41"/>
      <c r="AK137" s="62"/>
      <c r="AL137" s="41"/>
      <c r="AM137" s="62"/>
      <c r="AN137" s="41"/>
      <c r="AO137" s="28"/>
      <c r="AP137" s="62"/>
      <c r="AQ137" s="41"/>
      <c r="AR137" s="861"/>
      <c r="AS137" s="695" t="e">
        <f t="shared" si="509"/>
        <v>#DIV/0!</v>
      </c>
      <c r="AT137" s="861"/>
      <c r="AU137" s="695" t="e">
        <f t="shared" si="510"/>
        <v>#DIV/0!</v>
      </c>
      <c r="AV137" s="62"/>
      <c r="AW137" s="695" t="e">
        <f t="shared" si="511"/>
        <v>#DIV/0!</v>
      </c>
      <c r="AX137" s="861"/>
      <c r="AY137" s="695" t="e">
        <f t="shared" si="512"/>
        <v>#DIV/0!</v>
      </c>
      <c r="AZ137" s="62"/>
      <c r="BA137" s="695"/>
      <c r="BB137" s="28"/>
      <c r="BC137" s="62"/>
      <c r="BD137" s="28"/>
      <c r="BE137" s="62"/>
      <c r="BF137" s="62"/>
      <c r="BG137" s="62"/>
      <c r="BH137" s="62"/>
      <c r="BI137" s="28"/>
      <c r="BJ137" s="62">
        <f t="shared" si="500"/>
        <v>0</v>
      </c>
      <c r="BK137" s="62"/>
      <c r="BL137" s="62"/>
      <c r="BM137" s="28"/>
      <c r="BN137" s="62">
        <f t="shared" si="501"/>
        <v>0</v>
      </c>
      <c r="BO137" s="62"/>
      <c r="BP137" s="62"/>
      <c r="BQ137" s="62"/>
      <c r="BR137" s="62"/>
      <c r="BS137" s="28"/>
      <c r="BT137" s="62"/>
      <c r="BU137" s="62"/>
      <c r="BV137" s="62"/>
      <c r="BW137" s="62"/>
      <c r="BX137" s="62"/>
      <c r="BY137" s="62"/>
      <c r="BZ137" s="28"/>
      <c r="CE137" s="695" t="e">
        <f t="shared" si="513"/>
        <v>#DIV/0!</v>
      </c>
    </row>
    <row r="138" spans="2:83" s="59" customFormat="1" ht="112.5" hidden="1" customHeight="1" x14ac:dyDescent="0.25">
      <c r="B138" s="211"/>
      <c r="C138" s="104"/>
      <c r="D138" s="861"/>
      <c r="E138" s="861"/>
      <c r="F138" s="861"/>
      <c r="G138" s="861"/>
      <c r="H138" s="861"/>
      <c r="I138" s="239"/>
      <c r="J138" s="863"/>
      <c r="K138" s="258"/>
      <c r="L138" s="695" t="e">
        <f t="shared" si="506"/>
        <v>#DIV/0!</v>
      </c>
      <c r="M138" s="861"/>
      <c r="N138" s="762" t="e">
        <f t="shared" si="514"/>
        <v>#DIV/0!</v>
      </c>
      <c r="O138" s="62"/>
      <c r="P138" s="41"/>
      <c r="Q138" s="62"/>
      <c r="R138" s="41"/>
      <c r="S138" s="62"/>
      <c r="T138" s="41"/>
      <c r="U138" s="28"/>
      <c r="V138" s="285">
        <f t="shared" si="522"/>
        <v>0</v>
      </c>
      <c r="W138" s="28"/>
      <c r="X138" s="28"/>
      <c r="Y138" s="28"/>
      <c r="Z138" s="62">
        <f t="shared" si="520"/>
        <v>0</v>
      </c>
      <c r="AA138" s="62">
        <f t="shared" si="521"/>
        <v>0</v>
      </c>
      <c r="AB138" s="62"/>
      <c r="AC138" s="28"/>
      <c r="AD138" s="19"/>
      <c r="AE138" s="258"/>
      <c r="AF138" s="695" t="e">
        <f t="shared" si="507"/>
        <v>#DIV/0!</v>
      </c>
      <c r="AG138" s="861"/>
      <c r="AH138" s="695" t="e">
        <f t="shared" si="508"/>
        <v>#DIV/0!</v>
      </c>
      <c r="AI138" s="62"/>
      <c r="AJ138" s="41"/>
      <c r="AK138" s="62"/>
      <c r="AL138" s="41"/>
      <c r="AM138" s="62"/>
      <c r="AN138" s="41"/>
      <c r="AO138" s="28"/>
      <c r="AP138" s="62"/>
      <c r="AQ138" s="41"/>
      <c r="AR138" s="861"/>
      <c r="AS138" s="695" t="e">
        <f t="shared" si="509"/>
        <v>#DIV/0!</v>
      </c>
      <c r="AT138" s="861"/>
      <c r="AU138" s="695" t="e">
        <f t="shared" si="510"/>
        <v>#DIV/0!</v>
      </c>
      <c r="AV138" s="62"/>
      <c r="AW138" s="695" t="e">
        <f t="shared" si="511"/>
        <v>#DIV/0!</v>
      </c>
      <c r="AX138" s="861"/>
      <c r="AY138" s="695" t="e">
        <f t="shared" si="512"/>
        <v>#DIV/0!</v>
      </c>
      <c r="AZ138" s="62"/>
      <c r="BA138" s="695"/>
      <c r="BB138" s="28"/>
      <c r="BC138" s="62"/>
      <c r="BD138" s="28"/>
      <c r="BE138" s="62"/>
      <c r="BF138" s="62"/>
      <c r="BG138" s="62"/>
      <c r="BH138" s="62"/>
      <c r="BI138" s="28"/>
      <c r="BJ138" s="62">
        <f t="shared" si="500"/>
        <v>0</v>
      </c>
      <c r="BK138" s="62"/>
      <c r="BL138" s="62"/>
      <c r="BM138" s="28"/>
      <c r="BN138" s="62">
        <f t="shared" si="501"/>
        <v>0</v>
      </c>
      <c r="BO138" s="62"/>
      <c r="BP138" s="62"/>
      <c r="BQ138" s="62"/>
      <c r="BR138" s="62"/>
      <c r="BS138" s="28"/>
      <c r="BT138" s="62"/>
      <c r="BU138" s="62"/>
      <c r="BV138" s="62"/>
      <c r="BW138" s="62"/>
      <c r="BX138" s="62"/>
      <c r="BY138" s="62"/>
      <c r="BZ138" s="28"/>
      <c r="CE138" s="695" t="e">
        <f t="shared" si="513"/>
        <v>#DIV/0!</v>
      </c>
    </row>
    <row r="139" spans="2:83" s="59" customFormat="1" ht="46.5" hidden="1" customHeight="1" x14ac:dyDescent="0.25">
      <c r="B139" s="211"/>
      <c r="C139" s="101" t="s">
        <v>32</v>
      </c>
      <c r="D139" s="861"/>
      <c r="E139" s="861"/>
      <c r="F139" s="861"/>
      <c r="G139" s="861"/>
      <c r="H139" s="861"/>
      <c r="I139" s="239"/>
      <c r="J139" s="863"/>
      <c r="K139" s="258"/>
      <c r="L139" s="695" t="e">
        <f t="shared" si="506"/>
        <v>#DIV/0!</v>
      </c>
      <c r="M139" s="861"/>
      <c r="N139" s="762" t="e">
        <f t="shared" si="514"/>
        <v>#DIV/0!</v>
      </c>
      <c r="O139" s="62"/>
      <c r="P139" s="41"/>
      <c r="Q139" s="62"/>
      <c r="R139" s="41"/>
      <c r="S139" s="62"/>
      <c r="T139" s="41"/>
      <c r="U139" s="28"/>
      <c r="V139" s="285">
        <f t="shared" si="522"/>
        <v>0</v>
      </c>
      <c r="W139" s="28"/>
      <c r="X139" s="28"/>
      <c r="Y139" s="28"/>
      <c r="Z139" s="62">
        <f t="shared" si="520"/>
        <v>0</v>
      </c>
      <c r="AA139" s="62">
        <f t="shared" si="521"/>
        <v>0</v>
      </c>
      <c r="AB139" s="62"/>
      <c r="AC139" s="28"/>
      <c r="AD139" s="19"/>
      <c r="AE139" s="258"/>
      <c r="AF139" s="695" t="e">
        <f t="shared" si="507"/>
        <v>#DIV/0!</v>
      </c>
      <c r="AG139" s="861"/>
      <c r="AH139" s="695" t="e">
        <f t="shared" si="508"/>
        <v>#DIV/0!</v>
      </c>
      <c r="AI139" s="62"/>
      <c r="AJ139" s="41"/>
      <c r="AK139" s="62"/>
      <c r="AL139" s="41"/>
      <c r="AM139" s="62"/>
      <c r="AN139" s="41"/>
      <c r="AO139" s="28"/>
      <c r="AP139" s="62"/>
      <c r="AQ139" s="41"/>
      <c r="AR139" s="861"/>
      <c r="AS139" s="695" t="e">
        <f t="shared" si="509"/>
        <v>#DIV/0!</v>
      </c>
      <c r="AT139" s="861"/>
      <c r="AU139" s="695" t="e">
        <f t="shared" si="510"/>
        <v>#DIV/0!</v>
      </c>
      <c r="AV139" s="62"/>
      <c r="AW139" s="695" t="e">
        <f t="shared" si="511"/>
        <v>#DIV/0!</v>
      </c>
      <c r="AX139" s="861"/>
      <c r="AY139" s="695" t="e">
        <f t="shared" si="512"/>
        <v>#DIV/0!</v>
      </c>
      <c r="AZ139" s="62"/>
      <c r="BA139" s="695"/>
      <c r="BB139" s="28"/>
      <c r="BC139" s="62"/>
      <c r="BD139" s="28"/>
      <c r="BE139" s="62"/>
      <c r="BF139" s="62"/>
      <c r="BG139" s="62"/>
      <c r="BH139" s="62"/>
      <c r="BI139" s="28"/>
      <c r="BJ139" s="62">
        <f t="shared" si="500"/>
        <v>0</v>
      </c>
      <c r="BK139" s="62"/>
      <c r="BL139" s="62"/>
      <c r="BM139" s="28"/>
      <c r="BN139" s="62">
        <f t="shared" si="501"/>
        <v>0</v>
      </c>
      <c r="BO139" s="62"/>
      <c r="BP139" s="62"/>
      <c r="BQ139" s="62"/>
      <c r="BR139" s="62"/>
      <c r="BS139" s="28"/>
      <c r="BT139" s="62"/>
      <c r="BU139" s="62"/>
      <c r="BV139" s="62"/>
      <c r="BW139" s="62"/>
      <c r="BX139" s="62"/>
      <c r="BY139" s="62"/>
      <c r="BZ139" s="28"/>
      <c r="CE139" s="695" t="e">
        <f t="shared" si="513"/>
        <v>#DIV/0!</v>
      </c>
    </row>
    <row r="140" spans="2:83" s="59" customFormat="1" ht="162" hidden="1" customHeight="1" x14ac:dyDescent="0.25">
      <c r="B140" s="200" t="s">
        <v>183</v>
      </c>
      <c r="C140" s="97" t="s">
        <v>53</v>
      </c>
      <c r="D140" s="166">
        <f>E140+G140+H140+I140</f>
        <v>0</v>
      </c>
      <c r="E140" s="166"/>
      <c r="F140" s="166"/>
      <c r="G140" s="166"/>
      <c r="H140" s="166"/>
      <c r="I140" s="166"/>
      <c r="J140" s="166">
        <f>J141+J142</f>
        <v>0</v>
      </c>
      <c r="K140" s="166">
        <f>M140+Q140+S140+U140</f>
        <v>0</v>
      </c>
      <c r="L140" s="695" t="e">
        <f t="shared" si="506"/>
        <v>#DIV/0!</v>
      </c>
      <c r="M140" s="166">
        <f>M141+M142</f>
        <v>0</v>
      </c>
      <c r="N140" s="762" t="e">
        <f t="shared" si="514"/>
        <v>#DIV/0!</v>
      </c>
      <c r="O140" s="622"/>
      <c r="P140" s="683"/>
      <c r="Q140" s="622">
        <f t="shared" ref="Q140:U140" si="523">Q141+Q142</f>
        <v>0</v>
      </c>
      <c r="R140" s="683"/>
      <c r="S140" s="622">
        <f t="shared" si="523"/>
        <v>0</v>
      </c>
      <c r="T140" s="683"/>
      <c r="U140" s="622">
        <f t="shared" si="523"/>
        <v>0</v>
      </c>
      <c r="V140" s="622">
        <f t="shared" si="522"/>
        <v>1830232.3880699999</v>
      </c>
      <c r="W140" s="622">
        <f>W141+W142</f>
        <v>1830232.3880699999</v>
      </c>
      <c r="X140" s="28"/>
      <c r="Y140" s="28"/>
      <c r="Z140" s="622">
        <f t="shared" si="520"/>
        <v>1830232.3880699999</v>
      </c>
      <c r="AA140" s="622">
        <f>AA141+AA142</f>
        <v>1830232.3880699999</v>
      </c>
      <c r="AB140" s="62"/>
      <c r="AC140" s="28"/>
      <c r="AD140" s="19"/>
      <c r="AE140" s="166">
        <f t="shared" ref="AE140:AE142" si="524">AG140</f>
        <v>0</v>
      </c>
      <c r="AF140" s="695" t="e">
        <f t="shared" si="507"/>
        <v>#DIV/0!</v>
      </c>
      <c r="AG140" s="166">
        <f>AG141+AG142</f>
        <v>0</v>
      </c>
      <c r="AH140" s="695" t="e">
        <f t="shared" si="508"/>
        <v>#DIV/0!</v>
      </c>
      <c r="AI140" s="622"/>
      <c r="AJ140" s="683"/>
      <c r="AK140" s="622"/>
      <c r="AL140" s="683"/>
      <c r="AM140" s="62"/>
      <c r="AN140" s="41"/>
      <c r="AO140" s="28"/>
      <c r="AP140" s="622">
        <f>AP141+AP142</f>
        <v>0</v>
      </c>
      <c r="AQ140" s="683"/>
      <c r="AR140" s="166">
        <f t="shared" ref="AR140:AR142" si="525">AT140</f>
        <v>0</v>
      </c>
      <c r="AS140" s="695" t="e">
        <f t="shared" si="509"/>
        <v>#DIV/0!</v>
      </c>
      <c r="AT140" s="166">
        <f>AT141+AT142</f>
        <v>0</v>
      </c>
      <c r="AU140" s="695" t="e">
        <f t="shared" si="510"/>
        <v>#DIV/0!</v>
      </c>
      <c r="AV140" s="622"/>
      <c r="AW140" s="695" t="e">
        <f t="shared" si="511"/>
        <v>#DIV/0!</v>
      </c>
      <c r="AX140" s="166"/>
      <c r="AY140" s="695" t="e">
        <f t="shared" si="512"/>
        <v>#DIV/0!</v>
      </c>
      <c r="AZ140" s="62"/>
      <c r="BA140" s="695"/>
      <c r="BB140" s="28"/>
      <c r="BC140" s="62"/>
      <c r="BD140" s="28"/>
      <c r="BE140" s="622">
        <f t="shared" ref="BE140:BE142" si="526">BF140</f>
        <v>0</v>
      </c>
      <c r="BF140" s="622">
        <f>BF141+BF142</f>
        <v>0</v>
      </c>
      <c r="BG140" s="622"/>
      <c r="BH140" s="62"/>
      <c r="BI140" s="28"/>
      <c r="BJ140" s="622">
        <f t="shared" si="500"/>
        <v>0</v>
      </c>
      <c r="BK140" s="622"/>
      <c r="BL140" s="62"/>
      <c r="BM140" s="28"/>
      <c r="BN140" s="622">
        <f t="shared" si="501"/>
        <v>0</v>
      </c>
      <c r="BO140" s="622"/>
      <c r="BP140" s="622"/>
      <c r="BQ140" s="622"/>
      <c r="BR140" s="62"/>
      <c r="BS140" s="28"/>
      <c r="BT140" s="622">
        <f>BT141+BT142</f>
        <v>0</v>
      </c>
      <c r="BU140" s="622">
        <f t="shared" ref="BU140:BU142" si="527">BV140</f>
        <v>0</v>
      </c>
      <c r="BV140" s="435">
        <f>BV141+BV142</f>
        <v>0</v>
      </c>
      <c r="BW140" s="519"/>
      <c r="BX140" s="435">
        <f>BX141+BX142</f>
        <v>0</v>
      </c>
      <c r="BY140" s="62"/>
      <c r="BZ140" s="28"/>
      <c r="CE140" s="695" t="e">
        <f t="shared" si="513"/>
        <v>#DIV/0!</v>
      </c>
    </row>
    <row r="141" spans="2:83" s="463" customFormat="1" ht="52.5" hidden="1" customHeight="1" x14ac:dyDescent="0.25">
      <c r="B141" s="201"/>
      <c r="C141" s="101" t="s">
        <v>32</v>
      </c>
      <c r="D141" s="176">
        <f>E141+G141+H141+I141</f>
        <v>0</v>
      </c>
      <c r="E141" s="176"/>
      <c r="F141" s="176"/>
      <c r="G141" s="176"/>
      <c r="H141" s="187"/>
      <c r="I141" s="238"/>
      <c r="J141" s="176">
        <f>Q141-G141</f>
        <v>0</v>
      </c>
      <c r="K141" s="176">
        <f>M141+Q141+S141+U141</f>
        <v>0</v>
      </c>
      <c r="L141" s="695" t="e">
        <f t="shared" si="506"/>
        <v>#DIV/0!</v>
      </c>
      <c r="M141" s="176">
        <v>0</v>
      </c>
      <c r="N141" s="762" t="e">
        <f t="shared" si="514"/>
        <v>#DIV/0!</v>
      </c>
      <c r="O141" s="623"/>
      <c r="P141" s="683"/>
      <c r="Q141" s="623">
        <v>0</v>
      </c>
      <c r="R141" s="683"/>
      <c r="S141" s="22"/>
      <c r="T141" s="41"/>
      <c r="U141" s="279"/>
      <c r="V141" s="623">
        <f t="shared" si="522"/>
        <v>1226255.7</v>
      </c>
      <c r="W141" s="623">
        <f>AA141-E141</f>
        <v>1226255.7</v>
      </c>
      <c r="X141" s="102"/>
      <c r="Y141" s="102"/>
      <c r="Z141" s="623">
        <f t="shared" si="520"/>
        <v>1226255.7</v>
      </c>
      <c r="AA141" s="623">
        <f>'[4]2 чт ФБ без оценки (2)'!$O$7</f>
        <v>1226255.7</v>
      </c>
      <c r="AB141" s="22"/>
      <c r="AC141" s="279"/>
      <c r="AD141" s="19"/>
      <c r="AE141" s="176">
        <f t="shared" si="524"/>
        <v>0</v>
      </c>
      <c r="AF141" s="695" t="e">
        <f t="shared" si="507"/>
        <v>#DIV/0!</v>
      </c>
      <c r="AG141" s="176">
        <v>0</v>
      </c>
      <c r="AH141" s="695" t="e">
        <f t="shared" si="508"/>
        <v>#DIV/0!</v>
      </c>
      <c r="AI141" s="623"/>
      <c r="AJ141" s="683"/>
      <c r="AK141" s="623"/>
      <c r="AL141" s="683"/>
      <c r="AM141" s="22"/>
      <c r="AN141" s="41"/>
      <c r="AO141" s="279"/>
      <c r="AP141" s="623">
        <f>AX141-AK141</f>
        <v>0</v>
      </c>
      <c r="AQ141" s="683"/>
      <c r="AR141" s="176">
        <f t="shared" si="525"/>
        <v>0</v>
      </c>
      <c r="AS141" s="695" t="e">
        <f t="shared" si="509"/>
        <v>#DIV/0!</v>
      </c>
      <c r="AT141" s="176">
        <v>0</v>
      </c>
      <c r="AU141" s="695" t="e">
        <f t="shared" si="510"/>
        <v>#DIV/0!</v>
      </c>
      <c r="AV141" s="623"/>
      <c r="AW141" s="695" t="e">
        <f t="shared" si="511"/>
        <v>#DIV/0!</v>
      </c>
      <c r="AX141" s="176"/>
      <c r="AY141" s="695" t="e">
        <f t="shared" si="512"/>
        <v>#DIV/0!</v>
      </c>
      <c r="AZ141" s="22"/>
      <c r="BA141" s="695"/>
      <c r="BB141" s="279"/>
      <c r="BC141" s="22"/>
      <c r="BD141" s="279"/>
      <c r="BE141" s="623">
        <f t="shared" si="526"/>
        <v>0</v>
      </c>
      <c r="BF141" s="623">
        <v>0</v>
      </c>
      <c r="BG141" s="623"/>
      <c r="BH141" s="22"/>
      <c r="BI141" s="279"/>
      <c r="BJ141" s="623">
        <f t="shared" si="500"/>
        <v>0</v>
      </c>
      <c r="BK141" s="623"/>
      <c r="BL141" s="22"/>
      <c r="BM141" s="279"/>
      <c r="BN141" s="623">
        <f t="shared" si="501"/>
        <v>0</v>
      </c>
      <c r="BO141" s="623"/>
      <c r="BP141" s="623"/>
      <c r="BQ141" s="623"/>
      <c r="BR141" s="22"/>
      <c r="BS141" s="279"/>
      <c r="BT141" s="623">
        <f>BX141-BG141</f>
        <v>0</v>
      </c>
      <c r="BU141" s="623">
        <f t="shared" si="527"/>
        <v>0</v>
      </c>
      <c r="BV141" s="443">
        <v>0</v>
      </c>
      <c r="BW141" s="517"/>
      <c r="BX141" s="443">
        <v>0</v>
      </c>
      <c r="BY141" s="22"/>
      <c r="BZ141" s="279"/>
      <c r="CE141" s="695" t="e">
        <f t="shared" si="513"/>
        <v>#DIV/0!</v>
      </c>
    </row>
    <row r="142" spans="2:83" s="50" customFormat="1" ht="54" hidden="1" customHeight="1" x14ac:dyDescent="0.25">
      <c r="B142" s="200"/>
      <c r="C142" s="97" t="s">
        <v>31</v>
      </c>
      <c r="D142" s="166">
        <f>E142+G142+H142+I142</f>
        <v>0</v>
      </c>
      <c r="E142" s="166"/>
      <c r="F142" s="166"/>
      <c r="G142" s="166"/>
      <c r="H142" s="236"/>
      <c r="I142" s="236"/>
      <c r="J142" s="166">
        <f>Q142-G142</f>
        <v>0</v>
      </c>
      <c r="K142" s="166">
        <f>M142+Q142+S142+U142</f>
        <v>0</v>
      </c>
      <c r="L142" s="695" t="e">
        <f t="shared" si="506"/>
        <v>#DIV/0!</v>
      </c>
      <c r="M142" s="166">
        <v>0</v>
      </c>
      <c r="N142" s="762" t="e">
        <f t="shared" si="514"/>
        <v>#DIV/0!</v>
      </c>
      <c r="O142" s="622"/>
      <c r="P142" s="683"/>
      <c r="Q142" s="622">
        <v>0</v>
      </c>
      <c r="R142" s="683"/>
      <c r="S142" s="31"/>
      <c r="T142" s="31"/>
      <c r="U142" s="31"/>
      <c r="V142" s="622">
        <f t="shared" si="522"/>
        <v>603976.68807000003</v>
      </c>
      <c r="W142" s="622">
        <f>AA142-E142</f>
        <v>603976.68807000003</v>
      </c>
      <c r="X142" s="31"/>
      <c r="Y142" s="31"/>
      <c r="Z142" s="622">
        <f t="shared" si="520"/>
        <v>603976.68807000003</v>
      </c>
      <c r="AA142" s="622">
        <v>603976.68807000003</v>
      </c>
      <c r="AB142" s="31"/>
      <c r="AC142" s="31"/>
      <c r="AD142" s="31"/>
      <c r="AE142" s="166">
        <f t="shared" si="524"/>
        <v>0</v>
      </c>
      <c r="AF142" s="695" t="e">
        <f t="shared" si="507"/>
        <v>#DIV/0!</v>
      </c>
      <c r="AG142" s="166">
        <v>0</v>
      </c>
      <c r="AH142" s="695" t="e">
        <f t="shared" si="508"/>
        <v>#DIV/0!</v>
      </c>
      <c r="AI142" s="622"/>
      <c r="AJ142" s="683"/>
      <c r="AK142" s="622"/>
      <c r="AL142" s="683"/>
      <c r="AM142" s="31"/>
      <c r="AN142" s="31"/>
      <c r="AO142" s="31"/>
      <c r="AP142" s="622">
        <f>AX142-AK142</f>
        <v>0</v>
      </c>
      <c r="AQ142" s="683"/>
      <c r="AR142" s="166">
        <f t="shared" si="525"/>
        <v>0</v>
      </c>
      <c r="AS142" s="695" t="e">
        <f t="shared" si="509"/>
        <v>#DIV/0!</v>
      </c>
      <c r="AT142" s="166">
        <v>0</v>
      </c>
      <c r="AU142" s="695" t="e">
        <f t="shared" si="510"/>
        <v>#DIV/0!</v>
      </c>
      <c r="AV142" s="622"/>
      <c r="AW142" s="695" t="e">
        <f t="shared" si="511"/>
        <v>#DIV/0!</v>
      </c>
      <c r="AX142" s="166"/>
      <c r="AY142" s="695" t="e">
        <f t="shared" si="512"/>
        <v>#DIV/0!</v>
      </c>
      <c r="AZ142" s="31"/>
      <c r="BA142" s="695"/>
      <c r="BB142" s="31"/>
      <c r="BC142" s="31"/>
      <c r="BD142" s="31"/>
      <c r="BE142" s="622">
        <f t="shared" si="526"/>
        <v>0</v>
      </c>
      <c r="BF142" s="622">
        <v>0</v>
      </c>
      <c r="BG142" s="622"/>
      <c r="BH142" s="31"/>
      <c r="BI142" s="31"/>
      <c r="BJ142" s="622">
        <f t="shared" si="500"/>
        <v>0</v>
      </c>
      <c r="BK142" s="622"/>
      <c r="BL142" s="31"/>
      <c r="BM142" s="31"/>
      <c r="BN142" s="622">
        <f t="shared" si="501"/>
        <v>0</v>
      </c>
      <c r="BO142" s="622"/>
      <c r="BP142" s="622"/>
      <c r="BQ142" s="622"/>
      <c r="BR142" s="31"/>
      <c r="BS142" s="31"/>
      <c r="BT142" s="622">
        <f>BX142-BG142</f>
        <v>0</v>
      </c>
      <c r="BU142" s="622">
        <f t="shared" si="527"/>
        <v>0</v>
      </c>
      <c r="BV142" s="435">
        <v>0</v>
      </c>
      <c r="BW142" s="519"/>
      <c r="BX142" s="435">
        <v>0</v>
      </c>
      <c r="BY142" s="31"/>
      <c r="BZ142" s="31"/>
      <c r="CE142" s="695" t="e">
        <f t="shared" si="513"/>
        <v>#DIV/0!</v>
      </c>
    </row>
    <row r="143" spans="2:83" s="50" customFormat="1" ht="114" hidden="1" customHeight="1" x14ac:dyDescent="0.25">
      <c r="B143" s="200" t="s">
        <v>10</v>
      </c>
      <c r="C143" s="97" t="s">
        <v>46</v>
      </c>
      <c r="D143" s="166"/>
      <c r="E143" s="166"/>
      <c r="F143" s="166"/>
      <c r="G143" s="166"/>
      <c r="H143" s="236"/>
      <c r="I143" s="236"/>
      <c r="J143" s="166"/>
      <c r="K143" s="166"/>
      <c r="L143" s="695" t="e">
        <f t="shared" si="506"/>
        <v>#DIV/0!</v>
      </c>
      <c r="M143" s="166"/>
      <c r="N143" s="762" t="e">
        <f t="shared" si="514"/>
        <v>#DIV/0!</v>
      </c>
      <c r="O143" s="622"/>
      <c r="P143" s="683"/>
      <c r="Q143" s="622"/>
      <c r="R143" s="683"/>
      <c r="S143" s="31"/>
      <c r="T143" s="31"/>
      <c r="U143" s="31"/>
      <c r="V143" s="285">
        <f t="shared" si="522"/>
        <v>0</v>
      </c>
      <c r="W143" s="31"/>
      <c r="X143" s="31"/>
      <c r="Y143" s="31"/>
      <c r="Z143" s="622">
        <f t="shared" si="520"/>
        <v>0</v>
      </c>
      <c r="AA143" s="622">
        <f t="shared" ref="AA143:AA150" si="528">E143</f>
        <v>0</v>
      </c>
      <c r="AB143" s="31"/>
      <c r="AC143" s="31"/>
      <c r="AD143" s="31"/>
      <c r="AE143" s="166"/>
      <c r="AF143" s="695" t="e">
        <f t="shared" si="507"/>
        <v>#DIV/0!</v>
      </c>
      <c r="AG143" s="166"/>
      <c r="AH143" s="695" t="e">
        <f t="shared" si="508"/>
        <v>#DIV/0!</v>
      </c>
      <c r="AI143" s="622"/>
      <c r="AJ143" s="683"/>
      <c r="AK143" s="622"/>
      <c r="AL143" s="683"/>
      <c r="AM143" s="31"/>
      <c r="AN143" s="31"/>
      <c r="AO143" s="31"/>
      <c r="AP143" s="622"/>
      <c r="AQ143" s="683"/>
      <c r="AR143" s="166"/>
      <c r="AS143" s="695" t="e">
        <f t="shared" si="509"/>
        <v>#DIV/0!</v>
      </c>
      <c r="AT143" s="166"/>
      <c r="AU143" s="695" t="e">
        <f t="shared" si="510"/>
        <v>#DIV/0!</v>
      </c>
      <c r="AV143" s="622"/>
      <c r="AW143" s="695" t="e">
        <f t="shared" si="511"/>
        <v>#DIV/0!</v>
      </c>
      <c r="AX143" s="166"/>
      <c r="AY143" s="695" t="e">
        <f t="shared" si="512"/>
        <v>#DIV/0!</v>
      </c>
      <c r="AZ143" s="31"/>
      <c r="BA143" s="695"/>
      <c r="BB143" s="31"/>
      <c r="BC143" s="31"/>
      <c r="BD143" s="31"/>
      <c r="BE143" s="622"/>
      <c r="BF143" s="622"/>
      <c r="BG143" s="622"/>
      <c r="BH143" s="31"/>
      <c r="BI143" s="31"/>
      <c r="BJ143" s="622">
        <f t="shared" si="500"/>
        <v>0</v>
      </c>
      <c r="BK143" s="622"/>
      <c r="BL143" s="31"/>
      <c r="BM143" s="31"/>
      <c r="BN143" s="622">
        <f t="shared" si="501"/>
        <v>0</v>
      </c>
      <c r="BO143" s="622"/>
      <c r="BP143" s="622"/>
      <c r="BQ143" s="622"/>
      <c r="BR143" s="31"/>
      <c r="BS143" s="31"/>
      <c r="BT143" s="622"/>
      <c r="BU143" s="622"/>
      <c r="BV143" s="435"/>
      <c r="BW143" s="519"/>
      <c r="BX143" s="435"/>
      <c r="BY143" s="31"/>
      <c r="BZ143" s="31"/>
      <c r="CE143" s="695" t="e">
        <f t="shared" si="513"/>
        <v>#DIV/0!</v>
      </c>
    </row>
    <row r="144" spans="2:83" s="150" customFormat="1" ht="54" hidden="1" customHeight="1" x14ac:dyDescent="0.25">
      <c r="B144" s="210"/>
      <c r="C144" s="101" t="s">
        <v>32</v>
      </c>
      <c r="D144" s="176"/>
      <c r="E144" s="176"/>
      <c r="F144" s="176"/>
      <c r="G144" s="176"/>
      <c r="H144" s="862"/>
      <c r="I144" s="862"/>
      <c r="J144" s="176"/>
      <c r="K144" s="166"/>
      <c r="L144" s="695" t="e">
        <f t="shared" si="506"/>
        <v>#DIV/0!</v>
      </c>
      <c r="M144" s="176"/>
      <c r="N144" s="762" t="e">
        <f t="shared" si="514"/>
        <v>#DIV/0!</v>
      </c>
      <c r="O144" s="623"/>
      <c r="P144" s="683"/>
      <c r="Q144" s="623"/>
      <c r="R144" s="683"/>
      <c r="S144" s="73"/>
      <c r="T144" s="31"/>
      <c r="U144" s="73"/>
      <c r="V144" s="285">
        <f t="shared" si="522"/>
        <v>0</v>
      </c>
      <c r="W144" s="73"/>
      <c r="X144" s="73"/>
      <c r="Y144" s="73"/>
      <c r="Z144" s="623">
        <f t="shared" si="520"/>
        <v>0</v>
      </c>
      <c r="AA144" s="623">
        <f t="shared" si="528"/>
        <v>0</v>
      </c>
      <c r="AB144" s="73"/>
      <c r="AC144" s="73"/>
      <c r="AD144" s="31"/>
      <c r="AE144" s="166"/>
      <c r="AF144" s="695" t="e">
        <f t="shared" si="507"/>
        <v>#DIV/0!</v>
      </c>
      <c r="AG144" s="176"/>
      <c r="AH144" s="695" t="e">
        <f t="shared" si="508"/>
        <v>#DIV/0!</v>
      </c>
      <c r="AI144" s="623"/>
      <c r="AJ144" s="683"/>
      <c r="AK144" s="623"/>
      <c r="AL144" s="683"/>
      <c r="AM144" s="73"/>
      <c r="AN144" s="31"/>
      <c r="AO144" s="73"/>
      <c r="AP144" s="623"/>
      <c r="AQ144" s="683"/>
      <c r="AR144" s="176"/>
      <c r="AS144" s="695" t="e">
        <f t="shared" si="509"/>
        <v>#DIV/0!</v>
      </c>
      <c r="AT144" s="176"/>
      <c r="AU144" s="695" t="e">
        <f t="shared" si="510"/>
        <v>#DIV/0!</v>
      </c>
      <c r="AV144" s="623"/>
      <c r="AW144" s="695" t="e">
        <f t="shared" si="511"/>
        <v>#DIV/0!</v>
      </c>
      <c r="AX144" s="176"/>
      <c r="AY144" s="695" t="e">
        <f t="shared" si="512"/>
        <v>#DIV/0!</v>
      </c>
      <c r="AZ144" s="73"/>
      <c r="BA144" s="695"/>
      <c r="BB144" s="73"/>
      <c r="BC144" s="73"/>
      <c r="BD144" s="73"/>
      <c r="BE144" s="623"/>
      <c r="BF144" s="623"/>
      <c r="BG144" s="623"/>
      <c r="BH144" s="73"/>
      <c r="BI144" s="73"/>
      <c r="BJ144" s="623">
        <f t="shared" si="500"/>
        <v>0</v>
      </c>
      <c r="BK144" s="623"/>
      <c r="BL144" s="73"/>
      <c r="BM144" s="73"/>
      <c r="BN144" s="623">
        <f t="shared" si="501"/>
        <v>0</v>
      </c>
      <c r="BO144" s="623"/>
      <c r="BP144" s="623"/>
      <c r="BQ144" s="623"/>
      <c r="BR144" s="73"/>
      <c r="BS144" s="73"/>
      <c r="BT144" s="623"/>
      <c r="BU144" s="623"/>
      <c r="BV144" s="436"/>
      <c r="BW144" s="517"/>
      <c r="BX144" s="436"/>
      <c r="BY144" s="73"/>
      <c r="BZ144" s="73"/>
      <c r="CE144" s="695" t="e">
        <f t="shared" si="513"/>
        <v>#DIV/0!</v>
      </c>
    </row>
    <row r="145" spans="2:83" s="264" customFormat="1" ht="113.25" hidden="1" customHeight="1" x14ac:dyDescent="0.25">
      <c r="B145" s="261" t="s">
        <v>206</v>
      </c>
      <c r="C145" s="262" t="s">
        <v>255</v>
      </c>
      <c r="D145" s="864"/>
      <c r="E145" s="864"/>
      <c r="F145" s="864"/>
      <c r="G145" s="864"/>
      <c r="H145" s="865"/>
      <c r="I145" s="865"/>
      <c r="J145" s="864"/>
      <c r="K145" s="166"/>
      <c r="L145" s="695" t="e">
        <f t="shared" si="506"/>
        <v>#DIV/0!</v>
      </c>
      <c r="M145" s="864"/>
      <c r="N145" s="762" t="e">
        <f t="shared" si="514"/>
        <v>#DIV/0!</v>
      </c>
      <c r="O145" s="269"/>
      <c r="P145" s="263"/>
      <c r="Q145" s="269"/>
      <c r="R145" s="263"/>
      <c r="S145" s="293"/>
      <c r="T145" s="294"/>
      <c r="U145" s="293"/>
      <c r="V145" s="285">
        <f t="shared" si="522"/>
        <v>0</v>
      </c>
      <c r="W145" s="293"/>
      <c r="X145" s="293"/>
      <c r="Y145" s="293"/>
      <c r="Z145" s="269">
        <f t="shared" si="520"/>
        <v>0</v>
      </c>
      <c r="AA145" s="269">
        <f t="shared" si="528"/>
        <v>0</v>
      </c>
      <c r="AB145" s="293"/>
      <c r="AC145" s="293"/>
      <c r="AD145" s="294"/>
      <c r="AE145" s="166"/>
      <c r="AF145" s="695" t="e">
        <f t="shared" si="507"/>
        <v>#DIV/0!</v>
      </c>
      <c r="AG145" s="864"/>
      <c r="AH145" s="695" t="e">
        <f t="shared" si="508"/>
        <v>#DIV/0!</v>
      </c>
      <c r="AI145" s="269"/>
      <c r="AJ145" s="263"/>
      <c r="AK145" s="269"/>
      <c r="AL145" s="263"/>
      <c r="AM145" s="293"/>
      <c r="AN145" s="294"/>
      <c r="AO145" s="293"/>
      <c r="AP145" s="269"/>
      <c r="AQ145" s="263"/>
      <c r="AR145" s="176"/>
      <c r="AS145" s="695" t="e">
        <f t="shared" si="509"/>
        <v>#DIV/0!</v>
      </c>
      <c r="AT145" s="176"/>
      <c r="AU145" s="695" t="e">
        <f t="shared" si="510"/>
        <v>#DIV/0!</v>
      </c>
      <c r="AV145" s="623"/>
      <c r="AW145" s="695" t="e">
        <f t="shared" si="511"/>
        <v>#DIV/0!</v>
      </c>
      <c r="AX145" s="864"/>
      <c r="AY145" s="695" t="e">
        <f t="shared" si="512"/>
        <v>#DIV/0!</v>
      </c>
      <c r="AZ145" s="293"/>
      <c r="BA145" s="695"/>
      <c r="BB145" s="293"/>
      <c r="BC145" s="293"/>
      <c r="BD145" s="293"/>
      <c r="BE145" s="623"/>
      <c r="BF145" s="269"/>
      <c r="BG145" s="269"/>
      <c r="BH145" s="293"/>
      <c r="BI145" s="293"/>
      <c r="BJ145" s="269">
        <f t="shared" si="500"/>
        <v>0</v>
      </c>
      <c r="BK145" s="269"/>
      <c r="BL145" s="293"/>
      <c r="BM145" s="293"/>
      <c r="BN145" s="269">
        <f t="shared" si="501"/>
        <v>0</v>
      </c>
      <c r="BO145" s="269"/>
      <c r="BP145" s="269"/>
      <c r="BQ145" s="269"/>
      <c r="BR145" s="293"/>
      <c r="BS145" s="293"/>
      <c r="BT145" s="269"/>
      <c r="BU145" s="623"/>
      <c r="BV145" s="269"/>
      <c r="BW145" s="269"/>
      <c r="BX145" s="269"/>
      <c r="BY145" s="293"/>
      <c r="BZ145" s="293"/>
      <c r="CE145" s="695" t="e">
        <f t="shared" si="513"/>
        <v>#DIV/0!</v>
      </c>
    </row>
    <row r="146" spans="2:83" s="264" customFormat="1" ht="54" hidden="1" customHeight="1" x14ac:dyDescent="0.25">
      <c r="B146" s="261"/>
      <c r="C146" s="265" t="s">
        <v>256</v>
      </c>
      <c r="D146" s="864"/>
      <c r="E146" s="864"/>
      <c r="F146" s="864"/>
      <c r="G146" s="864"/>
      <c r="H146" s="865"/>
      <c r="I146" s="865"/>
      <c r="J146" s="864"/>
      <c r="K146" s="166"/>
      <c r="L146" s="695" t="e">
        <f t="shared" si="506"/>
        <v>#DIV/0!</v>
      </c>
      <c r="M146" s="864"/>
      <c r="N146" s="762" t="e">
        <f t="shared" si="514"/>
        <v>#DIV/0!</v>
      </c>
      <c r="O146" s="269"/>
      <c r="P146" s="263"/>
      <c r="Q146" s="269"/>
      <c r="R146" s="263"/>
      <c r="S146" s="293"/>
      <c r="T146" s="294"/>
      <c r="U146" s="293"/>
      <c r="V146" s="285">
        <f t="shared" si="522"/>
        <v>0</v>
      </c>
      <c r="W146" s="293"/>
      <c r="X146" s="293"/>
      <c r="Y146" s="293"/>
      <c r="Z146" s="269">
        <f t="shared" si="520"/>
        <v>0</v>
      </c>
      <c r="AA146" s="269">
        <f t="shared" si="528"/>
        <v>0</v>
      </c>
      <c r="AB146" s="293"/>
      <c r="AC146" s="293"/>
      <c r="AD146" s="294"/>
      <c r="AE146" s="166"/>
      <c r="AF146" s="695" t="e">
        <f t="shared" si="507"/>
        <v>#DIV/0!</v>
      </c>
      <c r="AG146" s="864"/>
      <c r="AH146" s="695" t="e">
        <f t="shared" si="508"/>
        <v>#DIV/0!</v>
      </c>
      <c r="AI146" s="269"/>
      <c r="AJ146" s="263"/>
      <c r="AK146" s="269"/>
      <c r="AL146" s="263"/>
      <c r="AM146" s="293"/>
      <c r="AN146" s="294"/>
      <c r="AO146" s="293"/>
      <c r="AP146" s="269"/>
      <c r="AQ146" s="263"/>
      <c r="AR146" s="176"/>
      <c r="AS146" s="695" t="e">
        <f t="shared" si="509"/>
        <v>#DIV/0!</v>
      </c>
      <c r="AT146" s="176"/>
      <c r="AU146" s="695" t="e">
        <f t="shared" si="510"/>
        <v>#DIV/0!</v>
      </c>
      <c r="AV146" s="623"/>
      <c r="AW146" s="695" t="e">
        <f t="shared" si="511"/>
        <v>#DIV/0!</v>
      </c>
      <c r="AX146" s="864"/>
      <c r="AY146" s="695" t="e">
        <f t="shared" si="512"/>
        <v>#DIV/0!</v>
      </c>
      <c r="AZ146" s="293"/>
      <c r="BA146" s="695"/>
      <c r="BB146" s="293"/>
      <c r="BC146" s="293"/>
      <c r="BD146" s="293"/>
      <c r="BE146" s="623"/>
      <c r="BF146" s="269"/>
      <c r="BG146" s="269"/>
      <c r="BH146" s="293"/>
      <c r="BI146" s="293"/>
      <c r="BJ146" s="269">
        <f t="shared" si="500"/>
        <v>0</v>
      </c>
      <c r="BK146" s="269"/>
      <c r="BL146" s="293"/>
      <c r="BM146" s="293"/>
      <c r="BN146" s="269">
        <f t="shared" si="501"/>
        <v>0</v>
      </c>
      <c r="BO146" s="269"/>
      <c r="BP146" s="269"/>
      <c r="BQ146" s="269"/>
      <c r="BR146" s="293"/>
      <c r="BS146" s="293"/>
      <c r="BT146" s="269"/>
      <c r="BU146" s="623"/>
      <c r="BV146" s="269"/>
      <c r="BW146" s="269"/>
      <c r="BX146" s="269"/>
      <c r="BY146" s="293"/>
      <c r="BZ146" s="293"/>
      <c r="CE146" s="695" t="e">
        <f t="shared" si="513"/>
        <v>#DIV/0!</v>
      </c>
    </row>
    <row r="147" spans="2:83" s="264" customFormat="1" ht="54" hidden="1" customHeight="1" x14ac:dyDescent="0.25">
      <c r="B147" s="266" t="s">
        <v>34</v>
      </c>
      <c r="C147" s="267" t="s">
        <v>248</v>
      </c>
      <c r="D147" s="864"/>
      <c r="E147" s="864"/>
      <c r="F147" s="864"/>
      <c r="G147" s="864"/>
      <c r="H147" s="865"/>
      <c r="I147" s="865"/>
      <c r="J147" s="864"/>
      <c r="K147" s="166"/>
      <c r="L147" s="695" t="e">
        <f t="shared" si="506"/>
        <v>#DIV/0!</v>
      </c>
      <c r="M147" s="864"/>
      <c r="N147" s="762" t="e">
        <f t="shared" si="514"/>
        <v>#DIV/0!</v>
      </c>
      <c r="O147" s="269"/>
      <c r="P147" s="263"/>
      <c r="Q147" s="269"/>
      <c r="R147" s="263"/>
      <c r="S147" s="293"/>
      <c r="T147" s="294"/>
      <c r="U147" s="293"/>
      <c r="V147" s="285">
        <f t="shared" si="522"/>
        <v>0</v>
      </c>
      <c r="W147" s="293"/>
      <c r="X147" s="293"/>
      <c r="Y147" s="293"/>
      <c r="Z147" s="269">
        <f t="shared" si="520"/>
        <v>0</v>
      </c>
      <c r="AA147" s="269">
        <f t="shared" si="528"/>
        <v>0</v>
      </c>
      <c r="AB147" s="293"/>
      <c r="AC147" s="293"/>
      <c r="AD147" s="294"/>
      <c r="AE147" s="166"/>
      <c r="AF147" s="695" t="e">
        <f t="shared" si="507"/>
        <v>#DIV/0!</v>
      </c>
      <c r="AG147" s="864"/>
      <c r="AH147" s="695" t="e">
        <f t="shared" si="508"/>
        <v>#DIV/0!</v>
      </c>
      <c r="AI147" s="269"/>
      <c r="AJ147" s="263"/>
      <c r="AK147" s="269"/>
      <c r="AL147" s="263"/>
      <c r="AM147" s="293"/>
      <c r="AN147" s="294"/>
      <c r="AO147" s="293"/>
      <c r="AP147" s="269"/>
      <c r="AQ147" s="263"/>
      <c r="AR147" s="176"/>
      <c r="AS147" s="695" t="e">
        <f t="shared" si="509"/>
        <v>#DIV/0!</v>
      </c>
      <c r="AT147" s="176"/>
      <c r="AU147" s="695" t="e">
        <f t="shared" si="510"/>
        <v>#DIV/0!</v>
      </c>
      <c r="AV147" s="623"/>
      <c r="AW147" s="695" t="e">
        <f t="shared" si="511"/>
        <v>#DIV/0!</v>
      </c>
      <c r="AX147" s="864"/>
      <c r="AY147" s="695" t="e">
        <f t="shared" si="512"/>
        <v>#DIV/0!</v>
      </c>
      <c r="AZ147" s="293"/>
      <c r="BA147" s="695"/>
      <c r="BB147" s="293"/>
      <c r="BC147" s="293"/>
      <c r="BD147" s="293"/>
      <c r="BE147" s="623"/>
      <c r="BF147" s="269"/>
      <c r="BG147" s="269"/>
      <c r="BH147" s="293"/>
      <c r="BI147" s="293"/>
      <c r="BJ147" s="269">
        <f t="shared" si="500"/>
        <v>0</v>
      </c>
      <c r="BK147" s="269"/>
      <c r="BL147" s="293"/>
      <c r="BM147" s="293"/>
      <c r="BN147" s="269">
        <f t="shared" si="501"/>
        <v>0</v>
      </c>
      <c r="BO147" s="269"/>
      <c r="BP147" s="269"/>
      <c r="BQ147" s="269"/>
      <c r="BR147" s="293"/>
      <c r="BS147" s="293"/>
      <c r="BT147" s="269"/>
      <c r="BU147" s="623"/>
      <c r="BV147" s="269"/>
      <c r="BW147" s="269"/>
      <c r="BX147" s="269"/>
      <c r="BY147" s="293"/>
      <c r="BZ147" s="293"/>
      <c r="CE147" s="695" t="e">
        <f t="shared" si="513"/>
        <v>#DIV/0!</v>
      </c>
    </row>
    <row r="148" spans="2:83" s="264" customFormat="1" ht="54" hidden="1" customHeight="1" x14ac:dyDescent="0.25">
      <c r="B148" s="268"/>
      <c r="C148" s="265" t="s">
        <v>249</v>
      </c>
      <c r="D148" s="864"/>
      <c r="E148" s="864"/>
      <c r="F148" s="864"/>
      <c r="G148" s="864"/>
      <c r="H148" s="865"/>
      <c r="I148" s="865"/>
      <c r="J148" s="864"/>
      <c r="K148" s="166"/>
      <c r="L148" s="695" t="e">
        <f t="shared" si="506"/>
        <v>#DIV/0!</v>
      </c>
      <c r="M148" s="864"/>
      <c r="N148" s="762" t="e">
        <f t="shared" si="514"/>
        <v>#DIV/0!</v>
      </c>
      <c r="O148" s="269"/>
      <c r="P148" s="263"/>
      <c r="Q148" s="269"/>
      <c r="R148" s="263"/>
      <c r="S148" s="293"/>
      <c r="T148" s="294"/>
      <c r="U148" s="293"/>
      <c r="V148" s="285">
        <f t="shared" si="522"/>
        <v>0</v>
      </c>
      <c r="W148" s="293"/>
      <c r="X148" s="293"/>
      <c r="Y148" s="293"/>
      <c r="Z148" s="269">
        <f t="shared" si="520"/>
        <v>0</v>
      </c>
      <c r="AA148" s="269">
        <f t="shared" si="528"/>
        <v>0</v>
      </c>
      <c r="AB148" s="293"/>
      <c r="AC148" s="293"/>
      <c r="AD148" s="294"/>
      <c r="AE148" s="166"/>
      <c r="AF148" s="695" t="e">
        <f t="shared" si="507"/>
        <v>#DIV/0!</v>
      </c>
      <c r="AG148" s="864"/>
      <c r="AH148" s="695" t="e">
        <f t="shared" si="508"/>
        <v>#DIV/0!</v>
      </c>
      <c r="AI148" s="269"/>
      <c r="AJ148" s="263"/>
      <c r="AK148" s="269"/>
      <c r="AL148" s="263"/>
      <c r="AM148" s="293"/>
      <c r="AN148" s="294"/>
      <c r="AO148" s="293"/>
      <c r="AP148" s="269"/>
      <c r="AQ148" s="263"/>
      <c r="AR148" s="176"/>
      <c r="AS148" s="695" t="e">
        <f t="shared" si="509"/>
        <v>#DIV/0!</v>
      </c>
      <c r="AT148" s="176"/>
      <c r="AU148" s="695" t="e">
        <f t="shared" si="510"/>
        <v>#DIV/0!</v>
      </c>
      <c r="AV148" s="623"/>
      <c r="AW148" s="695" t="e">
        <f t="shared" si="511"/>
        <v>#DIV/0!</v>
      </c>
      <c r="AX148" s="864"/>
      <c r="AY148" s="695" t="e">
        <f t="shared" si="512"/>
        <v>#DIV/0!</v>
      </c>
      <c r="AZ148" s="293"/>
      <c r="BA148" s="695"/>
      <c r="BB148" s="293"/>
      <c r="BC148" s="293"/>
      <c r="BD148" s="293"/>
      <c r="BE148" s="623"/>
      <c r="BF148" s="269"/>
      <c r="BG148" s="269"/>
      <c r="BH148" s="293"/>
      <c r="BI148" s="293"/>
      <c r="BJ148" s="269">
        <f t="shared" si="500"/>
        <v>0</v>
      </c>
      <c r="BK148" s="269"/>
      <c r="BL148" s="293"/>
      <c r="BM148" s="293"/>
      <c r="BN148" s="269">
        <f t="shared" si="501"/>
        <v>0</v>
      </c>
      <c r="BO148" s="269"/>
      <c r="BP148" s="269"/>
      <c r="BQ148" s="269"/>
      <c r="BR148" s="293"/>
      <c r="BS148" s="293"/>
      <c r="BT148" s="269"/>
      <c r="BU148" s="623"/>
      <c r="BV148" s="269"/>
      <c r="BW148" s="269"/>
      <c r="BX148" s="269"/>
      <c r="BY148" s="293"/>
      <c r="BZ148" s="293"/>
      <c r="CE148" s="695" t="e">
        <f t="shared" si="513"/>
        <v>#DIV/0!</v>
      </c>
    </row>
    <row r="149" spans="2:83" s="271" customFormat="1" ht="54" hidden="1" customHeight="1" x14ac:dyDescent="0.25">
      <c r="B149" s="266" t="s">
        <v>63</v>
      </c>
      <c r="C149" s="270" t="s">
        <v>46</v>
      </c>
      <c r="D149" s="866"/>
      <c r="E149" s="866"/>
      <c r="F149" s="866"/>
      <c r="G149" s="866"/>
      <c r="H149" s="867"/>
      <c r="I149" s="867"/>
      <c r="J149" s="866"/>
      <c r="K149" s="166"/>
      <c r="L149" s="695" t="e">
        <f t="shared" si="506"/>
        <v>#DIV/0!</v>
      </c>
      <c r="M149" s="866"/>
      <c r="N149" s="762" t="e">
        <f t="shared" si="514"/>
        <v>#DIV/0!</v>
      </c>
      <c r="O149" s="263"/>
      <c r="P149" s="263"/>
      <c r="Q149" s="263"/>
      <c r="R149" s="263"/>
      <c r="S149" s="294"/>
      <c r="T149" s="294"/>
      <c r="U149" s="294"/>
      <c r="V149" s="285">
        <f t="shared" si="522"/>
        <v>0</v>
      </c>
      <c r="W149" s="294"/>
      <c r="X149" s="294"/>
      <c r="Y149" s="294"/>
      <c r="Z149" s="263">
        <f t="shared" si="520"/>
        <v>0</v>
      </c>
      <c r="AA149" s="263">
        <f t="shared" si="528"/>
        <v>0</v>
      </c>
      <c r="AB149" s="294"/>
      <c r="AC149" s="294"/>
      <c r="AD149" s="294"/>
      <c r="AE149" s="166"/>
      <c r="AF149" s="695" t="e">
        <f t="shared" si="507"/>
        <v>#DIV/0!</v>
      </c>
      <c r="AG149" s="866"/>
      <c r="AH149" s="695" t="e">
        <f t="shared" si="508"/>
        <v>#DIV/0!</v>
      </c>
      <c r="AI149" s="263"/>
      <c r="AJ149" s="263"/>
      <c r="AK149" s="263"/>
      <c r="AL149" s="263"/>
      <c r="AM149" s="294"/>
      <c r="AN149" s="294"/>
      <c r="AO149" s="294"/>
      <c r="AP149" s="263"/>
      <c r="AQ149" s="263"/>
      <c r="AR149" s="166"/>
      <c r="AS149" s="695" t="e">
        <f t="shared" si="509"/>
        <v>#DIV/0!</v>
      </c>
      <c r="AT149" s="166"/>
      <c r="AU149" s="695" t="e">
        <f t="shared" si="510"/>
        <v>#DIV/0!</v>
      </c>
      <c r="AV149" s="622"/>
      <c r="AW149" s="695" t="e">
        <f t="shared" si="511"/>
        <v>#DIV/0!</v>
      </c>
      <c r="AX149" s="866"/>
      <c r="AY149" s="695" t="e">
        <f t="shared" si="512"/>
        <v>#DIV/0!</v>
      </c>
      <c r="AZ149" s="294"/>
      <c r="BA149" s="695"/>
      <c r="BB149" s="294"/>
      <c r="BC149" s="294"/>
      <c r="BD149" s="294"/>
      <c r="BE149" s="622"/>
      <c r="BF149" s="263"/>
      <c r="BG149" s="263"/>
      <c r="BH149" s="294"/>
      <c r="BI149" s="294"/>
      <c r="BJ149" s="263">
        <f t="shared" si="500"/>
        <v>0</v>
      </c>
      <c r="BK149" s="263"/>
      <c r="BL149" s="294"/>
      <c r="BM149" s="294"/>
      <c r="BN149" s="263">
        <f t="shared" si="501"/>
        <v>0</v>
      </c>
      <c r="BO149" s="263"/>
      <c r="BP149" s="263"/>
      <c r="BQ149" s="263"/>
      <c r="BR149" s="294"/>
      <c r="BS149" s="294"/>
      <c r="BT149" s="263"/>
      <c r="BU149" s="622"/>
      <c r="BV149" s="263"/>
      <c r="BW149" s="263"/>
      <c r="BX149" s="263"/>
      <c r="BY149" s="294"/>
      <c r="BZ149" s="294"/>
      <c r="CE149" s="695" t="e">
        <f t="shared" si="513"/>
        <v>#DIV/0!</v>
      </c>
    </row>
    <row r="150" spans="2:83" s="271" customFormat="1" ht="54" hidden="1" customHeight="1" x14ac:dyDescent="0.25">
      <c r="B150" s="268"/>
      <c r="C150" s="265" t="s">
        <v>249</v>
      </c>
      <c r="D150" s="866"/>
      <c r="E150" s="866"/>
      <c r="F150" s="866"/>
      <c r="G150" s="866"/>
      <c r="H150" s="867"/>
      <c r="I150" s="867"/>
      <c r="J150" s="866"/>
      <c r="K150" s="166"/>
      <c r="L150" s="695" t="e">
        <f t="shared" si="506"/>
        <v>#DIV/0!</v>
      </c>
      <c r="M150" s="866"/>
      <c r="N150" s="762" t="e">
        <f t="shared" si="514"/>
        <v>#DIV/0!</v>
      </c>
      <c r="O150" s="263"/>
      <c r="P150" s="263"/>
      <c r="Q150" s="263"/>
      <c r="R150" s="263"/>
      <c r="S150" s="294"/>
      <c r="T150" s="294"/>
      <c r="U150" s="294"/>
      <c r="V150" s="285">
        <f t="shared" si="522"/>
        <v>0</v>
      </c>
      <c r="W150" s="294"/>
      <c r="X150" s="294"/>
      <c r="Y150" s="294"/>
      <c r="Z150" s="263">
        <f t="shared" si="520"/>
        <v>0</v>
      </c>
      <c r="AA150" s="263">
        <f t="shared" si="528"/>
        <v>0</v>
      </c>
      <c r="AB150" s="294"/>
      <c r="AC150" s="294"/>
      <c r="AD150" s="294"/>
      <c r="AE150" s="166"/>
      <c r="AF150" s="695" t="e">
        <f t="shared" si="507"/>
        <v>#DIV/0!</v>
      </c>
      <c r="AG150" s="866"/>
      <c r="AH150" s="695" t="e">
        <f t="shared" si="508"/>
        <v>#DIV/0!</v>
      </c>
      <c r="AI150" s="263"/>
      <c r="AJ150" s="263"/>
      <c r="AK150" s="263"/>
      <c r="AL150" s="263"/>
      <c r="AM150" s="294"/>
      <c r="AN150" s="294"/>
      <c r="AO150" s="294"/>
      <c r="AP150" s="263"/>
      <c r="AQ150" s="263"/>
      <c r="AR150" s="166"/>
      <c r="AS150" s="695" t="e">
        <f t="shared" si="509"/>
        <v>#DIV/0!</v>
      </c>
      <c r="AT150" s="166"/>
      <c r="AU150" s="695" t="e">
        <f t="shared" si="510"/>
        <v>#DIV/0!</v>
      </c>
      <c r="AV150" s="622"/>
      <c r="AW150" s="695" t="e">
        <f t="shared" si="511"/>
        <v>#DIV/0!</v>
      </c>
      <c r="AX150" s="866"/>
      <c r="AY150" s="695" t="e">
        <f t="shared" si="512"/>
        <v>#DIV/0!</v>
      </c>
      <c r="AZ150" s="294"/>
      <c r="BA150" s="695"/>
      <c r="BB150" s="294"/>
      <c r="BC150" s="294"/>
      <c r="BD150" s="294"/>
      <c r="BE150" s="622"/>
      <c r="BF150" s="263"/>
      <c r="BG150" s="263"/>
      <c r="BH150" s="294"/>
      <c r="BI150" s="294"/>
      <c r="BJ150" s="263">
        <f t="shared" si="500"/>
        <v>0</v>
      </c>
      <c r="BK150" s="263"/>
      <c r="BL150" s="294"/>
      <c r="BM150" s="294"/>
      <c r="BN150" s="263">
        <f t="shared" si="501"/>
        <v>0</v>
      </c>
      <c r="BO150" s="263"/>
      <c r="BP150" s="263"/>
      <c r="BQ150" s="263"/>
      <c r="BR150" s="294"/>
      <c r="BS150" s="294"/>
      <c r="BT150" s="263"/>
      <c r="BU150" s="622"/>
      <c r="BV150" s="263"/>
      <c r="BW150" s="263"/>
      <c r="BX150" s="263"/>
      <c r="BY150" s="294"/>
      <c r="BZ150" s="294"/>
      <c r="CE150" s="695" t="e">
        <f t="shared" si="513"/>
        <v>#DIV/0!</v>
      </c>
    </row>
    <row r="151" spans="2:83" s="45" customFormat="1" ht="54" hidden="1" customHeight="1" x14ac:dyDescent="0.25">
      <c r="B151" s="200" t="s">
        <v>206</v>
      </c>
      <c r="C151" s="97" t="s">
        <v>297</v>
      </c>
      <c r="D151" s="166"/>
      <c r="E151" s="166"/>
      <c r="F151" s="166"/>
      <c r="G151" s="166"/>
      <c r="H151" s="236"/>
      <c r="I151" s="236"/>
      <c r="J151" s="166"/>
      <c r="K151" s="166"/>
      <c r="L151" s="695" t="e">
        <f t="shared" si="506"/>
        <v>#DIV/0!</v>
      </c>
      <c r="M151" s="166"/>
      <c r="N151" s="762" t="e">
        <f t="shared" si="514"/>
        <v>#DIV/0!</v>
      </c>
      <c r="O151" s="622"/>
      <c r="P151" s="683"/>
      <c r="Q151" s="622"/>
      <c r="R151" s="683"/>
      <c r="S151" s="31"/>
      <c r="T151" s="31"/>
      <c r="U151" s="31"/>
      <c r="V151" s="285"/>
      <c r="W151" s="31"/>
      <c r="X151" s="31"/>
      <c r="Y151" s="31"/>
      <c r="Z151" s="622"/>
      <c r="AA151" s="622"/>
      <c r="AB151" s="31"/>
      <c r="AC151" s="31"/>
      <c r="AD151" s="31"/>
      <c r="AE151" s="166"/>
      <c r="AF151" s="695" t="e">
        <f t="shared" si="507"/>
        <v>#DIV/0!</v>
      </c>
      <c r="AG151" s="166"/>
      <c r="AH151" s="695" t="e">
        <f t="shared" si="508"/>
        <v>#DIV/0!</v>
      </c>
      <c r="AI151" s="622"/>
      <c r="AJ151" s="683"/>
      <c r="AK151" s="622"/>
      <c r="AL151" s="683"/>
      <c r="AM151" s="31"/>
      <c r="AN151" s="31"/>
      <c r="AO151" s="31"/>
      <c r="AP151" s="622"/>
      <c r="AQ151" s="683"/>
      <c r="AR151" s="166"/>
      <c r="AS151" s="695" t="e">
        <f t="shared" si="509"/>
        <v>#DIV/0!</v>
      </c>
      <c r="AT151" s="166"/>
      <c r="AU151" s="695" t="e">
        <f t="shared" si="510"/>
        <v>#DIV/0!</v>
      </c>
      <c r="AV151" s="622"/>
      <c r="AW151" s="695" t="e">
        <f t="shared" si="511"/>
        <v>#DIV/0!</v>
      </c>
      <c r="AX151" s="166"/>
      <c r="AY151" s="695" t="e">
        <f t="shared" si="512"/>
        <v>#DIV/0!</v>
      </c>
      <c r="AZ151" s="31"/>
      <c r="BA151" s="695"/>
      <c r="BB151" s="31"/>
      <c r="BC151" s="31"/>
      <c r="BD151" s="31"/>
      <c r="BE151" s="622"/>
      <c r="BF151" s="622"/>
      <c r="BG151" s="622"/>
      <c r="BH151" s="31"/>
      <c r="BI151" s="31"/>
      <c r="BJ151" s="622"/>
      <c r="BK151" s="622"/>
      <c r="BL151" s="31"/>
      <c r="BM151" s="31"/>
      <c r="BN151" s="622"/>
      <c r="BO151" s="622"/>
      <c r="BP151" s="622"/>
      <c r="BQ151" s="622"/>
      <c r="BR151" s="31"/>
      <c r="BS151" s="31"/>
      <c r="BT151" s="622"/>
      <c r="BU151" s="622"/>
      <c r="BV151" s="435"/>
      <c r="BW151" s="519"/>
      <c r="BX151" s="435"/>
      <c r="BY151" s="31"/>
      <c r="BZ151" s="31"/>
      <c r="CE151" s="695" t="e">
        <f t="shared" si="513"/>
        <v>#DIV/0!</v>
      </c>
    </row>
    <row r="152" spans="2:83" s="463" customFormat="1" ht="52.5" hidden="1" customHeight="1" x14ac:dyDescent="0.25">
      <c r="B152" s="201"/>
      <c r="C152" s="101" t="s">
        <v>32</v>
      </c>
      <c r="D152" s="176">
        <f t="shared" ref="D152:D153" si="529">E152</f>
        <v>0</v>
      </c>
      <c r="E152" s="176"/>
      <c r="F152" s="176"/>
      <c r="G152" s="176"/>
      <c r="H152" s="187"/>
      <c r="I152" s="238"/>
      <c r="J152" s="176"/>
      <c r="K152" s="176">
        <f t="shared" ref="K152:K153" si="530">M152</f>
        <v>0</v>
      </c>
      <c r="L152" s="695" t="e">
        <f t="shared" si="506"/>
        <v>#DIV/0!</v>
      </c>
      <c r="M152" s="176"/>
      <c r="N152" s="762" t="e">
        <f t="shared" si="514"/>
        <v>#DIV/0!</v>
      </c>
      <c r="O152" s="623"/>
      <c r="P152" s="683"/>
      <c r="Q152" s="623"/>
      <c r="R152" s="683"/>
      <c r="S152" s="22"/>
      <c r="T152" s="41"/>
      <c r="U152" s="279"/>
      <c r="V152" s="623">
        <f t="shared" ref="V152:V153" si="531">W152+X152+Y152</f>
        <v>0</v>
      </c>
      <c r="W152" s="623">
        <v>0</v>
      </c>
      <c r="X152" s="102"/>
      <c r="Y152" s="102"/>
      <c r="Z152" s="623">
        <f t="shared" ref="Z152:Z153" si="532">AA152+AB152+AC152</f>
        <v>0</v>
      </c>
      <c r="AA152" s="623">
        <v>0</v>
      </c>
      <c r="AB152" s="22"/>
      <c r="AC152" s="279"/>
      <c r="AD152" s="19"/>
      <c r="AE152" s="176">
        <f t="shared" ref="AE152:AE153" si="533">AG152</f>
        <v>0</v>
      </c>
      <c r="AF152" s="695" t="e">
        <f t="shared" si="507"/>
        <v>#DIV/0!</v>
      </c>
      <c r="AG152" s="176">
        <v>0</v>
      </c>
      <c r="AH152" s="695" t="e">
        <f t="shared" si="508"/>
        <v>#DIV/0!</v>
      </c>
      <c r="AI152" s="623"/>
      <c r="AJ152" s="683"/>
      <c r="AK152" s="623"/>
      <c r="AL152" s="683"/>
      <c r="AM152" s="22"/>
      <c r="AN152" s="41"/>
      <c r="AO152" s="279"/>
      <c r="AP152" s="623"/>
      <c r="AQ152" s="683"/>
      <c r="AR152" s="176">
        <f t="shared" ref="AR152:AR153" si="534">AT152</f>
        <v>0</v>
      </c>
      <c r="AS152" s="695" t="e">
        <f t="shared" si="509"/>
        <v>#DIV/0!</v>
      </c>
      <c r="AT152" s="176">
        <v>0</v>
      </c>
      <c r="AU152" s="695" t="e">
        <f t="shared" si="510"/>
        <v>#DIV/0!</v>
      </c>
      <c r="AV152" s="623"/>
      <c r="AW152" s="695" t="e">
        <f t="shared" si="511"/>
        <v>#DIV/0!</v>
      </c>
      <c r="AX152" s="176"/>
      <c r="AY152" s="695" t="e">
        <f t="shared" si="512"/>
        <v>#DIV/0!</v>
      </c>
      <c r="AZ152" s="22"/>
      <c r="BA152" s="695"/>
      <c r="BB152" s="279"/>
      <c r="BC152" s="22"/>
      <c r="BD152" s="279"/>
      <c r="BE152" s="623">
        <f t="shared" ref="BE152:BE156" si="535">BF152</f>
        <v>0</v>
      </c>
      <c r="BF152" s="623">
        <v>0</v>
      </c>
      <c r="BG152" s="623"/>
      <c r="BH152" s="22"/>
      <c r="BI152" s="279"/>
      <c r="BJ152" s="623">
        <f t="shared" ref="BJ152:BJ194" si="536">BK152+BL152+BM152</f>
        <v>0</v>
      </c>
      <c r="BK152" s="623"/>
      <c r="BL152" s="22"/>
      <c r="BM152" s="279"/>
      <c r="BN152" s="623">
        <f t="shared" ref="BN152:BN213" si="537">BO152+BR152+BS152</f>
        <v>0</v>
      </c>
      <c r="BO152" s="623"/>
      <c r="BP152" s="623"/>
      <c r="BQ152" s="623"/>
      <c r="BR152" s="22"/>
      <c r="BS152" s="279"/>
      <c r="BT152" s="623"/>
      <c r="BU152" s="623">
        <f t="shared" ref="BU152:BU156" si="538">BV152</f>
        <v>0</v>
      </c>
      <c r="BV152" s="443">
        <v>0</v>
      </c>
      <c r="BW152" s="517"/>
      <c r="BX152" s="443"/>
      <c r="BY152" s="22"/>
      <c r="BZ152" s="279"/>
      <c r="CE152" s="695" t="e">
        <f t="shared" si="513"/>
        <v>#DIV/0!</v>
      </c>
    </row>
    <row r="153" spans="2:83" s="50" customFormat="1" ht="54" hidden="1" customHeight="1" x14ac:dyDescent="0.25">
      <c r="B153" s="200"/>
      <c r="C153" s="97" t="s">
        <v>31</v>
      </c>
      <c r="D153" s="166">
        <f t="shared" si="529"/>
        <v>0</v>
      </c>
      <c r="E153" s="166"/>
      <c r="F153" s="166"/>
      <c r="G153" s="166"/>
      <c r="H153" s="236"/>
      <c r="I153" s="236"/>
      <c r="J153" s="166"/>
      <c r="K153" s="166">
        <f t="shared" si="530"/>
        <v>0</v>
      </c>
      <c r="L153" s="695" t="e">
        <f t="shared" si="506"/>
        <v>#DIV/0!</v>
      </c>
      <c r="M153" s="166"/>
      <c r="N153" s="762" t="e">
        <f t="shared" si="514"/>
        <v>#DIV/0!</v>
      </c>
      <c r="O153" s="622"/>
      <c r="P153" s="683"/>
      <c r="Q153" s="622"/>
      <c r="R153" s="683"/>
      <c r="S153" s="31"/>
      <c r="T153" s="31"/>
      <c r="U153" s="31"/>
      <c r="V153" s="622">
        <f t="shared" si="531"/>
        <v>0</v>
      </c>
      <c r="W153" s="622">
        <v>0</v>
      </c>
      <c r="X153" s="31"/>
      <c r="Y153" s="31"/>
      <c r="Z153" s="622">
        <f t="shared" si="532"/>
        <v>0</v>
      </c>
      <c r="AA153" s="622">
        <v>0</v>
      </c>
      <c r="AB153" s="31"/>
      <c r="AC153" s="31"/>
      <c r="AD153" s="31"/>
      <c r="AE153" s="166">
        <f t="shared" si="533"/>
        <v>0</v>
      </c>
      <c r="AF153" s="695" t="e">
        <f t="shared" si="507"/>
        <v>#DIV/0!</v>
      </c>
      <c r="AG153" s="166">
        <v>0</v>
      </c>
      <c r="AH153" s="695" t="e">
        <f t="shared" si="508"/>
        <v>#DIV/0!</v>
      </c>
      <c r="AI153" s="622"/>
      <c r="AJ153" s="683"/>
      <c r="AK153" s="622"/>
      <c r="AL153" s="683"/>
      <c r="AM153" s="31"/>
      <c r="AN153" s="31"/>
      <c r="AO153" s="31"/>
      <c r="AP153" s="622"/>
      <c r="AQ153" s="683"/>
      <c r="AR153" s="166">
        <f t="shared" si="534"/>
        <v>0</v>
      </c>
      <c r="AS153" s="695" t="e">
        <f t="shared" si="509"/>
        <v>#DIV/0!</v>
      </c>
      <c r="AT153" s="166">
        <v>0</v>
      </c>
      <c r="AU153" s="695" t="e">
        <f t="shared" si="510"/>
        <v>#DIV/0!</v>
      </c>
      <c r="AV153" s="622"/>
      <c r="AW153" s="695" t="e">
        <f t="shared" si="511"/>
        <v>#DIV/0!</v>
      </c>
      <c r="AX153" s="166"/>
      <c r="AY153" s="695" t="e">
        <f t="shared" si="512"/>
        <v>#DIV/0!</v>
      </c>
      <c r="AZ153" s="31"/>
      <c r="BA153" s="695"/>
      <c r="BB153" s="31"/>
      <c r="BC153" s="31"/>
      <c r="BD153" s="31"/>
      <c r="BE153" s="622">
        <f t="shared" si="535"/>
        <v>0</v>
      </c>
      <c r="BF153" s="622">
        <v>0</v>
      </c>
      <c r="BG153" s="622"/>
      <c r="BH153" s="31"/>
      <c r="BI153" s="31"/>
      <c r="BJ153" s="622">
        <f t="shared" si="536"/>
        <v>0</v>
      </c>
      <c r="BK153" s="622"/>
      <c r="BL153" s="31"/>
      <c r="BM153" s="31"/>
      <c r="BN153" s="622">
        <f t="shared" si="537"/>
        <v>0</v>
      </c>
      <c r="BO153" s="622"/>
      <c r="BP153" s="622"/>
      <c r="BQ153" s="622"/>
      <c r="BR153" s="31"/>
      <c r="BS153" s="31"/>
      <c r="BT153" s="622"/>
      <c r="BU153" s="622">
        <f t="shared" si="538"/>
        <v>0</v>
      </c>
      <c r="BV153" s="435">
        <v>0</v>
      </c>
      <c r="BW153" s="519"/>
      <c r="BX153" s="435"/>
      <c r="BY153" s="31"/>
      <c r="BZ153" s="31"/>
      <c r="CE153" s="695" t="e">
        <f t="shared" si="513"/>
        <v>#DIV/0!</v>
      </c>
    </row>
    <row r="154" spans="2:83" s="45" customFormat="1" ht="108.75" hidden="1" customHeight="1" x14ac:dyDescent="0.25">
      <c r="B154" s="200" t="s">
        <v>207</v>
      </c>
      <c r="C154" s="124" t="s">
        <v>228</v>
      </c>
      <c r="D154" s="166">
        <f>E154+G154</f>
        <v>0</v>
      </c>
      <c r="E154" s="166">
        <f>E155+E156</f>
        <v>0</v>
      </c>
      <c r="F154" s="166"/>
      <c r="G154" s="166"/>
      <c r="H154" s="861"/>
      <c r="I154" s="239"/>
      <c r="J154" s="166">
        <f>J155+J156</f>
        <v>0</v>
      </c>
      <c r="K154" s="166">
        <f>M154+Q154</f>
        <v>0</v>
      </c>
      <c r="L154" s="695" t="e">
        <f t="shared" si="506"/>
        <v>#DIV/0!</v>
      </c>
      <c r="M154" s="166">
        <f>M155+M156</f>
        <v>0</v>
      </c>
      <c r="N154" s="762" t="e">
        <f t="shared" si="514"/>
        <v>#DIV/0!</v>
      </c>
      <c r="O154" s="622"/>
      <c r="P154" s="683"/>
      <c r="Q154" s="622">
        <f>Q155+Q156</f>
        <v>0</v>
      </c>
      <c r="R154" s="683"/>
      <c r="S154" s="62"/>
      <c r="T154" s="41"/>
      <c r="U154" s="28"/>
      <c r="V154" s="622">
        <f t="shared" si="522"/>
        <v>0</v>
      </c>
      <c r="W154" s="622">
        <f>W155+W156</f>
        <v>0</v>
      </c>
      <c r="X154" s="28"/>
      <c r="Y154" s="28"/>
      <c r="Z154" s="622">
        <f t="shared" si="520"/>
        <v>0</v>
      </c>
      <c r="AA154" s="622">
        <f>AA155+AA156</f>
        <v>0</v>
      </c>
      <c r="AB154" s="62"/>
      <c r="AC154" s="28"/>
      <c r="AD154" s="19"/>
      <c r="AE154" s="166">
        <f t="shared" ref="AE154:AE185" si="539">AG154+AK154+AM154+AO154</f>
        <v>0</v>
      </c>
      <c r="AF154" s="695" t="e">
        <f t="shared" si="507"/>
        <v>#DIV/0!</v>
      </c>
      <c r="AG154" s="166">
        <f>AG155+AG156</f>
        <v>0</v>
      </c>
      <c r="AH154" s="695" t="e">
        <f t="shared" si="508"/>
        <v>#DIV/0!</v>
      </c>
      <c r="AI154" s="622"/>
      <c r="AJ154" s="683"/>
      <c r="AK154" s="622"/>
      <c r="AL154" s="683"/>
      <c r="AM154" s="622">
        <f t="shared" ref="AM154:AO154" si="540">AM155+AM156</f>
        <v>0</v>
      </c>
      <c r="AN154" s="683"/>
      <c r="AO154" s="622">
        <f t="shared" si="540"/>
        <v>0</v>
      </c>
      <c r="AP154" s="622">
        <f>AP155+AP156</f>
        <v>0</v>
      </c>
      <c r="AQ154" s="683"/>
      <c r="AR154" s="166">
        <f t="shared" ref="AR154:AR168" si="541">AT154+AX154+AZ154+BB154</f>
        <v>0</v>
      </c>
      <c r="AS154" s="695" t="e">
        <f t="shared" si="509"/>
        <v>#DIV/0!</v>
      </c>
      <c r="AT154" s="166">
        <f>AT155+AT156</f>
        <v>0</v>
      </c>
      <c r="AU154" s="695" t="e">
        <f t="shared" si="510"/>
        <v>#DIV/0!</v>
      </c>
      <c r="AV154" s="622"/>
      <c r="AW154" s="695" t="e">
        <f t="shared" si="511"/>
        <v>#DIV/0!</v>
      </c>
      <c r="AX154" s="166"/>
      <c r="AY154" s="695" t="e">
        <f t="shared" si="512"/>
        <v>#DIV/0!</v>
      </c>
      <c r="AZ154" s="622">
        <f t="shared" ref="AZ154:BB154" si="542">AZ155+AZ156</f>
        <v>0</v>
      </c>
      <c r="BA154" s="695"/>
      <c r="BB154" s="622">
        <f t="shared" si="542"/>
        <v>0</v>
      </c>
      <c r="BC154" s="62"/>
      <c r="BD154" s="28"/>
      <c r="BE154" s="622">
        <f t="shared" si="535"/>
        <v>0</v>
      </c>
      <c r="BF154" s="622">
        <f>BF155+BF156</f>
        <v>0</v>
      </c>
      <c r="BG154" s="622"/>
      <c r="BH154" s="62"/>
      <c r="BI154" s="28"/>
      <c r="BJ154" s="622">
        <f t="shared" si="536"/>
        <v>0</v>
      </c>
      <c r="BK154" s="622">
        <f>BK155+BK156</f>
        <v>0</v>
      </c>
      <c r="BL154" s="62"/>
      <c r="BM154" s="28"/>
      <c r="BN154" s="622">
        <f t="shared" si="537"/>
        <v>0</v>
      </c>
      <c r="BO154" s="622">
        <f>BO155+BO156</f>
        <v>0</v>
      </c>
      <c r="BP154" s="622"/>
      <c r="BQ154" s="622"/>
      <c r="BR154" s="62"/>
      <c r="BS154" s="28"/>
      <c r="BT154" s="622"/>
      <c r="BU154" s="622">
        <f t="shared" si="538"/>
        <v>0</v>
      </c>
      <c r="BV154" s="435">
        <f>BV155+BV156</f>
        <v>0</v>
      </c>
      <c r="BW154" s="519"/>
      <c r="BX154" s="435"/>
      <c r="BY154" s="62"/>
      <c r="BZ154" s="28"/>
      <c r="CE154" s="695" t="e">
        <f t="shared" si="513"/>
        <v>#DIV/0!</v>
      </c>
    </row>
    <row r="155" spans="2:83" s="150" customFormat="1" ht="54" hidden="1" customHeight="1" x14ac:dyDescent="0.25">
      <c r="B155" s="210"/>
      <c r="C155" s="101" t="s">
        <v>32</v>
      </c>
      <c r="D155" s="176">
        <f>E155+G155</f>
        <v>0</v>
      </c>
      <c r="E155" s="176"/>
      <c r="F155" s="176"/>
      <c r="G155" s="176"/>
      <c r="H155" s="862"/>
      <c r="I155" s="862"/>
      <c r="J155" s="176">
        <f>Q155-G155</f>
        <v>0</v>
      </c>
      <c r="K155" s="176">
        <f>M155+Q155</f>
        <v>0</v>
      </c>
      <c r="L155" s="695" t="e">
        <f t="shared" si="506"/>
        <v>#DIV/0!</v>
      </c>
      <c r="M155" s="176"/>
      <c r="N155" s="762" t="e">
        <f t="shared" si="514"/>
        <v>#DIV/0!</v>
      </c>
      <c r="O155" s="623"/>
      <c r="P155" s="683"/>
      <c r="Q155" s="623">
        <v>0</v>
      </c>
      <c r="R155" s="683"/>
      <c r="S155" s="73"/>
      <c r="T155" s="31"/>
      <c r="U155" s="73"/>
      <c r="V155" s="623">
        <f t="shared" si="522"/>
        <v>0</v>
      </c>
      <c r="W155" s="623">
        <f>AA155-E155</f>
        <v>0</v>
      </c>
      <c r="X155" s="73"/>
      <c r="Y155" s="73"/>
      <c r="Z155" s="623">
        <f t="shared" si="520"/>
        <v>0</v>
      </c>
      <c r="AA155" s="623"/>
      <c r="AB155" s="73"/>
      <c r="AC155" s="73"/>
      <c r="AD155" s="31"/>
      <c r="AE155" s="176">
        <f t="shared" si="539"/>
        <v>0</v>
      </c>
      <c r="AF155" s="695" t="e">
        <f t="shared" si="507"/>
        <v>#DIV/0!</v>
      </c>
      <c r="AG155" s="176">
        <v>0</v>
      </c>
      <c r="AH155" s="695" t="e">
        <f t="shared" si="508"/>
        <v>#DIV/0!</v>
      </c>
      <c r="AI155" s="623"/>
      <c r="AJ155" s="683"/>
      <c r="AK155" s="623"/>
      <c r="AL155" s="683"/>
      <c r="AM155" s="73"/>
      <c r="AN155" s="31"/>
      <c r="AO155" s="73"/>
      <c r="AP155" s="623">
        <f>AX155-AK155</f>
        <v>0</v>
      </c>
      <c r="AQ155" s="683"/>
      <c r="AR155" s="176">
        <f t="shared" si="541"/>
        <v>0</v>
      </c>
      <c r="AS155" s="695" t="e">
        <f t="shared" si="509"/>
        <v>#DIV/0!</v>
      </c>
      <c r="AT155" s="176">
        <v>0</v>
      </c>
      <c r="AU155" s="695" t="e">
        <f t="shared" si="510"/>
        <v>#DIV/0!</v>
      </c>
      <c r="AV155" s="623"/>
      <c r="AW155" s="695" t="e">
        <f t="shared" si="511"/>
        <v>#DIV/0!</v>
      </c>
      <c r="AX155" s="176"/>
      <c r="AY155" s="695" t="e">
        <f t="shared" si="512"/>
        <v>#DIV/0!</v>
      </c>
      <c r="AZ155" s="73"/>
      <c r="BA155" s="695"/>
      <c r="BB155" s="73"/>
      <c r="BC155" s="73"/>
      <c r="BD155" s="73"/>
      <c r="BE155" s="623">
        <f t="shared" si="535"/>
        <v>0</v>
      </c>
      <c r="BF155" s="623">
        <v>0</v>
      </c>
      <c r="BG155" s="623"/>
      <c r="BH155" s="73"/>
      <c r="BI155" s="73"/>
      <c r="BJ155" s="623">
        <f t="shared" si="536"/>
        <v>0</v>
      </c>
      <c r="BK155" s="623">
        <v>0</v>
      </c>
      <c r="BL155" s="73"/>
      <c r="BM155" s="73"/>
      <c r="BN155" s="623">
        <f t="shared" si="537"/>
        <v>0</v>
      </c>
      <c r="BO155" s="623">
        <v>0</v>
      </c>
      <c r="BP155" s="623"/>
      <c r="BQ155" s="623"/>
      <c r="BR155" s="73"/>
      <c r="BS155" s="73"/>
      <c r="BT155" s="623"/>
      <c r="BU155" s="623">
        <f t="shared" si="538"/>
        <v>0</v>
      </c>
      <c r="BV155" s="443">
        <v>0</v>
      </c>
      <c r="BW155" s="517"/>
      <c r="BX155" s="443"/>
      <c r="BY155" s="73"/>
      <c r="BZ155" s="73"/>
      <c r="CE155" s="695" t="e">
        <f t="shared" si="513"/>
        <v>#DIV/0!</v>
      </c>
    </row>
    <row r="156" spans="2:83" s="50" customFormat="1" ht="54" hidden="1" customHeight="1" x14ac:dyDescent="0.25">
      <c r="B156" s="200"/>
      <c r="C156" s="97" t="s">
        <v>31</v>
      </c>
      <c r="D156" s="166">
        <f>E156+G156</f>
        <v>0</v>
      </c>
      <c r="E156" s="166"/>
      <c r="F156" s="166"/>
      <c r="G156" s="166"/>
      <c r="H156" s="236"/>
      <c r="I156" s="236"/>
      <c r="J156" s="166">
        <f>Q156-G156</f>
        <v>0</v>
      </c>
      <c r="K156" s="166">
        <f>M156+Q156</f>
        <v>0</v>
      </c>
      <c r="L156" s="695" t="e">
        <f t="shared" si="506"/>
        <v>#DIV/0!</v>
      </c>
      <c r="M156" s="166"/>
      <c r="N156" s="762" t="e">
        <f t="shared" si="514"/>
        <v>#DIV/0!</v>
      </c>
      <c r="O156" s="622"/>
      <c r="P156" s="683"/>
      <c r="Q156" s="622">
        <v>0</v>
      </c>
      <c r="R156" s="683"/>
      <c r="S156" s="31"/>
      <c r="T156" s="31"/>
      <c r="U156" s="31"/>
      <c r="V156" s="622">
        <f t="shared" si="522"/>
        <v>0</v>
      </c>
      <c r="W156" s="622">
        <f>AA156-E156</f>
        <v>0</v>
      </c>
      <c r="X156" s="31"/>
      <c r="Y156" s="31"/>
      <c r="Z156" s="622">
        <f t="shared" si="520"/>
        <v>0</v>
      </c>
      <c r="AA156" s="622"/>
      <c r="AB156" s="31"/>
      <c r="AC156" s="31"/>
      <c r="AD156" s="31"/>
      <c r="AE156" s="166">
        <f t="shared" si="539"/>
        <v>0</v>
      </c>
      <c r="AF156" s="695" t="e">
        <f t="shared" si="507"/>
        <v>#DIV/0!</v>
      </c>
      <c r="AG156" s="166">
        <v>0</v>
      </c>
      <c r="AH156" s="695" t="e">
        <f t="shared" si="508"/>
        <v>#DIV/0!</v>
      </c>
      <c r="AI156" s="622"/>
      <c r="AJ156" s="683"/>
      <c r="AK156" s="622"/>
      <c r="AL156" s="683"/>
      <c r="AM156" s="31"/>
      <c r="AN156" s="31"/>
      <c r="AO156" s="31"/>
      <c r="AP156" s="622">
        <f>AX156-AK156</f>
        <v>0</v>
      </c>
      <c r="AQ156" s="683"/>
      <c r="AR156" s="166">
        <f t="shared" si="541"/>
        <v>0</v>
      </c>
      <c r="AS156" s="695" t="e">
        <f t="shared" si="509"/>
        <v>#DIV/0!</v>
      </c>
      <c r="AT156" s="166">
        <v>0</v>
      </c>
      <c r="AU156" s="695" t="e">
        <f t="shared" si="510"/>
        <v>#DIV/0!</v>
      </c>
      <c r="AV156" s="622"/>
      <c r="AW156" s="695" t="e">
        <f t="shared" si="511"/>
        <v>#DIV/0!</v>
      </c>
      <c r="AX156" s="166"/>
      <c r="AY156" s="695" t="e">
        <f t="shared" si="512"/>
        <v>#DIV/0!</v>
      </c>
      <c r="AZ156" s="31"/>
      <c r="BA156" s="695"/>
      <c r="BB156" s="31"/>
      <c r="BC156" s="31"/>
      <c r="BD156" s="31"/>
      <c r="BE156" s="622">
        <f t="shared" si="535"/>
        <v>0</v>
      </c>
      <c r="BF156" s="622">
        <v>0</v>
      </c>
      <c r="BG156" s="622"/>
      <c r="BH156" s="31"/>
      <c r="BI156" s="31"/>
      <c r="BJ156" s="622">
        <f t="shared" si="536"/>
        <v>0</v>
      </c>
      <c r="BK156" s="622">
        <v>0</v>
      </c>
      <c r="BL156" s="31"/>
      <c r="BM156" s="31"/>
      <c r="BN156" s="622">
        <f t="shared" si="537"/>
        <v>0</v>
      </c>
      <c r="BO156" s="622">
        <v>0</v>
      </c>
      <c r="BP156" s="622"/>
      <c r="BQ156" s="622"/>
      <c r="BR156" s="31"/>
      <c r="BS156" s="31"/>
      <c r="BT156" s="622"/>
      <c r="BU156" s="622">
        <f t="shared" si="538"/>
        <v>0</v>
      </c>
      <c r="BV156" s="435">
        <v>0</v>
      </c>
      <c r="BW156" s="519"/>
      <c r="BX156" s="435"/>
      <c r="BY156" s="31"/>
      <c r="BZ156" s="31"/>
      <c r="CE156" s="695" t="e">
        <f t="shared" si="513"/>
        <v>#DIV/0!</v>
      </c>
    </row>
    <row r="157" spans="2:83" s="45" customFormat="1" ht="100.5" hidden="1" customHeight="1" x14ac:dyDescent="0.25">
      <c r="B157" s="200" t="s">
        <v>208</v>
      </c>
      <c r="C157" s="108" t="s">
        <v>238</v>
      </c>
      <c r="D157" s="166"/>
      <c r="E157" s="166"/>
      <c r="F157" s="166"/>
      <c r="G157" s="166"/>
      <c r="H157" s="236"/>
      <c r="I157" s="236"/>
      <c r="J157" s="166"/>
      <c r="K157" s="166"/>
      <c r="L157" s="695" t="e">
        <f t="shared" si="506"/>
        <v>#DIV/0!</v>
      </c>
      <c r="M157" s="166"/>
      <c r="N157" s="762" t="e">
        <f t="shared" si="514"/>
        <v>#DIV/0!</v>
      </c>
      <c r="O157" s="622"/>
      <c r="P157" s="683"/>
      <c r="Q157" s="622"/>
      <c r="R157" s="683"/>
      <c r="S157" s="31"/>
      <c r="T157" s="31"/>
      <c r="U157" s="31"/>
      <c r="V157" s="285"/>
      <c r="W157" s="31"/>
      <c r="X157" s="31"/>
      <c r="Y157" s="31"/>
      <c r="Z157" s="622"/>
      <c r="AA157" s="622"/>
      <c r="AB157" s="31"/>
      <c r="AC157" s="31"/>
      <c r="AD157" s="31"/>
      <c r="AE157" s="166">
        <f t="shared" si="539"/>
        <v>0</v>
      </c>
      <c r="AF157" s="695" t="e">
        <f t="shared" si="507"/>
        <v>#DIV/0!</v>
      </c>
      <c r="AG157" s="166">
        <f>AG158+AG159</f>
        <v>0</v>
      </c>
      <c r="AH157" s="695" t="e">
        <f t="shared" si="508"/>
        <v>#DIV/0!</v>
      </c>
      <c r="AI157" s="622"/>
      <c r="AJ157" s="683"/>
      <c r="AK157" s="622"/>
      <c r="AL157" s="683"/>
      <c r="AM157" s="622">
        <f t="shared" ref="AM157:AO157" si="543">AM158+AM159</f>
        <v>0</v>
      </c>
      <c r="AN157" s="683"/>
      <c r="AO157" s="622">
        <f t="shared" si="543"/>
        <v>0</v>
      </c>
      <c r="AP157" s="622">
        <f>AP158+AP159</f>
        <v>0</v>
      </c>
      <c r="AQ157" s="683"/>
      <c r="AR157" s="166">
        <f t="shared" si="541"/>
        <v>0</v>
      </c>
      <c r="AS157" s="695" t="e">
        <f t="shared" si="509"/>
        <v>#DIV/0!</v>
      </c>
      <c r="AT157" s="166">
        <f>AT158+AT159</f>
        <v>0</v>
      </c>
      <c r="AU157" s="695" t="e">
        <f t="shared" si="510"/>
        <v>#DIV/0!</v>
      </c>
      <c r="AV157" s="622"/>
      <c r="AW157" s="695" t="e">
        <f t="shared" si="511"/>
        <v>#DIV/0!</v>
      </c>
      <c r="AX157" s="166"/>
      <c r="AY157" s="695" t="e">
        <f t="shared" si="512"/>
        <v>#DIV/0!</v>
      </c>
      <c r="AZ157" s="622">
        <f t="shared" ref="AZ157:BB157" si="544">AZ158+AZ159</f>
        <v>0</v>
      </c>
      <c r="BA157" s="695"/>
      <c r="BB157" s="622">
        <f t="shared" si="544"/>
        <v>0</v>
      </c>
      <c r="BC157" s="31"/>
      <c r="BD157" s="31"/>
      <c r="BE157" s="622">
        <f>BE158+BE159</f>
        <v>0</v>
      </c>
      <c r="BF157" s="622">
        <f>BF158+BF159</f>
        <v>0</v>
      </c>
      <c r="BG157" s="622"/>
      <c r="BH157" s="31"/>
      <c r="BI157" s="31"/>
      <c r="BJ157" s="622">
        <f t="shared" si="536"/>
        <v>0</v>
      </c>
      <c r="BK157" s="622">
        <f>BK158+BK159</f>
        <v>0</v>
      </c>
      <c r="BL157" s="62"/>
      <c r="BM157" s="28"/>
      <c r="BN157" s="622">
        <f t="shared" si="537"/>
        <v>0</v>
      </c>
      <c r="BO157" s="622">
        <f>BO158+BO159</f>
        <v>0</v>
      </c>
      <c r="BP157" s="622"/>
      <c r="BQ157" s="622"/>
      <c r="BR157" s="31"/>
      <c r="BS157" s="31"/>
      <c r="BT157" s="622"/>
      <c r="BU157" s="622">
        <f>BU158+BU159</f>
        <v>0</v>
      </c>
      <c r="BV157" s="435">
        <f>BV158+BV159</f>
        <v>0</v>
      </c>
      <c r="BW157" s="519"/>
      <c r="BX157" s="435"/>
      <c r="BY157" s="31"/>
      <c r="BZ157" s="31"/>
      <c r="CE157" s="695" t="e">
        <f t="shared" si="513"/>
        <v>#DIV/0!</v>
      </c>
    </row>
    <row r="158" spans="2:83" s="150" customFormat="1" ht="54" hidden="1" customHeight="1" x14ac:dyDescent="0.25">
      <c r="B158" s="210"/>
      <c r="C158" s="101" t="s">
        <v>32</v>
      </c>
      <c r="D158" s="176">
        <f t="shared" ref="D158:D159" si="545">E158</f>
        <v>0</v>
      </c>
      <c r="E158" s="176"/>
      <c r="F158" s="176"/>
      <c r="G158" s="176"/>
      <c r="H158" s="862"/>
      <c r="I158" s="862"/>
      <c r="J158" s="176"/>
      <c r="K158" s="176">
        <f t="shared" ref="K158:K159" si="546">M158</f>
        <v>0</v>
      </c>
      <c r="L158" s="695" t="e">
        <f t="shared" si="506"/>
        <v>#DIV/0!</v>
      </c>
      <c r="M158" s="176"/>
      <c r="N158" s="762" t="e">
        <f t="shared" si="514"/>
        <v>#DIV/0!</v>
      </c>
      <c r="O158" s="623"/>
      <c r="P158" s="683"/>
      <c r="Q158" s="623"/>
      <c r="R158" s="683"/>
      <c r="S158" s="73"/>
      <c r="T158" s="31"/>
      <c r="U158" s="73"/>
      <c r="V158" s="623">
        <f t="shared" ref="V158:V159" si="547">W158+X158+Y158</f>
        <v>0</v>
      </c>
      <c r="W158" s="623">
        <f>AA158-E158</f>
        <v>0</v>
      </c>
      <c r="X158" s="73"/>
      <c r="Y158" s="73"/>
      <c r="Z158" s="623">
        <f t="shared" ref="Z158:Z159" si="548">AA158+AB158+AC158</f>
        <v>0</v>
      </c>
      <c r="AA158" s="623"/>
      <c r="AB158" s="73"/>
      <c r="AC158" s="73"/>
      <c r="AD158" s="31"/>
      <c r="AE158" s="176">
        <f t="shared" si="539"/>
        <v>0</v>
      </c>
      <c r="AF158" s="695" t="e">
        <f t="shared" si="507"/>
        <v>#DIV/0!</v>
      </c>
      <c r="AG158" s="176">
        <v>0</v>
      </c>
      <c r="AH158" s="695" t="e">
        <f t="shared" si="508"/>
        <v>#DIV/0!</v>
      </c>
      <c r="AI158" s="623"/>
      <c r="AJ158" s="683"/>
      <c r="AK158" s="623"/>
      <c r="AL158" s="683"/>
      <c r="AM158" s="73"/>
      <c r="AN158" s="31"/>
      <c r="AO158" s="73"/>
      <c r="AP158" s="623">
        <f>AX158-AK158</f>
        <v>0</v>
      </c>
      <c r="AQ158" s="683"/>
      <c r="AR158" s="176">
        <f t="shared" si="541"/>
        <v>0</v>
      </c>
      <c r="AS158" s="695" t="e">
        <f t="shared" si="509"/>
        <v>#DIV/0!</v>
      </c>
      <c r="AT158" s="176">
        <v>0</v>
      </c>
      <c r="AU158" s="695" t="e">
        <f t="shared" si="510"/>
        <v>#DIV/0!</v>
      </c>
      <c r="AV158" s="623"/>
      <c r="AW158" s="695" t="e">
        <f t="shared" si="511"/>
        <v>#DIV/0!</v>
      </c>
      <c r="AX158" s="176"/>
      <c r="AY158" s="695" t="e">
        <f t="shared" si="512"/>
        <v>#DIV/0!</v>
      </c>
      <c r="AZ158" s="73"/>
      <c r="BA158" s="695"/>
      <c r="BB158" s="73"/>
      <c r="BC158" s="73"/>
      <c r="BD158" s="73"/>
      <c r="BE158" s="623">
        <f t="shared" ref="BE158:BE159" si="549">BF158</f>
        <v>0</v>
      </c>
      <c r="BF158" s="623">
        <v>0</v>
      </c>
      <c r="BG158" s="623"/>
      <c r="BH158" s="73"/>
      <c r="BI158" s="73"/>
      <c r="BJ158" s="623">
        <f t="shared" si="536"/>
        <v>0</v>
      </c>
      <c r="BK158" s="623"/>
      <c r="BL158" s="73"/>
      <c r="BM158" s="73"/>
      <c r="BN158" s="623">
        <f t="shared" si="537"/>
        <v>0</v>
      </c>
      <c r="BO158" s="623">
        <v>0</v>
      </c>
      <c r="BP158" s="623"/>
      <c r="BQ158" s="623"/>
      <c r="BR158" s="73"/>
      <c r="BS158" s="73"/>
      <c r="BT158" s="623"/>
      <c r="BU158" s="623">
        <f t="shared" ref="BU158:BU159" si="550">BV158</f>
        <v>0</v>
      </c>
      <c r="BV158" s="443">
        <v>0</v>
      </c>
      <c r="BW158" s="517"/>
      <c r="BX158" s="443"/>
      <c r="BY158" s="73"/>
      <c r="BZ158" s="73"/>
      <c r="CE158" s="695" t="e">
        <f t="shared" si="513"/>
        <v>#DIV/0!</v>
      </c>
    </row>
    <row r="159" spans="2:83" s="50" customFormat="1" ht="54" hidden="1" customHeight="1" x14ac:dyDescent="0.25">
      <c r="B159" s="200"/>
      <c r="C159" s="97" t="s">
        <v>31</v>
      </c>
      <c r="D159" s="166">
        <f t="shared" si="545"/>
        <v>0</v>
      </c>
      <c r="E159" s="166"/>
      <c r="F159" s="166"/>
      <c r="G159" s="166"/>
      <c r="H159" s="236"/>
      <c r="I159" s="236"/>
      <c r="J159" s="166"/>
      <c r="K159" s="166">
        <f t="shared" si="546"/>
        <v>0</v>
      </c>
      <c r="L159" s="695" t="e">
        <f t="shared" si="506"/>
        <v>#DIV/0!</v>
      </c>
      <c r="M159" s="166"/>
      <c r="N159" s="762" t="e">
        <f t="shared" si="514"/>
        <v>#DIV/0!</v>
      </c>
      <c r="O159" s="622"/>
      <c r="P159" s="683"/>
      <c r="Q159" s="622"/>
      <c r="R159" s="683"/>
      <c r="S159" s="31"/>
      <c r="T159" s="31"/>
      <c r="U159" s="31"/>
      <c r="V159" s="622">
        <f t="shared" si="547"/>
        <v>0</v>
      </c>
      <c r="W159" s="622">
        <f>AA159-E159</f>
        <v>0</v>
      </c>
      <c r="X159" s="31"/>
      <c r="Y159" s="31"/>
      <c r="Z159" s="622">
        <f t="shared" si="548"/>
        <v>0</v>
      </c>
      <c r="AA159" s="622"/>
      <c r="AB159" s="31"/>
      <c r="AC159" s="31"/>
      <c r="AD159" s="31"/>
      <c r="AE159" s="166">
        <f t="shared" si="539"/>
        <v>0</v>
      </c>
      <c r="AF159" s="695" t="e">
        <f t="shared" si="507"/>
        <v>#DIV/0!</v>
      </c>
      <c r="AG159" s="166">
        <v>0</v>
      </c>
      <c r="AH159" s="695" t="e">
        <f t="shared" si="508"/>
        <v>#DIV/0!</v>
      </c>
      <c r="AI159" s="622"/>
      <c r="AJ159" s="683"/>
      <c r="AK159" s="622"/>
      <c r="AL159" s="683"/>
      <c r="AM159" s="31"/>
      <c r="AN159" s="31"/>
      <c r="AO159" s="31"/>
      <c r="AP159" s="622">
        <f>AX159-AK159</f>
        <v>0</v>
      </c>
      <c r="AQ159" s="683"/>
      <c r="AR159" s="166">
        <f t="shared" si="541"/>
        <v>0</v>
      </c>
      <c r="AS159" s="695" t="e">
        <f t="shared" si="509"/>
        <v>#DIV/0!</v>
      </c>
      <c r="AT159" s="166">
        <v>0</v>
      </c>
      <c r="AU159" s="695" t="e">
        <f t="shared" si="510"/>
        <v>#DIV/0!</v>
      </c>
      <c r="AV159" s="622"/>
      <c r="AW159" s="695" t="e">
        <f t="shared" si="511"/>
        <v>#DIV/0!</v>
      </c>
      <c r="AX159" s="166"/>
      <c r="AY159" s="695" t="e">
        <f t="shared" si="512"/>
        <v>#DIV/0!</v>
      </c>
      <c r="AZ159" s="31"/>
      <c r="BA159" s="695"/>
      <c r="BB159" s="31"/>
      <c r="BC159" s="31"/>
      <c r="BD159" s="31"/>
      <c r="BE159" s="622">
        <f t="shared" si="549"/>
        <v>0</v>
      </c>
      <c r="BF159" s="622">
        <v>0</v>
      </c>
      <c r="BG159" s="622"/>
      <c r="BH159" s="31"/>
      <c r="BI159" s="31"/>
      <c r="BJ159" s="622">
        <f t="shared" si="536"/>
        <v>0</v>
      </c>
      <c r="BK159" s="622"/>
      <c r="BL159" s="31"/>
      <c r="BM159" s="31"/>
      <c r="BN159" s="622">
        <f t="shared" si="537"/>
        <v>0</v>
      </c>
      <c r="BO159" s="622">
        <v>0</v>
      </c>
      <c r="BP159" s="622"/>
      <c r="BQ159" s="622"/>
      <c r="BR159" s="31"/>
      <c r="BS159" s="31"/>
      <c r="BT159" s="622"/>
      <c r="BU159" s="622">
        <f t="shared" si="550"/>
        <v>0</v>
      </c>
      <c r="BV159" s="435">
        <v>0</v>
      </c>
      <c r="BW159" s="519"/>
      <c r="BX159" s="435"/>
      <c r="BY159" s="31"/>
      <c r="BZ159" s="31"/>
      <c r="CE159" s="695" t="e">
        <f t="shared" si="513"/>
        <v>#DIV/0!</v>
      </c>
    </row>
    <row r="160" spans="2:83" s="50" customFormat="1" ht="108.75" hidden="1" customHeight="1" x14ac:dyDescent="0.25">
      <c r="B160" s="200" t="s">
        <v>209</v>
      </c>
      <c r="C160" s="108" t="s">
        <v>294</v>
      </c>
      <c r="D160" s="166"/>
      <c r="E160" s="166"/>
      <c r="F160" s="166"/>
      <c r="G160" s="166"/>
      <c r="H160" s="236"/>
      <c r="I160" s="236"/>
      <c r="J160" s="166"/>
      <c r="K160" s="166"/>
      <c r="L160" s="695" t="e">
        <f t="shared" si="506"/>
        <v>#DIV/0!</v>
      </c>
      <c r="M160" s="166"/>
      <c r="N160" s="762" t="e">
        <f t="shared" si="514"/>
        <v>#DIV/0!</v>
      </c>
      <c r="O160" s="622"/>
      <c r="P160" s="683"/>
      <c r="Q160" s="622"/>
      <c r="R160" s="683"/>
      <c r="S160" s="31"/>
      <c r="T160" s="31"/>
      <c r="U160" s="31"/>
      <c r="V160" s="622"/>
      <c r="W160" s="622"/>
      <c r="X160" s="31"/>
      <c r="Y160" s="31"/>
      <c r="Z160" s="622"/>
      <c r="AA160" s="622"/>
      <c r="AB160" s="31"/>
      <c r="AC160" s="31"/>
      <c r="AD160" s="31"/>
      <c r="AE160" s="166">
        <f t="shared" si="539"/>
        <v>0</v>
      </c>
      <c r="AF160" s="695" t="e">
        <f t="shared" si="507"/>
        <v>#DIV/0!</v>
      </c>
      <c r="AG160" s="166">
        <f>AG161+AG162</f>
        <v>0</v>
      </c>
      <c r="AH160" s="695" t="e">
        <f t="shared" si="508"/>
        <v>#DIV/0!</v>
      </c>
      <c r="AI160" s="622"/>
      <c r="AJ160" s="683"/>
      <c r="AK160" s="622"/>
      <c r="AL160" s="683"/>
      <c r="AM160" s="622">
        <f t="shared" ref="AM160:AO160" si="551">AM161+AM162</f>
        <v>0</v>
      </c>
      <c r="AN160" s="683"/>
      <c r="AO160" s="622">
        <f t="shared" si="551"/>
        <v>0</v>
      </c>
      <c r="AP160" s="622">
        <f>AP161+AP162</f>
        <v>0</v>
      </c>
      <c r="AQ160" s="683"/>
      <c r="AR160" s="166">
        <f t="shared" si="541"/>
        <v>0</v>
      </c>
      <c r="AS160" s="695" t="e">
        <f t="shared" si="509"/>
        <v>#DIV/0!</v>
      </c>
      <c r="AT160" s="166">
        <f>AT161+AT162</f>
        <v>0</v>
      </c>
      <c r="AU160" s="695" t="e">
        <f t="shared" si="510"/>
        <v>#DIV/0!</v>
      </c>
      <c r="AV160" s="622"/>
      <c r="AW160" s="695" t="e">
        <f t="shared" si="511"/>
        <v>#DIV/0!</v>
      </c>
      <c r="AX160" s="166"/>
      <c r="AY160" s="695" t="e">
        <f t="shared" si="512"/>
        <v>#DIV/0!</v>
      </c>
      <c r="AZ160" s="622">
        <f t="shared" ref="AZ160:BB160" si="552">AZ161+AZ162</f>
        <v>0</v>
      </c>
      <c r="BA160" s="695"/>
      <c r="BB160" s="622">
        <f t="shared" si="552"/>
        <v>0</v>
      </c>
      <c r="BC160" s="31"/>
      <c r="BD160" s="31"/>
      <c r="BE160" s="622">
        <f>BE161+BE162</f>
        <v>0</v>
      </c>
      <c r="BF160" s="622">
        <f>BF161+BF162</f>
        <v>0</v>
      </c>
      <c r="BG160" s="622"/>
      <c r="BH160" s="31"/>
      <c r="BI160" s="31"/>
      <c r="BJ160" s="622">
        <f t="shared" si="536"/>
        <v>0</v>
      </c>
      <c r="BK160" s="622">
        <f>BK161+BK162</f>
        <v>0</v>
      </c>
      <c r="BL160" s="62"/>
      <c r="BM160" s="28"/>
      <c r="BN160" s="622">
        <f t="shared" si="537"/>
        <v>236704.47761</v>
      </c>
      <c r="BO160" s="622">
        <f>BO161+BO162</f>
        <v>236704.47761</v>
      </c>
      <c r="BP160" s="622"/>
      <c r="BQ160" s="622"/>
      <c r="BR160" s="31"/>
      <c r="BS160" s="31"/>
      <c r="BT160" s="622"/>
      <c r="BU160" s="622">
        <f>BU161+BU162</f>
        <v>0</v>
      </c>
      <c r="BV160" s="435">
        <f>BV161+BV162</f>
        <v>0</v>
      </c>
      <c r="BW160" s="519"/>
      <c r="BX160" s="435"/>
      <c r="BY160" s="31"/>
      <c r="BZ160" s="31"/>
      <c r="CE160" s="695" t="e">
        <f t="shared" si="513"/>
        <v>#DIV/0!</v>
      </c>
    </row>
    <row r="161" spans="2:83" s="150" customFormat="1" ht="54" hidden="1" customHeight="1" x14ac:dyDescent="0.25">
      <c r="B161" s="210"/>
      <c r="C161" s="101" t="s">
        <v>32</v>
      </c>
      <c r="D161" s="176">
        <f t="shared" ref="D161:D162" si="553">E161</f>
        <v>0</v>
      </c>
      <c r="E161" s="176"/>
      <c r="F161" s="176"/>
      <c r="G161" s="176"/>
      <c r="H161" s="862"/>
      <c r="I161" s="862"/>
      <c r="J161" s="176"/>
      <c r="K161" s="176">
        <f t="shared" ref="K161:K162" si="554">M161</f>
        <v>0</v>
      </c>
      <c r="L161" s="695" t="e">
        <f t="shared" si="506"/>
        <v>#DIV/0!</v>
      </c>
      <c r="M161" s="176"/>
      <c r="N161" s="762" t="e">
        <f t="shared" si="514"/>
        <v>#DIV/0!</v>
      </c>
      <c r="O161" s="623"/>
      <c r="P161" s="683"/>
      <c r="Q161" s="623"/>
      <c r="R161" s="683"/>
      <c r="S161" s="73"/>
      <c r="T161" s="31"/>
      <c r="U161" s="73"/>
      <c r="V161" s="623">
        <f t="shared" ref="V161:V162" si="555">W161+X161+Y161</f>
        <v>0</v>
      </c>
      <c r="W161" s="623">
        <f>AA161-E161</f>
        <v>0</v>
      </c>
      <c r="X161" s="73"/>
      <c r="Y161" s="73"/>
      <c r="Z161" s="623">
        <f t="shared" ref="Z161:Z162" si="556">AA161+AB161+AC161</f>
        <v>0</v>
      </c>
      <c r="AA161" s="623"/>
      <c r="AB161" s="73"/>
      <c r="AC161" s="73"/>
      <c r="AD161" s="31"/>
      <c r="AE161" s="176">
        <f t="shared" si="539"/>
        <v>0</v>
      </c>
      <c r="AF161" s="695" t="e">
        <f t="shared" si="507"/>
        <v>#DIV/0!</v>
      </c>
      <c r="AG161" s="176">
        <v>0</v>
      </c>
      <c r="AH161" s="695" t="e">
        <f t="shared" si="508"/>
        <v>#DIV/0!</v>
      </c>
      <c r="AI161" s="623"/>
      <c r="AJ161" s="683"/>
      <c r="AK161" s="623"/>
      <c r="AL161" s="683"/>
      <c r="AM161" s="73"/>
      <c r="AN161" s="31"/>
      <c r="AO161" s="73"/>
      <c r="AP161" s="623">
        <f>AX161-AK161</f>
        <v>0</v>
      </c>
      <c r="AQ161" s="683"/>
      <c r="AR161" s="176">
        <f t="shared" si="541"/>
        <v>0</v>
      </c>
      <c r="AS161" s="695" t="e">
        <f t="shared" si="509"/>
        <v>#DIV/0!</v>
      </c>
      <c r="AT161" s="176">
        <v>0</v>
      </c>
      <c r="AU161" s="695" t="e">
        <f t="shared" si="510"/>
        <v>#DIV/0!</v>
      </c>
      <c r="AV161" s="623"/>
      <c r="AW161" s="695" t="e">
        <f t="shared" si="511"/>
        <v>#DIV/0!</v>
      </c>
      <c r="AX161" s="176"/>
      <c r="AY161" s="695" t="e">
        <f t="shared" si="512"/>
        <v>#DIV/0!</v>
      </c>
      <c r="AZ161" s="73"/>
      <c r="BA161" s="695"/>
      <c r="BB161" s="73"/>
      <c r="BC161" s="73"/>
      <c r="BD161" s="73"/>
      <c r="BE161" s="623">
        <f t="shared" ref="BE161:BE162" si="557">BF161</f>
        <v>0</v>
      </c>
      <c r="BF161" s="623">
        <v>0</v>
      </c>
      <c r="BG161" s="623"/>
      <c r="BH161" s="73"/>
      <c r="BI161" s="73"/>
      <c r="BJ161" s="623">
        <f t="shared" si="536"/>
        <v>0</v>
      </c>
      <c r="BK161" s="623"/>
      <c r="BL161" s="73"/>
      <c r="BM161" s="73"/>
      <c r="BN161" s="623">
        <f t="shared" si="537"/>
        <v>158592</v>
      </c>
      <c r="BO161" s="623">
        <v>158592</v>
      </c>
      <c r="BP161" s="623"/>
      <c r="BQ161" s="623"/>
      <c r="BR161" s="73"/>
      <c r="BS161" s="73"/>
      <c r="BT161" s="623"/>
      <c r="BU161" s="623">
        <f t="shared" ref="BU161:BU162" si="558">BV161</f>
        <v>0</v>
      </c>
      <c r="BV161" s="443">
        <v>0</v>
      </c>
      <c r="BW161" s="517"/>
      <c r="BX161" s="443"/>
      <c r="BY161" s="73"/>
      <c r="BZ161" s="73"/>
      <c r="CE161" s="695" t="e">
        <f t="shared" si="513"/>
        <v>#DIV/0!</v>
      </c>
    </row>
    <row r="162" spans="2:83" s="50" customFormat="1" ht="54" hidden="1" customHeight="1" x14ac:dyDescent="0.25">
      <c r="B162" s="200"/>
      <c r="C162" s="97" t="s">
        <v>31</v>
      </c>
      <c r="D162" s="166">
        <f t="shared" si="553"/>
        <v>0</v>
      </c>
      <c r="E162" s="166"/>
      <c r="F162" s="166"/>
      <c r="G162" s="166"/>
      <c r="H162" s="236"/>
      <c r="I162" s="236"/>
      <c r="J162" s="166"/>
      <c r="K162" s="166">
        <f t="shared" si="554"/>
        <v>0</v>
      </c>
      <c r="L162" s="695" t="e">
        <f t="shared" si="506"/>
        <v>#DIV/0!</v>
      </c>
      <c r="M162" s="166"/>
      <c r="N162" s="762" t="e">
        <f t="shared" si="514"/>
        <v>#DIV/0!</v>
      </c>
      <c r="O162" s="622"/>
      <c r="P162" s="683"/>
      <c r="Q162" s="622"/>
      <c r="R162" s="683"/>
      <c r="S162" s="31"/>
      <c r="T162" s="31"/>
      <c r="U162" s="31"/>
      <c r="V162" s="622">
        <f t="shared" si="555"/>
        <v>0</v>
      </c>
      <c r="W162" s="622">
        <f>AA162-E162</f>
        <v>0</v>
      </c>
      <c r="X162" s="31"/>
      <c r="Y162" s="31"/>
      <c r="Z162" s="622">
        <f t="shared" si="556"/>
        <v>0</v>
      </c>
      <c r="AA162" s="622"/>
      <c r="AB162" s="31"/>
      <c r="AC162" s="31"/>
      <c r="AD162" s="31"/>
      <c r="AE162" s="166">
        <f t="shared" si="539"/>
        <v>0</v>
      </c>
      <c r="AF162" s="695" t="e">
        <f t="shared" si="507"/>
        <v>#DIV/0!</v>
      </c>
      <c r="AG162" s="166">
        <v>0</v>
      </c>
      <c r="AH162" s="695" t="e">
        <f t="shared" si="508"/>
        <v>#DIV/0!</v>
      </c>
      <c r="AI162" s="622"/>
      <c r="AJ162" s="683"/>
      <c r="AK162" s="622"/>
      <c r="AL162" s="683"/>
      <c r="AM162" s="31"/>
      <c r="AN162" s="31"/>
      <c r="AO162" s="31"/>
      <c r="AP162" s="622">
        <f>AX162-AK162</f>
        <v>0</v>
      </c>
      <c r="AQ162" s="683"/>
      <c r="AR162" s="166">
        <f t="shared" si="541"/>
        <v>0</v>
      </c>
      <c r="AS162" s="695" t="e">
        <f t="shared" si="509"/>
        <v>#DIV/0!</v>
      </c>
      <c r="AT162" s="166">
        <v>0</v>
      </c>
      <c r="AU162" s="695" t="e">
        <f t="shared" si="510"/>
        <v>#DIV/0!</v>
      </c>
      <c r="AV162" s="622"/>
      <c r="AW162" s="695" t="e">
        <f t="shared" si="511"/>
        <v>#DIV/0!</v>
      </c>
      <c r="AX162" s="166"/>
      <c r="AY162" s="695" t="e">
        <f t="shared" si="512"/>
        <v>#DIV/0!</v>
      </c>
      <c r="AZ162" s="31"/>
      <c r="BA162" s="695"/>
      <c r="BB162" s="31"/>
      <c r="BC162" s="31"/>
      <c r="BD162" s="31"/>
      <c r="BE162" s="622">
        <f t="shared" si="557"/>
        <v>0</v>
      </c>
      <c r="BF162" s="622">
        <v>0</v>
      </c>
      <c r="BG162" s="622"/>
      <c r="BH162" s="31"/>
      <c r="BI162" s="31"/>
      <c r="BJ162" s="622">
        <f t="shared" si="536"/>
        <v>0</v>
      </c>
      <c r="BK162" s="622"/>
      <c r="BL162" s="31"/>
      <c r="BM162" s="31"/>
      <c r="BN162" s="622">
        <f t="shared" si="537"/>
        <v>78112.477610000002</v>
      </c>
      <c r="BO162" s="622">
        <v>78112.477610000002</v>
      </c>
      <c r="BP162" s="622"/>
      <c r="BQ162" s="622"/>
      <c r="BR162" s="31"/>
      <c r="BS162" s="31"/>
      <c r="BT162" s="622"/>
      <c r="BU162" s="622">
        <f t="shared" si="558"/>
        <v>0</v>
      </c>
      <c r="BV162" s="435">
        <v>0</v>
      </c>
      <c r="BW162" s="519"/>
      <c r="BX162" s="435"/>
      <c r="BY162" s="31"/>
      <c r="BZ162" s="31"/>
      <c r="CE162" s="695" t="e">
        <f t="shared" si="513"/>
        <v>#DIV/0!</v>
      </c>
    </row>
    <row r="163" spans="2:83" s="45" customFormat="1" ht="54" hidden="1" customHeight="1" x14ac:dyDescent="0.25">
      <c r="B163" s="200" t="s">
        <v>210</v>
      </c>
      <c r="C163" s="108" t="s">
        <v>295</v>
      </c>
      <c r="D163" s="166"/>
      <c r="E163" s="166"/>
      <c r="F163" s="166"/>
      <c r="G163" s="166"/>
      <c r="H163" s="236"/>
      <c r="I163" s="236"/>
      <c r="J163" s="166"/>
      <c r="K163" s="166"/>
      <c r="L163" s="695" t="e">
        <f t="shared" si="506"/>
        <v>#DIV/0!</v>
      </c>
      <c r="M163" s="166"/>
      <c r="N163" s="762" t="e">
        <f t="shared" si="514"/>
        <v>#DIV/0!</v>
      </c>
      <c r="O163" s="622"/>
      <c r="P163" s="683"/>
      <c r="Q163" s="622"/>
      <c r="R163" s="683"/>
      <c r="S163" s="31"/>
      <c r="T163" s="31"/>
      <c r="U163" s="31"/>
      <c r="V163" s="622"/>
      <c r="W163" s="622"/>
      <c r="X163" s="31"/>
      <c r="Y163" s="31"/>
      <c r="Z163" s="622"/>
      <c r="AA163" s="622"/>
      <c r="AB163" s="31"/>
      <c r="AC163" s="31"/>
      <c r="AD163" s="31"/>
      <c r="AE163" s="166">
        <f t="shared" si="539"/>
        <v>0</v>
      </c>
      <c r="AF163" s="695" t="e">
        <f t="shared" si="507"/>
        <v>#DIV/0!</v>
      </c>
      <c r="AG163" s="166">
        <f>AG164+AG165</f>
        <v>0</v>
      </c>
      <c r="AH163" s="695" t="e">
        <f t="shared" si="508"/>
        <v>#DIV/0!</v>
      </c>
      <c r="AI163" s="622"/>
      <c r="AJ163" s="683"/>
      <c r="AK163" s="622"/>
      <c r="AL163" s="683"/>
      <c r="AM163" s="622">
        <f t="shared" ref="AM163:AO163" si="559">AM164+AM165</f>
        <v>0</v>
      </c>
      <c r="AN163" s="683"/>
      <c r="AO163" s="622">
        <f t="shared" si="559"/>
        <v>0</v>
      </c>
      <c r="AP163" s="622">
        <f>AP164+AP165</f>
        <v>0</v>
      </c>
      <c r="AQ163" s="683"/>
      <c r="AR163" s="166">
        <f t="shared" si="541"/>
        <v>0</v>
      </c>
      <c r="AS163" s="695" t="e">
        <f t="shared" si="509"/>
        <v>#DIV/0!</v>
      </c>
      <c r="AT163" s="166">
        <f>AT164+AT165</f>
        <v>0</v>
      </c>
      <c r="AU163" s="695" t="e">
        <f t="shared" si="510"/>
        <v>#DIV/0!</v>
      </c>
      <c r="AV163" s="622"/>
      <c r="AW163" s="695" t="e">
        <f t="shared" si="511"/>
        <v>#DIV/0!</v>
      </c>
      <c r="AX163" s="166"/>
      <c r="AY163" s="695" t="e">
        <f t="shared" si="512"/>
        <v>#DIV/0!</v>
      </c>
      <c r="AZ163" s="622">
        <f t="shared" ref="AZ163:BB163" si="560">AZ164+AZ165</f>
        <v>0</v>
      </c>
      <c r="BA163" s="695"/>
      <c r="BB163" s="622">
        <f t="shared" si="560"/>
        <v>0</v>
      </c>
      <c r="BC163" s="31"/>
      <c r="BD163" s="31"/>
      <c r="BE163" s="622">
        <f t="shared" ref="BE163" si="561">BF163+BH163+BI163</f>
        <v>0</v>
      </c>
      <c r="BF163" s="622">
        <v>0</v>
      </c>
      <c r="BG163" s="622"/>
      <c r="BH163" s="31"/>
      <c r="BI163" s="31"/>
      <c r="BJ163" s="622">
        <f t="shared" si="536"/>
        <v>0</v>
      </c>
      <c r="BK163" s="622">
        <f>BK164+BK165</f>
        <v>0</v>
      </c>
      <c r="BL163" s="62"/>
      <c r="BM163" s="28"/>
      <c r="BN163" s="622">
        <f t="shared" si="537"/>
        <v>0</v>
      </c>
      <c r="BO163" s="622">
        <v>0</v>
      </c>
      <c r="BP163" s="622"/>
      <c r="BQ163" s="622"/>
      <c r="BR163" s="31"/>
      <c r="BS163" s="31"/>
      <c r="BT163" s="622"/>
      <c r="BU163" s="622">
        <f t="shared" ref="BU163" si="562">BV163+BY163+BZ163</f>
        <v>0</v>
      </c>
      <c r="BV163" s="435">
        <v>0</v>
      </c>
      <c r="BW163" s="519"/>
      <c r="BX163" s="435"/>
      <c r="BY163" s="31"/>
      <c r="BZ163" s="31"/>
      <c r="CE163" s="695" t="e">
        <f t="shared" si="513"/>
        <v>#DIV/0!</v>
      </c>
    </row>
    <row r="164" spans="2:83" s="150" customFormat="1" ht="54" hidden="1" customHeight="1" x14ac:dyDescent="0.25">
      <c r="B164" s="210"/>
      <c r="C164" s="101" t="s">
        <v>32</v>
      </c>
      <c r="D164" s="176">
        <f t="shared" ref="D164:D165" si="563">E164</f>
        <v>0</v>
      </c>
      <c r="E164" s="176"/>
      <c r="F164" s="176"/>
      <c r="G164" s="176"/>
      <c r="H164" s="862"/>
      <c r="I164" s="862"/>
      <c r="J164" s="176"/>
      <c r="K164" s="176">
        <f t="shared" ref="K164:K165" si="564">M164</f>
        <v>0</v>
      </c>
      <c r="L164" s="695" t="e">
        <f t="shared" si="506"/>
        <v>#DIV/0!</v>
      </c>
      <c r="M164" s="176"/>
      <c r="N164" s="762" t="e">
        <f t="shared" si="514"/>
        <v>#DIV/0!</v>
      </c>
      <c r="O164" s="623"/>
      <c r="P164" s="683"/>
      <c r="Q164" s="623"/>
      <c r="R164" s="683"/>
      <c r="S164" s="73"/>
      <c r="T164" s="31"/>
      <c r="U164" s="73"/>
      <c r="V164" s="623">
        <f t="shared" ref="V164:V165" si="565">W164+X164+Y164</f>
        <v>0</v>
      </c>
      <c r="W164" s="623">
        <f>AA164-E164</f>
        <v>0</v>
      </c>
      <c r="X164" s="73"/>
      <c r="Y164" s="73"/>
      <c r="Z164" s="623">
        <f t="shared" ref="Z164:Z165" si="566">AA164+AB164+AC164</f>
        <v>0</v>
      </c>
      <c r="AA164" s="623"/>
      <c r="AB164" s="73"/>
      <c r="AC164" s="73"/>
      <c r="AD164" s="31"/>
      <c r="AE164" s="176">
        <f t="shared" si="539"/>
        <v>0</v>
      </c>
      <c r="AF164" s="695" t="e">
        <f t="shared" si="507"/>
        <v>#DIV/0!</v>
      </c>
      <c r="AG164" s="176">
        <v>0</v>
      </c>
      <c r="AH164" s="695" t="e">
        <f t="shared" si="508"/>
        <v>#DIV/0!</v>
      </c>
      <c r="AI164" s="623"/>
      <c r="AJ164" s="683"/>
      <c r="AK164" s="623"/>
      <c r="AL164" s="683"/>
      <c r="AM164" s="73"/>
      <c r="AN164" s="31"/>
      <c r="AO164" s="73"/>
      <c r="AP164" s="623">
        <f>AX164-AK164</f>
        <v>0</v>
      </c>
      <c r="AQ164" s="683"/>
      <c r="AR164" s="176">
        <f t="shared" si="541"/>
        <v>0</v>
      </c>
      <c r="AS164" s="695" t="e">
        <f t="shared" si="509"/>
        <v>#DIV/0!</v>
      </c>
      <c r="AT164" s="176">
        <v>0</v>
      </c>
      <c r="AU164" s="695" t="e">
        <f t="shared" si="510"/>
        <v>#DIV/0!</v>
      </c>
      <c r="AV164" s="623"/>
      <c r="AW164" s="695" t="e">
        <f t="shared" si="511"/>
        <v>#DIV/0!</v>
      </c>
      <c r="AX164" s="176"/>
      <c r="AY164" s="695" t="e">
        <f t="shared" si="512"/>
        <v>#DIV/0!</v>
      </c>
      <c r="AZ164" s="73"/>
      <c r="BA164" s="695"/>
      <c r="BB164" s="73"/>
      <c r="BC164" s="73"/>
      <c r="BD164" s="73"/>
      <c r="BE164" s="623">
        <f t="shared" ref="BE164:BE165" si="567">BF164</f>
        <v>0</v>
      </c>
      <c r="BF164" s="623">
        <v>0</v>
      </c>
      <c r="BG164" s="623"/>
      <c r="BH164" s="73"/>
      <c r="BI164" s="73"/>
      <c r="BJ164" s="623">
        <f t="shared" si="536"/>
        <v>0</v>
      </c>
      <c r="BK164" s="623"/>
      <c r="BL164" s="73"/>
      <c r="BM164" s="73"/>
      <c r="BN164" s="623">
        <f t="shared" si="537"/>
        <v>0</v>
      </c>
      <c r="BO164" s="623">
        <v>0</v>
      </c>
      <c r="BP164" s="623"/>
      <c r="BQ164" s="623"/>
      <c r="BR164" s="73"/>
      <c r="BS164" s="73"/>
      <c r="BT164" s="623"/>
      <c r="BU164" s="623">
        <f t="shared" ref="BU164:BU165" si="568">BV164</f>
        <v>0</v>
      </c>
      <c r="BV164" s="443">
        <v>0</v>
      </c>
      <c r="BW164" s="517"/>
      <c r="BX164" s="443"/>
      <c r="BY164" s="73"/>
      <c r="BZ164" s="73"/>
      <c r="CE164" s="695" t="e">
        <f t="shared" si="513"/>
        <v>#DIV/0!</v>
      </c>
    </row>
    <row r="165" spans="2:83" s="50" customFormat="1" ht="104.25" hidden="1" customHeight="1" x14ac:dyDescent="0.25">
      <c r="B165" s="200"/>
      <c r="C165" s="97" t="s">
        <v>31</v>
      </c>
      <c r="D165" s="166">
        <f t="shared" si="563"/>
        <v>0</v>
      </c>
      <c r="E165" s="166"/>
      <c r="F165" s="166"/>
      <c r="G165" s="166"/>
      <c r="H165" s="236"/>
      <c r="I165" s="236"/>
      <c r="J165" s="166"/>
      <c r="K165" s="166">
        <f t="shared" si="564"/>
        <v>0</v>
      </c>
      <c r="L165" s="695" t="e">
        <f t="shared" si="506"/>
        <v>#DIV/0!</v>
      </c>
      <c r="M165" s="166"/>
      <c r="N165" s="762" t="e">
        <f t="shared" si="514"/>
        <v>#DIV/0!</v>
      </c>
      <c r="O165" s="622"/>
      <c r="P165" s="683"/>
      <c r="Q165" s="622"/>
      <c r="R165" s="683"/>
      <c r="S165" s="31"/>
      <c r="T165" s="31"/>
      <c r="U165" s="31"/>
      <c r="V165" s="622">
        <f t="shared" si="565"/>
        <v>0</v>
      </c>
      <c r="W165" s="622">
        <f>AA165-E165</f>
        <v>0</v>
      </c>
      <c r="X165" s="31"/>
      <c r="Y165" s="31"/>
      <c r="Z165" s="622">
        <f t="shared" si="566"/>
        <v>0</v>
      </c>
      <c r="AA165" s="622"/>
      <c r="AB165" s="31"/>
      <c r="AC165" s="31"/>
      <c r="AD165" s="31"/>
      <c r="AE165" s="166">
        <f t="shared" si="539"/>
        <v>0</v>
      </c>
      <c r="AF165" s="695" t="e">
        <f t="shared" si="507"/>
        <v>#DIV/0!</v>
      </c>
      <c r="AG165" s="166">
        <v>0</v>
      </c>
      <c r="AH165" s="695" t="e">
        <f t="shared" si="508"/>
        <v>#DIV/0!</v>
      </c>
      <c r="AI165" s="622"/>
      <c r="AJ165" s="683"/>
      <c r="AK165" s="622"/>
      <c r="AL165" s="683"/>
      <c r="AM165" s="31"/>
      <c r="AN165" s="31"/>
      <c r="AO165" s="31"/>
      <c r="AP165" s="622">
        <f>AX165-AK165</f>
        <v>0</v>
      </c>
      <c r="AQ165" s="683"/>
      <c r="AR165" s="166">
        <f t="shared" si="541"/>
        <v>0</v>
      </c>
      <c r="AS165" s="695" t="e">
        <f t="shared" si="509"/>
        <v>#DIV/0!</v>
      </c>
      <c r="AT165" s="166">
        <v>0</v>
      </c>
      <c r="AU165" s="695" t="e">
        <f t="shared" si="510"/>
        <v>#DIV/0!</v>
      </c>
      <c r="AV165" s="622"/>
      <c r="AW165" s="695" t="e">
        <f t="shared" si="511"/>
        <v>#DIV/0!</v>
      </c>
      <c r="AX165" s="166"/>
      <c r="AY165" s="695" t="e">
        <f t="shared" si="512"/>
        <v>#DIV/0!</v>
      </c>
      <c r="AZ165" s="31"/>
      <c r="BA165" s="695"/>
      <c r="BB165" s="31"/>
      <c r="BC165" s="31"/>
      <c r="BD165" s="31"/>
      <c r="BE165" s="622">
        <f t="shared" si="567"/>
        <v>0</v>
      </c>
      <c r="BF165" s="622">
        <v>0</v>
      </c>
      <c r="BG165" s="622"/>
      <c r="BH165" s="31"/>
      <c r="BI165" s="31"/>
      <c r="BJ165" s="622">
        <f t="shared" si="536"/>
        <v>0</v>
      </c>
      <c r="BK165" s="622"/>
      <c r="BL165" s="31"/>
      <c r="BM165" s="31"/>
      <c r="BN165" s="622">
        <f t="shared" si="537"/>
        <v>78112.477610000002</v>
      </c>
      <c r="BO165" s="622">
        <v>78112.477610000002</v>
      </c>
      <c r="BP165" s="622"/>
      <c r="BQ165" s="622"/>
      <c r="BR165" s="31"/>
      <c r="BS165" s="31"/>
      <c r="BT165" s="622"/>
      <c r="BU165" s="622">
        <f t="shared" si="568"/>
        <v>0</v>
      </c>
      <c r="BV165" s="435">
        <v>0</v>
      </c>
      <c r="BW165" s="519"/>
      <c r="BX165" s="435"/>
      <c r="BY165" s="31"/>
      <c r="BZ165" s="31"/>
      <c r="CE165" s="695" t="e">
        <f t="shared" si="513"/>
        <v>#DIV/0!</v>
      </c>
    </row>
    <row r="166" spans="2:83" s="50" customFormat="1" ht="107.25" hidden="1" customHeight="1" x14ac:dyDescent="0.25">
      <c r="B166" s="200" t="s">
        <v>390</v>
      </c>
      <c r="C166" s="108" t="s">
        <v>296</v>
      </c>
      <c r="D166" s="166"/>
      <c r="E166" s="166"/>
      <c r="F166" s="166"/>
      <c r="G166" s="166"/>
      <c r="H166" s="236"/>
      <c r="I166" s="236"/>
      <c r="J166" s="166"/>
      <c r="K166" s="166"/>
      <c r="L166" s="695" t="e">
        <f t="shared" si="506"/>
        <v>#DIV/0!</v>
      </c>
      <c r="M166" s="166"/>
      <c r="N166" s="762" t="e">
        <f t="shared" si="514"/>
        <v>#DIV/0!</v>
      </c>
      <c r="O166" s="622"/>
      <c r="P166" s="683"/>
      <c r="Q166" s="622"/>
      <c r="R166" s="683"/>
      <c r="S166" s="31"/>
      <c r="T166" s="31"/>
      <c r="U166" s="31"/>
      <c r="V166" s="622"/>
      <c r="W166" s="622"/>
      <c r="X166" s="31"/>
      <c r="Y166" s="31"/>
      <c r="Z166" s="622"/>
      <c r="AA166" s="622"/>
      <c r="AB166" s="31"/>
      <c r="AC166" s="31"/>
      <c r="AD166" s="31"/>
      <c r="AE166" s="166">
        <f t="shared" si="539"/>
        <v>0</v>
      </c>
      <c r="AF166" s="695" t="e">
        <f t="shared" si="507"/>
        <v>#DIV/0!</v>
      </c>
      <c r="AG166" s="166">
        <f>AG167+AG168</f>
        <v>0</v>
      </c>
      <c r="AH166" s="695" t="e">
        <f t="shared" si="508"/>
        <v>#DIV/0!</v>
      </c>
      <c r="AI166" s="622"/>
      <c r="AJ166" s="683"/>
      <c r="AK166" s="622"/>
      <c r="AL166" s="683"/>
      <c r="AM166" s="31"/>
      <c r="AN166" s="31"/>
      <c r="AO166" s="31"/>
      <c r="AP166" s="622">
        <f>AP167+AP168</f>
        <v>0</v>
      </c>
      <c r="AQ166" s="683"/>
      <c r="AR166" s="166">
        <f t="shared" si="541"/>
        <v>0</v>
      </c>
      <c r="AS166" s="695" t="e">
        <f t="shared" si="509"/>
        <v>#DIV/0!</v>
      </c>
      <c r="AT166" s="166">
        <f>AT167+AT168</f>
        <v>0</v>
      </c>
      <c r="AU166" s="695" t="e">
        <f t="shared" si="510"/>
        <v>#DIV/0!</v>
      </c>
      <c r="AV166" s="622"/>
      <c r="AW166" s="695" t="e">
        <f t="shared" si="511"/>
        <v>#DIV/0!</v>
      </c>
      <c r="AX166" s="166"/>
      <c r="AY166" s="695" t="e">
        <f t="shared" si="512"/>
        <v>#DIV/0!</v>
      </c>
      <c r="AZ166" s="31"/>
      <c r="BA166" s="695"/>
      <c r="BB166" s="31"/>
      <c r="BC166" s="31"/>
      <c r="BD166" s="31"/>
      <c r="BE166" s="622">
        <f t="shared" ref="BE166" si="569">BF166+BH166+BI166</f>
        <v>0</v>
      </c>
      <c r="BF166" s="622">
        <f>BF167+BF168</f>
        <v>0</v>
      </c>
      <c r="BG166" s="622"/>
      <c r="BH166" s="31"/>
      <c r="BI166" s="31"/>
      <c r="BJ166" s="622">
        <f t="shared" si="536"/>
        <v>0</v>
      </c>
      <c r="BK166" s="622">
        <f>BK167+BK168</f>
        <v>0</v>
      </c>
      <c r="BL166" s="62"/>
      <c r="BM166" s="28"/>
      <c r="BN166" s="622">
        <f t="shared" si="537"/>
        <v>236704.47761</v>
      </c>
      <c r="BO166" s="622">
        <f>BO167+BO168</f>
        <v>236704.47761</v>
      </c>
      <c r="BP166" s="622"/>
      <c r="BQ166" s="622"/>
      <c r="BR166" s="31"/>
      <c r="BS166" s="31"/>
      <c r="BT166" s="622"/>
      <c r="BU166" s="622">
        <f t="shared" ref="BU166" si="570">BV166+BY166+BZ166</f>
        <v>0</v>
      </c>
      <c r="BV166" s="435">
        <f>BV167+BV168</f>
        <v>0</v>
      </c>
      <c r="BW166" s="519"/>
      <c r="BX166" s="435"/>
      <c r="BY166" s="31"/>
      <c r="BZ166" s="31"/>
      <c r="CE166" s="695" t="e">
        <f t="shared" si="513"/>
        <v>#DIV/0!</v>
      </c>
    </row>
    <row r="167" spans="2:83" s="150" customFormat="1" ht="54" hidden="1" customHeight="1" x14ac:dyDescent="0.25">
      <c r="B167" s="210"/>
      <c r="C167" s="101" t="s">
        <v>32</v>
      </c>
      <c r="D167" s="176">
        <f t="shared" ref="D167:D168" si="571">E167</f>
        <v>0</v>
      </c>
      <c r="E167" s="176"/>
      <c r="F167" s="176"/>
      <c r="G167" s="176"/>
      <c r="H167" s="862"/>
      <c r="I167" s="862"/>
      <c r="J167" s="176"/>
      <c r="K167" s="176">
        <f t="shared" ref="K167:K168" si="572">M167</f>
        <v>0</v>
      </c>
      <c r="L167" s="695" t="e">
        <f t="shared" si="506"/>
        <v>#DIV/0!</v>
      </c>
      <c r="M167" s="176"/>
      <c r="N167" s="762" t="e">
        <f t="shared" si="514"/>
        <v>#DIV/0!</v>
      </c>
      <c r="O167" s="623"/>
      <c r="P167" s="683"/>
      <c r="Q167" s="623"/>
      <c r="R167" s="683"/>
      <c r="S167" s="73"/>
      <c r="T167" s="31"/>
      <c r="U167" s="73"/>
      <c r="V167" s="623">
        <f t="shared" ref="V167:V168" si="573">W167+X167+Y167</f>
        <v>0</v>
      </c>
      <c r="W167" s="623">
        <f>AA167-E167</f>
        <v>0</v>
      </c>
      <c r="X167" s="73"/>
      <c r="Y167" s="73"/>
      <c r="Z167" s="623">
        <f t="shared" ref="Z167:Z168" si="574">AA167+AB167+AC167</f>
        <v>0</v>
      </c>
      <c r="AA167" s="623"/>
      <c r="AB167" s="73"/>
      <c r="AC167" s="73"/>
      <c r="AD167" s="31"/>
      <c r="AE167" s="176">
        <f t="shared" si="539"/>
        <v>0</v>
      </c>
      <c r="AF167" s="695" t="e">
        <f t="shared" si="507"/>
        <v>#DIV/0!</v>
      </c>
      <c r="AG167" s="176">
        <v>0</v>
      </c>
      <c r="AH167" s="695" t="e">
        <f t="shared" si="508"/>
        <v>#DIV/0!</v>
      </c>
      <c r="AI167" s="623"/>
      <c r="AJ167" s="683"/>
      <c r="AK167" s="623"/>
      <c r="AL167" s="683"/>
      <c r="AM167" s="73"/>
      <c r="AN167" s="31"/>
      <c r="AO167" s="73"/>
      <c r="AP167" s="623">
        <f>AX167-AK167</f>
        <v>0</v>
      </c>
      <c r="AQ167" s="683"/>
      <c r="AR167" s="176">
        <f t="shared" si="541"/>
        <v>0</v>
      </c>
      <c r="AS167" s="695" t="e">
        <f t="shared" si="509"/>
        <v>#DIV/0!</v>
      </c>
      <c r="AT167" s="176">
        <v>0</v>
      </c>
      <c r="AU167" s="695" t="e">
        <f t="shared" si="510"/>
        <v>#DIV/0!</v>
      </c>
      <c r="AV167" s="623"/>
      <c r="AW167" s="695" t="e">
        <f t="shared" si="511"/>
        <v>#DIV/0!</v>
      </c>
      <c r="AX167" s="176"/>
      <c r="AY167" s="695" t="e">
        <f t="shared" si="512"/>
        <v>#DIV/0!</v>
      </c>
      <c r="AZ167" s="73"/>
      <c r="BA167" s="695"/>
      <c r="BB167" s="73"/>
      <c r="BC167" s="73"/>
      <c r="BD167" s="73"/>
      <c r="BE167" s="623">
        <f t="shared" ref="BE167:BE211" si="575">BF167</f>
        <v>0</v>
      </c>
      <c r="BF167" s="623">
        <v>0</v>
      </c>
      <c r="BG167" s="623"/>
      <c r="BH167" s="73"/>
      <c r="BI167" s="73"/>
      <c r="BJ167" s="623">
        <f t="shared" si="536"/>
        <v>0</v>
      </c>
      <c r="BK167" s="623"/>
      <c r="BL167" s="73"/>
      <c r="BM167" s="73"/>
      <c r="BN167" s="623">
        <f t="shared" si="537"/>
        <v>158592</v>
      </c>
      <c r="BO167" s="623">
        <v>158592</v>
      </c>
      <c r="BP167" s="623"/>
      <c r="BQ167" s="623"/>
      <c r="BR167" s="73"/>
      <c r="BS167" s="73"/>
      <c r="BT167" s="623"/>
      <c r="BU167" s="623">
        <f t="shared" ref="BU167:BU211" si="576">BV167</f>
        <v>0</v>
      </c>
      <c r="BV167" s="443">
        <v>0</v>
      </c>
      <c r="BW167" s="517"/>
      <c r="BX167" s="443"/>
      <c r="BY167" s="73"/>
      <c r="BZ167" s="73"/>
      <c r="CE167" s="695" t="e">
        <f t="shared" si="513"/>
        <v>#DIV/0!</v>
      </c>
    </row>
    <row r="168" spans="2:83" s="50" customFormat="1" ht="54" hidden="1" customHeight="1" x14ac:dyDescent="0.25">
      <c r="B168" s="200"/>
      <c r="C168" s="97" t="s">
        <v>31</v>
      </c>
      <c r="D168" s="166">
        <f t="shared" si="571"/>
        <v>0</v>
      </c>
      <c r="E168" s="166"/>
      <c r="F168" s="166"/>
      <c r="G168" s="166"/>
      <c r="H168" s="236"/>
      <c r="I168" s="236"/>
      <c r="J168" s="166"/>
      <c r="K168" s="166">
        <f t="shared" si="572"/>
        <v>0</v>
      </c>
      <c r="L168" s="695" t="e">
        <f t="shared" si="506"/>
        <v>#DIV/0!</v>
      </c>
      <c r="M168" s="166"/>
      <c r="N168" s="762" t="e">
        <f t="shared" si="514"/>
        <v>#DIV/0!</v>
      </c>
      <c r="O168" s="622"/>
      <c r="P168" s="683"/>
      <c r="Q168" s="622"/>
      <c r="R168" s="683"/>
      <c r="S168" s="31"/>
      <c r="T168" s="31"/>
      <c r="U168" s="31"/>
      <c r="V168" s="622">
        <f t="shared" si="573"/>
        <v>0</v>
      </c>
      <c r="W168" s="622">
        <f>AA168-E168</f>
        <v>0</v>
      </c>
      <c r="X168" s="31"/>
      <c r="Y168" s="31"/>
      <c r="Z168" s="622">
        <f t="shared" si="574"/>
        <v>0</v>
      </c>
      <c r="AA168" s="622"/>
      <c r="AB168" s="31"/>
      <c r="AC168" s="31"/>
      <c r="AD168" s="31"/>
      <c r="AE168" s="166">
        <f t="shared" si="539"/>
        <v>0</v>
      </c>
      <c r="AF168" s="695" t="e">
        <f t="shared" si="507"/>
        <v>#DIV/0!</v>
      </c>
      <c r="AG168" s="166">
        <v>0</v>
      </c>
      <c r="AH168" s="695" t="e">
        <f t="shared" si="508"/>
        <v>#DIV/0!</v>
      </c>
      <c r="AI168" s="622"/>
      <c r="AJ168" s="683"/>
      <c r="AK168" s="622"/>
      <c r="AL168" s="683"/>
      <c r="AM168" s="31"/>
      <c r="AN168" s="31"/>
      <c r="AO168" s="31"/>
      <c r="AP168" s="622">
        <f>AX168-AK168</f>
        <v>0</v>
      </c>
      <c r="AQ168" s="683"/>
      <c r="AR168" s="166">
        <f t="shared" si="541"/>
        <v>0</v>
      </c>
      <c r="AS168" s="695" t="e">
        <f t="shared" si="509"/>
        <v>#DIV/0!</v>
      </c>
      <c r="AT168" s="166">
        <v>0</v>
      </c>
      <c r="AU168" s="695" t="e">
        <f t="shared" si="510"/>
        <v>#DIV/0!</v>
      </c>
      <c r="AV168" s="622"/>
      <c r="AW168" s="695" t="e">
        <f t="shared" si="511"/>
        <v>#DIV/0!</v>
      </c>
      <c r="AX168" s="166"/>
      <c r="AY168" s="695" t="e">
        <f t="shared" si="512"/>
        <v>#DIV/0!</v>
      </c>
      <c r="AZ168" s="31"/>
      <c r="BA168" s="695"/>
      <c r="BB168" s="31"/>
      <c r="BC168" s="31"/>
      <c r="BD168" s="31"/>
      <c r="BE168" s="622">
        <f t="shared" si="575"/>
        <v>0</v>
      </c>
      <c r="BF168" s="622">
        <v>0</v>
      </c>
      <c r="BG168" s="622"/>
      <c r="BH168" s="31"/>
      <c r="BI168" s="31"/>
      <c r="BJ168" s="622">
        <f t="shared" si="536"/>
        <v>0</v>
      </c>
      <c r="BK168" s="622"/>
      <c r="BL168" s="31"/>
      <c r="BM168" s="31"/>
      <c r="BN168" s="622">
        <f t="shared" si="537"/>
        <v>78112.477610000002</v>
      </c>
      <c r="BO168" s="622">
        <v>78112.477610000002</v>
      </c>
      <c r="BP168" s="622"/>
      <c r="BQ168" s="622"/>
      <c r="BR168" s="31"/>
      <c r="BS168" s="31"/>
      <c r="BT168" s="622"/>
      <c r="BU168" s="622">
        <f t="shared" si="576"/>
        <v>0</v>
      </c>
      <c r="BV168" s="435">
        <v>0</v>
      </c>
      <c r="BW168" s="519"/>
      <c r="BX168" s="435"/>
      <c r="BY168" s="31"/>
      <c r="BZ168" s="31"/>
      <c r="CE168" s="695" t="e">
        <f t="shared" si="513"/>
        <v>#DIV/0!</v>
      </c>
    </row>
    <row r="169" spans="2:83" s="151" customFormat="1" ht="71.25" hidden="1" customHeight="1" x14ac:dyDescent="0.25">
      <c r="B169" s="203" t="s">
        <v>63</v>
      </c>
      <c r="C169" s="107" t="s">
        <v>211</v>
      </c>
      <c r="D169" s="168">
        <f>E169+H169+I169+G169</f>
        <v>0</v>
      </c>
      <c r="E169" s="168">
        <f>E170+E171</f>
        <v>0</v>
      </c>
      <c r="F169" s="168"/>
      <c r="G169" s="168">
        <f t="shared" ref="G169:I169" si="577">G170+G171</f>
        <v>0</v>
      </c>
      <c r="H169" s="168">
        <f t="shared" si="577"/>
        <v>0</v>
      </c>
      <c r="I169" s="168">
        <f t="shared" si="577"/>
        <v>0</v>
      </c>
      <c r="J169" s="168">
        <f>K169+M169+Q169</f>
        <v>0</v>
      </c>
      <c r="K169" s="166">
        <f>M169+S169+U169+Q169</f>
        <v>0</v>
      </c>
      <c r="L169" s="695" t="e">
        <f t="shared" si="506"/>
        <v>#DIV/0!</v>
      </c>
      <c r="M169" s="168">
        <f>M170+M171</f>
        <v>0</v>
      </c>
      <c r="N169" s="762" t="e">
        <f t="shared" si="514"/>
        <v>#DIV/0!</v>
      </c>
      <c r="O169" s="628"/>
      <c r="P169" s="683"/>
      <c r="Q169" s="628">
        <f t="shared" ref="Q169:U169" si="578">Q170+Q171</f>
        <v>0</v>
      </c>
      <c r="R169" s="683"/>
      <c r="S169" s="628">
        <f t="shared" si="578"/>
        <v>0</v>
      </c>
      <c r="T169" s="683"/>
      <c r="U169" s="628">
        <f t="shared" si="578"/>
        <v>0</v>
      </c>
      <c r="V169" s="628" t="e">
        <f>W169+X169+Y169</f>
        <v>#REF!</v>
      </c>
      <c r="W169" s="628" t="e">
        <f>W170+W171</f>
        <v>#REF!</v>
      </c>
      <c r="X169" s="89"/>
      <c r="Y169" s="89"/>
      <c r="Z169" s="628" t="e">
        <f>AA169+AB169+AC169</f>
        <v>#REF!</v>
      </c>
      <c r="AA169" s="628" t="e">
        <f>AA170+AA171</f>
        <v>#REF!</v>
      </c>
      <c r="AB169" s="89"/>
      <c r="AC169" s="89"/>
      <c r="AD169" s="19"/>
      <c r="AE169" s="166">
        <f>AG169+AM169+AO169+AK169</f>
        <v>0</v>
      </c>
      <c r="AF169" s="695" t="e">
        <f t="shared" si="507"/>
        <v>#DIV/0!</v>
      </c>
      <c r="AG169" s="168">
        <f>AG170+AG171</f>
        <v>0</v>
      </c>
      <c r="AH169" s="695" t="e">
        <f t="shared" si="508"/>
        <v>#DIV/0!</v>
      </c>
      <c r="AI169" s="628"/>
      <c r="AJ169" s="683"/>
      <c r="AK169" s="628"/>
      <c r="AL169" s="683"/>
      <c r="AM169" s="628">
        <f t="shared" ref="AM169:AO169" si="579">AM170+AM171</f>
        <v>0</v>
      </c>
      <c r="AN169" s="683"/>
      <c r="AO169" s="628">
        <f t="shared" si="579"/>
        <v>0</v>
      </c>
      <c r="AP169" s="628"/>
      <c r="AQ169" s="683"/>
      <c r="AR169" s="168">
        <f>AT169+AZ169+BB169+AX169</f>
        <v>0</v>
      </c>
      <c r="AS169" s="695" t="e">
        <f t="shared" si="509"/>
        <v>#DIV/0!</v>
      </c>
      <c r="AT169" s="168">
        <f>AT170+AT171</f>
        <v>0</v>
      </c>
      <c r="AU169" s="695" t="e">
        <f t="shared" si="510"/>
        <v>#DIV/0!</v>
      </c>
      <c r="AV169" s="628"/>
      <c r="AW169" s="695" t="e">
        <f t="shared" si="511"/>
        <v>#DIV/0!</v>
      </c>
      <c r="AX169" s="168"/>
      <c r="AY169" s="695" t="e">
        <f t="shared" si="512"/>
        <v>#DIV/0!</v>
      </c>
      <c r="AZ169" s="628">
        <f t="shared" ref="AZ169:BB169" si="580">AZ170+AZ171</f>
        <v>0</v>
      </c>
      <c r="BA169" s="695"/>
      <c r="BB169" s="628">
        <f t="shared" si="580"/>
        <v>0</v>
      </c>
      <c r="BC169" s="89"/>
      <c r="BD169" s="89"/>
      <c r="BE169" s="628">
        <f>BF169+BH169+BI169+BG169</f>
        <v>0</v>
      </c>
      <c r="BF169" s="628">
        <f>BF170+BF171</f>
        <v>0</v>
      </c>
      <c r="BG169" s="628">
        <f t="shared" ref="BG169:BI169" si="581">BG170+BG171</f>
        <v>0</v>
      </c>
      <c r="BH169" s="628">
        <f t="shared" si="581"/>
        <v>0</v>
      </c>
      <c r="BI169" s="628">
        <f t="shared" si="581"/>
        <v>0</v>
      </c>
      <c r="BJ169" s="628">
        <f>BK169+BL169+BM169</f>
        <v>0</v>
      </c>
      <c r="BK169" s="628">
        <f>BK170+BK171</f>
        <v>0</v>
      </c>
      <c r="BL169" s="89"/>
      <c r="BM169" s="89"/>
      <c r="BN169" s="628">
        <f>BO169+BR169+BS169</f>
        <v>8703173.1428599991</v>
      </c>
      <c r="BO169" s="628">
        <f>BO170+BO171</f>
        <v>8703173.1428599991</v>
      </c>
      <c r="BP169" s="628"/>
      <c r="BQ169" s="628"/>
      <c r="BR169" s="89"/>
      <c r="BS169" s="89"/>
      <c r="BT169" s="628"/>
      <c r="BU169" s="628">
        <f>BV169+BY169+BZ169+BX169</f>
        <v>0</v>
      </c>
      <c r="BV169" s="439">
        <f>BV170+BV171</f>
        <v>0</v>
      </c>
      <c r="BW169" s="512"/>
      <c r="BX169" s="439">
        <f t="shared" ref="BX169:BZ169" si="582">BX170+BX171</f>
        <v>0</v>
      </c>
      <c r="BY169" s="439">
        <f t="shared" si="582"/>
        <v>0</v>
      </c>
      <c r="BZ169" s="439">
        <f t="shared" si="582"/>
        <v>0</v>
      </c>
      <c r="CE169" s="695" t="e">
        <f t="shared" si="513"/>
        <v>#DIV/0!</v>
      </c>
    </row>
    <row r="170" spans="2:83" s="20" customFormat="1" ht="41.25" hidden="1" customHeight="1" x14ac:dyDescent="0.25">
      <c r="B170" s="200"/>
      <c r="C170" s="97" t="s">
        <v>389</v>
      </c>
      <c r="D170" s="185">
        <f t="shared" ref="D170" si="583">E170+G170+H170+I170</f>
        <v>0</v>
      </c>
      <c r="E170" s="185">
        <f>E174+E177+E180</f>
        <v>0</v>
      </c>
      <c r="F170" s="185"/>
      <c r="G170" s="185">
        <f>G174+G177+G180</f>
        <v>0</v>
      </c>
      <c r="H170" s="185">
        <f>H174+H177+H180</f>
        <v>0</v>
      </c>
      <c r="I170" s="185">
        <f>I174+I183+I194+I212+I216+I226+I229+I232+I235</f>
        <v>0</v>
      </c>
      <c r="J170" s="185">
        <f>K170+M170+Q170</f>
        <v>0</v>
      </c>
      <c r="K170" s="185">
        <f t="shared" ref="K170" si="584">M170+Q170+S170+U170</f>
        <v>0</v>
      </c>
      <c r="L170" s="695" t="e">
        <f t="shared" si="506"/>
        <v>#DIV/0!</v>
      </c>
      <c r="M170" s="185">
        <f>M174+M177+M180</f>
        <v>0</v>
      </c>
      <c r="N170" s="762" t="e">
        <f t="shared" si="514"/>
        <v>#DIV/0!</v>
      </c>
      <c r="O170" s="98"/>
      <c r="P170" s="98"/>
      <c r="Q170" s="98">
        <f>Q174+Q177+Q180</f>
        <v>0</v>
      </c>
      <c r="R170" s="98"/>
      <c r="S170" s="98">
        <f>S174+S177+S180</f>
        <v>0</v>
      </c>
      <c r="T170" s="98"/>
      <c r="U170" s="98">
        <f>U174+U183+U194+U212+U216+U226+U229+U232+U235</f>
        <v>0</v>
      </c>
      <c r="V170" s="98">
        <f>W170+X170+Y170</f>
        <v>603976.68807000003</v>
      </c>
      <c r="W170" s="98">
        <f>W174+W183+W194</f>
        <v>603976.68807000003</v>
      </c>
      <c r="X170" s="98"/>
      <c r="Y170" s="98"/>
      <c r="Z170" s="98">
        <f>AA170+AB170+AC170</f>
        <v>603976.68807000003</v>
      </c>
      <c r="AA170" s="98">
        <f>AA174+AA183+AA194</f>
        <v>603976.68807000003</v>
      </c>
      <c r="AB170" s="98"/>
      <c r="AC170" s="98"/>
      <c r="AD170" s="98"/>
      <c r="AE170" s="185">
        <f t="shared" ref="AE170" si="585">AG170+AK170+AM170+AO170</f>
        <v>0</v>
      </c>
      <c r="AF170" s="695" t="e">
        <f t="shared" si="507"/>
        <v>#DIV/0!</v>
      </c>
      <c r="AG170" s="185">
        <f>AG174+AG177+AG180</f>
        <v>0</v>
      </c>
      <c r="AH170" s="695" t="e">
        <f t="shared" si="508"/>
        <v>#DIV/0!</v>
      </c>
      <c r="AI170" s="98"/>
      <c r="AJ170" s="98"/>
      <c r="AK170" s="98">
        <f>AK174+AK177+AK180</f>
        <v>0</v>
      </c>
      <c r="AL170" s="98"/>
      <c r="AM170" s="98">
        <f>AM174+AM177+AM180</f>
        <v>0</v>
      </c>
      <c r="AN170" s="98"/>
      <c r="AO170" s="98">
        <f>AO174+AO183+AO194+AO212+AO216+AO226+AO229+AO232+AO235</f>
        <v>0</v>
      </c>
      <c r="AP170" s="98"/>
      <c r="AQ170" s="98"/>
      <c r="AR170" s="185">
        <f t="shared" ref="AR170" si="586">AT170+AX170+AZ170+BB170</f>
        <v>0</v>
      </c>
      <c r="AS170" s="695" t="e">
        <f t="shared" si="509"/>
        <v>#DIV/0!</v>
      </c>
      <c r="AT170" s="185">
        <f>AT174+AT177+AT180</f>
        <v>0</v>
      </c>
      <c r="AU170" s="695" t="e">
        <f t="shared" si="510"/>
        <v>#DIV/0!</v>
      </c>
      <c r="AV170" s="98"/>
      <c r="AW170" s="695" t="e">
        <f t="shared" si="511"/>
        <v>#DIV/0!</v>
      </c>
      <c r="AX170" s="185">
        <f>AX174+AX177+AX180</f>
        <v>0</v>
      </c>
      <c r="AY170" s="695" t="e">
        <f t="shared" si="512"/>
        <v>#DIV/0!</v>
      </c>
      <c r="AZ170" s="98">
        <f>AZ174+AZ177+AZ180</f>
        <v>0</v>
      </c>
      <c r="BA170" s="695"/>
      <c r="BB170" s="98">
        <f>BB174+BB183+BB194+BB212+BB216+BB226+BB229+BB232+BB235</f>
        <v>0</v>
      </c>
      <c r="BC170" s="98"/>
      <c r="BD170" s="98"/>
      <c r="BE170" s="98">
        <f t="shared" ref="BE170" si="587">BF170+BG170+BH170+BI170</f>
        <v>0</v>
      </c>
      <c r="BF170" s="98">
        <f>BF174+BF177+BF180</f>
        <v>0</v>
      </c>
      <c r="BG170" s="98">
        <f>BG174+BG177+BG180</f>
        <v>0</v>
      </c>
      <c r="BH170" s="98">
        <f>BH174+BH177+BH180</f>
        <v>0</v>
      </c>
      <c r="BI170" s="98">
        <f>BI174+BI183+BI194+BI212+BI216+BI226+BI229+BI232+BI235</f>
        <v>0</v>
      </c>
      <c r="BJ170" s="98">
        <f>BK170+BL170+BM170</f>
        <v>0</v>
      </c>
      <c r="BK170" s="98">
        <f>BK174+BK183+BK194+BK212+BK216+BK226+BK229+BK232+BK235</f>
        <v>0</v>
      </c>
      <c r="BL170" s="98">
        <f>BL174+BL183+BL194+BL212+BL216+BL226+BL229+BL232+BL235</f>
        <v>0</v>
      </c>
      <c r="BM170" s="98">
        <f>BM174+BM183+BM194+BM212+BM216+BM226+BM229+BM232+BM235</f>
        <v>0</v>
      </c>
      <c r="BN170" s="98">
        <f>BO170+BR170+BS170</f>
        <v>3124216</v>
      </c>
      <c r="BO170" s="98">
        <f>BO174+BO183+BO194+BO212+BO216+BO226+BO229+BO232+BO235</f>
        <v>3124216</v>
      </c>
      <c r="BP170" s="98"/>
      <c r="BQ170" s="98"/>
      <c r="BR170" s="98">
        <f>BR174+BR183+BR194+BR212+BR216+BR226+BR229+BR232+BR235</f>
        <v>0</v>
      </c>
      <c r="BS170" s="98">
        <f>BS174+BS183+BS194+BS212+BS216+BS226+BS229+BS232+BS235</f>
        <v>0</v>
      </c>
      <c r="BT170" s="98"/>
      <c r="BU170" s="98">
        <f t="shared" ref="BU170" si="588">BV170+BX170+BY170+BZ170</f>
        <v>0</v>
      </c>
      <c r="BV170" s="98">
        <f>BV174+BV177+BV180</f>
        <v>0</v>
      </c>
      <c r="BW170" s="98"/>
      <c r="BX170" s="98">
        <f>BX174+BX177+BX180</f>
        <v>0</v>
      </c>
      <c r="BY170" s="98">
        <f>BY174+BY177+BY180</f>
        <v>0</v>
      </c>
      <c r="BZ170" s="98">
        <f>BZ174+BZ183+BZ194+BZ212+BZ216+BZ226+BZ229+BZ232+BZ235</f>
        <v>0</v>
      </c>
      <c r="CE170" s="695" t="e">
        <f t="shared" si="513"/>
        <v>#DIV/0!</v>
      </c>
    </row>
    <row r="171" spans="2:83" s="150" customFormat="1" ht="67.5" hidden="1" customHeight="1" x14ac:dyDescent="0.25">
      <c r="B171" s="210"/>
      <c r="C171" s="101" t="s">
        <v>32</v>
      </c>
      <c r="D171" s="176">
        <f>D173+D176+D179</f>
        <v>0</v>
      </c>
      <c r="E171" s="176">
        <f>E173+E176+E179</f>
        <v>0</v>
      </c>
      <c r="F171" s="176"/>
      <c r="G171" s="176">
        <f>G173+G176+G179</f>
        <v>0</v>
      </c>
      <c r="H171" s="176">
        <f>H173+H176+H179</f>
        <v>0</v>
      </c>
      <c r="I171" s="176">
        <f>I173+I182+I185+I193+I211+I215+I225+I228+I231+I234</f>
        <v>0</v>
      </c>
      <c r="J171" s="176">
        <f>K171+M171+Q171</f>
        <v>0</v>
      </c>
      <c r="K171" s="166">
        <f>K173+K176+K179</f>
        <v>0</v>
      </c>
      <c r="L171" s="695" t="e">
        <f t="shared" si="506"/>
        <v>#DIV/0!</v>
      </c>
      <c r="M171" s="176">
        <f>M173+M176+M179</f>
        <v>0</v>
      </c>
      <c r="N171" s="762" t="e">
        <f t="shared" si="514"/>
        <v>#DIV/0!</v>
      </c>
      <c r="O171" s="623"/>
      <c r="P171" s="683"/>
      <c r="Q171" s="623">
        <f>Q173+Q176+Q179</f>
        <v>0</v>
      </c>
      <c r="R171" s="683"/>
      <c r="S171" s="623">
        <f>S173+S176+S179</f>
        <v>0</v>
      </c>
      <c r="T171" s="683"/>
      <c r="U171" s="623">
        <f>U173+U182+U185+U193+U211+U215+U225+U228+U231+U234</f>
        <v>0</v>
      </c>
      <c r="V171" s="623" t="e">
        <f>W171+X171+Y171</f>
        <v>#REF!</v>
      </c>
      <c r="W171" s="623" t="e">
        <f>W173+W182+W185+W191+W193</f>
        <v>#REF!</v>
      </c>
      <c r="X171" s="279"/>
      <c r="Y171" s="279"/>
      <c r="Z171" s="623" t="e">
        <f>AA171+AB171+AC171</f>
        <v>#REF!</v>
      </c>
      <c r="AA171" s="623" t="e">
        <f>AA173+AA182+AA185+AA191+AA193</f>
        <v>#REF!</v>
      </c>
      <c r="AB171" s="279"/>
      <c r="AC171" s="279"/>
      <c r="AD171" s="19"/>
      <c r="AE171" s="166">
        <f>AE173+AE176+AE179</f>
        <v>0</v>
      </c>
      <c r="AF171" s="695" t="e">
        <f t="shared" si="507"/>
        <v>#DIV/0!</v>
      </c>
      <c r="AG171" s="176">
        <f>AG173+AG176+AG179</f>
        <v>0</v>
      </c>
      <c r="AH171" s="695" t="e">
        <f t="shared" si="508"/>
        <v>#DIV/0!</v>
      </c>
      <c r="AI171" s="623"/>
      <c r="AJ171" s="683"/>
      <c r="AK171" s="623">
        <f>AK173+AK176+AK179</f>
        <v>0</v>
      </c>
      <c r="AL171" s="683"/>
      <c r="AM171" s="623">
        <f>AM173+AM176+AM179</f>
        <v>0</v>
      </c>
      <c r="AN171" s="683"/>
      <c r="AO171" s="623">
        <f>AO173+AO182+AO185+AO193+AO211+AO215+AO225+AO228+AO231+AO234</f>
        <v>0</v>
      </c>
      <c r="AP171" s="623"/>
      <c r="AQ171" s="683"/>
      <c r="AR171" s="176">
        <f>AR173+AR176+AR179</f>
        <v>0</v>
      </c>
      <c r="AS171" s="695" t="e">
        <f t="shared" si="509"/>
        <v>#DIV/0!</v>
      </c>
      <c r="AT171" s="176">
        <f>AT173+AT176+AT179</f>
        <v>0</v>
      </c>
      <c r="AU171" s="695" t="e">
        <f t="shared" si="510"/>
        <v>#DIV/0!</v>
      </c>
      <c r="AV171" s="623"/>
      <c r="AW171" s="695" t="e">
        <f t="shared" si="511"/>
        <v>#DIV/0!</v>
      </c>
      <c r="AX171" s="176">
        <f>AX173+AX176+AX179</f>
        <v>0</v>
      </c>
      <c r="AY171" s="695" t="e">
        <f t="shared" si="512"/>
        <v>#DIV/0!</v>
      </c>
      <c r="AZ171" s="623">
        <f>AZ173+AZ176+AZ179</f>
        <v>0</v>
      </c>
      <c r="BA171" s="695"/>
      <c r="BB171" s="623">
        <f>BB173+BB182+BB185+BB193+BB211+BB215+BB225+BB228+BB231+BB234</f>
        <v>0</v>
      </c>
      <c r="BC171" s="279"/>
      <c r="BD171" s="279"/>
      <c r="BE171" s="623">
        <f>BE173+BE176+BE179</f>
        <v>0</v>
      </c>
      <c r="BF171" s="623">
        <f>BF173+BF176+BF179</f>
        <v>0</v>
      </c>
      <c r="BG171" s="623">
        <f>BG173+BG176+BG179</f>
        <v>0</v>
      </c>
      <c r="BH171" s="623">
        <f>BH173+BH176+BH179</f>
        <v>0</v>
      </c>
      <c r="BI171" s="623">
        <f>BI173+BI182+BI185+BI193+BI211+BI215+BI225+BI228+BI231+BI234</f>
        <v>0</v>
      </c>
      <c r="BJ171" s="623">
        <f>BK171+BL171+BM171</f>
        <v>0</v>
      </c>
      <c r="BK171" s="623">
        <f>BK173+BK182+BK185+BK193+BK211+BK215+BK225+BK228+BK231+BK234</f>
        <v>0</v>
      </c>
      <c r="BL171" s="623">
        <f>BL173+BL182+BL185+BL193+BL211+BL215+BL225+BL228+BL231+BL234</f>
        <v>0</v>
      </c>
      <c r="BM171" s="623">
        <f>BM173+BM182+BM185+BM193+BM211+BM215+BM225+BM228+BM231+BM234</f>
        <v>0</v>
      </c>
      <c r="BN171" s="623">
        <f>BO171+BR171+BS171</f>
        <v>5578957.14286</v>
      </c>
      <c r="BO171" s="623">
        <f>BO173+BO182+BO185+BO193+BO211+BO215+BO225+BO228+BO231+BO234</f>
        <v>5578957.14286</v>
      </c>
      <c r="BP171" s="623"/>
      <c r="BQ171" s="623"/>
      <c r="BR171" s="623">
        <f>BR173+BR182+BR185+BR193+BR211+BR215+BR225+BR228+BR231+BR234</f>
        <v>0</v>
      </c>
      <c r="BS171" s="623">
        <f>BS173+BS182+BS185+BS193+BS211+BS215+BS225+BS228+BS231+BS234</f>
        <v>0</v>
      </c>
      <c r="BT171" s="623"/>
      <c r="BU171" s="623">
        <f>BU173+BU176+BU179</f>
        <v>0</v>
      </c>
      <c r="BV171" s="436">
        <f>BV173+BV176+BV179</f>
        <v>0</v>
      </c>
      <c r="BW171" s="517"/>
      <c r="BX171" s="436">
        <f>BX173+BX176+BX179</f>
        <v>0</v>
      </c>
      <c r="BY171" s="436">
        <f>BY173+BY176+BY179</f>
        <v>0</v>
      </c>
      <c r="BZ171" s="436">
        <f>BZ173+BZ182+BZ185+BZ193+BZ211+BZ215+BZ225+BZ228+BZ231+BZ234</f>
        <v>0</v>
      </c>
      <c r="CE171" s="695" t="e">
        <f t="shared" si="513"/>
        <v>#DIV/0!</v>
      </c>
    </row>
    <row r="172" spans="2:83" s="59" customFormat="1" ht="162" hidden="1" customHeight="1" x14ac:dyDescent="0.25">
      <c r="B172" s="200" t="s">
        <v>184</v>
      </c>
      <c r="C172" s="108" t="s">
        <v>386</v>
      </c>
      <c r="D172" s="166">
        <f t="shared" ref="D172:D177" si="589">E172+G172+H172+I172</f>
        <v>0</v>
      </c>
      <c r="E172" s="166">
        <f>E173+E174</f>
        <v>0</v>
      </c>
      <c r="F172" s="166"/>
      <c r="G172" s="166">
        <f t="shared" ref="G172:I172" si="590">G173+G174</f>
        <v>0</v>
      </c>
      <c r="H172" s="166">
        <f t="shared" si="590"/>
        <v>0</v>
      </c>
      <c r="I172" s="166">
        <f t="shared" si="590"/>
        <v>0</v>
      </c>
      <c r="J172" s="166">
        <f t="shared" ref="J172:J174" si="591">K172</f>
        <v>0</v>
      </c>
      <c r="K172" s="166">
        <f t="shared" ref="K172:K177" si="592">M172+Q172+S172+U172</f>
        <v>0</v>
      </c>
      <c r="L172" s="695" t="e">
        <f t="shared" si="506"/>
        <v>#DIV/0!</v>
      </c>
      <c r="M172" s="166">
        <f>M173+M174</f>
        <v>0</v>
      </c>
      <c r="N172" s="762" t="e">
        <f t="shared" si="514"/>
        <v>#DIV/0!</v>
      </c>
      <c r="O172" s="622"/>
      <c r="P172" s="683"/>
      <c r="Q172" s="622">
        <f t="shared" ref="Q172:U172" si="593">Q173+Q174</f>
        <v>0</v>
      </c>
      <c r="R172" s="683"/>
      <c r="S172" s="622">
        <f t="shared" si="593"/>
        <v>0</v>
      </c>
      <c r="T172" s="683"/>
      <c r="U172" s="622">
        <f t="shared" si="593"/>
        <v>0</v>
      </c>
      <c r="V172" s="622">
        <f t="shared" ref="V172:V174" si="594">W172+X172+Y172</f>
        <v>1830232.3880699999</v>
      </c>
      <c r="W172" s="622">
        <f>W173+W174</f>
        <v>1830232.3880699999</v>
      </c>
      <c r="X172" s="28"/>
      <c r="Y172" s="28"/>
      <c r="Z172" s="622">
        <f t="shared" ref="Z172:Z174" si="595">AA172+AB172+AC172</f>
        <v>1830232.3880699999</v>
      </c>
      <c r="AA172" s="622">
        <f>AA173+AA174</f>
        <v>1830232.3880699999</v>
      </c>
      <c r="AB172" s="62"/>
      <c r="AC172" s="28"/>
      <c r="AD172" s="19"/>
      <c r="AE172" s="166">
        <f t="shared" ref="AE172:AE174" si="596">AG172</f>
        <v>0</v>
      </c>
      <c r="AF172" s="695" t="e">
        <f t="shared" si="507"/>
        <v>#DIV/0!</v>
      </c>
      <c r="AG172" s="166">
        <f>AG173+AG174</f>
        <v>0</v>
      </c>
      <c r="AH172" s="695" t="e">
        <f t="shared" si="508"/>
        <v>#DIV/0!</v>
      </c>
      <c r="AI172" s="622"/>
      <c r="AJ172" s="683"/>
      <c r="AK172" s="622"/>
      <c r="AL172" s="683"/>
      <c r="AM172" s="62"/>
      <c r="AN172" s="41"/>
      <c r="AO172" s="28"/>
      <c r="AP172" s="622"/>
      <c r="AQ172" s="683"/>
      <c r="AR172" s="166">
        <f t="shared" ref="AR172:AR177" si="597">AT172</f>
        <v>0</v>
      </c>
      <c r="AS172" s="695" t="e">
        <f t="shared" si="509"/>
        <v>#DIV/0!</v>
      </c>
      <c r="AT172" s="166">
        <f>AT173+AT174</f>
        <v>0</v>
      </c>
      <c r="AU172" s="695" t="e">
        <f t="shared" si="510"/>
        <v>#DIV/0!</v>
      </c>
      <c r="AV172" s="622"/>
      <c r="AW172" s="695" t="e">
        <f t="shared" si="511"/>
        <v>#DIV/0!</v>
      </c>
      <c r="AX172" s="166"/>
      <c r="AY172" s="695" t="e">
        <f t="shared" si="512"/>
        <v>#DIV/0!</v>
      </c>
      <c r="AZ172" s="62"/>
      <c r="BA172" s="695"/>
      <c r="BB172" s="28"/>
      <c r="BC172" s="62"/>
      <c r="BD172" s="28"/>
      <c r="BE172" s="622">
        <f t="shared" ref="BE172:BE174" si="598">BF172</f>
        <v>0</v>
      </c>
      <c r="BF172" s="622">
        <f>BF173+BF174</f>
        <v>0</v>
      </c>
      <c r="BG172" s="622"/>
      <c r="BH172" s="62"/>
      <c r="BI172" s="28"/>
      <c r="BJ172" s="622">
        <f t="shared" ref="BJ172:BJ174" si="599">BK172+BL172+BM172</f>
        <v>0</v>
      </c>
      <c r="BK172" s="622"/>
      <c r="BL172" s="62"/>
      <c r="BM172" s="28"/>
      <c r="BN172" s="622">
        <f t="shared" ref="BN172:BN174" si="600">BO172+BR172+BS172</f>
        <v>0</v>
      </c>
      <c r="BO172" s="622"/>
      <c r="BP172" s="622"/>
      <c r="BQ172" s="622"/>
      <c r="BR172" s="62"/>
      <c r="BS172" s="28"/>
      <c r="BT172" s="622"/>
      <c r="BU172" s="622">
        <f t="shared" ref="BU172:BU180" si="601">BV172</f>
        <v>0</v>
      </c>
      <c r="BV172" s="435">
        <f>BV173+BV174</f>
        <v>0</v>
      </c>
      <c r="BW172" s="519"/>
      <c r="BX172" s="435"/>
      <c r="BY172" s="62"/>
      <c r="BZ172" s="28"/>
      <c r="CE172" s="695" t="e">
        <f t="shared" si="513"/>
        <v>#DIV/0!</v>
      </c>
    </row>
    <row r="173" spans="2:83" s="59" customFormat="1" ht="52.5" hidden="1" customHeight="1" x14ac:dyDescent="0.25">
      <c r="B173" s="211"/>
      <c r="C173" s="101" t="s">
        <v>32</v>
      </c>
      <c r="D173" s="176">
        <f t="shared" si="589"/>
        <v>0</v>
      </c>
      <c r="E173" s="176">
        <v>0</v>
      </c>
      <c r="F173" s="176"/>
      <c r="G173" s="176">
        <v>0</v>
      </c>
      <c r="H173" s="861"/>
      <c r="I173" s="239"/>
      <c r="J173" s="176">
        <f t="shared" si="591"/>
        <v>0</v>
      </c>
      <c r="K173" s="166">
        <f t="shared" si="592"/>
        <v>0</v>
      </c>
      <c r="L173" s="695" t="e">
        <f t="shared" si="506"/>
        <v>#DIV/0!</v>
      </c>
      <c r="M173" s="176">
        <v>0</v>
      </c>
      <c r="N173" s="762" t="e">
        <f t="shared" si="514"/>
        <v>#DIV/0!</v>
      </c>
      <c r="O173" s="623"/>
      <c r="P173" s="683"/>
      <c r="Q173" s="623">
        <v>0</v>
      </c>
      <c r="R173" s="683"/>
      <c r="S173" s="62"/>
      <c r="T173" s="41"/>
      <c r="U173" s="28"/>
      <c r="V173" s="623">
        <f t="shared" si="594"/>
        <v>1226255.7</v>
      </c>
      <c r="W173" s="623">
        <f>AA173-E173</f>
        <v>1226255.7</v>
      </c>
      <c r="X173" s="292"/>
      <c r="Y173" s="292"/>
      <c r="Z173" s="623">
        <f t="shared" si="595"/>
        <v>1226255.7</v>
      </c>
      <c r="AA173" s="623">
        <f>'[4]2 чт ФБ без оценки (2)'!$O$7</f>
        <v>1226255.7</v>
      </c>
      <c r="AB173" s="62"/>
      <c r="AC173" s="28"/>
      <c r="AD173" s="19"/>
      <c r="AE173" s="166">
        <f t="shared" si="596"/>
        <v>0</v>
      </c>
      <c r="AF173" s="695" t="e">
        <f t="shared" si="507"/>
        <v>#DIV/0!</v>
      </c>
      <c r="AG173" s="176">
        <v>0</v>
      </c>
      <c r="AH173" s="695" t="e">
        <f t="shared" si="508"/>
        <v>#DIV/0!</v>
      </c>
      <c r="AI173" s="623"/>
      <c r="AJ173" s="683"/>
      <c r="AK173" s="623"/>
      <c r="AL173" s="683"/>
      <c r="AM173" s="62"/>
      <c r="AN173" s="41"/>
      <c r="AO173" s="28"/>
      <c r="AP173" s="623"/>
      <c r="AQ173" s="683"/>
      <c r="AR173" s="176">
        <f t="shared" si="597"/>
        <v>0</v>
      </c>
      <c r="AS173" s="695" t="e">
        <f t="shared" si="509"/>
        <v>#DIV/0!</v>
      </c>
      <c r="AT173" s="176">
        <v>0</v>
      </c>
      <c r="AU173" s="695" t="e">
        <f t="shared" si="510"/>
        <v>#DIV/0!</v>
      </c>
      <c r="AV173" s="623"/>
      <c r="AW173" s="695" t="e">
        <f t="shared" si="511"/>
        <v>#DIV/0!</v>
      </c>
      <c r="AX173" s="176"/>
      <c r="AY173" s="695" t="e">
        <f t="shared" si="512"/>
        <v>#DIV/0!</v>
      </c>
      <c r="AZ173" s="62"/>
      <c r="BA173" s="695"/>
      <c r="BB173" s="28"/>
      <c r="BC173" s="62"/>
      <c r="BD173" s="28"/>
      <c r="BE173" s="623">
        <f t="shared" si="598"/>
        <v>0</v>
      </c>
      <c r="BF173" s="623">
        <v>0</v>
      </c>
      <c r="BG173" s="623"/>
      <c r="BH173" s="62"/>
      <c r="BI173" s="28"/>
      <c r="BJ173" s="623">
        <f t="shared" si="599"/>
        <v>0</v>
      </c>
      <c r="BK173" s="623"/>
      <c r="BL173" s="62"/>
      <c r="BM173" s="28"/>
      <c r="BN173" s="623">
        <f t="shared" si="600"/>
        <v>0</v>
      </c>
      <c r="BO173" s="623"/>
      <c r="BP173" s="623"/>
      <c r="BQ173" s="623"/>
      <c r="BR173" s="62"/>
      <c r="BS173" s="28"/>
      <c r="BT173" s="623"/>
      <c r="BU173" s="623">
        <f t="shared" si="601"/>
        <v>0</v>
      </c>
      <c r="BV173" s="436">
        <v>0</v>
      </c>
      <c r="BW173" s="517"/>
      <c r="BX173" s="436"/>
      <c r="BY173" s="62"/>
      <c r="BZ173" s="28"/>
      <c r="CE173" s="695" t="e">
        <f t="shared" si="513"/>
        <v>#DIV/0!</v>
      </c>
    </row>
    <row r="174" spans="2:83" s="50" customFormat="1" ht="54" hidden="1" customHeight="1" x14ac:dyDescent="0.25">
      <c r="B174" s="200"/>
      <c r="C174" s="97" t="s">
        <v>389</v>
      </c>
      <c r="D174" s="166">
        <f t="shared" si="589"/>
        <v>0</v>
      </c>
      <c r="E174" s="166">
        <v>0</v>
      </c>
      <c r="F174" s="166"/>
      <c r="G174" s="166"/>
      <c r="H174" s="236"/>
      <c r="I174" s="236"/>
      <c r="J174" s="166">
        <f t="shared" si="591"/>
        <v>0</v>
      </c>
      <c r="K174" s="166">
        <f t="shared" si="592"/>
        <v>0</v>
      </c>
      <c r="L174" s="695" t="e">
        <f t="shared" si="506"/>
        <v>#DIV/0!</v>
      </c>
      <c r="M174" s="166">
        <v>0</v>
      </c>
      <c r="N174" s="762" t="e">
        <f t="shared" si="514"/>
        <v>#DIV/0!</v>
      </c>
      <c r="O174" s="622"/>
      <c r="P174" s="683"/>
      <c r="Q174" s="622"/>
      <c r="R174" s="683"/>
      <c r="S174" s="31"/>
      <c r="T174" s="31"/>
      <c r="U174" s="31"/>
      <c r="V174" s="622">
        <f t="shared" si="594"/>
        <v>603976.68807000003</v>
      </c>
      <c r="W174" s="622">
        <f>AA174-E174</f>
        <v>603976.68807000003</v>
      </c>
      <c r="X174" s="31"/>
      <c r="Y174" s="31"/>
      <c r="Z174" s="622">
        <f t="shared" si="595"/>
        <v>603976.68807000003</v>
      </c>
      <c r="AA174" s="622">
        <v>603976.68807000003</v>
      </c>
      <c r="AB174" s="31"/>
      <c r="AC174" s="31"/>
      <c r="AD174" s="31"/>
      <c r="AE174" s="166">
        <f t="shared" si="596"/>
        <v>0</v>
      </c>
      <c r="AF174" s="695" t="e">
        <f t="shared" si="507"/>
        <v>#DIV/0!</v>
      </c>
      <c r="AG174" s="166">
        <v>0</v>
      </c>
      <c r="AH174" s="695" t="e">
        <f t="shared" si="508"/>
        <v>#DIV/0!</v>
      </c>
      <c r="AI174" s="622"/>
      <c r="AJ174" s="683"/>
      <c r="AK174" s="622"/>
      <c r="AL174" s="683"/>
      <c r="AM174" s="31"/>
      <c r="AN174" s="31"/>
      <c r="AO174" s="31"/>
      <c r="AP174" s="622"/>
      <c r="AQ174" s="683"/>
      <c r="AR174" s="166">
        <f t="shared" si="597"/>
        <v>0</v>
      </c>
      <c r="AS174" s="695" t="e">
        <f t="shared" si="509"/>
        <v>#DIV/0!</v>
      </c>
      <c r="AT174" s="166">
        <v>0</v>
      </c>
      <c r="AU174" s="695" t="e">
        <f t="shared" si="510"/>
        <v>#DIV/0!</v>
      </c>
      <c r="AV174" s="622"/>
      <c r="AW174" s="695" t="e">
        <f t="shared" si="511"/>
        <v>#DIV/0!</v>
      </c>
      <c r="AX174" s="166"/>
      <c r="AY174" s="695" t="e">
        <f t="shared" si="512"/>
        <v>#DIV/0!</v>
      </c>
      <c r="AZ174" s="31"/>
      <c r="BA174" s="695"/>
      <c r="BB174" s="31"/>
      <c r="BC174" s="31"/>
      <c r="BD174" s="31"/>
      <c r="BE174" s="622">
        <f t="shared" si="598"/>
        <v>0</v>
      </c>
      <c r="BF174" s="622">
        <v>0</v>
      </c>
      <c r="BG174" s="622"/>
      <c r="BH174" s="31"/>
      <c r="BI174" s="31"/>
      <c r="BJ174" s="622">
        <f t="shared" si="599"/>
        <v>0</v>
      </c>
      <c r="BK174" s="622"/>
      <c r="BL174" s="31"/>
      <c r="BM174" s="31"/>
      <c r="BN174" s="622">
        <f t="shared" si="600"/>
        <v>0</v>
      </c>
      <c r="BO174" s="622"/>
      <c r="BP174" s="622"/>
      <c r="BQ174" s="622"/>
      <c r="BR174" s="31"/>
      <c r="BS174" s="31"/>
      <c r="BT174" s="622"/>
      <c r="BU174" s="622">
        <f t="shared" si="601"/>
        <v>0</v>
      </c>
      <c r="BV174" s="435">
        <v>0</v>
      </c>
      <c r="BW174" s="519"/>
      <c r="BX174" s="435"/>
      <c r="BY174" s="31"/>
      <c r="BZ174" s="31"/>
      <c r="CE174" s="695" t="e">
        <f t="shared" si="513"/>
        <v>#DIV/0!</v>
      </c>
    </row>
    <row r="175" spans="2:83" s="59" customFormat="1" ht="195.75" hidden="1" customHeight="1" x14ac:dyDescent="0.25">
      <c r="B175" s="200" t="s">
        <v>185</v>
      </c>
      <c r="C175" s="97" t="s">
        <v>385</v>
      </c>
      <c r="D175" s="166">
        <f t="shared" si="589"/>
        <v>0</v>
      </c>
      <c r="E175" s="166">
        <f>E176+E177</f>
        <v>0</v>
      </c>
      <c r="F175" s="166"/>
      <c r="G175" s="166">
        <f t="shared" ref="G175:I175" si="602">G176+G177</f>
        <v>0</v>
      </c>
      <c r="H175" s="166">
        <f t="shared" si="602"/>
        <v>0</v>
      </c>
      <c r="I175" s="166">
        <f t="shared" si="602"/>
        <v>0</v>
      </c>
      <c r="J175" s="166">
        <f t="shared" ref="J175:J177" si="603">K175</f>
        <v>0</v>
      </c>
      <c r="K175" s="166">
        <f t="shared" si="592"/>
        <v>0</v>
      </c>
      <c r="L175" s="695" t="e">
        <f t="shared" si="506"/>
        <v>#DIV/0!</v>
      </c>
      <c r="M175" s="166">
        <f>M176+M177</f>
        <v>0</v>
      </c>
      <c r="N175" s="762" t="e">
        <f t="shared" si="514"/>
        <v>#DIV/0!</v>
      </c>
      <c r="O175" s="622"/>
      <c r="P175" s="683"/>
      <c r="Q175" s="622">
        <f t="shared" ref="Q175:U175" si="604">Q176+Q177</f>
        <v>0</v>
      </c>
      <c r="R175" s="683"/>
      <c r="S175" s="622">
        <f t="shared" si="604"/>
        <v>0</v>
      </c>
      <c r="T175" s="683"/>
      <c r="U175" s="622">
        <f t="shared" si="604"/>
        <v>0</v>
      </c>
      <c r="V175" s="622">
        <f t="shared" ref="V175:V180" si="605">W175+X175+Y175</f>
        <v>1830232.3880699999</v>
      </c>
      <c r="W175" s="622">
        <f>W176+W177</f>
        <v>1830232.3880699999</v>
      </c>
      <c r="X175" s="28"/>
      <c r="Y175" s="28"/>
      <c r="Z175" s="622">
        <f t="shared" ref="Z175:Z180" si="606">AA175+AB175+AC175</f>
        <v>1830232.3880699999</v>
      </c>
      <c r="AA175" s="622">
        <f>AA176+AA177</f>
        <v>1830232.3880699999</v>
      </c>
      <c r="AB175" s="62"/>
      <c r="AC175" s="28"/>
      <c r="AD175" s="19"/>
      <c r="AE175" s="166">
        <f t="shared" ref="AE175:AE177" si="607">AG175</f>
        <v>0</v>
      </c>
      <c r="AF175" s="695" t="e">
        <f t="shared" si="507"/>
        <v>#DIV/0!</v>
      </c>
      <c r="AG175" s="166">
        <f>AG176+AG177</f>
        <v>0</v>
      </c>
      <c r="AH175" s="695" t="e">
        <f t="shared" si="508"/>
        <v>#DIV/0!</v>
      </c>
      <c r="AI175" s="622"/>
      <c r="AJ175" s="683"/>
      <c r="AK175" s="622"/>
      <c r="AL175" s="683"/>
      <c r="AM175" s="62"/>
      <c r="AN175" s="41"/>
      <c r="AO175" s="28"/>
      <c r="AP175" s="622"/>
      <c r="AQ175" s="683"/>
      <c r="AR175" s="166">
        <f t="shared" si="597"/>
        <v>0</v>
      </c>
      <c r="AS175" s="695" t="e">
        <f t="shared" si="509"/>
        <v>#DIV/0!</v>
      </c>
      <c r="AT175" s="166">
        <f>AT176+AT177</f>
        <v>0</v>
      </c>
      <c r="AU175" s="695" t="e">
        <f t="shared" si="510"/>
        <v>#DIV/0!</v>
      </c>
      <c r="AV175" s="622"/>
      <c r="AW175" s="695" t="e">
        <f t="shared" si="511"/>
        <v>#DIV/0!</v>
      </c>
      <c r="AX175" s="166"/>
      <c r="AY175" s="695" t="e">
        <f t="shared" si="512"/>
        <v>#DIV/0!</v>
      </c>
      <c r="AZ175" s="62"/>
      <c r="BA175" s="695"/>
      <c r="BB175" s="28"/>
      <c r="BC175" s="62"/>
      <c r="BD175" s="28"/>
      <c r="BE175" s="622">
        <f t="shared" ref="BE175:BE180" si="608">BF175</f>
        <v>0</v>
      </c>
      <c r="BF175" s="622">
        <f>BF176+BF177</f>
        <v>0</v>
      </c>
      <c r="BG175" s="622"/>
      <c r="BH175" s="62"/>
      <c r="BI175" s="28"/>
      <c r="BJ175" s="622">
        <f t="shared" ref="BJ175:BJ180" si="609">BK175+BL175+BM175</f>
        <v>0</v>
      </c>
      <c r="BK175" s="622"/>
      <c r="BL175" s="62"/>
      <c r="BM175" s="28"/>
      <c r="BN175" s="622">
        <f t="shared" ref="BN175:BN180" si="610">BO175+BR175+BS175</f>
        <v>0</v>
      </c>
      <c r="BO175" s="622"/>
      <c r="BP175" s="622"/>
      <c r="BQ175" s="622"/>
      <c r="BR175" s="62"/>
      <c r="BS175" s="28"/>
      <c r="BT175" s="622"/>
      <c r="BU175" s="622">
        <f t="shared" si="601"/>
        <v>0</v>
      </c>
      <c r="BV175" s="435">
        <f>BV176+BV177</f>
        <v>0</v>
      </c>
      <c r="BW175" s="519"/>
      <c r="BX175" s="435"/>
      <c r="BY175" s="62"/>
      <c r="BZ175" s="28"/>
      <c r="CE175" s="695" t="e">
        <f t="shared" si="513"/>
        <v>#DIV/0!</v>
      </c>
    </row>
    <row r="176" spans="2:83" s="59" customFormat="1" ht="52.5" hidden="1" customHeight="1" x14ac:dyDescent="0.25">
      <c r="B176" s="211"/>
      <c r="C176" s="101" t="s">
        <v>32</v>
      </c>
      <c r="D176" s="176">
        <f t="shared" si="589"/>
        <v>0</v>
      </c>
      <c r="E176" s="176">
        <v>0</v>
      </c>
      <c r="F176" s="176"/>
      <c r="G176" s="176">
        <v>0</v>
      </c>
      <c r="H176" s="861"/>
      <c r="I176" s="239"/>
      <c r="J176" s="176">
        <f t="shared" si="603"/>
        <v>0</v>
      </c>
      <c r="K176" s="166">
        <f t="shared" si="592"/>
        <v>0</v>
      </c>
      <c r="L176" s="695" t="e">
        <f t="shared" si="506"/>
        <v>#DIV/0!</v>
      </c>
      <c r="M176" s="176">
        <v>0</v>
      </c>
      <c r="N176" s="762" t="e">
        <f t="shared" si="514"/>
        <v>#DIV/0!</v>
      </c>
      <c r="O176" s="623"/>
      <c r="P176" s="683"/>
      <c r="Q176" s="623">
        <v>0</v>
      </c>
      <c r="R176" s="683"/>
      <c r="S176" s="62"/>
      <c r="T176" s="41"/>
      <c r="U176" s="28"/>
      <c r="V176" s="623">
        <f t="shared" si="605"/>
        <v>1226255.7</v>
      </c>
      <c r="W176" s="623">
        <f>AA176-E176</f>
        <v>1226255.7</v>
      </c>
      <c r="X176" s="292"/>
      <c r="Y176" s="292"/>
      <c r="Z176" s="623">
        <f t="shared" si="606"/>
        <v>1226255.7</v>
      </c>
      <c r="AA176" s="623">
        <f>'[4]2 чт ФБ без оценки (2)'!$O$7</f>
        <v>1226255.7</v>
      </c>
      <c r="AB176" s="62"/>
      <c r="AC176" s="28"/>
      <c r="AD176" s="19"/>
      <c r="AE176" s="166">
        <f t="shared" si="607"/>
        <v>0</v>
      </c>
      <c r="AF176" s="695" t="e">
        <f t="shared" si="507"/>
        <v>#DIV/0!</v>
      </c>
      <c r="AG176" s="176">
        <v>0</v>
      </c>
      <c r="AH176" s="695" t="e">
        <f t="shared" si="508"/>
        <v>#DIV/0!</v>
      </c>
      <c r="AI176" s="623"/>
      <c r="AJ176" s="683"/>
      <c r="AK176" s="623"/>
      <c r="AL176" s="683"/>
      <c r="AM176" s="62"/>
      <c r="AN176" s="41"/>
      <c r="AO176" s="28"/>
      <c r="AP176" s="623"/>
      <c r="AQ176" s="683"/>
      <c r="AR176" s="176">
        <f t="shared" si="597"/>
        <v>0</v>
      </c>
      <c r="AS176" s="695" t="e">
        <f t="shared" si="509"/>
        <v>#DIV/0!</v>
      </c>
      <c r="AT176" s="176">
        <v>0</v>
      </c>
      <c r="AU176" s="695" t="e">
        <f t="shared" si="510"/>
        <v>#DIV/0!</v>
      </c>
      <c r="AV176" s="623"/>
      <c r="AW176" s="695" t="e">
        <f t="shared" si="511"/>
        <v>#DIV/0!</v>
      </c>
      <c r="AX176" s="176"/>
      <c r="AY176" s="695" t="e">
        <f t="shared" si="512"/>
        <v>#DIV/0!</v>
      </c>
      <c r="AZ176" s="62"/>
      <c r="BA176" s="695"/>
      <c r="BB176" s="28"/>
      <c r="BC176" s="62"/>
      <c r="BD176" s="28"/>
      <c r="BE176" s="623">
        <f t="shared" si="608"/>
        <v>0</v>
      </c>
      <c r="BF176" s="623">
        <v>0</v>
      </c>
      <c r="BG176" s="623"/>
      <c r="BH176" s="62"/>
      <c r="BI176" s="28"/>
      <c r="BJ176" s="623">
        <f t="shared" si="609"/>
        <v>0</v>
      </c>
      <c r="BK176" s="623"/>
      <c r="BL176" s="62"/>
      <c r="BM176" s="28"/>
      <c r="BN176" s="623">
        <f t="shared" si="610"/>
        <v>0</v>
      </c>
      <c r="BO176" s="623"/>
      <c r="BP176" s="623"/>
      <c r="BQ176" s="623"/>
      <c r="BR176" s="62"/>
      <c r="BS176" s="28"/>
      <c r="BT176" s="623"/>
      <c r="BU176" s="623">
        <f t="shared" si="601"/>
        <v>0</v>
      </c>
      <c r="BV176" s="436">
        <v>0</v>
      </c>
      <c r="BW176" s="517"/>
      <c r="BX176" s="436"/>
      <c r="BY176" s="62"/>
      <c r="BZ176" s="28"/>
      <c r="CE176" s="695" t="e">
        <f t="shared" si="513"/>
        <v>#DIV/0!</v>
      </c>
    </row>
    <row r="177" spans="2:83" s="50" customFormat="1" ht="54" hidden="1" customHeight="1" x14ac:dyDescent="0.25">
      <c r="B177" s="200"/>
      <c r="C177" s="97" t="s">
        <v>389</v>
      </c>
      <c r="D177" s="166">
        <f t="shared" si="589"/>
        <v>0</v>
      </c>
      <c r="E177" s="166">
        <v>0</v>
      </c>
      <c r="F177" s="166"/>
      <c r="G177" s="166"/>
      <c r="H177" s="236"/>
      <c r="I177" s="236"/>
      <c r="J177" s="166">
        <f t="shared" si="603"/>
        <v>0</v>
      </c>
      <c r="K177" s="166">
        <f t="shared" si="592"/>
        <v>0</v>
      </c>
      <c r="L177" s="695" t="e">
        <f t="shared" si="506"/>
        <v>#DIV/0!</v>
      </c>
      <c r="M177" s="166">
        <v>0</v>
      </c>
      <c r="N177" s="762" t="e">
        <f t="shared" si="514"/>
        <v>#DIV/0!</v>
      </c>
      <c r="O177" s="622"/>
      <c r="P177" s="683"/>
      <c r="Q177" s="622"/>
      <c r="R177" s="683"/>
      <c r="S177" s="31"/>
      <c r="T177" s="31"/>
      <c r="U177" s="31"/>
      <c r="V177" s="622">
        <f t="shared" si="605"/>
        <v>603976.68807000003</v>
      </c>
      <c r="W177" s="622">
        <f>AA177-E177</f>
        <v>603976.68807000003</v>
      </c>
      <c r="X177" s="31"/>
      <c r="Y177" s="31"/>
      <c r="Z177" s="622">
        <f t="shared" si="606"/>
        <v>603976.68807000003</v>
      </c>
      <c r="AA177" s="622">
        <v>603976.68807000003</v>
      </c>
      <c r="AB177" s="31"/>
      <c r="AC177" s="31"/>
      <c r="AD177" s="31"/>
      <c r="AE177" s="166">
        <f t="shared" si="607"/>
        <v>0</v>
      </c>
      <c r="AF177" s="695" t="e">
        <f t="shared" si="507"/>
        <v>#DIV/0!</v>
      </c>
      <c r="AG177" s="166">
        <v>0</v>
      </c>
      <c r="AH177" s="695" t="e">
        <f t="shared" si="508"/>
        <v>#DIV/0!</v>
      </c>
      <c r="AI177" s="622"/>
      <c r="AJ177" s="683"/>
      <c r="AK177" s="622"/>
      <c r="AL177" s="683"/>
      <c r="AM177" s="31"/>
      <c r="AN177" s="31"/>
      <c r="AO177" s="31"/>
      <c r="AP177" s="622"/>
      <c r="AQ177" s="683"/>
      <c r="AR177" s="166">
        <f t="shared" si="597"/>
        <v>0</v>
      </c>
      <c r="AS177" s="695" t="e">
        <f t="shared" si="509"/>
        <v>#DIV/0!</v>
      </c>
      <c r="AT177" s="166">
        <v>0</v>
      </c>
      <c r="AU177" s="695" t="e">
        <f t="shared" si="510"/>
        <v>#DIV/0!</v>
      </c>
      <c r="AV177" s="622"/>
      <c r="AW177" s="695" t="e">
        <f t="shared" si="511"/>
        <v>#DIV/0!</v>
      </c>
      <c r="AX177" s="166"/>
      <c r="AY177" s="695" t="e">
        <f t="shared" si="512"/>
        <v>#DIV/0!</v>
      </c>
      <c r="AZ177" s="31"/>
      <c r="BA177" s="695"/>
      <c r="BB177" s="31"/>
      <c r="BC177" s="31"/>
      <c r="BD177" s="31"/>
      <c r="BE177" s="622">
        <f t="shared" si="608"/>
        <v>0</v>
      </c>
      <c r="BF177" s="622">
        <v>0</v>
      </c>
      <c r="BG177" s="622"/>
      <c r="BH177" s="31"/>
      <c r="BI177" s="31"/>
      <c r="BJ177" s="622">
        <f t="shared" si="609"/>
        <v>0</v>
      </c>
      <c r="BK177" s="622"/>
      <c r="BL177" s="31"/>
      <c r="BM177" s="31"/>
      <c r="BN177" s="622">
        <f t="shared" si="610"/>
        <v>0</v>
      </c>
      <c r="BO177" s="622"/>
      <c r="BP177" s="622"/>
      <c r="BQ177" s="622"/>
      <c r="BR177" s="31"/>
      <c r="BS177" s="31"/>
      <c r="BT177" s="622"/>
      <c r="BU177" s="622">
        <f t="shared" si="601"/>
        <v>0</v>
      </c>
      <c r="BV177" s="435">
        <v>0</v>
      </c>
      <c r="BW177" s="519"/>
      <c r="BX177" s="435"/>
      <c r="BY177" s="31"/>
      <c r="BZ177" s="31"/>
      <c r="CE177" s="695" t="e">
        <f t="shared" si="513"/>
        <v>#DIV/0!</v>
      </c>
    </row>
    <row r="178" spans="2:83" s="45" customFormat="1" ht="108.75" hidden="1" customHeight="1" x14ac:dyDescent="0.25">
      <c r="B178" s="200" t="s">
        <v>67</v>
      </c>
      <c r="C178" s="124" t="s">
        <v>228</v>
      </c>
      <c r="D178" s="166">
        <f>G178</f>
        <v>0</v>
      </c>
      <c r="E178" s="166">
        <f>E179+E180</f>
        <v>0</v>
      </c>
      <c r="F178" s="166"/>
      <c r="G178" s="166">
        <f>G180</f>
        <v>0</v>
      </c>
      <c r="H178" s="861"/>
      <c r="I178" s="239"/>
      <c r="J178" s="166">
        <f>K178</f>
        <v>0</v>
      </c>
      <c r="K178" s="166">
        <f>Q178</f>
        <v>0</v>
      </c>
      <c r="L178" s="695" t="e">
        <f t="shared" si="506"/>
        <v>#DIV/0!</v>
      </c>
      <c r="M178" s="166">
        <f>M179+M180</f>
        <v>0</v>
      </c>
      <c r="N178" s="762" t="e">
        <f t="shared" si="514"/>
        <v>#DIV/0!</v>
      </c>
      <c r="O178" s="622"/>
      <c r="P178" s="683"/>
      <c r="Q178" s="622">
        <f>Q180</f>
        <v>0</v>
      </c>
      <c r="R178" s="683"/>
      <c r="S178" s="62"/>
      <c r="T178" s="41"/>
      <c r="U178" s="28"/>
      <c r="V178" s="622">
        <f t="shared" si="605"/>
        <v>0</v>
      </c>
      <c r="W178" s="622">
        <f>W179+W180</f>
        <v>0</v>
      </c>
      <c r="X178" s="28"/>
      <c r="Y178" s="28"/>
      <c r="Z178" s="622">
        <f t="shared" si="606"/>
        <v>0</v>
      </c>
      <c r="AA178" s="622">
        <f>AA179+AA180</f>
        <v>0</v>
      </c>
      <c r="AB178" s="62"/>
      <c r="AC178" s="28"/>
      <c r="AD178" s="19"/>
      <c r="AE178" s="166">
        <f t="shared" ref="AE178:AE180" si="611">AG178+AK178+AM178+AO178</f>
        <v>0</v>
      </c>
      <c r="AF178" s="695" t="e">
        <f t="shared" si="507"/>
        <v>#DIV/0!</v>
      </c>
      <c r="AG178" s="166">
        <f>AG179+AG180</f>
        <v>0</v>
      </c>
      <c r="AH178" s="695" t="e">
        <f t="shared" si="508"/>
        <v>#DIV/0!</v>
      </c>
      <c r="AI178" s="622"/>
      <c r="AJ178" s="683"/>
      <c r="AK178" s="622">
        <f t="shared" ref="AK178:AO178" si="612">AK179+AK180</f>
        <v>0</v>
      </c>
      <c r="AL178" s="683"/>
      <c r="AM178" s="622">
        <f t="shared" si="612"/>
        <v>0</v>
      </c>
      <c r="AN178" s="683"/>
      <c r="AO178" s="622">
        <f t="shared" si="612"/>
        <v>0</v>
      </c>
      <c r="AP178" s="622"/>
      <c r="AQ178" s="683"/>
      <c r="AR178" s="166">
        <f t="shared" ref="AR178:AR180" si="613">AT178+AX178+AZ178+BB178</f>
        <v>0</v>
      </c>
      <c r="AS178" s="695" t="e">
        <f t="shared" si="509"/>
        <v>#DIV/0!</v>
      </c>
      <c r="AT178" s="166">
        <f>AT179+AT180</f>
        <v>0</v>
      </c>
      <c r="AU178" s="695" t="e">
        <f t="shared" si="510"/>
        <v>#DIV/0!</v>
      </c>
      <c r="AV178" s="622"/>
      <c r="AW178" s="695" t="e">
        <f t="shared" si="511"/>
        <v>#DIV/0!</v>
      </c>
      <c r="AX178" s="166">
        <f t="shared" ref="AX178" si="614">AX179+AX180</f>
        <v>0</v>
      </c>
      <c r="AY178" s="695" t="e">
        <f t="shared" si="512"/>
        <v>#DIV/0!</v>
      </c>
      <c r="AZ178" s="622">
        <f t="shared" ref="AZ178:BB178" si="615">AZ179+AZ180</f>
        <v>0</v>
      </c>
      <c r="BA178" s="695"/>
      <c r="BB178" s="622">
        <f t="shared" si="615"/>
        <v>0</v>
      </c>
      <c r="BC178" s="62"/>
      <c r="BD178" s="28"/>
      <c r="BE178" s="622">
        <f t="shared" si="608"/>
        <v>0</v>
      </c>
      <c r="BF178" s="622">
        <f>BF179+BF180</f>
        <v>0</v>
      </c>
      <c r="BG178" s="622"/>
      <c r="BH178" s="62"/>
      <c r="BI178" s="28"/>
      <c r="BJ178" s="622">
        <f t="shared" si="609"/>
        <v>0</v>
      </c>
      <c r="BK178" s="622">
        <f>BK179+BK180</f>
        <v>0</v>
      </c>
      <c r="BL178" s="62"/>
      <c r="BM178" s="28"/>
      <c r="BN178" s="622">
        <f t="shared" si="610"/>
        <v>0</v>
      </c>
      <c r="BO178" s="622">
        <f>BO179+BO180</f>
        <v>0</v>
      </c>
      <c r="BP178" s="622"/>
      <c r="BQ178" s="622"/>
      <c r="BR178" s="62"/>
      <c r="BS178" s="28"/>
      <c r="BT178" s="622"/>
      <c r="BU178" s="622">
        <f t="shared" si="601"/>
        <v>0</v>
      </c>
      <c r="BV178" s="435">
        <f>BV179+BV180</f>
        <v>0</v>
      </c>
      <c r="BW178" s="519"/>
      <c r="BX178" s="435"/>
      <c r="BY178" s="62"/>
      <c r="BZ178" s="28"/>
      <c r="CE178" s="695" t="e">
        <f t="shared" si="513"/>
        <v>#DIV/0!</v>
      </c>
    </row>
    <row r="179" spans="2:83" s="50" customFormat="1" ht="54" hidden="1" customHeight="1" x14ac:dyDescent="0.25">
      <c r="B179" s="200"/>
      <c r="C179" s="101" t="s">
        <v>32</v>
      </c>
      <c r="D179" s="176">
        <f t="shared" ref="D179" si="616">E179</f>
        <v>0</v>
      </c>
      <c r="E179" s="176"/>
      <c r="F179" s="176"/>
      <c r="G179" s="176">
        <v>0</v>
      </c>
      <c r="H179" s="236"/>
      <c r="I179" s="236"/>
      <c r="J179" s="176">
        <f>K179</f>
        <v>0</v>
      </c>
      <c r="K179" s="166">
        <f t="shared" ref="K179" si="617">M179</f>
        <v>0</v>
      </c>
      <c r="L179" s="695" t="e">
        <f t="shared" si="506"/>
        <v>#DIV/0!</v>
      </c>
      <c r="M179" s="176"/>
      <c r="N179" s="762" t="e">
        <f t="shared" si="514"/>
        <v>#DIV/0!</v>
      </c>
      <c r="O179" s="623"/>
      <c r="P179" s="683"/>
      <c r="Q179" s="623">
        <v>0</v>
      </c>
      <c r="R179" s="683"/>
      <c r="S179" s="31"/>
      <c r="T179" s="31"/>
      <c r="U179" s="31"/>
      <c r="V179" s="623">
        <f t="shared" si="605"/>
        <v>0</v>
      </c>
      <c r="W179" s="623">
        <f>AA179-E179</f>
        <v>0</v>
      </c>
      <c r="X179" s="31"/>
      <c r="Y179" s="31"/>
      <c r="Z179" s="623">
        <f t="shared" si="606"/>
        <v>0</v>
      </c>
      <c r="AA179" s="623"/>
      <c r="AB179" s="31"/>
      <c r="AC179" s="31"/>
      <c r="AD179" s="31"/>
      <c r="AE179" s="166">
        <f t="shared" si="611"/>
        <v>0</v>
      </c>
      <c r="AF179" s="695" t="e">
        <f t="shared" si="507"/>
        <v>#DIV/0!</v>
      </c>
      <c r="AG179" s="176">
        <v>0</v>
      </c>
      <c r="AH179" s="695" t="e">
        <f t="shared" si="508"/>
        <v>#DIV/0!</v>
      </c>
      <c r="AI179" s="623"/>
      <c r="AJ179" s="683"/>
      <c r="AK179" s="623">
        <v>0</v>
      </c>
      <c r="AL179" s="683"/>
      <c r="AM179" s="31"/>
      <c r="AN179" s="31"/>
      <c r="AO179" s="31"/>
      <c r="AP179" s="623"/>
      <c r="AQ179" s="683"/>
      <c r="AR179" s="176">
        <f t="shared" si="613"/>
        <v>0</v>
      </c>
      <c r="AS179" s="695" t="e">
        <f t="shared" si="509"/>
        <v>#DIV/0!</v>
      </c>
      <c r="AT179" s="176">
        <v>0</v>
      </c>
      <c r="AU179" s="695" t="e">
        <f t="shared" si="510"/>
        <v>#DIV/0!</v>
      </c>
      <c r="AV179" s="623"/>
      <c r="AW179" s="695" t="e">
        <f t="shared" si="511"/>
        <v>#DIV/0!</v>
      </c>
      <c r="AX179" s="176">
        <v>0</v>
      </c>
      <c r="AY179" s="695" t="e">
        <f t="shared" si="512"/>
        <v>#DIV/0!</v>
      </c>
      <c r="AZ179" s="31"/>
      <c r="BA179" s="695"/>
      <c r="BB179" s="31"/>
      <c r="BC179" s="31"/>
      <c r="BD179" s="31"/>
      <c r="BE179" s="623">
        <f t="shared" si="608"/>
        <v>0</v>
      </c>
      <c r="BF179" s="623">
        <v>0</v>
      </c>
      <c r="BG179" s="623"/>
      <c r="BH179" s="31"/>
      <c r="BI179" s="31"/>
      <c r="BJ179" s="623">
        <f t="shared" si="609"/>
        <v>0</v>
      </c>
      <c r="BK179" s="623">
        <v>0</v>
      </c>
      <c r="BL179" s="31"/>
      <c r="BM179" s="31"/>
      <c r="BN179" s="623">
        <f t="shared" si="610"/>
        <v>0</v>
      </c>
      <c r="BO179" s="623">
        <v>0</v>
      </c>
      <c r="BP179" s="623"/>
      <c r="BQ179" s="623"/>
      <c r="BR179" s="31"/>
      <c r="BS179" s="31"/>
      <c r="BT179" s="623"/>
      <c r="BU179" s="623">
        <f t="shared" si="601"/>
        <v>0</v>
      </c>
      <c r="BV179" s="436">
        <v>0</v>
      </c>
      <c r="BW179" s="517"/>
      <c r="BX179" s="436"/>
      <c r="BY179" s="31"/>
      <c r="BZ179" s="31"/>
      <c r="CE179" s="695" t="e">
        <f t="shared" si="513"/>
        <v>#DIV/0!</v>
      </c>
    </row>
    <row r="180" spans="2:83" s="50" customFormat="1" ht="54" hidden="1" customHeight="1" x14ac:dyDescent="0.25">
      <c r="B180" s="200"/>
      <c r="C180" s="97" t="s">
        <v>389</v>
      </c>
      <c r="D180" s="166">
        <f>E180+G180+H180+I180</f>
        <v>0</v>
      </c>
      <c r="E180" s="166"/>
      <c r="F180" s="166"/>
      <c r="G180" s="166"/>
      <c r="H180" s="236"/>
      <c r="I180" s="236"/>
      <c r="J180" s="166">
        <f>K180</f>
        <v>0</v>
      </c>
      <c r="K180" s="166">
        <f>M180+Q180+S180+U180</f>
        <v>0</v>
      </c>
      <c r="L180" s="695" t="e">
        <f t="shared" si="506"/>
        <v>#DIV/0!</v>
      </c>
      <c r="M180" s="166"/>
      <c r="N180" s="762" t="e">
        <f t="shared" si="514"/>
        <v>#DIV/0!</v>
      </c>
      <c r="O180" s="622"/>
      <c r="P180" s="683"/>
      <c r="Q180" s="622"/>
      <c r="R180" s="683"/>
      <c r="S180" s="31"/>
      <c r="T180" s="31"/>
      <c r="U180" s="31"/>
      <c r="V180" s="622">
        <f t="shared" si="605"/>
        <v>0</v>
      </c>
      <c r="W180" s="622">
        <f>AA180-E180</f>
        <v>0</v>
      </c>
      <c r="X180" s="31"/>
      <c r="Y180" s="31"/>
      <c r="Z180" s="622">
        <f t="shared" si="606"/>
        <v>0</v>
      </c>
      <c r="AA180" s="622"/>
      <c r="AB180" s="31"/>
      <c r="AC180" s="31"/>
      <c r="AD180" s="31"/>
      <c r="AE180" s="166">
        <f t="shared" si="611"/>
        <v>0</v>
      </c>
      <c r="AF180" s="695" t="e">
        <f t="shared" si="507"/>
        <v>#DIV/0!</v>
      </c>
      <c r="AG180" s="166">
        <v>0</v>
      </c>
      <c r="AH180" s="695" t="e">
        <f t="shared" si="508"/>
        <v>#DIV/0!</v>
      </c>
      <c r="AI180" s="622"/>
      <c r="AJ180" s="683"/>
      <c r="AK180" s="622">
        <v>0</v>
      </c>
      <c r="AL180" s="683"/>
      <c r="AM180" s="31"/>
      <c r="AN180" s="31"/>
      <c r="AO180" s="31"/>
      <c r="AP180" s="622"/>
      <c r="AQ180" s="683"/>
      <c r="AR180" s="166">
        <f t="shared" si="613"/>
        <v>0</v>
      </c>
      <c r="AS180" s="695" t="e">
        <f t="shared" si="509"/>
        <v>#DIV/0!</v>
      </c>
      <c r="AT180" s="166">
        <v>0</v>
      </c>
      <c r="AU180" s="695" t="e">
        <f t="shared" si="510"/>
        <v>#DIV/0!</v>
      </c>
      <c r="AV180" s="622"/>
      <c r="AW180" s="695" t="e">
        <f t="shared" si="511"/>
        <v>#DIV/0!</v>
      </c>
      <c r="AX180" s="166">
        <v>0</v>
      </c>
      <c r="AY180" s="695" t="e">
        <f t="shared" si="512"/>
        <v>#DIV/0!</v>
      </c>
      <c r="AZ180" s="31"/>
      <c r="BA180" s="695"/>
      <c r="BB180" s="31"/>
      <c r="BC180" s="31"/>
      <c r="BD180" s="31"/>
      <c r="BE180" s="622">
        <f t="shared" si="608"/>
        <v>0</v>
      </c>
      <c r="BF180" s="622">
        <v>0</v>
      </c>
      <c r="BG180" s="622"/>
      <c r="BH180" s="31"/>
      <c r="BI180" s="31"/>
      <c r="BJ180" s="622">
        <f t="shared" si="609"/>
        <v>0</v>
      </c>
      <c r="BK180" s="622">
        <v>0</v>
      </c>
      <c r="BL180" s="31"/>
      <c r="BM180" s="31"/>
      <c r="BN180" s="622">
        <f t="shared" si="610"/>
        <v>0</v>
      </c>
      <c r="BO180" s="622">
        <v>0</v>
      </c>
      <c r="BP180" s="622"/>
      <c r="BQ180" s="622"/>
      <c r="BR180" s="31"/>
      <c r="BS180" s="31"/>
      <c r="BT180" s="622"/>
      <c r="BU180" s="622">
        <f t="shared" si="601"/>
        <v>0</v>
      </c>
      <c r="BV180" s="435">
        <v>0</v>
      </c>
      <c r="BW180" s="519"/>
      <c r="BX180" s="435"/>
      <c r="BY180" s="31"/>
      <c r="BZ180" s="31"/>
      <c r="CE180" s="695" t="e">
        <f t="shared" si="513"/>
        <v>#DIV/0!</v>
      </c>
    </row>
    <row r="181" spans="2:83" s="50" customFormat="1" ht="54" hidden="1" customHeight="1" x14ac:dyDescent="0.25">
      <c r="B181" s="200"/>
      <c r="C181" s="97"/>
      <c r="D181" s="166"/>
      <c r="E181" s="166"/>
      <c r="F181" s="166"/>
      <c r="G181" s="166"/>
      <c r="H181" s="236"/>
      <c r="I181" s="236"/>
      <c r="J181" s="166"/>
      <c r="K181" s="166"/>
      <c r="L181" s="695" t="e">
        <f t="shared" si="506"/>
        <v>#DIV/0!</v>
      </c>
      <c r="M181" s="166"/>
      <c r="N181" s="762" t="e">
        <f t="shared" si="514"/>
        <v>#DIV/0!</v>
      </c>
      <c r="O181" s="622"/>
      <c r="P181" s="683"/>
      <c r="Q181" s="622"/>
      <c r="R181" s="683"/>
      <c r="S181" s="31"/>
      <c r="T181" s="31"/>
      <c r="U181" s="31"/>
      <c r="V181" s="622"/>
      <c r="W181" s="622"/>
      <c r="X181" s="31"/>
      <c r="Y181" s="31"/>
      <c r="Z181" s="622"/>
      <c r="AA181" s="622"/>
      <c r="AB181" s="31"/>
      <c r="AC181" s="31"/>
      <c r="AD181" s="31"/>
      <c r="AE181" s="166"/>
      <c r="AF181" s="695" t="e">
        <f t="shared" si="507"/>
        <v>#DIV/0!</v>
      </c>
      <c r="AG181" s="166"/>
      <c r="AH181" s="695" t="e">
        <f t="shared" si="508"/>
        <v>#DIV/0!</v>
      </c>
      <c r="AI181" s="622"/>
      <c r="AJ181" s="683"/>
      <c r="AK181" s="622"/>
      <c r="AL181" s="683"/>
      <c r="AM181" s="31"/>
      <c r="AN181" s="31"/>
      <c r="AO181" s="31"/>
      <c r="AP181" s="622"/>
      <c r="AQ181" s="683"/>
      <c r="AR181" s="166"/>
      <c r="AS181" s="695" t="e">
        <f t="shared" si="509"/>
        <v>#DIV/0!</v>
      </c>
      <c r="AT181" s="166"/>
      <c r="AU181" s="695" t="e">
        <f t="shared" si="510"/>
        <v>#DIV/0!</v>
      </c>
      <c r="AV181" s="622"/>
      <c r="AW181" s="695" t="e">
        <f t="shared" si="511"/>
        <v>#DIV/0!</v>
      </c>
      <c r="AX181" s="166"/>
      <c r="AY181" s="695" t="e">
        <f t="shared" si="512"/>
        <v>#DIV/0!</v>
      </c>
      <c r="AZ181" s="31"/>
      <c r="BA181" s="695"/>
      <c r="BB181" s="31"/>
      <c r="BC181" s="31"/>
      <c r="BD181" s="31"/>
      <c r="BE181" s="622"/>
      <c r="BF181" s="622"/>
      <c r="BG181" s="622"/>
      <c r="BH181" s="31"/>
      <c r="BI181" s="31"/>
      <c r="BJ181" s="622"/>
      <c r="BK181" s="622"/>
      <c r="BL181" s="31"/>
      <c r="BM181" s="31"/>
      <c r="BN181" s="622"/>
      <c r="BO181" s="622"/>
      <c r="BP181" s="622"/>
      <c r="BQ181" s="622"/>
      <c r="BR181" s="31"/>
      <c r="BS181" s="31"/>
      <c r="BT181" s="622"/>
      <c r="BU181" s="622"/>
      <c r="BV181" s="435"/>
      <c r="BW181" s="519"/>
      <c r="BX181" s="435"/>
      <c r="BY181" s="31"/>
      <c r="BZ181" s="31"/>
      <c r="CE181" s="695" t="e">
        <f t="shared" si="513"/>
        <v>#DIV/0!</v>
      </c>
    </row>
    <row r="182" spans="2:83" s="50" customFormat="1" ht="54" hidden="1" customHeight="1" x14ac:dyDescent="0.25">
      <c r="B182" s="200"/>
      <c r="C182" s="97"/>
      <c r="D182" s="166"/>
      <c r="E182" s="166"/>
      <c r="F182" s="166"/>
      <c r="G182" s="166"/>
      <c r="H182" s="236"/>
      <c r="I182" s="236"/>
      <c r="J182" s="166"/>
      <c r="K182" s="166"/>
      <c r="L182" s="695" t="e">
        <f t="shared" si="506"/>
        <v>#DIV/0!</v>
      </c>
      <c r="M182" s="166"/>
      <c r="N182" s="762" t="e">
        <f t="shared" si="514"/>
        <v>#DIV/0!</v>
      </c>
      <c r="O182" s="622"/>
      <c r="P182" s="683"/>
      <c r="Q182" s="622"/>
      <c r="R182" s="683"/>
      <c r="S182" s="31"/>
      <c r="T182" s="31"/>
      <c r="U182" s="31"/>
      <c r="V182" s="622"/>
      <c r="W182" s="622"/>
      <c r="X182" s="31"/>
      <c r="Y182" s="31"/>
      <c r="Z182" s="622"/>
      <c r="AA182" s="622"/>
      <c r="AB182" s="31"/>
      <c r="AC182" s="31"/>
      <c r="AD182" s="31"/>
      <c r="AE182" s="166"/>
      <c r="AF182" s="695" t="e">
        <f t="shared" si="507"/>
        <v>#DIV/0!</v>
      </c>
      <c r="AG182" s="166"/>
      <c r="AH182" s="695" t="e">
        <f t="shared" si="508"/>
        <v>#DIV/0!</v>
      </c>
      <c r="AI182" s="622"/>
      <c r="AJ182" s="683"/>
      <c r="AK182" s="622"/>
      <c r="AL182" s="683"/>
      <c r="AM182" s="31"/>
      <c r="AN182" s="31"/>
      <c r="AO182" s="31"/>
      <c r="AP182" s="622"/>
      <c r="AQ182" s="683"/>
      <c r="AR182" s="166"/>
      <c r="AS182" s="695" t="e">
        <f t="shared" si="509"/>
        <v>#DIV/0!</v>
      </c>
      <c r="AT182" s="166"/>
      <c r="AU182" s="695" t="e">
        <f t="shared" si="510"/>
        <v>#DIV/0!</v>
      </c>
      <c r="AV182" s="622"/>
      <c r="AW182" s="695" t="e">
        <f t="shared" si="511"/>
        <v>#DIV/0!</v>
      </c>
      <c r="AX182" s="166"/>
      <c r="AY182" s="695" t="e">
        <f t="shared" si="512"/>
        <v>#DIV/0!</v>
      </c>
      <c r="AZ182" s="31"/>
      <c r="BA182" s="695"/>
      <c r="BB182" s="31"/>
      <c r="BC182" s="31"/>
      <c r="BD182" s="31"/>
      <c r="BE182" s="622"/>
      <c r="BF182" s="622"/>
      <c r="BG182" s="622"/>
      <c r="BH182" s="31"/>
      <c r="BI182" s="31"/>
      <c r="BJ182" s="622"/>
      <c r="BK182" s="622"/>
      <c r="BL182" s="31"/>
      <c r="BM182" s="31"/>
      <c r="BN182" s="622"/>
      <c r="BO182" s="622"/>
      <c r="BP182" s="622"/>
      <c r="BQ182" s="622"/>
      <c r="BR182" s="31"/>
      <c r="BS182" s="31"/>
      <c r="BT182" s="622"/>
      <c r="BU182" s="622"/>
      <c r="BV182" s="435"/>
      <c r="BW182" s="519"/>
      <c r="BX182" s="435"/>
      <c r="BY182" s="31"/>
      <c r="BZ182" s="31"/>
      <c r="CE182" s="695" t="e">
        <f t="shared" si="513"/>
        <v>#DIV/0!</v>
      </c>
    </row>
    <row r="183" spans="2:83" s="348" customFormat="1" ht="179.25" hidden="1" customHeight="1" x14ac:dyDescent="0.25">
      <c r="B183" s="344" t="s">
        <v>63</v>
      </c>
      <c r="C183" s="345" t="s">
        <v>335</v>
      </c>
      <c r="D183" s="860" t="e">
        <f>E183+G183+H183+I183</f>
        <v>#REF!</v>
      </c>
      <c r="E183" s="860" t="e">
        <f>E184+E185</f>
        <v>#REF!</v>
      </c>
      <c r="F183" s="860"/>
      <c r="G183" s="860"/>
      <c r="H183" s="860"/>
      <c r="I183" s="860"/>
      <c r="J183" s="860"/>
      <c r="K183" s="166" t="e">
        <f>M183+Q183+S183+U183</f>
        <v>#REF!</v>
      </c>
      <c r="L183" s="695" t="e">
        <f t="shared" si="506"/>
        <v>#REF!</v>
      </c>
      <c r="M183" s="860" t="e">
        <f>M184+M185</f>
        <v>#REF!</v>
      </c>
      <c r="N183" s="762" t="e">
        <f t="shared" si="514"/>
        <v>#REF!</v>
      </c>
      <c r="O183" s="346"/>
      <c r="P183" s="702"/>
      <c r="Q183" s="346"/>
      <c r="R183" s="702"/>
      <c r="S183" s="346"/>
      <c r="T183" s="702"/>
      <c r="U183" s="346"/>
      <c r="V183" s="346"/>
      <c r="W183" s="346"/>
      <c r="X183" s="347"/>
      <c r="Y183" s="347"/>
      <c r="Z183" s="346"/>
      <c r="AA183" s="346"/>
      <c r="AB183" s="347"/>
      <c r="AC183" s="347"/>
      <c r="AD183" s="713"/>
      <c r="AE183" s="166" t="e">
        <f t="shared" si="539"/>
        <v>#REF!</v>
      </c>
      <c r="AF183" s="695" t="e">
        <f t="shared" si="507"/>
        <v>#REF!</v>
      </c>
      <c r="AG183" s="860" t="e">
        <f>AG184+AG185</f>
        <v>#REF!</v>
      </c>
      <c r="AH183" s="695" t="e">
        <f t="shared" si="508"/>
        <v>#REF!</v>
      </c>
      <c r="AI183" s="346"/>
      <c r="AJ183" s="702"/>
      <c r="AK183" s="346"/>
      <c r="AL183" s="702"/>
      <c r="AM183" s="346"/>
      <c r="AN183" s="702"/>
      <c r="AO183" s="347"/>
      <c r="AP183" s="346"/>
      <c r="AQ183" s="702"/>
      <c r="AR183" s="872">
        <f t="shared" ref="AR183:AR185" si="618">AT183+AX183+AZ183+BB183</f>
        <v>0</v>
      </c>
      <c r="AS183" s="695" t="e">
        <f t="shared" si="509"/>
        <v>#REF!</v>
      </c>
      <c r="AT183" s="872">
        <f>AT184+AT185</f>
        <v>0</v>
      </c>
      <c r="AU183" s="695" t="e">
        <f t="shared" si="510"/>
        <v>#REF!</v>
      </c>
      <c r="AV183" s="625"/>
      <c r="AW183" s="695" t="e">
        <f t="shared" si="511"/>
        <v>#DIV/0!</v>
      </c>
      <c r="AX183" s="860"/>
      <c r="AY183" s="695" t="e">
        <f t="shared" si="512"/>
        <v>#DIV/0!</v>
      </c>
      <c r="AZ183" s="346"/>
      <c r="BA183" s="695"/>
      <c r="BB183" s="347"/>
      <c r="BC183" s="347"/>
      <c r="BD183" s="347"/>
      <c r="BE183" s="625">
        <f>BF183+BG183+BH183+BI183</f>
        <v>0</v>
      </c>
      <c r="BF183" s="346">
        <f>BF184+BF185</f>
        <v>0</v>
      </c>
      <c r="BG183" s="346"/>
      <c r="BH183" s="346"/>
      <c r="BI183" s="347"/>
      <c r="BJ183" s="346">
        <f>BK183</f>
        <v>0</v>
      </c>
      <c r="BK183" s="346">
        <f>BK184+BK185</f>
        <v>0</v>
      </c>
      <c r="BL183" s="347"/>
      <c r="BM183" s="347"/>
      <c r="BN183" s="346">
        <f>BO183</f>
        <v>0</v>
      </c>
      <c r="BO183" s="346">
        <f>BO184+BO185</f>
        <v>0</v>
      </c>
      <c r="BP183" s="346"/>
      <c r="BQ183" s="346"/>
      <c r="BR183" s="347"/>
      <c r="BS183" s="347"/>
      <c r="BT183" s="346"/>
      <c r="BU183" s="625">
        <f>BV183+BX183+BY183+BZ183</f>
        <v>0</v>
      </c>
      <c r="BV183" s="346">
        <f>BV184+BV185</f>
        <v>0</v>
      </c>
      <c r="BW183" s="346"/>
      <c r="BX183" s="346"/>
      <c r="BY183" s="346"/>
      <c r="BZ183" s="347"/>
      <c r="CE183" s="695" t="e">
        <f t="shared" si="513"/>
        <v>#DIV/0!</v>
      </c>
    </row>
    <row r="184" spans="2:83" s="50" customFormat="1" ht="54" hidden="1" customHeight="1" x14ac:dyDescent="0.25">
      <c r="B184" s="200"/>
      <c r="C184" s="101" t="s">
        <v>32</v>
      </c>
      <c r="D184" s="176"/>
      <c r="E184" s="176"/>
      <c r="F184" s="176"/>
      <c r="G184" s="176"/>
      <c r="H184" s="236"/>
      <c r="I184" s="236"/>
      <c r="J184" s="176">
        <f>K184</f>
        <v>0</v>
      </c>
      <c r="K184" s="166">
        <f>M184+Q184+S184+U184</f>
        <v>0</v>
      </c>
      <c r="L184" s="695" t="e">
        <f t="shared" si="506"/>
        <v>#DIV/0!</v>
      </c>
      <c r="M184" s="176"/>
      <c r="N184" s="762" t="e">
        <f t="shared" si="514"/>
        <v>#DIV/0!</v>
      </c>
      <c r="O184" s="623"/>
      <c r="P184" s="683"/>
      <c r="Q184" s="623"/>
      <c r="R184" s="683"/>
      <c r="S184" s="31"/>
      <c r="T184" s="31"/>
      <c r="U184" s="31"/>
      <c r="V184" s="623">
        <f t="shared" ref="V184:V185" si="619">W184+X184+Y184</f>
        <v>0</v>
      </c>
      <c r="W184" s="623">
        <f>AA184-E184</f>
        <v>0</v>
      </c>
      <c r="X184" s="31"/>
      <c r="Y184" s="31"/>
      <c r="Z184" s="623">
        <f t="shared" ref="Z184:Z185" si="620">AA184+AB184+AC184</f>
        <v>0</v>
      </c>
      <c r="AA184" s="623"/>
      <c r="AB184" s="31"/>
      <c r="AC184" s="31"/>
      <c r="AD184" s="31"/>
      <c r="AE184" s="166">
        <f t="shared" si="539"/>
        <v>0</v>
      </c>
      <c r="AF184" s="695" t="e">
        <f t="shared" si="507"/>
        <v>#DIV/0!</v>
      </c>
      <c r="AG184" s="176">
        <f>AG196</f>
        <v>0</v>
      </c>
      <c r="AH184" s="695" t="e">
        <f t="shared" si="508"/>
        <v>#DIV/0!</v>
      </c>
      <c r="AI184" s="623"/>
      <c r="AJ184" s="683"/>
      <c r="AK184" s="623"/>
      <c r="AL184" s="683"/>
      <c r="AM184" s="31"/>
      <c r="AN184" s="31"/>
      <c r="AO184" s="31"/>
      <c r="AP184" s="623"/>
      <c r="AQ184" s="683"/>
      <c r="AR184" s="176">
        <f t="shared" si="618"/>
        <v>0</v>
      </c>
      <c r="AS184" s="695" t="e">
        <f t="shared" si="509"/>
        <v>#DIV/0!</v>
      </c>
      <c r="AT184" s="176">
        <f>AT196</f>
        <v>0</v>
      </c>
      <c r="AU184" s="695" t="e">
        <f t="shared" si="510"/>
        <v>#DIV/0!</v>
      </c>
      <c r="AV184" s="623"/>
      <c r="AW184" s="695" t="e">
        <f t="shared" si="511"/>
        <v>#DIV/0!</v>
      </c>
      <c r="AX184" s="176"/>
      <c r="AY184" s="695" t="e">
        <f t="shared" si="512"/>
        <v>#DIV/0!</v>
      </c>
      <c r="AZ184" s="31"/>
      <c r="BA184" s="695"/>
      <c r="BB184" s="31"/>
      <c r="BC184" s="31"/>
      <c r="BD184" s="31"/>
      <c r="BE184" s="623">
        <f>BF184+BG184+BH184+BI184</f>
        <v>0</v>
      </c>
      <c r="BF184" s="623">
        <v>0</v>
      </c>
      <c r="BG184" s="623"/>
      <c r="BH184" s="31"/>
      <c r="BI184" s="31"/>
      <c r="BJ184" s="623">
        <f>BK184</f>
        <v>0</v>
      </c>
      <c r="BK184" s="623">
        <f>BK196</f>
        <v>0</v>
      </c>
      <c r="BL184" s="31"/>
      <c r="BM184" s="31"/>
      <c r="BN184" s="623">
        <f>BO184</f>
        <v>0</v>
      </c>
      <c r="BO184" s="623">
        <f>BO196</f>
        <v>0</v>
      </c>
      <c r="BP184" s="623"/>
      <c r="BQ184" s="623"/>
      <c r="BR184" s="31"/>
      <c r="BS184" s="31"/>
      <c r="BT184" s="623"/>
      <c r="BU184" s="623">
        <f>BV184+BX184+BY184+BZ184</f>
        <v>0</v>
      </c>
      <c r="BV184" s="436">
        <v>0</v>
      </c>
      <c r="BW184" s="517"/>
      <c r="BX184" s="436"/>
      <c r="BY184" s="31"/>
      <c r="BZ184" s="31"/>
      <c r="CE184" s="695" t="e">
        <f t="shared" si="513"/>
        <v>#DIV/0!</v>
      </c>
    </row>
    <row r="185" spans="2:83" s="50" customFormat="1" ht="54" hidden="1" customHeight="1" x14ac:dyDescent="0.25">
      <c r="B185" s="200"/>
      <c r="C185" s="97" t="s">
        <v>31</v>
      </c>
      <c r="D185" s="166" t="e">
        <f>E185+G185+H185+I185</f>
        <v>#REF!</v>
      </c>
      <c r="E185" s="166" t="e">
        <f>E187+E190+E197+E199</f>
        <v>#REF!</v>
      </c>
      <c r="F185" s="166"/>
      <c r="G185" s="166"/>
      <c r="H185" s="236"/>
      <c r="I185" s="236"/>
      <c r="J185" s="166" t="e">
        <f>K185</f>
        <v>#REF!</v>
      </c>
      <c r="K185" s="166" t="e">
        <f>M185+Q185+S185+U185</f>
        <v>#REF!</v>
      </c>
      <c r="L185" s="695" t="e">
        <f t="shared" si="506"/>
        <v>#REF!</v>
      </c>
      <c r="M185" s="166" t="e">
        <f>M187+M190+M197+M199</f>
        <v>#REF!</v>
      </c>
      <c r="N185" s="762" t="e">
        <f t="shared" si="514"/>
        <v>#REF!</v>
      </c>
      <c r="O185" s="622"/>
      <c r="P185" s="683"/>
      <c r="Q185" s="622"/>
      <c r="R185" s="683"/>
      <c r="S185" s="31"/>
      <c r="T185" s="31"/>
      <c r="U185" s="31"/>
      <c r="V185" s="622" t="e">
        <f t="shared" si="619"/>
        <v>#REF!</v>
      </c>
      <c r="W185" s="622" t="e">
        <f>AA185-E185</f>
        <v>#REF!</v>
      </c>
      <c r="X185" s="31"/>
      <c r="Y185" s="31"/>
      <c r="Z185" s="622">
        <f t="shared" si="620"/>
        <v>0</v>
      </c>
      <c r="AA185" s="622"/>
      <c r="AB185" s="31"/>
      <c r="AC185" s="31"/>
      <c r="AD185" s="31"/>
      <c r="AE185" s="166" t="e">
        <f t="shared" si="539"/>
        <v>#REF!</v>
      </c>
      <c r="AF185" s="695" t="e">
        <f t="shared" si="507"/>
        <v>#REF!</v>
      </c>
      <c r="AG185" s="166" t="e">
        <f>AG187+AG190+AG197</f>
        <v>#REF!</v>
      </c>
      <c r="AH185" s="695" t="e">
        <f t="shared" si="508"/>
        <v>#REF!</v>
      </c>
      <c r="AI185" s="622"/>
      <c r="AJ185" s="683"/>
      <c r="AK185" s="622"/>
      <c r="AL185" s="683"/>
      <c r="AM185" s="31"/>
      <c r="AN185" s="31"/>
      <c r="AO185" s="31"/>
      <c r="AP185" s="622"/>
      <c r="AQ185" s="683"/>
      <c r="AR185" s="166">
        <f t="shared" si="618"/>
        <v>0</v>
      </c>
      <c r="AS185" s="695" t="e">
        <f t="shared" si="509"/>
        <v>#REF!</v>
      </c>
      <c r="AT185" s="166">
        <f>AT187+AT190+AT197</f>
        <v>0</v>
      </c>
      <c r="AU185" s="695" t="e">
        <f t="shared" si="510"/>
        <v>#REF!</v>
      </c>
      <c r="AV185" s="622"/>
      <c r="AW185" s="695" t="e">
        <f t="shared" si="511"/>
        <v>#DIV/0!</v>
      </c>
      <c r="AX185" s="166"/>
      <c r="AY185" s="695" t="e">
        <f t="shared" si="512"/>
        <v>#DIV/0!</v>
      </c>
      <c r="AZ185" s="31"/>
      <c r="BA185" s="695"/>
      <c r="BB185" s="31"/>
      <c r="BC185" s="31"/>
      <c r="BD185" s="31"/>
      <c r="BE185" s="622">
        <f>BF185+BG185+BH185+BI185</f>
        <v>0</v>
      </c>
      <c r="BF185" s="622">
        <v>0</v>
      </c>
      <c r="BG185" s="622"/>
      <c r="BH185" s="31"/>
      <c r="BI185" s="31"/>
      <c r="BJ185" s="622">
        <f>BK185</f>
        <v>0</v>
      </c>
      <c r="BK185" s="622">
        <f>BK187+BK190+BK197</f>
        <v>0</v>
      </c>
      <c r="BL185" s="31"/>
      <c r="BM185" s="31"/>
      <c r="BN185" s="622">
        <f>BO185</f>
        <v>0</v>
      </c>
      <c r="BO185" s="622">
        <f>BO187+BO190+BO197</f>
        <v>0</v>
      </c>
      <c r="BP185" s="622"/>
      <c r="BQ185" s="622"/>
      <c r="BR185" s="31"/>
      <c r="BS185" s="31"/>
      <c r="BT185" s="622"/>
      <c r="BU185" s="622">
        <f>BV185+BX185+BY185+BZ185</f>
        <v>0</v>
      </c>
      <c r="BV185" s="435">
        <v>0</v>
      </c>
      <c r="BW185" s="519"/>
      <c r="BX185" s="435"/>
      <c r="BY185" s="31"/>
      <c r="BZ185" s="31"/>
      <c r="CE185" s="695" t="e">
        <f t="shared" si="513"/>
        <v>#DIV/0!</v>
      </c>
    </row>
    <row r="186" spans="2:83" s="50" customFormat="1" ht="99" hidden="1" customHeight="1" x14ac:dyDescent="0.25">
      <c r="B186" s="203" t="s">
        <v>184</v>
      </c>
      <c r="C186" s="107" t="s">
        <v>177</v>
      </c>
      <c r="D186" s="168">
        <f t="shared" ref="D186:D189" si="621">E186</f>
        <v>0</v>
      </c>
      <c r="E186" s="240">
        <f>E187</f>
        <v>0</v>
      </c>
      <c r="F186" s="240"/>
      <c r="G186" s="240"/>
      <c r="H186" s="33"/>
      <c r="I186" s="236"/>
      <c r="J186" s="168">
        <f t="shared" ref="J186:J193" si="622">K186</f>
        <v>0</v>
      </c>
      <c r="K186" s="166">
        <f t="shared" ref="K186:K206" si="623">M186</f>
        <v>0</v>
      </c>
      <c r="L186" s="695" t="e">
        <f t="shared" si="506"/>
        <v>#DIV/0!</v>
      </c>
      <c r="M186" s="240">
        <f>M187</f>
        <v>0</v>
      </c>
      <c r="N186" s="762" t="e">
        <f t="shared" si="514"/>
        <v>#DIV/0!</v>
      </c>
      <c r="O186" s="111"/>
      <c r="P186" s="114"/>
      <c r="Q186" s="111"/>
      <c r="R186" s="114"/>
      <c r="S186" s="89"/>
      <c r="T186" s="19"/>
      <c r="U186" s="31"/>
      <c r="V186" s="285">
        <f t="shared" si="522"/>
        <v>0</v>
      </c>
      <c r="W186" s="31"/>
      <c r="X186" s="31"/>
      <c r="Y186" s="31"/>
      <c r="Z186" s="628">
        <f t="shared" si="520"/>
        <v>0</v>
      </c>
      <c r="AA186" s="111">
        <f>E186</f>
        <v>0</v>
      </c>
      <c r="AB186" s="89"/>
      <c r="AC186" s="31"/>
      <c r="AD186" s="31"/>
      <c r="AE186" s="166">
        <f t="shared" ref="AE186:AE194" si="624">AG186</f>
        <v>0</v>
      </c>
      <c r="AF186" s="695" t="e">
        <f t="shared" si="507"/>
        <v>#DIV/0!</v>
      </c>
      <c r="AG186" s="240">
        <f>AG187</f>
        <v>0</v>
      </c>
      <c r="AH186" s="695" t="e">
        <f t="shared" si="508"/>
        <v>#DIV/0!</v>
      </c>
      <c r="AI186" s="111"/>
      <c r="AJ186" s="114"/>
      <c r="AK186" s="111"/>
      <c r="AL186" s="114"/>
      <c r="AM186" s="89"/>
      <c r="AN186" s="19"/>
      <c r="AO186" s="31"/>
      <c r="AP186" s="628"/>
      <c r="AQ186" s="683"/>
      <c r="AR186" s="168">
        <f t="shared" ref="AR186:AR197" si="625">AT186</f>
        <v>0</v>
      </c>
      <c r="AS186" s="695" t="e">
        <f t="shared" si="509"/>
        <v>#DIV/0!</v>
      </c>
      <c r="AT186" s="240">
        <f>AT187</f>
        <v>0</v>
      </c>
      <c r="AU186" s="695" t="e">
        <f t="shared" si="510"/>
        <v>#DIV/0!</v>
      </c>
      <c r="AV186" s="111"/>
      <c r="AW186" s="695" t="e">
        <f t="shared" si="511"/>
        <v>#DIV/0!</v>
      </c>
      <c r="AX186" s="240"/>
      <c r="AY186" s="695" t="e">
        <f t="shared" si="512"/>
        <v>#DIV/0!</v>
      </c>
      <c r="AZ186" s="89"/>
      <c r="BA186" s="695"/>
      <c r="BB186" s="31"/>
      <c r="BC186" s="89"/>
      <c r="BD186" s="31"/>
      <c r="BE186" s="628">
        <f t="shared" si="575"/>
        <v>0</v>
      </c>
      <c r="BF186" s="111">
        <f>BF187</f>
        <v>0</v>
      </c>
      <c r="BG186" s="111"/>
      <c r="BH186" s="89"/>
      <c r="BI186" s="31"/>
      <c r="BJ186" s="628">
        <f t="shared" si="536"/>
        <v>0</v>
      </c>
      <c r="BK186" s="111"/>
      <c r="BL186" s="89"/>
      <c r="BM186" s="31"/>
      <c r="BN186" s="628">
        <f t="shared" si="537"/>
        <v>0</v>
      </c>
      <c r="BO186" s="111"/>
      <c r="BP186" s="111"/>
      <c r="BQ186" s="111"/>
      <c r="BR186" s="89"/>
      <c r="BS186" s="31"/>
      <c r="BT186" s="628"/>
      <c r="BU186" s="628">
        <f t="shared" si="576"/>
        <v>0</v>
      </c>
      <c r="BV186" s="111">
        <f>BV187</f>
        <v>0</v>
      </c>
      <c r="BW186" s="111"/>
      <c r="BX186" s="111"/>
      <c r="BY186" s="89"/>
      <c r="BZ186" s="31"/>
      <c r="CE186" s="695" t="e">
        <f t="shared" si="513"/>
        <v>#DIV/0!</v>
      </c>
    </row>
    <row r="187" spans="2:83" s="37" customFormat="1" ht="100.5" hidden="1" customHeight="1" x14ac:dyDescent="0.25">
      <c r="B187" s="212" t="s">
        <v>341</v>
      </c>
      <c r="C187" s="38" t="s">
        <v>110</v>
      </c>
      <c r="D187" s="834">
        <f t="shared" si="621"/>
        <v>0</v>
      </c>
      <c r="E187" s="834">
        <f>E188+E189</f>
        <v>0</v>
      </c>
      <c r="F187" s="834"/>
      <c r="G187" s="834"/>
      <c r="H187" s="258"/>
      <c r="I187" s="258"/>
      <c r="J187" s="834">
        <f t="shared" si="622"/>
        <v>0</v>
      </c>
      <c r="K187" s="834">
        <f t="shared" si="623"/>
        <v>0</v>
      </c>
      <c r="L187" s="695" t="e">
        <f t="shared" si="506"/>
        <v>#DIV/0!</v>
      </c>
      <c r="M187" s="952">
        <f>M188+M189</f>
        <v>0</v>
      </c>
      <c r="N187" s="762" t="e">
        <f t="shared" si="514"/>
        <v>#DIV/0!</v>
      </c>
      <c r="O187" s="114"/>
      <c r="P187" s="114"/>
      <c r="Q187" s="114"/>
      <c r="R187" s="114"/>
      <c r="S187" s="41"/>
      <c r="T187" s="41"/>
      <c r="U187" s="41"/>
      <c r="V187" s="285">
        <f t="shared" si="522"/>
        <v>0</v>
      </c>
      <c r="W187" s="19"/>
      <c r="X187" s="19"/>
      <c r="Y187" s="19"/>
      <c r="Z187" s="114">
        <f t="shared" si="520"/>
        <v>0</v>
      </c>
      <c r="AA187" s="114">
        <f>E187</f>
        <v>0</v>
      </c>
      <c r="AB187" s="41"/>
      <c r="AC187" s="41"/>
      <c r="AD187" s="41"/>
      <c r="AE187" s="952">
        <f t="shared" si="624"/>
        <v>0</v>
      </c>
      <c r="AF187" s="695" t="e">
        <f t="shared" si="507"/>
        <v>#DIV/0!</v>
      </c>
      <c r="AG187" s="952">
        <f>AG188+AG189</f>
        <v>0</v>
      </c>
      <c r="AH187" s="695" t="e">
        <f t="shared" si="508"/>
        <v>#DIV/0!</v>
      </c>
      <c r="AI187" s="114"/>
      <c r="AJ187" s="114"/>
      <c r="AK187" s="114"/>
      <c r="AL187" s="114"/>
      <c r="AM187" s="41"/>
      <c r="AN187" s="41"/>
      <c r="AO187" s="41"/>
      <c r="AP187" s="114"/>
      <c r="AQ187" s="114"/>
      <c r="AR187" s="834">
        <f t="shared" si="625"/>
        <v>0</v>
      </c>
      <c r="AS187" s="695" t="e">
        <f t="shared" si="509"/>
        <v>#DIV/0!</v>
      </c>
      <c r="AT187" s="952">
        <f>AT188+AT189</f>
        <v>0</v>
      </c>
      <c r="AU187" s="695" t="e">
        <f t="shared" si="510"/>
        <v>#DIV/0!</v>
      </c>
      <c r="AV187" s="114"/>
      <c r="AW187" s="695" t="e">
        <f t="shared" si="511"/>
        <v>#DIV/0!</v>
      </c>
      <c r="AX187" s="952"/>
      <c r="AY187" s="695" t="e">
        <f t="shared" si="512"/>
        <v>#DIV/0!</v>
      </c>
      <c r="AZ187" s="41"/>
      <c r="BA187" s="695"/>
      <c r="BB187" s="41"/>
      <c r="BC187" s="41"/>
      <c r="BD187" s="41"/>
      <c r="BE187" s="114">
        <f t="shared" si="575"/>
        <v>0</v>
      </c>
      <c r="BF187" s="114">
        <f>BF188+BF189</f>
        <v>0</v>
      </c>
      <c r="BG187" s="114"/>
      <c r="BH187" s="41"/>
      <c r="BI187" s="41"/>
      <c r="BJ187" s="114">
        <f t="shared" si="536"/>
        <v>0</v>
      </c>
      <c r="BK187" s="114"/>
      <c r="BL187" s="41"/>
      <c r="BM187" s="41"/>
      <c r="BN187" s="114">
        <f t="shared" si="537"/>
        <v>0</v>
      </c>
      <c r="BO187" s="114"/>
      <c r="BP187" s="114"/>
      <c r="BQ187" s="114"/>
      <c r="BR187" s="41"/>
      <c r="BS187" s="41"/>
      <c r="BT187" s="114"/>
      <c r="BU187" s="114">
        <f t="shared" si="576"/>
        <v>0</v>
      </c>
      <c r="BV187" s="114">
        <f>BV188+BV189</f>
        <v>0</v>
      </c>
      <c r="BW187" s="114"/>
      <c r="BX187" s="114"/>
      <c r="BY187" s="41"/>
      <c r="BZ187" s="41"/>
      <c r="CE187" s="695" t="e">
        <f t="shared" si="513"/>
        <v>#DIV/0!</v>
      </c>
    </row>
    <row r="188" spans="2:83" s="37" customFormat="1" ht="35.25" hidden="1" customHeight="1" x14ac:dyDescent="0.25">
      <c r="B188" s="213"/>
      <c r="C188" s="38" t="s">
        <v>105</v>
      </c>
      <c r="D188" s="171">
        <f t="shared" si="621"/>
        <v>0</v>
      </c>
      <c r="E188" s="171">
        <v>0</v>
      </c>
      <c r="F188" s="171"/>
      <c r="G188" s="171"/>
      <c r="H188" s="258"/>
      <c r="I188" s="258"/>
      <c r="J188" s="171">
        <f t="shared" si="622"/>
        <v>0</v>
      </c>
      <c r="K188" s="171">
        <f t="shared" si="623"/>
        <v>0</v>
      </c>
      <c r="L188" s="695" t="e">
        <f t="shared" si="506"/>
        <v>#DIV/0!</v>
      </c>
      <c r="M188" s="171">
        <v>0</v>
      </c>
      <c r="N188" s="762" t="e">
        <f t="shared" si="514"/>
        <v>#DIV/0!</v>
      </c>
      <c r="O188" s="116"/>
      <c r="P188" s="116"/>
      <c r="Q188" s="116"/>
      <c r="R188" s="116"/>
      <c r="S188" s="41"/>
      <c r="T188" s="41"/>
      <c r="U188" s="41"/>
      <c r="V188" s="285">
        <f t="shared" si="522"/>
        <v>0</v>
      </c>
      <c r="W188" s="41"/>
      <c r="X188" s="41"/>
      <c r="Y188" s="41"/>
      <c r="Z188" s="116">
        <f t="shared" si="520"/>
        <v>0</v>
      </c>
      <c r="AA188" s="116">
        <f>E188</f>
        <v>0</v>
      </c>
      <c r="AB188" s="41"/>
      <c r="AC188" s="41"/>
      <c r="AD188" s="41"/>
      <c r="AE188" s="171">
        <f t="shared" si="624"/>
        <v>0</v>
      </c>
      <c r="AF188" s="695" t="e">
        <f t="shared" si="507"/>
        <v>#DIV/0!</v>
      </c>
      <c r="AG188" s="171">
        <v>0</v>
      </c>
      <c r="AH188" s="695" t="e">
        <f t="shared" si="508"/>
        <v>#DIV/0!</v>
      </c>
      <c r="AI188" s="116"/>
      <c r="AJ188" s="116"/>
      <c r="AK188" s="116"/>
      <c r="AL188" s="116"/>
      <c r="AM188" s="41"/>
      <c r="AN188" s="41"/>
      <c r="AO188" s="41"/>
      <c r="AP188" s="116"/>
      <c r="AQ188" s="116"/>
      <c r="AR188" s="171">
        <f t="shared" si="625"/>
        <v>0</v>
      </c>
      <c r="AS188" s="695" t="e">
        <f t="shared" si="509"/>
        <v>#DIV/0!</v>
      </c>
      <c r="AT188" s="171">
        <v>0</v>
      </c>
      <c r="AU188" s="695" t="e">
        <f t="shared" si="510"/>
        <v>#DIV/0!</v>
      </c>
      <c r="AV188" s="116"/>
      <c r="AW188" s="695" t="e">
        <f t="shared" si="511"/>
        <v>#DIV/0!</v>
      </c>
      <c r="AX188" s="171"/>
      <c r="AY188" s="695" t="e">
        <f t="shared" si="512"/>
        <v>#DIV/0!</v>
      </c>
      <c r="AZ188" s="41"/>
      <c r="BA188" s="695"/>
      <c r="BB188" s="41"/>
      <c r="BC188" s="41"/>
      <c r="BD188" s="41"/>
      <c r="BE188" s="116">
        <f t="shared" si="575"/>
        <v>0</v>
      </c>
      <c r="BF188" s="116">
        <v>0</v>
      </c>
      <c r="BG188" s="116"/>
      <c r="BH188" s="41"/>
      <c r="BI188" s="41"/>
      <c r="BJ188" s="116">
        <f t="shared" si="536"/>
        <v>0</v>
      </c>
      <c r="BK188" s="116"/>
      <c r="BL188" s="41"/>
      <c r="BM188" s="41"/>
      <c r="BN188" s="116">
        <f t="shared" si="537"/>
        <v>0</v>
      </c>
      <c r="BO188" s="116"/>
      <c r="BP188" s="116"/>
      <c r="BQ188" s="116"/>
      <c r="BR188" s="41"/>
      <c r="BS188" s="41"/>
      <c r="BT188" s="116"/>
      <c r="BU188" s="116">
        <f t="shared" si="576"/>
        <v>0</v>
      </c>
      <c r="BV188" s="116">
        <v>0</v>
      </c>
      <c r="BW188" s="116"/>
      <c r="BX188" s="116"/>
      <c r="BY188" s="41"/>
      <c r="BZ188" s="41"/>
      <c r="CE188" s="695" t="e">
        <f t="shared" si="513"/>
        <v>#DIV/0!</v>
      </c>
    </row>
    <row r="189" spans="2:83" s="37" customFormat="1" ht="40.5" hidden="1" customHeight="1" x14ac:dyDescent="0.25">
      <c r="B189" s="213"/>
      <c r="C189" s="63" t="s">
        <v>111</v>
      </c>
      <c r="D189" s="171">
        <f t="shared" si="621"/>
        <v>0</v>
      </c>
      <c r="E189" s="171">
        <v>0</v>
      </c>
      <c r="F189" s="171"/>
      <c r="G189" s="171"/>
      <c r="H189" s="258"/>
      <c r="I189" s="258"/>
      <c r="J189" s="171">
        <f t="shared" si="622"/>
        <v>0</v>
      </c>
      <c r="K189" s="171">
        <f t="shared" si="623"/>
        <v>0</v>
      </c>
      <c r="L189" s="695" t="e">
        <f t="shared" si="506"/>
        <v>#DIV/0!</v>
      </c>
      <c r="M189" s="171">
        <v>0</v>
      </c>
      <c r="N189" s="762" t="e">
        <f t="shared" si="514"/>
        <v>#DIV/0!</v>
      </c>
      <c r="O189" s="116"/>
      <c r="P189" s="116"/>
      <c r="Q189" s="116"/>
      <c r="R189" s="116"/>
      <c r="S189" s="41"/>
      <c r="T189" s="41"/>
      <c r="U189" s="41"/>
      <c r="V189" s="285">
        <f t="shared" si="522"/>
        <v>0</v>
      </c>
      <c r="W189" s="41"/>
      <c r="X189" s="41"/>
      <c r="Y189" s="41"/>
      <c r="Z189" s="116">
        <f t="shared" si="520"/>
        <v>0</v>
      </c>
      <c r="AA189" s="116">
        <f>E189</f>
        <v>0</v>
      </c>
      <c r="AB189" s="41"/>
      <c r="AC189" s="41"/>
      <c r="AD189" s="41"/>
      <c r="AE189" s="171">
        <f t="shared" si="624"/>
        <v>0</v>
      </c>
      <c r="AF189" s="695" t="e">
        <f t="shared" si="507"/>
        <v>#DIV/0!</v>
      </c>
      <c r="AG189" s="171">
        <v>0</v>
      </c>
      <c r="AH189" s="695" t="e">
        <f t="shared" si="508"/>
        <v>#DIV/0!</v>
      </c>
      <c r="AI189" s="116"/>
      <c r="AJ189" s="116"/>
      <c r="AK189" s="116"/>
      <c r="AL189" s="116"/>
      <c r="AM189" s="41"/>
      <c r="AN189" s="41"/>
      <c r="AO189" s="41"/>
      <c r="AP189" s="116"/>
      <c r="AQ189" s="116"/>
      <c r="AR189" s="171">
        <f t="shared" si="625"/>
        <v>0</v>
      </c>
      <c r="AS189" s="695" t="e">
        <f t="shared" si="509"/>
        <v>#DIV/0!</v>
      </c>
      <c r="AT189" s="171">
        <v>0</v>
      </c>
      <c r="AU189" s="695" t="e">
        <f t="shared" si="510"/>
        <v>#DIV/0!</v>
      </c>
      <c r="AV189" s="116"/>
      <c r="AW189" s="695" t="e">
        <f t="shared" si="511"/>
        <v>#DIV/0!</v>
      </c>
      <c r="AX189" s="171"/>
      <c r="AY189" s="695" t="e">
        <f t="shared" si="512"/>
        <v>#DIV/0!</v>
      </c>
      <c r="AZ189" s="41"/>
      <c r="BA189" s="695"/>
      <c r="BB189" s="41"/>
      <c r="BC189" s="41"/>
      <c r="BD189" s="41"/>
      <c r="BE189" s="116">
        <f t="shared" si="575"/>
        <v>0</v>
      </c>
      <c r="BF189" s="116">
        <v>0</v>
      </c>
      <c r="BG189" s="116"/>
      <c r="BH189" s="41"/>
      <c r="BI189" s="41"/>
      <c r="BJ189" s="116">
        <f t="shared" si="536"/>
        <v>0</v>
      </c>
      <c r="BK189" s="116"/>
      <c r="BL189" s="41"/>
      <c r="BM189" s="41"/>
      <c r="BN189" s="116">
        <f t="shared" si="537"/>
        <v>0</v>
      </c>
      <c r="BO189" s="116"/>
      <c r="BP189" s="116"/>
      <c r="BQ189" s="116"/>
      <c r="BR189" s="41"/>
      <c r="BS189" s="41"/>
      <c r="BT189" s="116"/>
      <c r="BU189" s="116">
        <f t="shared" si="576"/>
        <v>0</v>
      </c>
      <c r="BV189" s="116">
        <v>0</v>
      </c>
      <c r="BW189" s="116"/>
      <c r="BX189" s="116"/>
      <c r="BY189" s="41"/>
      <c r="BZ189" s="41"/>
      <c r="CE189" s="695" t="e">
        <f t="shared" si="513"/>
        <v>#DIV/0!</v>
      </c>
    </row>
    <row r="190" spans="2:83" s="142" customFormat="1" ht="76.5" hidden="1" customHeight="1" x14ac:dyDescent="0.25">
      <c r="B190" s="211" t="s">
        <v>342</v>
      </c>
      <c r="C190" s="99" t="s">
        <v>176</v>
      </c>
      <c r="D190" s="168" t="e">
        <f t="shared" ref="D190:D194" si="626">E190</f>
        <v>#REF!</v>
      </c>
      <c r="E190" s="240" t="e">
        <f>E191+E192</f>
        <v>#REF!</v>
      </c>
      <c r="F190" s="240"/>
      <c r="G190" s="240"/>
      <c r="H190" s="241"/>
      <c r="I190" s="33"/>
      <c r="J190" s="168" t="e">
        <f t="shared" si="622"/>
        <v>#REF!</v>
      </c>
      <c r="K190" s="166" t="e">
        <f t="shared" si="623"/>
        <v>#REF!</v>
      </c>
      <c r="L190" s="695" t="e">
        <f t="shared" si="506"/>
        <v>#REF!</v>
      </c>
      <c r="M190" s="240" t="e">
        <f>M191+M192</f>
        <v>#REF!</v>
      </c>
      <c r="N190" s="762" t="e">
        <f t="shared" si="514"/>
        <v>#REF!</v>
      </c>
      <c r="O190" s="111"/>
      <c r="P190" s="114"/>
      <c r="Q190" s="111"/>
      <c r="R190" s="114"/>
      <c r="S190" s="43"/>
      <c r="T190" s="41"/>
      <c r="U190" s="89"/>
      <c r="V190" s="114">
        <f t="shared" si="522"/>
        <v>0</v>
      </c>
      <c r="W190" s="114">
        <f>W191+W192</f>
        <v>0</v>
      </c>
      <c r="X190" s="89"/>
      <c r="Y190" s="89"/>
      <c r="Z190" s="628">
        <f t="shared" si="520"/>
        <v>0</v>
      </c>
      <c r="AA190" s="111">
        <f>AA192</f>
        <v>0</v>
      </c>
      <c r="AB190" s="43"/>
      <c r="AC190" s="89"/>
      <c r="AD190" s="19"/>
      <c r="AE190" s="166" t="e">
        <f t="shared" si="624"/>
        <v>#REF!</v>
      </c>
      <c r="AF190" s="695" t="e">
        <f t="shared" si="507"/>
        <v>#REF!</v>
      </c>
      <c r="AG190" s="240" t="e">
        <f>AG191+AG192</f>
        <v>#REF!</v>
      </c>
      <c r="AH190" s="695" t="e">
        <f t="shared" si="508"/>
        <v>#REF!</v>
      </c>
      <c r="AI190" s="111"/>
      <c r="AJ190" s="114"/>
      <c r="AK190" s="111"/>
      <c r="AL190" s="114"/>
      <c r="AM190" s="43"/>
      <c r="AN190" s="41"/>
      <c r="AO190" s="89"/>
      <c r="AP190" s="628"/>
      <c r="AQ190" s="683"/>
      <c r="AR190" s="168">
        <f t="shared" si="625"/>
        <v>0</v>
      </c>
      <c r="AS190" s="695" t="e">
        <f t="shared" si="509"/>
        <v>#REF!</v>
      </c>
      <c r="AT190" s="240">
        <f>AT191+AT192</f>
        <v>0</v>
      </c>
      <c r="AU190" s="695" t="e">
        <f t="shared" si="510"/>
        <v>#REF!</v>
      </c>
      <c r="AV190" s="111"/>
      <c r="AW190" s="695" t="e">
        <f t="shared" si="511"/>
        <v>#DIV/0!</v>
      </c>
      <c r="AX190" s="240"/>
      <c r="AY190" s="695" t="e">
        <f t="shared" si="512"/>
        <v>#DIV/0!</v>
      </c>
      <c r="AZ190" s="43"/>
      <c r="BA190" s="695"/>
      <c r="BB190" s="89"/>
      <c r="BC190" s="43"/>
      <c r="BD190" s="89"/>
      <c r="BE190" s="628">
        <f t="shared" si="575"/>
        <v>0</v>
      </c>
      <c r="BF190" s="111">
        <f>BF191+BF192</f>
        <v>0</v>
      </c>
      <c r="BG190" s="111"/>
      <c r="BH190" s="43"/>
      <c r="BI190" s="89"/>
      <c r="BJ190" s="628">
        <f t="shared" si="536"/>
        <v>0</v>
      </c>
      <c r="BK190" s="111"/>
      <c r="BL190" s="43"/>
      <c r="BM190" s="89"/>
      <c r="BN190" s="628">
        <f t="shared" si="537"/>
        <v>0</v>
      </c>
      <c r="BO190" s="111"/>
      <c r="BP190" s="111"/>
      <c r="BQ190" s="111"/>
      <c r="BR190" s="43"/>
      <c r="BS190" s="89"/>
      <c r="BT190" s="628"/>
      <c r="BU190" s="628">
        <f t="shared" si="576"/>
        <v>0</v>
      </c>
      <c r="BV190" s="111">
        <f>BV191+BV192</f>
        <v>0</v>
      </c>
      <c r="BW190" s="111"/>
      <c r="BX190" s="111"/>
      <c r="BY190" s="43"/>
      <c r="BZ190" s="89"/>
      <c r="CE190" s="695" t="e">
        <f t="shared" si="513"/>
        <v>#DIV/0!</v>
      </c>
    </row>
    <row r="191" spans="2:83" s="165" customFormat="1" ht="54.75" hidden="1" customHeight="1" x14ac:dyDescent="0.3">
      <c r="B191" s="135"/>
      <c r="C191" s="112" t="s">
        <v>32</v>
      </c>
      <c r="D191" s="187" t="e">
        <f t="shared" si="626"/>
        <v>#REF!</v>
      </c>
      <c r="E191" s="187" t="e">
        <f>#REF!+#REF!</f>
        <v>#REF!</v>
      </c>
      <c r="F191" s="187"/>
      <c r="G191" s="187"/>
      <c r="H191" s="187"/>
      <c r="I191" s="187"/>
      <c r="J191" s="167" t="e">
        <f t="shared" si="622"/>
        <v>#REF!</v>
      </c>
      <c r="K191" s="258" t="e">
        <f t="shared" si="623"/>
        <v>#REF!</v>
      </c>
      <c r="L191" s="695" t="e">
        <f t="shared" si="506"/>
        <v>#REF!</v>
      </c>
      <c r="M191" s="187" t="e">
        <f>#REF!+H191</f>
        <v>#REF!</v>
      </c>
      <c r="N191" s="762" t="e">
        <f t="shared" si="514"/>
        <v>#REF!</v>
      </c>
      <c r="O191" s="22"/>
      <c r="P191" s="41"/>
      <c r="Q191" s="22"/>
      <c r="R191" s="41"/>
      <c r="S191" s="22"/>
      <c r="T191" s="41"/>
      <c r="U191" s="22"/>
      <c r="V191" s="285">
        <f t="shared" si="522"/>
        <v>0</v>
      </c>
      <c r="W191" s="22"/>
      <c r="X191" s="22"/>
      <c r="Y191" s="22"/>
      <c r="Z191" s="22" t="e">
        <f t="shared" si="520"/>
        <v>#REF!</v>
      </c>
      <c r="AA191" s="22" t="e">
        <f>E191</f>
        <v>#REF!</v>
      </c>
      <c r="AB191" s="22"/>
      <c r="AC191" s="22"/>
      <c r="AD191" s="41"/>
      <c r="AE191" s="258" t="e">
        <f t="shared" si="624"/>
        <v>#REF!</v>
      </c>
      <c r="AF191" s="695" t="e">
        <f t="shared" si="507"/>
        <v>#REF!</v>
      </c>
      <c r="AG191" s="187" t="e">
        <f>I191+#REF!</f>
        <v>#REF!</v>
      </c>
      <c r="AH191" s="695" t="e">
        <f t="shared" si="508"/>
        <v>#REF!</v>
      </c>
      <c r="AI191" s="22"/>
      <c r="AJ191" s="41"/>
      <c r="AK191" s="22"/>
      <c r="AL191" s="41"/>
      <c r="AM191" s="22"/>
      <c r="AN191" s="41"/>
      <c r="AO191" s="22"/>
      <c r="AP191" s="22"/>
      <c r="AQ191" s="41"/>
      <c r="AR191" s="187">
        <f t="shared" si="625"/>
        <v>0</v>
      </c>
      <c r="AS191" s="695" t="e">
        <f t="shared" si="509"/>
        <v>#REF!</v>
      </c>
      <c r="AT191" s="187">
        <f>U191+W191</f>
        <v>0</v>
      </c>
      <c r="AU191" s="695" t="e">
        <f t="shared" si="510"/>
        <v>#REF!</v>
      </c>
      <c r="AV191" s="22"/>
      <c r="AW191" s="695" t="e">
        <f t="shared" si="511"/>
        <v>#DIV/0!</v>
      </c>
      <c r="AX191" s="187"/>
      <c r="AY191" s="695" t="e">
        <f t="shared" si="512"/>
        <v>#DIV/0!</v>
      </c>
      <c r="AZ191" s="22"/>
      <c r="BA191" s="695"/>
      <c r="BB191" s="22"/>
      <c r="BC191" s="22"/>
      <c r="BD191" s="22"/>
      <c r="BE191" s="22">
        <f t="shared" si="575"/>
        <v>0</v>
      </c>
      <c r="BF191" s="22">
        <f>V191+AC191</f>
        <v>0</v>
      </c>
      <c r="BG191" s="22"/>
      <c r="BH191" s="22"/>
      <c r="BI191" s="22"/>
      <c r="BJ191" s="22">
        <f t="shared" si="536"/>
        <v>0</v>
      </c>
      <c r="BK191" s="22"/>
      <c r="BL191" s="22"/>
      <c r="BM191" s="22"/>
      <c r="BN191" s="22">
        <f t="shared" si="537"/>
        <v>0</v>
      </c>
      <c r="BO191" s="22"/>
      <c r="BP191" s="22"/>
      <c r="BQ191" s="22"/>
      <c r="BR191" s="22"/>
      <c r="BS191" s="22"/>
      <c r="BT191" s="22"/>
      <c r="BU191" s="22">
        <f t="shared" si="576"/>
        <v>0</v>
      </c>
      <c r="BV191" s="22">
        <f>BF191+BM191</f>
        <v>0</v>
      </c>
      <c r="BW191" s="22"/>
      <c r="BX191" s="22"/>
      <c r="BY191" s="22"/>
      <c r="BZ191" s="22"/>
      <c r="CE191" s="695" t="e">
        <f t="shared" si="513"/>
        <v>#DIV/0!</v>
      </c>
    </row>
    <row r="192" spans="2:83" s="65" customFormat="1" ht="53.25" hidden="1" customHeight="1" x14ac:dyDescent="0.3">
      <c r="B192" s="214"/>
      <c r="C192" s="113" t="s">
        <v>31</v>
      </c>
      <c r="D192" s="834">
        <f t="shared" si="626"/>
        <v>0</v>
      </c>
      <c r="E192" s="834">
        <f>SUM(E193:E194)</f>
        <v>0</v>
      </c>
      <c r="F192" s="834"/>
      <c r="G192" s="834"/>
      <c r="H192" s="258"/>
      <c r="I192" s="258"/>
      <c r="J192" s="834">
        <f t="shared" si="622"/>
        <v>0</v>
      </c>
      <c r="K192" s="834">
        <f t="shared" si="623"/>
        <v>0</v>
      </c>
      <c r="L192" s="695" t="e">
        <f t="shared" ref="L192:L255" si="627">K192/D192</f>
        <v>#DIV/0!</v>
      </c>
      <c r="M192" s="952">
        <f>SUM(M193:M194)</f>
        <v>0</v>
      </c>
      <c r="N192" s="762" t="e">
        <f t="shared" si="514"/>
        <v>#DIV/0!</v>
      </c>
      <c r="O192" s="114"/>
      <c r="P192" s="114"/>
      <c r="Q192" s="114"/>
      <c r="R192" s="114"/>
      <c r="S192" s="41"/>
      <c r="T192" s="41"/>
      <c r="U192" s="41"/>
      <c r="V192" s="114">
        <f t="shared" si="522"/>
        <v>0</v>
      </c>
      <c r="W192" s="114">
        <f>W193</f>
        <v>0</v>
      </c>
      <c r="X192" s="41"/>
      <c r="Y192" s="41"/>
      <c r="Z192" s="114">
        <f t="shared" si="520"/>
        <v>0</v>
      </c>
      <c r="AA192" s="114">
        <f>AA193+AA194</f>
        <v>0</v>
      </c>
      <c r="AB192" s="41"/>
      <c r="AC192" s="41"/>
      <c r="AD192" s="41"/>
      <c r="AE192" s="952">
        <f t="shared" si="624"/>
        <v>0</v>
      </c>
      <c r="AF192" s="695" t="e">
        <f t="shared" ref="AF192:AF255" si="628">AE192/D192</f>
        <v>#DIV/0!</v>
      </c>
      <c r="AG192" s="952">
        <f>AG193</f>
        <v>0</v>
      </c>
      <c r="AH192" s="695" t="e">
        <f t="shared" ref="AH192:AH214" si="629">AG192/E192</f>
        <v>#DIV/0!</v>
      </c>
      <c r="AI192" s="114"/>
      <c r="AJ192" s="114"/>
      <c r="AK192" s="114"/>
      <c r="AL192" s="114"/>
      <c r="AM192" s="41"/>
      <c r="AN192" s="41"/>
      <c r="AO192" s="41"/>
      <c r="AP192" s="114"/>
      <c r="AQ192" s="114"/>
      <c r="AR192" s="834">
        <f t="shared" si="625"/>
        <v>0</v>
      </c>
      <c r="AS192" s="695" t="e">
        <f t="shared" ref="AS192:AS255" si="630">AR192/D192</f>
        <v>#DIV/0!</v>
      </c>
      <c r="AT192" s="952">
        <f>AT193</f>
        <v>0</v>
      </c>
      <c r="AU192" s="695" t="e">
        <f t="shared" ref="AU192:AU214" si="631">AT192/E192</f>
        <v>#DIV/0!</v>
      </c>
      <c r="AV192" s="114"/>
      <c r="AW192" s="695" t="e">
        <f t="shared" ref="AW192:AW206" si="632">AV192/F192</f>
        <v>#DIV/0!</v>
      </c>
      <c r="AX192" s="952"/>
      <c r="AY192" s="695" t="e">
        <f t="shared" ref="AY192:AY255" si="633">AX192/G192</f>
        <v>#DIV/0!</v>
      </c>
      <c r="AZ192" s="41"/>
      <c r="BA192" s="695"/>
      <c r="BB192" s="41"/>
      <c r="BC192" s="41"/>
      <c r="BD192" s="41"/>
      <c r="BE192" s="114">
        <f t="shared" si="575"/>
        <v>0</v>
      </c>
      <c r="BF192" s="114">
        <f>BF193</f>
        <v>0</v>
      </c>
      <c r="BG192" s="114"/>
      <c r="BH192" s="41"/>
      <c r="BI192" s="41"/>
      <c r="BJ192" s="114">
        <f t="shared" si="536"/>
        <v>0</v>
      </c>
      <c r="BK192" s="114"/>
      <c r="BL192" s="41"/>
      <c r="BM192" s="41"/>
      <c r="BN192" s="114">
        <f t="shared" si="537"/>
        <v>0</v>
      </c>
      <c r="BO192" s="114"/>
      <c r="BP192" s="114"/>
      <c r="BQ192" s="114"/>
      <c r="BR192" s="41"/>
      <c r="BS192" s="41"/>
      <c r="BT192" s="114"/>
      <c r="BU192" s="114">
        <f t="shared" si="576"/>
        <v>0</v>
      </c>
      <c r="BV192" s="114">
        <f>BV193</f>
        <v>0</v>
      </c>
      <c r="BW192" s="114"/>
      <c r="BX192" s="114"/>
      <c r="BY192" s="41"/>
      <c r="BZ192" s="41"/>
      <c r="CE192" s="695" t="e">
        <f t="shared" ref="CE192:CE206" si="634">BB192/I192</f>
        <v>#DIV/0!</v>
      </c>
    </row>
    <row r="193" spans="1:12295" s="65" customFormat="1" ht="36.75" hidden="1" customHeight="1" x14ac:dyDescent="0.3">
      <c r="B193" s="214"/>
      <c r="C193" s="115" t="s">
        <v>108</v>
      </c>
      <c r="D193" s="171">
        <f t="shared" si="626"/>
        <v>0</v>
      </c>
      <c r="E193" s="171">
        <v>0</v>
      </c>
      <c r="F193" s="171"/>
      <c r="G193" s="171"/>
      <c r="H193" s="172"/>
      <c r="I193" s="258"/>
      <c r="J193" s="171">
        <f t="shared" si="622"/>
        <v>0</v>
      </c>
      <c r="K193" s="171">
        <f t="shared" si="623"/>
        <v>0</v>
      </c>
      <c r="L193" s="695" t="e">
        <f t="shared" si="627"/>
        <v>#DIV/0!</v>
      </c>
      <c r="M193" s="171">
        <v>0</v>
      </c>
      <c r="N193" s="762" t="e">
        <f t="shared" ref="N193:N206" si="635">M193/E193</f>
        <v>#DIV/0!</v>
      </c>
      <c r="O193" s="116"/>
      <c r="P193" s="116"/>
      <c r="Q193" s="116"/>
      <c r="R193" s="116"/>
      <c r="S193" s="35"/>
      <c r="T193" s="35"/>
      <c r="U193" s="41"/>
      <c r="V193" s="116">
        <f t="shared" si="522"/>
        <v>0</v>
      </c>
      <c r="W193" s="116">
        <f>AA193-E193</f>
        <v>0</v>
      </c>
      <c r="X193" s="41"/>
      <c r="Y193" s="41"/>
      <c r="Z193" s="116">
        <f t="shared" si="520"/>
        <v>0</v>
      </c>
      <c r="AA193" s="116">
        <f>E193</f>
        <v>0</v>
      </c>
      <c r="AB193" s="35"/>
      <c r="AC193" s="41"/>
      <c r="AD193" s="41"/>
      <c r="AE193" s="171">
        <f t="shared" si="624"/>
        <v>0</v>
      </c>
      <c r="AF193" s="695" t="e">
        <f t="shared" si="628"/>
        <v>#DIV/0!</v>
      </c>
      <c r="AG193" s="171">
        <v>0</v>
      </c>
      <c r="AH193" s="695" t="e">
        <f t="shared" si="629"/>
        <v>#DIV/0!</v>
      </c>
      <c r="AI193" s="116"/>
      <c r="AJ193" s="116"/>
      <c r="AK193" s="116"/>
      <c r="AL193" s="116"/>
      <c r="AM193" s="35"/>
      <c r="AN193" s="35"/>
      <c r="AO193" s="41"/>
      <c r="AP193" s="116"/>
      <c r="AQ193" s="116"/>
      <c r="AR193" s="171">
        <f t="shared" si="625"/>
        <v>0</v>
      </c>
      <c r="AS193" s="695" t="e">
        <f t="shared" si="630"/>
        <v>#DIV/0!</v>
      </c>
      <c r="AT193" s="171">
        <v>0</v>
      </c>
      <c r="AU193" s="695" t="e">
        <f t="shared" si="631"/>
        <v>#DIV/0!</v>
      </c>
      <c r="AV193" s="116"/>
      <c r="AW193" s="695" t="e">
        <f t="shared" si="632"/>
        <v>#DIV/0!</v>
      </c>
      <c r="AX193" s="171"/>
      <c r="AY193" s="695" t="e">
        <f t="shared" si="633"/>
        <v>#DIV/0!</v>
      </c>
      <c r="AZ193" s="35"/>
      <c r="BA193" s="695"/>
      <c r="BB193" s="41"/>
      <c r="BC193" s="35"/>
      <c r="BD193" s="41"/>
      <c r="BE193" s="116">
        <f t="shared" si="575"/>
        <v>0</v>
      </c>
      <c r="BF193" s="116">
        <v>0</v>
      </c>
      <c r="BG193" s="116"/>
      <c r="BH193" s="35"/>
      <c r="BI193" s="41"/>
      <c r="BJ193" s="116">
        <f t="shared" si="536"/>
        <v>0</v>
      </c>
      <c r="BK193" s="116"/>
      <c r="BL193" s="35"/>
      <c r="BM193" s="41"/>
      <c r="BN193" s="116">
        <f t="shared" si="537"/>
        <v>0</v>
      </c>
      <c r="BO193" s="116"/>
      <c r="BP193" s="116"/>
      <c r="BQ193" s="116"/>
      <c r="BR193" s="35"/>
      <c r="BS193" s="41"/>
      <c r="BT193" s="116"/>
      <c r="BU193" s="116">
        <f t="shared" si="576"/>
        <v>0</v>
      </c>
      <c r="BV193" s="116">
        <v>0</v>
      </c>
      <c r="BW193" s="116"/>
      <c r="BX193" s="116"/>
      <c r="BY193" s="35"/>
      <c r="BZ193" s="41"/>
      <c r="CE193" s="695" t="e">
        <f t="shared" si="634"/>
        <v>#DIV/0!</v>
      </c>
    </row>
    <row r="194" spans="1:12295" s="70" customFormat="1" ht="54" hidden="1" customHeight="1" x14ac:dyDescent="0.3">
      <c r="B194" s="215"/>
      <c r="C194" s="115" t="s">
        <v>111</v>
      </c>
      <c r="D194" s="171">
        <f t="shared" si="626"/>
        <v>0</v>
      </c>
      <c r="E194" s="109">
        <v>0</v>
      </c>
      <c r="F194" s="109"/>
      <c r="G194" s="109"/>
      <c r="H194" s="236"/>
      <c r="I194" s="236"/>
      <c r="J194" s="109"/>
      <c r="K194" s="171">
        <f t="shared" si="623"/>
        <v>0</v>
      </c>
      <c r="L194" s="695" t="e">
        <f t="shared" si="627"/>
        <v>#DIV/0!</v>
      </c>
      <c r="M194" s="109">
        <v>0</v>
      </c>
      <c r="N194" s="762" t="e">
        <f t="shared" si="635"/>
        <v>#DIV/0!</v>
      </c>
      <c r="O194" s="106"/>
      <c r="P194" s="106"/>
      <c r="Q194" s="106"/>
      <c r="R194" s="106"/>
      <c r="S194" s="31"/>
      <c r="T194" s="31"/>
      <c r="U194" s="31"/>
      <c r="V194" s="285">
        <f t="shared" si="522"/>
        <v>0</v>
      </c>
      <c r="W194" s="31"/>
      <c r="X194" s="31"/>
      <c r="Y194" s="31"/>
      <c r="Z194" s="116">
        <f t="shared" si="520"/>
        <v>0</v>
      </c>
      <c r="AA194" s="106">
        <f>E194</f>
        <v>0</v>
      </c>
      <c r="AB194" s="31"/>
      <c r="AC194" s="31"/>
      <c r="AD194" s="31"/>
      <c r="AE194" s="171">
        <f t="shared" si="624"/>
        <v>0</v>
      </c>
      <c r="AF194" s="695" t="e">
        <f t="shared" si="628"/>
        <v>#DIV/0!</v>
      </c>
      <c r="AG194" s="109">
        <v>0</v>
      </c>
      <c r="AH194" s="695" t="e">
        <f t="shared" si="629"/>
        <v>#DIV/0!</v>
      </c>
      <c r="AI194" s="106"/>
      <c r="AJ194" s="106"/>
      <c r="AK194" s="106"/>
      <c r="AL194" s="106"/>
      <c r="AM194" s="31"/>
      <c r="AN194" s="31"/>
      <c r="AO194" s="31"/>
      <c r="AP194" s="116"/>
      <c r="AQ194" s="116"/>
      <c r="AR194" s="171">
        <f t="shared" si="625"/>
        <v>0</v>
      </c>
      <c r="AS194" s="695" t="e">
        <f t="shared" si="630"/>
        <v>#DIV/0!</v>
      </c>
      <c r="AT194" s="109">
        <v>0</v>
      </c>
      <c r="AU194" s="695" t="e">
        <f t="shared" si="631"/>
        <v>#DIV/0!</v>
      </c>
      <c r="AV194" s="106"/>
      <c r="AW194" s="695" t="e">
        <f t="shared" si="632"/>
        <v>#DIV/0!</v>
      </c>
      <c r="AX194" s="109"/>
      <c r="AY194" s="695" t="e">
        <f t="shared" si="633"/>
        <v>#DIV/0!</v>
      </c>
      <c r="AZ194" s="31"/>
      <c r="BA194" s="695"/>
      <c r="BB194" s="31"/>
      <c r="BC194" s="31"/>
      <c r="BD194" s="31"/>
      <c r="BE194" s="116">
        <f t="shared" si="575"/>
        <v>0</v>
      </c>
      <c r="BF194" s="106">
        <v>0</v>
      </c>
      <c r="BG194" s="106"/>
      <c r="BH194" s="31"/>
      <c r="BI194" s="31"/>
      <c r="BJ194" s="116">
        <f t="shared" si="536"/>
        <v>0</v>
      </c>
      <c r="BK194" s="106"/>
      <c r="BL194" s="31"/>
      <c r="BM194" s="31"/>
      <c r="BN194" s="116">
        <f t="shared" si="537"/>
        <v>0</v>
      </c>
      <c r="BO194" s="106"/>
      <c r="BP194" s="106"/>
      <c r="BQ194" s="106"/>
      <c r="BR194" s="31"/>
      <c r="BS194" s="31"/>
      <c r="BT194" s="116"/>
      <c r="BU194" s="116">
        <f t="shared" si="576"/>
        <v>0</v>
      </c>
      <c r="BV194" s="106">
        <v>0</v>
      </c>
      <c r="BW194" s="106"/>
      <c r="BX194" s="106"/>
      <c r="BY194" s="31"/>
      <c r="BZ194" s="31"/>
      <c r="CE194" s="695" t="e">
        <f t="shared" si="634"/>
        <v>#DIV/0!</v>
      </c>
    </row>
    <row r="195" spans="1:12295" s="70" customFormat="1" ht="72.75" hidden="1" customHeight="1" x14ac:dyDescent="0.3">
      <c r="A195" s="370"/>
      <c r="B195" s="451">
        <v>1</v>
      </c>
      <c r="C195" s="397" t="s">
        <v>398</v>
      </c>
      <c r="D195" s="375">
        <f t="shared" ref="D195:D206" si="636">E195</f>
        <v>0</v>
      </c>
      <c r="E195" s="375">
        <f>E196+E197+E206</f>
        <v>0</v>
      </c>
      <c r="F195" s="375"/>
      <c r="G195" s="375"/>
      <c r="H195" s="375"/>
      <c r="I195" s="375"/>
      <c r="J195" s="375">
        <f>J196+J197+J206</f>
        <v>0</v>
      </c>
      <c r="K195" s="168">
        <f t="shared" si="623"/>
        <v>0</v>
      </c>
      <c r="L195" s="695" t="e">
        <f t="shared" si="627"/>
        <v>#DIV/0!</v>
      </c>
      <c r="M195" s="375">
        <f>M196+M197+M206</f>
        <v>0</v>
      </c>
      <c r="N195" s="762" t="e">
        <f t="shared" si="635"/>
        <v>#DIV/0!</v>
      </c>
      <c r="O195" s="376"/>
      <c r="P195" s="421"/>
      <c r="Q195" s="376"/>
      <c r="R195" s="421"/>
      <c r="S195" s="376"/>
      <c r="T195" s="421"/>
      <c r="U195" s="376"/>
      <c r="V195" s="376">
        <f t="shared" si="522"/>
        <v>0</v>
      </c>
      <c r="W195" s="376">
        <f>W196+W197</f>
        <v>0</v>
      </c>
      <c r="X195" s="376"/>
      <c r="Y195" s="376"/>
      <c r="Z195" s="376">
        <f t="shared" si="520"/>
        <v>0</v>
      </c>
      <c r="AA195" s="376">
        <f>AA196+AA197</f>
        <v>0</v>
      </c>
      <c r="AB195" s="376"/>
      <c r="AC195" s="376"/>
      <c r="AD195" s="421"/>
      <c r="AE195" s="375">
        <f t="shared" ref="AE195:AE197" si="637">AG195</f>
        <v>0</v>
      </c>
      <c r="AF195" s="695" t="e">
        <f t="shared" si="628"/>
        <v>#DIV/0!</v>
      </c>
      <c r="AG195" s="375">
        <f>AG196+AG197</f>
        <v>0</v>
      </c>
      <c r="AH195" s="695" t="e">
        <f t="shared" si="629"/>
        <v>#DIV/0!</v>
      </c>
      <c r="AI195" s="376"/>
      <c r="AJ195" s="421"/>
      <c r="AK195" s="376"/>
      <c r="AL195" s="421"/>
      <c r="AM195" s="376"/>
      <c r="AN195" s="421"/>
      <c r="AO195" s="376"/>
      <c r="AP195" s="376">
        <f>AP196+AP197</f>
        <v>0</v>
      </c>
      <c r="AQ195" s="421"/>
      <c r="AR195" s="168">
        <f t="shared" si="625"/>
        <v>0</v>
      </c>
      <c r="AS195" s="695" t="e">
        <f t="shared" si="630"/>
        <v>#DIV/0!</v>
      </c>
      <c r="AT195" s="375">
        <f>AT196+AT197</f>
        <v>0</v>
      </c>
      <c r="AU195" s="695" t="e">
        <f t="shared" si="631"/>
        <v>#DIV/0!</v>
      </c>
      <c r="AV195" s="376"/>
      <c r="AW195" s="695" t="e">
        <f t="shared" si="632"/>
        <v>#DIV/0!</v>
      </c>
      <c r="AX195" s="375"/>
      <c r="AY195" s="695" t="e">
        <f t="shared" si="633"/>
        <v>#DIV/0!</v>
      </c>
      <c r="AZ195" s="376"/>
      <c r="BA195" s="695"/>
      <c r="BB195" s="376"/>
      <c r="BC195" s="376"/>
      <c r="BD195" s="376"/>
      <c r="BE195" s="376">
        <f t="shared" si="575"/>
        <v>0</v>
      </c>
      <c r="BF195" s="376">
        <f>BF196+BF197</f>
        <v>0</v>
      </c>
      <c r="BG195" s="376"/>
      <c r="BH195" s="376"/>
      <c r="BI195" s="376"/>
      <c r="BJ195" s="376">
        <f>BK195</f>
        <v>0</v>
      </c>
      <c r="BK195" s="376">
        <f>BK196+BK197</f>
        <v>0</v>
      </c>
      <c r="BL195" s="376"/>
      <c r="BM195" s="376"/>
      <c r="BN195" s="376">
        <f t="shared" si="537"/>
        <v>0</v>
      </c>
      <c r="BO195" s="376">
        <f>BO196+BO197</f>
        <v>0</v>
      </c>
      <c r="BP195" s="376"/>
      <c r="BQ195" s="376"/>
      <c r="BR195" s="376"/>
      <c r="BS195" s="376"/>
      <c r="BT195" s="376"/>
      <c r="BU195" s="628">
        <f t="shared" si="576"/>
        <v>0</v>
      </c>
      <c r="BV195" s="376">
        <f>BV196+BV197</f>
        <v>0</v>
      </c>
      <c r="BW195" s="376"/>
      <c r="BX195" s="376"/>
      <c r="BY195" s="376"/>
      <c r="BZ195" s="370"/>
      <c r="CA195" s="376"/>
      <c r="CB195" s="376"/>
      <c r="CC195" s="376"/>
      <c r="CD195" s="376"/>
      <c r="CE195" s="695" t="e">
        <f t="shared" si="634"/>
        <v>#DIV/0!</v>
      </c>
      <c r="CF195" s="376"/>
      <c r="CG195" s="376"/>
      <c r="CH195" s="376"/>
      <c r="CI195" s="376"/>
      <c r="CJ195" s="376"/>
      <c r="CK195" s="376"/>
      <c r="CL195" s="376"/>
      <c r="CM195" s="376"/>
      <c r="CN195" s="376"/>
      <c r="CO195" s="377"/>
      <c r="CP195" s="377"/>
      <c r="CQ195" s="377"/>
      <c r="CR195" s="377"/>
      <c r="CS195" s="377"/>
      <c r="CT195" s="376"/>
      <c r="CU195" s="376"/>
      <c r="CV195" s="377"/>
      <c r="CW195" s="377"/>
      <c r="CX195" s="376"/>
      <c r="CY195" s="376"/>
      <c r="CZ195" s="377"/>
      <c r="DA195" s="377"/>
      <c r="DB195" s="376"/>
      <c r="DC195" s="376"/>
      <c r="DD195" s="376"/>
      <c r="DE195" s="376"/>
      <c r="DF195" s="376"/>
      <c r="DG195" s="376"/>
      <c r="DH195" s="376"/>
      <c r="DI195" s="377"/>
      <c r="DJ195" s="377"/>
      <c r="DK195" s="376"/>
      <c r="DL195" s="376"/>
      <c r="DM195" s="377"/>
      <c r="DN195" s="377"/>
      <c r="DO195" s="376"/>
      <c r="DP195" s="376"/>
      <c r="DQ195" s="376"/>
      <c r="DR195" s="376"/>
      <c r="DS195" s="376"/>
      <c r="DT195" s="370"/>
      <c r="DU195" s="396"/>
      <c r="DV195" s="376"/>
      <c r="DW195" s="376"/>
      <c r="DX195" s="376"/>
      <c r="DY195" s="376"/>
      <c r="DZ195" s="376"/>
      <c r="EA195" s="376"/>
      <c r="EB195" s="376"/>
      <c r="EC195" s="375"/>
      <c r="ED195" s="375"/>
      <c r="EE195" s="375"/>
      <c r="EF195" s="375"/>
      <c r="EG195" s="375"/>
      <c r="EH195" s="375"/>
      <c r="EI195" s="375"/>
      <c r="EJ195" s="375"/>
      <c r="EK195" s="375"/>
      <c r="EL195" s="375"/>
      <c r="EM195" s="375"/>
      <c r="EN195" s="375"/>
      <c r="EO195" s="375"/>
      <c r="EP195" s="375"/>
      <c r="EQ195" s="375"/>
      <c r="ER195" s="375"/>
      <c r="ES195" s="375"/>
      <c r="ET195" s="375"/>
      <c r="EU195" s="375"/>
      <c r="EV195" s="375"/>
      <c r="EW195" s="375"/>
      <c r="EX195" s="375"/>
      <c r="EY195" s="375"/>
      <c r="EZ195" s="375"/>
      <c r="FA195" s="375"/>
      <c r="FB195" s="375"/>
      <c r="FC195" s="375"/>
      <c r="FD195" s="375"/>
      <c r="FE195" s="375"/>
      <c r="FF195" s="375"/>
      <c r="FG195" s="375"/>
      <c r="FH195" s="375"/>
      <c r="FI195" s="375"/>
      <c r="FJ195" s="375"/>
      <c r="FK195" s="375"/>
      <c r="FL195" s="375"/>
      <c r="FM195" s="375"/>
      <c r="FN195" s="375"/>
      <c r="FO195" s="375"/>
      <c r="FP195" s="375"/>
      <c r="FQ195" s="375"/>
      <c r="FR195" s="375"/>
      <c r="FS195" s="375"/>
      <c r="FT195" s="375"/>
      <c r="FU195" s="376"/>
      <c r="FV195" s="376"/>
      <c r="FW195" s="376"/>
      <c r="FX195" s="376"/>
      <c r="FY195" s="376"/>
      <c r="FZ195" s="376"/>
      <c r="GA195" s="376"/>
      <c r="GB195" s="376"/>
      <c r="GC195" s="376"/>
      <c r="GD195" s="376"/>
      <c r="GE195" s="376"/>
      <c r="GF195" s="376"/>
      <c r="GG195" s="376"/>
      <c r="GH195" s="376"/>
      <c r="GI195" s="376"/>
      <c r="GJ195" s="376"/>
      <c r="GK195" s="376"/>
      <c r="GL195" s="376"/>
      <c r="GM195" s="376"/>
      <c r="GN195" s="376"/>
      <c r="GO195" s="376"/>
      <c r="GP195" s="376"/>
      <c r="GQ195" s="376"/>
      <c r="GR195" s="376"/>
      <c r="GS195" s="377"/>
      <c r="GT195" s="377"/>
      <c r="GU195" s="377"/>
      <c r="GV195" s="377"/>
      <c r="GW195" s="377"/>
      <c r="GX195" s="376"/>
      <c r="GY195" s="376"/>
      <c r="GZ195" s="377"/>
      <c r="HA195" s="377"/>
      <c r="HB195" s="376"/>
      <c r="HC195" s="376"/>
      <c r="HD195" s="377"/>
      <c r="HE195" s="377"/>
      <c r="HF195" s="376"/>
      <c r="HG195" s="376"/>
      <c r="HH195" s="376"/>
      <c r="HI195" s="376"/>
      <c r="HJ195" s="376"/>
      <c r="HK195" s="376"/>
      <c r="HL195" s="376"/>
      <c r="HM195" s="377"/>
      <c r="HN195" s="377"/>
      <c r="HO195" s="376"/>
      <c r="HP195" s="376"/>
      <c r="HQ195" s="377"/>
      <c r="HR195" s="377"/>
      <c r="HS195" s="376"/>
      <c r="HT195" s="376"/>
      <c r="HU195" s="376"/>
      <c r="HV195" s="376"/>
      <c r="HW195" s="376"/>
      <c r="HX195" s="370"/>
      <c r="HY195" s="396"/>
      <c r="HZ195" s="376"/>
      <c r="IA195" s="376"/>
      <c r="IB195" s="376"/>
      <c r="IC195" s="376"/>
      <c r="ID195" s="376"/>
      <c r="IE195" s="376"/>
      <c r="IF195" s="376"/>
      <c r="IG195" s="375"/>
      <c r="IH195" s="375"/>
      <c r="II195" s="375"/>
      <c r="IJ195" s="375"/>
      <c r="IK195" s="375"/>
      <c r="IL195" s="375"/>
      <c r="IM195" s="375"/>
      <c r="IN195" s="375"/>
      <c r="IO195" s="375"/>
      <c r="IP195" s="375"/>
      <c r="IQ195" s="375"/>
      <c r="IR195" s="375"/>
      <c r="IS195" s="375"/>
      <c r="IT195" s="375"/>
      <c r="IU195" s="375"/>
      <c r="IV195" s="375"/>
      <c r="IW195" s="375"/>
      <c r="IX195" s="375"/>
      <c r="IY195" s="375"/>
      <c r="IZ195" s="375"/>
      <c r="JA195" s="375"/>
      <c r="JB195" s="375"/>
      <c r="JC195" s="375"/>
      <c r="JD195" s="375"/>
      <c r="JE195" s="375"/>
      <c r="JF195" s="375"/>
      <c r="JG195" s="375"/>
      <c r="JH195" s="375"/>
      <c r="JI195" s="375"/>
      <c r="JJ195" s="375"/>
      <c r="JK195" s="375"/>
      <c r="JL195" s="375"/>
      <c r="JM195" s="375"/>
      <c r="JN195" s="375"/>
      <c r="JO195" s="375"/>
      <c r="JP195" s="375"/>
      <c r="JQ195" s="375"/>
      <c r="JR195" s="375"/>
      <c r="JS195" s="375"/>
      <c r="JT195" s="375"/>
      <c r="JU195" s="375"/>
      <c r="JV195" s="375"/>
      <c r="JW195" s="375"/>
      <c r="JX195" s="375"/>
      <c r="JY195" s="376"/>
      <c r="JZ195" s="376"/>
      <c r="KA195" s="376"/>
      <c r="KB195" s="376"/>
      <c r="KC195" s="376"/>
      <c r="KD195" s="376"/>
      <c r="KE195" s="376"/>
      <c r="KF195" s="376"/>
      <c r="KG195" s="376"/>
      <c r="KH195" s="376"/>
      <c r="KI195" s="376"/>
      <c r="KJ195" s="376"/>
      <c r="KK195" s="376"/>
      <c r="KL195" s="376"/>
      <c r="KM195" s="376"/>
      <c r="KN195" s="376"/>
      <c r="KO195" s="376"/>
      <c r="KP195" s="376"/>
      <c r="KQ195" s="376"/>
      <c r="KR195" s="376"/>
      <c r="KS195" s="376"/>
      <c r="KT195" s="376"/>
      <c r="KU195" s="376"/>
      <c r="KV195" s="376"/>
      <c r="KW195" s="377"/>
      <c r="KX195" s="377"/>
      <c r="KY195" s="377"/>
      <c r="KZ195" s="377"/>
      <c r="LA195" s="377"/>
      <c r="LB195" s="376"/>
      <c r="LC195" s="376"/>
      <c r="LD195" s="377"/>
      <c r="LE195" s="377"/>
      <c r="LF195" s="376"/>
      <c r="LG195" s="376"/>
      <c r="LH195" s="377"/>
      <c r="LI195" s="377"/>
      <c r="LJ195" s="376"/>
      <c r="LK195" s="376"/>
      <c r="LL195" s="376"/>
      <c r="LM195" s="376"/>
      <c r="LN195" s="376"/>
      <c r="LO195" s="376"/>
      <c r="LP195" s="376"/>
      <c r="LQ195" s="377"/>
      <c r="LR195" s="377"/>
      <c r="LS195" s="376"/>
      <c r="LT195" s="376"/>
      <c r="LU195" s="377"/>
      <c r="LV195" s="377"/>
      <c r="LW195" s="376"/>
      <c r="LX195" s="376"/>
      <c r="LY195" s="376"/>
      <c r="LZ195" s="376"/>
      <c r="MA195" s="376"/>
      <c r="MB195" s="370"/>
      <c r="MC195" s="396"/>
      <c r="MD195" s="376"/>
      <c r="ME195" s="376"/>
      <c r="MF195" s="376"/>
      <c r="MG195" s="376"/>
      <c r="MH195" s="376"/>
      <c r="MI195" s="376"/>
      <c r="MJ195" s="376"/>
      <c r="MK195" s="375"/>
      <c r="ML195" s="375"/>
      <c r="MM195" s="375"/>
      <c r="MN195" s="375"/>
      <c r="MO195" s="375"/>
      <c r="MP195" s="375"/>
      <c r="MQ195" s="375"/>
      <c r="MR195" s="375"/>
      <c r="MS195" s="375"/>
      <c r="MT195" s="375"/>
      <c r="MU195" s="375"/>
      <c r="MV195" s="375"/>
      <c r="MW195" s="375"/>
      <c r="MX195" s="375"/>
      <c r="MY195" s="375"/>
      <c r="MZ195" s="375"/>
      <c r="NA195" s="375"/>
      <c r="NB195" s="375"/>
      <c r="NC195" s="375"/>
      <c r="ND195" s="375"/>
      <c r="NE195" s="375"/>
      <c r="NF195" s="375"/>
      <c r="NG195" s="375"/>
      <c r="NH195" s="375"/>
      <c r="NI195" s="375"/>
      <c r="NJ195" s="375"/>
      <c r="NK195" s="375"/>
      <c r="NL195" s="375"/>
      <c r="NM195" s="375"/>
      <c r="NN195" s="375"/>
      <c r="NO195" s="375"/>
      <c r="NP195" s="375"/>
      <c r="NQ195" s="375"/>
      <c r="NR195" s="375"/>
      <c r="NS195" s="375"/>
      <c r="NT195" s="375"/>
      <c r="NU195" s="375"/>
      <c r="NV195" s="375"/>
      <c r="NW195" s="375"/>
      <c r="NX195" s="375"/>
      <c r="NY195" s="375"/>
      <c r="NZ195" s="375"/>
      <c r="OA195" s="375"/>
      <c r="OB195" s="375"/>
      <c r="OC195" s="376"/>
      <c r="OD195" s="376"/>
      <c r="OE195" s="376"/>
      <c r="OF195" s="376"/>
      <c r="OG195" s="376"/>
      <c r="OH195" s="376"/>
      <c r="OI195" s="376"/>
      <c r="OJ195" s="376"/>
      <c r="OK195" s="376"/>
      <c r="OL195" s="376"/>
      <c r="OM195" s="376"/>
      <c r="ON195" s="376"/>
      <c r="OO195" s="376"/>
      <c r="OP195" s="376"/>
      <c r="OQ195" s="376"/>
      <c r="OR195" s="376"/>
      <c r="OS195" s="376"/>
      <c r="OT195" s="376"/>
      <c r="OU195" s="376"/>
      <c r="OV195" s="376"/>
      <c r="OW195" s="376"/>
      <c r="OX195" s="376"/>
      <c r="OY195" s="376"/>
      <c r="OZ195" s="376"/>
      <c r="PA195" s="377"/>
      <c r="PB195" s="377"/>
      <c r="PC195" s="377"/>
      <c r="PD195" s="377"/>
      <c r="PE195" s="377"/>
      <c r="PF195" s="376"/>
      <c r="PG195" s="376"/>
      <c r="PH195" s="377"/>
      <c r="PI195" s="377"/>
      <c r="PJ195" s="376"/>
      <c r="PK195" s="376"/>
      <c r="PL195" s="377"/>
      <c r="PM195" s="377"/>
      <c r="PN195" s="376"/>
      <c r="PO195" s="376"/>
      <c r="PP195" s="376"/>
      <c r="PQ195" s="376"/>
      <c r="PR195" s="376"/>
      <c r="PS195" s="376"/>
      <c r="PT195" s="376"/>
      <c r="PU195" s="377"/>
      <c r="PV195" s="377"/>
      <c r="PW195" s="376"/>
      <c r="PX195" s="376"/>
      <c r="PY195" s="377"/>
      <c r="PZ195" s="377"/>
      <c r="QA195" s="376"/>
      <c r="QB195" s="376"/>
      <c r="QC195" s="376"/>
      <c r="QD195" s="376"/>
      <c r="QE195" s="376"/>
      <c r="QF195" s="370"/>
      <c r="QG195" s="396"/>
      <c r="QH195" s="376"/>
      <c r="QI195" s="376"/>
      <c r="QJ195" s="376"/>
      <c r="QK195" s="376"/>
      <c r="QL195" s="376"/>
      <c r="QM195" s="376"/>
      <c r="QN195" s="376"/>
      <c r="QO195" s="375"/>
      <c r="QP195" s="375"/>
      <c r="QQ195" s="375"/>
      <c r="QR195" s="375"/>
      <c r="QS195" s="375"/>
      <c r="QT195" s="375"/>
      <c r="QU195" s="375"/>
      <c r="QV195" s="375"/>
      <c r="QW195" s="375"/>
      <c r="QX195" s="375"/>
      <c r="QY195" s="375"/>
      <c r="QZ195" s="375"/>
      <c r="RA195" s="375"/>
      <c r="RB195" s="375"/>
      <c r="RC195" s="375"/>
      <c r="RD195" s="375"/>
      <c r="RE195" s="375"/>
      <c r="RF195" s="375"/>
      <c r="RG195" s="375"/>
      <c r="RH195" s="375"/>
      <c r="RI195" s="375"/>
      <c r="RJ195" s="375"/>
      <c r="RK195" s="375"/>
      <c r="RL195" s="375"/>
      <c r="RM195" s="375"/>
      <c r="RN195" s="375"/>
      <c r="RO195" s="375"/>
      <c r="RP195" s="375"/>
      <c r="RQ195" s="375"/>
      <c r="RR195" s="375"/>
      <c r="RS195" s="375"/>
      <c r="RT195" s="375"/>
      <c r="RU195" s="375"/>
      <c r="RV195" s="375"/>
      <c r="RW195" s="375"/>
      <c r="RX195" s="375"/>
      <c r="RY195" s="375"/>
      <c r="RZ195" s="375"/>
      <c r="SA195" s="375"/>
      <c r="SB195" s="375"/>
      <c r="SC195" s="375"/>
      <c r="SD195" s="375"/>
      <c r="SE195" s="375"/>
      <c r="SF195" s="375"/>
      <c r="SG195" s="376"/>
      <c r="SH195" s="376"/>
      <c r="SI195" s="376"/>
      <c r="SJ195" s="376"/>
      <c r="SK195" s="376"/>
      <c r="SL195" s="376"/>
      <c r="SM195" s="376"/>
      <c r="SN195" s="376"/>
      <c r="SO195" s="376"/>
      <c r="SP195" s="376"/>
      <c r="SQ195" s="376"/>
      <c r="SR195" s="376"/>
      <c r="SS195" s="376"/>
      <c r="ST195" s="376"/>
      <c r="SU195" s="376"/>
      <c r="SV195" s="376"/>
      <c r="SW195" s="376"/>
      <c r="SX195" s="376"/>
      <c r="SY195" s="376"/>
      <c r="SZ195" s="376"/>
      <c r="TA195" s="376"/>
      <c r="TB195" s="376"/>
      <c r="TC195" s="376"/>
      <c r="TD195" s="376"/>
      <c r="TE195" s="377"/>
      <c r="TF195" s="377"/>
      <c r="TG195" s="377"/>
      <c r="TH195" s="377"/>
      <c r="TI195" s="377"/>
      <c r="TJ195" s="376"/>
      <c r="TK195" s="376"/>
      <c r="TL195" s="377"/>
      <c r="TM195" s="377"/>
      <c r="TN195" s="376"/>
      <c r="TO195" s="376"/>
      <c r="TP195" s="377"/>
      <c r="TQ195" s="377"/>
      <c r="TR195" s="376"/>
      <c r="TS195" s="376"/>
      <c r="TT195" s="376"/>
      <c r="TU195" s="376"/>
      <c r="TV195" s="376"/>
      <c r="TW195" s="376"/>
      <c r="TX195" s="376"/>
      <c r="TY195" s="377"/>
      <c r="TZ195" s="377"/>
      <c r="UA195" s="376"/>
      <c r="UB195" s="376"/>
      <c r="UC195" s="377"/>
      <c r="UD195" s="377"/>
      <c r="UE195" s="376"/>
      <c r="UF195" s="376"/>
      <c r="UG195" s="376"/>
      <c r="UH195" s="376"/>
      <c r="UI195" s="376"/>
      <c r="UJ195" s="370"/>
      <c r="UK195" s="396"/>
      <c r="UL195" s="376"/>
      <c r="UM195" s="376"/>
      <c r="UN195" s="376"/>
      <c r="UO195" s="376"/>
      <c r="UP195" s="376"/>
      <c r="UQ195" s="376"/>
      <c r="UR195" s="376"/>
      <c r="US195" s="375"/>
      <c r="UT195" s="375"/>
      <c r="UU195" s="375"/>
      <c r="UV195" s="375"/>
      <c r="UW195" s="375"/>
      <c r="UX195" s="375"/>
      <c r="UY195" s="375"/>
      <c r="UZ195" s="375"/>
      <c r="VA195" s="375"/>
      <c r="VB195" s="375"/>
      <c r="VC195" s="375"/>
      <c r="VD195" s="375"/>
      <c r="VE195" s="375"/>
      <c r="VF195" s="375"/>
      <c r="VG195" s="375"/>
      <c r="VH195" s="375"/>
      <c r="VI195" s="375"/>
      <c r="VJ195" s="375"/>
      <c r="VK195" s="375"/>
      <c r="VL195" s="375"/>
      <c r="VM195" s="375"/>
      <c r="VN195" s="375"/>
      <c r="VO195" s="375"/>
      <c r="VP195" s="375"/>
      <c r="VQ195" s="375"/>
      <c r="VR195" s="375"/>
      <c r="VS195" s="375"/>
      <c r="VT195" s="375"/>
      <c r="VU195" s="375"/>
      <c r="VV195" s="375"/>
      <c r="VW195" s="375"/>
      <c r="VX195" s="375"/>
      <c r="VY195" s="375"/>
      <c r="VZ195" s="375"/>
      <c r="WA195" s="375"/>
      <c r="WB195" s="375"/>
      <c r="WC195" s="375"/>
      <c r="WD195" s="375"/>
      <c r="WE195" s="375"/>
      <c r="WF195" s="375"/>
      <c r="WG195" s="375"/>
      <c r="WH195" s="375"/>
      <c r="WI195" s="375"/>
      <c r="WJ195" s="375"/>
      <c r="WK195" s="376"/>
      <c r="WL195" s="376"/>
      <c r="WM195" s="376"/>
      <c r="WN195" s="376"/>
      <c r="WO195" s="376"/>
      <c r="WP195" s="376"/>
      <c r="WQ195" s="376"/>
      <c r="WR195" s="376"/>
      <c r="WS195" s="376"/>
      <c r="WT195" s="376"/>
      <c r="WU195" s="376"/>
      <c r="WV195" s="376"/>
      <c r="WW195" s="376"/>
      <c r="WX195" s="376"/>
      <c r="WY195" s="376"/>
      <c r="WZ195" s="376"/>
      <c r="XA195" s="376"/>
      <c r="XB195" s="376"/>
      <c r="XC195" s="376"/>
      <c r="XD195" s="376"/>
      <c r="XE195" s="376"/>
      <c r="XF195" s="376"/>
      <c r="XG195" s="376"/>
      <c r="XH195" s="376"/>
      <c r="XI195" s="377"/>
      <c r="XJ195" s="377"/>
      <c r="XK195" s="377"/>
      <c r="XL195" s="377"/>
      <c r="XM195" s="377"/>
      <c r="XN195" s="376"/>
      <c r="XO195" s="376"/>
      <c r="XP195" s="377"/>
      <c r="XQ195" s="377"/>
      <c r="XR195" s="376"/>
      <c r="XS195" s="376"/>
      <c r="XT195" s="377"/>
      <c r="XU195" s="377"/>
      <c r="XV195" s="376"/>
      <c r="XW195" s="376"/>
      <c r="XX195" s="376"/>
      <c r="XY195" s="376"/>
      <c r="XZ195" s="376"/>
      <c r="YA195" s="376"/>
      <c r="YB195" s="376"/>
      <c r="YC195" s="377"/>
      <c r="YD195" s="377"/>
      <c r="YE195" s="376"/>
      <c r="YF195" s="376"/>
      <c r="YG195" s="377"/>
      <c r="YH195" s="377"/>
      <c r="YI195" s="376"/>
      <c r="YJ195" s="376"/>
      <c r="YK195" s="376"/>
      <c r="YL195" s="376"/>
      <c r="YM195" s="376"/>
      <c r="YN195" s="370"/>
      <c r="YO195" s="396"/>
      <c r="YP195" s="376"/>
      <c r="YQ195" s="376"/>
      <c r="YR195" s="376"/>
      <c r="YS195" s="376"/>
      <c r="YT195" s="376"/>
      <c r="YU195" s="376"/>
      <c r="YV195" s="376"/>
      <c r="YW195" s="375"/>
      <c r="YX195" s="375"/>
      <c r="YY195" s="375"/>
      <c r="YZ195" s="375"/>
      <c r="ZA195" s="375"/>
      <c r="ZB195" s="375"/>
      <c r="ZC195" s="375"/>
      <c r="ZD195" s="375"/>
      <c r="ZE195" s="375"/>
      <c r="ZF195" s="375"/>
      <c r="ZG195" s="375"/>
      <c r="ZH195" s="375"/>
      <c r="ZI195" s="375"/>
      <c r="ZJ195" s="375"/>
      <c r="ZK195" s="375"/>
      <c r="ZL195" s="375"/>
      <c r="ZM195" s="375"/>
      <c r="ZN195" s="375"/>
      <c r="ZO195" s="375"/>
      <c r="ZP195" s="375"/>
      <c r="ZQ195" s="375"/>
      <c r="ZR195" s="375"/>
      <c r="ZS195" s="375"/>
      <c r="ZT195" s="375"/>
      <c r="ZU195" s="375"/>
      <c r="ZV195" s="375"/>
      <c r="ZW195" s="375"/>
      <c r="ZX195" s="375"/>
      <c r="ZY195" s="375"/>
      <c r="ZZ195" s="375"/>
      <c r="AAA195" s="375"/>
      <c r="AAB195" s="375"/>
      <c r="AAC195" s="375"/>
      <c r="AAD195" s="375"/>
      <c r="AAE195" s="375"/>
      <c r="AAF195" s="375"/>
      <c r="AAG195" s="375"/>
      <c r="AAH195" s="375"/>
      <c r="AAI195" s="375"/>
      <c r="AAJ195" s="375"/>
      <c r="AAK195" s="375"/>
      <c r="AAL195" s="375"/>
      <c r="AAM195" s="375"/>
      <c r="AAN195" s="375"/>
      <c r="AAO195" s="376"/>
      <c r="AAP195" s="376"/>
      <c r="AAQ195" s="376"/>
      <c r="AAR195" s="376"/>
      <c r="AAS195" s="376"/>
      <c r="AAT195" s="376"/>
      <c r="AAU195" s="376"/>
      <c r="AAV195" s="376"/>
      <c r="AAW195" s="376"/>
      <c r="AAX195" s="376"/>
      <c r="AAY195" s="376"/>
      <c r="AAZ195" s="376"/>
      <c r="ABA195" s="376"/>
      <c r="ABB195" s="376"/>
      <c r="ABC195" s="376"/>
      <c r="ABD195" s="376"/>
      <c r="ABE195" s="376"/>
      <c r="ABF195" s="376"/>
      <c r="ABG195" s="376"/>
      <c r="ABH195" s="376"/>
      <c r="ABI195" s="376"/>
      <c r="ABJ195" s="376"/>
      <c r="ABK195" s="376"/>
      <c r="ABL195" s="376"/>
      <c r="ABM195" s="377"/>
      <c r="ABN195" s="377"/>
      <c r="ABO195" s="377"/>
      <c r="ABP195" s="377"/>
      <c r="ABQ195" s="377"/>
      <c r="ABR195" s="376"/>
      <c r="ABS195" s="376"/>
      <c r="ABT195" s="377"/>
      <c r="ABU195" s="377"/>
      <c r="ABV195" s="376"/>
      <c r="ABW195" s="376"/>
      <c r="ABX195" s="377"/>
      <c r="ABY195" s="377"/>
      <c r="ABZ195" s="376"/>
      <c r="ACA195" s="376"/>
      <c r="ACB195" s="376"/>
      <c r="ACC195" s="376"/>
      <c r="ACD195" s="376"/>
      <c r="ACE195" s="376"/>
      <c r="ACF195" s="376"/>
      <c r="ACG195" s="377"/>
      <c r="ACH195" s="377"/>
      <c r="ACI195" s="376"/>
      <c r="ACJ195" s="376"/>
      <c r="ACK195" s="377"/>
      <c r="ACL195" s="377"/>
      <c r="ACM195" s="376"/>
      <c r="ACN195" s="376"/>
      <c r="ACO195" s="376"/>
      <c r="ACP195" s="376"/>
      <c r="ACQ195" s="376"/>
      <c r="ACR195" s="370"/>
      <c r="ACS195" s="396"/>
      <c r="ACT195" s="376"/>
      <c r="ACU195" s="376"/>
      <c r="ACV195" s="376"/>
      <c r="ACW195" s="376"/>
      <c r="ACX195" s="376"/>
      <c r="ACY195" s="376"/>
      <c r="ACZ195" s="376"/>
      <c r="ADA195" s="375"/>
      <c r="ADB195" s="375"/>
      <c r="ADC195" s="375"/>
      <c r="ADD195" s="375"/>
      <c r="ADE195" s="375"/>
      <c r="ADF195" s="375"/>
      <c r="ADG195" s="375"/>
      <c r="ADH195" s="375"/>
      <c r="ADI195" s="375"/>
      <c r="ADJ195" s="375"/>
      <c r="ADK195" s="375"/>
      <c r="ADL195" s="375"/>
      <c r="ADM195" s="375"/>
      <c r="ADN195" s="375"/>
      <c r="ADO195" s="375"/>
      <c r="ADP195" s="375"/>
      <c r="ADQ195" s="375"/>
      <c r="ADR195" s="375"/>
      <c r="ADS195" s="375"/>
      <c r="ADT195" s="375"/>
      <c r="ADU195" s="375"/>
      <c r="ADV195" s="375"/>
      <c r="ADW195" s="375"/>
      <c r="ADX195" s="375"/>
      <c r="ADY195" s="375"/>
      <c r="ADZ195" s="375"/>
      <c r="AEA195" s="375"/>
      <c r="AEB195" s="375"/>
      <c r="AEC195" s="375"/>
      <c r="AED195" s="375"/>
      <c r="AEE195" s="375"/>
      <c r="AEF195" s="375"/>
      <c r="AEG195" s="375"/>
      <c r="AEH195" s="375"/>
      <c r="AEI195" s="375"/>
      <c r="AEJ195" s="375"/>
      <c r="AEK195" s="375"/>
      <c r="AEL195" s="375"/>
      <c r="AEM195" s="375"/>
      <c r="AEN195" s="375"/>
      <c r="AEO195" s="375"/>
      <c r="AEP195" s="375"/>
      <c r="AEQ195" s="375"/>
      <c r="AER195" s="375"/>
      <c r="AES195" s="376"/>
      <c r="AET195" s="376"/>
      <c r="AEU195" s="376"/>
      <c r="AEV195" s="376"/>
      <c r="AEW195" s="376"/>
      <c r="AEX195" s="376"/>
      <c r="AEY195" s="376"/>
      <c r="AEZ195" s="376"/>
      <c r="AFA195" s="376"/>
      <c r="AFB195" s="376"/>
      <c r="AFC195" s="376"/>
      <c r="AFD195" s="376"/>
      <c r="AFE195" s="376"/>
      <c r="AFF195" s="376"/>
      <c r="AFG195" s="376"/>
      <c r="AFH195" s="376"/>
      <c r="AFI195" s="376"/>
      <c r="AFJ195" s="376"/>
      <c r="AFK195" s="376"/>
      <c r="AFL195" s="376"/>
      <c r="AFM195" s="376"/>
      <c r="AFN195" s="376"/>
      <c r="AFO195" s="376"/>
      <c r="AFP195" s="376"/>
      <c r="AFQ195" s="377"/>
      <c r="AFR195" s="377"/>
      <c r="AFS195" s="377"/>
      <c r="AFT195" s="377"/>
      <c r="AFU195" s="377"/>
      <c r="AFV195" s="376"/>
      <c r="AFW195" s="376"/>
      <c r="AFX195" s="377"/>
      <c r="AFY195" s="377"/>
      <c r="AFZ195" s="376"/>
      <c r="AGA195" s="376"/>
      <c r="AGB195" s="377"/>
      <c r="AGC195" s="377"/>
      <c r="AGD195" s="376"/>
      <c r="AGE195" s="376"/>
      <c r="AGF195" s="376"/>
      <c r="AGG195" s="376"/>
      <c r="AGH195" s="376"/>
      <c r="AGI195" s="376"/>
      <c r="AGJ195" s="376"/>
      <c r="AGK195" s="377"/>
      <c r="AGL195" s="377"/>
      <c r="AGM195" s="376"/>
      <c r="AGN195" s="376"/>
      <c r="AGO195" s="377"/>
      <c r="AGP195" s="377"/>
      <c r="AGQ195" s="376"/>
      <c r="AGR195" s="376"/>
      <c r="AGS195" s="376"/>
      <c r="AGT195" s="376"/>
      <c r="AGU195" s="376"/>
      <c r="AGV195" s="370"/>
      <c r="AGW195" s="396"/>
      <c r="AGX195" s="376"/>
      <c r="AGY195" s="376"/>
      <c r="AGZ195" s="376"/>
      <c r="AHA195" s="376"/>
      <c r="AHB195" s="376"/>
      <c r="AHC195" s="376"/>
      <c r="AHD195" s="376"/>
      <c r="AHE195" s="375"/>
      <c r="AHF195" s="375"/>
      <c r="AHG195" s="375"/>
      <c r="AHH195" s="375"/>
      <c r="AHI195" s="375"/>
      <c r="AHJ195" s="375"/>
      <c r="AHK195" s="375"/>
      <c r="AHL195" s="375"/>
      <c r="AHM195" s="375"/>
      <c r="AHN195" s="375"/>
      <c r="AHO195" s="375"/>
      <c r="AHP195" s="375"/>
      <c r="AHQ195" s="375"/>
      <c r="AHR195" s="375"/>
      <c r="AHS195" s="375"/>
      <c r="AHT195" s="375"/>
      <c r="AHU195" s="375"/>
      <c r="AHV195" s="375"/>
      <c r="AHW195" s="375"/>
      <c r="AHX195" s="375"/>
      <c r="AHY195" s="375"/>
      <c r="AHZ195" s="375"/>
      <c r="AIA195" s="375"/>
      <c r="AIB195" s="375"/>
      <c r="AIC195" s="375"/>
      <c r="AID195" s="375"/>
      <c r="AIE195" s="375"/>
      <c r="AIF195" s="375"/>
      <c r="AIG195" s="375"/>
      <c r="AIH195" s="375"/>
      <c r="AII195" s="375"/>
      <c r="AIJ195" s="375"/>
      <c r="AIK195" s="375"/>
      <c r="AIL195" s="375"/>
      <c r="AIM195" s="375"/>
      <c r="AIN195" s="375"/>
      <c r="AIO195" s="375"/>
      <c r="AIP195" s="375"/>
      <c r="AIQ195" s="375"/>
      <c r="AIR195" s="375"/>
      <c r="AIS195" s="375"/>
      <c r="AIT195" s="375"/>
      <c r="AIU195" s="375"/>
      <c r="AIV195" s="375"/>
      <c r="AIW195" s="376"/>
      <c r="AIX195" s="376"/>
      <c r="AIY195" s="376"/>
      <c r="AIZ195" s="376"/>
      <c r="AJA195" s="376"/>
      <c r="AJB195" s="376"/>
      <c r="AJC195" s="376"/>
      <c r="AJD195" s="376"/>
      <c r="AJE195" s="376"/>
      <c r="AJF195" s="376"/>
      <c r="AJG195" s="376"/>
      <c r="AJH195" s="376"/>
      <c r="AJI195" s="376"/>
      <c r="AJJ195" s="376"/>
      <c r="AJK195" s="376"/>
      <c r="AJL195" s="376"/>
      <c r="AJM195" s="376"/>
      <c r="AJN195" s="376"/>
      <c r="AJO195" s="376"/>
      <c r="AJP195" s="376"/>
      <c r="AJQ195" s="376"/>
      <c r="AJR195" s="376"/>
      <c r="AJS195" s="376"/>
      <c r="AJT195" s="376"/>
      <c r="AJU195" s="377"/>
      <c r="AJV195" s="377"/>
      <c r="AJW195" s="377"/>
      <c r="AJX195" s="377"/>
      <c r="AJY195" s="377"/>
      <c r="AJZ195" s="376"/>
      <c r="AKA195" s="376"/>
      <c r="AKB195" s="377"/>
      <c r="AKC195" s="377"/>
      <c r="AKD195" s="376"/>
      <c r="AKE195" s="376"/>
      <c r="AKF195" s="377"/>
      <c r="AKG195" s="377"/>
      <c r="AKH195" s="376"/>
      <c r="AKI195" s="376"/>
      <c r="AKJ195" s="376"/>
      <c r="AKK195" s="376"/>
      <c r="AKL195" s="376"/>
      <c r="AKM195" s="376"/>
      <c r="AKN195" s="376"/>
      <c r="AKO195" s="377"/>
      <c r="AKP195" s="377"/>
      <c r="AKQ195" s="376"/>
      <c r="AKR195" s="376"/>
      <c r="AKS195" s="377"/>
      <c r="AKT195" s="377"/>
      <c r="AKU195" s="376"/>
      <c r="AKV195" s="376"/>
      <c r="AKW195" s="376"/>
      <c r="AKX195" s="376"/>
      <c r="AKY195" s="376"/>
      <c r="AKZ195" s="370"/>
      <c r="ALA195" s="396"/>
      <c r="ALB195" s="376"/>
      <c r="ALC195" s="376"/>
      <c r="ALD195" s="376"/>
      <c r="ALE195" s="376"/>
      <c r="ALF195" s="376"/>
      <c r="ALG195" s="376"/>
      <c r="ALH195" s="376"/>
      <c r="ALI195" s="375"/>
      <c r="ALJ195" s="375"/>
      <c r="ALK195" s="375"/>
      <c r="ALL195" s="375"/>
      <c r="ALM195" s="375"/>
      <c r="ALN195" s="375"/>
      <c r="ALO195" s="375"/>
      <c r="ALP195" s="375"/>
      <c r="ALQ195" s="375"/>
      <c r="ALR195" s="375"/>
      <c r="ALS195" s="375"/>
      <c r="ALT195" s="375"/>
      <c r="ALU195" s="375"/>
      <c r="ALV195" s="375"/>
      <c r="ALW195" s="375"/>
      <c r="ALX195" s="375"/>
      <c r="ALY195" s="375"/>
      <c r="ALZ195" s="375"/>
      <c r="AMA195" s="375"/>
      <c r="AMB195" s="375"/>
      <c r="AMC195" s="375"/>
      <c r="AMD195" s="375"/>
      <c r="AME195" s="375"/>
      <c r="AMF195" s="375"/>
      <c r="AMG195" s="375"/>
      <c r="AMH195" s="375"/>
      <c r="AMI195" s="375"/>
      <c r="AMJ195" s="375"/>
      <c r="AMK195" s="375"/>
      <c r="AML195" s="375"/>
      <c r="AMM195" s="375"/>
      <c r="AMN195" s="375"/>
      <c r="AMO195" s="375"/>
      <c r="AMP195" s="375"/>
      <c r="AMQ195" s="375"/>
      <c r="AMR195" s="375"/>
      <c r="AMS195" s="375"/>
      <c r="AMT195" s="375"/>
      <c r="AMU195" s="375"/>
      <c r="AMV195" s="375"/>
      <c r="AMW195" s="375"/>
      <c r="AMX195" s="375"/>
      <c r="AMY195" s="375"/>
      <c r="AMZ195" s="375"/>
      <c r="ANA195" s="376"/>
      <c r="ANB195" s="376"/>
      <c r="ANC195" s="376"/>
      <c r="AND195" s="376"/>
      <c r="ANE195" s="376"/>
      <c r="ANF195" s="376"/>
      <c r="ANG195" s="376"/>
      <c r="ANH195" s="376"/>
      <c r="ANI195" s="376"/>
      <c r="ANJ195" s="376"/>
      <c r="ANK195" s="376"/>
      <c r="ANL195" s="376"/>
      <c r="ANM195" s="376"/>
      <c r="ANN195" s="376"/>
      <c r="ANO195" s="376"/>
      <c r="ANP195" s="376"/>
      <c r="ANQ195" s="376"/>
      <c r="ANR195" s="376"/>
      <c r="ANS195" s="376"/>
      <c r="ANT195" s="376"/>
      <c r="ANU195" s="376"/>
      <c r="ANV195" s="376"/>
      <c r="ANW195" s="376"/>
      <c r="ANX195" s="376"/>
      <c r="ANY195" s="377"/>
      <c r="ANZ195" s="377"/>
      <c r="AOA195" s="377"/>
      <c r="AOB195" s="377"/>
      <c r="AOC195" s="377"/>
      <c r="AOD195" s="376"/>
      <c r="AOE195" s="376"/>
      <c r="AOF195" s="377"/>
      <c r="AOG195" s="377"/>
      <c r="AOH195" s="376"/>
      <c r="AOI195" s="376"/>
      <c r="AOJ195" s="377"/>
      <c r="AOK195" s="377"/>
      <c r="AOL195" s="376"/>
      <c r="AOM195" s="376"/>
      <c r="AON195" s="376"/>
      <c r="AOO195" s="376"/>
      <c r="AOP195" s="376"/>
      <c r="AOQ195" s="376"/>
      <c r="AOR195" s="376"/>
      <c r="AOS195" s="377"/>
      <c r="AOT195" s="377"/>
      <c r="AOU195" s="376"/>
      <c r="AOV195" s="376"/>
      <c r="AOW195" s="377"/>
      <c r="AOX195" s="377"/>
      <c r="AOY195" s="376"/>
      <c r="AOZ195" s="376"/>
      <c r="APA195" s="376"/>
      <c r="APB195" s="376"/>
      <c r="APC195" s="376"/>
      <c r="APD195" s="370"/>
      <c r="APE195" s="396"/>
      <c r="APF195" s="376"/>
      <c r="APG195" s="376"/>
      <c r="APH195" s="376"/>
      <c r="API195" s="376"/>
      <c r="APJ195" s="376"/>
      <c r="APK195" s="376"/>
      <c r="APL195" s="376"/>
      <c r="APM195" s="375"/>
      <c r="APN195" s="375"/>
      <c r="APO195" s="375"/>
      <c r="APP195" s="375"/>
      <c r="APQ195" s="375"/>
      <c r="APR195" s="375"/>
      <c r="APS195" s="375"/>
      <c r="APT195" s="375"/>
      <c r="APU195" s="375"/>
      <c r="APV195" s="375"/>
      <c r="APW195" s="375"/>
      <c r="APX195" s="375"/>
      <c r="APY195" s="375"/>
      <c r="APZ195" s="375"/>
      <c r="AQA195" s="375"/>
      <c r="AQB195" s="375"/>
      <c r="AQC195" s="375"/>
      <c r="AQD195" s="375"/>
      <c r="AQE195" s="375"/>
      <c r="AQF195" s="375"/>
      <c r="AQG195" s="375"/>
      <c r="AQH195" s="375"/>
      <c r="AQI195" s="375"/>
      <c r="AQJ195" s="375"/>
      <c r="AQK195" s="375"/>
      <c r="AQL195" s="375"/>
      <c r="AQM195" s="375"/>
      <c r="AQN195" s="375"/>
      <c r="AQO195" s="375"/>
      <c r="AQP195" s="375"/>
      <c r="AQQ195" s="375"/>
      <c r="AQR195" s="375"/>
      <c r="AQS195" s="375"/>
      <c r="AQT195" s="375"/>
      <c r="AQU195" s="375"/>
      <c r="AQV195" s="375"/>
      <c r="AQW195" s="375"/>
      <c r="AQX195" s="375"/>
      <c r="AQY195" s="375"/>
      <c r="AQZ195" s="375"/>
      <c r="ARA195" s="375"/>
      <c r="ARB195" s="375"/>
      <c r="ARC195" s="375"/>
      <c r="ARD195" s="375"/>
      <c r="ARE195" s="376"/>
      <c r="ARF195" s="376"/>
      <c r="ARG195" s="376"/>
      <c r="ARH195" s="376"/>
      <c r="ARI195" s="376"/>
      <c r="ARJ195" s="376"/>
      <c r="ARK195" s="376"/>
      <c r="ARL195" s="376"/>
      <c r="ARM195" s="376"/>
      <c r="ARN195" s="376"/>
      <c r="ARO195" s="376"/>
      <c r="ARP195" s="376"/>
      <c r="ARQ195" s="376"/>
      <c r="ARR195" s="376"/>
      <c r="ARS195" s="376"/>
      <c r="ART195" s="376"/>
      <c r="ARU195" s="376"/>
      <c r="ARV195" s="376"/>
      <c r="ARW195" s="376"/>
      <c r="ARX195" s="376"/>
      <c r="ARY195" s="376"/>
      <c r="ARZ195" s="376"/>
      <c r="ASA195" s="376"/>
      <c r="ASB195" s="376"/>
      <c r="ASC195" s="377"/>
      <c r="ASD195" s="377"/>
      <c r="ASE195" s="377"/>
      <c r="ASF195" s="377"/>
      <c r="ASG195" s="377"/>
      <c r="ASH195" s="376"/>
      <c r="ASI195" s="376"/>
      <c r="ASJ195" s="377"/>
      <c r="ASK195" s="377"/>
      <c r="ASL195" s="376"/>
      <c r="ASM195" s="376"/>
      <c r="ASN195" s="377"/>
      <c r="ASO195" s="377"/>
      <c r="ASP195" s="376"/>
      <c r="ASQ195" s="376"/>
      <c r="ASR195" s="376"/>
      <c r="ASS195" s="376"/>
      <c r="AST195" s="376"/>
      <c r="ASU195" s="376"/>
      <c r="ASV195" s="376"/>
      <c r="ASW195" s="377"/>
      <c r="ASX195" s="377"/>
      <c r="ASY195" s="376"/>
      <c r="ASZ195" s="376"/>
      <c r="ATA195" s="377"/>
      <c r="ATB195" s="377"/>
      <c r="ATC195" s="376"/>
      <c r="ATD195" s="376"/>
      <c r="ATE195" s="376"/>
      <c r="ATF195" s="376"/>
      <c r="ATG195" s="376"/>
      <c r="ATH195" s="370"/>
      <c r="ATI195" s="396"/>
      <c r="ATJ195" s="376"/>
      <c r="ATK195" s="376"/>
      <c r="ATL195" s="376"/>
      <c r="ATM195" s="376"/>
      <c r="ATN195" s="376"/>
      <c r="ATO195" s="376"/>
      <c r="ATP195" s="376"/>
      <c r="ATQ195" s="375"/>
      <c r="ATR195" s="375"/>
      <c r="ATS195" s="375"/>
      <c r="ATT195" s="375"/>
      <c r="ATU195" s="375"/>
      <c r="ATV195" s="375"/>
      <c r="ATW195" s="375"/>
      <c r="ATX195" s="375"/>
      <c r="ATY195" s="375"/>
      <c r="ATZ195" s="375"/>
      <c r="AUA195" s="375"/>
      <c r="AUB195" s="375"/>
      <c r="AUC195" s="375"/>
      <c r="AUD195" s="375"/>
      <c r="AUE195" s="375"/>
      <c r="AUF195" s="375"/>
      <c r="AUG195" s="375"/>
      <c r="AUH195" s="375"/>
      <c r="AUI195" s="375"/>
      <c r="AUJ195" s="375"/>
      <c r="AUK195" s="375"/>
      <c r="AUL195" s="375"/>
      <c r="AUM195" s="375"/>
      <c r="AUN195" s="375"/>
      <c r="AUO195" s="375"/>
      <c r="AUP195" s="375"/>
      <c r="AUQ195" s="375"/>
      <c r="AUR195" s="375"/>
      <c r="AUS195" s="375"/>
      <c r="AUT195" s="375"/>
      <c r="AUU195" s="375"/>
      <c r="AUV195" s="375"/>
      <c r="AUW195" s="375"/>
      <c r="AUX195" s="375"/>
      <c r="AUY195" s="375"/>
      <c r="AUZ195" s="375"/>
      <c r="AVA195" s="375"/>
      <c r="AVB195" s="375"/>
      <c r="AVC195" s="375"/>
      <c r="AVD195" s="375"/>
      <c r="AVE195" s="375"/>
      <c r="AVF195" s="375"/>
      <c r="AVG195" s="375"/>
      <c r="AVH195" s="375"/>
      <c r="AVI195" s="376"/>
      <c r="AVJ195" s="376"/>
      <c r="AVK195" s="376"/>
      <c r="AVL195" s="376"/>
      <c r="AVM195" s="376"/>
      <c r="AVN195" s="376"/>
      <c r="AVO195" s="376"/>
      <c r="AVP195" s="376"/>
      <c r="AVQ195" s="376"/>
      <c r="AVR195" s="376"/>
      <c r="AVS195" s="376"/>
      <c r="AVT195" s="376"/>
      <c r="AVU195" s="376"/>
      <c r="AVV195" s="376"/>
      <c r="AVW195" s="376"/>
      <c r="AVX195" s="376"/>
      <c r="AVY195" s="376"/>
      <c r="AVZ195" s="376"/>
      <c r="AWA195" s="376"/>
      <c r="AWB195" s="376"/>
      <c r="AWC195" s="376"/>
      <c r="AWD195" s="376"/>
      <c r="AWE195" s="376"/>
      <c r="AWF195" s="376"/>
      <c r="AWG195" s="377"/>
      <c r="AWH195" s="377"/>
      <c r="AWI195" s="377"/>
      <c r="AWJ195" s="377"/>
      <c r="AWK195" s="377"/>
      <c r="AWL195" s="376"/>
      <c r="AWM195" s="376"/>
      <c r="AWN195" s="377"/>
      <c r="AWO195" s="377"/>
      <c r="AWP195" s="376"/>
      <c r="AWQ195" s="376"/>
      <c r="AWR195" s="377"/>
      <c r="AWS195" s="377"/>
      <c r="AWT195" s="376"/>
      <c r="AWU195" s="376"/>
      <c r="AWV195" s="376"/>
      <c r="AWW195" s="376"/>
      <c r="AWX195" s="376"/>
      <c r="AWY195" s="376"/>
      <c r="AWZ195" s="376"/>
      <c r="AXA195" s="377"/>
      <c r="AXB195" s="377"/>
      <c r="AXC195" s="376"/>
      <c r="AXD195" s="376"/>
      <c r="AXE195" s="377"/>
      <c r="AXF195" s="377"/>
      <c r="AXG195" s="376"/>
      <c r="AXH195" s="376"/>
      <c r="AXI195" s="376"/>
      <c r="AXJ195" s="376"/>
      <c r="AXK195" s="376"/>
      <c r="AXL195" s="370"/>
      <c r="AXM195" s="396"/>
      <c r="AXN195" s="376"/>
      <c r="AXO195" s="376"/>
      <c r="AXP195" s="376"/>
      <c r="AXQ195" s="376"/>
      <c r="AXR195" s="376"/>
      <c r="AXS195" s="376"/>
      <c r="AXT195" s="376"/>
      <c r="AXU195" s="375"/>
      <c r="AXV195" s="375"/>
      <c r="AXW195" s="375"/>
      <c r="AXX195" s="375"/>
      <c r="AXY195" s="375"/>
      <c r="AXZ195" s="375"/>
      <c r="AYA195" s="375"/>
      <c r="AYB195" s="375"/>
      <c r="AYC195" s="375"/>
      <c r="AYD195" s="375"/>
      <c r="AYE195" s="375"/>
      <c r="AYF195" s="375"/>
      <c r="AYG195" s="375"/>
      <c r="AYH195" s="375"/>
      <c r="AYI195" s="375"/>
      <c r="AYJ195" s="375"/>
      <c r="AYK195" s="375"/>
      <c r="AYL195" s="375"/>
      <c r="AYM195" s="375"/>
      <c r="AYN195" s="375"/>
      <c r="AYO195" s="375"/>
      <c r="AYP195" s="375"/>
      <c r="AYQ195" s="375"/>
      <c r="AYR195" s="375"/>
      <c r="AYS195" s="375"/>
      <c r="AYT195" s="375"/>
      <c r="AYU195" s="375"/>
      <c r="AYV195" s="375"/>
      <c r="AYW195" s="375"/>
      <c r="AYX195" s="375"/>
      <c r="AYY195" s="375"/>
      <c r="AYZ195" s="375"/>
      <c r="AZA195" s="375"/>
      <c r="AZB195" s="375"/>
      <c r="AZC195" s="375"/>
      <c r="AZD195" s="375"/>
      <c r="AZE195" s="375"/>
      <c r="AZF195" s="375"/>
      <c r="AZG195" s="375"/>
      <c r="AZH195" s="375"/>
      <c r="AZI195" s="375"/>
      <c r="AZJ195" s="375"/>
      <c r="AZK195" s="375"/>
      <c r="AZL195" s="375"/>
      <c r="AZM195" s="376"/>
      <c r="AZN195" s="376"/>
      <c r="AZO195" s="376"/>
      <c r="AZP195" s="376"/>
      <c r="AZQ195" s="376"/>
      <c r="AZR195" s="376"/>
      <c r="AZS195" s="376"/>
      <c r="AZT195" s="376"/>
      <c r="AZU195" s="376"/>
      <c r="AZV195" s="376"/>
      <c r="AZW195" s="376"/>
      <c r="AZX195" s="376"/>
      <c r="AZY195" s="376"/>
      <c r="AZZ195" s="376"/>
      <c r="BAA195" s="376"/>
      <c r="BAB195" s="376"/>
      <c r="BAC195" s="376"/>
      <c r="BAD195" s="376"/>
      <c r="BAE195" s="376"/>
      <c r="BAF195" s="376"/>
      <c r="BAG195" s="376"/>
      <c r="BAH195" s="376"/>
      <c r="BAI195" s="376"/>
      <c r="BAJ195" s="376"/>
      <c r="BAK195" s="377"/>
      <c r="BAL195" s="377"/>
      <c r="BAM195" s="377"/>
      <c r="BAN195" s="377"/>
      <c r="BAO195" s="377"/>
      <c r="BAP195" s="376"/>
      <c r="BAQ195" s="376"/>
      <c r="BAR195" s="377"/>
      <c r="BAS195" s="377"/>
      <c r="BAT195" s="376"/>
      <c r="BAU195" s="376"/>
      <c r="BAV195" s="377"/>
      <c r="BAW195" s="377"/>
      <c r="BAX195" s="376"/>
      <c r="BAY195" s="376"/>
      <c r="BAZ195" s="376"/>
      <c r="BBA195" s="376"/>
      <c r="BBB195" s="376"/>
      <c r="BBC195" s="376"/>
      <c r="BBD195" s="376"/>
      <c r="BBE195" s="377"/>
      <c r="BBF195" s="377"/>
      <c r="BBG195" s="376"/>
      <c r="BBH195" s="376"/>
      <c r="BBI195" s="377"/>
      <c r="BBJ195" s="377"/>
      <c r="BBK195" s="376"/>
      <c r="BBL195" s="376"/>
      <c r="BBM195" s="376"/>
      <c r="BBN195" s="376"/>
      <c r="BBO195" s="376"/>
      <c r="BBP195" s="370"/>
      <c r="BBQ195" s="396"/>
      <c r="BBR195" s="376"/>
      <c r="BBS195" s="376"/>
      <c r="BBT195" s="376"/>
      <c r="BBU195" s="376"/>
      <c r="BBV195" s="376"/>
      <c r="BBW195" s="376"/>
      <c r="BBX195" s="376"/>
      <c r="BBY195" s="375"/>
      <c r="BBZ195" s="375"/>
      <c r="BCA195" s="375"/>
      <c r="BCB195" s="375"/>
      <c r="BCC195" s="375"/>
      <c r="BCD195" s="375"/>
      <c r="BCE195" s="375"/>
      <c r="BCF195" s="375"/>
      <c r="BCG195" s="375"/>
      <c r="BCH195" s="375"/>
      <c r="BCI195" s="375"/>
      <c r="BCJ195" s="375"/>
      <c r="BCK195" s="375"/>
      <c r="BCL195" s="375"/>
      <c r="BCM195" s="375"/>
      <c r="BCN195" s="375"/>
      <c r="BCO195" s="375"/>
      <c r="BCP195" s="375"/>
      <c r="BCQ195" s="375"/>
      <c r="BCR195" s="375"/>
      <c r="BCS195" s="375"/>
      <c r="BCT195" s="375"/>
      <c r="BCU195" s="375"/>
      <c r="BCV195" s="375"/>
      <c r="BCW195" s="375"/>
      <c r="BCX195" s="375"/>
      <c r="BCY195" s="375"/>
      <c r="BCZ195" s="375"/>
      <c r="BDA195" s="375"/>
      <c r="BDB195" s="375"/>
      <c r="BDC195" s="375"/>
      <c r="BDD195" s="375"/>
      <c r="BDE195" s="375"/>
      <c r="BDF195" s="375"/>
      <c r="BDG195" s="375"/>
      <c r="BDH195" s="375"/>
      <c r="BDI195" s="375"/>
      <c r="BDJ195" s="375"/>
      <c r="BDK195" s="375"/>
      <c r="BDL195" s="375"/>
      <c r="BDM195" s="375"/>
      <c r="BDN195" s="375"/>
      <c r="BDO195" s="375"/>
      <c r="BDP195" s="375"/>
      <c r="BDQ195" s="376"/>
      <c r="BDR195" s="376"/>
      <c r="BDS195" s="376"/>
      <c r="BDT195" s="376"/>
      <c r="BDU195" s="376"/>
      <c r="BDV195" s="376"/>
      <c r="BDW195" s="376"/>
      <c r="BDX195" s="376"/>
      <c r="BDY195" s="376"/>
      <c r="BDZ195" s="376"/>
      <c r="BEA195" s="376"/>
      <c r="BEB195" s="376"/>
      <c r="BEC195" s="376"/>
      <c r="BED195" s="376"/>
      <c r="BEE195" s="376"/>
      <c r="BEF195" s="376"/>
      <c r="BEG195" s="376"/>
      <c r="BEH195" s="376"/>
      <c r="BEI195" s="376"/>
      <c r="BEJ195" s="376"/>
      <c r="BEK195" s="376"/>
      <c r="BEL195" s="376"/>
      <c r="BEM195" s="376"/>
      <c r="BEN195" s="376"/>
      <c r="BEO195" s="377"/>
      <c r="BEP195" s="377"/>
      <c r="BEQ195" s="377"/>
      <c r="BER195" s="377"/>
      <c r="BES195" s="377"/>
      <c r="BET195" s="376"/>
      <c r="BEU195" s="376"/>
      <c r="BEV195" s="377"/>
      <c r="BEW195" s="377"/>
      <c r="BEX195" s="376"/>
      <c r="BEY195" s="376"/>
      <c r="BEZ195" s="377"/>
      <c r="BFA195" s="377"/>
      <c r="BFB195" s="376"/>
      <c r="BFC195" s="376"/>
      <c r="BFD195" s="376"/>
      <c r="BFE195" s="376"/>
      <c r="BFF195" s="376"/>
      <c r="BFG195" s="376"/>
      <c r="BFH195" s="376"/>
      <c r="BFI195" s="377"/>
      <c r="BFJ195" s="377"/>
      <c r="BFK195" s="376"/>
      <c r="BFL195" s="376"/>
      <c r="BFM195" s="377"/>
      <c r="BFN195" s="377"/>
      <c r="BFO195" s="376"/>
      <c r="BFP195" s="376"/>
      <c r="BFQ195" s="376"/>
      <c r="BFR195" s="376"/>
      <c r="BFS195" s="376"/>
      <c r="BFT195" s="370"/>
      <c r="BFU195" s="396"/>
      <c r="BFV195" s="376"/>
      <c r="BFW195" s="376"/>
      <c r="BFX195" s="376"/>
      <c r="BFY195" s="376"/>
      <c r="BFZ195" s="376"/>
      <c r="BGA195" s="376"/>
      <c r="BGB195" s="376"/>
      <c r="BGC195" s="375"/>
      <c r="BGD195" s="375"/>
      <c r="BGE195" s="375"/>
      <c r="BGF195" s="375"/>
      <c r="BGG195" s="375"/>
      <c r="BGH195" s="375"/>
      <c r="BGI195" s="375"/>
      <c r="BGJ195" s="375"/>
      <c r="BGK195" s="375"/>
      <c r="BGL195" s="375"/>
      <c r="BGM195" s="375"/>
      <c r="BGN195" s="375"/>
      <c r="BGO195" s="375"/>
      <c r="BGP195" s="375"/>
      <c r="BGQ195" s="375"/>
      <c r="BGR195" s="375"/>
      <c r="BGS195" s="375"/>
      <c r="BGT195" s="375"/>
      <c r="BGU195" s="375"/>
      <c r="BGV195" s="375"/>
      <c r="BGW195" s="375"/>
      <c r="BGX195" s="375"/>
      <c r="BGY195" s="375"/>
      <c r="BGZ195" s="375"/>
      <c r="BHA195" s="375"/>
      <c r="BHB195" s="375"/>
      <c r="BHC195" s="375"/>
      <c r="BHD195" s="375"/>
      <c r="BHE195" s="375"/>
      <c r="BHF195" s="375"/>
      <c r="BHG195" s="375"/>
      <c r="BHH195" s="375"/>
      <c r="BHI195" s="375"/>
      <c r="BHJ195" s="375"/>
      <c r="BHK195" s="375"/>
      <c r="BHL195" s="375"/>
      <c r="BHM195" s="375"/>
      <c r="BHN195" s="375"/>
      <c r="BHO195" s="375"/>
      <c r="BHP195" s="375"/>
      <c r="BHQ195" s="375"/>
      <c r="BHR195" s="375"/>
      <c r="BHS195" s="375"/>
      <c r="BHT195" s="375"/>
      <c r="BHU195" s="376"/>
      <c r="BHV195" s="376"/>
      <c r="BHW195" s="376"/>
      <c r="BHX195" s="376"/>
      <c r="BHY195" s="376"/>
      <c r="BHZ195" s="376"/>
      <c r="BIA195" s="376"/>
      <c r="BIB195" s="376"/>
      <c r="BIC195" s="376"/>
      <c r="BID195" s="376"/>
      <c r="BIE195" s="376"/>
      <c r="BIF195" s="376"/>
      <c r="BIG195" s="376"/>
      <c r="BIH195" s="376"/>
      <c r="BII195" s="376"/>
      <c r="BIJ195" s="376"/>
      <c r="BIK195" s="376"/>
      <c r="BIL195" s="376"/>
      <c r="BIM195" s="376"/>
      <c r="BIN195" s="376"/>
      <c r="BIO195" s="376"/>
      <c r="BIP195" s="376"/>
      <c r="BIQ195" s="376"/>
      <c r="BIR195" s="376"/>
      <c r="BIS195" s="377"/>
      <c r="BIT195" s="377"/>
      <c r="BIU195" s="377"/>
      <c r="BIV195" s="377"/>
      <c r="BIW195" s="377"/>
      <c r="BIX195" s="376"/>
      <c r="BIY195" s="376"/>
      <c r="BIZ195" s="377"/>
      <c r="BJA195" s="377"/>
      <c r="BJB195" s="376"/>
      <c r="BJC195" s="376"/>
      <c r="BJD195" s="377"/>
      <c r="BJE195" s="377"/>
      <c r="BJF195" s="376"/>
      <c r="BJG195" s="376"/>
      <c r="BJH195" s="376"/>
      <c r="BJI195" s="376"/>
      <c r="BJJ195" s="376"/>
      <c r="BJK195" s="376"/>
      <c r="BJL195" s="376"/>
      <c r="BJM195" s="377"/>
      <c r="BJN195" s="377"/>
      <c r="BJO195" s="376"/>
      <c r="BJP195" s="376"/>
      <c r="BJQ195" s="377"/>
      <c r="BJR195" s="377"/>
      <c r="BJS195" s="376"/>
      <c r="BJT195" s="376"/>
      <c r="BJU195" s="376"/>
      <c r="BJV195" s="376"/>
      <c r="BJW195" s="376"/>
      <c r="BJX195" s="370"/>
      <c r="BJY195" s="396"/>
      <c r="BJZ195" s="376"/>
      <c r="BKA195" s="376"/>
      <c r="BKB195" s="376"/>
      <c r="BKC195" s="376"/>
      <c r="BKD195" s="376"/>
      <c r="BKE195" s="376"/>
      <c r="BKF195" s="376"/>
      <c r="BKG195" s="375"/>
      <c r="BKH195" s="375"/>
      <c r="BKI195" s="375"/>
      <c r="BKJ195" s="375"/>
      <c r="BKK195" s="375"/>
      <c r="BKL195" s="375"/>
      <c r="BKM195" s="375"/>
      <c r="BKN195" s="375"/>
      <c r="BKO195" s="375"/>
      <c r="BKP195" s="375"/>
      <c r="BKQ195" s="375"/>
      <c r="BKR195" s="375"/>
      <c r="BKS195" s="375"/>
      <c r="BKT195" s="375"/>
      <c r="BKU195" s="375"/>
      <c r="BKV195" s="375"/>
      <c r="BKW195" s="375"/>
      <c r="BKX195" s="375"/>
      <c r="BKY195" s="375"/>
      <c r="BKZ195" s="375"/>
      <c r="BLA195" s="375"/>
      <c r="BLB195" s="375"/>
      <c r="BLC195" s="375"/>
      <c r="BLD195" s="375"/>
      <c r="BLE195" s="375"/>
      <c r="BLF195" s="375"/>
      <c r="BLG195" s="375"/>
      <c r="BLH195" s="375"/>
      <c r="BLI195" s="375"/>
      <c r="BLJ195" s="375"/>
      <c r="BLK195" s="375"/>
      <c r="BLL195" s="375"/>
      <c r="BLM195" s="375"/>
      <c r="BLN195" s="375"/>
      <c r="BLO195" s="375"/>
      <c r="BLP195" s="375"/>
      <c r="BLQ195" s="375"/>
      <c r="BLR195" s="375"/>
      <c r="BLS195" s="375"/>
      <c r="BLT195" s="375"/>
      <c r="BLU195" s="375"/>
      <c r="BLV195" s="375"/>
      <c r="BLW195" s="375"/>
      <c r="BLX195" s="375"/>
      <c r="BLY195" s="376"/>
      <c r="BLZ195" s="376"/>
      <c r="BMA195" s="376"/>
      <c r="BMB195" s="376"/>
      <c r="BMC195" s="376"/>
      <c r="BMD195" s="376"/>
      <c r="BME195" s="376"/>
      <c r="BMF195" s="376"/>
      <c r="BMG195" s="376"/>
      <c r="BMH195" s="376"/>
      <c r="BMI195" s="376"/>
      <c r="BMJ195" s="376"/>
      <c r="BMK195" s="376"/>
      <c r="BML195" s="376"/>
      <c r="BMM195" s="376"/>
      <c r="BMN195" s="376"/>
      <c r="BMO195" s="376"/>
      <c r="BMP195" s="376"/>
      <c r="BMQ195" s="376"/>
      <c r="BMR195" s="376"/>
      <c r="BMS195" s="376"/>
      <c r="BMT195" s="376"/>
      <c r="BMU195" s="376"/>
      <c r="BMV195" s="376"/>
      <c r="BMW195" s="377"/>
      <c r="BMX195" s="377"/>
      <c r="BMY195" s="377"/>
      <c r="BMZ195" s="377"/>
      <c r="BNA195" s="377"/>
      <c r="BNB195" s="376"/>
      <c r="BNC195" s="376"/>
      <c r="BND195" s="377"/>
      <c r="BNE195" s="377"/>
      <c r="BNF195" s="376"/>
      <c r="BNG195" s="376"/>
      <c r="BNH195" s="377"/>
      <c r="BNI195" s="377"/>
      <c r="BNJ195" s="376"/>
      <c r="BNK195" s="376"/>
      <c r="BNL195" s="376"/>
      <c r="BNM195" s="376"/>
      <c r="BNN195" s="376"/>
      <c r="BNO195" s="376"/>
      <c r="BNP195" s="376"/>
      <c r="BNQ195" s="377"/>
      <c r="BNR195" s="377"/>
      <c r="BNS195" s="376"/>
      <c r="BNT195" s="376"/>
      <c r="BNU195" s="377"/>
      <c r="BNV195" s="377"/>
      <c r="BNW195" s="376"/>
      <c r="BNX195" s="376"/>
      <c r="BNY195" s="376"/>
      <c r="BNZ195" s="376"/>
      <c r="BOA195" s="376"/>
      <c r="BOB195" s="370"/>
      <c r="BOC195" s="396"/>
      <c r="BOD195" s="376"/>
      <c r="BOE195" s="376"/>
      <c r="BOF195" s="376"/>
      <c r="BOG195" s="376"/>
      <c r="BOH195" s="376"/>
      <c r="BOI195" s="376"/>
      <c r="BOJ195" s="376"/>
      <c r="BOK195" s="375"/>
      <c r="BOL195" s="375"/>
      <c r="BOM195" s="375"/>
      <c r="BON195" s="375"/>
      <c r="BOO195" s="375"/>
      <c r="BOP195" s="375"/>
      <c r="BOQ195" s="375"/>
      <c r="BOR195" s="375"/>
      <c r="BOS195" s="375"/>
      <c r="BOT195" s="375"/>
      <c r="BOU195" s="375"/>
      <c r="BOV195" s="375"/>
      <c r="BOW195" s="375"/>
      <c r="BOX195" s="375"/>
      <c r="BOY195" s="375"/>
      <c r="BOZ195" s="375"/>
      <c r="BPA195" s="375"/>
      <c r="BPB195" s="375"/>
      <c r="BPC195" s="375"/>
      <c r="BPD195" s="375"/>
      <c r="BPE195" s="375"/>
      <c r="BPF195" s="375"/>
      <c r="BPG195" s="375"/>
      <c r="BPH195" s="375"/>
      <c r="BPI195" s="375"/>
      <c r="BPJ195" s="375"/>
      <c r="BPK195" s="375"/>
      <c r="BPL195" s="375"/>
      <c r="BPM195" s="375"/>
      <c r="BPN195" s="375"/>
      <c r="BPO195" s="375"/>
      <c r="BPP195" s="375"/>
      <c r="BPQ195" s="375"/>
      <c r="BPR195" s="375"/>
      <c r="BPS195" s="375"/>
      <c r="BPT195" s="375"/>
      <c r="BPU195" s="375"/>
      <c r="BPV195" s="375"/>
      <c r="BPW195" s="375"/>
      <c r="BPX195" s="375"/>
      <c r="BPY195" s="375"/>
      <c r="BPZ195" s="375"/>
      <c r="BQA195" s="375"/>
      <c r="BQB195" s="375"/>
      <c r="BQC195" s="376"/>
      <c r="BQD195" s="376"/>
      <c r="BQE195" s="376"/>
      <c r="BQF195" s="376"/>
      <c r="BQG195" s="376"/>
      <c r="BQH195" s="376"/>
      <c r="BQI195" s="376"/>
      <c r="BQJ195" s="376"/>
      <c r="BQK195" s="376"/>
      <c r="BQL195" s="376"/>
      <c r="BQM195" s="376"/>
      <c r="BQN195" s="376"/>
      <c r="BQO195" s="376"/>
      <c r="BQP195" s="376"/>
      <c r="BQQ195" s="376"/>
      <c r="BQR195" s="376"/>
      <c r="BQS195" s="376"/>
      <c r="BQT195" s="376"/>
      <c r="BQU195" s="376"/>
      <c r="BQV195" s="376"/>
      <c r="BQW195" s="376"/>
      <c r="BQX195" s="376"/>
      <c r="BQY195" s="376"/>
      <c r="BQZ195" s="376"/>
      <c r="BRA195" s="377"/>
      <c r="BRB195" s="377"/>
      <c r="BRC195" s="377"/>
      <c r="BRD195" s="377"/>
      <c r="BRE195" s="377"/>
      <c r="BRF195" s="376"/>
      <c r="BRG195" s="376"/>
      <c r="BRH195" s="377"/>
      <c r="BRI195" s="377"/>
      <c r="BRJ195" s="376"/>
      <c r="BRK195" s="376"/>
      <c r="BRL195" s="377"/>
      <c r="BRM195" s="377"/>
      <c r="BRN195" s="376"/>
      <c r="BRO195" s="376"/>
      <c r="BRP195" s="376"/>
      <c r="BRQ195" s="376"/>
      <c r="BRR195" s="376"/>
      <c r="BRS195" s="376"/>
      <c r="BRT195" s="376"/>
      <c r="BRU195" s="377"/>
      <c r="BRV195" s="377"/>
      <c r="BRW195" s="376"/>
      <c r="BRX195" s="376"/>
      <c r="BRY195" s="377"/>
      <c r="BRZ195" s="377"/>
      <c r="BSA195" s="376"/>
      <c r="BSB195" s="376"/>
      <c r="BSC195" s="376"/>
      <c r="BSD195" s="376"/>
      <c r="BSE195" s="376"/>
      <c r="BSF195" s="370"/>
      <c r="BSG195" s="396"/>
      <c r="BSH195" s="376"/>
      <c r="BSI195" s="376"/>
      <c r="BSJ195" s="376"/>
      <c r="BSK195" s="376"/>
      <c r="BSL195" s="376"/>
      <c r="BSM195" s="376"/>
      <c r="BSN195" s="376"/>
      <c r="BSO195" s="375"/>
      <c r="BSP195" s="375"/>
      <c r="BSQ195" s="375"/>
      <c r="BSR195" s="375"/>
      <c r="BSS195" s="375"/>
      <c r="BST195" s="375"/>
      <c r="BSU195" s="375"/>
      <c r="BSV195" s="375"/>
      <c r="BSW195" s="375"/>
      <c r="BSX195" s="375"/>
      <c r="BSY195" s="375"/>
      <c r="BSZ195" s="375"/>
      <c r="BTA195" s="375"/>
      <c r="BTB195" s="375"/>
      <c r="BTC195" s="375"/>
      <c r="BTD195" s="375"/>
      <c r="BTE195" s="375"/>
      <c r="BTF195" s="375"/>
      <c r="BTG195" s="375"/>
      <c r="BTH195" s="375"/>
      <c r="BTI195" s="375"/>
      <c r="BTJ195" s="375"/>
      <c r="BTK195" s="375"/>
      <c r="BTL195" s="375"/>
      <c r="BTM195" s="375"/>
      <c r="BTN195" s="375"/>
      <c r="BTO195" s="375"/>
      <c r="BTP195" s="375"/>
      <c r="BTQ195" s="375"/>
      <c r="BTR195" s="375"/>
      <c r="BTS195" s="375"/>
      <c r="BTT195" s="375"/>
      <c r="BTU195" s="375"/>
      <c r="BTV195" s="375"/>
      <c r="BTW195" s="375"/>
      <c r="BTX195" s="375"/>
      <c r="BTY195" s="375"/>
      <c r="BTZ195" s="375"/>
      <c r="BUA195" s="375"/>
      <c r="BUB195" s="375"/>
      <c r="BUC195" s="375"/>
      <c r="BUD195" s="375"/>
      <c r="BUE195" s="375"/>
      <c r="BUF195" s="375"/>
      <c r="BUG195" s="376"/>
      <c r="BUH195" s="376"/>
      <c r="BUI195" s="376"/>
      <c r="BUJ195" s="376"/>
      <c r="BUK195" s="376"/>
      <c r="BUL195" s="376"/>
      <c r="BUM195" s="376"/>
      <c r="BUN195" s="376"/>
      <c r="BUO195" s="376"/>
      <c r="BUP195" s="376"/>
      <c r="BUQ195" s="376"/>
      <c r="BUR195" s="376"/>
      <c r="BUS195" s="376"/>
      <c r="BUT195" s="376"/>
      <c r="BUU195" s="376"/>
      <c r="BUV195" s="376"/>
      <c r="BUW195" s="376"/>
      <c r="BUX195" s="376"/>
      <c r="BUY195" s="376"/>
      <c r="BUZ195" s="376"/>
      <c r="BVA195" s="376"/>
      <c r="BVB195" s="376"/>
      <c r="BVC195" s="376"/>
      <c r="BVD195" s="376"/>
      <c r="BVE195" s="377"/>
      <c r="BVF195" s="377"/>
      <c r="BVG195" s="377"/>
      <c r="BVH195" s="377"/>
      <c r="BVI195" s="377"/>
      <c r="BVJ195" s="376"/>
      <c r="BVK195" s="376"/>
      <c r="BVL195" s="377"/>
      <c r="BVM195" s="377"/>
      <c r="BVN195" s="376"/>
      <c r="BVO195" s="376"/>
      <c r="BVP195" s="377"/>
      <c r="BVQ195" s="377"/>
      <c r="BVR195" s="376"/>
      <c r="BVS195" s="376"/>
      <c r="BVT195" s="376"/>
      <c r="BVU195" s="376"/>
      <c r="BVV195" s="376"/>
      <c r="BVW195" s="376"/>
      <c r="BVX195" s="376"/>
      <c r="BVY195" s="377"/>
      <c r="BVZ195" s="377"/>
      <c r="BWA195" s="376"/>
      <c r="BWB195" s="376"/>
      <c r="BWC195" s="377"/>
      <c r="BWD195" s="377"/>
      <c r="BWE195" s="376"/>
      <c r="BWF195" s="376"/>
      <c r="BWG195" s="376"/>
      <c r="BWH195" s="376"/>
      <c r="BWI195" s="376"/>
      <c r="BWJ195" s="370"/>
      <c r="BWK195" s="396"/>
      <c r="BWL195" s="376"/>
      <c r="BWM195" s="376"/>
      <c r="BWN195" s="376"/>
      <c r="BWO195" s="376"/>
      <c r="BWP195" s="376"/>
      <c r="BWQ195" s="376"/>
      <c r="BWR195" s="376"/>
      <c r="BWS195" s="375"/>
      <c r="BWT195" s="375"/>
      <c r="BWU195" s="375"/>
      <c r="BWV195" s="375"/>
      <c r="BWW195" s="375"/>
      <c r="BWX195" s="375"/>
      <c r="BWY195" s="375"/>
      <c r="BWZ195" s="375"/>
      <c r="BXA195" s="375"/>
      <c r="BXB195" s="375"/>
      <c r="BXC195" s="375"/>
      <c r="BXD195" s="375"/>
      <c r="BXE195" s="375"/>
      <c r="BXF195" s="375"/>
      <c r="BXG195" s="375"/>
      <c r="BXH195" s="375"/>
      <c r="BXI195" s="375"/>
      <c r="BXJ195" s="375"/>
      <c r="BXK195" s="375"/>
      <c r="BXL195" s="375"/>
      <c r="BXM195" s="375"/>
      <c r="BXN195" s="375"/>
      <c r="BXO195" s="375"/>
      <c r="BXP195" s="375"/>
      <c r="BXQ195" s="375"/>
      <c r="BXR195" s="375"/>
      <c r="BXS195" s="375"/>
      <c r="BXT195" s="375"/>
      <c r="BXU195" s="375"/>
      <c r="BXV195" s="375"/>
      <c r="BXW195" s="375"/>
      <c r="BXX195" s="375"/>
      <c r="BXY195" s="375"/>
      <c r="BXZ195" s="375"/>
      <c r="BYA195" s="375"/>
      <c r="BYB195" s="375"/>
      <c r="BYC195" s="375"/>
      <c r="BYD195" s="375"/>
      <c r="BYE195" s="375"/>
      <c r="BYF195" s="375"/>
      <c r="BYG195" s="375"/>
      <c r="BYH195" s="375"/>
      <c r="BYI195" s="375"/>
      <c r="BYJ195" s="375"/>
      <c r="BYK195" s="376"/>
      <c r="BYL195" s="376"/>
      <c r="BYM195" s="376"/>
      <c r="BYN195" s="376"/>
      <c r="BYO195" s="376"/>
      <c r="BYP195" s="376"/>
      <c r="BYQ195" s="376"/>
      <c r="BYR195" s="376"/>
      <c r="BYS195" s="376"/>
      <c r="BYT195" s="376"/>
      <c r="BYU195" s="376"/>
      <c r="BYV195" s="376"/>
      <c r="BYW195" s="376"/>
      <c r="BYX195" s="376"/>
      <c r="BYY195" s="376"/>
      <c r="BYZ195" s="376"/>
      <c r="BZA195" s="376"/>
      <c r="BZB195" s="376"/>
      <c r="BZC195" s="376"/>
      <c r="BZD195" s="376"/>
      <c r="BZE195" s="376"/>
      <c r="BZF195" s="376"/>
      <c r="BZG195" s="376"/>
      <c r="BZH195" s="376"/>
      <c r="BZI195" s="377"/>
      <c r="BZJ195" s="377"/>
      <c r="BZK195" s="377"/>
      <c r="BZL195" s="377"/>
      <c r="BZM195" s="377"/>
      <c r="BZN195" s="376"/>
      <c r="BZO195" s="376"/>
      <c r="BZP195" s="377"/>
      <c r="BZQ195" s="377"/>
      <c r="BZR195" s="376"/>
      <c r="BZS195" s="376"/>
      <c r="BZT195" s="377"/>
      <c r="BZU195" s="377"/>
      <c r="BZV195" s="376"/>
      <c r="BZW195" s="376"/>
      <c r="BZX195" s="376"/>
      <c r="BZY195" s="376"/>
      <c r="BZZ195" s="376"/>
      <c r="CAA195" s="376"/>
      <c r="CAB195" s="376"/>
      <c r="CAC195" s="377"/>
      <c r="CAD195" s="377"/>
      <c r="CAE195" s="376"/>
      <c r="CAF195" s="376"/>
      <c r="CAG195" s="377"/>
      <c r="CAH195" s="377"/>
      <c r="CAI195" s="376"/>
      <c r="CAJ195" s="376"/>
      <c r="CAK195" s="376"/>
      <c r="CAL195" s="376"/>
      <c r="CAM195" s="376"/>
      <c r="CAN195" s="370"/>
      <c r="CAO195" s="396"/>
      <c r="CAP195" s="376"/>
      <c r="CAQ195" s="376"/>
      <c r="CAR195" s="376"/>
      <c r="CAS195" s="376"/>
      <c r="CAT195" s="376"/>
      <c r="CAU195" s="376"/>
      <c r="CAV195" s="376"/>
      <c r="CAW195" s="375"/>
      <c r="CAX195" s="375"/>
      <c r="CAY195" s="375"/>
      <c r="CAZ195" s="375"/>
      <c r="CBA195" s="375"/>
      <c r="CBB195" s="375"/>
      <c r="CBC195" s="375"/>
      <c r="CBD195" s="375"/>
      <c r="CBE195" s="375"/>
      <c r="CBF195" s="375"/>
      <c r="CBG195" s="375"/>
      <c r="CBH195" s="375"/>
      <c r="CBI195" s="375"/>
      <c r="CBJ195" s="375"/>
      <c r="CBK195" s="375"/>
      <c r="CBL195" s="375"/>
      <c r="CBM195" s="375"/>
      <c r="CBN195" s="375"/>
      <c r="CBO195" s="375"/>
      <c r="CBP195" s="375"/>
      <c r="CBQ195" s="375"/>
      <c r="CBR195" s="375"/>
      <c r="CBS195" s="375"/>
      <c r="CBT195" s="375"/>
      <c r="CBU195" s="375"/>
      <c r="CBV195" s="375"/>
      <c r="CBW195" s="375"/>
      <c r="CBX195" s="375"/>
      <c r="CBY195" s="375"/>
      <c r="CBZ195" s="375"/>
      <c r="CCA195" s="375"/>
      <c r="CCB195" s="375"/>
      <c r="CCC195" s="375"/>
      <c r="CCD195" s="375"/>
      <c r="CCE195" s="375"/>
      <c r="CCF195" s="375"/>
      <c r="CCG195" s="375"/>
      <c r="CCH195" s="375"/>
      <c r="CCI195" s="375"/>
      <c r="CCJ195" s="375"/>
      <c r="CCK195" s="375"/>
      <c r="CCL195" s="375"/>
      <c r="CCM195" s="375"/>
      <c r="CCN195" s="375"/>
      <c r="CCO195" s="376"/>
      <c r="CCP195" s="376"/>
      <c r="CCQ195" s="376"/>
      <c r="CCR195" s="376"/>
      <c r="CCS195" s="376"/>
      <c r="CCT195" s="376"/>
      <c r="CCU195" s="376"/>
      <c r="CCV195" s="376"/>
      <c r="CCW195" s="376"/>
      <c r="CCX195" s="376"/>
      <c r="CCY195" s="376"/>
      <c r="CCZ195" s="376"/>
      <c r="CDA195" s="376"/>
      <c r="CDB195" s="376"/>
      <c r="CDC195" s="376"/>
      <c r="CDD195" s="376"/>
      <c r="CDE195" s="376"/>
      <c r="CDF195" s="376"/>
      <c r="CDG195" s="376"/>
      <c r="CDH195" s="376"/>
      <c r="CDI195" s="376"/>
      <c r="CDJ195" s="376"/>
      <c r="CDK195" s="376"/>
      <c r="CDL195" s="376"/>
      <c r="CDM195" s="377"/>
      <c r="CDN195" s="377"/>
      <c r="CDO195" s="377"/>
      <c r="CDP195" s="377"/>
      <c r="CDQ195" s="377"/>
      <c r="CDR195" s="376"/>
      <c r="CDS195" s="376"/>
      <c r="CDT195" s="377"/>
      <c r="CDU195" s="377"/>
      <c r="CDV195" s="376"/>
      <c r="CDW195" s="376"/>
      <c r="CDX195" s="377"/>
      <c r="CDY195" s="377"/>
      <c r="CDZ195" s="376"/>
      <c r="CEA195" s="376"/>
      <c r="CEB195" s="376"/>
      <c r="CEC195" s="376"/>
      <c r="CED195" s="376"/>
      <c r="CEE195" s="376"/>
      <c r="CEF195" s="376"/>
      <c r="CEG195" s="377"/>
      <c r="CEH195" s="377"/>
      <c r="CEI195" s="376"/>
      <c r="CEJ195" s="376"/>
      <c r="CEK195" s="377"/>
      <c r="CEL195" s="377"/>
      <c r="CEM195" s="376"/>
      <c r="CEN195" s="376"/>
      <c r="CEO195" s="376"/>
      <c r="CEP195" s="376"/>
      <c r="CEQ195" s="376"/>
      <c r="CER195" s="370"/>
      <c r="CES195" s="396"/>
      <c r="CET195" s="376"/>
      <c r="CEU195" s="376"/>
      <c r="CEV195" s="376"/>
      <c r="CEW195" s="376"/>
      <c r="CEX195" s="376"/>
      <c r="CEY195" s="376"/>
      <c r="CEZ195" s="376"/>
      <c r="CFA195" s="375"/>
      <c r="CFB195" s="375"/>
      <c r="CFC195" s="375"/>
      <c r="CFD195" s="375"/>
      <c r="CFE195" s="375"/>
      <c r="CFF195" s="375"/>
      <c r="CFG195" s="375"/>
      <c r="CFH195" s="375"/>
      <c r="CFI195" s="375"/>
      <c r="CFJ195" s="375"/>
      <c r="CFK195" s="375"/>
      <c r="CFL195" s="375"/>
      <c r="CFM195" s="375"/>
      <c r="CFN195" s="375"/>
      <c r="CFO195" s="375"/>
      <c r="CFP195" s="375"/>
      <c r="CFQ195" s="375"/>
      <c r="CFR195" s="375"/>
      <c r="CFS195" s="375"/>
      <c r="CFT195" s="375"/>
      <c r="CFU195" s="375"/>
      <c r="CFV195" s="375"/>
      <c r="CFW195" s="375"/>
      <c r="CFX195" s="375"/>
      <c r="CFY195" s="375"/>
      <c r="CFZ195" s="375"/>
      <c r="CGA195" s="375"/>
      <c r="CGB195" s="375"/>
      <c r="CGC195" s="375"/>
      <c r="CGD195" s="375"/>
      <c r="CGE195" s="375"/>
      <c r="CGF195" s="375"/>
      <c r="CGG195" s="375"/>
      <c r="CGH195" s="375"/>
      <c r="CGI195" s="375"/>
      <c r="CGJ195" s="375"/>
      <c r="CGK195" s="375"/>
      <c r="CGL195" s="375"/>
      <c r="CGM195" s="375"/>
      <c r="CGN195" s="375"/>
      <c r="CGO195" s="375"/>
      <c r="CGP195" s="375"/>
      <c r="CGQ195" s="375"/>
      <c r="CGR195" s="375"/>
      <c r="CGS195" s="376"/>
      <c r="CGT195" s="376"/>
      <c r="CGU195" s="376"/>
      <c r="CGV195" s="376"/>
      <c r="CGW195" s="376"/>
      <c r="CGX195" s="376"/>
      <c r="CGY195" s="376"/>
      <c r="CGZ195" s="376"/>
      <c r="CHA195" s="376"/>
      <c r="CHB195" s="376"/>
      <c r="CHC195" s="376"/>
      <c r="CHD195" s="376"/>
      <c r="CHE195" s="376"/>
      <c r="CHF195" s="376"/>
      <c r="CHG195" s="376"/>
      <c r="CHH195" s="376"/>
      <c r="CHI195" s="376"/>
      <c r="CHJ195" s="376"/>
      <c r="CHK195" s="376"/>
      <c r="CHL195" s="376"/>
      <c r="CHM195" s="376"/>
      <c r="CHN195" s="376"/>
      <c r="CHO195" s="376"/>
      <c r="CHP195" s="376"/>
      <c r="CHQ195" s="377"/>
      <c r="CHR195" s="377"/>
      <c r="CHS195" s="377"/>
      <c r="CHT195" s="377"/>
      <c r="CHU195" s="377"/>
      <c r="CHV195" s="376"/>
      <c r="CHW195" s="376"/>
      <c r="CHX195" s="377"/>
      <c r="CHY195" s="377"/>
      <c r="CHZ195" s="376"/>
      <c r="CIA195" s="376"/>
      <c r="CIB195" s="377"/>
      <c r="CIC195" s="377"/>
      <c r="CID195" s="376"/>
      <c r="CIE195" s="376"/>
      <c r="CIF195" s="376"/>
      <c r="CIG195" s="376"/>
      <c r="CIH195" s="376"/>
      <c r="CII195" s="376"/>
      <c r="CIJ195" s="376"/>
      <c r="CIK195" s="377"/>
      <c r="CIL195" s="377"/>
      <c r="CIM195" s="376"/>
      <c r="CIN195" s="376"/>
      <c r="CIO195" s="377"/>
      <c r="CIP195" s="377"/>
      <c r="CIQ195" s="376"/>
      <c r="CIR195" s="376"/>
      <c r="CIS195" s="376"/>
      <c r="CIT195" s="376"/>
      <c r="CIU195" s="376"/>
      <c r="CIV195" s="370"/>
      <c r="CIW195" s="396"/>
      <c r="CIX195" s="376"/>
      <c r="CIY195" s="376"/>
      <c r="CIZ195" s="376"/>
      <c r="CJA195" s="376"/>
      <c r="CJB195" s="376"/>
      <c r="CJC195" s="376"/>
      <c r="CJD195" s="376"/>
      <c r="CJE195" s="375"/>
      <c r="CJF195" s="375"/>
      <c r="CJG195" s="375"/>
      <c r="CJH195" s="375"/>
      <c r="CJI195" s="375"/>
      <c r="CJJ195" s="375"/>
      <c r="CJK195" s="375"/>
      <c r="CJL195" s="375"/>
      <c r="CJM195" s="375"/>
      <c r="CJN195" s="375"/>
      <c r="CJO195" s="375"/>
      <c r="CJP195" s="375"/>
      <c r="CJQ195" s="375"/>
      <c r="CJR195" s="375"/>
      <c r="CJS195" s="375"/>
      <c r="CJT195" s="375"/>
      <c r="CJU195" s="375"/>
      <c r="CJV195" s="375"/>
      <c r="CJW195" s="375"/>
      <c r="CJX195" s="375"/>
      <c r="CJY195" s="375"/>
      <c r="CJZ195" s="375"/>
      <c r="CKA195" s="375"/>
      <c r="CKB195" s="375"/>
      <c r="CKC195" s="375"/>
      <c r="CKD195" s="375"/>
      <c r="CKE195" s="375"/>
      <c r="CKF195" s="375"/>
      <c r="CKG195" s="375"/>
      <c r="CKH195" s="375"/>
      <c r="CKI195" s="375"/>
      <c r="CKJ195" s="375"/>
      <c r="CKK195" s="375"/>
      <c r="CKL195" s="375"/>
      <c r="CKM195" s="375"/>
      <c r="CKN195" s="375"/>
      <c r="CKO195" s="375"/>
      <c r="CKP195" s="375"/>
      <c r="CKQ195" s="375"/>
      <c r="CKR195" s="375"/>
      <c r="CKS195" s="375"/>
      <c r="CKT195" s="375"/>
      <c r="CKU195" s="375"/>
      <c r="CKV195" s="375"/>
      <c r="CKW195" s="376"/>
      <c r="CKX195" s="376"/>
      <c r="CKY195" s="376"/>
      <c r="CKZ195" s="376"/>
      <c r="CLA195" s="376"/>
      <c r="CLB195" s="376"/>
      <c r="CLC195" s="376"/>
      <c r="CLD195" s="376"/>
      <c r="CLE195" s="376"/>
      <c r="CLF195" s="376"/>
      <c r="CLG195" s="376"/>
      <c r="CLH195" s="376"/>
      <c r="CLI195" s="376"/>
      <c r="CLJ195" s="376"/>
      <c r="CLK195" s="376"/>
      <c r="CLL195" s="376"/>
      <c r="CLM195" s="376"/>
      <c r="CLN195" s="376"/>
      <c r="CLO195" s="376"/>
      <c r="CLP195" s="376"/>
      <c r="CLQ195" s="376"/>
      <c r="CLR195" s="376"/>
      <c r="CLS195" s="376"/>
      <c r="CLT195" s="376"/>
      <c r="CLU195" s="377"/>
      <c r="CLV195" s="377"/>
      <c r="CLW195" s="377"/>
      <c r="CLX195" s="377"/>
      <c r="CLY195" s="377"/>
      <c r="CLZ195" s="376"/>
      <c r="CMA195" s="376"/>
      <c r="CMB195" s="377"/>
      <c r="CMC195" s="377"/>
      <c r="CMD195" s="376"/>
      <c r="CME195" s="376"/>
      <c r="CMF195" s="377"/>
      <c r="CMG195" s="377"/>
      <c r="CMH195" s="376"/>
      <c r="CMI195" s="376"/>
      <c r="CMJ195" s="376"/>
      <c r="CMK195" s="376"/>
      <c r="CML195" s="376"/>
      <c r="CMM195" s="376"/>
      <c r="CMN195" s="376"/>
      <c r="CMO195" s="377"/>
      <c r="CMP195" s="377"/>
      <c r="CMQ195" s="376"/>
      <c r="CMR195" s="376"/>
      <c r="CMS195" s="377"/>
      <c r="CMT195" s="377"/>
      <c r="CMU195" s="376"/>
      <c r="CMV195" s="376"/>
      <c r="CMW195" s="376"/>
      <c r="CMX195" s="376"/>
      <c r="CMY195" s="376"/>
      <c r="CMZ195" s="370"/>
      <c r="CNA195" s="396"/>
      <c r="CNB195" s="376"/>
      <c r="CNC195" s="376"/>
      <c r="CND195" s="376"/>
      <c r="CNE195" s="376"/>
      <c r="CNF195" s="376"/>
      <c r="CNG195" s="376"/>
      <c r="CNH195" s="376"/>
      <c r="CNI195" s="375"/>
      <c r="CNJ195" s="375"/>
      <c r="CNK195" s="375"/>
      <c r="CNL195" s="375"/>
      <c r="CNM195" s="375"/>
      <c r="CNN195" s="375"/>
      <c r="CNO195" s="375"/>
      <c r="CNP195" s="375"/>
      <c r="CNQ195" s="375"/>
      <c r="CNR195" s="375"/>
      <c r="CNS195" s="375"/>
      <c r="CNT195" s="375"/>
      <c r="CNU195" s="375"/>
      <c r="CNV195" s="375"/>
      <c r="CNW195" s="375"/>
      <c r="CNX195" s="375"/>
      <c r="CNY195" s="375"/>
      <c r="CNZ195" s="375"/>
      <c r="COA195" s="375"/>
      <c r="COB195" s="375"/>
      <c r="COC195" s="375"/>
      <c r="COD195" s="375"/>
      <c r="COE195" s="375"/>
      <c r="COF195" s="375"/>
      <c r="COG195" s="375"/>
      <c r="COH195" s="375"/>
      <c r="COI195" s="375"/>
      <c r="COJ195" s="375"/>
      <c r="COK195" s="375"/>
      <c r="COL195" s="375"/>
      <c r="COM195" s="375"/>
      <c r="CON195" s="375"/>
      <c r="COO195" s="375"/>
      <c r="COP195" s="375"/>
      <c r="COQ195" s="375"/>
      <c r="COR195" s="375"/>
      <c r="COS195" s="375"/>
      <c r="COT195" s="375"/>
      <c r="COU195" s="375"/>
      <c r="COV195" s="375"/>
      <c r="COW195" s="375"/>
      <c r="COX195" s="375"/>
      <c r="COY195" s="375"/>
      <c r="COZ195" s="375"/>
      <c r="CPA195" s="376"/>
      <c r="CPB195" s="376"/>
      <c r="CPC195" s="376"/>
      <c r="CPD195" s="376"/>
      <c r="CPE195" s="376"/>
      <c r="CPF195" s="376"/>
      <c r="CPG195" s="376"/>
      <c r="CPH195" s="376"/>
      <c r="CPI195" s="376"/>
      <c r="CPJ195" s="376"/>
      <c r="CPK195" s="376"/>
      <c r="CPL195" s="376"/>
      <c r="CPM195" s="376"/>
      <c r="CPN195" s="376"/>
      <c r="CPO195" s="376"/>
      <c r="CPP195" s="376"/>
      <c r="CPQ195" s="376"/>
      <c r="CPR195" s="376"/>
      <c r="CPS195" s="376"/>
      <c r="CPT195" s="376"/>
      <c r="CPU195" s="376"/>
      <c r="CPV195" s="376"/>
      <c r="CPW195" s="376"/>
      <c r="CPX195" s="376"/>
      <c r="CPY195" s="377"/>
      <c r="CPZ195" s="377"/>
      <c r="CQA195" s="377"/>
      <c r="CQB195" s="377"/>
      <c r="CQC195" s="377"/>
      <c r="CQD195" s="376"/>
      <c r="CQE195" s="376"/>
      <c r="CQF195" s="377"/>
      <c r="CQG195" s="377"/>
      <c r="CQH195" s="376"/>
      <c r="CQI195" s="376"/>
      <c r="CQJ195" s="377"/>
      <c r="CQK195" s="377"/>
      <c r="CQL195" s="376"/>
      <c r="CQM195" s="376"/>
      <c r="CQN195" s="376"/>
      <c r="CQO195" s="376"/>
      <c r="CQP195" s="376"/>
      <c r="CQQ195" s="376"/>
      <c r="CQR195" s="376"/>
      <c r="CQS195" s="377"/>
      <c r="CQT195" s="377"/>
      <c r="CQU195" s="376"/>
      <c r="CQV195" s="376"/>
      <c r="CQW195" s="377"/>
      <c r="CQX195" s="377"/>
      <c r="CQY195" s="376"/>
      <c r="CQZ195" s="376"/>
      <c r="CRA195" s="376"/>
      <c r="CRB195" s="376"/>
      <c r="CRC195" s="376"/>
      <c r="CRD195" s="370"/>
      <c r="CRE195" s="396"/>
      <c r="CRF195" s="376"/>
      <c r="CRG195" s="376"/>
      <c r="CRH195" s="376"/>
      <c r="CRI195" s="376"/>
      <c r="CRJ195" s="376"/>
      <c r="CRK195" s="376"/>
      <c r="CRL195" s="376"/>
      <c r="CRM195" s="375"/>
      <c r="CRN195" s="375"/>
      <c r="CRO195" s="375"/>
      <c r="CRP195" s="375"/>
      <c r="CRQ195" s="375"/>
      <c r="CRR195" s="375"/>
      <c r="CRS195" s="375"/>
      <c r="CRT195" s="375"/>
      <c r="CRU195" s="375"/>
      <c r="CRV195" s="375"/>
      <c r="CRW195" s="375"/>
      <c r="CRX195" s="375"/>
      <c r="CRY195" s="375"/>
      <c r="CRZ195" s="375"/>
      <c r="CSA195" s="375"/>
      <c r="CSB195" s="375"/>
      <c r="CSC195" s="375"/>
      <c r="CSD195" s="375"/>
      <c r="CSE195" s="375"/>
      <c r="CSF195" s="375"/>
      <c r="CSG195" s="375"/>
      <c r="CSH195" s="375"/>
      <c r="CSI195" s="375"/>
      <c r="CSJ195" s="375"/>
      <c r="CSK195" s="375"/>
      <c r="CSL195" s="375"/>
      <c r="CSM195" s="375"/>
      <c r="CSN195" s="375"/>
      <c r="CSO195" s="375"/>
      <c r="CSP195" s="375"/>
      <c r="CSQ195" s="375"/>
      <c r="CSR195" s="375"/>
      <c r="CSS195" s="375"/>
      <c r="CST195" s="375"/>
      <c r="CSU195" s="375"/>
      <c r="CSV195" s="375"/>
      <c r="CSW195" s="375"/>
      <c r="CSX195" s="375"/>
      <c r="CSY195" s="375"/>
      <c r="CSZ195" s="375"/>
      <c r="CTA195" s="375"/>
      <c r="CTB195" s="375"/>
      <c r="CTC195" s="375"/>
      <c r="CTD195" s="375"/>
      <c r="CTE195" s="376"/>
      <c r="CTF195" s="376"/>
      <c r="CTG195" s="376"/>
      <c r="CTH195" s="376"/>
      <c r="CTI195" s="376"/>
      <c r="CTJ195" s="376"/>
      <c r="CTK195" s="376"/>
      <c r="CTL195" s="376"/>
      <c r="CTM195" s="376"/>
      <c r="CTN195" s="376"/>
      <c r="CTO195" s="376"/>
      <c r="CTP195" s="376"/>
      <c r="CTQ195" s="376"/>
      <c r="CTR195" s="376"/>
      <c r="CTS195" s="376"/>
      <c r="CTT195" s="376"/>
      <c r="CTU195" s="376"/>
      <c r="CTV195" s="376"/>
      <c r="CTW195" s="376"/>
      <c r="CTX195" s="376"/>
      <c r="CTY195" s="376"/>
      <c r="CTZ195" s="376"/>
      <c r="CUA195" s="376"/>
      <c r="CUB195" s="376"/>
      <c r="CUC195" s="377"/>
      <c r="CUD195" s="377"/>
      <c r="CUE195" s="377"/>
      <c r="CUF195" s="377"/>
      <c r="CUG195" s="377"/>
      <c r="CUH195" s="376"/>
      <c r="CUI195" s="376"/>
      <c r="CUJ195" s="377"/>
      <c r="CUK195" s="377"/>
      <c r="CUL195" s="376"/>
      <c r="CUM195" s="376"/>
      <c r="CUN195" s="377"/>
      <c r="CUO195" s="377"/>
      <c r="CUP195" s="376"/>
      <c r="CUQ195" s="376"/>
      <c r="CUR195" s="376"/>
      <c r="CUS195" s="376"/>
      <c r="CUT195" s="376"/>
      <c r="CUU195" s="376"/>
      <c r="CUV195" s="376"/>
      <c r="CUW195" s="377"/>
      <c r="CUX195" s="377"/>
      <c r="CUY195" s="376"/>
      <c r="CUZ195" s="376"/>
      <c r="CVA195" s="377"/>
      <c r="CVB195" s="377"/>
      <c r="CVC195" s="376"/>
      <c r="CVD195" s="376"/>
      <c r="CVE195" s="376"/>
      <c r="CVF195" s="376"/>
      <c r="CVG195" s="376"/>
      <c r="CVH195" s="370"/>
      <c r="CVI195" s="396"/>
      <c r="CVJ195" s="376"/>
      <c r="CVK195" s="376"/>
      <c r="CVL195" s="376"/>
      <c r="CVM195" s="376"/>
      <c r="CVN195" s="376"/>
      <c r="CVO195" s="376"/>
      <c r="CVP195" s="376"/>
      <c r="CVQ195" s="375"/>
      <c r="CVR195" s="375"/>
      <c r="CVS195" s="375"/>
      <c r="CVT195" s="375"/>
      <c r="CVU195" s="375"/>
      <c r="CVV195" s="375"/>
      <c r="CVW195" s="375"/>
      <c r="CVX195" s="375"/>
      <c r="CVY195" s="375"/>
      <c r="CVZ195" s="375"/>
      <c r="CWA195" s="375"/>
      <c r="CWB195" s="375"/>
      <c r="CWC195" s="375"/>
      <c r="CWD195" s="375"/>
      <c r="CWE195" s="375"/>
      <c r="CWF195" s="375"/>
      <c r="CWG195" s="375"/>
      <c r="CWH195" s="375"/>
      <c r="CWI195" s="375"/>
      <c r="CWJ195" s="375"/>
      <c r="CWK195" s="375"/>
      <c r="CWL195" s="375"/>
      <c r="CWM195" s="375"/>
      <c r="CWN195" s="375"/>
      <c r="CWO195" s="375"/>
      <c r="CWP195" s="375"/>
      <c r="CWQ195" s="375"/>
      <c r="CWR195" s="375"/>
      <c r="CWS195" s="375"/>
      <c r="CWT195" s="375"/>
      <c r="CWU195" s="375"/>
      <c r="CWV195" s="375"/>
      <c r="CWW195" s="375"/>
      <c r="CWX195" s="375"/>
      <c r="CWY195" s="375"/>
      <c r="CWZ195" s="375"/>
      <c r="CXA195" s="375"/>
      <c r="CXB195" s="375"/>
      <c r="CXC195" s="375"/>
      <c r="CXD195" s="375"/>
      <c r="CXE195" s="375"/>
      <c r="CXF195" s="375"/>
      <c r="CXG195" s="375"/>
      <c r="CXH195" s="375"/>
      <c r="CXI195" s="376"/>
      <c r="CXJ195" s="376"/>
      <c r="CXK195" s="376"/>
      <c r="CXL195" s="376"/>
      <c r="CXM195" s="376"/>
      <c r="CXN195" s="376"/>
      <c r="CXO195" s="376"/>
      <c r="CXP195" s="376"/>
      <c r="CXQ195" s="376"/>
      <c r="CXR195" s="376"/>
      <c r="CXS195" s="376"/>
      <c r="CXT195" s="376"/>
      <c r="CXU195" s="376"/>
      <c r="CXV195" s="376"/>
      <c r="CXW195" s="376"/>
      <c r="CXX195" s="376"/>
      <c r="CXY195" s="376"/>
      <c r="CXZ195" s="376"/>
      <c r="CYA195" s="376"/>
      <c r="CYB195" s="376"/>
      <c r="CYC195" s="376"/>
      <c r="CYD195" s="376"/>
      <c r="CYE195" s="376"/>
      <c r="CYF195" s="376"/>
      <c r="CYG195" s="377"/>
      <c r="CYH195" s="377"/>
      <c r="CYI195" s="377"/>
      <c r="CYJ195" s="377"/>
      <c r="CYK195" s="377"/>
      <c r="CYL195" s="376"/>
      <c r="CYM195" s="376"/>
      <c r="CYN195" s="377"/>
      <c r="CYO195" s="377"/>
      <c r="CYP195" s="376"/>
      <c r="CYQ195" s="376"/>
      <c r="CYR195" s="377"/>
      <c r="CYS195" s="377"/>
      <c r="CYT195" s="376"/>
      <c r="CYU195" s="376"/>
      <c r="CYV195" s="376"/>
      <c r="CYW195" s="376"/>
      <c r="CYX195" s="376"/>
      <c r="CYY195" s="376"/>
      <c r="CYZ195" s="376"/>
      <c r="CZA195" s="377"/>
      <c r="CZB195" s="377"/>
      <c r="CZC195" s="376"/>
      <c r="CZD195" s="376"/>
      <c r="CZE195" s="377"/>
      <c r="CZF195" s="377"/>
      <c r="CZG195" s="376"/>
      <c r="CZH195" s="376"/>
      <c r="CZI195" s="376"/>
      <c r="CZJ195" s="376"/>
      <c r="CZK195" s="376"/>
      <c r="CZL195" s="370"/>
      <c r="CZM195" s="396"/>
      <c r="CZN195" s="376"/>
      <c r="CZO195" s="376"/>
      <c r="CZP195" s="376"/>
      <c r="CZQ195" s="376"/>
      <c r="CZR195" s="376"/>
      <c r="CZS195" s="376"/>
      <c r="CZT195" s="376"/>
      <c r="CZU195" s="375"/>
      <c r="CZV195" s="375"/>
      <c r="CZW195" s="375"/>
      <c r="CZX195" s="375"/>
      <c r="CZY195" s="375"/>
      <c r="CZZ195" s="375"/>
      <c r="DAA195" s="375"/>
      <c r="DAB195" s="375"/>
      <c r="DAC195" s="375"/>
      <c r="DAD195" s="375"/>
      <c r="DAE195" s="375"/>
      <c r="DAF195" s="375"/>
      <c r="DAG195" s="375"/>
      <c r="DAH195" s="375"/>
      <c r="DAI195" s="375"/>
      <c r="DAJ195" s="375"/>
      <c r="DAK195" s="375"/>
      <c r="DAL195" s="375"/>
      <c r="DAM195" s="375"/>
      <c r="DAN195" s="375"/>
      <c r="DAO195" s="375"/>
      <c r="DAP195" s="375"/>
      <c r="DAQ195" s="375"/>
      <c r="DAR195" s="375"/>
      <c r="DAS195" s="375"/>
      <c r="DAT195" s="375"/>
      <c r="DAU195" s="375"/>
      <c r="DAV195" s="375"/>
      <c r="DAW195" s="375"/>
      <c r="DAX195" s="375"/>
      <c r="DAY195" s="375"/>
      <c r="DAZ195" s="375"/>
      <c r="DBA195" s="375"/>
      <c r="DBB195" s="375"/>
      <c r="DBC195" s="375"/>
      <c r="DBD195" s="375"/>
      <c r="DBE195" s="375"/>
      <c r="DBF195" s="375"/>
      <c r="DBG195" s="375"/>
      <c r="DBH195" s="375"/>
      <c r="DBI195" s="375"/>
      <c r="DBJ195" s="375"/>
      <c r="DBK195" s="375"/>
      <c r="DBL195" s="375"/>
      <c r="DBM195" s="376"/>
      <c r="DBN195" s="376"/>
      <c r="DBO195" s="376"/>
      <c r="DBP195" s="376"/>
      <c r="DBQ195" s="376"/>
      <c r="DBR195" s="376"/>
      <c r="DBS195" s="376"/>
      <c r="DBT195" s="376"/>
      <c r="DBU195" s="376"/>
      <c r="DBV195" s="376"/>
      <c r="DBW195" s="376"/>
      <c r="DBX195" s="376"/>
      <c r="DBY195" s="376"/>
      <c r="DBZ195" s="376"/>
      <c r="DCA195" s="376"/>
      <c r="DCB195" s="376"/>
      <c r="DCC195" s="376"/>
      <c r="DCD195" s="376"/>
      <c r="DCE195" s="376"/>
      <c r="DCF195" s="376"/>
      <c r="DCG195" s="376"/>
      <c r="DCH195" s="376"/>
      <c r="DCI195" s="376"/>
      <c r="DCJ195" s="376"/>
      <c r="DCK195" s="377"/>
      <c r="DCL195" s="377"/>
      <c r="DCM195" s="377"/>
      <c r="DCN195" s="377"/>
      <c r="DCO195" s="377"/>
      <c r="DCP195" s="376"/>
      <c r="DCQ195" s="376"/>
      <c r="DCR195" s="377"/>
      <c r="DCS195" s="377"/>
      <c r="DCT195" s="376"/>
      <c r="DCU195" s="376"/>
      <c r="DCV195" s="377"/>
      <c r="DCW195" s="377"/>
      <c r="DCX195" s="376"/>
      <c r="DCY195" s="376"/>
      <c r="DCZ195" s="376"/>
      <c r="DDA195" s="376"/>
      <c r="DDB195" s="376"/>
      <c r="DDC195" s="376"/>
      <c r="DDD195" s="376"/>
      <c r="DDE195" s="377"/>
      <c r="DDF195" s="377"/>
      <c r="DDG195" s="376"/>
      <c r="DDH195" s="376"/>
      <c r="DDI195" s="377"/>
      <c r="DDJ195" s="377"/>
      <c r="DDK195" s="376"/>
      <c r="DDL195" s="376"/>
      <c r="DDM195" s="376"/>
      <c r="DDN195" s="376"/>
      <c r="DDO195" s="376"/>
      <c r="DDP195" s="370"/>
      <c r="DDQ195" s="396"/>
      <c r="DDR195" s="376"/>
      <c r="DDS195" s="376"/>
      <c r="DDT195" s="376"/>
      <c r="DDU195" s="376"/>
      <c r="DDV195" s="376"/>
      <c r="DDW195" s="376"/>
      <c r="DDX195" s="376"/>
      <c r="DDY195" s="375"/>
      <c r="DDZ195" s="375"/>
      <c r="DEA195" s="375"/>
      <c r="DEB195" s="375"/>
      <c r="DEC195" s="375"/>
      <c r="DED195" s="375"/>
      <c r="DEE195" s="375"/>
      <c r="DEF195" s="375"/>
      <c r="DEG195" s="375"/>
      <c r="DEH195" s="375"/>
      <c r="DEI195" s="375"/>
      <c r="DEJ195" s="375"/>
      <c r="DEK195" s="375"/>
      <c r="DEL195" s="375"/>
      <c r="DEM195" s="375"/>
      <c r="DEN195" s="375"/>
      <c r="DEO195" s="375"/>
      <c r="DEP195" s="375"/>
      <c r="DEQ195" s="375"/>
      <c r="DER195" s="375"/>
      <c r="DES195" s="375"/>
      <c r="DET195" s="375"/>
      <c r="DEU195" s="375"/>
      <c r="DEV195" s="375"/>
      <c r="DEW195" s="375"/>
      <c r="DEX195" s="375"/>
      <c r="DEY195" s="375"/>
      <c r="DEZ195" s="375"/>
      <c r="DFA195" s="375"/>
      <c r="DFB195" s="375"/>
      <c r="DFC195" s="375"/>
      <c r="DFD195" s="375"/>
      <c r="DFE195" s="375"/>
      <c r="DFF195" s="375"/>
      <c r="DFG195" s="375"/>
      <c r="DFH195" s="375"/>
      <c r="DFI195" s="375"/>
      <c r="DFJ195" s="375"/>
      <c r="DFK195" s="375"/>
      <c r="DFL195" s="375"/>
      <c r="DFM195" s="375"/>
      <c r="DFN195" s="375"/>
      <c r="DFO195" s="375"/>
      <c r="DFP195" s="375"/>
      <c r="DFQ195" s="376"/>
      <c r="DFR195" s="376"/>
      <c r="DFS195" s="376"/>
      <c r="DFT195" s="376"/>
      <c r="DFU195" s="376"/>
      <c r="DFV195" s="376"/>
      <c r="DFW195" s="376"/>
      <c r="DFX195" s="376"/>
      <c r="DFY195" s="376"/>
      <c r="DFZ195" s="376"/>
      <c r="DGA195" s="376"/>
      <c r="DGB195" s="376"/>
      <c r="DGC195" s="376"/>
      <c r="DGD195" s="376"/>
      <c r="DGE195" s="376"/>
      <c r="DGF195" s="376"/>
      <c r="DGG195" s="376"/>
      <c r="DGH195" s="376"/>
      <c r="DGI195" s="376"/>
      <c r="DGJ195" s="376"/>
      <c r="DGK195" s="376"/>
      <c r="DGL195" s="376"/>
      <c r="DGM195" s="376"/>
      <c r="DGN195" s="376"/>
      <c r="DGO195" s="377"/>
      <c r="DGP195" s="377"/>
      <c r="DGQ195" s="377"/>
      <c r="DGR195" s="377"/>
      <c r="DGS195" s="377"/>
      <c r="DGT195" s="376"/>
      <c r="DGU195" s="376"/>
      <c r="DGV195" s="377"/>
      <c r="DGW195" s="377"/>
      <c r="DGX195" s="376"/>
      <c r="DGY195" s="376"/>
      <c r="DGZ195" s="377"/>
      <c r="DHA195" s="377"/>
      <c r="DHB195" s="376"/>
      <c r="DHC195" s="376"/>
      <c r="DHD195" s="376"/>
      <c r="DHE195" s="376"/>
      <c r="DHF195" s="376"/>
      <c r="DHG195" s="376"/>
      <c r="DHH195" s="376"/>
      <c r="DHI195" s="377"/>
      <c r="DHJ195" s="377"/>
      <c r="DHK195" s="376"/>
      <c r="DHL195" s="376"/>
      <c r="DHM195" s="377"/>
      <c r="DHN195" s="377"/>
      <c r="DHO195" s="376"/>
      <c r="DHP195" s="376"/>
      <c r="DHQ195" s="376"/>
      <c r="DHR195" s="376"/>
      <c r="DHS195" s="376"/>
      <c r="DHT195" s="370"/>
      <c r="DHU195" s="396"/>
      <c r="DHV195" s="376"/>
      <c r="DHW195" s="376"/>
      <c r="DHX195" s="376"/>
      <c r="DHY195" s="376"/>
      <c r="DHZ195" s="376"/>
      <c r="DIA195" s="376"/>
      <c r="DIB195" s="376"/>
      <c r="DIC195" s="375"/>
      <c r="DID195" s="375"/>
      <c r="DIE195" s="375"/>
      <c r="DIF195" s="375"/>
      <c r="DIG195" s="375"/>
      <c r="DIH195" s="375"/>
      <c r="DII195" s="375"/>
      <c r="DIJ195" s="375"/>
      <c r="DIK195" s="375"/>
      <c r="DIL195" s="375"/>
      <c r="DIM195" s="375"/>
      <c r="DIN195" s="375"/>
      <c r="DIO195" s="375"/>
      <c r="DIP195" s="375"/>
      <c r="DIQ195" s="375"/>
      <c r="DIR195" s="375"/>
      <c r="DIS195" s="375"/>
      <c r="DIT195" s="375"/>
      <c r="DIU195" s="375"/>
      <c r="DIV195" s="375"/>
      <c r="DIW195" s="375"/>
      <c r="DIX195" s="375"/>
      <c r="DIY195" s="375"/>
      <c r="DIZ195" s="375"/>
      <c r="DJA195" s="375"/>
      <c r="DJB195" s="375"/>
      <c r="DJC195" s="375"/>
      <c r="DJD195" s="375"/>
      <c r="DJE195" s="375"/>
      <c r="DJF195" s="375"/>
      <c r="DJG195" s="375"/>
      <c r="DJH195" s="375"/>
      <c r="DJI195" s="375"/>
      <c r="DJJ195" s="375"/>
      <c r="DJK195" s="375"/>
      <c r="DJL195" s="375"/>
      <c r="DJM195" s="375"/>
      <c r="DJN195" s="375"/>
      <c r="DJO195" s="375"/>
      <c r="DJP195" s="375"/>
      <c r="DJQ195" s="375"/>
      <c r="DJR195" s="375"/>
      <c r="DJS195" s="375"/>
      <c r="DJT195" s="375"/>
      <c r="DJU195" s="376"/>
      <c r="DJV195" s="376"/>
      <c r="DJW195" s="376"/>
      <c r="DJX195" s="376"/>
      <c r="DJY195" s="376"/>
      <c r="DJZ195" s="376"/>
      <c r="DKA195" s="376"/>
      <c r="DKB195" s="376"/>
      <c r="DKC195" s="376"/>
      <c r="DKD195" s="376"/>
      <c r="DKE195" s="376"/>
      <c r="DKF195" s="376"/>
      <c r="DKG195" s="376"/>
      <c r="DKH195" s="376"/>
      <c r="DKI195" s="376"/>
      <c r="DKJ195" s="376"/>
      <c r="DKK195" s="376"/>
      <c r="DKL195" s="376"/>
      <c r="DKM195" s="376"/>
      <c r="DKN195" s="376"/>
      <c r="DKO195" s="376"/>
      <c r="DKP195" s="376"/>
      <c r="DKQ195" s="376"/>
      <c r="DKR195" s="376"/>
      <c r="DKS195" s="377"/>
      <c r="DKT195" s="377"/>
      <c r="DKU195" s="377"/>
      <c r="DKV195" s="377"/>
      <c r="DKW195" s="377"/>
      <c r="DKX195" s="376"/>
      <c r="DKY195" s="376"/>
      <c r="DKZ195" s="377"/>
      <c r="DLA195" s="377"/>
      <c r="DLB195" s="376"/>
      <c r="DLC195" s="376"/>
      <c r="DLD195" s="377"/>
      <c r="DLE195" s="377"/>
      <c r="DLF195" s="376"/>
      <c r="DLG195" s="376"/>
      <c r="DLH195" s="376"/>
      <c r="DLI195" s="376"/>
      <c r="DLJ195" s="376"/>
      <c r="DLK195" s="376"/>
      <c r="DLL195" s="376"/>
      <c r="DLM195" s="377"/>
      <c r="DLN195" s="377"/>
      <c r="DLO195" s="376"/>
      <c r="DLP195" s="376"/>
      <c r="DLQ195" s="377"/>
      <c r="DLR195" s="377"/>
      <c r="DLS195" s="376"/>
      <c r="DLT195" s="376"/>
      <c r="DLU195" s="376"/>
      <c r="DLV195" s="376"/>
      <c r="DLW195" s="376"/>
      <c r="DLX195" s="370"/>
      <c r="DLY195" s="396"/>
      <c r="DLZ195" s="376"/>
      <c r="DMA195" s="376"/>
      <c r="DMB195" s="376"/>
      <c r="DMC195" s="376"/>
      <c r="DMD195" s="376"/>
      <c r="DME195" s="376"/>
      <c r="DMF195" s="376"/>
      <c r="DMG195" s="375"/>
      <c r="DMH195" s="375"/>
      <c r="DMI195" s="375"/>
      <c r="DMJ195" s="375"/>
      <c r="DMK195" s="375"/>
      <c r="DML195" s="375"/>
      <c r="DMM195" s="375"/>
      <c r="DMN195" s="375"/>
      <c r="DMO195" s="375"/>
      <c r="DMP195" s="375"/>
      <c r="DMQ195" s="375"/>
      <c r="DMR195" s="375"/>
      <c r="DMS195" s="375"/>
      <c r="DMT195" s="375"/>
      <c r="DMU195" s="375"/>
      <c r="DMV195" s="375"/>
      <c r="DMW195" s="375"/>
      <c r="DMX195" s="375"/>
      <c r="DMY195" s="375"/>
      <c r="DMZ195" s="375"/>
      <c r="DNA195" s="375"/>
      <c r="DNB195" s="375"/>
      <c r="DNC195" s="375"/>
      <c r="DND195" s="375"/>
      <c r="DNE195" s="375"/>
      <c r="DNF195" s="375"/>
      <c r="DNG195" s="375"/>
      <c r="DNH195" s="375"/>
      <c r="DNI195" s="375"/>
      <c r="DNJ195" s="375"/>
      <c r="DNK195" s="375"/>
      <c r="DNL195" s="375"/>
      <c r="DNM195" s="375"/>
      <c r="DNN195" s="375"/>
      <c r="DNO195" s="375"/>
      <c r="DNP195" s="375"/>
      <c r="DNQ195" s="375"/>
      <c r="DNR195" s="375"/>
      <c r="DNS195" s="375"/>
      <c r="DNT195" s="375"/>
      <c r="DNU195" s="375"/>
      <c r="DNV195" s="375"/>
      <c r="DNW195" s="375"/>
      <c r="DNX195" s="375"/>
      <c r="DNY195" s="376"/>
      <c r="DNZ195" s="376"/>
      <c r="DOA195" s="376"/>
      <c r="DOB195" s="376"/>
      <c r="DOC195" s="376"/>
      <c r="DOD195" s="376"/>
      <c r="DOE195" s="376"/>
      <c r="DOF195" s="376"/>
      <c r="DOG195" s="376"/>
      <c r="DOH195" s="376"/>
      <c r="DOI195" s="376"/>
      <c r="DOJ195" s="376"/>
      <c r="DOK195" s="376"/>
      <c r="DOL195" s="376"/>
      <c r="DOM195" s="376"/>
      <c r="DON195" s="376"/>
      <c r="DOO195" s="376"/>
      <c r="DOP195" s="376"/>
      <c r="DOQ195" s="376"/>
      <c r="DOR195" s="376"/>
      <c r="DOS195" s="376"/>
      <c r="DOT195" s="376"/>
      <c r="DOU195" s="376"/>
      <c r="DOV195" s="376"/>
      <c r="DOW195" s="377"/>
      <c r="DOX195" s="377"/>
      <c r="DOY195" s="377"/>
      <c r="DOZ195" s="377"/>
      <c r="DPA195" s="377"/>
      <c r="DPB195" s="376"/>
      <c r="DPC195" s="376"/>
      <c r="DPD195" s="377"/>
      <c r="DPE195" s="377"/>
      <c r="DPF195" s="376"/>
      <c r="DPG195" s="376"/>
      <c r="DPH195" s="377"/>
      <c r="DPI195" s="377"/>
      <c r="DPJ195" s="376"/>
      <c r="DPK195" s="376"/>
      <c r="DPL195" s="376"/>
      <c r="DPM195" s="376"/>
      <c r="DPN195" s="376"/>
      <c r="DPO195" s="376"/>
      <c r="DPP195" s="376"/>
      <c r="DPQ195" s="377"/>
      <c r="DPR195" s="377"/>
      <c r="DPS195" s="376"/>
      <c r="DPT195" s="376"/>
      <c r="DPU195" s="377"/>
      <c r="DPV195" s="377"/>
      <c r="DPW195" s="376"/>
      <c r="DPX195" s="376"/>
      <c r="DPY195" s="376"/>
      <c r="DPZ195" s="376"/>
      <c r="DQA195" s="376"/>
      <c r="DQB195" s="370"/>
      <c r="DQC195" s="396"/>
      <c r="DQD195" s="376"/>
      <c r="DQE195" s="376"/>
      <c r="DQF195" s="376"/>
      <c r="DQG195" s="376"/>
      <c r="DQH195" s="376"/>
      <c r="DQI195" s="376"/>
      <c r="DQJ195" s="376"/>
      <c r="DQK195" s="375"/>
      <c r="DQL195" s="375"/>
      <c r="DQM195" s="375"/>
      <c r="DQN195" s="375"/>
      <c r="DQO195" s="375"/>
      <c r="DQP195" s="375"/>
      <c r="DQQ195" s="375"/>
      <c r="DQR195" s="375"/>
      <c r="DQS195" s="375"/>
      <c r="DQT195" s="375"/>
      <c r="DQU195" s="375"/>
      <c r="DQV195" s="375"/>
      <c r="DQW195" s="375"/>
      <c r="DQX195" s="375"/>
      <c r="DQY195" s="375"/>
      <c r="DQZ195" s="375"/>
      <c r="DRA195" s="375"/>
      <c r="DRB195" s="375"/>
      <c r="DRC195" s="375"/>
      <c r="DRD195" s="375"/>
      <c r="DRE195" s="375"/>
      <c r="DRF195" s="375"/>
      <c r="DRG195" s="375"/>
      <c r="DRH195" s="375"/>
      <c r="DRI195" s="375"/>
      <c r="DRJ195" s="375"/>
      <c r="DRK195" s="375"/>
      <c r="DRL195" s="375"/>
      <c r="DRM195" s="375"/>
      <c r="DRN195" s="375"/>
      <c r="DRO195" s="375"/>
      <c r="DRP195" s="375"/>
      <c r="DRQ195" s="375"/>
      <c r="DRR195" s="375"/>
      <c r="DRS195" s="375"/>
      <c r="DRT195" s="375"/>
      <c r="DRU195" s="375"/>
      <c r="DRV195" s="375"/>
      <c r="DRW195" s="375"/>
      <c r="DRX195" s="375"/>
      <c r="DRY195" s="375"/>
      <c r="DRZ195" s="375"/>
      <c r="DSA195" s="375"/>
      <c r="DSB195" s="375"/>
      <c r="DSC195" s="376"/>
      <c r="DSD195" s="376"/>
      <c r="DSE195" s="376"/>
      <c r="DSF195" s="376"/>
      <c r="DSG195" s="376"/>
      <c r="DSH195" s="376"/>
      <c r="DSI195" s="376"/>
      <c r="DSJ195" s="376"/>
      <c r="DSK195" s="376"/>
      <c r="DSL195" s="376"/>
      <c r="DSM195" s="376"/>
      <c r="DSN195" s="376"/>
      <c r="DSO195" s="376"/>
      <c r="DSP195" s="376"/>
      <c r="DSQ195" s="376"/>
      <c r="DSR195" s="376"/>
      <c r="DSS195" s="376"/>
      <c r="DST195" s="376"/>
      <c r="DSU195" s="376"/>
      <c r="DSV195" s="376"/>
      <c r="DSW195" s="376"/>
      <c r="DSX195" s="376"/>
      <c r="DSY195" s="376"/>
      <c r="DSZ195" s="376"/>
      <c r="DTA195" s="377"/>
      <c r="DTB195" s="377"/>
      <c r="DTC195" s="377"/>
      <c r="DTD195" s="377"/>
      <c r="DTE195" s="377"/>
      <c r="DTF195" s="376"/>
      <c r="DTG195" s="376"/>
      <c r="DTH195" s="377"/>
      <c r="DTI195" s="377"/>
      <c r="DTJ195" s="376"/>
      <c r="DTK195" s="376"/>
      <c r="DTL195" s="377"/>
      <c r="DTM195" s="377"/>
      <c r="DTN195" s="376"/>
      <c r="DTO195" s="376"/>
      <c r="DTP195" s="376"/>
      <c r="DTQ195" s="376"/>
      <c r="DTR195" s="376"/>
      <c r="DTS195" s="376"/>
      <c r="DTT195" s="376"/>
      <c r="DTU195" s="377"/>
      <c r="DTV195" s="377"/>
      <c r="DTW195" s="376"/>
      <c r="DTX195" s="376"/>
      <c r="DTY195" s="377"/>
      <c r="DTZ195" s="377"/>
      <c r="DUA195" s="376"/>
      <c r="DUB195" s="376"/>
      <c r="DUC195" s="376"/>
      <c r="DUD195" s="376"/>
      <c r="DUE195" s="376"/>
      <c r="DUF195" s="370"/>
      <c r="DUG195" s="396"/>
      <c r="DUH195" s="376"/>
      <c r="DUI195" s="376"/>
      <c r="DUJ195" s="376"/>
      <c r="DUK195" s="376"/>
      <c r="DUL195" s="376"/>
      <c r="DUM195" s="376"/>
      <c r="DUN195" s="376"/>
      <c r="DUO195" s="375"/>
      <c r="DUP195" s="375"/>
      <c r="DUQ195" s="375"/>
      <c r="DUR195" s="375"/>
      <c r="DUS195" s="375"/>
      <c r="DUT195" s="375"/>
      <c r="DUU195" s="375"/>
      <c r="DUV195" s="375"/>
      <c r="DUW195" s="375"/>
      <c r="DUX195" s="375"/>
      <c r="DUY195" s="375"/>
      <c r="DUZ195" s="375"/>
      <c r="DVA195" s="375"/>
      <c r="DVB195" s="375"/>
      <c r="DVC195" s="375"/>
      <c r="DVD195" s="375"/>
      <c r="DVE195" s="375"/>
      <c r="DVF195" s="375"/>
      <c r="DVG195" s="375"/>
      <c r="DVH195" s="375"/>
      <c r="DVI195" s="375"/>
      <c r="DVJ195" s="375"/>
      <c r="DVK195" s="375"/>
      <c r="DVL195" s="375"/>
      <c r="DVM195" s="375"/>
      <c r="DVN195" s="375"/>
      <c r="DVO195" s="375"/>
      <c r="DVP195" s="375"/>
      <c r="DVQ195" s="375"/>
      <c r="DVR195" s="375"/>
      <c r="DVS195" s="375"/>
      <c r="DVT195" s="375"/>
      <c r="DVU195" s="375"/>
      <c r="DVV195" s="375"/>
      <c r="DVW195" s="375"/>
      <c r="DVX195" s="375"/>
      <c r="DVY195" s="375"/>
      <c r="DVZ195" s="375"/>
      <c r="DWA195" s="375"/>
      <c r="DWB195" s="375"/>
      <c r="DWC195" s="375"/>
      <c r="DWD195" s="375"/>
      <c r="DWE195" s="375"/>
      <c r="DWF195" s="375"/>
      <c r="DWG195" s="376"/>
      <c r="DWH195" s="376"/>
      <c r="DWI195" s="376"/>
      <c r="DWJ195" s="376"/>
      <c r="DWK195" s="376"/>
      <c r="DWL195" s="376"/>
      <c r="DWM195" s="376"/>
      <c r="DWN195" s="376"/>
      <c r="DWO195" s="376"/>
      <c r="DWP195" s="376"/>
      <c r="DWQ195" s="376"/>
      <c r="DWR195" s="376"/>
      <c r="DWS195" s="376"/>
      <c r="DWT195" s="376"/>
      <c r="DWU195" s="376"/>
      <c r="DWV195" s="376"/>
      <c r="DWW195" s="376"/>
      <c r="DWX195" s="376"/>
      <c r="DWY195" s="376"/>
      <c r="DWZ195" s="376"/>
      <c r="DXA195" s="376"/>
      <c r="DXB195" s="376"/>
      <c r="DXC195" s="376"/>
      <c r="DXD195" s="376"/>
      <c r="DXE195" s="377"/>
      <c r="DXF195" s="377"/>
      <c r="DXG195" s="377"/>
      <c r="DXH195" s="377"/>
      <c r="DXI195" s="377"/>
      <c r="DXJ195" s="376"/>
      <c r="DXK195" s="376"/>
      <c r="DXL195" s="377"/>
      <c r="DXM195" s="377"/>
      <c r="DXN195" s="376"/>
      <c r="DXO195" s="376"/>
      <c r="DXP195" s="377"/>
      <c r="DXQ195" s="377"/>
      <c r="DXR195" s="376"/>
      <c r="DXS195" s="376"/>
      <c r="DXT195" s="376"/>
      <c r="DXU195" s="376"/>
      <c r="DXV195" s="376"/>
      <c r="DXW195" s="376"/>
      <c r="DXX195" s="376"/>
      <c r="DXY195" s="377"/>
      <c r="DXZ195" s="377"/>
      <c r="DYA195" s="376"/>
      <c r="DYB195" s="376"/>
      <c r="DYC195" s="377"/>
      <c r="DYD195" s="377"/>
      <c r="DYE195" s="376"/>
      <c r="DYF195" s="376"/>
      <c r="DYG195" s="376"/>
      <c r="DYH195" s="376"/>
      <c r="DYI195" s="376"/>
      <c r="DYJ195" s="370"/>
      <c r="DYK195" s="396"/>
      <c r="DYL195" s="376"/>
      <c r="DYM195" s="376"/>
      <c r="DYN195" s="376"/>
      <c r="DYO195" s="376"/>
      <c r="DYP195" s="376"/>
      <c r="DYQ195" s="376"/>
      <c r="DYR195" s="376"/>
      <c r="DYS195" s="375"/>
      <c r="DYT195" s="375"/>
      <c r="DYU195" s="375"/>
      <c r="DYV195" s="375"/>
      <c r="DYW195" s="375"/>
      <c r="DYX195" s="375"/>
      <c r="DYY195" s="375"/>
      <c r="DYZ195" s="375"/>
      <c r="DZA195" s="375"/>
      <c r="DZB195" s="375"/>
      <c r="DZC195" s="375"/>
      <c r="DZD195" s="375"/>
      <c r="DZE195" s="375"/>
      <c r="DZF195" s="375"/>
      <c r="DZG195" s="375"/>
      <c r="DZH195" s="375"/>
      <c r="DZI195" s="375"/>
      <c r="DZJ195" s="375"/>
      <c r="DZK195" s="375"/>
      <c r="DZL195" s="375"/>
      <c r="DZM195" s="375"/>
      <c r="DZN195" s="375"/>
      <c r="DZO195" s="375"/>
      <c r="DZP195" s="375"/>
      <c r="DZQ195" s="375"/>
      <c r="DZR195" s="375"/>
      <c r="DZS195" s="375"/>
      <c r="DZT195" s="375"/>
      <c r="DZU195" s="375"/>
      <c r="DZV195" s="375"/>
      <c r="DZW195" s="375"/>
      <c r="DZX195" s="375"/>
      <c r="DZY195" s="375"/>
      <c r="DZZ195" s="375"/>
      <c r="EAA195" s="375"/>
      <c r="EAB195" s="375"/>
      <c r="EAC195" s="375"/>
      <c r="EAD195" s="375"/>
      <c r="EAE195" s="375"/>
      <c r="EAF195" s="375"/>
      <c r="EAG195" s="375"/>
      <c r="EAH195" s="375"/>
      <c r="EAI195" s="375"/>
      <c r="EAJ195" s="375"/>
      <c r="EAK195" s="376"/>
      <c r="EAL195" s="376"/>
      <c r="EAM195" s="376"/>
      <c r="EAN195" s="376"/>
      <c r="EAO195" s="376"/>
      <c r="EAP195" s="376"/>
      <c r="EAQ195" s="376"/>
      <c r="EAR195" s="376"/>
      <c r="EAS195" s="376"/>
      <c r="EAT195" s="376"/>
      <c r="EAU195" s="376"/>
      <c r="EAV195" s="376"/>
      <c r="EAW195" s="376"/>
      <c r="EAX195" s="376"/>
      <c r="EAY195" s="376"/>
      <c r="EAZ195" s="376"/>
      <c r="EBA195" s="376"/>
      <c r="EBB195" s="376"/>
      <c r="EBC195" s="376"/>
      <c r="EBD195" s="376"/>
      <c r="EBE195" s="376"/>
      <c r="EBF195" s="376"/>
      <c r="EBG195" s="376"/>
      <c r="EBH195" s="376"/>
      <c r="EBI195" s="377"/>
      <c r="EBJ195" s="377"/>
      <c r="EBK195" s="377"/>
      <c r="EBL195" s="377"/>
      <c r="EBM195" s="377"/>
      <c r="EBN195" s="376"/>
      <c r="EBO195" s="376"/>
      <c r="EBP195" s="377"/>
      <c r="EBQ195" s="377"/>
      <c r="EBR195" s="376"/>
      <c r="EBS195" s="376"/>
      <c r="EBT195" s="377"/>
      <c r="EBU195" s="377"/>
      <c r="EBV195" s="376"/>
      <c r="EBW195" s="376"/>
      <c r="EBX195" s="376"/>
      <c r="EBY195" s="376"/>
      <c r="EBZ195" s="376"/>
      <c r="ECA195" s="376"/>
      <c r="ECB195" s="376"/>
      <c r="ECC195" s="377"/>
      <c r="ECD195" s="377"/>
      <c r="ECE195" s="376"/>
      <c r="ECF195" s="376"/>
      <c r="ECG195" s="377"/>
      <c r="ECH195" s="377"/>
      <c r="ECI195" s="376"/>
      <c r="ECJ195" s="376"/>
      <c r="ECK195" s="376"/>
      <c r="ECL195" s="376"/>
      <c r="ECM195" s="376"/>
      <c r="ECN195" s="370"/>
      <c r="ECO195" s="396"/>
      <c r="ECP195" s="376"/>
      <c r="ECQ195" s="376"/>
      <c r="ECR195" s="376"/>
      <c r="ECS195" s="376"/>
      <c r="ECT195" s="376"/>
      <c r="ECU195" s="376"/>
      <c r="ECV195" s="376"/>
      <c r="ECW195" s="375"/>
      <c r="ECX195" s="375"/>
      <c r="ECY195" s="375"/>
      <c r="ECZ195" s="375"/>
      <c r="EDA195" s="375"/>
      <c r="EDB195" s="375"/>
      <c r="EDC195" s="375"/>
      <c r="EDD195" s="375"/>
      <c r="EDE195" s="375"/>
      <c r="EDF195" s="375"/>
      <c r="EDG195" s="375"/>
      <c r="EDH195" s="375"/>
      <c r="EDI195" s="375"/>
      <c r="EDJ195" s="375"/>
      <c r="EDK195" s="375"/>
      <c r="EDL195" s="375"/>
      <c r="EDM195" s="375"/>
      <c r="EDN195" s="375"/>
      <c r="EDO195" s="375"/>
      <c r="EDP195" s="375"/>
      <c r="EDQ195" s="375"/>
      <c r="EDR195" s="375"/>
      <c r="EDS195" s="375"/>
      <c r="EDT195" s="375"/>
      <c r="EDU195" s="375"/>
      <c r="EDV195" s="375"/>
      <c r="EDW195" s="375"/>
      <c r="EDX195" s="375"/>
      <c r="EDY195" s="375"/>
      <c r="EDZ195" s="375"/>
      <c r="EEA195" s="375"/>
      <c r="EEB195" s="375"/>
      <c r="EEC195" s="375"/>
      <c r="EED195" s="375"/>
      <c r="EEE195" s="375"/>
      <c r="EEF195" s="375"/>
      <c r="EEG195" s="375"/>
      <c r="EEH195" s="375"/>
      <c r="EEI195" s="375"/>
      <c r="EEJ195" s="375"/>
      <c r="EEK195" s="375"/>
      <c r="EEL195" s="375"/>
      <c r="EEM195" s="375"/>
      <c r="EEN195" s="375"/>
      <c r="EEO195" s="376"/>
      <c r="EEP195" s="376"/>
      <c r="EEQ195" s="376"/>
      <c r="EER195" s="376"/>
      <c r="EES195" s="376"/>
      <c r="EET195" s="376"/>
      <c r="EEU195" s="376"/>
      <c r="EEV195" s="376"/>
      <c r="EEW195" s="376"/>
      <c r="EEX195" s="376"/>
      <c r="EEY195" s="376"/>
      <c r="EEZ195" s="376"/>
      <c r="EFA195" s="376"/>
      <c r="EFB195" s="376"/>
      <c r="EFC195" s="376"/>
      <c r="EFD195" s="376"/>
      <c r="EFE195" s="376"/>
      <c r="EFF195" s="376"/>
      <c r="EFG195" s="376"/>
      <c r="EFH195" s="376"/>
      <c r="EFI195" s="376"/>
      <c r="EFJ195" s="376"/>
      <c r="EFK195" s="376"/>
      <c r="EFL195" s="376"/>
      <c r="EFM195" s="377"/>
      <c r="EFN195" s="377"/>
      <c r="EFO195" s="377"/>
      <c r="EFP195" s="377"/>
      <c r="EFQ195" s="377"/>
      <c r="EFR195" s="376"/>
      <c r="EFS195" s="376"/>
      <c r="EFT195" s="377"/>
      <c r="EFU195" s="377"/>
      <c r="EFV195" s="376"/>
      <c r="EFW195" s="376"/>
      <c r="EFX195" s="377"/>
      <c r="EFY195" s="377"/>
      <c r="EFZ195" s="376"/>
      <c r="EGA195" s="376"/>
      <c r="EGB195" s="376"/>
      <c r="EGC195" s="376"/>
      <c r="EGD195" s="376"/>
      <c r="EGE195" s="376"/>
      <c r="EGF195" s="376"/>
      <c r="EGG195" s="377"/>
      <c r="EGH195" s="377"/>
      <c r="EGI195" s="376"/>
      <c r="EGJ195" s="376"/>
      <c r="EGK195" s="377"/>
      <c r="EGL195" s="377"/>
      <c r="EGM195" s="376"/>
      <c r="EGN195" s="376"/>
      <c r="EGO195" s="376"/>
      <c r="EGP195" s="376"/>
      <c r="EGQ195" s="376"/>
      <c r="EGR195" s="370"/>
      <c r="EGS195" s="396"/>
      <c r="EGT195" s="376"/>
      <c r="EGU195" s="376"/>
      <c r="EGV195" s="376"/>
      <c r="EGW195" s="376"/>
      <c r="EGX195" s="376"/>
      <c r="EGY195" s="376"/>
      <c r="EGZ195" s="376"/>
      <c r="EHA195" s="375"/>
      <c r="EHB195" s="375"/>
      <c r="EHC195" s="375"/>
      <c r="EHD195" s="375"/>
      <c r="EHE195" s="375"/>
      <c r="EHF195" s="375"/>
      <c r="EHG195" s="375"/>
      <c r="EHH195" s="375"/>
      <c r="EHI195" s="375"/>
      <c r="EHJ195" s="375"/>
      <c r="EHK195" s="375"/>
      <c r="EHL195" s="375"/>
      <c r="EHM195" s="375"/>
      <c r="EHN195" s="375"/>
      <c r="EHO195" s="375"/>
      <c r="EHP195" s="375"/>
      <c r="EHQ195" s="375"/>
      <c r="EHR195" s="375"/>
      <c r="EHS195" s="375"/>
      <c r="EHT195" s="375"/>
      <c r="EHU195" s="375"/>
      <c r="EHV195" s="375"/>
      <c r="EHW195" s="375"/>
      <c r="EHX195" s="375"/>
      <c r="EHY195" s="375"/>
      <c r="EHZ195" s="375"/>
      <c r="EIA195" s="375"/>
      <c r="EIB195" s="375"/>
      <c r="EIC195" s="375"/>
      <c r="EID195" s="375"/>
      <c r="EIE195" s="375"/>
      <c r="EIF195" s="375"/>
      <c r="EIG195" s="375"/>
      <c r="EIH195" s="375"/>
      <c r="EII195" s="375"/>
      <c r="EIJ195" s="375"/>
      <c r="EIK195" s="375"/>
      <c r="EIL195" s="375"/>
      <c r="EIM195" s="375"/>
      <c r="EIN195" s="375"/>
      <c r="EIO195" s="375"/>
      <c r="EIP195" s="375"/>
      <c r="EIQ195" s="375"/>
      <c r="EIR195" s="375"/>
      <c r="EIS195" s="376"/>
      <c r="EIT195" s="376"/>
      <c r="EIU195" s="376"/>
      <c r="EIV195" s="376"/>
      <c r="EIW195" s="376"/>
      <c r="EIX195" s="376"/>
      <c r="EIY195" s="376"/>
      <c r="EIZ195" s="376"/>
      <c r="EJA195" s="376"/>
      <c r="EJB195" s="376"/>
      <c r="EJC195" s="376"/>
      <c r="EJD195" s="376"/>
      <c r="EJE195" s="376"/>
      <c r="EJF195" s="376"/>
      <c r="EJG195" s="376"/>
      <c r="EJH195" s="376"/>
      <c r="EJI195" s="376"/>
      <c r="EJJ195" s="376"/>
      <c r="EJK195" s="376"/>
      <c r="EJL195" s="376"/>
      <c r="EJM195" s="376"/>
      <c r="EJN195" s="376"/>
      <c r="EJO195" s="376"/>
      <c r="EJP195" s="376"/>
      <c r="EJQ195" s="377"/>
      <c r="EJR195" s="377"/>
      <c r="EJS195" s="377"/>
      <c r="EJT195" s="377"/>
      <c r="EJU195" s="377"/>
      <c r="EJV195" s="376"/>
      <c r="EJW195" s="376"/>
      <c r="EJX195" s="377"/>
      <c r="EJY195" s="377"/>
      <c r="EJZ195" s="376"/>
      <c r="EKA195" s="376"/>
      <c r="EKB195" s="377"/>
      <c r="EKC195" s="377"/>
      <c r="EKD195" s="376"/>
      <c r="EKE195" s="376"/>
      <c r="EKF195" s="376"/>
      <c r="EKG195" s="376"/>
      <c r="EKH195" s="376"/>
      <c r="EKI195" s="376"/>
      <c r="EKJ195" s="376"/>
      <c r="EKK195" s="377"/>
      <c r="EKL195" s="377"/>
      <c r="EKM195" s="376"/>
      <c r="EKN195" s="376"/>
      <c r="EKO195" s="377"/>
      <c r="EKP195" s="377"/>
      <c r="EKQ195" s="376"/>
      <c r="EKR195" s="376"/>
      <c r="EKS195" s="376"/>
      <c r="EKT195" s="376"/>
      <c r="EKU195" s="376"/>
      <c r="EKV195" s="370"/>
      <c r="EKW195" s="396"/>
      <c r="EKX195" s="376"/>
      <c r="EKY195" s="376"/>
      <c r="EKZ195" s="376"/>
      <c r="ELA195" s="376"/>
      <c r="ELB195" s="376"/>
      <c r="ELC195" s="376"/>
      <c r="ELD195" s="376"/>
      <c r="ELE195" s="375"/>
      <c r="ELF195" s="375"/>
      <c r="ELG195" s="375"/>
      <c r="ELH195" s="375"/>
      <c r="ELI195" s="375"/>
      <c r="ELJ195" s="375"/>
      <c r="ELK195" s="375"/>
      <c r="ELL195" s="375"/>
      <c r="ELM195" s="375"/>
      <c r="ELN195" s="375"/>
      <c r="ELO195" s="375"/>
      <c r="ELP195" s="375"/>
      <c r="ELQ195" s="375"/>
      <c r="ELR195" s="375"/>
      <c r="ELS195" s="375"/>
      <c r="ELT195" s="375"/>
      <c r="ELU195" s="375"/>
      <c r="ELV195" s="375"/>
      <c r="ELW195" s="375"/>
      <c r="ELX195" s="375"/>
      <c r="ELY195" s="375"/>
      <c r="ELZ195" s="375"/>
      <c r="EMA195" s="375"/>
      <c r="EMB195" s="375"/>
      <c r="EMC195" s="375"/>
      <c r="EMD195" s="375"/>
      <c r="EME195" s="375"/>
      <c r="EMF195" s="375"/>
      <c r="EMG195" s="375"/>
      <c r="EMH195" s="375"/>
      <c r="EMI195" s="375"/>
      <c r="EMJ195" s="375"/>
      <c r="EMK195" s="375"/>
      <c r="EML195" s="375"/>
      <c r="EMM195" s="375"/>
      <c r="EMN195" s="375"/>
      <c r="EMO195" s="375"/>
      <c r="EMP195" s="375"/>
      <c r="EMQ195" s="375"/>
      <c r="EMR195" s="375"/>
      <c r="EMS195" s="375"/>
      <c r="EMT195" s="375"/>
      <c r="EMU195" s="375"/>
      <c r="EMV195" s="375"/>
      <c r="EMW195" s="376"/>
      <c r="EMX195" s="376"/>
      <c r="EMY195" s="376"/>
      <c r="EMZ195" s="376"/>
      <c r="ENA195" s="376"/>
      <c r="ENB195" s="376"/>
      <c r="ENC195" s="376"/>
      <c r="END195" s="376"/>
      <c r="ENE195" s="376"/>
      <c r="ENF195" s="376"/>
      <c r="ENG195" s="376"/>
      <c r="ENH195" s="376"/>
      <c r="ENI195" s="376"/>
      <c r="ENJ195" s="376"/>
      <c r="ENK195" s="376"/>
      <c r="ENL195" s="376"/>
      <c r="ENM195" s="376"/>
      <c r="ENN195" s="376"/>
      <c r="ENO195" s="376"/>
      <c r="ENP195" s="376"/>
      <c r="ENQ195" s="376"/>
      <c r="ENR195" s="376"/>
      <c r="ENS195" s="376"/>
      <c r="ENT195" s="376"/>
      <c r="ENU195" s="377"/>
      <c r="ENV195" s="377"/>
      <c r="ENW195" s="377"/>
      <c r="ENX195" s="377"/>
      <c r="ENY195" s="377"/>
      <c r="ENZ195" s="376"/>
      <c r="EOA195" s="376"/>
      <c r="EOB195" s="377"/>
      <c r="EOC195" s="377"/>
      <c r="EOD195" s="376"/>
      <c r="EOE195" s="376"/>
      <c r="EOF195" s="377"/>
      <c r="EOG195" s="377"/>
      <c r="EOH195" s="376"/>
      <c r="EOI195" s="376"/>
      <c r="EOJ195" s="376"/>
      <c r="EOK195" s="376"/>
      <c r="EOL195" s="376"/>
      <c r="EOM195" s="376"/>
      <c r="EON195" s="376"/>
      <c r="EOO195" s="377"/>
      <c r="EOP195" s="377"/>
      <c r="EOQ195" s="376"/>
      <c r="EOR195" s="376"/>
      <c r="EOS195" s="377"/>
      <c r="EOT195" s="377"/>
      <c r="EOU195" s="376"/>
      <c r="EOV195" s="376"/>
      <c r="EOW195" s="376"/>
      <c r="EOX195" s="376"/>
      <c r="EOY195" s="376"/>
      <c r="EOZ195" s="370"/>
      <c r="EPA195" s="396"/>
      <c r="EPB195" s="376"/>
      <c r="EPC195" s="376"/>
      <c r="EPD195" s="376"/>
      <c r="EPE195" s="376"/>
      <c r="EPF195" s="376"/>
      <c r="EPG195" s="376"/>
      <c r="EPH195" s="376"/>
      <c r="EPI195" s="375"/>
      <c r="EPJ195" s="375"/>
      <c r="EPK195" s="375"/>
      <c r="EPL195" s="375"/>
      <c r="EPM195" s="375"/>
      <c r="EPN195" s="375"/>
      <c r="EPO195" s="375"/>
      <c r="EPP195" s="375"/>
      <c r="EPQ195" s="375"/>
      <c r="EPR195" s="375"/>
      <c r="EPS195" s="375"/>
      <c r="EPT195" s="375"/>
      <c r="EPU195" s="375"/>
      <c r="EPV195" s="375"/>
      <c r="EPW195" s="375"/>
      <c r="EPX195" s="375"/>
      <c r="EPY195" s="375"/>
      <c r="EPZ195" s="375"/>
      <c r="EQA195" s="375"/>
      <c r="EQB195" s="375"/>
      <c r="EQC195" s="375"/>
      <c r="EQD195" s="375"/>
      <c r="EQE195" s="375"/>
      <c r="EQF195" s="375"/>
      <c r="EQG195" s="375"/>
      <c r="EQH195" s="375"/>
      <c r="EQI195" s="375"/>
      <c r="EQJ195" s="375"/>
      <c r="EQK195" s="375"/>
      <c r="EQL195" s="375"/>
      <c r="EQM195" s="375"/>
      <c r="EQN195" s="375"/>
      <c r="EQO195" s="375"/>
      <c r="EQP195" s="375"/>
      <c r="EQQ195" s="375"/>
      <c r="EQR195" s="375"/>
      <c r="EQS195" s="375"/>
      <c r="EQT195" s="375"/>
      <c r="EQU195" s="375"/>
      <c r="EQV195" s="375"/>
      <c r="EQW195" s="375"/>
      <c r="EQX195" s="375"/>
      <c r="EQY195" s="375"/>
      <c r="EQZ195" s="375"/>
      <c r="ERA195" s="376"/>
      <c r="ERB195" s="376"/>
      <c r="ERC195" s="376"/>
      <c r="ERD195" s="376"/>
      <c r="ERE195" s="376"/>
      <c r="ERF195" s="376"/>
      <c r="ERG195" s="376"/>
      <c r="ERH195" s="376"/>
      <c r="ERI195" s="376"/>
      <c r="ERJ195" s="376"/>
      <c r="ERK195" s="376"/>
      <c r="ERL195" s="376"/>
      <c r="ERM195" s="376"/>
      <c r="ERN195" s="376"/>
      <c r="ERO195" s="376"/>
      <c r="ERP195" s="376"/>
      <c r="ERQ195" s="376"/>
      <c r="ERR195" s="376"/>
      <c r="ERS195" s="376"/>
      <c r="ERT195" s="376"/>
      <c r="ERU195" s="376"/>
      <c r="ERV195" s="376"/>
      <c r="ERW195" s="376"/>
      <c r="ERX195" s="376"/>
      <c r="ERY195" s="377"/>
      <c r="ERZ195" s="377"/>
      <c r="ESA195" s="377"/>
      <c r="ESB195" s="377"/>
      <c r="ESC195" s="377"/>
      <c r="ESD195" s="376"/>
      <c r="ESE195" s="376"/>
      <c r="ESF195" s="377"/>
      <c r="ESG195" s="377"/>
      <c r="ESH195" s="376"/>
      <c r="ESI195" s="376"/>
      <c r="ESJ195" s="377"/>
      <c r="ESK195" s="377"/>
      <c r="ESL195" s="376"/>
      <c r="ESM195" s="376"/>
      <c r="ESN195" s="376"/>
      <c r="ESO195" s="376"/>
      <c r="ESP195" s="376"/>
      <c r="ESQ195" s="376"/>
      <c r="ESR195" s="376"/>
      <c r="ESS195" s="377"/>
      <c r="EST195" s="377"/>
      <c r="ESU195" s="376"/>
      <c r="ESV195" s="376"/>
      <c r="ESW195" s="377"/>
      <c r="ESX195" s="377"/>
      <c r="ESY195" s="376"/>
      <c r="ESZ195" s="376"/>
      <c r="ETA195" s="376"/>
      <c r="ETB195" s="376"/>
      <c r="ETC195" s="376"/>
      <c r="ETD195" s="370"/>
      <c r="ETE195" s="396"/>
      <c r="ETF195" s="376"/>
      <c r="ETG195" s="376"/>
      <c r="ETH195" s="376"/>
      <c r="ETI195" s="376"/>
      <c r="ETJ195" s="376"/>
      <c r="ETK195" s="376"/>
      <c r="ETL195" s="376"/>
      <c r="ETM195" s="375"/>
      <c r="ETN195" s="375"/>
      <c r="ETO195" s="375"/>
      <c r="ETP195" s="375"/>
      <c r="ETQ195" s="375"/>
      <c r="ETR195" s="375"/>
      <c r="ETS195" s="375"/>
      <c r="ETT195" s="375"/>
      <c r="ETU195" s="375"/>
      <c r="ETV195" s="375"/>
      <c r="ETW195" s="375"/>
      <c r="ETX195" s="375"/>
      <c r="ETY195" s="375"/>
      <c r="ETZ195" s="375"/>
      <c r="EUA195" s="375"/>
      <c r="EUB195" s="375"/>
      <c r="EUC195" s="375"/>
      <c r="EUD195" s="375"/>
      <c r="EUE195" s="375"/>
      <c r="EUF195" s="375"/>
      <c r="EUG195" s="375"/>
      <c r="EUH195" s="375"/>
      <c r="EUI195" s="375"/>
      <c r="EUJ195" s="375"/>
      <c r="EUK195" s="375"/>
      <c r="EUL195" s="375"/>
      <c r="EUM195" s="375"/>
      <c r="EUN195" s="375"/>
      <c r="EUO195" s="375"/>
      <c r="EUP195" s="375"/>
      <c r="EUQ195" s="375"/>
      <c r="EUR195" s="375"/>
      <c r="EUS195" s="375"/>
      <c r="EUT195" s="375"/>
      <c r="EUU195" s="375"/>
      <c r="EUV195" s="375"/>
      <c r="EUW195" s="375"/>
      <c r="EUX195" s="375"/>
      <c r="EUY195" s="375"/>
      <c r="EUZ195" s="375"/>
      <c r="EVA195" s="375"/>
      <c r="EVB195" s="375"/>
      <c r="EVC195" s="375"/>
      <c r="EVD195" s="375"/>
      <c r="EVE195" s="376"/>
      <c r="EVF195" s="376"/>
      <c r="EVG195" s="376"/>
      <c r="EVH195" s="376"/>
      <c r="EVI195" s="376"/>
      <c r="EVJ195" s="376"/>
      <c r="EVK195" s="376"/>
      <c r="EVL195" s="376"/>
      <c r="EVM195" s="376"/>
      <c r="EVN195" s="376"/>
      <c r="EVO195" s="376"/>
      <c r="EVP195" s="376"/>
      <c r="EVQ195" s="376"/>
      <c r="EVR195" s="376"/>
      <c r="EVS195" s="376"/>
      <c r="EVT195" s="376"/>
      <c r="EVU195" s="376"/>
      <c r="EVV195" s="376"/>
      <c r="EVW195" s="376"/>
      <c r="EVX195" s="376"/>
      <c r="EVY195" s="376"/>
      <c r="EVZ195" s="376"/>
      <c r="EWA195" s="376"/>
      <c r="EWB195" s="376"/>
      <c r="EWC195" s="377"/>
      <c r="EWD195" s="377"/>
      <c r="EWE195" s="377"/>
      <c r="EWF195" s="377"/>
      <c r="EWG195" s="377"/>
      <c r="EWH195" s="376"/>
      <c r="EWI195" s="376"/>
      <c r="EWJ195" s="377"/>
      <c r="EWK195" s="377"/>
      <c r="EWL195" s="376"/>
      <c r="EWM195" s="376"/>
      <c r="EWN195" s="377"/>
      <c r="EWO195" s="377"/>
      <c r="EWP195" s="376"/>
      <c r="EWQ195" s="376"/>
      <c r="EWR195" s="376"/>
      <c r="EWS195" s="376"/>
      <c r="EWT195" s="376"/>
      <c r="EWU195" s="376"/>
      <c r="EWV195" s="376"/>
      <c r="EWW195" s="377"/>
      <c r="EWX195" s="377"/>
      <c r="EWY195" s="376"/>
      <c r="EWZ195" s="376"/>
      <c r="EXA195" s="377"/>
      <c r="EXB195" s="377"/>
      <c r="EXC195" s="376"/>
      <c r="EXD195" s="376"/>
      <c r="EXE195" s="376"/>
      <c r="EXF195" s="376"/>
      <c r="EXG195" s="376"/>
      <c r="EXH195" s="370"/>
      <c r="EXI195" s="396"/>
      <c r="EXJ195" s="376"/>
      <c r="EXK195" s="376"/>
      <c r="EXL195" s="376"/>
      <c r="EXM195" s="376"/>
      <c r="EXN195" s="376"/>
      <c r="EXO195" s="376"/>
      <c r="EXP195" s="376"/>
      <c r="EXQ195" s="375"/>
      <c r="EXR195" s="375"/>
      <c r="EXS195" s="375"/>
      <c r="EXT195" s="375"/>
      <c r="EXU195" s="375"/>
      <c r="EXV195" s="375"/>
      <c r="EXW195" s="375"/>
      <c r="EXX195" s="375"/>
      <c r="EXY195" s="375"/>
      <c r="EXZ195" s="375"/>
      <c r="EYA195" s="375"/>
      <c r="EYB195" s="375"/>
      <c r="EYC195" s="375"/>
      <c r="EYD195" s="375"/>
      <c r="EYE195" s="375"/>
      <c r="EYF195" s="375"/>
      <c r="EYG195" s="375"/>
      <c r="EYH195" s="375"/>
      <c r="EYI195" s="375"/>
      <c r="EYJ195" s="375"/>
      <c r="EYK195" s="375"/>
      <c r="EYL195" s="375"/>
      <c r="EYM195" s="375"/>
      <c r="EYN195" s="375"/>
      <c r="EYO195" s="375"/>
      <c r="EYP195" s="375"/>
      <c r="EYQ195" s="375"/>
      <c r="EYR195" s="375"/>
      <c r="EYS195" s="375"/>
      <c r="EYT195" s="375"/>
      <c r="EYU195" s="375"/>
      <c r="EYV195" s="375"/>
      <c r="EYW195" s="375"/>
      <c r="EYX195" s="375"/>
      <c r="EYY195" s="375"/>
      <c r="EYZ195" s="375"/>
      <c r="EZA195" s="375"/>
      <c r="EZB195" s="375"/>
      <c r="EZC195" s="375"/>
      <c r="EZD195" s="375"/>
      <c r="EZE195" s="375"/>
      <c r="EZF195" s="375"/>
      <c r="EZG195" s="375"/>
      <c r="EZH195" s="375"/>
      <c r="EZI195" s="376"/>
      <c r="EZJ195" s="376"/>
      <c r="EZK195" s="376"/>
      <c r="EZL195" s="376"/>
      <c r="EZM195" s="376"/>
      <c r="EZN195" s="376"/>
      <c r="EZO195" s="376"/>
      <c r="EZP195" s="376"/>
      <c r="EZQ195" s="376"/>
      <c r="EZR195" s="376"/>
      <c r="EZS195" s="376"/>
      <c r="EZT195" s="376"/>
      <c r="EZU195" s="376"/>
      <c r="EZV195" s="376"/>
      <c r="EZW195" s="376"/>
      <c r="EZX195" s="376"/>
      <c r="EZY195" s="376"/>
      <c r="EZZ195" s="376"/>
      <c r="FAA195" s="376"/>
      <c r="FAB195" s="376"/>
      <c r="FAC195" s="376"/>
      <c r="FAD195" s="376"/>
      <c r="FAE195" s="376"/>
      <c r="FAF195" s="376"/>
      <c r="FAG195" s="377"/>
      <c r="FAH195" s="377"/>
      <c r="FAI195" s="377"/>
      <c r="FAJ195" s="377"/>
      <c r="FAK195" s="377"/>
      <c r="FAL195" s="376"/>
      <c r="FAM195" s="376"/>
      <c r="FAN195" s="377"/>
      <c r="FAO195" s="377"/>
      <c r="FAP195" s="376"/>
      <c r="FAQ195" s="376"/>
      <c r="FAR195" s="377"/>
      <c r="FAS195" s="377"/>
      <c r="FAT195" s="376"/>
      <c r="FAU195" s="376"/>
      <c r="FAV195" s="376"/>
      <c r="FAW195" s="376"/>
      <c r="FAX195" s="376"/>
      <c r="FAY195" s="376"/>
      <c r="FAZ195" s="376"/>
      <c r="FBA195" s="377"/>
      <c r="FBB195" s="377"/>
      <c r="FBC195" s="376"/>
      <c r="FBD195" s="376"/>
      <c r="FBE195" s="377"/>
      <c r="FBF195" s="377"/>
      <c r="FBG195" s="376"/>
      <c r="FBH195" s="376"/>
      <c r="FBI195" s="376"/>
      <c r="FBJ195" s="376"/>
      <c r="FBK195" s="376"/>
      <c r="FBL195" s="370"/>
      <c r="FBM195" s="396"/>
      <c r="FBN195" s="376"/>
      <c r="FBO195" s="376"/>
      <c r="FBP195" s="376"/>
      <c r="FBQ195" s="376"/>
      <c r="FBR195" s="376"/>
      <c r="FBS195" s="376"/>
      <c r="FBT195" s="376"/>
      <c r="FBU195" s="375"/>
      <c r="FBV195" s="375"/>
      <c r="FBW195" s="375"/>
      <c r="FBX195" s="375"/>
      <c r="FBY195" s="375"/>
      <c r="FBZ195" s="375"/>
      <c r="FCA195" s="375"/>
      <c r="FCB195" s="375"/>
      <c r="FCC195" s="375"/>
      <c r="FCD195" s="375"/>
      <c r="FCE195" s="375"/>
      <c r="FCF195" s="375"/>
      <c r="FCG195" s="375"/>
      <c r="FCH195" s="375"/>
      <c r="FCI195" s="375"/>
      <c r="FCJ195" s="375"/>
      <c r="FCK195" s="375"/>
      <c r="FCL195" s="375"/>
      <c r="FCM195" s="375"/>
      <c r="FCN195" s="375"/>
      <c r="FCO195" s="375"/>
      <c r="FCP195" s="375"/>
      <c r="FCQ195" s="375"/>
      <c r="FCR195" s="375"/>
      <c r="FCS195" s="375"/>
      <c r="FCT195" s="375"/>
      <c r="FCU195" s="375"/>
      <c r="FCV195" s="375"/>
      <c r="FCW195" s="375"/>
      <c r="FCX195" s="375"/>
      <c r="FCY195" s="375"/>
      <c r="FCZ195" s="375"/>
      <c r="FDA195" s="375"/>
      <c r="FDB195" s="375"/>
      <c r="FDC195" s="375"/>
      <c r="FDD195" s="375"/>
      <c r="FDE195" s="375"/>
      <c r="FDF195" s="375"/>
      <c r="FDG195" s="375"/>
      <c r="FDH195" s="375"/>
      <c r="FDI195" s="375"/>
      <c r="FDJ195" s="375"/>
      <c r="FDK195" s="375"/>
      <c r="FDL195" s="375"/>
      <c r="FDM195" s="376"/>
      <c r="FDN195" s="376"/>
      <c r="FDO195" s="376"/>
      <c r="FDP195" s="376"/>
      <c r="FDQ195" s="376"/>
      <c r="FDR195" s="376"/>
      <c r="FDS195" s="376"/>
      <c r="FDT195" s="376"/>
      <c r="FDU195" s="376"/>
      <c r="FDV195" s="376"/>
      <c r="FDW195" s="376"/>
      <c r="FDX195" s="376"/>
      <c r="FDY195" s="376"/>
      <c r="FDZ195" s="376"/>
      <c r="FEA195" s="376"/>
      <c r="FEB195" s="376"/>
      <c r="FEC195" s="376"/>
      <c r="FED195" s="376"/>
      <c r="FEE195" s="376"/>
      <c r="FEF195" s="376"/>
      <c r="FEG195" s="376"/>
      <c r="FEH195" s="376"/>
      <c r="FEI195" s="376"/>
      <c r="FEJ195" s="376"/>
      <c r="FEK195" s="377"/>
      <c r="FEL195" s="377"/>
      <c r="FEM195" s="377"/>
      <c r="FEN195" s="377"/>
      <c r="FEO195" s="377"/>
      <c r="FEP195" s="376"/>
      <c r="FEQ195" s="376"/>
      <c r="FER195" s="377"/>
      <c r="FES195" s="377"/>
      <c r="FET195" s="376"/>
      <c r="FEU195" s="376"/>
      <c r="FEV195" s="377"/>
      <c r="FEW195" s="377"/>
      <c r="FEX195" s="376"/>
      <c r="FEY195" s="376"/>
      <c r="FEZ195" s="376"/>
      <c r="FFA195" s="376"/>
      <c r="FFB195" s="376"/>
      <c r="FFC195" s="376"/>
      <c r="FFD195" s="376"/>
      <c r="FFE195" s="377"/>
      <c r="FFF195" s="377"/>
      <c r="FFG195" s="376"/>
      <c r="FFH195" s="376"/>
      <c r="FFI195" s="377"/>
      <c r="FFJ195" s="377"/>
      <c r="FFK195" s="376"/>
      <c r="FFL195" s="376"/>
      <c r="FFM195" s="376"/>
      <c r="FFN195" s="376"/>
      <c r="FFO195" s="376"/>
      <c r="FFP195" s="370"/>
      <c r="FFQ195" s="396"/>
      <c r="FFR195" s="376"/>
      <c r="FFS195" s="376"/>
      <c r="FFT195" s="376"/>
      <c r="FFU195" s="376"/>
      <c r="FFV195" s="376"/>
      <c r="FFW195" s="376"/>
      <c r="FFX195" s="376"/>
      <c r="FFY195" s="375"/>
      <c r="FFZ195" s="375"/>
      <c r="FGA195" s="375"/>
      <c r="FGB195" s="375"/>
      <c r="FGC195" s="375"/>
      <c r="FGD195" s="375"/>
      <c r="FGE195" s="375"/>
      <c r="FGF195" s="375"/>
      <c r="FGG195" s="375"/>
      <c r="FGH195" s="375"/>
      <c r="FGI195" s="375"/>
      <c r="FGJ195" s="375"/>
      <c r="FGK195" s="375"/>
      <c r="FGL195" s="375"/>
      <c r="FGM195" s="375"/>
      <c r="FGN195" s="375"/>
      <c r="FGO195" s="375"/>
      <c r="FGP195" s="375"/>
      <c r="FGQ195" s="375"/>
      <c r="FGR195" s="375"/>
      <c r="FGS195" s="375"/>
      <c r="FGT195" s="375"/>
      <c r="FGU195" s="375"/>
      <c r="FGV195" s="375"/>
      <c r="FGW195" s="375"/>
      <c r="FGX195" s="375"/>
      <c r="FGY195" s="375"/>
      <c r="FGZ195" s="375"/>
      <c r="FHA195" s="375"/>
      <c r="FHB195" s="375"/>
      <c r="FHC195" s="375"/>
      <c r="FHD195" s="375"/>
      <c r="FHE195" s="375"/>
      <c r="FHF195" s="375"/>
      <c r="FHG195" s="375"/>
      <c r="FHH195" s="375"/>
      <c r="FHI195" s="375"/>
      <c r="FHJ195" s="375"/>
      <c r="FHK195" s="375"/>
      <c r="FHL195" s="375"/>
      <c r="FHM195" s="375"/>
      <c r="FHN195" s="375"/>
      <c r="FHO195" s="375"/>
      <c r="FHP195" s="375"/>
      <c r="FHQ195" s="376"/>
      <c r="FHR195" s="376"/>
      <c r="FHS195" s="376"/>
      <c r="FHT195" s="376"/>
      <c r="FHU195" s="376"/>
      <c r="FHV195" s="376"/>
      <c r="FHW195" s="376"/>
      <c r="FHX195" s="376"/>
      <c r="FHY195" s="376"/>
      <c r="FHZ195" s="376"/>
      <c r="FIA195" s="376"/>
      <c r="FIB195" s="376"/>
      <c r="FIC195" s="376"/>
      <c r="FID195" s="376"/>
      <c r="FIE195" s="376"/>
      <c r="FIF195" s="376"/>
      <c r="FIG195" s="376"/>
      <c r="FIH195" s="376"/>
      <c r="FII195" s="376"/>
      <c r="FIJ195" s="376"/>
      <c r="FIK195" s="376"/>
      <c r="FIL195" s="376"/>
      <c r="FIM195" s="376"/>
      <c r="FIN195" s="376"/>
      <c r="FIO195" s="377"/>
      <c r="FIP195" s="377"/>
      <c r="FIQ195" s="377"/>
      <c r="FIR195" s="377"/>
      <c r="FIS195" s="377"/>
      <c r="FIT195" s="376"/>
      <c r="FIU195" s="376"/>
      <c r="FIV195" s="377"/>
      <c r="FIW195" s="377"/>
      <c r="FIX195" s="376"/>
      <c r="FIY195" s="376"/>
      <c r="FIZ195" s="377"/>
      <c r="FJA195" s="377"/>
      <c r="FJB195" s="376"/>
      <c r="FJC195" s="376"/>
      <c r="FJD195" s="376"/>
      <c r="FJE195" s="376"/>
      <c r="FJF195" s="376"/>
      <c r="FJG195" s="376"/>
      <c r="FJH195" s="376"/>
      <c r="FJI195" s="377"/>
      <c r="FJJ195" s="377"/>
      <c r="FJK195" s="376"/>
      <c r="FJL195" s="376"/>
      <c r="FJM195" s="377"/>
      <c r="FJN195" s="377"/>
      <c r="FJO195" s="376"/>
      <c r="FJP195" s="376"/>
      <c r="FJQ195" s="376"/>
      <c r="FJR195" s="376"/>
      <c r="FJS195" s="376"/>
      <c r="FJT195" s="370"/>
      <c r="FJU195" s="396"/>
      <c r="FJV195" s="376"/>
      <c r="FJW195" s="376"/>
      <c r="FJX195" s="376"/>
      <c r="FJY195" s="376"/>
      <c r="FJZ195" s="376"/>
      <c r="FKA195" s="376"/>
      <c r="FKB195" s="376"/>
      <c r="FKC195" s="375"/>
      <c r="FKD195" s="375"/>
      <c r="FKE195" s="375"/>
      <c r="FKF195" s="375"/>
      <c r="FKG195" s="375"/>
      <c r="FKH195" s="375"/>
      <c r="FKI195" s="375"/>
      <c r="FKJ195" s="375"/>
      <c r="FKK195" s="375"/>
      <c r="FKL195" s="375"/>
      <c r="FKM195" s="375"/>
      <c r="FKN195" s="375"/>
      <c r="FKO195" s="375"/>
      <c r="FKP195" s="375"/>
      <c r="FKQ195" s="375"/>
      <c r="FKR195" s="375"/>
      <c r="FKS195" s="375"/>
      <c r="FKT195" s="375"/>
      <c r="FKU195" s="375"/>
      <c r="FKV195" s="375"/>
      <c r="FKW195" s="375"/>
      <c r="FKX195" s="375"/>
      <c r="FKY195" s="375"/>
      <c r="FKZ195" s="375"/>
      <c r="FLA195" s="375"/>
      <c r="FLB195" s="375"/>
      <c r="FLC195" s="375"/>
      <c r="FLD195" s="375"/>
      <c r="FLE195" s="375"/>
      <c r="FLF195" s="375"/>
      <c r="FLG195" s="375"/>
      <c r="FLH195" s="375"/>
      <c r="FLI195" s="375"/>
      <c r="FLJ195" s="375"/>
      <c r="FLK195" s="375"/>
      <c r="FLL195" s="375"/>
      <c r="FLM195" s="375"/>
      <c r="FLN195" s="375"/>
      <c r="FLO195" s="375"/>
      <c r="FLP195" s="375"/>
      <c r="FLQ195" s="375"/>
      <c r="FLR195" s="375"/>
      <c r="FLS195" s="375"/>
      <c r="FLT195" s="375"/>
      <c r="FLU195" s="376"/>
      <c r="FLV195" s="376"/>
      <c r="FLW195" s="376"/>
      <c r="FLX195" s="376"/>
      <c r="FLY195" s="376"/>
      <c r="FLZ195" s="376"/>
      <c r="FMA195" s="376"/>
      <c r="FMB195" s="376"/>
      <c r="FMC195" s="376"/>
      <c r="FMD195" s="376"/>
      <c r="FME195" s="376"/>
      <c r="FMF195" s="376"/>
      <c r="FMG195" s="376"/>
      <c r="FMH195" s="376"/>
      <c r="FMI195" s="376"/>
      <c r="FMJ195" s="376"/>
      <c r="FMK195" s="376"/>
      <c r="FML195" s="376"/>
      <c r="FMM195" s="376"/>
      <c r="FMN195" s="376"/>
      <c r="FMO195" s="376"/>
      <c r="FMP195" s="376"/>
      <c r="FMQ195" s="376"/>
      <c r="FMR195" s="376"/>
      <c r="FMS195" s="377"/>
      <c r="FMT195" s="377"/>
      <c r="FMU195" s="377"/>
      <c r="FMV195" s="377"/>
      <c r="FMW195" s="377"/>
      <c r="FMX195" s="376"/>
      <c r="FMY195" s="376"/>
      <c r="FMZ195" s="377"/>
      <c r="FNA195" s="377"/>
      <c r="FNB195" s="376"/>
      <c r="FNC195" s="376"/>
      <c r="FND195" s="377"/>
      <c r="FNE195" s="377"/>
      <c r="FNF195" s="376"/>
      <c r="FNG195" s="376"/>
      <c r="FNH195" s="376"/>
      <c r="FNI195" s="376"/>
      <c r="FNJ195" s="376"/>
      <c r="FNK195" s="376"/>
      <c r="FNL195" s="376"/>
      <c r="FNM195" s="377"/>
      <c r="FNN195" s="377"/>
      <c r="FNO195" s="376"/>
      <c r="FNP195" s="376"/>
      <c r="FNQ195" s="377"/>
      <c r="FNR195" s="377"/>
      <c r="FNS195" s="376"/>
      <c r="FNT195" s="376"/>
      <c r="FNU195" s="376"/>
      <c r="FNV195" s="376"/>
      <c r="FNW195" s="376"/>
      <c r="FNX195" s="370"/>
      <c r="FNY195" s="396"/>
      <c r="FNZ195" s="376"/>
      <c r="FOA195" s="376"/>
      <c r="FOB195" s="376"/>
      <c r="FOC195" s="376"/>
      <c r="FOD195" s="376"/>
      <c r="FOE195" s="376"/>
      <c r="FOF195" s="376"/>
      <c r="FOG195" s="375"/>
      <c r="FOH195" s="375"/>
      <c r="FOI195" s="375"/>
      <c r="FOJ195" s="375"/>
      <c r="FOK195" s="375"/>
      <c r="FOL195" s="375"/>
      <c r="FOM195" s="375"/>
      <c r="FON195" s="375"/>
      <c r="FOO195" s="375"/>
      <c r="FOP195" s="375"/>
      <c r="FOQ195" s="375"/>
      <c r="FOR195" s="375"/>
      <c r="FOS195" s="375"/>
      <c r="FOT195" s="375"/>
      <c r="FOU195" s="375"/>
      <c r="FOV195" s="375"/>
      <c r="FOW195" s="375"/>
      <c r="FOX195" s="375"/>
      <c r="FOY195" s="375"/>
      <c r="FOZ195" s="375"/>
      <c r="FPA195" s="375"/>
      <c r="FPB195" s="375"/>
      <c r="FPC195" s="375"/>
      <c r="FPD195" s="375"/>
      <c r="FPE195" s="375"/>
      <c r="FPF195" s="375"/>
      <c r="FPG195" s="375"/>
      <c r="FPH195" s="375"/>
      <c r="FPI195" s="375"/>
      <c r="FPJ195" s="375"/>
      <c r="FPK195" s="375"/>
      <c r="FPL195" s="375"/>
      <c r="FPM195" s="375"/>
      <c r="FPN195" s="375"/>
      <c r="FPO195" s="375"/>
      <c r="FPP195" s="375"/>
      <c r="FPQ195" s="375"/>
      <c r="FPR195" s="375"/>
      <c r="FPS195" s="375"/>
      <c r="FPT195" s="375"/>
      <c r="FPU195" s="375"/>
      <c r="FPV195" s="375"/>
      <c r="FPW195" s="375"/>
      <c r="FPX195" s="375"/>
      <c r="FPY195" s="376"/>
      <c r="FPZ195" s="376"/>
      <c r="FQA195" s="376"/>
      <c r="FQB195" s="376"/>
      <c r="FQC195" s="376"/>
      <c r="FQD195" s="376"/>
      <c r="FQE195" s="376"/>
      <c r="FQF195" s="376"/>
      <c r="FQG195" s="376"/>
      <c r="FQH195" s="376"/>
      <c r="FQI195" s="376"/>
      <c r="FQJ195" s="376"/>
      <c r="FQK195" s="376"/>
      <c r="FQL195" s="376"/>
      <c r="FQM195" s="376"/>
      <c r="FQN195" s="376"/>
      <c r="FQO195" s="376"/>
      <c r="FQP195" s="376"/>
      <c r="FQQ195" s="376"/>
      <c r="FQR195" s="376"/>
      <c r="FQS195" s="376"/>
      <c r="FQT195" s="376"/>
      <c r="FQU195" s="376"/>
      <c r="FQV195" s="376"/>
      <c r="FQW195" s="377"/>
      <c r="FQX195" s="377"/>
      <c r="FQY195" s="377"/>
      <c r="FQZ195" s="377"/>
      <c r="FRA195" s="377"/>
      <c r="FRB195" s="376"/>
      <c r="FRC195" s="376"/>
      <c r="FRD195" s="377"/>
      <c r="FRE195" s="377"/>
      <c r="FRF195" s="376"/>
      <c r="FRG195" s="376"/>
      <c r="FRH195" s="377"/>
      <c r="FRI195" s="377"/>
      <c r="FRJ195" s="376"/>
      <c r="FRK195" s="376"/>
      <c r="FRL195" s="376"/>
      <c r="FRM195" s="376"/>
      <c r="FRN195" s="376"/>
      <c r="FRO195" s="376"/>
      <c r="FRP195" s="376"/>
      <c r="FRQ195" s="377"/>
      <c r="FRR195" s="377"/>
      <c r="FRS195" s="376"/>
      <c r="FRT195" s="376"/>
      <c r="FRU195" s="377"/>
      <c r="FRV195" s="377"/>
      <c r="FRW195" s="376"/>
      <c r="FRX195" s="376"/>
      <c r="FRY195" s="376"/>
      <c r="FRZ195" s="376"/>
      <c r="FSA195" s="376"/>
      <c r="FSB195" s="370"/>
      <c r="FSC195" s="396"/>
      <c r="FSD195" s="376"/>
      <c r="FSE195" s="376"/>
      <c r="FSF195" s="376"/>
      <c r="FSG195" s="376"/>
      <c r="FSH195" s="376"/>
      <c r="FSI195" s="376"/>
      <c r="FSJ195" s="376"/>
      <c r="FSK195" s="375"/>
      <c r="FSL195" s="375"/>
      <c r="FSM195" s="375"/>
      <c r="FSN195" s="375"/>
      <c r="FSO195" s="375"/>
      <c r="FSP195" s="375"/>
      <c r="FSQ195" s="375"/>
      <c r="FSR195" s="375"/>
      <c r="FSS195" s="375"/>
      <c r="FST195" s="375"/>
      <c r="FSU195" s="375"/>
      <c r="FSV195" s="375"/>
      <c r="FSW195" s="375"/>
      <c r="FSX195" s="375"/>
      <c r="FSY195" s="375"/>
      <c r="FSZ195" s="375"/>
      <c r="FTA195" s="375"/>
      <c r="FTB195" s="375"/>
      <c r="FTC195" s="375"/>
      <c r="FTD195" s="375"/>
      <c r="FTE195" s="375"/>
      <c r="FTF195" s="375"/>
      <c r="FTG195" s="375"/>
      <c r="FTH195" s="375"/>
      <c r="FTI195" s="375"/>
      <c r="FTJ195" s="375"/>
      <c r="FTK195" s="375"/>
      <c r="FTL195" s="375"/>
      <c r="FTM195" s="375"/>
      <c r="FTN195" s="375"/>
      <c r="FTO195" s="375"/>
      <c r="FTP195" s="375"/>
      <c r="FTQ195" s="375"/>
      <c r="FTR195" s="375"/>
      <c r="FTS195" s="375"/>
      <c r="FTT195" s="375"/>
      <c r="FTU195" s="375"/>
      <c r="FTV195" s="375"/>
      <c r="FTW195" s="375"/>
      <c r="FTX195" s="375"/>
      <c r="FTY195" s="375"/>
      <c r="FTZ195" s="375"/>
      <c r="FUA195" s="375"/>
      <c r="FUB195" s="375"/>
      <c r="FUC195" s="376"/>
      <c r="FUD195" s="376"/>
      <c r="FUE195" s="376"/>
      <c r="FUF195" s="376"/>
      <c r="FUG195" s="376"/>
      <c r="FUH195" s="376"/>
      <c r="FUI195" s="376"/>
      <c r="FUJ195" s="376"/>
      <c r="FUK195" s="376"/>
      <c r="FUL195" s="376"/>
      <c r="FUM195" s="376"/>
      <c r="FUN195" s="376"/>
      <c r="FUO195" s="376"/>
      <c r="FUP195" s="376"/>
      <c r="FUQ195" s="376"/>
      <c r="FUR195" s="376"/>
      <c r="FUS195" s="376"/>
      <c r="FUT195" s="376"/>
      <c r="FUU195" s="376"/>
      <c r="FUV195" s="376"/>
      <c r="FUW195" s="376"/>
      <c r="FUX195" s="376"/>
      <c r="FUY195" s="376"/>
      <c r="FUZ195" s="376"/>
      <c r="FVA195" s="377"/>
      <c r="FVB195" s="377"/>
      <c r="FVC195" s="377"/>
      <c r="FVD195" s="377"/>
      <c r="FVE195" s="377"/>
      <c r="FVF195" s="376"/>
      <c r="FVG195" s="376"/>
      <c r="FVH195" s="377"/>
      <c r="FVI195" s="377"/>
      <c r="FVJ195" s="376"/>
      <c r="FVK195" s="376"/>
      <c r="FVL195" s="377"/>
      <c r="FVM195" s="377"/>
      <c r="FVN195" s="376"/>
      <c r="FVO195" s="376"/>
      <c r="FVP195" s="376"/>
      <c r="FVQ195" s="376"/>
      <c r="FVR195" s="376"/>
      <c r="FVS195" s="376"/>
      <c r="FVT195" s="376"/>
      <c r="FVU195" s="377"/>
      <c r="FVV195" s="377"/>
      <c r="FVW195" s="376"/>
      <c r="FVX195" s="376"/>
      <c r="FVY195" s="377"/>
      <c r="FVZ195" s="377"/>
      <c r="FWA195" s="376"/>
      <c r="FWB195" s="376"/>
      <c r="FWC195" s="376"/>
      <c r="FWD195" s="376"/>
      <c r="FWE195" s="376"/>
      <c r="FWF195" s="370"/>
      <c r="FWG195" s="396"/>
      <c r="FWH195" s="376"/>
      <c r="FWI195" s="376"/>
      <c r="FWJ195" s="376"/>
      <c r="FWK195" s="376"/>
      <c r="FWL195" s="376"/>
      <c r="FWM195" s="376"/>
      <c r="FWN195" s="376"/>
      <c r="FWO195" s="375"/>
      <c r="FWP195" s="375"/>
      <c r="FWQ195" s="375"/>
      <c r="FWR195" s="375"/>
      <c r="FWS195" s="375"/>
      <c r="FWT195" s="375"/>
      <c r="FWU195" s="375"/>
      <c r="FWV195" s="375"/>
      <c r="FWW195" s="375"/>
      <c r="FWX195" s="375"/>
      <c r="FWY195" s="375"/>
      <c r="FWZ195" s="375"/>
      <c r="FXA195" s="375"/>
      <c r="FXB195" s="375"/>
      <c r="FXC195" s="375"/>
      <c r="FXD195" s="375"/>
      <c r="FXE195" s="375"/>
      <c r="FXF195" s="375"/>
      <c r="FXG195" s="375"/>
      <c r="FXH195" s="375"/>
      <c r="FXI195" s="375"/>
      <c r="FXJ195" s="375"/>
      <c r="FXK195" s="375"/>
      <c r="FXL195" s="375"/>
      <c r="FXM195" s="375"/>
      <c r="FXN195" s="375"/>
      <c r="FXO195" s="375"/>
      <c r="FXP195" s="375"/>
      <c r="FXQ195" s="375"/>
      <c r="FXR195" s="375"/>
      <c r="FXS195" s="375"/>
      <c r="FXT195" s="375"/>
      <c r="FXU195" s="375"/>
      <c r="FXV195" s="375"/>
      <c r="FXW195" s="375"/>
      <c r="FXX195" s="375"/>
      <c r="FXY195" s="375"/>
      <c r="FXZ195" s="375"/>
      <c r="FYA195" s="375"/>
      <c r="FYB195" s="375"/>
      <c r="FYC195" s="375"/>
      <c r="FYD195" s="375"/>
      <c r="FYE195" s="375"/>
      <c r="FYF195" s="375"/>
      <c r="FYG195" s="376"/>
      <c r="FYH195" s="376"/>
      <c r="FYI195" s="376"/>
      <c r="FYJ195" s="376"/>
      <c r="FYK195" s="376"/>
      <c r="FYL195" s="376"/>
      <c r="FYM195" s="376"/>
      <c r="FYN195" s="376"/>
      <c r="FYO195" s="376"/>
      <c r="FYP195" s="376"/>
      <c r="FYQ195" s="376"/>
      <c r="FYR195" s="376"/>
      <c r="FYS195" s="376"/>
      <c r="FYT195" s="376"/>
      <c r="FYU195" s="376"/>
      <c r="FYV195" s="376"/>
      <c r="FYW195" s="376"/>
      <c r="FYX195" s="376"/>
      <c r="FYY195" s="376"/>
      <c r="FYZ195" s="376"/>
      <c r="FZA195" s="376"/>
      <c r="FZB195" s="376"/>
      <c r="FZC195" s="376"/>
      <c r="FZD195" s="376"/>
      <c r="FZE195" s="377"/>
      <c r="FZF195" s="377"/>
      <c r="FZG195" s="377"/>
      <c r="FZH195" s="377"/>
      <c r="FZI195" s="377"/>
      <c r="FZJ195" s="376"/>
      <c r="FZK195" s="376"/>
      <c r="FZL195" s="377"/>
      <c r="FZM195" s="377"/>
      <c r="FZN195" s="376"/>
      <c r="FZO195" s="376"/>
      <c r="FZP195" s="377"/>
      <c r="FZQ195" s="377"/>
      <c r="FZR195" s="376"/>
      <c r="FZS195" s="376"/>
      <c r="FZT195" s="376"/>
      <c r="FZU195" s="376"/>
      <c r="FZV195" s="376"/>
      <c r="FZW195" s="376"/>
      <c r="FZX195" s="376"/>
      <c r="FZY195" s="377"/>
      <c r="FZZ195" s="377"/>
      <c r="GAA195" s="376"/>
      <c r="GAB195" s="376"/>
      <c r="GAC195" s="377"/>
      <c r="GAD195" s="377"/>
      <c r="GAE195" s="376"/>
      <c r="GAF195" s="376"/>
      <c r="GAG195" s="376"/>
      <c r="GAH195" s="376"/>
      <c r="GAI195" s="376"/>
      <c r="GAJ195" s="370"/>
      <c r="GAK195" s="396"/>
      <c r="GAL195" s="376"/>
      <c r="GAM195" s="376"/>
      <c r="GAN195" s="376"/>
      <c r="GAO195" s="376"/>
      <c r="GAP195" s="376"/>
      <c r="GAQ195" s="376"/>
      <c r="GAR195" s="376"/>
      <c r="GAS195" s="375"/>
      <c r="GAT195" s="375"/>
      <c r="GAU195" s="375"/>
      <c r="GAV195" s="375"/>
      <c r="GAW195" s="375"/>
      <c r="GAX195" s="375"/>
      <c r="GAY195" s="375"/>
      <c r="GAZ195" s="375"/>
      <c r="GBA195" s="375"/>
      <c r="GBB195" s="375"/>
      <c r="GBC195" s="375"/>
      <c r="GBD195" s="375"/>
      <c r="GBE195" s="375"/>
      <c r="GBF195" s="375"/>
      <c r="GBG195" s="375"/>
      <c r="GBH195" s="375"/>
      <c r="GBI195" s="375"/>
      <c r="GBJ195" s="375"/>
      <c r="GBK195" s="375"/>
      <c r="GBL195" s="375"/>
      <c r="GBM195" s="375"/>
      <c r="GBN195" s="375"/>
      <c r="GBO195" s="375"/>
      <c r="GBP195" s="375"/>
      <c r="GBQ195" s="375"/>
      <c r="GBR195" s="375"/>
      <c r="GBS195" s="375"/>
      <c r="GBT195" s="375"/>
      <c r="GBU195" s="375"/>
      <c r="GBV195" s="375"/>
      <c r="GBW195" s="375"/>
      <c r="GBX195" s="375"/>
      <c r="GBY195" s="375"/>
      <c r="GBZ195" s="375"/>
      <c r="GCA195" s="375"/>
      <c r="GCB195" s="375"/>
      <c r="GCC195" s="375"/>
      <c r="GCD195" s="375"/>
      <c r="GCE195" s="375"/>
      <c r="GCF195" s="375"/>
      <c r="GCG195" s="375"/>
      <c r="GCH195" s="375"/>
      <c r="GCI195" s="375"/>
      <c r="GCJ195" s="375"/>
      <c r="GCK195" s="376"/>
      <c r="GCL195" s="376"/>
      <c r="GCM195" s="376"/>
      <c r="GCN195" s="376"/>
      <c r="GCO195" s="376"/>
      <c r="GCP195" s="376"/>
      <c r="GCQ195" s="376"/>
      <c r="GCR195" s="376"/>
      <c r="GCS195" s="376"/>
      <c r="GCT195" s="376"/>
      <c r="GCU195" s="376"/>
      <c r="GCV195" s="376"/>
      <c r="GCW195" s="376"/>
      <c r="GCX195" s="376"/>
      <c r="GCY195" s="376"/>
      <c r="GCZ195" s="376"/>
      <c r="GDA195" s="376"/>
      <c r="GDB195" s="376"/>
      <c r="GDC195" s="376"/>
      <c r="GDD195" s="376"/>
      <c r="GDE195" s="376"/>
      <c r="GDF195" s="376"/>
      <c r="GDG195" s="376"/>
      <c r="GDH195" s="376"/>
      <c r="GDI195" s="377"/>
      <c r="GDJ195" s="377"/>
      <c r="GDK195" s="377"/>
      <c r="GDL195" s="377"/>
      <c r="GDM195" s="377"/>
      <c r="GDN195" s="376"/>
      <c r="GDO195" s="376"/>
      <c r="GDP195" s="377"/>
      <c r="GDQ195" s="377"/>
      <c r="GDR195" s="376"/>
      <c r="GDS195" s="376"/>
      <c r="GDT195" s="377"/>
      <c r="GDU195" s="377"/>
      <c r="GDV195" s="376"/>
      <c r="GDW195" s="376"/>
      <c r="GDX195" s="376"/>
      <c r="GDY195" s="376"/>
      <c r="GDZ195" s="376"/>
      <c r="GEA195" s="376"/>
      <c r="GEB195" s="376"/>
      <c r="GEC195" s="377"/>
      <c r="GED195" s="377"/>
      <c r="GEE195" s="376"/>
      <c r="GEF195" s="376"/>
      <c r="GEG195" s="377"/>
      <c r="GEH195" s="377"/>
      <c r="GEI195" s="376"/>
      <c r="GEJ195" s="376"/>
      <c r="GEK195" s="376"/>
      <c r="GEL195" s="376"/>
      <c r="GEM195" s="376"/>
      <c r="GEN195" s="370"/>
      <c r="GEO195" s="396"/>
      <c r="GEP195" s="376"/>
      <c r="GEQ195" s="376"/>
      <c r="GER195" s="376"/>
      <c r="GES195" s="376"/>
      <c r="GET195" s="376"/>
      <c r="GEU195" s="376"/>
      <c r="GEV195" s="376"/>
      <c r="GEW195" s="375"/>
      <c r="GEX195" s="375"/>
      <c r="GEY195" s="375"/>
      <c r="GEZ195" s="375"/>
      <c r="GFA195" s="375"/>
      <c r="GFB195" s="375"/>
      <c r="GFC195" s="375"/>
      <c r="GFD195" s="375"/>
      <c r="GFE195" s="375"/>
      <c r="GFF195" s="375"/>
      <c r="GFG195" s="375"/>
      <c r="GFH195" s="375"/>
      <c r="GFI195" s="375"/>
      <c r="GFJ195" s="375"/>
      <c r="GFK195" s="375"/>
      <c r="GFL195" s="375"/>
      <c r="GFM195" s="375"/>
      <c r="GFN195" s="375"/>
      <c r="GFO195" s="375"/>
      <c r="GFP195" s="375"/>
      <c r="GFQ195" s="375"/>
      <c r="GFR195" s="375"/>
      <c r="GFS195" s="375"/>
      <c r="GFT195" s="375"/>
      <c r="GFU195" s="375"/>
      <c r="GFV195" s="375"/>
      <c r="GFW195" s="375"/>
      <c r="GFX195" s="375"/>
      <c r="GFY195" s="375"/>
      <c r="GFZ195" s="375"/>
      <c r="GGA195" s="375"/>
      <c r="GGB195" s="375"/>
      <c r="GGC195" s="375"/>
      <c r="GGD195" s="375"/>
      <c r="GGE195" s="375"/>
      <c r="GGF195" s="375"/>
      <c r="GGG195" s="375"/>
      <c r="GGH195" s="375"/>
      <c r="GGI195" s="375"/>
      <c r="GGJ195" s="375"/>
      <c r="GGK195" s="375"/>
      <c r="GGL195" s="375"/>
      <c r="GGM195" s="375"/>
      <c r="GGN195" s="375"/>
      <c r="GGO195" s="376"/>
      <c r="GGP195" s="376"/>
      <c r="GGQ195" s="376"/>
      <c r="GGR195" s="376"/>
      <c r="GGS195" s="376"/>
      <c r="GGT195" s="376"/>
      <c r="GGU195" s="376"/>
      <c r="GGV195" s="376"/>
      <c r="GGW195" s="376"/>
      <c r="GGX195" s="376"/>
      <c r="GGY195" s="376"/>
      <c r="GGZ195" s="376"/>
      <c r="GHA195" s="376"/>
      <c r="GHB195" s="376"/>
      <c r="GHC195" s="376"/>
      <c r="GHD195" s="376"/>
      <c r="GHE195" s="376"/>
      <c r="GHF195" s="376"/>
      <c r="GHG195" s="376"/>
      <c r="GHH195" s="376"/>
      <c r="GHI195" s="376"/>
      <c r="GHJ195" s="376"/>
      <c r="GHK195" s="376"/>
      <c r="GHL195" s="376"/>
      <c r="GHM195" s="377"/>
      <c r="GHN195" s="377"/>
      <c r="GHO195" s="377"/>
      <c r="GHP195" s="377"/>
      <c r="GHQ195" s="377"/>
      <c r="GHR195" s="376"/>
      <c r="GHS195" s="376"/>
      <c r="GHT195" s="377"/>
      <c r="GHU195" s="377"/>
      <c r="GHV195" s="376"/>
      <c r="GHW195" s="376"/>
      <c r="GHX195" s="377"/>
      <c r="GHY195" s="377"/>
      <c r="GHZ195" s="376"/>
      <c r="GIA195" s="376"/>
      <c r="GIB195" s="376"/>
      <c r="GIC195" s="376"/>
      <c r="GID195" s="376"/>
      <c r="GIE195" s="376"/>
      <c r="GIF195" s="376"/>
      <c r="GIG195" s="377"/>
      <c r="GIH195" s="377"/>
      <c r="GII195" s="376"/>
      <c r="GIJ195" s="376"/>
      <c r="GIK195" s="377"/>
      <c r="GIL195" s="377"/>
      <c r="GIM195" s="376"/>
      <c r="GIN195" s="376"/>
      <c r="GIO195" s="376"/>
      <c r="GIP195" s="376"/>
      <c r="GIQ195" s="376"/>
      <c r="GIR195" s="370"/>
      <c r="GIS195" s="396"/>
      <c r="GIT195" s="376"/>
      <c r="GIU195" s="376"/>
      <c r="GIV195" s="376"/>
      <c r="GIW195" s="376"/>
      <c r="GIX195" s="376"/>
      <c r="GIY195" s="376"/>
      <c r="GIZ195" s="376"/>
      <c r="GJA195" s="375"/>
      <c r="GJB195" s="375"/>
      <c r="GJC195" s="375"/>
      <c r="GJD195" s="375"/>
      <c r="GJE195" s="375"/>
      <c r="GJF195" s="375"/>
      <c r="GJG195" s="375"/>
      <c r="GJH195" s="375"/>
      <c r="GJI195" s="375"/>
      <c r="GJJ195" s="375"/>
      <c r="GJK195" s="375"/>
      <c r="GJL195" s="375"/>
      <c r="GJM195" s="375"/>
      <c r="GJN195" s="375"/>
      <c r="GJO195" s="375"/>
      <c r="GJP195" s="375"/>
      <c r="GJQ195" s="375"/>
      <c r="GJR195" s="375"/>
      <c r="GJS195" s="375"/>
      <c r="GJT195" s="375"/>
      <c r="GJU195" s="375"/>
      <c r="GJV195" s="375"/>
      <c r="GJW195" s="375"/>
      <c r="GJX195" s="375"/>
      <c r="GJY195" s="375"/>
      <c r="GJZ195" s="375"/>
      <c r="GKA195" s="375"/>
      <c r="GKB195" s="375"/>
      <c r="GKC195" s="375"/>
      <c r="GKD195" s="375"/>
      <c r="GKE195" s="375"/>
      <c r="GKF195" s="375"/>
      <c r="GKG195" s="375"/>
      <c r="GKH195" s="375"/>
      <c r="GKI195" s="375"/>
      <c r="GKJ195" s="375"/>
      <c r="GKK195" s="375"/>
      <c r="GKL195" s="375"/>
      <c r="GKM195" s="375"/>
      <c r="GKN195" s="375"/>
      <c r="GKO195" s="375"/>
      <c r="GKP195" s="375"/>
      <c r="GKQ195" s="375"/>
      <c r="GKR195" s="375"/>
      <c r="GKS195" s="376"/>
      <c r="GKT195" s="376"/>
      <c r="GKU195" s="376"/>
      <c r="GKV195" s="376"/>
      <c r="GKW195" s="376"/>
      <c r="GKX195" s="376"/>
      <c r="GKY195" s="376"/>
      <c r="GKZ195" s="376"/>
      <c r="GLA195" s="376"/>
      <c r="GLB195" s="376"/>
      <c r="GLC195" s="376"/>
      <c r="GLD195" s="376"/>
      <c r="GLE195" s="376"/>
      <c r="GLF195" s="376"/>
      <c r="GLG195" s="376"/>
      <c r="GLH195" s="376"/>
      <c r="GLI195" s="376"/>
      <c r="GLJ195" s="376"/>
      <c r="GLK195" s="376"/>
      <c r="GLL195" s="376"/>
      <c r="GLM195" s="376"/>
      <c r="GLN195" s="376"/>
      <c r="GLO195" s="376"/>
      <c r="GLP195" s="376"/>
      <c r="GLQ195" s="377"/>
      <c r="GLR195" s="377"/>
      <c r="GLS195" s="377"/>
      <c r="GLT195" s="377"/>
      <c r="GLU195" s="377"/>
      <c r="GLV195" s="376"/>
      <c r="GLW195" s="376"/>
      <c r="GLX195" s="377"/>
      <c r="GLY195" s="377"/>
      <c r="GLZ195" s="376"/>
      <c r="GMA195" s="376"/>
      <c r="GMB195" s="377"/>
      <c r="GMC195" s="377"/>
      <c r="GMD195" s="376"/>
      <c r="GME195" s="376"/>
      <c r="GMF195" s="376"/>
      <c r="GMG195" s="376"/>
      <c r="GMH195" s="376"/>
      <c r="GMI195" s="376"/>
      <c r="GMJ195" s="376"/>
      <c r="GMK195" s="377"/>
      <c r="GML195" s="377"/>
      <c r="GMM195" s="376"/>
      <c r="GMN195" s="376"/>
      <c r="GMO195" s="377"/>
      <c r="GMP195" s="377"/>
      <c r="GMQ195" s="376"/>
      <c r="GMR195" s="376"/>
      <c r="GMS195" s="376"/>
      <c r="GMT195" s="376"/>
      <c r="GMU195" s="376"/>
      <c r="GMV195" s="370"/>
      <c r="GMW195" s="396"/>
      <c r="GMX195" s="376"/>
      <c r="GMY195" s="376"/>
      <c r="GMZ195" s="376"/>
      <c r="GNA195" s="376"/>
      <c r="GNB195" s="376"/>
      <c r="GNC195" s="376"/>
      <c r="GND195" s="376"/>
      <c r="GNE195" s="375"/>
      <c r="GNF195" s="375"/>
      <c r="GNG195" s="375"/>
      <c r="GNH195" s="375"/>
      <c r="GNI195" s="375"/>
      <c r="GNJ195" s="375"/>
      <c r="GNK195" s="375"/>
      <c r="GNL195" s="375"/>
      <c r="GNM195" s="375"/>
      <c r="GNN195" s="375"/>
      <c r="GNO195" s="375"/>
      <c r="GNP195" s="375"/>
      <c r="GNQ195" s="375"/>
      <c r="GNR195" s="375"/>
      <c r="GNS195" s="375"/>
      <c r="GNT195" s="375"/>
      <c r="GNU195" s="375"/>
      <c r="GNV195" s="375"/>
      <c r="GNW195" s="375"/>
      <c r="GNX195" s="375"/>
      <c r="GNY195" s="375"/>
      <c r="GNZ195" s="375"/>
      <c r="GOA195" s="375"/>
      <c r="GOB195" s="375"/>
      <c r="GOC195" s="375"/>
      <c r="GOD195" s="375"/>
      <c r="GOE195" s="375"/>
      <c r="GOF195" s="375"/>
      <c r="GOG195" s="375"/>
      <c r="GOH195" s="375"/>
      <c r="GOI195" s="375"/>
      <c r="GOJ195" s="375"/>
      <c r="GOK195" s="375"/>
      <c r="GOL195" s="375"/>
      <c r="GOM195" s="375"/>
      <c r="GON195" s="375"/>
      <c r="GOO195" s="375"/>
      <c r="GOP195" s="375"/>
      <c r="GOQ195" s="375"/>
      <c r="GOR195" s="375"/>
      <c r="GOS195" s="375"/>
      <c r="GOT195" s="375"/>
      <c r="GOU195" s="375"/>
      <c r="GOV195" s="375"/>
      <c r="GOW195" s="376"/>
      <c r="GOX195" s="376"/>
      <c r="GOY195" s="376"/>
      <c r="GOZ195" s="376"/>
      <c r="GPA195" s="376"/>
      <c r="GPB195" s="376"/>
      <c r="GPC195" s="376"/>
      <c r="GPD195" s="376"/>
      <c r="GPE195" s="376"/>
      <c r="GPF195" s="376"/>
      <c r="GPG195" s="376"/>
      <c r="GPH195" s="376"/>
      <c r="GPI195" s="376"/>
      <c r="GPJ195" s="376"/>
      <c r="GPK195" s="376"/>
      <c r="GPL195" s="376"/>
      <c r="GPM195" s="376"/>
      <c r="GPN195" s="376"/>
      <c r="GPO195" s="376"/>
      <c r="GPP195" s="376"/>
      <c r="GPQ195" s="376"/>
      <c r="GPR195" s="376"/>
      <c r="GPS195" s="376"/>
      <c r="GPT195" s="376"/>
      <c r="GPU195" s="377"/>
      <c r="GPV195" s="377"/>
      <c r="GPW195" s="377"/>
      <c r="GPX195" s="377"/>
      <c r="GPY195" s="377"/>
      <c r="GPZ195" s="376"/>
      <c r="GQA195" s="376"/>
      <c r="GQB195" s="377"/>
      <c r="GQC195" s="377"/>
      <c r="GQD195" s="376"/>
      <c r="GQE195" s="376"/>
      <c r="GQF195" s="377"/>
      <c r="GQG195" s="377"/>
      <c r="GQH195" s="376"/>
      <c r="GQI195" s="376"/>
      <c r="GQJ195" s="376"/>
      <c r="GQK195" s="376"/>
      <c r="GQL195" s="376"/>
      <c r="GQM195" s="376"/>
      <c r="GQN195" s="376"/>
      <c r="GQO195" s="377"/>
      <c r="GQP195" s="377"/>
      <c r="GQQ195" s="376"/>
      <c r="GQR195" s="376"/>
      <c r="GQS195" s="377"/>
      <c r="GQT195" s="377"/>
      <c r="GQU195" s="376"/>
      <c r="GQV195" s="376"/>
      <c r="GQW195" s="376"/>
      <c r="GQX195" s="376"/>
      <c r="GQY195" s="376"/>
      <c r="GQZ195" s="370"/>
      <c r="GRA195" s="396"/>
      <c r="GRB195" s="376"/>
      <c r="GRC195" s="376"/>
      <c r="GRD195" s="376"/>
      <c r="GRE195" s="376"/>
      <c r="GRF195" s="376"/>
      <c r="GRG195" s="376"/>
      <c r="GRH195" s="376"/>
      <c r="GRI195" s="375"/>
      <c r="GRJ195" s="375"/>
      <c r="GRK195" s="375"/>
      <c r="GRL195" s="375"/>
      <c r="GRM195" s="375"/>
      <c r="GRN195" s="375"/>
      <c r="GRO195" s="375"/>
      <c r="GRP195" s="375"/>
      <c r="GRQ195" s="375"/>
      <c r="GRR195" s="375"/>
      <c r="GRS195" s="375"/>
      <c r="GRT195" s="375"/>
      <c r="GRU195" s="375"/>
      <c r="GRV195" s="375"/>
      <c r="GRW195" s="375"/>
      <c r="GRX195" s="375"/>
      <c r="GRY195" s="375"/>
      <c r="GRZ195" s="375"/>
      <c r="GSA195" s="375"/>
      <c r="GSB195" s="375"/>
      <c r="GSC195" s="375"/>
      <c r="GSD195" s="375"/>
      <c r="GSE195" s="375"/>
      <c r="GSF195" s="375"/>
      <c r="GSG195" s="375"/>
      <c r="GSH195" s="375"/>
      <c r="GSI195" s="375"/>
      <c r="GSJ195" s="375"/>
      <c r="GSK195" s="375"/>
      <c r="GSL195" s="375"/>
      <c r="GSM195" s="375"/>
      <c r="GSN195" s="375"/>
      <c r="GSO195" s="375"/>
      <c r="GSP195" s="375"/>
      <c r="GSQ195" s="375"/>
      <c r="GSR195" s="375"/>
      <c r="GSS195" s="375"/>
      <c r="GST195" s="375"/>
      <c r="GSU195" s="375"/>
      <c r="GSV195" s="375"/>
      <c r="GSW195" s="375"/>
      <c r="GSX195" s="375"/>
      <c r="GSY195" s="375"/>
      <c r="GSZ195" s="375"/>
      <c r="GTA195" s="376"/>
      <c r="GTB195" s="376"/>
      <c r="GTC195" s="376"/>
      <c r="GTD195" s="376"/>
      <c r="GTE195" s="376"/>
      <c r="GTF195" s="376"/>
      <c r="GTG195" s="376"/>
      <c r="GTH195" s="376"/>
      <c r="GTI195" s="376"/>
      <c r="GTJ195" s="376"/>
      <c r="GTK195" s="376"/>
      <c r="GTL195" s="376"/>
      <c r="GTM195" s="376"/>
      <c r="GTN195" s="376"/>
      <c r="GTO195" s="376"/>
      <c r="GTP195" s="376"/>
      <c r="GTQ195" s="376"/>
      <c r="GTR195" s="376"/>
      <c r="GTS195" s="376"/>
      <c r="GTT195" s="376"/>
      <c r="GTU195" s="376"/>
      <c r="GTV195" s="376"/>
      <c r="GTW195" s="376"/>
      <c r="GTX195" s="376"/>
      <c r="GTY195" s="377"/>
      <c r="GTZ195" s="377"/>
      <c r="GUA195" s="377"/>
      <c r="GUB195" s="377"/>
      <c r="GUC195" s="377"/>
      <c r="GUD195" s="376"/>
      <c r="GUE195" s="376"/>
      <c r="GUF195" s="377"/>
      <c r="GUG195" s="377"/>
      <c r="GUH195" s="376"/>
      <c r="GUI195" s="376"/>
      <c r="GUJ195" s="377"/>
      <c r="GUK195" s="377"/>
      <c r="GUL195" s="376"/>
      <c r="GUM195" s="376"/>
      <c r="GUN195" s="376"/>
      <c r="GUO195" s="376"/>
      <c r="GUP195" s="376"/>
      <c r="GUQ195" s="376"/>
      <c r="GUR195" s="376"/>
      <c r="GUS195" s="377"/>
      <c r="GUT195" s="377"/>
      <c r="GUU195" s="376"/>
      <c r="GUV195" s="376"/>
      <c r="GUW195" s="377"/>
      <c r="GUX195" s="377"/>
      <c r="GUY195" s="376"/>
      <c r="GUZ195" s="376"/>
      <c r="GVA195" s="376"/>
      <c r="GVB195" s="376"/>
      <c r="GVC195" s="376"/>
      <c r="GVD195" s="370"/>
      <c r="GVE195" s="396"/>
      <c r="GVF195" s="376"/>
      <c r="GVG195" s="376"/>
      <c r="GVH195" s="376"/>
      <c r="GVI195" s="376"/>
      <c r="GVJ195" s="376"/>
      <c r="GVK195" s="376"/>
      <c r="GVL195" s="376"/>
      <c r="GVM195" s="375"/>
      <c r="GVN195" s="375"/>
      <c r="GVO195" s="375"/>
      <c r="GVP195" s="375"/>
      <c r="GVQ195" s="375"/>
      <c r="GVR195" s="375"/>
      <c r="GVS195" s="375"/>
      <c r="GVT195" s="375"/>
      <c r="GVU195" s="375"/>
      <c r="GVV195" s="375"/>
      <c r="GVW195" s="375"/>
      <c r="GVX195" s="375"/>
      <c r="GVY195" s="375"/>
      <c r="GVZ195" s="375"/>
      <c r="GWA195" s="375"/>
      <c r="GWB195" s="375"/>
      <c r="GWC195" s="375"/>
      <c r="GWD195" s="375"/>
      <c r="GWE195" s="375"/>
      <c r="GWF195" s="375"/>
      <c r="GWG195" s="375"/>
      <c r="GWH195" s="375"/>
      <c r="GWI195" s="375"/>
      <c r="GWJ195" s="375"/>
      <c r="GWK195" s="375"/>
      <c r="GWL195" s="375"/>
      <c r="GWM195" s="375"/>
      <c r="GWN195" s="375"/>
      <c r="GWO195" s="375"/>
      <c r="GWP195" s="375"/>
      <c r="GWQ195" s="375"/>
      <c r="GWR195" s="375"/>
      <c r="GWS195" s="375"/>
      <c r="GWT195" s="375"/>
      <c r="GWU195" s="375"/>
      <c r="GWV195" s="375"/>
      <c r="GWW195" s="375"/>
      <c r="GWX195" s="375"/>
      <c r="GWY195" s="375"/>
      <c r="GWZ195" s="375"/>
      <c r="GXA195" s="375"/>
      <c r="GXB195" s="375"/>
      <c r="GXC195" s="375"/>
      <c r="GXD195" s="375"/>
      <c r="GXE195" s="376"/>
      <c r="GXF195" s="376"/>
      <c r="GXG195" s="376"/>
      <c r="GXH195" s="376"/>
      <c r="GXI195" s="376"/>
      <c r="GXJ195" s="376"/>
      <c r="GXK195" s="376"/>
      <c r="GXL195" s="376"/>
      <c r="GXM195" s="376"/>
      <c r="GXN195" s="376"/>
      <c r="GXO195" s="376"/>
      <c r="GXP195" s="376"/>
      <c r="GXQ195" s="376"/>
      <c r="GXR195" s="376"/>
      <c r="GXS195" s="376"/>
      <c r="GXT195" s="376"/>
      <c r="GXU195" s="376"/>
      <c r="GXV195" s="376"/>
      <c r="GXW195" s="376"/>
      <c r="GXX195" s="376"/>
      <c r="GXY195" s="376"/>
      <c r="GXZ195" s="376"/>
      <c r="GYA195" s="376"/>
      <c r="GYB195" s="376"/>
      <c r="GYC195" s="377"/>
      <c r="GYD195" s="377"/>
      <c r="GYE195" s="377"/>
      <c r="GYF195" s="377"/>
      <c r="GYG195" s="377"/>
      <c r="GYH195" s="376"/>
      <c r="GYI195" s="376"/>
      <c r="GYJ195" s="377"/>
      <c r="GYK195" s="377"/>
      <c r="GYL195" s="376"/>
      <c r="GYM195" s="376"/>
      <c r="GYN195" s="377"/>
      <c r="GYO195" s="377"/>
      <c r="GYP195" s="376"/>
      <c r="GYQ195" s="376"/>
      <c r="GYR195" s="376"/>
      <c r="GYS195" s="376"/>
      <c r="GYT195" s="376"/>
      <c r="GYU195" s="376"/>
      <c r="GYV195" s="376"/>
      <c r="GYW195" s="377"/>
      <c r="GYX195" s="377"/>
      <c r="GYY195" s="376"/>
      <c r="GYZ195" s="376"/>
      <c r="GZA195" s="377"/>
      <c r="GZB195" s="377"/>
      <c r="GZC195" s="376"/>
      <c r="GZD195" s="376"/>
      <c r="GZE195" s="376"/>
      <c r="GZF195" s="376"/>
      <c r="GZG195" s="376"/>
      <c r="GZH195" s="370"/>
      <c r="GZI195" s="396"/>
      <c r="GZJ195" s="376"/>
      <c r="GZK195" s="376"/>
      <c r="GZL195" s="376"/>
      <c r="GZM195" s="376"/>
      <c r="GZN195" s="376"/>
      <c r="GZO195" s="376"/>
      <c r="GZP195" s="376"/>
      <c r="GZQ195" s="375"/>
      <c r="GZR195" s="375"/>
      <c r="GZS195" s="375"/>
      <c r="GZT195" s="375"/>
      <c r="GZU195" s="375"/>
      <c r="GZV195" s="375"/>
      <c r="GZW195" s="375"/>
      <c r="GZX195" s="375"/>
      <c r="GZY195" s="375"/>
      <c r="GZZ195" s="375"/>
      <c r="HAA195" s="375"/>
      <c r="HAB195" s="375"/>
      <c r="HAC195" s="375"/>
      <c r="HAD195" s="375"/>
      <c r="HAE195" s="375"/>
      <c r="HAF195" s="375"/>
      <c r="HAG195" s="375"/>
      <c r="HAH195" s="375"/>
      <c r="HAI195" s="375"/>
      <c r="HAJ195" s="375"/>
      <c r="HAK195" s="375"/>
      <c r="HAL195" s="375"/>
      <c r="HAM195" s="375"/>
      <c r="HAN195" s="375"/>
      <c r="HAO195" s="375"/>
      <c r="HAP195" s="375"/>
      <c r="HAQ195" s="375"/>
      <c r="HAR195" s="375"/>
      <c r="HAS195" s="375"/>
      <c r="HAT195" s="375"/>
      <c r="HAU195" s="375"/>
      <c r="HAV195" s="375"/>
      <c r="HAW195" s="375"/>
      <c r="HAX195" s="375"/>
      <c r="HAY195" s="375"/>
      <c r="HAZ195" s="375"/>
      <c r="HBA195" s="375"/>
      <c r="HBB195" s="375"/>
      <c r="HBC195" s="375"/>
      <c r="HBD195" s="375"/>
      <c r="HBE195" s="375"/>
      <c r="HBF195" s="375"/>
      <c r="HBG195" s="375"/>
      <c r="HBH195" s="375"/>
      <c r="HBI195" s="376"/>
      <c r="HBJ195" s="376"/>
      <c r="HBK195" s="376"/>
      <c r="HBL195" s="376"/>
      <c r="HBM195" s="376"/>
      <c r="HBN195" s="376"/>
      <c r="HBO195" s="376"/>
      <c r="HBP195" s="376"/>
      <c r="HBQ195" s="376"/>
      <c r="HBR195" s="376"/>
      <c r="HBS195" s="376"/>
      <c r="HBT195" s="376"/>
      <c r="HBU195" s="376"/>
      <c r="HBV195" s="376"/>
      <c r="HBW195" s="376"/>
      <c r="HBX195" s="376"/>
      <c r="HBY195" s="376"/>
      <c r="HBZ195" s="376"/>
      <c r="HCA195" s="376"/>
      <c r="HCB195" s="376"/>
      <c r="HCC195" s="376"/>
      <c r="HCD195" s="376"/>
      <c r="HCE195" s="376"/>
      <c r="HCF195" s="376"/>
      <c r="HCG195" s="377"/>
      <c r="HCH195" s="377"/>
      <c r="HCI195" s="377"/>
      <c r="HCJ195" s="377"/>
      <c r="HCK195" s="377"/>
      <c r="HCL195" s="376"/>
      <c r="HCM195" s="376"/>
      <c r="HCN195" s="377"/>
      <c r="HCO195" s="377"/>
      <c r="HCP195" s="376"/>
      <c r="HCQ195" s="376"/>
      <c r="HCR195" s="377"/>
      <c r="HCS195" s="377"/>
      <c r="HCT195" s="376"/>
      <c r="HCU195" s="376"/>
      <c r="HCV195" s="376"/>
      <c r="HCW195" s="376"/>
      <c r="HCX195" s="376"/>
      <c r="HCY195" s="376"/>
      <c r="HCZ195" s="376"/>
      <c r="HDA195" s="377"/>
      <c r="HDB195" s="377"/>
      <c r="HDC195" s="376"/>
      <c r="HDD195" s="376"/>
      <c r="HDE195" s="377"/>
      <c r="HDF195" s="377"/>
      <c r="HDG195" s="376"/>
      <c r="HDH195" s="376"/>
      <c r="HDI195" s="376"/>
      <c r="HDJ195" s="376"/>
      <c r="HDK195" s="376"/>
      <c r="HDL195" s="370"/>
      <c r="HDM195" s="396"/>
      <c r="HDN195" s="376"/>
      <c r="HDO195" s="376"/>
      <c r="HDP195" s="376"/>
      <c r="HDQ195" s="376"/>
      <c r="HDR195" s="376"/>
      <c r="HDS195" s="376"/>
      <c r="HDT195" s="376"/>
      <c r="HDU195" s="375"/>
      <c r="HDV195" s="375"/>
      <c r="HDW195" s="375"/>
      <c r="HDX195" s="375"/>
      <c r="HDY195" s="375"/>
      <c r="HDZ195" s="375"/>
      <c r="HEA195" s="375"/>
      <c r="HEB195" s="375"/>
      <c r="HEC195" s="375"/>
      <c r="HED195" s="375"/>
      <c r="HEE195" s="375"/>
      <c r="HEF195" s="375"/>
      <c r="HEG195" s="375"/>
      <c r="HEH195" s="375"/>
      <c r="HEI195" s="375"/>
      <c r="HEJ195" s="375"/>
      <c r="HEK195" s="375"/>
      <c r="HEL195" s="375"/>
      <c r="HEM195" s="375"/>
      <c r="HEN195" s="375"/>
      <c r="HEO195" s="375"/>
      <c r="HEP195" s="375"/>
      <c r="HEQ195" s="375"/>
      <c r="HER195" s="375"/>
      <c r="HES195" s="375"/>
      <c r="HET195" s="375"/>
      <c r="HEU195" s="375"/>
      <c r="HEV195" s="375"/>
      <c r="HEW195" s="375"/>
      <c r="HEX195" s="375"/>
      <c r="HEY195" s="375"/>
      <c r="HEZ195" s="375"/>
      <c r="HFA195" s="375"/>
      <c r="HFB195" s="375"/>
      <c r="HFC195" s="375"/>
      <c r="HFD195" s="375"/>
      <c r="HFE195" s="375"/>
      <c r="HFF195" s="375"/>
      <c r="HFG195" s="375"/>
      <c r="HFH195" s="375"/>
      <c r="HFI195" s="375"/>
      <c r="HFJ195" s="375"/>
      <c r="HFK195" s="375"/>
      <c r="HFL195" s="375"/>
      <c r="HFM195" s="376"/>
      <c r="HFN195" s="376"/>
      <c r="HFO195" s="376"/>
      <c r="HFP195" s="376"/>
      <c r="HFQ195" s="376"/>
      <c r="HFR195" s="376"/>
      <c r="HFS195" s="376"/>
      <c r="HFT195" s="376"/>
      <c r="HFU195" s="376"/>
      <c r="HFV195" s="376"/>
      <c r="HFW195" s="376"/>
      <c r="HFX195" s="376"/>
      <c r="HFY195" s="376"/>
      <c r="HFZ195" s="376"/>
      <c r="HGA195" s="376"/>
      <c r="HGB195" s="376"/>
      <c r="HGC195" s="376"/>
      <c r="HGD195" s="376"/>
      <c r="HGE195" s="376"/>
      <c r="HGF195" s="376"/>
      <c r="HGG195" s="376"/>
      <c r="HGH195" s="376"/>
      <c r="HGI195" s="376"/>
      <c r="HGJ195" s="376"/>
      <c r="HGK195" s="377"/>
      <c r="HGL195" s="377"/>
      <c r="HGM195" s="377"/>
      <c r="HGN195" s="377"/>
      <c r="HGO195" s="377"/>
      <c r="HGP195" s="376"/>
      <c r="HGQ195" s="376"/>
      <c r="HGR195" s="377"/>
      <c r="HGS195" s="377"/>
      <c r="HGT195" s="376"/>
      <c r="HGU195" s="376"/>
      <c r="HGV195" s="377"/>
      <c r="HGW195" s="377"/>
      <c r="HGX195" s="376"/>
      <c r="HGY195" s="376"/>
      <c r="HGZ195" s="376"/>
      <c r="HHA195" s="376"/>
      <c r="HHB195" s="376"/>
      <c r="HHC195" s="376"/>
      <c r="HHD195" s="376"/>
      <c r="HHE195" s="377"/>
      <c r="HHF195" s="377"/>
      <c r="HHG195" s="376"/>
      <c r="HHH195" s="376"/>
      <c r="HHI195" s="377"/>
      <c r="HHJ195" s="377"/>
      <c r="HHK195" s="376"/>
      <c r="HHL195" s="376"/>
      <c r="HHM195" s="376"/>
      <c r="HHN195" s="376"/>
      <c r="HHO195" s="376"/>
      <c r="HHP195" s="370"/>
      <c r="HHQ195" s="396"/>
      <c r="HHR195" s="376"/>
      <c r="HHS195" s="376"/>
      <c r="HHT195" s="376"/>
      <c r="HHU195" s="376"/>
      <c r="HHV195" s="376"/>
      <c r="HHW195" s="376"/>
      <c r="HHX195" s="376"/>
      <c r="HHY195" s="375"/>
      <c r="HHZ195" s="375"/>
      <c r="HIA195" s="375"/>
      <c r="HIB195" s="375"/>
      <c r="HIC195" s="375"/>
      <c r="HID195" s="375"/>
      <c r="HIE195" s="375"/>
      <c r="HIF195" s="375"/>
      <c r="HIG195" s="375"/>
      <c r="HIH195" s="375"/>
      <c r="HII195" s="375"/>
      <c r="HIJ195" s="375"/>
      <c r="HIK195" s="375"/>
      <c r="HIL195" s="375"/>
      <c r="HIM195" s="375"/>
      <c r="HIN195" s="375"/>
      <c r="HIO195" s="375"/>
      <c r="HIP195" s="375"/>
      <c r="HIQ195" s="375"/>
      <c r="HIR195" s="375"/>
      <c r="HIS195" s="375"/>
      <c r="HIT195" s="375"/>
      <c r="HIU195" s="375"/>
      <c r="HIV195" s="375"/>
      <c r="HIW195" s="375"/>
      <c r="HIX195" s="375"/>
      <c r="HIY195" s="375"/>
      <c r="HIZ195" s="375"/>
      <c r="HJA195" s="375"/>
      <c r="HJB195" s="375"/>
      <c r="HJC195" s="375"/>
      <c r="HJD195" s="375"/>
      <c r="HJE195" s="375"/>
      <c r="HJF195" s="375"/>
      <c r="HJG195" s="375"/>
      <c r="HJH195" s="375"/>
      <c r="HJI195" s="375"/>
      <c r="HJJ195" s="375"/>
      <c r="HJK195" s="375"/>
      <c r="HJL195" s="375"/>
      <c r="HJM195" s="375"/>
      <c r="HJN195" s="375"/>
      <c r="HJO195" s="375"/>
      <c r="HJP195" s="375"/>
      <c r="HJQ195" s="376"/>
      <c r="HJR195" s="376"/>
      <c r="HJS195" s="376"/>
      <c r="HJT195" s="376"/>
      <c r="HJU195" s="376"/>
      <c r="HJV195" s="376"/>
      <c r="HJW195" s="376"/>
      <c r="HJX195" s="376"/>
      <c r="HJY195" s="376"/>
      <c r="HJZ195" s="376"/>
      <c r="HKA195" s="376"/>
      <c r="HKB195" s="376"/>
      <c r="HKC195" s="376"/>
      <c r="HKD195" s="376"/>
      <c r="HKE195" s="376"/>
      <c r="HKF195" s="376"/>
      <c r="HKG195" s="376"/>
      <c r="HKH195" s="376"/>
      <c r="HKI195" s="376"/>
      <c r="HKJ195" s="376"/>
      <c r="HKK195" s="376"/>
      <c r="HKL195" s="376"/>
      <c r="HKM195" s="376"/>
      <c r="HKN195" s="376"/>
      <c r="HKO195" s="377"/>
      <c r="HKP195" s="377"/>
      <c r="HKQ195" s="377"/>
      <c r="HKR195" s="377"/>
      <c r="HKS195" s="377"/>
      <c r="HKT195" s="376"/>
      <c r="HKU195" s="376"/>
      <c r="HKV195" s="377"/>
      <c r="HKW195" s="377"/>
      <c r="HKX195" s="376"/>
      <c r="HKY195" s="376"/>
      <c r="HKZ195" s="377"/>
      <c r="HLA195" s="377"/>
      <c r="HLB195" s="376"/>
      <c r="HLC195" s="376"/>
      <c r="HLD195" s="376"/>
      <c r="HLE195" s="376"/>
      <c r="HLF195" s="376"/>
      <c r="HLG195" s="376"/>
      <c r="HLH195" s="376"/>
      <c r="HLI195" s="377"/>
      <c r="HLJ195" s="377"/>
      <c r="HLK195" s="376"/>
      <c r="HLL195" s="376"/>
      <c r="HLM195" s="377"/>
      <c r="HLN195" s="377"/>
      <c r="HLO195" s="376"/>
      <c r="HLP195" s="376"/>
      <c r="HLQ195" s="376"/>
      <c r="HLR195" s="376"/>
      <c r="HLS195" s="376"/>
      <c r="HLT195" s="370"/>
      <c r="HLU195" s="396"/>
      <c r="HLV195" s="376"/>
      <c r="HLW195" s="376"/>
      <c r="HLX195" s="376"/>
      <c r="HLY195" s="376"/>
      <c r="HLZ195" s="376"/>
      <c r="HMA195" s="376"/>
      <c r="HMB195" s="376"/>
      <c r="HMC195" s="375"/>
      <c r="HMD195" s="375"/>
      <c r="HME195" s="375"/>
      <c r="HMF195" s="375"/>
      <c r="HMG195" s="375"/>
      <c r="HMH195" s="375"/>
      <c r="HMI195" s="375"/>
      <c r="HMJ195" s="375"/>
      <c r="HMK195" s="375"/>
      <c r="HML195" s="375"/>
      <c r="HMM195" s="375"/>
      <c r="HMN195" s="375"/>
      <c r="HMO195" s="375"/>
      <c r="HMP195" s="375"/>
      <c r="HMQ195" s="375"/>
      <c r="HMR195" s="375"/>
      <c r="HMS195" s="375"/>
      <c r="HMT195" s="375"/>
      <c r="HMU195" s="375"/>
      <c r="HMV195" s="375"/>
      <c r="HMW195" s="375"/>
      <c r="HMX195" s="375"/>
      <c r="HMY195" s="375"/>
      <c r="HMZ195" s="375"/>
      <c r="HNA195" s="375"/>
      <c r="HNB195" s="375"/>
      <c r="HNC195" s="375"/>
      <c r="HND195" s="375"/>
      <c r="HNE195" s="375"/>
      <c r="HNF195" s="375"/>
      <c r="HNG195" s="375"/>
      <c r="HNH195" s="375"/>
      <c r="HNI195" s="375"/>
      <c r="HNJ195" s="375"/>
      <c r="HNK195" s="375"/>
      <c r="HNL195" s="375"/>
      <c r="HNM195" s="375"/>
      <c r="HNN195" s="375"/>
      <c r="HNO195" s="375"/>
      <c r="HNP195" s="375"/>
      <c r="HNQ195" s="375"/>
      <c r="HNR195" s="375"/>
      <c r="HNS195" s="375"/>
      <c r="HNT195" s="375"/>
      <c r="HNU195" s="376"/>
      <c r="HNV195" s="376"/>
      <c r="HNW195" s="376"/>
      <c r="HNX195" s="376"/>
      <c r="HNY195" s="376"/>
      <c r="HNZ195" s="376"/>
      <c r="HOA195" s="376"/>
      <c r="HOB195" s="376"/>
      <c r="HOC195" s="376"/>
      <c r="HOD195" s="376"/>
      <c r="HOE195" s="376"/>
      <c r="HOF195" s="376"/>
      <c r="HOG195" s="376"/>
      <c r="HOH195" s="376"/>
      <c r="HOI195" s="376"/>
      <c r="HOJ195" s="376"/>
      <c r="HOK195" s="376"/>
      <c r="HOL195" s="376"/>
      <c r="HOM195" s="376"/>
      <c r="HON195" s="376"/>
      <c r="HOO195" s="376"/>
      <c r="HOP195" s="376"/>
      <c r="HOQ195" s="376"/>
      <c r="HOR195" s="376"/>
      <c r="HOS195" s="377"/>
      <c r="HOT195" s="377"/>
      <c r="HOU195" s="377"/>
      <c r="HOV195" s="377"/>
      <c r="HOW195" s="377"/>
      <c r="HOX195" s="376"/>
      <c r="HOY195" s="376"/>
      <c r="HOZ195" s="377"/>
      <c r="HPA195" s="377"/>
      <c r="HPB195" s="376"/>
      <c r="HPC195" s="376"/>
      <c r="HPD195" s="377"/>
      <c r="HPE195" s="377"/>
      <c r="HPF195" s="376"/>
      <c r="HPG195" s="376"/>
      <c r="HPH195" s="376"/>
      <c r="HPI195" s="376"/>
      <c r="HPJ195" s="376"/>
      <c r="HPK195" s="376"/>
      <c r="HPL195" s="376"/>
      <c r="HPM195" s="377"/>
      <c r="HPN195" s="377"/>
      <c r="HPO195" s="376"/>
      <c r="HPP195" s="376"/>
      <c r="HPQ195" s="377"/>
      <c r="HPR195" s="377"/>
      <c r="HPS195" s="376"/>
      <c r="HPT195" s="376"/>
      <c r="HPU195" s="376"/>
      <c r="HPV195" s="376"/>
      <c r="HPW195" s="376"/>
      <c r="HPX195" s="370"/>
      <c r="HPY195" s="396"/>
      <c r="HPZ195" s="376"/>
      <c r="HQA195" s="376"/>
      <c r="HQB195" s="376"/>
      <c r="HQC195" s="376"/>
      <c r="HQD195" s="376"/>
      <c r="HQE195" s="376"/>
      <c r="HQF195" s="376"/>
      <c r="HQG195" s="375"/>
      <c r="HQH195" s="375"/>
      <c r="HQI195" s="375"/>
      <c r="HQJ195" s="375"/>
      <c r="HQK195" s="375"/>
      <c r="HQL195" s="375"/>
      <c r="HQM195" s="375"/>
      <c r="HQN195" s="375"/>
      <c r="HQO195" s="375"/>
      <c r="HQP195" s="375"/>
      <c r="HQQ195" s="375"/>
      <c r="HQR195" s="375"/>
      <c r="HQS195" s="375"/>
      <c r="HQT195" s="375"/>
      <c r="HQU195" s="375"/>
      <c r="HQV195" s="375"/>
      <c r="HQW195" s="375"/>
      <c r="HQX195" s="375"/>
      <c r="HQY195" s="375"/>
      <c r="HQZ195" s="375"/>
      <c r="HRA195" s="375"/>
      <c r="HRB195" s="375"/>
      <c r="HRC195" s="375"/>
      <c r="HRD195" s="375"/>
      <c r="HRE195" s="375"/>
      <c r="HRF195" s="375"/>
      <c r="HRG195" s="375"/>
      <c r="HRH195" s="375"/>
      <c r="HRI195" s="375"/>
      <c r="HRJ195" s="375"/>
      <c r="HRK195" s="375"/>
      <c r="HRL195" s="375"/>
      <c r="HRM195" s="375"/>
      <c r="HRN195" s="375"/>
      <c r="HRO195" s="375"/>
      <c r="HRP195" s="375"/>
      <c r="HRQ195" s="375"/>
      <c r="HRR195" s="375"/>
      <c r="HRS195" s="375"/>
      <c r="HRT195" s="375"/>
      <c r="HRU195" s="375"/>
      <c r="HRV195" s="375"/>
      <c r="HRW195" s="375"/>
      <c r="HRX195" s="375"/>
      <c r="HRY195" s="376"/>
      <c r="HRZ195" s="376"/>
      <c r="HSA195" s="376"/>
      <c r="HSB195" s="376"/>
      <c r="HSC195" s="376"/>
      <c r="HSD195" s="376"/>
      <c r="HSE195" s="376"/>
      <c r="HSF195" s="376"/>
      <c r="HSG195" s="376"/>
      <c r="HSH195" s="376"/>
      <c r="HSI195" s="376"/>
      <c r="HSJ195" s="376"/>
      <c r="HSK195" s="376"/>
      <c r="HSL195" s="376"/>
      <c r="HSM195" s="376"/>
      <c r="HSN195" s="376"/>
      <c r="HSO195" s="376"/>
      <c r="HSP195" s="376"/>
      <c r="HSQ195" s="376"/>
      <c r="HSR195" s="376"/>
      <c r="HSS195" s="376"/>
      <c r="HST195" s="376"/>
      <c r="HSU195" s="376"/>
      <c r="HSV195" s="376"/>
      <c r="HSW195" s="377"/>
      <c r="HSX195" s="377"/>
      <c r="HSY195" s="377"/>
      <c r="HSZ195" s="377"/>
      <c r="HTA195" s="377"/>
      <c r="HTB195" s="376"/>
      <c r="HTC195" s="376"/>
      <c r="HTD195" s="377"/>
      <c r="HTE195" s="377"/>
      <c r="HTF195" s="376"/>
      <c r="HTG195" s="376"/>
      <c r="HTH195" s="377"/>
      <c r="HTI195" s="377"/>
      <c r="HTJ195" s="376"/>
      <c r="HTK195" s="376"/>
      <c r="HTL195" s="376"/>
      <c r="HTM195" s="376"/>
      <c r="HTN195" s="376"/>
      <c r="HTO195" s="376"/>
      <c r="HTP195" s="376"/>
      <c r="HTQ195" s="377"/>
      <c r="HTR195" s="377"/>
      <c r="HTS195" s="376"/>
      <c r="HTT195" s="376"/>
      <c r="HTU195" s="377"/>
      <c r="HTV195" s="377"/>
      <c r="HTW195" s="376"/>
      <c r="HTX195" s="376"/>
      <c r="HTY195" s="376"/>
      <c r="HTZ195" s="376"/>
      <c r="HUA195" s="376"/>
      <c r="HUB195" s="370"/>
      <c r="HUC195" s="396"/>
      <c r="HUD195" s="376"/>
      <c r="HUE195" s="376"/>
      <c r="HUF195" s="376"/>
      <c r="HUG195" s="376"/>
      <c r="HUH195" s="376"/>
      <c r="HUI195" s="376"/>
      <c r="HUJ195" s="376"/>
      <c r="HUK195" s="375"/>
      <c r="HUL195" s="375"/>
      <c r="HUM195" s="375"/>
      <c r="HUN195" s="375"/>
      <c r="HUO195" s="375"/>
      <c r="HUP195" s="375"/>
      <c r="HUQ195" s="375"/>
      <c r="HUR195" s="375"/>
      <c r="HUS195" s="375"/>
      <c r="HUT195" s="375"/>
      <c r="HUU195" s="375"/>
      <c r="HUV195" s="375"/>
      <c r="HUW195" s="375"/>
      <c r="HUX195" s="375"/>
      <c r="HUY195" s="375"/>
      <c r="HUZ195" s="375"/>
      <c r="HVA195" s="375"/>
      <c r="HVB195" s="375"/>
      <c r="HVC195" s="375"/>
      <c r="HVD195" s="375"/>
      <c r="HVE195" s="375"/>
      <c r="HVF195" s="375"/>
      <c r="HVG195" s="375"/>
      <c r="HVH195" s="375"/>
      <c r="HVI195" s="375"/>
      <c r="HVJ195" s="375"/>
      <c r="HVK195" s="375"/>
      <c r="HVL195" s="375"/>
      <c r="HVM195" s="375"/>
      <c r="HVN195" s="375"/>
      <c r="HVO195" s="375"/>
      <c r="HVP195" s="375"/>
      <c r="HVQ195" s="375"/>
      <c r="HVR195" s="375"/>
      <c r="HVS195" s="375"/>
      <c r="HVT195" s="375"/>
      <c r="HVU195" s="375"/>
      <c r="HVV195" s="375"/>
      <c r="HVW195" s="375"/>
      <c r="HVX195" s="375"/>
      <c r="HVY195" s="375"/>
      <c r="HVZ195" s="375"/>
      <c r="HWA195" s="375"/>
      <c r="HWB195" s="375"/>
      <c r="HWC195" s="376"/>
      <c r="HWD195" s="376"/>
      <c r="HWE195" s="376"/>
      <c r="HWF195" s="376"/>
      <c r="HWG195" s="376"/>
      <c r="HWH195" s="376"/>
      <c r="HWI195" s="376"/>
      <c r="HWJ195" s="376"/>
      <c r="HWK195" s="376"/>
      <c r="HWL195" s="376"/>
      <c r="HWM195" s="376"/>
      <c r="HWN195" s="376"/>
      <c r="HWO195" s="376"/>
      <c r="HWP195" s="376"/>
      <c r="HWQ195" s="376"/>
      <c r="HWR195" s="376"/>
      <c r="HWS195" s="376"/>
      <c r="HWT195" s="376"/>
      <c r="HWU195" s="376"/>
      <c r="HWV195" s="376"/>
      <c r="HWW195" s="376"/>
      <c r="HWX195" s="376"/>
      <c r="HWY195" s="376"/>
      <c r="HWZ195" s="376"/>
      <c r="HXA195" s="377"/>
      <c r="HXB195" s="377"/>
      <c r="HXC195" s="377"/>
      <c r="HXD195" s="377"/>
      <c r="HXE195" s="377"/>
      <c r="HXF195" s="376"/>
      <c r="HXG195" s="376"/>
      <c r="HXH195" s="377"/>
      <c r="HXI195" s="377"/>
      <c r="HXJ195" s="376"/>
      <c r="HXK195" s="376"/>
      <c r="HXL195" s="377"/>
      <c r="HXM195" s="377"/>
      <c r="HXN195" s="376"/>
      <c r="HXO195" s="376"/>
      <c r="HXP195" s="376"/>
      <c r="HXQ195" s="376"/>
      <c r="HXR195" s="376"/>
      <c r="HXS195" s="376"/>
      <c r="HXT195" s="376"/>
      <c r="HXU195" s="377"/>
      <c r="HXV195" s="377"/>
      <c r="HXW195" s="376"/>
      <c r="HXX195" s="376"/>
      <c r="HXY195" s="377"/>
      <c r="HXZ195" s="377"/>
      <c r="HYA195" s="376"/>
      <c r="HYB195" s="376"/>
      <c r="HYC195" s="376"/>
      <c r="HYD195" s="376"/>
      <c r="HYE195" s="376"/>
      <c r="HYF195" s="370"/>
      <c r="HYG195" s="396"/>
      <c r="HYH195" s="376"/>
      <c r="HYI195" s="376"/>
      <c r="HYJ195" s="376"/>
      <c r="HYK195" s="376"/>
      <c r="HYL195" s="376"/>
      <c r="HYM195" s="376"/>
      <c r="HYN195" s="376"/>
      <c r="HYO195" s="375"/>
      <c r="HYP195" s="375"/>
      <c r="HYQ195" s="375"/>
      <c r="HYR195" s="375"/>
      <c r="HYS195" s="375"/>
      <c r="HYT195" s="375"/>
      <c r="HYU195" s="375"/>
      <c r="HYV195" s="375"/>
      <c r="HYW195" s="375"/>
      <c r="HYX195" s="375"/>
      <c r="HYY195" s="375"/>
      <c r="HYZ195" s="375"/>
      <c r="HZA195" s="375"/>
      <c r="HZB195" s="375"/>
      <c r="HZC195" s="375"/>
      <c r="HZD195" s="375"/>
      <c r="HZE195" s="375"/>
      <c r="HZF195" s="375"/>
      <c r="HZG195" s="375"/>
      <c r="HZH195" s="375"/>
      <c r="HZI195" s="375"/>
      <c r="HZJ195" s="375"/>
      <c r="HZK195" s="375"/>
      <c r="HZL195" s="375"/>
      <c r="HZM195" s="375"/>
      <c r="HZN195" s="375"/>
      <c r="HZO195" s="375"/>
      <c r="HZP195" s="375"/>
      <c r="HZQ195" s="375"/>
      <c r="HZR195" s="375"/>
      <c r="HZS195" s="375"/>
      <c r="HZT195" s="375"/>
      <c r="HZU195" s="375"/>
      <c r="HZV195" s="375"/>
      <c r="HZW195" s="375"/>
      <c r="HZX195" s="375"/>
      <c r="HZY195" s="375"/>
      <c r="HZZ195" s="375"/>
      <c r="IAA195" s="375"/>
      <c r="IAB195" s="375"/>
      <c r="IAC195" s="375"/>
      <c r="IAD195" s="375"/>
      <c r="IAE195" s="375"/>
      <c r="IAF195" s="375"/>
      <c r="IAG195" s="376"/>
      <c r="IAH195" s="376"/>
      <c r="IAI195" s="376"/>
      <c r="IAJ195" s="376"/>
      <c r="IAK195" s="376"/>
      <c r="IAL195" s="376"/>
      <c r="IAM195" s="376"/>
      <c r="IAN195" s="376"/>
      <c r="IAO195" s="376"/>
      <c r="IAP195" s="376"/>
      <c r="IAQ195" s="376"/>
      <c r="IAR195" s="376"/>
      <c r="IAS195" s="376"/>
      <c r="IAT195" s="376"/>
      <c r="IAU195" s="376"/>
      <c r="IAV195" s="376"/>
      <c r="IAW195" s="376"/>
      <c r="IAX195" s="376"/>
      <c r="IAY195" s="376"/>
      <c r="IAZ195" s="376"/>
      <c r="IBA195" s="376"/>
      <c r="IBB195" s="376"/>
      <c r="IBC195" s="376"/>
      <c r="IBD195" s="376"/>
      <c r="IBE195" s="377"/>
      <c r="IBF195" s="377"/>
      <c r="IBG195" s="377"/>
      <c r="IBH195" s="377"/>
      <c r="IBI195" s="377"/>
      <c r="IBJ195" s="376"/>
      <c r="IBK195" s="376"/>
      <c r="IBL195" s="377"/>
      <c r="IBM195" s="377"/>
      <c r="IBN195" s="376"/>
      <c r="IBO195" s="376"/>
      <c r="IBP195" s="377"/>
      <c r="IBQ195" s="377"/>
      <c r="IBR195" s="376"/>
      <c r="IBS195" s="376"/>
      <c r="IBT195" s="376"/>
      <c r="IBU195" s="376"/>
      <c r="IBV195" s="376"/>
      <c r="IBW195" s="376"/>
      <c r="IBX195" s="376"/>
      <c r="IBY195" s="377"/>
      <c r="IBZ195" s="377"/>
      <c r="ICA195" s="376"/>
      <c r="ICB195" s="376"/>
      <c r="ICC195" s="377"/>
      <c r="ICD195" s="377"/>
      <c r="ICE195" s="376"/>
      <c r="ICF195" s="376"/>
      <c r="ICG195" s="376"/>
      <c r="ICH195" s="376"/>
      <c r="ICI195" s="376"/>
      <c r="ICJ195" s="370"/>
      <c r="ICK195" s="396"/>
      <c r="ICL195" s="376"/>
      <c r="ICM195" s="376"/>
      <c r="ICN195" s="376"/>
      <c r="ICO195" s="376"/>
      <c r="ICP195" s="376"/>
      <c r="ICQ195" s="376"/>
      <c r="ICR195" s="376"/>
      <c r="ICS195" s="375"/>
      <c r="ICT195" s="375"/>
      <c r="ICU195" s="375"/>
      <c r="ICV195" s="375"/>
      <c r="ICW195" s="375"/>
      <c r="ICX195" s="375"/>
      <c r="ICY195" s="375"/>
      <c r="ICZ195" s="375"/>
      <c r="IDA195" s="375"/>
      <c r="IDB195" s="375"/>
      <c r="IDC195" s="375"/>
      <c r="IDD195" s="375"/>
      <c r="IDE195" s="375"/>
      <c r="IDF195" s="375"/>
      <c r="IDG195" s="375"/>
      <c r="IDH195" s="375"/>
      <c r="IDI195" s="375"/>
      <c r="IDJ195" s="375"/>
      <c r="IDK195" s="375"/>
      <c r="IDL195" s="375"/>
      <c r="IDM195" s="375"/>
      <c r="IDN195" s="375"/>
      <c r="IDO195" s="375"/>
      <c r="IDP195" s="375"/>
      <c r="IDQ195" s="375"/>
      <c r="IDR195" s="375"/>
      <c r="IDS195" s="375"/>
      <c r="IDT195" s="375"/>
      <c r="IDU195" s="375"/>
      <c r="IDV195" s="375"/>
      <c r="IDW195" s="375"/>
      <c r="IDX195" s="375"/>
      <c r="IDY195" s="375"/>
      <c r="IDZ195" s="375"/>
      <c r="IEA195" s="375"/>
      <c r="IEB195" s="375"/>
      <c r="IEC195" s="375"/>
      <c r="IED195" s="375"/>
      <c r="IEE195" s="375"/>
      <c r="IEF195" s="375"/>
      <c r="IEG195" s="375"/>
      <c r="IEH195" s="375"/>
      <c r="IEI195" s="375"/>
      <c r="IEJ195" s="375"/>
      <c r="IEK195" s="376"/>
      <c r="IEL195" s="376"/>
      <c r="IEM195" s="376"/>
      <c r="IEN195" s="376"/>
      <c r="IEO195" s="376"/>
      <c r="IEP195" s="376"/>
      <c r="IEQ195" s="376"/>
      <c r="IER195" s="376"/>
      <c r="IES195" s="376"/>
      <c r="IET195" s="376"/>
      <c r="IEU195" s="376"/>
      <c r="IEV195" s="376"/>
      <c r="IEW195" s="376"/>
      <c r="IEX195" s="376"/>
      <c r="IEY195" s="376"/>
      <c r="IEZ195" s="376"/>
      <c r="IFA195" s="376"/>
      <c r="IFB195" s="376"/>
      <c r="IFC195" s="376"/>
      <c r="IFD195" s="376"/>
      <c r="IFE195" s="376"/>
      <c r="IFF195" s="376"/>
      <c r="IFG195" s="376"/>
      <c r="IFH195" s="376"/>
      <c r="IFI195" s="377"/>
      <c r="IFJ195" s="377"/>
      <c r="IFK195" s="377"/>
      <c r="IFL195" s="377"/>
      <c r="IFM195" s="377"/>
      <c r="IFN195" s="376"/>
      <c r="IFO195" s="376"/>
      <c r="IFP195" s="377"/>
      <c r="IFQ195" s="377"/>
      <c r="IFR195" s="376"/>
      <c r="IFS195" s="376"/>
      <c r="IFT195" s="377"/>
      <c r="IFU195" s="377"/>
      <c r="IFV195" s="376"/>
      <c r="IFW195" s="376"/>
      <c r="IFX195" s="376"/>
      <c r="IFY195" s="376"/>
      <c r="IFZ195" s="376"/>
      <c r="IGA195" s="376"/>
      <c r="IGB195" s="376"/>
      <c r="IGC195" s="377"/>
      <c r="IGD195" s="377"/>
      <c r="IGE195" s="376"/>
      <c r="IGF195" s="376"/>
      <c r="IGG195" s="377"/>
      <c r="IGH195" s="377"/>
      <c r="IGI195" s="376"/>
      <c r="IGJ195" s="376"/>
      <c r="IGK195" s="376"/>
      <c r="IGL195" s="376"/>
      <c r="IGM195" s="376"/>
      <c r="IGN195" s="370"/>
      <c r="IGO195" s="396"/>
      <c r="IGP195" s="376"/>
      <c r="IGQ195" s="376"/>
      <c r="IGR195" s="376"/>
      <c r="IGS195" s="376"/>
      <c r="IGT195" s="376"/>
      <c r="IGU195" s="376"/>
      <c r="IGV195" s="376"/>
      <c r="IGW195" s="375"/>
      <c r="IGX195" s="375"/>
      <c r="IGY195" s="375"/>
      <c r="IGZ195" s="375"/>
      <c r="IHA195" s="375"/>
      <c r="IHB195" s="375"/>
      <c r="IHC195" s="375"/>
      <c r="IHD195" s="375"/>
      <c r="IHE195" s="375"/>
      <c r="IHF195" s="375"/>
      <c r="IHG195" s="375"/>
      <c r="IHH195" s="375"/>
      <c r="IHI195" s="375"/>
      <c r="IHJ195" s="375"/>
      <c r="IHK195" s="375"/>
      <c r="IHL195" s="375"/>
      <c r="IHM195" s="375"/>
      <c r="IHN195" s="375"/>
      <c r="IHO195" s="375"/>
      <c r="IHP195" s="375"/>
      <c r="IHQ195" s="375"/>
      <c r="IHR195" s="375"/>
      <c r="IHS195" s="375"/>
      <c r="IHT195" s="375"/>
      <c r="IHU195" s="375"/>
      <c r="IHV195" s="375"/>
      <c r="IHW195" s="375"/>
      <c r="IHX195" s="375"/>
      <c r="IHY195" s="375"/>
      <c r="IHZ195" s="375"/>
      <c r="IIA195" s="375"/>
      <c r="IIB195" s="375"/>
      <c r="IIC195" s="375"/>
      <c r="IID195" s="375"/>
      <c r="IIE195" s="375"/>
      <c r="IIF195" s="375"/>
      <c r="IIG195" s="375"/>
      <c r="IIH195" s="375"/>
      <c r="III195" s="375"/>
      <c r="IIJ195" s="375"/>
      <c r="IIK195" s="375"/>
      <c r="IIL195" s="375"/>
      <c r="IIM195" s="375"/>
      <c r="IIN195" s="375"/>
      <c r="IIO195" s="376"/>
      <c r="IIP195" s="376"/>
      <c r="IIQ195" s="376"/>
      <c r="IIR195" s="376"/>
      <c r="IIS195" s="376"/>
      <c r="IIT195" s="376"/>
      <c r="IIU195" s="376"/>
      <c r="IIV195" s="376"/>
      <c r="IIW195" s="376"/>
      <c r="IIX195" s="376"/>
      <c r="IIY195" s="376"/>
      <c r="IIZ195" s="376"/>
      <c r="IJA195" s="376"/>
      <c r="IJB195" s="376"/>
      <c r="IJC195" s="376"/>
      <c r="IJD195" s="376"/>
      <c r="IJE195" s="376"/>
      <c r="IJF195" s="376"/>
      <c r="IJG195" s="376"/>
      <c r="IJH195" s="376"/>
      <c r="IJI195" s="376"/>
      <c r="IJJ195" s="376"/>
      <c r="IJK195" s="376"/>
      <c r="IJL195" s="376"/>
      <c r="IJM195" s="377"/>
      <c r="IJN195" s="377"/>
      <c r="IJO195" s="377"/>
      <c r="IJP195" s="377"/>
      <c r="IJQ195" s="377"/>
      <c r="IJR195" s="376"/>
      <c r="IJS195" s="376"/>
      <c r="IJT195" s="377"/>
      <c r="IJU195" s="377"/>
      <c r="IJV195" s="376"/>
      <c r="IJW195" s="376"/>
      <c r="IJX195" s="377"/>
      <c r="IJY195" s="377"/>
      <c r="IJZ195" s="376"/>
      <c r="IKA195" s="376"/>
      <c r="IKB195" s="376"/>
      <c r="IKC195" s="376"/>
      <c r="IKD195" s="376"/>
      <c r="IKE195" s="376"/>
      <c r="IKF195" s="376"/>
      <c r="IKG195" s="377"/>
      <c r="IKH195" s="377"/>
      <c r="IKI195" s="376"/>
      <c r="IKJ195" s="376"/>
      <c r="IKK195" s="377"/>
      <c r="IKL195" s="377"/>
      <c r="IKM195" s="376"/>
      <c r="IKN195" s="376"/>
      <c r="IKO195" s="376"/>
      <c r="IKP195" s="376"/>
      <c r="IKQ195" s="376"/>
      <c r="IKR195" s="370"/>
      <c r="IKS195" s="396"/>
      <c r="IKT195" s="376"/>
      <c r="IKU195" s="376"/>
      <c r="IKV195" s="376"/>
      <c r="IKW195" s="376"/>
      <c r="IKX195" s="376"/>
      <c r="IKY195" s="376"/>
      <c r="IKZ195" s="376"/>
      <c r="ILA195" s="375"/>
      <c r="ILB195" s="375"/>
      <c r="ILC195" s="375"/>
      <c r="ILD195" s="375"/>
      <c r="ILE195" s="375"/>
      <c r="ILF195" s="375"/>
      <c r="ILG195" s="375"/>
      <c r="ILH195" s="375"/>
      <c r="ILI195" s="375"/>
      <c r="ILJ195" s="375"/>
      <c r="ILK195" s="375"/>
      <c r="ILL195" s="375"/>
      <c r="ILM195" s="375"/>
      <c r="ILN195" s="375"/>
      <c r="ILO195" s="375"/>
      <c r="ILP195" s="375"/>
      <c r="ILQ195" s="375"/>
      <c r="ILR195" s="375"/>
      <c r="ILS195" s="375"/>
      <c r="ILT195" s="375"/>
      <c r="ILU195" s="375"/>
      <c r="ILV195" s="375"/>
      <c r="ILW195" s="375"/>
      <c r="ILX195" s="375"/>
      <c r="ILY195" s="375"/>
      <c r="ILZ195" s="375"/>
      <c r="IMA195" s="375"/>
      <c r="IMB195" s="375"/>
      <c r="IMC195" s="375"/>
      <c r="IMD195" s="375"/>
      <c r="IME195" s="375"/>
      <c r="IMF195" s="375"/>
      <c r="IMG195" s="375"/>
      <c r="IMH195" s="375"/>
      <c r="IMI195" s="375"/>
      <c r="IMJ195" s="375"/>
      <c r="IMK195" s="375"/>
      <c r="IML195" s="375"/>
      <c r="IMM195" s="375"/>
      <c r="IMN195" s="375"/>
      <c r="IMO195" s="375"/>
      <c r="IMP195" s="375"/>
      <c r="IMQ195" s="375"/>
      <c r="IMR195" s="375"/>
      <c r="IMS195" s="376"/>
      <c r="IMT195" s="376"/>
      <c r="IMU195" s="376"/>
      <c r="IMV195" s="376"/>
      <c r="IMW195" s="376"/>
      <c r="IMX195" s="376"/>
      <c r="IMY195" s="376"/>
      <c r="IMZ195" s="376"/>
      <c r="INA195" s="376"/>
      <c r="INB195" s="376"/>
      <c r="INC195" s="376"/>
      <c r="IND195" s="376"/>
      <c r="INE195" s="376"/>
      <c r="INF195" s="376"/>
      <c r="ING195" s="376"/>
      <c r="INH195" s="376"/>
      <c r="INI195" s="376"/>
      <c r="INJ195" s="376"/>
      <c r="INK195" s="376"/>
      <c r="INL195" s="376"/>
      <c r="INM195" s="376"/>
      <c r="INN195" s="376"/>
      <c r="INO195" s="376"/>
      <c r="INP195" s="376"/>
      <c r="INQ195" s="377"/>
      <c r="INR195" s="377"/>
      <c r="INS195" s="377"/>
      <c r="INT195" s="377"/>
      <c r="INU195" s="377"/>
      <c r="INV195" s="376"/>
      <c r="INW195" s="376"/>
      <c r="INX195" s="377"/>
      <c r="INY195" s="377"/>
      <c r="INZ195" s="376"/>
      <c r="IOA195" s="376"/>
      <c r="IOB195" s="377"/>
      <c r="IOC195" s="377"/>
      <c r="IOD195" s="376"/>
      <c r="IOE195" s="376"/>
      <c r="IOF195" s="376"/>
      <c r="IOG195" s="376"/>
      <c r="IOH195" s="376"/>
      <c r="IOI195" s="376"/>
      <c r="IOJ195" s="376"/>
      <c r="IOK195" s="377"/>
      <c r="IOL195" s="377"/>
      <c r="IOM195" s="376"/>
      <c r="ION195" s="376"/>
      <c r="IOO195" s="377"/>
      <c r="IOP195" s="377"/>
      <c r="IOQ195" s="376"/>
      <c r="IOR195" s="376"/>
      <c r="IOS195" s="376"/>
      <c r="IOT195" s="376"/>
      <c r="IOU195" s="376"/>
      <c r="IOV195" s="370"/>
      <c r="IOW195" s="396"/>
      <c r="IOX195" s="376"/>
      <c r="IOY195" s="376"/>
      <c r="IOZ195" s="376"/>
      <c r="IPA195" s="376"/>
      <c r="IPB195" s="376"/>
      <c r="IPC195" s="376"/>
      <c r="IPD195" s="376"/>
      <c r="IPE195" s="375"/>
      <c r="IPF195" s="375"/>
      <c r="IPG195" s="375"/>
      <c r="IPH195" s="375"/>
      <c r="IPI195" s="375"/>
      <c r="IPJ195" s="375"/>
      <c r="IPK195" s="375"/>
      <c r="IPL195" s="375"/>
      <c r="IPM195" s="375"/>
      <c r="IPN195" s="375"/>
      <c r="IPO195" s="375"/>
      <c r="IPP195" s="375"/>
      <c r="IPQ195" s="375"/>
      <c r="IPR195" s="375"/>
      <c r="IPS195" s="375"/>
      <c r="IPT195" s="375"/>
      <c r="IPU195" s="375"/>
      <c r="IPV195" s="375"/>
      <c r="IPW195" s="375"/>
      <c r="IPX195" s="375"/>
      <c r="IPY195" s="375"/>
      <c r="IPZ195" s="375"/>
      <c r="IQA195" s="375"/>
      <c r="IQB195" s="375"/>
      <c r="IQC195" s="375"/>
      <c r="IQD195" s="375"/>
      <c r="IQE195" s="375"/>
      <c r="IQF195" s="375"/>
      <c r="IQG195" s="375"/>
      <c r="IQH195" s="375"/>
      <c r="IQI195" s="375"/>
      <c r="IQJ195" s="375"/>
      <c r="IQK195" s="375"/>
      <c r="IQL195" s="375"/>
      <c r="IQM195" s="375"/>
      <c r="IQN195" s="375"/>
      <c r="IQO195" s="375"/>
      <c r="IQP195" s="375"/>
      <c r="IQQ195" s="375"/>
      <c r="IQR195" s="375"/>
      <c r="IQS195" s="375"/>
      <c r="IQT195" s="375"/>
      <c r="IQU195" s="375"/>
      <c r="IQV195" s="375"/>
      <c r="IQW195" s="376"/>
      <c r="IQX195" s="376"/>
      <c r="IQY195" s="376"/>
      <c r="IQZ195" s="376"/>
      <c r="IRA195" s="376"/>
      <c r="IRB195" s="376"/>
      <c r="IRC195" s="376"/>
      <c r="IRD195" s="376"/>
      <c r="IRE195" s="376"/>
      <c r="IRF195" s="376"/>
      <c r="IRG195" s="376"/>
      <c r="IRH195" s="376"/>
      <c r="IRI195" s="376"/>
      <c r="IRJ195" s="376"/>
      <c r="IRK195" s="376"/>
      <c r="IRL195" s="376"/>
      <c r="IRM195" s="376"/>
      <c r="IRN195" s="376"/>
      <c r="IRO195" s="376"/>
      <c r="IRP195" s="376"/>
      <c r="IRQ195" s="376"/>
      <c r="IRR195" s="376"/>
      <c r="IRS195" s="376"/>
      <c r="IRT195" s="376"/>
      <c r="IRU195" s="377"/>
      <c r="IRV195" s="377"/>
      <c r="IRW195" s="377"/>
      <c r="IRX195" s="377"/>
      <c r="IRY195" s="377"/>
      <c r="IRZ195" s="376"/>
      <c r="ISA195" s="376"/>
      <c r="ISB195" s="377"/>
      <c r="ISC195" s="377"/>
      <c r="ISD195" s="376"/>
      <c r="ISE195" s="376"/>
      <c r="ISF195" s="377"/>
      <c r="ISG195" s="377"/>
      <c r="ISH195" s="376"/>
      <c r="ISI195" s="376"/>
      <c r="ISJ195" s="376"/>
      <c r="ISK195" s="376"/>
      <c r="ISL195" s="376"/>
      <c r="ISM195" s="376"/>
      <c r="ISN195" s="376"/>
      <c r="ISO195" s="377"/>
      <c r="ISP195" s="377"/>
      <c r="ISQ195" s="376"/>
      <c r="ISR195" s="376"/>
      <c r="ISS195" s="377"/>
      <c r="IST195" s="377"/>
      <c r="ISU195" s="376"/>
      <c r="ISV195" s="376"/>
      <c r="ISW195" s="376"/>
      <c r="ISX195" s="376"/>
      <c r="ISY195" s="376"/>
      <c r="ISZ195" s="370"/>
      <c r="ITA195" s="396"/>
      <c r="ITB195" s="376"/>
      <c r="ITC195" s="376"/>
      <c r="ITD195" s="376"/>
      <c r="ITE195" s="376"/>
      <c r="ITF195" s="376"/>
      <c r="ITG195" s="376"/>
      <c r="ITH195" s="376"/>
      <c r="ITI195" s="375"/>
      <c r="ITJ195" s="375"/>
      <c r="ITK195" s="375"/>
      <c r="ITL195" s="375"/>
      <c r="ITM195" s="375"/>
      <c r="ITN195" s="375"/>
      <c r="ITO195" s="375"/>
      <c r="ITP195" s="375"/>
      <c r="ITQ195" s="375"/>
      <c r="ITR195" s="375"/>
      <c r="ITS195" s="375"/>
      <c r="ITT195" s="375"/>
      <c r="ITU195" s="375"/>
      <c r="ITV195" s="375"/>
      <c r="ITW195" s="375"/>
      <c r="ITX195" s="375"/>
      <c r="ITY195" s="375"/>
      <c r="ITZ195" s="375"/>
      <c r="IUA195" s="375"/>
      <c r="IUB195" s="375"/>
      <c r="IUC195" s="375"/>
      <c r="IUD195" s="375"/>
      <c r="IUE195" s="375"/>
      <c r="IUF195" s="375"/>
      <c r="IUG195" s="375"/>
      <c r="IUH195" s="375"/>
      <c r="IUI195" s="375"/>
      <c r="IUJ195" s="375"/>
      <c r="IUK195" s="375"/>
      <c r="IUL195" s="375"/>
      <c r="IUM195" s="375"/>
      <c r="IUN195" s="375"/>
      <c r="IUO195" s="375"/>
      <c r="IUP195" s="375"/>
      <c r="IUQ195" s="375"/>
      <c r="IUR195" s="375"/>
      <c r="IUS195" s="375"/>
      <c r="IUT195" s="375"/>
      <c r="IUU195" s="375"/>
      <c r="IUV195" s="375"/>
      <c r="IUW195" s="375"/>
      <c r="IUX195" s="375"/>
      <c r="IUY195" s="375"/>
      <c r="IUZ195" s="375"/>
      <c r="IVA195" s="376"/>
      <c r="IVB195" s="376"/>
      <c r="IVC195" s="376"/>
      <c r="IVD195" s="376"/>
      <c r="IVE195" s="376"/>
      <c r="IVF195" s="376"/>
      <c r="IVG195" s="376"/>
      <c r="IVH195" s="376"/>
      <c r="IVI195" s="376"/>
      <c r="IVJ195" s="376"/>
      <c r="IVK195" s="376"/>
      <c r="IVL195" s="376"/>
      <c r="IVM195" s="376"/>
      <c r="IVN195" s="376"/>
      <c r="IVO195" s="376"/>
      <c r="IVP195" s="376"/>
      <c r="IVQ195" s="376"/>
      <c r="IVR195" s="376"/>
      <c r="IVS195" s="376"/>
      <c r="IVT195" s="376"/>
      <c r="IVU195" s="376"/>
      <c r="IVV195" s="376"/>
      <c r="IVW195" s="376"/>
      <c r="IVX195" s="376"/>
      <c r="IVY195" s="377"/>
      <c r="IVZ195" s="377"/>
      <c r="IWA195" s="377"/>
      <c r="IWB195" s="377"/>
      <c r="IWC195" s="377"/>
      <c r="IWD195" s="376"/>
      <c r="IWE195" s="376"/>
      <c r="IWF195" s="377"/>
      <c r="IWG195" s="377"/>
      <c r="IWH195" s="376"/>
      <c r="IWI195" s="376"/>
      <c r="IWJ195" s="377"/>
      <c r="IWK195" s="377"/>
      <c r="IWL195" s="376"/>
      <c r="IWM195" s="376"/>
      <c r="IWN195" s="376"/>
      <c r="IWO195" s="376"/>
      <c r="IWP195" s="376"/>
      <c r="IWQ195" s="376"/>
      <c r="IWR195" s="376"/>
      <c r="IWS195" s="377"/>
      <c r="IWT195" s="377"/>
      <c r="IWU195" s="376"/>
      <c r="IWV195" s="376"/>
      <c r="IWW195" s="377"/>
      <c r="IWX195" s="377"/>
      <c r="IWY195" s="376"/>
      <c r="IWZ195" s="376"/>
      <c r="IXA195" s="376"/>
      <c r="IXB195" s="376"/>
      <c r="IXC195" s="376"/>
      <c r="IXD195" s="370"/>
      <c r="IXE195" s="396"/>
      <c r="IXF195" s="376"/>
      <c r="IXG195" s="376"/>
      <c r="IXH195" s="376"/>
      <c r="IXI195" s="376"/>
      <c r="IXJ195" s="376"/>
      <c r="IXK195" s="376"/>
      <c r="IXL195" s="376"/>
      <c r="IXM195" s="375"/>
      <c r="IXN195" s="375"/>
      <c r="IXO195" s="375"/>
      <c r="IXP195" s="375"/>
      <c r="IXQ195" s="375"/>
      <c r="IXR195" s="375"/>
      <c r="IXS195" s="375"/>
      <c r="IXT195" s="375"/>
      <c r="IXU195" s="375"/>
      <c r="IXV195" s="375"/>
      <c r="IXW195" s="375"/>
      <c r="IXX195" s="375"/>
      <c r="IXY195" s="375"/>
      <c r="IXZ195" s="375"/>
      <c r="IYA195" s="375"/>
      <c r="IYB195" s="375"/>
      <c r="IYC195" s="375"/>
      <c r="IYD195" s="375"/>
      <c r="IYE195" s="375"/>
      <c r="IYF195" s="375"/>
      <c r="IYG195" s="375"/>
      <c r="IYH195" s="375"/>
      <c r="IYI195" s="375"/>
      <c r="IYJ195" s="375"/>
      <c r="IYK195" s="375"/>
      <c r="IYL195" s="375"/>
      <c r="IYM195" s="375"/>
      <c r="IYN195" s="375"/>
      <c r="IYO195" s="375"/>
      <c r="IYP195" s="375"/>
      <c r="IYQ195" s="375"/>
      <c r="IYR195" s="375"/>
      <c r="IYS195" s="375"/>
      <c r="IYT195" s="375"/>
      <c r="IYU195" s="375"/>
      <c r="IYV195" s="375"/>
      <c r="IYW195" s="375"/>
      <c r="IYX195" s="375"/>
      <c r="IYY195" s="375"/>
      <c r="IYZ195" s="375"/>
      <c r="IZA195" s="375"/>
      <c r="IZB195" s="375"/>
      <c r="IZC195" s="375"/>
      <c r="IZD195" s="375"/>
      <c r="IZE195" s="376"/>
      <c r="IZF195" s="376"/>
      <c r="IZG195" s="376"/>
      <c r="IZH195" s="376"/>
      <c r="IZI195" s="376"/>
      <c r="IZJ195" s="376"/>
      <c r="IZK195" s="376"/>
      <c r="IZL195" s="376"/>
      <c r="IZM195" s="376"/>
      <c r="IZN195" s="376"/>
      <c r="IZO195" s="376"/>
      <c r="IZP195" s="376"/>
      <c r="IZQ195" s="376"/>
      <c r="IZR195" s="376"/>
      <c r="IZS195" s="376"/>
      <c r="IZT195" s="376"/>
      <c r="IZU195" s="376"/>
      <c r="IZV195" s="376"/>
      <c r="IZW195" s="376"/>
      <c r="IZX195" s="376"/>
      <c r="IZY195" s="376"/>
      <c r="IZZ195" s="376"/>
      <c r="JAA195" s="376"/>
      <c r="JAB195" s="376"/>
      <c r="JAC195" s="377"/>
      <c r="JAD195" s="377"/>
      <c r="JAE195" s="377"/>
      <c r="JAF195" s="377"/>
      <c r="JAG195" s="377"/>
      <c r="JAH195" s="376"/>
      <c r="JAI195" s="376"/>
      <c r="JAJ195" s="377"/>
      <c r="JAK195" s="377"/>
      <c r="JAL195" s="376"/>
      <c r="JAM195" s="376"/>
      <c r="JAN195" s="377"/>
      <c r="JAO195" s="377"/>
      <c r="JAP195" s="376"/>
      <c r="JAQ195" s="376"/>
      <c r="JAR195" s="376"/>
      <c r="JAS195" s="376"/>
      <c r="JAT195" s="376"/>
      <c r="JAU195" s="376"/>
      <c r="JAV195" s="376"/>
      <c r="JAW195" s="377"/>
      <c r="JAX195" s="377"/>
      <c r="JAY195" s="376"/>
      <c r="JAZ195" s="376"/>
      <c r="JBA195" s="377"/>
      <c r="JBB195" s="377"/>
      <c r="JBC195" s="376"/>
      <c r="JBD195" s="376"/>
      <c r="JBE195" s="376"/>
      <c r="JBF195" s="376"/>
      <c r="JBG195" s="376"/>
      <c r="JBH195" s="370"/>
      <c r="JBI195" s="396"/>
      <c r="JBJ195" s="376"/>
      <c r="JBK195" s="376"/>
      <c r="JBL195" s="376"/>
      <c r="JBM195" s="376"/>
      <c r="JBN195" s="376"/>
      <c r="JBO195" s="376"/>
      <c r="JBP195" s="376"/>
      <c r="JBQ195" s="375"/>
      <c r="JBR195" s="375"/>
      <c r="JBS195" s="375"/>
      <c r="JBT195" s="375"/>
      <c r="JBU195" s="375"/>
      <c r="JBV195" s="375"/>
      <c r="JBW195" s="375"/>
      <c r="JBX195" s="375"/>
      <c r="JBY195" s="375"/>
      <c r="JBZ195" s="375"/>
      <c r="JCA195" s="375"/>
      <c r="JCB195" s="375"/>
      <c r="JCC195" s="375"/>
      <c r="JCD195" s="375"/>
      <c r="JCE195" s="375"/>
      <c r="JCF195" s="375"/>
      <c r="JCG195" s="375"/>
      <c r="JCH195" s="375"/>
      <c r="JCI195" s="375"/>
      <c r="JCJ195" s="375"/>
      <c r="JCK195" s="375"/>
      <c r="JCL195" s="375"/>
      <c r="JCM195" s="375"/>
      <c r="JCN195" s="375"/>
      <c r="JCO195" s="375"/>
      <c r="JCP195" s="375"/>
      <c r="JCQ195" s="375"/>
      <c r="JCR195" s="375"/>
      <c r="JCS195" s="375"/>
      <c r="JCT195" s="375"/>
      <c r="JCU195" s="375"/>
      <c r="JCV195" s="375"/>
      <c r="JCW195" s="375"/>
      <c r="JCX195" s="375"/>
      <c r="JCY195" s="375"/>
      <c r="JCZ195" s="375"/>
      <c r="JDA195" s="375"/>
      <c r="JDB195" s="375"/>
      <c r="JDC195" s="375"/>
      <c r="JDD195" s="375"/>
      <c r="JDE195" s="375"/>
      <c r="JDF195" s="375"/>
      <c r="JDG195" s="375"/>
      <c r="JDH195" s="375"/>
      <c r="JDI195" s="376"/>
      <c r="JDJ195" s="376"/>
      <c r="JDK195" s="376"/>
      <c r="JDL195" s="376"/>
      <c r="JDM195" s="376"/>
      <c r="JDN195" s="376"/>
      <c r="JDO195" s="376"/>
      <c r="JDP195" s="376"/>
      <c r="JDQ195" s="376"/>
      <c r="JDR195" s="376"/>
      <c r="JDS195" s="376"/>
      <c r="JDT195" s="376"/>
      <c r="JDU195" s="376"/>
      <c r="JDV195" s="376"/>
      <c r="JDW195" s="376"/>
      <c r="JDX195" s="376"/>
      <c r="JDY195" s="376"/>
      <c r="JDZ195" s="376"/>
      <c r="JEA195" s="376"/>
      <c r="JEB195" s="376"/>
      <c r="JEC195" s="376"/>
      <c r="JED195" s="376"/>
      <c r="JEE195" s="376"/>
      <c r="JEF195" s="376"/>
      <c r="JEG195" s="377"/>
      <c r="JEH195" s="377"/>
      <c r="JEI195" s="377"/>
      <c r="JEJ195" s="377"/>
      <c r="JEK195" s="377"/>
      <c r="JEL195" s="376"/>
      <c r="JEM195" s="376"/>
      <c r="JEN195" s="377"/>
      <c r="JEO195" s="377"/>
      <c r="JEP195" s="376"/>
      <c r="JEQ195" s="376"/>
      <c r="JER195" s="377"/>
      <c r="JES195" s="377"/>
      <c r="JET195" s="376"/>
      <c r="JEU195" s="376"/>
      <c r="JEV195" s="376"/>
      <c r="JEW195" s="376"/>
      <c r="JEX195" s="376"/>
      <c r="JEY195" s="376"/>
      <c r="JEZ195" s="376"/>
      <c r="JFA195" s="377"/>
      <c r="JFB195" s="377"/>
      <c r="JFC195" s="376"/>
      <c r="JFD195" s="376"/>
      <c r="JFE195" s="377"/>
      <c r="JFF195" s="377"/>
      <c r="JFG195" s="376"/>
      <c r="JFH195" s="376"/>
      <c r="JFI195" s="376"/>
      <c r="JFJ195" s="376"/>
      <c r="JFK195" s="376"/>
      <c r="JFL195" s="370"/>
      <c r="JFM195" s="396"/>
      <c r="JFN195" s="376"/>
      <c r="JFO195" s="376"/>
      <c r="JFP195" s="376"/>
      <c r="JFQ195" s="376"/>
      <c r="JFR195" s="376"/>
      <c r="JFS195" s="376"/>
      <c r="JFT195" s="376"/>
      <c r="JFU195" s="375"/>
      <c r="JFV195" s="375"/>
      <c r="JFW195" s="375"/>
      <c r="JFX195" s="375"/>
      <c r="JFY195" s="375"/>
      <c r="JFZ195" s="375"/>
      <c r="JGA195" s="375"/>
      <c r="JGB195" s="375"/>
      <c r="JGC195" s="375"/>
      <c r="JGD195" s="375"/>
      <c r="JGE195" s="375"/>
      <c r="JGF195" s="375"/>
      <c r="JGG195" s="375"/>
      <c r="JGH195" s="375"/>
      <c r="JGI195" s="375"/>
      <c r="JGJ195" s="375"/>
      <c r="JGK195" s="375"/>
      <c r="JGL195" s="375"/>
      <c r="JGM195" s="375"/>
      <c r="JGN195" s="375"/>
      <c r="JGO195" s="375"/>
      <c r="JGP195" s="375"/>
      <c r="JGQ195" s="375"/>
      <c r="JGR195" s="375"/>
      <c r="JGS195" s="375"/>
      <c r="JGT195" s="375"/>
      <c r="JGU195" s="375"/>
      <c r="JGV195" s="375"/>
      <c r="JGW195" s="375"/>
      <c r="JGX195" s="375"/>
      <c r="JGY195" s="375"/>
      <c r="JGZ195" s="375"/>
      <c r="JHA195" s="375"/>
      <c r="JHB195" s="375"/>
      <c r="JHC195" s="375"/>
      <c r="JHD195" s="375"/>
      <c r="JHE195" s="375"/>
      <c r="JHF195" s="375"/>
      <c r="JHG195" s="375"/>
      <c r="JHH195" s="375"/>
      <c r="JHI195" s="375"/>
      <c r="JHJ195" s="375"/>
      <c r="JHK195" s="375"/>
      <c r="JHL195" s="375"/>
      <c r="JHM195" s="376"/>
      <c r="JHN195" s="376"/>
      <c r="JHO195" s="376"/>
      <c r="JHP195" s="376"/>
      <c r="JHQ195" s="376"/>
      <c r="JHR195" s="376"/>
      <c r="JHS195" s="376"/>
      <c r="JHT195" s="376"/>
      <c r="JHU195" s="376"/>
      <c r="JHV195" s="376"/>
      <c r="JHW195" s="376"/>
      <c r="JHX195" s="376"/>
      <c r="JHY195" s="376"/>
      <c r="JHZ195" s="376"/>
      <c r="JIA195" s="376"/>
      <c r="JIB195" s="376"/>
      <c r="JIC195" s="376"/>
      <c r="JID195" s="376"/>
      <c r="JIE195" s="376"/>
      <c r="JIF195" s="376"/>
      <c r="JIG195" s="376"/>
      <c r="JIH195" s="376"/>
      <c r="JII195" s="376"/>
      <c r="JIJ195" s="376"/>
      <c r="JIK195" s="377"/>
      <c r="JIL195" s="377"/>
      <c r="JIM195" s="377"/>
      <c r="JIN195" s="377"/>
      <c r="JIO195" s="377"/>
      <c r="JIP195" s="376"/>
      <c r="JIQ195" s="376"/>
      <c r="JIR195" s="377"/>
      <c r="JIS195" s="377"/>
      <c r="JIT195" s="376"/>
      <c r="JIU195" s="376"/>
      <c r="JIV195" s="377"/>
      <c r="JIW195" s="377"/>
      <c r="JIX195" s="376"/>
      <c r="JIY195" s="376"/>
      <c r="JIZ195" s="376"/>
      <c r="JJA195" s="376"/>
      <c r="JJB195" s="376"/>
      <c r="JJC195" s="376"/>
      <c r="JJD195" s="376"/>
      <c r="JJE195" s="377"/>
      <c r="JJF195" s="377"/>
      <c r="JJG195" s="376"/>
      <c r="JJH195" s="376"/>
      <c r="JJI195" s="377"/>
      <c r="JJJ195" s="377"/>
      <c r="JJK195" s="376"/>
      <c r="JJL195" s="376"/>
      <c r="JJM195" s="376"/>
      <c r="JJN195" s="376"/>
      <c r="JJO195" s="376"/>
      <c r="JJP195" s="370"/>
      <c r="JJQ195" s="396"/>
      <c r="JJR195" s="376"/>
      <c r="JJS195" s="376"/>
      <c r="JJT195" s="376"/>
      <c r="JJU195" s="376"/>
      <c r="JJV195" s="376"/>
      <c r="JJW195" s="376"/>
      <c r="JJX195" s="376"/>
      <c r="JJY195" s="375"/>
      <c r="JJZ195" s="375"/>
      <c r="JKA195" s="375"/>
      <c r="JKB195" s="375"/>
      <c r="JKC195" s="375"/>
      <c r="JKD195" s="375"/>
      <c r="JKE195" s="375"/>
      <c r="JKF195" s="375"/>
      <c r="JKG195" s="375"/>
      <c r="JKH195" s="375"/>
      <c r="JKI195" s="375"/>
      <c r="JKJ195" s="375"/>
      <c r="JKK195" s="375"/>
      <c r="JKL195" s="375"/>
      <c r="JKM195" s="375"/>
      <c r="JKN195" s="375"/>
      <c r="JKO195" s="375"/>
      <c r="JKP195" s="375"/>
      <c r="JKQ195" s="375"/>
      <c r="JKR195" s="375"/>
      <c r="JKS195" s="375"/>
      <c r="JKT195" s="375"/>
      <c r="JKU195" s="375"/>
      <c r="JKV195" s="375"/>
      <c r="JKW195" s="375"/>
      <c r="JKX195" s="375"/>
      <c r="JKY195" s="375"/>
      <c r="JKZ195" s="375"/>
      <c r="JLA195" s="375"/>
      <c r="JLB195" s="375"/>
      <c r="JLC195" s="375"/>
      <c r="JLD195" s="375"/>
      <c r="JLE195" s="375"/>
      <c r="JLF195" s="375"/>
      <c r="JLG195" s="375"/>
      <c r="JLH195" s="375"/>
      <c r="JLI195" s="375"/>
      <c r="JLJ195" s="375"/>
      <c r="JLK195" s="375"/>
      <c r="JLL195" s="375"/>
      <c r="JLM195" s="375"/>
      <c r="JLN195" s="375"/>
      <c r="JLO195" s="375"/>
      <c r="JLP195" s="375"/>
      <c r="JLQ195" s="376"/>
      <c r="JLR195" s="376"/>
      <c r="JLS195" s="376"/>
      <c r="JLT195" s="376"/>
      <c r="JLU195" s="376"/>
      <c r="JLV195" s="376"/>
      <c r="JLW195" s="376"/>
      <c r="JLX195" s="376"/>
      <c r="JLY195" s="376"/>
      <c r="JLZ195" s="376"/>
      <c r="JMA195" s="376"/>
      <c r="JMB195" s="376"/>
      <c r="JMC195" s="376"/>
      <c r="JMD195" s="376"/>
      <c r="JME195" s="376"/>
      <c r="JMF195" s="376"/>
      <c r="JMG195" s="376"/>
      <c r="JMH195" s="376"/>
      <c r="JMI195" s="376"/>
      <c r="JMJ195" s="376"/>
      <c r="JMK195" s="376"/>
      <c r="JML195" s="376"/>
      <c r="JMM195" s="376"/>
      <c r="JMN195" s="376"/>
      <c r="JMO195" s="377"/>
      <c r="JMP195" s="377"/>
      <c r="JMQ195" s="377"/>
      <c r="JMR195" s="377"/>
      <c r="JMS195" s="377"/>
      <c r="JMT195" s="376"/>
      <c r="JMU195" s="376"/>
      <c r="JMV195" s="377"/>
      <c r="JMW195" s="377"/>
      <c r="JMX195" s="376"/>
      <c r="JMY195" s="376"/>
      <c r="JMZ195" s="377"/>
      <c r="JNA195" s="377"/>
      <c r="JNB195" s="376"/>
      <c r="JNC195" s="376"/>
      <c r="JND195" s="376"/>
      <c r="JNE195" s="376"/>
      <c r="JNF195" s="376"/>
      <c r="JNG195" s="376"/>
      <c r="JNH195" s="376"/>
      <c r="JNI195" s="377"/>
      <c r="JNJ195" s="377"/>
      <c r="JNK195" s="376"/>
      <c r="JNL195" s="376"/>
      <c r="JNM195" s="377"/>
      <c r="JNN195" s="377"/>
      <c r="JNO195" s="376"/>
      <c r="JNP195" s="376"/>
      <c r="JNQ195" s="376"/>
      <c r="JNR195" s="376"/>
      <c r="JNS195" s="376"/>
      <c r="JNT195" s="370"/>
      <c r="JNU195" s="396"/>
      <c r="JNV195" s="376"/>
      <c r="JNW195" s="376"/>
      <c r="JNX195" s="376"/>
      <c r="JNY195" s="376"/>
      <c r="JNZ195" s="376"/>
      <c r="JOA195" s="376"/>
      <c r="JOB195" s="376"/>
      <c r="JOC195" s="375"/>
      <c r="JOD195" s="375"/>
      <c r="JOE195" s="375"/>
      <c r="JOF195" s="375"/>
      <c r="JOG195" s="375"/>
      <c r="JOH195" s="375"/>
      <c r="JOI195" s="375"/>
      <c r="JOJ195" s="375"/>
      <c r="JOK195" s="375"/>
      <c r="JOL195" s="375"/>
      <c r="JOM195" s="375"/>
      <c r="JON195" s="375"/>
      <c r="JOO195" s="375"/>
      <c r="JOP195" s="375"/>
      <c r="JOQ195" s="375"/>
      <c r="JOR195" s="375"/>
      <c r="JOS195" s="375"/>
      <c r="JOT195" s="375"/>
      <c r="JOU195" s="375"/>
      <c r="JOV195" s="375"/>
      <c r="JOW195" s="375"/>
      <c r="JOX195" s="375"/>
      <c r="JOY195" s="375"/>
      <c r="JOZ195" s="375"/>
      <c r="JPA195" s="375"/>
      <c r="JPB195" s="375"/>
      <c r="JPC195" s="375"/>
      <c r="JPD195" s="375"/>
      <c r="JPE195" s="375"/>
      <c r="JPF195" s="375"/>
      <c r="JPG195" s="375"/>
      <c r="JPH195" s="375"/>
      <c r="JPI195" s="375"/>
      <c r="JPJ195" s="375"/>
      <c r="JPK195" s="375"/>
      <c r="JPL195" s="375"/>
      <c r="JPM195" s="375"/>
      <c r="JPN195" s="375"/>
      <c r="JPO195" s="375"/>
      <c r="JPP195" s="375"/>
      <c r="JPQ195" s="375"/>
      <c r="JPR195" s="375"/>
      <c r="JPS195" s="375"/>
      <c r="JPT195" s="375"/>
      <c r="JPU195" s="376"/>
      <c r="JPV195" s="376"/>
      <c r="JPW195" s="376"/>
      <c r="JPX195" s="376"/>
      <c r="JPY195" s="376"/>
      <c r="JPZ195" s="376"/>
      <c r="JQA195" s="376"/>
      <c r="JQB195" s="376"/>
      <c r="JQC195" s="376"/>
      <c r="JQD195" s="376"/>
      <c r="JQE195" s="376"/>
      <c r="JQF195" s="376"/>
      <c r="JQG195" s="376"/>
      <c r="JQH195" s="376"/>
      <c r="JQI195" s="376"/>
      <c r="JQJ195" s="376"/>
      <c r="JQK195" s="376"/>
      <c r="JQL195" s="376"/>
      <c r="JQM195" s="376"/>
      <c r="JQN195" s="376"/>
      <c r="JQO195" s="376"/>
      <c r="JQP195" s="376"/>
      <c r="JQQ195" s="376"/>
      <c r="JQR195" s="376"/>
      <c r="JQS195" s="377"/>
      <c r="JQT195" s="377"/>
      <c r="JQU195" s="377"/>
      <c r="JQV195" s="377"/>
      <c r="JQW195" s="377"/>
      <c r="JQX195" s="376"/>
      <c r="JQY195" s="376"/>
      <c r="JQZ195" s="377"/>
      <c r="JRA195" s="377"/>
      <c r="JRB195" s="376"/>
      <c r="JRC195" s="376"/>
      <c r="JRD195" s="377"/>
      <c r="JRE195" s="377"/>
      <c r="JRF195" s="376"/>
      <c r="JRG195" s="376"/>
      <c r="JRH195" s="376"/>
      <c r="JRI195" s="376"/>
      <c r="JRJ195" s="376"/>
      <c r="JRK195" s="376"/>
      <c r="JRL195" s="376"/>
      <c r="JRM195" s="377"/>
      <c r="JRN195" s="377"/>
      <c r="JRO195" s="376"/>
      <c r="JRP195" s="376"/>
      <c r="JRQ195" s="377"/>
      <c r="JRR195" s="377"/>
      <c r="JRS195" s="376"/>
      <c r="JRT195" s="376"/>
      <c r="JRU195" s="376"/>
      <c r="JRV195" s="376"/>
      <c r="JRW195" s="376"/>
      <c r="JRX195" s="370"/>
      <c r="JRY195" s="396"/>
      <c r="JRZ195" s="376"/>
      <c r="JSA195" s="376"/>
      <c r="JSB195" s="376"/>
      <c r="JSC195" s="376"/>
      <c r="JSD195" s="376"/>
      <c r="JSE195" s="376"/>
      <c r="JSF195" s="376"/>
      <c r="JSG195" s="375"/>
      <c r="JSH195" s="375"/>
      <c r="JSI195" s="375"/>
      <c r="JSJ195" s="375"/>
      <c r="JSK195" s="375"/>
      <c r="JSL195" s="375"/>
      <c r="JSM195" s="375"/>
      <c r="JSN195" s="375"/>
      <c r="JSO195" s="375"/>
      <c r="JSP195" s="375"/>
      <c r="JSQ195" s="375"/>
      <c r="JSR195" s="375"/>
      <c r="JSS195" s="375"/>
      <c r="JST195" s="375"/>
      <c r="JSU195" s="375"/>
      <c r="JSV195" s="375"/>
      <c r="JSW195" s="375"/>
      <c r="JSX195" s="375"/>
      <c r="JSY195" s="375"/>
      <c r="JSZ195" s="375"/>
      <c r="JTA195" s="375"/>
      <c r="JTB195" s="375"/>
      <c r="JTC195" s="375"/>
      <c r="JTD195" s="375"/>
      <c r="JTE195" s="375"/>
      <c r="JTF195" s="375"/>
      <c r="JTG195" s="375"/>
      <c r="JTH195" s="375"/>
      <c r="JTI195" s="375"/>
      <c r="JTJ195" s="375"/>
      <c r="JTK195" s="375"/>
      <c r="JTL195" s="375"/>
      <c r="JTM195" s="375"/>
      <c r="JTN195" s="375"/>
      <c r="JTO195" s="375"/>
      <c r="JTP195" s="375"/>
      <c r="JTQ195" s="375"/>
      <c r="JTR195" s="375"/>
      <c r="JTS195" s="375"/>
      <c r="JTT195" s="375"/>
      <c r="JTU195" s="375"/>
      <c r="JTV195" s="375"/>
      <c r="JTW195" s="375"/>
      <c r="JTX195" s="375"/>
      <c r="JTY195" s="376"/>
      <c r="JTZ195" s="376"/>
      <c r="JUA195" s="376"/>
      <c r="JUB195" s="376"/>
      <c r="JUC195" s="376"/>
      <c r="JUD195" s="376"/>
      <c r="JUE195" s="376"/>
      <c r="JUF195" s="376"/>
      <c r="JUG195" s="376"/>
      <c r="JUH195" s="376"/>
      <c r="JUI195" s="376"/>
      <c r="JUJ195" s="376"/>
      <c r="JUK195" s="376"/>
      <c r="JUL195" s="376"/>
      <c r="JUM195" s="376"/>
      <c r="JUN195" s="376"/>
      <c r="JUO195" s="376"/>
      <c r="JUP195" s="376"/>
      <c r="JUQ195" s="376"/>
      <c r="JUR195" s="376"/>
      <c r="JUS195" s="376"/>
      <c r="JUT195" s="376"/>
      <c r="JUU195" s="376"/>
      <c r="JUV195" s="376"/>
      <c r="JUW195" s="377"/>
      <c r="JUX195" s="377"/>
      <c r="JUY195" s="377"/>
      <c r="JUZ195" s="377"/>
      <c r="JVA195" s="377"/>
      <c r="JVB195" s="376"/>
      <c r="JVC195" s="376"/>
      <c r="JVD195" s="377"/>
      <c r="JVE195" s="377"/>
      <c r="JVF195" s="376"/>
      <c r="JVG195" s="376"/>
      <c r="JVH195" s="377"/>
      <c r="JVI195" s="377"/>
      <c r="JVJ195" s="376"/>
      <c r="JVK195" s="376"/>
      <c r="JVL195" s="376"/>
      <c r="JVM195" s="376"/>
      <c r="JVN195" s="376"/>
      <c r="JVO195" s="376"/>
      <c r="JVP195" s="376"/>
      <c r="JVQ195" s="377"/>
      <c r="JVR195" s="377"/>
      <c r="JVS195" s="376"/>
      <c r="JVT195" s="376"/>
      <c r="JVU195" s="377"/>
      <c r="JVV195" s="377"/>
      <c r="JVW195" s="376"/>
      <c r="JVX195" s="376"/>
      <c r="JVY195" s="376"/>
      <c r="JVZ195" s="376"/>
      <c r="JWA195" s="376"/>
      <c r="JWB195" s="370"/>
      <c r="JWC195" s="396"/>
      <c r="JWD195" s="376"/>
      <c r="JWE195" s="376"/>
      <c r="JWF195" s="376"/>
      <c r="JWG195" s="376"/>
      <c r="JWH195" s="376"/>
      <c r="JWI195" s="376"/>
      <c r="JWJ195" s="376"/>
      <c r="JWK195" s="375"/>
      <c r="JWL195" s="375"/>
      <c r="JWM195" s="375"/>
      <c r="JWN195" s="375"/>
      <c r="JWO195" s="375"/>
      <c r="JWP195" s="375"/>
      <c r="JWQ195" s="375"/>
      <c r="JWR195" s="375"/>
      <c r="JWS195" s="375"/>
      <c r="JWT195" s="375"/>
      <c r="JWU195" s="375"/>
      <c r="JWV195" s="375"/>
      <c r="JWW195" s="375"/>
      <c r="JWX195" s="375"/>
      <c r="JWY195" s="375"/>
      <c r="JWZ195" s="375"/>
      <c r="JXA195" s="375"/>
      <c r="JXB195" s="375"/>
      <c r="JXC195" s="375"/>
      <c r="JXD195" s="375"/>
      <c r="JXE195" s="375"/>
      <c r="JXF195" s="375"/>
      <c r="JXG195" s="375"/>
      <c r="JXH195" s="375"/>
      <c r="JXI195" s="375"/>
      <c r="JXJ195" s="375"/>
      <c r="JXK195" s="375"/>
      <c r="JXL195" s="375"/>
      <c r="JXM195" s="375"/>
      <c r="JXN195" s="375"/>
      <c r="JXO195" s="375"/>
      <c r="JXP195" s="375"/>
      <c r="JXQ195" s="375"/>
      <c r="JXR195" s="375"/>
      <c r="JXS195" s="375"/>
      <c r="JXT195" s="375"/>
      <c r="JXU195" s="375"/>
      <c r="JXV195" s="375"/>
      <c r="JXW195" s="375"/>
      <c r="JXX195" s="375"/>
      <c r="JXY195" s="375"/>
      <c r="JXZ195" s="375"/>
      <c r="JYA195" s="375"/>
      <c r="JYB195" s="375"/>
      <c r="JYC195" s="376"/>
      <c r="JYD195" s="376"/>
      <c r="JYE195" s="376"/>
      <c r="JYF195" s="376"/>
      <c r="JYG195" s="376"/>
      <c r="JYH195" s="376"/>
      <c r="JYI195" s="376"/>
      <c r="JYJ195" s="376"/>
      <c r="JYK195" s="376"/>
      <c r="JYL195" s="376"/>
      <c r="JYM195" s="376"/>
      <c r="JYN195" s="376"/>
      <c r="JYO195" s="376"/>
      <c r="JYP195" s="376"/>
      <c r="JYQ195" s="376"/>
      <c r="JYR195" s="376"/>
      <c r="JYS195" s="376"/>
      <c r="JYT195" s="376"/>
      <c r="JYU195" s="376"/>
      <c r="JYV195" s="376"/>
      <c r="JYW195" s="376"/>
      <c r="JYX195" s="376"/>
      <c r="JYY195" s="376"/>
      <c r="JYZ195" s="376"/>
      <c r="JZA195" s="377"/>
      <c r="JZB195" s="377"/>
      <c r="JZC195" s="377"/>
      <c r="JZD195" s="377"/>
      <c r="JZE195" s="377"/>
      <c r="JZF195" s="376"/>
      <c r="JZG195" s="376"/>
      <c r="JZH195" s="377"/>
      <c r="JZI195" s="377"/>
      <c r="JZJ195" s="376"/>
      <c r="JZK195" s="376"/>
      <c r="JZL195" s="377"/>
      <c r="JZM195" s="377"/>
      <c r="JZN195" s="376"/>
      <c r="JZO195" s="376"/>
      <c r="JZP195" s="376"/>
      <c r="JZQ195" s="376"/>
      <c r="JZR195" s="376"/>
      <c r="JZS195" s="376"/>
      <c r="JZT195" s="376"/>
      <c r="JZU195" s="377"/>
      <c r="JZV195" s="377"/>
      <c r="JZW195" s="376"/>
      <c r="JZX195" s="376"/>
      <c r="JZY195" s="377"/>
      <c r="JZZ195" s="377"/>
      <c r="KAA195" s="376"/>
      <c r="KAB195" s="376"/>
      <c r="KAC195" s="376"/>
      <c r="KAD195" s="376"/>
      <c r="KAE195" s="376"/>
      <c r="KAF195" s="370"/>
      <c r="KAG195" s="396"/>
      <c r="KAH195" s="376"/>
      <c r="KAI195" s="376"/>
      <c r="KAJ195" s="376"/>
      <c r="KAK195" s="376"/>
      <c r="KAL195" s="376"/>
      <c r="KAM195" s="376"/>
      <c r="KAN195" s="376"/>
      <c r="KAO195" s="375"/>
      <c r="KAP195" s="375"/>
      <c r="KAQ195" s="375"/>
      <c r="KAR195" s="375"/>
      <c r="KAS195" s="375"/>
      <c r="KAT195" s="375"/>
      <c r="KAU195" s="375"/>
      <c r="KAV195" s="375"/>
      <c r="KAW195" s="375"/>
      <c r="KAX195" s="375"/>
      <c r="KAY195" s="375"/>
      <c r="KAZ195" s="375"/>
      <c r="KBA195" s="375"/>
      <c r="KBB195" s="375"/>
      <c r="KBC195" s="375"/>
      <c r="KBD195" s="375"/>
      <c r="KBE195" s="375"/>
      <c r="KBF195" s="375"/>
      <c r="KBG195" s="375"/>
      <c r="KBH195" s="375"/>
      <c r="KBI195" s="375"/>
      <c r="KBJ195" s="375"/>
      <c r="KBK195" s="375"/>
      <c r="KBL195" s="375"/>
      <c r="KBM195" s="375"/>
      <c r="KBN195" s="375"/>
      <c r="KBO195" s="375"/>
      <c r="KBP195" s="375"/>
      <c r="KBQ195" s="375"/>
      <c r="KBR195" s="375"/>
      <c r="KBS195" s="375"/>
      <c r="KBT195" s="375"/>
      <c r="KBU195" s="375"/>
      <c r="KBV195" s="375"/>
      <c r="KBW195" s="375"/>
      <c r="KBX195" s="375"/>
      <c r="KBY195" s="375"/>
      <c r="KBZ195" s="375"/>
      <c r="KCA195" s="375"/>
      <c r="KCB195" s="375"/>
      <c r="KCC195" s="375"/>
      <c r="KCD195" s="375"/>
      <c r="KCE195" s="375"/>
      <c r="KCF195" s="375"/>
      <c r="KCG195" s="376"/>
      <c r="KCH195" s="376"/>
      <c r="KCI195" s="376"/>
      <c r="KCJ195" s="376"/>
      <c r="KCK195" s="376"/>
      <c r="KCL195" s="376"/>
      <c r="KCM195" s="376"/>
      <c r="KCN195" s="376"/>
      <c r="KCO195" s="376"/>
      <c r="KCP195" s="376"/>
      <c r="KCQ195" s="376"/>
      <c r="KCR195" s="376"/>
      <c r="KCS195" s="376"/>
      <c r="KCT195" s="376"/>
      <c r="KCU195" s="376"/>
      <c r="KCV195" s="376"/>
      <c r="KCW195" s="376"/>
      <c r="KCX195" s="376"/>
      <c r="KCY195" s="376"/>
      <c r="KCZ195" s="376"/>
      <c r="KDA195" s="376"/>
      <c r="KDB195" s="376"/>
      <c r="KDC195" s="376"/>
      <c r="KDD195" s="376"/>
      <c r="KDE195" s="377"/>
      <c r="KDF195" s="377"/>
      <c r="KDG195" s="377"/>
      <c r="KDH195" s="377"/>
      <c r="KDI195" s="377"/>
      <c r="KDJ195" s="376"/>
      <c r="KDK195" s="376"/>
      <c r="KDL195" s="377"/>
      <c r="KDM195" s="377"/>
      <c r="KDN195" s="376"/>
      <c r="KDO195" s="376"/>
      <c r="KDP195" s="377"/>
      <c r="KDQ195" s="377"/>
      <c r="KDR195" s="376"/>
      <c r="KDS195" s="376"/>
      <c r="KDT195" s="376"/>
      <c r="KDU195" s="376"/>
      <c r="KDV195" s="376"/>
      <c r="KDW195" s="376"/>
      <c r="KDX195" s="376"/>
      <c r="KDY195" s="377"/>
      <c r="KDZ195" s="377"/>
      <c r="KEA195" s="376"/>
      <c r="KEB195" s="376"/>
      <c r="KEC195" s="377"/>
      <c r="KED195" s="377"/>
      <c r="KEE195" s="376"/>
      <c r="KEF195" s="376"/>
      <c r="KEG195" s="376"/>
      <c r="KEH195" s="376"/>
      <c r="KEI195" s="376"/>
      <c r="KEJ195" s="370"/>
      <c r="KEK195" s="396"/>
      <c r="KEL195" s="376"/>
      <c r="KEM195" s="376"/>
      <c r="KEN195" s="376"/>
      <c r="KEO195" s="376"/>
      <c r="KEP195" s="376"/>
      <c r="KEQ195" s="376"/>
      <c r="KER195" s="376"/>
      <c r="KES195" s="375"/>
      <c r="KET195" s="375"/>
      <c r="KEU195" s="375"/>
      <c r="KEV195" s="375"/>
      <c r="KEW195" s="375"/>
      <c r="KEX195" s="375"/>
      <c r="KEY195" s="375"/>
      <c r="KEZ195" s="375"/>
      <c r="KFA195" s="375"/>
      <c r="KFB195" s="375"/>
      <c r="KFC195" s="375"/>
      <c r="KFD195" s="375"/>
      <c r="KFE195" s="375"/>
      <c r="KFF195" s="375"/>
      <c r="KFG195" s="375"/>
      <c r="KFH195" s="375"/>
      <c r="KFI195" s="375"/>
      <c r="KFJ195" s="375"/>
      <c r="KFK195" s="375"/>
      <c r="KFL195" s="375"/>
      <c r="KFM195" s="375"/>
      <c r="KFN195" s="375"/>
      <c r="KFO195" s="375"/>
      <c r="KFP195" s="375"/>
      <c r="KFQ195" s="375"/>
      <c r="KFR195" s="375"/>
      <c r="KFS195" s="375"/>
      <c r="KFT195" s="375"/>
      <c r="KFU195" s="375"/>
      <c r="KFV195" s="375"/>
      <c r="KFW195" s="375"/>
      <c r="KFX195" s="375"/>
      <c r="KFY195" s="375"/>
      <c r="KFZ195" s="375"/>
      <c r="KGA195" s="375"/>
      <c r="KGB195" s="375"/>
      <c r="KGC195" s="375"/>
      <c r="KGD195" s="375"/>
      <c r="KGE195" s="375"/>
      <c r="KGF195" s="375"/>
      <c r="KGG195" s="375"/>
      <c r="KGH195" s="375"/>
      <c r="KGI195" s="375"/>
      <c r="KGJ195" s="375"/>
      <c r="KGK195" s="376"/>
      <c r="KGL195" s="376"/>
      <c r="KGM195" s="376"/>
      <c r="KGN195" s="376"/>
      <c r="KGO195" s="376"/>
      <c r="KGP195" s="376"/>
      <c r="KGQ195" s="376"/>
      <c r="KGR195" s="376"/>
      <c r="KGS195" s="376"/>
      <c r="KGT195" s="376"/>
      <c r="KGU195" s="376"/>
      <c r="KGV195" s="376"/>
      <c r="KGW195" s="376"/>
      <c r="KGX195" s="376"/>
      <c r="KGY195" s="376"/>
      <c r="KGZ195" s="376"/>
      <c r="KHA195" s="376"/>
      <c r="KHB195" s="376"/>
      <c r="KHC195" s="376"/>
      <c r="KHD195" s="376"/>
      <c r="KHE195" s="376"/>
      <c r="KHF195" s="376"/>
      <c r="KHG195" s="376"/>
      <c r="KHH195" s="376"/>
      <c r="KHI195" s="377"/>
      <c r="KHJ195" s="377"/>
      <c r="KHK195" s="377"/>
      <c r="KHL195" s="377"/>
      <c r="KHM195" s="377"/>
      <c r="KHN195" s="376"/>
      <c r="KHO195" s="376"/>
      <c r="KHP195" s="377"/>
      <c r="KHQ195" s="377"/>
      <c r="KHR195" s="376"/>
      <c r="KHS195" s="376"/>
      <c r="KHT195" s="377"/>
      <c r="KHU195" s="377"/>
      <c r="KHV195" s="376"/>
      <c r="KHW195" s="376"/>
      <c r="KHX195" s="376"/>
      <c r="KHY195" s="376"/>
      <c r="KHZ195" s="376"/>
      <c r="KIA195" s="376"/>
      <c r="KIB195" s="376"/>
      <c r="KIC195" s="377"/>
      <c r="KID195" s="377"/>
      <c r="KIE195" s="376"/>
      <c r="KIF195" s="376"/>
      <c r="KIG195" s="377"/>
      <c r="KIH195" s="377"/>
      <c r="KII195" s="376"/>
      <c r="KIJ195" s="376"/>
      <c r="KIK195" s="376"/>
      <c r="KIL195" s="376"/>
      <c r="KIM195" s="376"/>
      <c r="KIN195" s="370"/>
      <c r="KIO195" s="396"/>
      <c r="KIP195" s="376"/>
      <c r="KIQ195" s="376"/>
      <c r="KIR195" s="376"/>
      <c r="KIS195" s="376"/>
      <c r="KIT195" s="376"/>
      <c r="KIU195" s="376"/>
      <c r="KIV195" s="376"/>
      <c r="KIW195" s="375"/>
      <c r="KIX195" s="375"/>
      <c r="KIY195" s="375"/>
      <c r="KIZ195" s="375"/>
      <c r="KJA195" s="375"/>
      <c r="KJB195" s="375"/>
      <c r="KJC195" s="375"/>
      <c r="KJD195" s="375"/>
      <c r="KJE195" s="375"/>
      <c r="KJF195" s="375"/>
      <c r="KJG195" s="375"/>
      <c r="KJH195" s="375"/>
      <c r="KJI195" s="375"/>
      <c r="KJJ195" s="375"/>
      <c r="KJK195" s="375"/>
      <c r="KJL195" s="375"/>
      <c r="KJM195" s="375"/>
      <c r="KJN195" s="375"/>
      <c r="KJO195" s="375"/>
      <c r="KJP195" s="375"/>
      <c r="KJQ195" s="375"/>
      <c r="KJR195" s="375"/>
      <c r="KJS195" s="375"/>
      <c r="KJT195" s="375"/>
      <c r="KJU195" s="375"/>
      <c r="KJV195" s="375"/>
      <c r="KJW195" s="375"/>
      <c r="KJX195" s="375"/>
      <c r="KJY195" s="375"/>
      <c r="KJZ195" s="375"/>
      <c r="KKA195" s="375"/>
      <c r="KKB195" s="375"/>
      <c r="KKC195" s="375"/>
      <c r="KKD195" s="375"/>
      <c r="KKE195" s="375"/>
      <c r="KKF195" s="375"/>
      <c r="KKG195" s="375"/>
      <c r="KKH195" s="375"/>
      <c r="KKI195" s="375"/>
      <c r="KKJ195" s="375"/>
      <c r="KKK195" s="375"/>
      <c r="KKL195" s="375"/>
      <c r="KKM195" s="375"/>
      <c r="KKN195" s="375"/>
      <c r="KKO195" s="376"/>
      <c r="KKP195" s="376"/>
      <c r="KKQ195" s="376"/>
      <c r="KKR195" s="376"/>
      <c r="KKS195" s="376"/>
      <c r="KKT195" s="376"/>
      <c r="KKU195" s="376"/>
      <c r="KKV195" s="376"/>
      <c r="KKW195" s="376"/>
      <c r="KKX195" s="376"/>
      <c r="KKY195" s="376"/>
      <c r="KKZ195" s="376"/>
      <c r="KLA195" s="376"/>
      <c r="KLB195" s="376"/>
      <c r="KLC195" s="376"/>
      <c r="KLD195" s="376"/>
      <c r="KLE195" s="376"/>
      <c r="KLF195" s="376"/>
      <c r="KLG195" s="376"/>
      <c r="KLH195" s="376"/>
      <c r="KLI195" s="376"/>
      <c r="KLJ195" s="376"/>
      <c r="KLK195" s="376"/>
      <c r="KLL195" s="376"/>
      <c r="KLM195" s="377"/>
      <c r="KLN195" s="377"/>
      <c r="KLO195" s="377"/>
      <c r="KLP195" s="377"/>
      <c r="KLQ195" s="377"/>
      <c r="KLR195" s="376"/>
      <c r="KLS195" s="376"/>
      <c r="KLT195" s="377"/>
      <c r="KLU195" s="377"/>
      <c r="KLV195" s="376"/>
      <c r="KLW195" s="376"/>
      <c r="KLX195" s="377"/>
      <c r="KLY195" s="377"/>
      <c r="KLZ195" s="376"/>
      <c r="KMA195" s="376"/>
      <c r="KMB195" s="376"/>
      <c r="KMC195" s="376"/>
      <c r="KMD195" s="376"/>
      <c r="KME195" s="376"/>
      <c r="KMF195" s="376"/>
      <c r="KMG195" s="377"/>
      <c r="KMH195" s="377"/>
      <c r="KMI195" s="376"/>
      <c r="KMJ195" s="376"/>
      <c r="KMK195" s="377"/>
      <c r="KML195" s="377"/>
      <c r="KMM195" s="376"/>
      <c r="KMN195" s="376"/>
      <c r="KMO195" s="376"/>
      <c r="KMP195" s="376"/>
      <c r="KMQ195" s="376"/>
      <c r="KMR195" s="370"/>
      <c r="KMS195" s="396"/>
      <c r="KMT195" s="376"/>
      <c r="KMU195" s="376"/>
      <c r="KMV195" s="376"/>
      <c r="KMW195" s="376"/>
      <c r="KMX195" s="376"/>
      <c r="KMY195" s="376"/>
      <c r="KMZ195" s="376"/>
      <c r="KNA195" s="375"/>
      <c r="KNB195" s="375"/>
      <c r="KNC195" s="375"/>
      <c r="KND195" s="375"/>
      <c r="KNE195" s="375"/>
      <c r="KNF195" s="375"/>
      <c r="KNG195" s="375"/>
      <c r="KNH195" s="375"/>
      <c r="KNI195" s="375"/>
      <c r="KNJ195" s="375"/>
      <c r="KNK195" s="375"/>
      <c r="KNL195" s="375"/>
      <c r="KNM195" s="375"/>
      <c r="KNN195" s="375"/>
      <c r="KNO195" s="375"/>
      <c r="KNP195" s="375"/>
      <c r="KNQ195" s="375"/>
      <c r="KNR195" s="375"/>
      <c r="KNS195" s="375"/>
      <c r="KNT195" s="375"/>
      <c r="KNU195" s="375"/>
      <c r="KNV195" s="375"/>
      <c r="KNW195" s="375"/>
      <c r="KNX195" s="375"/>
      <c r="KNY195" s="375"/>
      <c r="KNZ195" s="375"/>
      <c r="KOA195" s="375"/>
      <c r="KOB195" s="375"/>
      <c r="KOC195" s="375"/>
      <c r="KOD195" s="375"/>
      <c r="KOE195" s="375"/>
      <c r="KOF195" s="375"/>
      <c r="KOG195" s="375"/>
      <c r="KOH195" s="375"/>
      <c r="KOI195" s="375"/>
      <c r="KOJ195" s="375"/>
      <c r="KOK195" s="375"/>
      <c r="KOL195" s="375"/>
      <c r="KOM195" s="375"/>
      <c r="KON195" s="375"/>
      <c r="KOO195" s="375"/>
      <c r="KOP195" s="375"/>
      <c r="KOQ195" s="375"/>
      <c r="KOR195" s="375"/>
      <c r="KOS195" s="376"/>
      <c r="KOT195" s="376"/>
      <c r="KOU195" s="376"/>
      <c r="KOV195" s="376"/>
      <c r="KOW195" s="376"/>
      <c r="KOX195" s="376"/>
      <c r="KOY195" s="376"/>
      <c r="KOZ195" s="376"/>
      <c r="KPA195" s="376"/>
      <c r="KPB195" s="376"/>
      <c r="KPC195" s="376"/>
      <c r="KPD195" s="376"/>
      <c r="KPE195" s="376"/>
      <c r="KPF195" s="376"/>
      <c r="KPG195" s="376"/>
      <c r="KPH195" s="376"/>
      <c r="KPI195" s="376"/>
      <c r="KPJ195" s="376"/>
      <c r="KPK195" s="376"/>
      <c r="KPL195" s="376"/>
      <c r="KPM195" s="376"/>
      <c r="KPN195" s="376"/>
      <c r="KPO195" s="376"/>
      <c r="KPP195" s="376"/>
      <c r="KPQ195" s="377"/>
      <c r="KPR195" s="377"/>
      <c r="KPS195" s="377"/>
      <c r="KPT195" s="377"/>
      <c r="KPU195" s="377"/>
      <c r="KPV195" s="376"/>
      <c r="KPW195" s="376"/>
      <c r="KPX195" s="377"/>
      <c r="KPY195" s="377"/>
      <c r="KPZ195" s="376"/>
      <c r="KQA195" s="376"/>
      <c r="KQB195" s="377"/>
      <c r="KQC195" s="377"/>
      <c r="KQD195" s="376"/>
      <c r="KQE195" s="376"/>
      <c r="KQF195" s="376"/>
      <c r="KQG195" s="376"/>
      <c r="KQH195" s="376"/>
      <c r="KQI195" s="376"/>
      <c r="KQJ195" s="376"/>
      <c r="KQK195" s="377"/>
      <c r="KQL195" s="377"/>
      <c r="KQM195" s="376"/>
      <c r="KQN195" s="376"/>
      <c r="KQO195" s="377"/>
      <c r="KQP195" s="377"/>
      <c r="KQQ195" s="376"/>
      <c r="KQR195" s="376"/>
      <c r="KQS195" s="376"/>
      <c r="KQT195" s="376"/>
      <c r="KQU195" s="376"/>
      <c r="KQV195" s="370"/>
      <c r="KQW195" s="396"/>
      <c r="KQX195" s="376"/>
      <c r="KQY195" s="376"/>
      <c r="KQZ195" s="376"/>
      <c r="KRA195" s="376"/>
      <c r="KRB195" s="376"/>
      <c r="KRC195" s="376"/>
      <c r="KRD195" s="376"/>
      <c r="KRE195" s="375"/>
      <c r="KRF195" s="375"/>
      <c r="KRG195" s="375"/>
      <c r="KRH195" s="375"/>
      <c r="KRI195" s="375"/>
      <c r="KRJ195" s="375"/>
      <c r="KRK195" s="375"/>
      <c r="KRL195" s="375"/>
      <c r="KRM195" s="375"/>
      <c r="KRN195" s="375"/>
      <c r="KRO195" s="375"/>
      <c r="KRP195" s="375"/>
      <c r="KRQ195" s="375"/>
      <c r="KRR195" s="375"/>
      <c r="KRS195" s="375"/>
      <c r="KRT195" s="375"/>
      <c r="KRU195" s="375"/>
      <c r="KRV195" s="375"/>
      <c r="KRW195" s="375"/>
      <c r="KRX195" s="375"/>
      <c r="KRY195" s="375"/>
      <c r="KRZ195" s="375"/>
      <c r="KSA195" s="375"/>
      <c r="KSB195" s="375"/>
      <c r="KSC195" s="375"/>
      <c r="KSD195" s="375"/>
      <c r="KSE195" s="375"/>
      <c r="KSF195" s="375"/>
      <c r="KSG195" s="375"/>
      <c r="KSH195" s="375"/>
      <c r="KSI195" s="375"/>
      <c r="KSJ195" s="375"/>
      <c r="KSK195" s="375"/>
      <c r="KSL195" s="375"/>
      <c r="KSM195" s="375"/>
      <c r="KSN195" s="375"/>
      <c r="KSO195" s="375"/>
      <c r="KSP195" s="375"/>
      <c r="KSQ195" s="375"/>
      <c r="KSR195" s="375"/>
      <c r="KSS195" s="375"/>
      <c r="KST195" s="375"/>
      <c r="KSU195" s="375"/>
      <c r="KSV195" s="375"/>
      <c r="KSW195" s="376"/>
      <c r="KSX195" s="376"/>
      <c r="KSY195" s="376"/>
      <c r="KSZ195" s="376"/>
      <c r="KTA195" s="376"/>
      <c r="KTB195" s="376"/>
      <c r="KTC195" s="376"/>
      <c r="KTD195" s="376"/>
      <c r="KTE195" s="376"/>
      <c r="KTF195" s="376"/>
      <c r="KTG195" s="376"/>
      <c r="KTH195" s="376"/>
      <c r="KTI195" s="376"/>
      <c r="KTJ195" s="376"/>
      <c r="KTK195" s="376"/>
      <c r="KTL195" s="376"/>
      <c r="KTM195" s="376"/>
      <c r="KTN195" s="376"/>
      <c r="KTO195" s="376"/>
      <c r="KTP195" s="376"/>
      <c r="KTQ195" s="376"/>
      <c r="KTR195" s="376"/>
      <c r="KTS195" s="376"/>
      <c r="KTT195" s="376"/>
      <c r="KTU195" s="377"/>
      <c r="KTV195" s="377"/>
      <c r="KTW195" s="377"/>
      <c r="KTX195" s="377"/>
      <c r="KTY195" s="377"/>
      <c r="KTZ195" s="376"/>
      <c r="KUA195" s="376"/>
      <c r="KUB195" s="377"/>
      <c r="KUC195" s="377"/>
      <c r="KUD195" s="376"/>
      <c r="KUE195" s="376"/>
      <c r="KUF195" s="377"/>
      <c r="KUG195" s="377"/>
      <c r="KUH195" s="376"/>
      <c r="KUI195" s="376"/>
      <c r="KUJ195" s="376"/>
      <c r="KUK195" s="376"/>
      <c r="KUL195" s="376"/>
      <c r="KUM195" s="376"/>
      <c r="KUN195" s="376"/>
      <c r="KUO195" s="377"/>
      <c r="KUP195" s="377"/>
      <c r="KUQ195" s="376"/>
      <c r="KUR195" s="376"/>
      <c r="KUS195" s="377"/>
      <c r="KUT195" s="377"/>
      <c r="KUU195" s="376"/>
      <c r="KUV195" s="376"/>
      <c r="KUW195" s="376"/>
      <c r="KUX195" s="376"/>
      <c r="KUY195" s="376"/>
      <c r="KUZ195" s="370"/>
      <c r="KVA195" s="396"/>
      <c r="KVB195" s="376"/>
      <c r="KVC195" s="376"/>
      <c r="KVD195" s="376"/>
      <c r="KVE195" s="376"/>
      <c r="KVF195" s="376"/>
      <c r="KVG195" s="376"/>
      <c r="KVH195" s="376"/>
      <c r="KVI195" s="375"/>
      <c r="KVJ195" s="375"/>
      <c r="KVK195" s="375"/>
      <c r="KVL195" s="375"/>
      <c r="KVM195" s="375"/>
      <c r="KVN195" s="375"/>
      <c r="KVO195" s="375"/>
      <c r="KVP195" s="375"/>
      <c r="KVQ195" s="375"/>
      <c r="KVR195" s="375"/>
      <c r="KVS195" s="375"/>
      <c r="KVT195" s="375"/>
      <c r="KVU195" s="375"/>
      <c r="KVV195" s="375"/>
      <c r="KVW195" s="375"/>
      <c r="KVX195" s="375"/>
      <c r="KVY195" s="375"/>
      <c r="KVZ195" s="375"/>
      <c r="KWA195" s="375"/>
      <c r="KWB195" s="375"/>
      <c r="KWC195" s="375"/>
      <c r="KWD195" s="375"/>
      <c r="KWE195" s="375"/>
      <c r="KWF195" s="375"/>
      <c r="KWG195" s="375"/>
      <c r="KWH195" s="375"/>
      <c r="KWI195" s="375"/>
      <c r="KWJ195" s="375"/>
      <c r="KWK195" s="375"/>
      <c r="KWL195" s="375"/>
      <c r="KWM195" s="375"/>
      <c r="KWN195" s="375"/>
      <c r="KWO195" s="375"/>
      <c r="KWP195" s="375"/>
      <c r="KWQ195" s="375"/>
      <c r="KWR195" s="375"/>
      <c r="KWS195" s="375"/>
      <c r="KWT195" s="375"/>
      <c r="KWU195" s="375"/>
      <c r="KWV195" s="375"/>
      <c r="KWW195" s="375"/>
      <c r="KWX195" s="375"/>
      <c r="KWY195" s="375"/>
      <c r="KWZ195" s="375"/>
      <c r="KXA195" s="376"/>
      <c r="KXB195" s="376"/>
      <c r="KXC195" s="376"/>
      <c r="KXD195" s="376"/>
      <c r="KXE195" s="376"/>
      <c r="KXF195" s="376"/>
      <c r="KXG195" s="376"/>
      <c r="KXH195" s="376"/>
      <c r="KXI195" s="376"/>
      <c r="KXJ195" s="376"/>
      <c r="KXK195" s="376"/>
      <c r="KXL195" s="376"/>
      <c r="KXM195" s="376"/>
      <c r="KXN195" s="376"/>
      <c r="KXO195" s="376"/>
      <c r="KXP195" s="376"/>
      <c r="KXQ195" s="376"/>
      <c r="KXR195" s="376"/>
      <c r="KXS195" s="376"/>
      <c r="KXT195" s="376"/>
      <c r="KXU195" s="376"/>
      <c r="KXV195" s="376"/>
      <c r="KXW195" s="376"/>
      <c r="KXX195" s="376"/>
      <c r="KXY195" s="377"/>
      <c r="KXZ195" s="377"/>
      <c r="KYA195" s="377"/>
      <c r="KYB195" s="377"/>
      <c r="KYC195" s="377"/>
      <c r="KYD195" s="376"/>
      <c r="KYE195" s="376"/>
      <c r="KYF195" s="377"/>
      <c r="KYG195" s="377"/>
      <c r="KYH195" s="376"/>
      <c r="KYI195" s="376"/>
      <c r="KYJ195" s="377"/>
      <c r="KYK195" s="377"/>
      <c r="KYL195" s="376"/>
      <c r="KYM195" s="376"/>
      <c r="KYN195" s="376"/>
      <c r="KYO195" s="376"/>
      <c r="KYP195" s="376"/>
      <c r="KYQ195" s="376"/>
      <c r="KYR195" s="376"/>
      <c r="KYS195" s="377"/>
      <c r="KYT195" s="377"/>
      <c r="KYU195" s="376"/>
      <c r="KYV195" s="376"/>
      <c r="KYW195" s="377"/>
      <c r="KYX195" s="377"/>
      <c r="KYY195" s="376"/>
      <c r="KYZ195" s="376"/>
      <c r="KZA195" s="376"/>
      <c r="KZB195" s="376"/>
      <c r="KZC195" s="376"/>
      <c r="KZD195" s="370"/>
      <c r="KZE195" s="396"/>
      <c r="KZF195" s="376"/>
      <c r="KZG195" s="376"/>
      <c r="KZH195" s="376"/>
      <c r="KZI195" s="376"/>
      <c r="KZJ195" s="376"/>
      <c r="KZK195" s="376"/>
      <c r="KZL195" s="376"/>
      <c r="KZM195" s="375"/>
      <c r="KZN195" s="375"/>
      <c r="KZO195" s="375"/>
      <c r="KZP195" s="375"/>
      <c r="KZQ195" s="375"/>
      <c r="KZR195" s="375"/>
      <c r="KZS195" s="375"/>
      <c r="KZT195" s="375"/>
      <c r="KZU195" s="375"/>
      <c r="KZV195" s="375"/>
      <c r="KZW195" s="375"/>
      <c r="KZX195" s="375"/>
      <c r="KZY195" s="375"/>
      <c r="KZZ195" s="375"/>
      <c r="LAA195" s="375"/>
      <c r="LAB195" s="375"/>
      <c r="LAC195" s="375"/>
      <c r="LAD195" s="375"/>
      <c r="LAE195" s="375"/>
      <c r="LAF195" s="375"/>
      <c r="LAG195" s="375"/>
      <c r="LAH195" s="375"/>
      <c r="LAI195" s="375"/>
      <c r="LAJ195" s="375"/>
      <c r="LAK195" s="375"/>
      <c r="LAL195" s="375"/>
      <c r="LAM195" s="375"/>
      <c r="LAN195" s="375"/>
      <c r="LAO195" s="375"/>
      <c r="LAP195" s="375"/>
      <c r="LAQ195" s="375"/>
      <c r="LAR195" s="375"/>
      <c r="LAS195" s="375"/>
      <c r="LAT195" s="375"/>
      <c r="LAU195" s="375"/>
      <c r="LAV195" s="375"/>
      <c r="LAW195" s="375"/>
      <c r="LAX195" s="375"/>
      <c r="LAY195" s="375"/>
      <c r="LAZ195" s="375"/>
      <c r="LBA195" s="375"/>
      <c r="LBB195" s="375"/>
      <c r="LBC195" s="375"/>
      <c r="LBD195" s="375"/>
      <c r="LBE195" s="376"/>
      <c r="LBF195" s="376"/>
      <c r="LBG195" s="376"/>
      <c r="LBH195" s="376"/>
      <c r="LBI195" s="376"/>
      <c r="LBJ195" s="376"/>
      <c r="LBK195" s="376"/>
      <c r="LBL195" s="376"/>
      <c r="LBM195" s="376"/>
      <c r="LBN195" s="376"/>
      <c r="LBO195" s="376"/>
      <c r="LBP195" s="376"/>
      <c r="LBQ195" s="376"/>
      <c r="LBR195" s="376"/>
      <c r="LBS195" s="376"/>
      <c r="LBT195" s="376"/>
      <c r="LBU195" s="376"/>
      <c r="LBV195" s="376"/>
      <c r="LBW195" s="376"/>
      <c r="LBX195" s="376"/>
      <c r="LBY195" s="376"/>
      <c r="LBZ195" s="376"/>
      <c r="LCA195" s="376"/>
      <c r="LCB195" s="376"/>
      <c r="LCC195" s="377"/>
      <c r="LCD195" s="377"/>
      <c r="LCE195" s="377"/>
      <c r="LCF195" s="377"/>
      <c r="LCG195" s="377"/>
      <c r="LCH195" s="376"/>
      <c r="LCI195" s="376"/>
      <c r="LCJ195" s="377"/>
      <c r="LCK195" s="377"/>
      <c r="LCL195" s="376"/>
      <c r="LCM195" s="376"/>
      <c r="LCN195" s="377"/>
      <c r="LCO195" s="377"/>
      <c r="LCP195" s="376"/>
      <c r="LCQ195" s="376"/>
      <c r="LCR195" s="376"/>
      <c r="LCS195" s="376"/>
      <c r="LCT195" s="376"/>
      <c r="LCU195" s="376"/>
      <c r="LCV195" s="376"/>
      <c r="LCW195" s="377"/>
      <c r="LCX195" s="377"/>
      <c r="LCY195" s="376"/>
      <c r="LCZ195" s="376"/>
      <c r="LDA195" s="377"/>
      <c r="LDB195" s="377"/>
      <c r="LDC195" s="376"/>
      <c r="LDD195" s="376"/>
      <c r="LDE195" s="376"/>
      <c r="LDF195" s="376"/>
      <c r="LDG195" s="376"/>
      <c r="LDH195" s="370"/>
      <c r="LDI195" s="396"/>
      <c r="LDJ195" s="376"/>
      <c r="LDK195" s="376"/>
      <c r="LDL195" s="376"/>
      <c r="LDM195" s="376"/>
      <c r="LDN195" s="376"/>
      <c r="LDO195" s="376"/>
      <c r="LDP195" s="376"/>
      <c r="LDQ195" s="375"/>
      <c r="LDR195" s="375"/>
      <c r="LDS195" s="375"/>
      <c r="LDT195" s="375"/>
      <c r="LDU195" s="375"/>
      <c r="LDV195" s="375"/>
      <c r="LDW195" s="375"/>
      <c r="LDX195" s="375"/>
      <c r="LDY195" s="375"/>
      <c r="LDZ195" s="375"/>
      <c r="LEA195" s="375"/>
      <c r="LEB195" s="375"/>
      <c r="LEC195" s="375"/>
      <c r="LED195" s="375"/>
      <c r="LEE195" s="375"/>
      <c r="LEF195" s="375"/>
      <c r="LEG195" s="375"/>
      <c r="LEH195" s="375"/>
      <c r="LEI195" s="375"/>
      <c r="LEJ195" s="375"/>
      <c r="LEK195" s="375"/>
      <c r="LEL195" s="375"/>
      <c r="LEM195" s="375"/>
      <c r="LEN195" s="375"/>
      <c r="LEO195" s="375"/>
      <c r="LEP195" s="375"/>
      <c r="LEQ195" s="375"/>
      <c r="LER195" s="375"/>
      <c r="LES195" s="375"/>
      <c r="LET195" s="375"/>
      <c r="LEU195" s="375"/>
      <c r="LEV195" s="375"/>
      <c r="LEW195" s="375"/>
      <c r="LEX195" s="375"/>
      <c r="LEY195" s="375"/>
      <c r="LEZ195" s="375"/>
      <c r="LFA195" s="375"/>
      <c r="LFB195" s="375"/>
      <c r="LFC195" s="375"/>
      <c r="LFD195" s="375"/>
      <c r="LFE195" s="375"/>
      <c r="LFF195" s="375"/>
      <c r="LFG195" s="375"/>
      <c r="LFH195" s="375"/>
      <c r="LFI195" s="376"/>
      <c r="LFJ195" s="376"/>
      <c r="LFK195" s="376"/>
      <c r="LFL195" s="376"/>
      <c r="LFM195" s="376"/>
      <c r="LFN195" s="376"/>
      <c r="LFO195" s="376"/>
      <c r="LFP195" s="376"/>
      <c r="LFQ195" s="376"/>
      <c r="LFR195" s="376"/>
      <c r="LFS195" s="376"/>
      <c r="LFT195" s="376"/>
      <c r="LFU195" s="376"/>
      <c r="LFV195" s="376"/>
      <c r="LFW195" s="376"/>
      <c r="LFX195" s="376"/>
      <c r="LFY195" s="376"/>
      <c r="LFZ195" s="376"/>
      <c r="LGA195" s="376"/>
      <c r="LGB195" s="376"/>
      <c r="LGC195" s="376"/>
      <c r="LGD195" s="376"/>
      <c r="LGE195" s="376"/>
      <c r="LGF195" s="376"/>
      <c r="LGG195" s="377"/>
      <c r="LGH195" s="377"/>
      <c r="LGI195" s="377"/>
      <c r="LGJ195" s="377"/>
      <c r="LGK195" s="377"/>
      <c r="LGL195" s="376"/>
      <c r="LGM195" s="376"/>
      <c r="LGN195" s="377"/>
      <c r="LGO195" s="377"/>
      <c r="LGP195" s="376"/>
      <c r="LGQ195" s="376"/>
      <c r="LGR195" s="377"/>
      <c r="LGS195" s="377"/>
      <c r="LGT195" s="376"/>
      <c r="LGU195" s="376"/>
      <c r="LGV195" s="376"/>
      <c r="LGW195" s="376"/>
      <c r="LGX195" s="376"/>
      <c r="LGY195" s="376"/>
      <c r="LGZ195" s="376"/>
      <c r="LHA195" s="377"/>
      <c r="LHB195" s="377"/>
      <c r="LHC195" s="376"/>
      <c r="LHD195" s="376"/>
      <c r="LHE195" s="377"/>
      <c r="LHF195" s="377"/>
      <c r="LHG195" s="376"/>
      <c r="LHH195" s="376"/>
      <c r="LHI195" s="376"/>
      <c r="LHJ195" s="376"/>
      <c r="LHK195" s="376"/>
      <c r="LHL195" s="370"/>
      <c r="LHM195" s="396"/>
      <c r="LHN195" s="376"/>
      <c r="LHO195" s="376"/>
      <c r="LHP195" s="376"/>
      <c r="LHQ195" s="376"/>
      <c r="LHR195" s="376"/>
      <c r="LHS195" s="376"/>
      <c r="LHT195" s="376"/>
      <c r="LHU195" s="375"/>
      <c r="LHV195" s="375"/>
      <c r="LHW195" s="375"/>
      <c r="LHX195" s="375"/>
      <c r="LHY195" s="375"/>
      <c r="LHZ195" s="375"/>
      <c r="LIA195" s="375"/>
      <c r="LIB195" s="375"/>
      <c r="LIC195" s="375"/>
      <c r="LID195" s="375"/>
      <c r="LIE195" s="375"/>
      <c r="LIF195" s="375"/>
      <c r="LIG195" s="375"/>
      <c r="LIH195" s="375"/>
      <c r="LII195" s="375"/>
      <c r="LIJ195" s="375"/>
      <c r="LIK195" s="375"/>
      <c r="LIL195" s="375"/>
      <c r="LIM195" s="375"/>
      <c r="LIN195" s="375"/>
      <c r="LIO195" s="375"/>
      <c r="LIP195" s="375"/>
      <c r="LIQ195" s="375"/>
      <c r="LIR195" s="375"/>
      <c r="LIS195" s="375"/>
      <c r="LIT195" s="375"/>
      <c r="LIU195" s="375"/>
      <c r="LIV195" s="375"/>
      <c r="LIW195" s="375"/>
      <c r="LIX195" s="375"/>
      <c r="LIY195" s="375"/>
      <c r="LIZ195" s="375"/>
      <c r="LJA195" s="375"/>
      <c r="LJB195" s="375"/>
      <c r="LJC195" s="375"/>
      <c r="LJD195" s="375"/>
      <c r="LJE195" s="375"/>
      <c r="LJF195" s="375"/>
      <c r="LJG195" s="375"/>
      <c r="LJH195" s="375"/>
      <c r="LJI195" s="375"/>
      <c r="LJJ195" s="375"/>
      <c r="LJK195" s="375"/>
      <c r="LJL195" s="375"/>
      <c r="LJM195" s="376"/>
      <c r="LJN195" s="376"/>
      <c r="LJO195" s="376"/>
      <c r="LJP195" s="376"/>
      <c r="LJQ195" s="376"/>
      <c r="LJR195" s="376"/>
      <c r="LJS195" s="376"/>
      <c r="LJT195" s="376"/>
      <c r="LJU195" s="376"/>
      <c r="LJV195" s="376"/>
      <c r="LJW195" s="376"/>
      <c r="LJX195" s="376"/>
      <c r="LJY195" s="376"/>
      <c r="LJZ195" s="376"/>
      <c r="LKA195" s="376"/>
      <c r="LKB195" s="376"/>
      <c r="LKC195" s="376"/>
      <c r="LKD195" s="376"/>
      <c r="LKE195" s="376"/>
      <c r="LKF195" s="376"/>
      <c r="LKG195" s="376"/>
      <c r="LKH195" s="376"/>
      <c r="LKI195" s="376"/>
      <c r="LKJ195" s="376"/>
      <c r="LKK195" s="377"/>
      <c r="LKL195" s="377"/>
      <c r="LKM195" s="377"/>
      <c r="LKN195" s="377"/>
      <c r="LKO195" s="377"/>
      <c r="LKP195" s="376"/>
      <c r="LKQ195" s="376"/>
      <c r="LKR195" s="377"/>
      <c r="LKS195" s="377"/>
      <c r="LKT195" s="376"/>
      <c r="LKU195" s="376"/>
      <c r="LKV195" s="377"/>
      <c r="LKW195" s="377"/>
      <c r="LKX195" s="376"/>
      <c r="LKY195" s="376"/>
      <c r="LKZ195" s="376"/>
      <c r="LLA195" s="376"/>
      <c r="LLB195" s="376"/>
      <c r="LLC195" s="376"/>
      <c r="LLD195" s="376"/>
      <c r="LLE195" s="377"/>
      <c r="LLF195" s="377"/>
      <c r="LLG195" s="376"/>
      <c r="LLH195" s="376"/>
      <c r="LLI195" s="377"/>
      <c r="LLJ195" s="377"/>
      <c r="LLK195" s="376"/>
      <c r="LLL195" s="376"/>
      <c r="LLM195" s="376"/>
      <c r="LLN195" s="376"/>
      <c r="LLO195" s="376"/>
      <c r="LLP195" s="370"/>
      <c r="LLQ195" s="396"/>
      <c r="LLR195" s="376"/>
      <c r="LLS195" s="376"/>
      <c r="LLT195" s="376"/>
      <c r="LLU195" s="376"/>
      <c r="LLV195" s="376"/>
      <c r="LLW195" s="376"/>
      <c r="LLX195" s="376"/>
      <c r="LLY195" s="375"/>
      <c r="LLZ195" s="375"/>
      <c r="LMA195" s="375"/>
      <c r="LMB195" s="375"/>
      <c r="LMC195" s="375"/>
      <c r="LMD195" s="375"/>
      <c r="LME195" s="375"/>
      <c r="LMF195" s="375"/>
      <c r="LMG195" s="375"/>
      <c r="LMH195" s="375"/>
      <c r="LMI195" s="375"/>
      <c r="LMJ195" s="375"/>
      <c r="LMK195" s="375"/>
      <c r="LML195" s="375"/>
      <c r="LMM195" s="375"/>
      <c r="LMN195" s="375"/>
      <c r="LMO195" s="375"/>
      <c r="LMP195" s="375"/>
      <c r="LMQ195" s="375"/>
      <c r="LMR195" s="375"/>
      <c r="LMS195" s="375"/>
      <c r="LMT195" s="375"/>
      <c r="LMU195" s="375"/>
      <c r="LMV195" s="375"/>
      <c r="LMW195" s="375"/>
      <c r="LMX195" s="375"/>
      <c r="LMY195" s="375"/>
      <c r="LMZ195" s="375"/>
      <c r="LNA195" s="375"/>
      <c r="LNB195" s="375"/>
      <c r="LNC195" s="375"/>
      <c r="LND195" s="375"/>
      <c r="LNE195" s="375"/>
      <c r="LNF195" s="375"/>
      <c r="LNG195" s="375"/>
      <c r="LNH195" s="375"/>
      <c r="LNI195" s="375"/>
      <c r="LNJ195" s="375"/>
      <c r="LNK195" s="375"/>
      <c r="LNL195" s="375"/>
      <c r="LNM195" s="375"/>
      <c r="LNN195" s="375"/>
      <c r="LNO195" s="375"/>
      <c r="LNP195" s="375"/>
      <c r="LNQ195" s="376"/>
      <c r="LNR195" s="376"/>
      <c r="LNS195" s="376"/>
      <c r="LNT195" s="376"/>
      <c r="LNU195" s="376"/>
      <c r="LNV195" s="376"/>
      <c r="LNW195" s="376"/>
      <c r="LNX195" s="376"/>
      <c r="LNY195" s="376"/>
      <c r="LNZ195" s="376"/>
      <c r="LOA195" s="376"/>
      <c r="LOB195" s="376"/>
      <c r="LOC195" s="376"/>
      <c r="LOD195" s="376"/>
      <c r="LOE195" s="376"/>
      <c r="LOF195" s="376"/>
      <c r="LOG195" s="376"/>
      <c r="LOH195" s="376"/>
      <c r="LOI195" s="376"/>
      <c r="LOJ195" s="376"/>
      <c r="LOK195" s="376"/>
      <c r="LOL195" s="376"/>
      <c r="LOM195" s="376"/>
      <c r="LON195" s="376"/>
      <c r="LOO195" s="377"/>
      <c r="LOP195" s="377"/>
      <c r="LOQ195" s="377"/>
      <c r="LOR195" s="377"/>
      <c r="LOS195" s="377"/>
      <c r="LOT195" s="376"/>
      <c r="LOU195" s="376"/>
      <c r="LOV195" s="377"/>
      <c r="LOW195" s="377"/>
      <c r="LOX195" s="376"/>
      <c r="LOY195" s="376"/>
      <c r="LOZ195" s="377"/>
      <c r="LPA195" s="377"/>
      <c r="LPB195" s="376"/>
      <c r="LPC195" s="376"/>
      <c r="LPD195" s="376"/>
      <c r="LPE195" s="376"/>
      <c r="LPF195" s="376"/>
      <c r="LPG195" s="376"/>
      <c r="LPH195" s="376"/>
      <c r="LPI195" s="377"/>
      <c r="LPJ195" s="377"/>
      <c r="LPK195" s="376"/>
      <c r="LPL195" s="376"/>
      <c r="LPM195" s="377"/>
      <c r="LPN195" s="377"/>
      <c r="LPO195" s="376"/>
      <c r="LPP195" s="376"/>
      <c r="LPQ195" s="376"/>
      <c r="LPR195" s="376"/>
      <c r="LPS195" s="376"/>
      <c r="LPT195" s="370"/>
      <c r="LPU195" s="396"/>
      <c r="LPV195" s="376"/>
      <c r="LPW195" s="376"/>
      <c r="LPX195" s="376"/>
      <c r="LPY195" s="376"/>
      <c r="LPZ195" s="376"/>
      <c r="LQA195" s="376"/>
      <c r="LQB195" s="376"/>
      <c r="LQC195" s="375"/>
      <c r="LQD195" s="375"/>
      <c r="LQE195" s="375"/>
      <c r="LQF195" s="375"/>
      <c r="LQG195" s="375"/>
      <c r="LQH195" s="375"/>
      <c r="LQI195" s="375"/>
      <c r="LQJ195" s="375"/>
      <c r="LQK195" s="375"/>
      <c r="LQL195" s="375"/>
      <c r="LQM195" s="375"/>
      <c r="LQN195" s="375"/>
      <c r="LQO195" s="375"/>
      <c r="LQP195" s="375"/>
      <c r="LQQ195" s="375"/>
      <c r="LQR195" s="375"/>
      <c r="LQS195" s="375"/>
      <c r="LQT195" s="375"/>
      <c r="LQU195" s="375"/>
      <c r="LQV195" s="375"/>
      <c r="LQW195" s="375"/>
      <c r="LQX195" s="375"/>
      <c r="LQY195" s="375"/>
      <c r="LQZ195" s="375"/>
      <c r="LRA195" s="375"/>
      <c r="LRB195" s="375"/>
      <c r="LRC195" s="375"/>
      <c r="LRD195" s="375"/>
      <c r="LRE195" s="375"/>
      <c r="LRF195" s="375"/>
      <c r="LRG195" s="375"/>
      <c r="LRH195" s="375"/>
      <c r="LRI195" s="375"/>
      <c r="LRJ195" s="375"/>
      <c r="LRK195" s="375"/>
      <c r="LRL195" s="375"/>
      <c r="LRM195" s="375"/>
      <c r="LRN195" s="375"/>
      <c r="LRO195" s="375"/>
      <c r="LRP195" s="375"/>
      <c r="LRQ195" s="375"/>
      <c r="LRR195" s="375"/>
      <c r="LRS195" s="375"/>
      <c r="LRT195" s="375"/>
      <c r="LRU195" s="376"/>
      <c r="LRV195" s="376"/>
      <c r="LRW195" s="376"/>
      <c r="LRX195" s="376"/>
      <c r="LRY195" s="376"/>
      <c r="LRZ195" s="376"/>
      <c r="LSA195" s="376"/>
      <c r="LSB195" s="376"/>
      <c r="LSC195" s="376"/>
      <c r="LSD195" s="376"/>
      <c r="LSE195" s="376"/>
      <c r="LSF195" s="376"/>
      <c r="LSG195" s="376"/>
      <c r="LSH195" s="376"/>
      <c r="LSI195" s="376"/>
      <c r="LSJ195" s="376"/>
      <c r="LSK195" s="376"/>
      <c r="LSL195" s="376"/>
      <c r="LSM195" s="376"/>
      <c r="LSN195" s="376"/>
      <c r="LSO195" s="376"/>
      <c r="LSP195" s="376"/>
      <c r="LSQ195" s="376"/>
      <c r="LSR195" s="376"/>
      <c r="LSS195" s="377"/>
      <c r="LST195" s="377"/>
      <c r="LSU195" s="377"/>
      <c r="LSV195" s="377"/>
      <c r="LSW195" s="377"/>
      <c r="LSX195" s="376"/>
      <c r="LSY195" s="376"/>
      <c r="LSZ195" s="377"/>
      <c r="LTA195" s="377"/>
      <c r="LTB195" s="376"/>
      <c r="LTC195" s="376"/>
      <c r="LTD195" s="377"/>
      <c r="LTE195" s="377"/>
      <c r="LTF195" s="376"/>
      <c r="LTG195" s="376"/>
      <c r="LTH195" s="376"/>
      <c r="LTI195" s="376"/>
      <c r="LTJ195" s="376"/>
      <c r="LTK195" s="376"/>
      <c r="LTL195" s="376"/>
      <c r="LTM195" s="377"/>
      <c r="LTN195" s="377"/>
      <c r="LTO195" s="376"/>
      <c r="LTP195" s="376"/>
      <c r="LTQ195" s="377"/>
      <c r="LTR195" s="377"/>
      <c r="LTS195" s="376"/>
      <c r="LTT195" s="376"/>
      <c r="LTU195" s="376"/>
      <c r="LTV195" s="376"/>
      <c r="LTW195" s="376"/>
      <c r="LTX195" s="370"/>
      <c r="LTY195" s="396"/>
      <c r="LTZ195" s="376"/>
      <c r="LUA195" s="376"/>
      <c r="LUB195" s="376"/>
      <c r="LUC195" s="376"/>
      <c r="LUD195" s="376"/>
      <c r="LUE195" s="376"/>
      <c r="LUF195" s="376"/>
      <c r="LUG195" s="375"/>
      <c r="LUH195" s="375"/>
      <c r="LUI195" s="375"/>
      <c r="LUJ195" s="375"/>
      <c r="LUK195" s="375"/>
      <c r="LUL195" s="375"/>
      <c r="LUM195" s="375"/>
      <c r="LUN195" s="375"/>
      <c r="LUO195" s="375"/>
      <c r="LUP195" s="375"/>
      <c r="LUQ195" s="375"/>
      <c r="LUR195" s="375"/>
      <c r="LUS195" s="375"/>
      <c r="LUT195" s="375"/>
      <c r="LUU195" s="375"/>
      <c r="LUV195" s="375"/>
      <c r="LUW195" s="375"/>
      <c r="LUX195" s="375"/>
      <c r="LUY195" s="375"/>
      <c r="LUZ195" s="375"/>
      <c r="LVA195" s="375"/>
      <c r="LVB195" s="375"/>
      <c r="LVC195" s="375"/>
      <c r="LVD195" s="375"/>
      <c r="LVE195" s="375"/>
      <c r="LVF195" s="375"/>
      <c r="LVG195" s="375"/>
      <c r="LVH195" s="375"/>
      <c r="LVI195" s="375"/>
      <c r="LVJ195" s="375"/>
      <c r="LVK195" s="375"/>
      <c r="LVL195" s="375"/>
      <c r="LVM195" s="375"/>
      <c r="LVN195" s="375"/>
      <c r="LVO195" s="375"/>
      <c r="LVP195" s="375"/>
      <c r="LVQ195" s="375"/>
      <c r="LVR195" s="375"/>
      <c r="LVS195" s="375"/>
      <c r="LVT195" s="375"/>
      <c r="LVU195" s="375"/>
      <c r="LVV195" s="375"/>
      <c r="LVW195" s="375"/>
      <c r="LVX195" s="375"/>
      <c r="LVY195" s="376"/>
      <c r="LVZ195" s="376"/>
      <c r="LWA195" s="376"/>
      <c r="LWB195" s="376"/>
      <c r="LWC195" s="376"/>
      <c r="LWD195" s="376"/>
      <c r="LWE195" s="376"/>
      <c r="LWF195" s="376"/>
      <c r="LWG195" s="376"/>
      <c r="LWH195" s="376"/>
      <c r="LWI195" s="376"/>
      <c r="LWJ195" s="376"/>
      <c r="LWK195" s="376"/>
      <c r="LWL195" s="376"/>
      <c r="LWM195" s="376"/>
      <c r="LWN195" s="376"/>
      <c r="LWO195" s="376"/>
      <c r="LWP195" s="376"/>
      <c r="LWQ195" s="376"/>
      <c r="LWR195" s="376"/>
      <c r="LWS195" s="376"/>
      <c r="LWT195" s="376"/>
      <c r="LWU195" s="376"/>
      <c r="LWV195" s="376"/>
      <c r="LWW195" s="377"/>
      <c r="LWX195" s="377"/>
      <c r="LWY195" s="377"/>
      <c r="LWZ195" s="377"/>
      <c r="LXA195" s="377"/>
      <c r="LXB195" s="376"/>
      <c r="LXC195" s="376"/>
      <c r="LXD195" s="377"/>
      <c r="LXE195" s="377"/>
      <c r="LXF195" s="376"/>
      <c r="LXG195" s="376"/>
      <c r="LXH195" s="377"/>
      <c r="LXI195" s="377"/>
      <c r="LXJ195" s="376"/>
      <c r="LXK195" s="376"/>
      <c r="LXL195" s="376"/>
      <c r="LXM195" s="376"/>
      <c r="LXN195" s="376"/>
      <c r="LXO195" s="376"/>
      <c r="LXP195" s="376"/>
      <c r="LXQ195" s="377"/>
      <c r="LXR195" s="377"/>
      <c r="LXS195" s="376"/>
      <c r="LXT195" s="376"/>
      <c r="LXU195" s="377"/>
      <c r="LXV195" s="377"/>
      <c r="LXW195" s="376"/>
      <c r="LXX195" s="376"/>
      <c r="LXY195" s="376"/>
      <c r="LXZ195" s="376"/>
      <c r="LYA195" s="376"/>
      <c r="LYB195" s="370"/>
      <c r="LYC195" s="396"/>
      <c r="LYD195" s="376"/>
      <c r="LYE195" s="376"/>
      <c r="LYF195" s="376"/>
      <c r="LYG195" s="376"/>
      <c r="LYH195" s="376"/>
      <c r="LYI195" s="376"/>
      <c r="LYJ195" s="376"/>
      <c r="LYK195" s="375"/>
      <c r="LYL195" s="375"/>
      <c r="LYM195" s="375"/>
      <c r="LYN195" s="375"/>
      <c r="LYO195" s="375"/>
      <c r="LYP195" s="375"/>
      <c r="LYQ195" s="375"/>
      <c r="LYR195" s="375"/>
      <c r="LYS195" s="375"/>
      <c r="LYT195" s="375"/>
      <c r="LYU195" s="375"/>
      <c r="LYV195" s="375"/>
      <c r="LYW195" s="375"/>
      <c r="LYX195" s="375"/>
      <c r="LYY195" s="375"/>
      <c r="LYZ195" s="375"/>
      <c r="LZA195" s="375"/>
      <c r="LZB195" s="375"/>
      <c r="LZC195" s="375"/>
      <c r="LZD195" s="375"/>
      <c r="LZE195" s="375"/>
      <c r="LZF195" s="375"/>
      <c r="LZG195" s="375"/>
      <c r="LZH195" s="375"/>
      <c r="LZI195" s="375"/>
      <c r="LZJ195" s="375"/>
      <c r="LZK195" s="375"/>
      <c r="LZL195" s="375"/>
      <c r="LZM195" s="375"/>
      <c r="LZN195" s="375"/>
      <c r="LZO195" s="375"/>
      <c r="LZP195" s="375"/>
      <c r="LZQ195" s="375"/>
      <c r="LZR195" s="375"/>
      <c r="LZS195" s="375"/>
      <c r="LZT195" s="375"/>
      <c r="LZU195" s="375"/>
      <c r="LZV195" s="375"/>
      <c r="LZW195" s="375"/>
      <c r="LZX195" s="375"/>
      <c r="LZY195" s="375"/>
      <c r="LZZ195" s="375"/>
      <c r="MAA195" s="375"/>
      <c r="MAB195" s="375"/>
      <c r="MAC195" s="376"/>
      <c r="MAD195" s="376"/>
      <c r="MAE195" s="376"/>
      <c r="MAF195" s="376"/>
      <c r="MAG195" s="376"/>
      <c r="MAH195" s="376"/>
      <c r="MAI195" s="376"/>
      <c r="MAJ195" s="376"/>
      <c r="MAK195" s="376"/>
      <c r="MAL195" s="376"/>
      <c r="MAM195" s="376"/>
      <c r="MAN195" s="376"/>
      <c r="MAO195" s="376"/>
      <c r="MAP195" s="376"/>
      <c r="MAQ195" s="376"/>
      <c r="MAR195" s="376"/>
      <c r="MAS195" s="376"/>
      <c r="MAT195" s="376"/>
      <c r="MAU195" s="376"/>
      <c r="MAV195" s="376"/>
      <c r="MAW195" s="376"/>
      <c r="MAX195" s="376"/>
      <c r="MAY195" s="376"/>
      <c r="MAZ195" s="376"/>
      <c r="MBA195" s="377"/>
      <c r="MBB195" s="377"/>
      <c r="MBC195" s="377"/>
      <c r="MBD195" s="377"/>
      <c r="MBE195" s="377"/>
      <c r="MBF195" s="376"/>
      <c r="MBG195" s="376"/>
      <c r="MBH195" s="377"/>
      <c r="MBI195" s="377"/>
      <c r="MBJ195" s="376"/>
      <c r="MBK195" s="376"/>
      <c r="MBL195" s="377"/>
      <c r="MBM195" s="377"/>
      <c r="MBN195" s="376"/>
      <c r="MBO195" s="376"/>
      <c r="MBP195" s="376"/>
      <c r="MBQ195" s="376"/>
      <c r="MBR195" s="376"/>
      <c r="MBS195" s="376"/>
      <c r="MBT195" s="376"/>
      <c r="MBU195" s="377"/>
      <c r="MBV195" s="377"/>
      <c r="MBW195" s="376"/>
      <c r="MBX195" s="376"/>
      <c r="MBY195" s="377"/>
      <c r="MBZ195" s="377"/>
      <c r="MCA195" s="376"/>
      <c r="MCB195" s="376"/>
      <c r="MCC195" s="376"/>
      <c r="MCD195" s="376"/>
      <c r="MCE195" s="376"/>
      <c r="MCF195" s="370"/>
      <c r="MCG195" s="396"/>
      <c r="MCH195" s="376"/>
      <c r="MCI195" s="376"/>
      <c r="MCJ195" s="376"/>
      <c r="MCK195" s="376"/>
      <c r="MCL195" s="376"/>
      <c r="MCM195" s="376"/>
      <c r="MCN195" s="376"/>
      <c r="MCO195" s="375"/>
      <c r="MCP195" s="375"/>
      <c r="MCQ195" s="375"/>
      <c r="MCR195" s="375"/>
      <c r="MCS195" s="375"/>
      <c r="MCT195" s="375"/>
      <c r="MCU195" s="375"/>
      <c r="MCV195" s="375"/>
      <c r="MCW195" s="375"/>
      <c r="MCX195" s="375"/>
      <c r="MCY195" s="375"/>
      <c r="MCZ195" s="375"/>
      <c r="MDA195" s="375"/>
      <c r="MDB195" s="375"/>
      <c r="MDC195" s="375"/>
      <c r="MDD195" s="375"/>
      <c r="MDE195" s="375"/>
      <c r="MDF195" s="375"/>
      <c r="MDG195" s="375"/>
      <c r="MDH195" s="375"/>
      <c r="MDI195" s="375"/>
      <c r="MDJ195" s="375"/>
      <c r="MDK195" s="375"/>
      <c r="MDL195" s="375"/>
      <c r="MDM195" s="375"/>
      <c r="MDN195" s="375"/>
      <c r="MDO195" s="375"/>
      <c r="MDP195" s="375"/>
      <c r="MDQ195" s="375"/>
      <c r="MDR195" s="375"/>
      <c r="MDS195" s="375"/>
      <c r="MDT195" s="375"/>
      <c r="MDU195" s="375"/>
      <c r="MDV195" s="375"/>
      <c r="MDW195" s="375"/>
      <c r="MDX195" s="375"/>
      <c r="MDY195" s="375"/>
      <c r="MDZ195" s="375"/>
      <c r="MEA195" s="375"/>
      <c r="MEB195" s="375"/>
      <c r="MEC195" s="375"/>
      <c r="MED195" s="375"/>
      <c r="MEE195" s="375"/>
      <c r="MEF195" s="375"/>
      <c r="MEG195" s="376"/>
      <c r="MEH195" s="376"/>
      <c r="MEI195" s="376"/>
      <c r="MEJ195" s="376"/>
      <c r="MEK195" s="376"/>
      <c r="MEL195" s="376"/>
      <c r="MEM195" s="376"/>
      <c r="MEN195" s="376"/>
      <c r="MEO195" s="376"/>
      <c r="MEP195" s="376"/>
      <c r="MEQ195" s="376"/>
      <c r="MER195" s="376"/>
      <c r="MES195" s="376"/>
      <c r="MET195" s="376"/>
      <c r="MEU195" s="376"/>
      <c r="MEV195" s="376"/>
      <c r="MEW195" s="376"/>
      <c r="MEX195" s="376"/>
      <c r="MEY195" s="376"/>
      <c r="MEZ195" s="376"/>
      <c r="MFA195" s="376"/>
      <c r="MFB195" s="376"/>
      <c r="MFC195" s="376"/>
      <c r="MFD195" s="376"/>
      <c r="MFE195" s="377"/>
      <c r="MFF195" s="377"/>
      <c r="MFG195" s="377"/>
      <c r="MFH195" s="377"/>
      <c r="MFI195" s="377"/>
      <c r="MFJ195" s="376"/>
      <c r="MFK195" s="376"/>
      <c r="MFL195" s="377"/>
      <c r="MFM195" s="377"/>
      <c r="MFN195" s="376"/>
      <c r="MFO195" s="376"/>
      <c r="MFP195" s="377"/>
      <c r="MFQ195" s="377"/>
      <c r="MFR195" s="376"/>
      <c r="MFS195" s="376"/>
      <c r="MFT195" s="376"/>
      <c r="MFU195" s="376"/>
      <c r="MFV195" s="376"/>
      <c r="MFW195" s="376"/>
      <c r="MFX195" s="376"/>
      <c r="MFY195" s="377"/>
      <c r="MFZ195" s="377"/>
      <c r="MGA195" s="376"/>
      <c r="MGB195" s="376"/>
      <c r="MGC195" s="377"/>
      <c r="MGD195" s="377"/>
      <c r="MGE195" s="376"/>
      <c r="MGF195" s="376"/>
      <c r="MGG195" s="376"/>
      <c r="MGH195" s="376"/>
      <c r="MGI195" s="376"/>
      <c r="MGJ195" s="370"/>
      <c r="MGK195" s="396"/>
      <c r="MGL195" s="376"/>
      <c r="MGM195" s="376"/>
      <c r="MGN195" s="376"/>
      <c r="MGO195" s="376"/>
      <c r="MGP195" s="376"/>
      <c r="MGQ195" s="376"/>
      <c r="MGR195" s="376"/>
      <c r="MGS195" s="375"/>
      <c r="MGT195" s="375"/>
      <c r="MGU195" s="375"/>
      <c r="MGV195" s="375"/>
      <c r="MGW195" s="375"/>
      <c r="MGX195" s="375"/>
      <c r="MGY195" s="375"/>
      <c r="MGZ195" s="375"/>
      <c r="MHA195" s="375"/>
      <c r="MHB195" s="375"/>
      <c r="MHC195" s="375"/>
      <c r="MHD195" s="375"/>
      <c r="MHE195" s="375"/>
      <c r="MHF195" s="375"/>
      <c r="MHG195" s="375"/>
      <c r="MHH195" s="375"/>
      <c r="MHI195" s="375"/>
      <c r="MHJ195" s="375"/>
      <c r="MHK195" s="375"/>
      <c r="MHL195" s="375"/>
      <c r="MHM195" s="375"/>
      <c r="MHN195" s="375"/>
      <c r="MHO195" s="375"/>
      <c r="MHP195" s="375"/>
      <c r="MHQ195" s="375"/>
      <c r="MHR195" s="375"/>
      <c r="MHS195" s="375"/>
      <c r="MHT195" s="375"/>
      <c r="MHU195" s="375"/>
      <c r="MHV195" s="375"/>
      <c r="MHW195" s="375"/>
      <c r="MHX195" s="375"/>
      <c r="MHY195" s="375"/>
      <c r="MHZ195" s="375"/>
      <c r="MIA195" s="375"/>
      <c r="MIB195" s="375"/>
      <c r="MIC195" s="375"/>
      <c r="MID195" s="375"/>
      <c r="MIE195" s="375"/>
      <c r="MIF195" s="375"/>
      <c r="MIG195" s="375"/>
      <c r="MIH195" s="375"/>
      <c r="MII195" s="375"/>
      <c r="MIJ195" s="375"/>
      <c r="MIK195" s="376"/>
      <c r="MIL195" s="376"/>
      <c r="MIM195" s="376"/>
      <c r="MIN195" s="376"/>
      <c r="MIO195" s="376"/>
      <c r="MIP195" s="376"/>
      <c r="MIQ195" s="376"/>
      <c r="MIR195" s="376"/>
      <c r="MIS195" s="376"/>
      <c r="MIT195" s="376"/>
      <c r="MIU195" s="376"/>
      <c r="MIV195" s="376"/>
      <c r="MIW195" s="376"/>
      <c r="MIX195" s="376"/>
      <c r="MIY195" s="376"/>
      <c r="MIZ195" s="376"/>
      <c r="MJA195" s="376"/>
      <c r="MJB195" s="376"/>
      <c r="MJC195" s="376"/>
      <c r="MJD195" s="376"/>
      <c r="MJE195" s="376"/>
      <c r="MJF195" s="376"/>
      <c r="MJG195" s="376"/>
      <c r="MJH195" s="376"/>
      <c r="MJI195" s="377"/>
      <c r="MJJ195" s="377"/>
      <c r="MJK195" s="377"/>
      <c r="MJL195" s="377"/>
      <c r="MJM195" s="377"/>
      <c r="MJN195" s="376"/>
      <c r="MJO195" s="376"/>
      <c r="MJP195" s="377"/>
      <c r="MJQ195" s="377"/>
      <c r="MJR195" s="376"/>
      <c r="MJS195" s="376"/>
      <c r="MJT195" s="377"/>
      <c r="MJU195" s="377"/>
      <c r="MJV195" s="376"/>
      <c r="MJW195" s="376"/>
      <c r="MJX195" s="376"/>
      <c r="MJY195" s="376"/>
      <c r="MJZ195" s="376"/>
      <c r="MKA195" s="376"/>
      <c r="MKB195" s="376"/>
      <c r="MKC195" s="377"/>
      <c r="MKD195" s="377"/>
      <c r="MKE195" s="376"/>
      <c r="MKF195" s="376"/>
      <c r="MKG195" s="377"/>
      <c r="MKH195" s="377"/>
      <c r="MKI195" s="376"/>
      <c r="MKJ195" s="376"/>
      <c r="MKK195" s="376"/>
      <c r="MKL195" s="376"/>
      <c r="MKM195" s="376"/>
      <c r="MKN195" s="370"/>
      <c r="MKO195" s="396"/>
      <c r="MKP195" s="376"/>
      <c r="MKQ195" s="376"/>
      <c r="MKR195" s="376"/>
      <c r="MKS195" s="376"/>
      <c r="MKT195" s="376"/>
      <c r="MKU195" s="376"/>
      <c r="MKV195" s="376"/>
      <c r="MKW195" s="375"/>
      <c r="MKX195" s="375"/>
      <c r="MKY195" s="375"/>
      <c r="MKZ195" s="375"/>
      <c r="MLA195" s="375"/>
      <c r="MLB195" s="375"/>
      <c r="MLC195" s="375"/>
      <c r="MLD195" s="375"/>
      <c r="MLE195" s="375"/>
      <c r="MLF195" s="375"/>
      <c r="MLG195" s="375"/>
      <c r="MLH195" s="375"/>
      <c r="MLI195" s="375"/>
      <c r="MLJ195" s="375"/>
      <c r="MLK195" s="375"/>
      <c r="MLL195" s="375"/>
      <c r="MLM195" s="375"/>
      <c r="MLN195" s="375"/>
      <c r="MLO195" s="375"/>
      <c r="MLP195" s="375"/>
      <c r="MLQ195" s="375"/>
      <c r="MLR195" s="375"/>
      <c r="MLS195" s="375"/>
      <c r="MLT195" s="375"/>
      <c r="MLU195" s="375"/>
      <c r="MLV195" s="375"/>
      <c r="MLW195" s="375"/>
      <c r="MLX195" s="375"/>
      <c r="MLY195" s="375"/>
      <c r="MLZ195" s="375"/>
      <c r="MMA195" s="375"/>
      <c r="MMB195" s="375"/>
      <c r="MMC195" s="375"/>
      <c r="MMD195" s="375"/>
      <c r="MME195" s="375"/>
      <c r="MMF195" s="375"/>
      <c r="MMG195" s="375"/>
      <c r="MMH195" s="375"/>
      <c r="MMI195" s="375"/>
      <c r="MMJ195" s="375"/>
      <c r="MMK195" s="375"/>
      <c r="MML195" s="375"/>
      <c r="MMM195" s="375"/>
      <c r="MMN195" s="375"/>
      <c r="MMO195" s="376"/>
      <c r="MMP195" s="376"/>
      <c r="MMQ195" s="376"/>
      <c r="MMR195" s="376"/>
      <c r="MMS195" s="376"/>
      <c r="MMT195" s="376"/>
      <c r="MMU195" s="376"/>
      <c r="MMV195" s="376"/>
      <c r="MMW195" s="376"/>
      <c r="MMX195" s="376"/>
      <c r="MMY195" s="376"/>
      <c r="MMZ195" s="376"/>
      <c r="MNA195" s="376"/>
      <c r="MNB195" s="376"/>
      <c r="MNC195" s="376"/>
      <c r="MND195" s="376"/>
      <c r="MNE195" s="376"/>
      <c r="MNF195" s="376"/>
      <c r="MNG195" s="376"/>
      <c r="MNH195" s="376"/>
      <c r="MNI195" s="376"/>
      <c r="MNJ195" s="376"/>
      <c r="MNK195" s="376"/>
      <c r="MNL195" s="376"/>
      <c r="MNM195" s="377"/>
      <c r="MNN195" s="377"/>
      <c r="MNO195" s="377"/>
      <c r="MNP195" s="377"/>
      <c r="MNQ195" s="377"/>
      <c r="MNR195" s="376"/>
      <c r="MNS195" s="376"/>
      <c r="MNT195" s="377"/>
      <c r="MNU195" s="377"/>
      <c r="MNV195" s="376"/>
      <c r="MNW195" s="376"/>
      <c r="MNX195" s="377"/>
      <c r="MNY195" s="377"/>
      <c r="MNZ195" s="376"/>
      <c r="MOA195" s="376"/>
      <c r="MOB195" s="376"/>
      <c r="MOC195" s="376"/>
      <c r="MOD195" s="376"/>
      <c r="MOE195" s="376"/>
      <c r="MOF195" s="376"/>
      <c r="MOG195" s="377"/>
      <c r="MOH195" s="377"/>
      <c r="MOI195" s="376"/>
      <c r="MOJ195" s="376"/>
      <c r="MOK195" s="377"/>
      <c r="MOL195" s="377"/>
      <c r="MOM195" s="376"/>
      <c r="MON195" s="376"/>
      <c r="MOO195" s="376"/>
      <c r="MOP195" s="376"/>
      <c r="MOQ195" s="376"/>
      <c r="MOR195" s="370"/>
      <c r="MOS195" s="396"/>
      <c r="MOT195" s="376"/>
      <c r="MOU195" s="376"/>
      <c r="MOV195" s="376"/>
      <c r="MOW195" s="376"/>
      <c r="MOX195" s="376"/>
      <c r="MOY195" s="376"/>
      <c r="MOZ195" s="376"/>
      <c r="MPA195" s="375"/>
      <c r="MPB195" s="375"/>
      <c r="MPC195" s="375"/>
      <c r="MPD195" s="375"/>
      <c r="MPE195" s="375"/>
      <c r="MPF195" s="375"/>
      <c r="MPG195" s="375"/>
      <c r="MPH195" s="375"/>
      <c r="MPI195" s="375"/>
      <c r="MPJ195" s="375"/>
      <c r="MPK195" s="375"/>
      <c r="MPL195" s="375"/>
      <c r="MPM195" s="375"/>
      <c r="MPN195" s="375"/>
      <c r="MPO195" s="375"/>
      <c r="MPP195" s="375"/>
      <c r="MPQ195" s="375"/>
      <c r="MPR195" s="375"/>
      <c r="MPS195" s="375"/>
      <c r="MPT195" s="375"/>
      <c r="MPU195" s="375"/>
      <c r="MPV195" s="375"/>
      <c r="MPW195" s="375"/>
      <c r="MPX195" s="375"/>
      <c r="MPY195" s="375"/>
      <c r="MPZ195" s="375"/>
      <c r="MQA195" s="375"/>
      <c r="MQB195" s="375"/>
      <c r="MQC195" s="375"/>
      <c r="MQD195" s="375"/>
      <c r="MQE195" s="375"/>
      <c r="MQF195" s="375"/>
      <c r="MQG195" s="375"/>
      <c r="MQH195" s="375"/>
      <c r="MQI195" s="375"/>
      <c r="MQJ195" s="375"/>
      <c r="MQK195" s="375"/>
      <c r="MQL195" s="375"/>
      <c r="MQM195" s="375"/>
      <c r="MQN195" s="375"/>
      <c r="MQO195" s="375"/>
      <c r="MQP195" s="375"/>
      <c r="MQQ195" s="375"/>
      <c r="MQR195" s="375"/>
      <c r="MQS195" s="376"/>
      <c r="MQT195" s="376"/>
      <c r="MQU195" s="376"/>
      <c r="MQV195" s="376"/>
      <c r="MQW195" s="376"/>
      <c r="MQX195" s="376"/>
      <c r="MQY195" s="376"/>
      <c r="MQZ195" s="376"/>
      <c r="MRA195" s="376"/>
      <c r="MRB195" s="376"/>
      <c r="MRC195" s="376"/>
      <c r="MRD195" s="376"/>
      <c r="MRE195" s="376"/>
      <c r="MRF195" s="376"/>
      <c r="MRG195" s="376"/>
      <c r="MRH195" s="376"/>
      <c r="MRI195" s="376"/>
      <c r="MRJ195" s="376"/>
      <c r="MRK195" s="376"/>
      <c r="MRL195" s="376"/>
      <c r="MRM195" s="376"/>
      <c r="MRN195" s="376"/>
      <c r="MRO195" s="376"/>
      <c r="MRP195" s="376"/>
      <c r="MRQ195" s="377"/>
      <c r="MRR195" s="377"/>
      <c r="MRS195" s="377"/>
      <c r="MRT195" s="377"/>
      <c r="MRU195" s="377"/>
      <c r="MRV195" s="376"/>
      <c r="MRW195" s="376"/>
      <c r="MRX195" s="377"/>
      <c r="MRY195" s="377"/>
      <c r="MRZ195" s="376"/>
      <c r="MSA195" s="376"/>
      <c r="MSB195" s="377"/>
      <c r="MSC195" s="377"/>
      <c r="MSD195" s="376"/>
      <c r="MSE195" s="376"/>
      <c r="MSF195" s="376"/>
      <c r="MSG195" s="376"/>
      <c r="MSH195" s="376"/>
      <c r="MSI195" s="376"/>
      <c r="MSJ195" s="376"/>
      <c r="MSK195" s="377"/>
      <c r="MSL195" s="377"/>
      <c r="MSM195" s="376"/>
      <c r="MSN195" s="376"/>
      <c r="MSO195" s="377"/>
      <c r="MSP195" s="377"/>
      <c r="MSQ195" s="376"/>
      <c r="MSR195" s="376"/>
      <c r="MSS195" s="376"/>
      <c r="MST195" s="376"/>
      <c r="MSU195" s="376"/>
      <c r="MSV195" s="370"/>
      <c r="MSW195" s="396"/>
      <c r="MSX195" s="376"/>
      <c r="MSY195" s="376"/>
      <c r="MSZ195" s="376"/>
      <c r="MTA195" s="376"/>
      <c r="MTB195" s="376"/>
      <c r="MTC195" s="376"/>
      <c r="MTD195" s="376"/>
      <c r="MTE195" s="375"/>
      <c r="MTF195" s="375"/>
      <c r="MTG195" s="375"/>
      <c r="MTH195" s="375"/>
      <c r="MTI195" s="375"/>
      <c r="MTJ195" s="375"/>
      <c r="MTK195" s="375"/>
      <c r="MTL195" s="375"/>
      <c r="MTM195" s="375"/>
      <c r="MTN195" s="375"/>
      <c r="MTO195" s="375"/>
      <c r="MTP195" s="375"/>
      <c r="MTQ195" s="375"/>
      <c r="MTR195" s="375"/>
      <c r="MTS195" s="375"/>
      <c r="MTT195" s="375"/>
      <c r="MTU195" s="375"/>
      <c r="MTV195" s="375"/>
      <c r="MTW195" s="375"/>
      <c r="MTX195" s="375"/>
      <c r="MTY195" s="375"/>
      <c r="MTZ195" s="375"/>
      <c r="MUA195" s="375"/>
      <c r="MUB195" s="375"/>
      <c r="MUC195" s="375"/>
      <c r="MUD195" s="375"/>
      <c r="MUE195" s="375"/>
      <c r="MUF195" s="375"/>
      <c r="MUG195" s="375"/>
      <c r="MUH195" s="375"/>
      <c r="MUI195" s="375"/>
      <c r="MUJ195" s="375"/>
      <c r="MUK195" s="375"/>
      <c r="MUL195" s="375"/>
      <c r="MUM195" s="375"/>
      <c r="MUN195" s="375"/>
      <c r="MUO195" s="375"/>
      <c r="MUP195" s="375"/>
      <c r="MUQ195" s="375"/>
      <c r="MUR195" s="375"/>
      <c r="MUS195" s="375"/>
      <c r="MUT195" s="375"/>
      <c r="MUU195" s="375"/>
      <c r="MUV195" s="375"/>
      <c r="MUW195" s="376"/>
      <c r="MUX195" s="376"/>
      <c r="MUY195" s="376"/>
      <c r="MUZ195" s="376"/>
      <c r="MVA195" s="376"/>
      <c r="MVB195" s="376"/>
      <c r="MVC195" s="376"/>
      <c r="MVD195" s="376"/>
      <c r="MVE195" s="376"/>
      <c r="MVF195" s="376"/>
      <c r="MVG195" s="376"/>
      <c r="MVH195" s="376"/>
      <c r="MVI195" s="376"/>
      <c r="MVJ195" s="376"/>
      <c r="MVK195" s="376"/>
      <c r="MVL195" s="376"/>
      <c r="MVM195" s="376"/>
      <c r="MVN195" s="376"/>
      <c r="MVO195" s="376"/>
      <c r="MVP195" s="376"/>
      <c r="MVQ195" s="376"/>
      <c r="MVR195" s="376"/>
      <c r="MVS195" s="376"/>
      <c r="MVT195" s="376"/>
      <c r="MVU195" s="377"/>
      <c r="MVV195" s="377"/>
      <c r="MVW195" s="377"/>
      <c r="MVX195" s="377"/>
      <c r="MVY195" s="377"/>
      <c r="MVZ195" s="376"/>
      <c r="MWA195" s="376"/>
      <c r="MWB195" s="377"/>
      <c r="MWC195" s="377"/>
      <c r="MWD195" s="376"/>
      <c r="MWE195" s="376"/>
      <c r="MWF195" s="377"/>
      <c r="MWG195" s="377"/>
      <c r="MWH195" s="376"/>
      <c r="MWI195" s="376"/>
      <c r="MWJ195" s="376"/>
      <c r="MWK195" s="376"/>
      <c r="MWL195" s="376"/>
      <c r="MWM195" s="376"/>
      <c r="MWN195" s="376"/>
      <c r="MWO195" s="377"/>
      <c r="MWP195" s="377"/>
      <c r="MWQ195" s="376"/>
      <c r="MWR195" s="376"/>
      <c r="MWS195" s="377"/>
      <c r="MWT195" s="377"/>
      <c r="MWU195" s="376"/>
      <c r="MWV195" s="376"/>
      <c r="MWW195" s="376"/>
      <c r="MWX195" s="376"/>
      <c r="MWY195" s="376"/>
      <c r="MWZ195" s="370"/>
      <c r="MXA195" s="396"/>
      <c r="MXB195" s="376"/>
      <c r="MXC195" s="376"/>
      <c r="MXD195" s="376"/>
      <c r="MXE195" s="376"/>
      <c r="MXF195" s="376"/>
      <c r="MXG195" s="376"/>
      <c r="MXH195" s="376"/>
      <c r="MXI195" s="375"/>
      <c r="MXJ195" s="375"/>
      <c r="MXK195" s="375"/>
      <c r="MXL195" s="375"/>
      <c r="MXM195" s="375"/>
      <c r="MXN195" s="375"/>
      <c r="MXO195" s="375"/>
      <c r="MXP195" s="375"/>
      <c r="MXQ195" s="375"/>
      <c r="MXR195" s="375"/>
      <c r="MXS195" s="375"/>
      <c r="MXT195" s="375"/>
      <c r="MXU195" s="375"/>
      <c r="MXV195" s="375"/>
      <c r="MXW195" s="375"/>
      <c r="MXX195" s="375"/>
      <c r="MXY195" s="375"/>
      <c r="MXZ195" s="375"/>
      <c r="MYA195" s="375"/>
      <c r="MYB195" s="375"/>
      <c r="MYC195" s="375"/>
      <c r="MYD195" s="375"/>
      <c r="MYE195" s="375"/>
      <c r="MYF195" s="375"/>
      <c r="MYG195" s="375"/>
      <c r="MYH195" s="375"/>
      <c r="MYI195" s="375"/>
      <c r="MYJ195" s="375"/>
      <c r="MYK195" s="375"/>
      <c r="MYL195" s="375"/>
      <c r="MYM195" s="375"/>
      <c r="MYN195" s="375"/>
      <c r="MYO195" s="375"/>
      <c r="MYP195" s="375"/>
      <c r="MYQ195" s="375"/>
      <c r="MYR195" s="375"/>
      <c r="MYS195" s="375"/>
      <c r="MYT195" s="375"/>
      <c r="MYU195" s="375"/>
      <c r="MYV195" s="375"/>
      <c r="MYW195" s="375"/>
      <c r="MYX195" s="375"/>
      <c r="MYY195" s="375"/>
      <c r="MYZ195" s="375"/>
      <c r="MZA195" s="376"/>
      <c r="MZB195" s="376"/>
      <c r="MZC195" s="376"/>
      <c r="MZD195" s="376"/>
      <c r="MZE195" s="376"/>
      <c r="MZF195" s="376"/>
      <c r="MZG195" s="376"/>
      <c r="MZH195" s="376"/>
      <c r="MZI195" s="376"/>
      <c r="MZJ195" s="376"/>
      <c r="MZK195" s="376"/>
      <c r="MZL195" s="376"/>
      <c r="MZM195" s="376"/>
      <c r="MZN195" s="376"/>
      <c r="MZO195" s="376"/>
      <c r="MZP195" s="376"/>
      <c r="MZQ195" s="376"/>
      <c r="MZR195" s="376"/>
      <c r="MZS195" s="376"/>
      <c r="MZT195" s="376"/>
      <c r="MZU195" s="376"/>
      <c r="MZV195" s="376"/>
      <c r="MZW195" s="376"/>
      <c r="MZX195" s="376"/>
      <c r="MZY195" s="377"/>
      <c r="MZZ195" s="377"/>
      <c r="NAA195" s="377"/>
      <c r="NAB195" s="377"/>
      <c r="NAC195" s="377"/>
      <c r="NAD195" s="376"/>
      <c r="NAE195" s="376"/>
      <c r="NAF195" s="377"/>
      <c r="NAG195" s="377"/>
      <c r="NAH195" s="376"/>
      <c r="NAI195" s="376"/>
      <c r="NAJ195" s="377"/>
      <c r="NAK195" s="377"/>
      <c r="NAL195" s="376"/>
      <c r="NAM195" s="376"/>
      <c r="NAN195" s="376"/>
      <c r="NAO195" s="376"/>
      <c r="NAP195" s="376"/>
      <c r="NAQ195" s="376"/>
      <c r="NAR195" s="376"/>
      <c r="NAS195" s="377"/>
      <c r="NAT195" s="377"/>
      <c r="NAU195" s="376"/>
      <c r="NAV195" s="376"/>
      <c r="NAW195" s="377"/>
      <c r="NAX195" s="377"/>
      <c r="NAY195" s="376"/>
      <c r="NAZ195" s="376"/>
      <c r="NBA195" s="376"/>
      <c r="NBB195" s="376"/>
      <c r="NBC195" s="376"/>
      <c r="NBD195" s="370"/>
      <c r="NBE195" s="396"/>
      <c r="NBF195" s="376"/>
      <c r="NBG195" s="376"/>
      <c r="NBH195" s="376"/>
      <c r="NBI195" s="376"/>
      <c r="NBJ195" s="376"/>
      <c r="NBK195" s="376"/>
      <c r="NBL195" s="376"/>
      <c r="NBM195" s="375"/>
      <c r="NBN195" s="375"/>
      <c r="NBO195" s="375"/>
      <c r="NBP195" s="375"/>
      <c r="NBQ195" s="375"/>
      <c r="NBR195" s="375"/>
      <c r="NBS195" s="375"/>
      <c r="NBT195" s="375"/>
      <c r="NBU195" s="375"/>
      <c r="NBV195" s="375"/>
      <c r="NBW195" s="375"/>
      <c r="NBX195" s="375"/>
      <c r="NBY195" s="375"/>
      <c r="NBZ195" s="375"/>
      <c r="NCA195" s="375"/>
      <c r="NCB195" s="375"/>
      <c r="NCC195" s="375"/>
      <c r="NCD195" s="375"/>
      <c r="NCE195" s="375"/>
      <c r="NCF195" s="375"/>
      <c r="NCG195" s="375"/>
      <c r="NCH195" s="375"/>
      <c r="NCI195" s="375"/>
      <c r="NCJ195" s="375"/>
      <c r="NCK195" s="375"/>
      <c r="NCL195" s="375"/>
      <c r="NCM195" s="375"/>
      <c r="NCN195" s="375"/>
      <c r="NCO195" s="375"/>
      <c r="NCP195" s="375"/>
      <c r="NCQ195" s="375"/>
      <c r="NCR195" s="375"/>
      <c r="NCS195" s="375"/>
      <c r="NCT195" s="375"/>
      <c r="NCU195" s="375"/>
      <c r="NCV195" s="375"/>
      <c r="NCW195" s="375"/>
      <c r="NCX195" s="375"/>
      <c r="NCY195" s="375"/>
      <c r="NCZ195" s="375"/>
      <c r="NDA195" s="375"/>
      <c r="NDB195" s="375"/>
      <c r="NDC195" s="375"/>
      <c r="NDD195" s="375"/>
      <c r="NDE195" s="376"/>
      <c r="NDF195" s="376"/>
      <c r="NDG195" s="376"/>
      <c r="NDH195" s="376"/>
      <c r="NDI195" s="376"/>
      <c r="NDJ195" s="376"/>
      <c r="NDK195" s="376"/>
      <c r="NDL195" s="376"/>
      <c r="NDM195" s="376"/>
      <c r="NDN195" s="376"/>
      <c r="NDO195" s="376"/>
      <c r="NDP195" s="376"/>
      <c r="NDQ195" s="376"/>
      <c r="NDR195" s="376"/>
      <c r="NDS195" s="376"/>
      <c r="NDT195" s="376"/>
      <c r="NDU195" s="376"/>
      <c r="NDV195" s="376"/>
      <c r="NDW195" s="376"/>
      <c r="NDX195" s="376"/>
      <c r="NDY195" s="376"/>
      <c r="NDZ195" s="376"/>
      <c r="NEA195" s="376"/>
      <c r="NEB195" s="376"/>
      <c r="NEC195" s="377"/>
      <c r="NED195" s="377"/>
      <c r="NEE195" s="377"/>
      <c r="NEF195" s="377"/>
      <c r="NEG195" s="377"/>
      <c r="NEH195" s="376"/>
      <c r="NEI195" s="376"/>
      <c r="NEJ195" s="377"/>
      <c r="NEK195" s="377"/>
      <c r="NEL195" s="376"/>
      <c r="NEM195" s="376"/>
      <c r="NEN195" s="377"/>
      <c r="NEO195" s="377"/>
      <c r="NEP195" s="376"/>
      <c r="NEQ195" s="376"/>
      <c r="NER195" s="376"/>
      <c r="NES195" s="376"/>
      <c r="NET195" s="376"/>
      <c r="NEU195" s="376"/>
      <c r="NEV195" s="376"/>
      <c r="NEW195" s="377"/>
      <c r="NEX195" s="377"/>
      <c r="NEY195" s="376"/>
      <c r="NEZ195" s="376"/>
      <c r="NFA195" s="377"/>
      <c r="NFB195" s="377"/>
      <c r="NFC195" s="376"/>
      <c r="NFD195" s="376"/>
      <c r="NFE195" s="376"/>
      <c r="NFF195" s="376"/>
      <c r="NFG195" s="376"/>
      <c r="NFH195" s="370"/>
      <c r="NFI195" s="396"/>
      <c r="NFJ195" s="376"/>
      <c r="NFK195" s="376"/>
      <c r="NFL195" s="376"/>
      <c r="NFM195" s="376"/>
      <c r="NFN195" s="376"/>
      <c r="NFO195" s="376"/>
      <c r="NFP195" s="376"/>
      <c r="NFQ195" s="375"/>
      <c r="NFR195" s="375"/>
      <c r="NFS195" s="375"/>
      <c r="NFT195" s="375"/>
      <c r="NFU195" s="375"/>
      <c r="NFV195" s="375"/>
      <c r="NFW195" s="375"/>
      <c r="NFX195" s="375"/>
      <c r="NFY195" s="375"/>
      <c r="NFZ195" s="375"/>
      <c r="NGA195" s="375"/>
      <c r="NGB195" s="375"/>
      <c r="NGC195" s="375"/>
      <c r="NGD195" s="375"/>
      <c r="NGE195" s="375"/>
      <c r="NGF195" s="375"/>
      <c r="NGG195" s="375"/>
      <c r="NGH195" s="375"/>
      <c r="NGI195" s="375"/>
      <c r="NGJ195" s="375"/>
      <c r="NGK195" s="375"/>
      <c r="NGL195" s="375"/>
      <c r="NGM195" s="375"/>
      <c r="NGN195" s="375"/>
      <c r="NGO195" s="375"/>
      <c r="NGP195" s="375"/>
      <c r="NGQ195" s="375"/>
      <c r="NGR195" s="375"/>
      <c r="NGS195" s="375"/>
      <c r="NGT195" s="375"/>
      <c r="NGU195" s="375"/>
      <c r="NGV195" s="375"/>
      <c r="NGW195" s="375"/>
      <c r="NGX195" s="375"/>
      <c r="NGY195" s="375"/>
      <c r="NGZ195" s="375"/>
      <c r="NHA195" s="375"/>
      <c r="NHB195" s="375"/>
      <c r="NHC195" s="375"/>
      <c r="NHD195" s="375"/>
      <c r="NHE195" s="375"/>
      <c r="NHF195" s="375"/>
      <c r="NHG195" s="375"/>
      <c r="NHH195" s="375"/>
      <c r="NHI195" s="376"/>
      <c r="NHJ195" s="376"/>
      <c r="NHK195" s="376"/>
      <c r="NHL195" s="376"/>
      <c r="NHM195" s="376"/>
      <c r="NHN195" s="376"/>
      <c r="NHO195" s="376"/>
      <c r="NHP195" s="376"/>
      <c r="NHQ195" s="376"/>
      <c r="NHR195" s="376"/>
      <c r="NHS195" s="376"/>
      <c r="NHT195" s="376"/>
      <c r="NHU195" s="376"/>
      <c r="NHV195" s="376"/>
      <c r="NHW195" s="376"/>
      <c r="NHX195" s="376"/>
      <c r="NHY195" s="376"/>
      <c r="NHZ195" s="376"/>
      <c r="NIA195" s="376"/>
      <c r="NIB195" s="376"/>
      <c r="NIC195" s="376"/>
      <c r="NID195" s="376"/>
      <c r="NIE195" s="376"/>
      <c r="NIF195" s="376"/>
      <c r="NIG195" s="377"/>
      <c r="NIH195" s="377"/>
      <c r="NII195" s="377"/>
      <c r="NIJ195" s="377"/>
      <c r="NIK195" s="377"/>
      <c r="NIL195" s="376"/>
      <c r="NIM195" s="376"/>
      <c r="NIN195" s="377"/>
      <c r="NIO195" s="377"/>
      <c r="NIP195" s="376"/>
      <c r="NIQ195" s="376"/>
      <c r="NIR195" s="377"/>
      <c r="NIS195" s="377"/>
      <c r="NIT195" s="376"/>
      <c r="NIU195" s="376"/>
      <c r="NIV195" s="376"/>
      <c r="NIW195" s="376"/>
      <c r="NIX195" s="376"/>
      <c r="NIY195" s="376"/>
      <c r="NIZ195" s="376"/>
      <c r="NJA195" s="377"/>
      <c r="NJB195" s="377"/>
      <c r="NJC195" s="376"/>
      <c r="NJD195" s="376"/>
      <c r="NJE195" s="377"/>
      <c r="NJF195" s="377"/>
      <c r="NJG195" s="376"/>
      <c r="NJH195" s="376"/>
      <c r="NJI195" s="376"/>
      <c r="NJJ195" s="376"/>
      <c r="NJK195" s="376"/>
      <c r="NJL195" s="370"/>
      <c r="NJM195" s="396"/>
      <c r="NJN195" s="376"/>
      <c r="NJO195" s="376"/>
      <c r="NJP195" s="376"/>
      <c r="NJQ195" s="376"/>
      <c r="NJR195" s="376"/>
      <c r="NJS195" s="376"/>
      <c r="NJT195" s="376"/>
      <c r="NJU195" s="375"/>
      <c r="NJV195" s="375"/>
      <c r="NJW195" s="375"/>
      <c r="NJX195" s="375"/>
      <c r="NJY195" s="375"/>
      <c r="NJZ195" s="375"/>
      <c r="NKA195" s="375"/>
      <c r="NKB195" s="375"/>
      <c r="NKC195" s="375"/>
      <c r="NKD195" s="375"/>
      <c r="NKE195" s="375"/>
      <c r="NKF195" s="375"/>
      <c r="NKG195" s="375"/>
      <c r="NKH195" s="375"/>
      <c r="NKI195" s="375"/>
      <c r="NKJ195" s="375"/>
      <c r="NKK195" s="375"/>
      <c r="NKL195" s="375"/>
      <c r="NKM195" s="375"/>
      <c r="NKN195" s="375"/>
      <c r="NKO195" s="375"/>
      <c r="NKP195" s="375"/>
      <c r="NKQ195" s="375"/>
      <c r="NKR195" s="375"/>
      <c r="NKS195" s="375"/>
      <c r="NKT195" s="375"/>
      <c r="NKU195" s="375"/>
      <c r="NKV195" s="375"/>
      <c r="NKW195" s="375"/>
      <c r="NKX195" s="375"/>
      <c r="NKY195" s="375"/>
      <c r="NKZ195" s="375"/>
      <c r="NLA195" s="375"/>
      <c r="NLB195" s="375"/>
      <c r="NLC195" s="375"/>
      <c r="NLD195" s="375"/>
      <c r="NLE195" s="375"/>
      <c r="NLF195" s="375"/>
      <c r="NLG195" s="375"/>
      <c r="NLH195" s="375"/>
      <c r="NLI195" s="375"/>
      <c r="NLJ195" s="375"/>
      <c r="NLK195" s="375"/>
      <c r="NLL195" s="375"/>
      <c r="NLM195" s="376"/>
      <c r="NLN195" s="376"/>
      <c r="NLO195" s="376"/>
      <c r="NLP195" s="376"/>
      <c r="NLQ195" s="376"/>
      <c r="NLR195" s="376"/>
      <c r="NLS195" s="376"/>
      <c r="NLT195" s="376"/>
      <c r="NLU195" s="376"/>
      <c r="NLV195" s="376"/>
      <c r="NLW195" s="376"/>
      <c r="NLX195" s="376"/>
      <c r="NLY195" s="376"/>
      <c r="NLZ195" s="376"/>
      <c r="NMA195" s="376"/>
      <c r="NMB195" s="376"/>
      <c r="NMC195" s="376"/>
      <c r="NMD195" s="376"/>
      <c r="NME195" s="376"/>
      <c r="NMF195" s="376"/>
      <c r="NMG195" s="376"/>
      <c r="NMH195" s="376"/>
      <c r="NMI195" s="376"/>
      <c r="NMJ195" s="376"/>
      <c r="NMK195" s="377"/>
      <c r="NML195" s="377"/>
      <c r="NMM195" s="377"/>
      <c r="NMN195" s="377"/>
      <c r="NMO195" s="377"/>
      <c r="NMP195" s="376"/>
      <c r="NMQ195" s="376"/>
      <c r="NMR195" s="377"/>
      <c r="NMS195" s="377"/>
      <c r="NMT195" s="376"/>
      <c r="NMU195" s="376"/>
      <c r="NMV195" s="377"/>
      <c r="NMW195" s="377"/>
      <c r="NMX195" s="376"/>
      <c r="NMY195" s="376"/>
      <c r="NMZ195" s="376"/>
      <c r="NNA195" s="376"/>
      <c r="NNB195" s="376"/>
      <c r="NNC195" s="376"/>
      <c r="NND195" s="376"/>
      <c r="NNE195" s="377"/>
      <c r="NNF195" s="377"/>
      <c r="NNG195" s="376"/>
      <c r="NNH195" s="376"/>
      <c r="NNI195" s="377"/>
      <c r="NNJ195" s="377"/>
      <c r="NNK195" s="376"/>
      <c r="NNL195" s="376"/>
      <c r="NNM195" s="376"/>
      <c r="NNN195" s="376"/>
      <c r="NNO195" s="376"/>
      <c r="NNP195" s="370"/>
      <c r="NNQ195" s="396"/>
      <c r="NNR195" s="376"/>
      <c r="NNS195" s="376"/>
      <c r="NNT195" s="376"/>
      <c r="NNU195" s="376"/>
      <c r="NNV195" s="376"/>
      <c r="NNW195" s="376"/>
      <c r="NNX195" s="376"/>
      <c r="NNY195" s="375"/>
      <c r="NNZ195" s="375"/>
      <c r="NOA195" s="375"/>
      <c r="NOB195" s="375"/>
      <c r="NOC195" s="375"/>
      <c r="NOD195" s="375"/>
      <c r="NOE195" s="375"/>
      <c r="NOF195" s="375"/>
      <c r="NOG195" s="375"/>
      <c r="NOH195" s="375"/>
      <c r="NOI195" s="375"/>
      <c r="NOJ195" s="375"/>
      <c r="NOK195" s="375"/>
      <c r="NOL195" s="375"/>
      <c r="NOM195" s="375"/>
      <c r="NON195" s="375"/>
      <c r="NOO195" s="375"/>
      <c r="NOP195" s="375"/>
      <c r="NOQ195" s="375"/>
      <c r="NOR195" s="375"/>
      <c r="NOS195" s="375"/>
      <c r="NOT195" s="375"/>
      <c r="NOU195" s="375"/>
      <c r="NOV195" s="375"/>
      <c r="NOW195" s="375"/>
      <c r="NOX195" s="375"/>
      <c r="NOY195" s="375"/>
      <c r="NOZ195" s="375"/>
      <c r="NPA195" s="375"/>
      <c r="NPB195" s="375"/>
      <c r="NPC195" s="375"/>
      <c r="NPD195" s="375"/>
      <c r="NPE195" s="375"/>
      <c r="NPF195" s="375"/>
      <c r="NPG195" s="375"/>
      <c r="NPH195" s="375"/>
      <c r="NPI195" s="375"/>
      <c r="NPJ195" s="375"/>
      <c r="NPK195" s="375"/>
      <c r="NPL195" s="375"/>
      <c r="NPM195" s="375"/>
      <c r="NPN195" s="375"/>
      <c r="NPO195" s="375"/>
      <c r="NPP195" s="375"/>
      <c r="NPQ195" s="376"/>
      <c r="NPR195" s="376"/>
      <c r="NPS195" s="376"/>
      <c r="NPT195" s="376"/>
      <c r="NPU195" s="376"/>
      <c r="NPV195" s="376"/>
      <c r="NPW195" s="376"/>
      <c r="NPX195" s="376"/>
      <c r="NPY195" s="376"/>
      <c r="NPZ195" s="376"/>
      <c r="NQA195" s="376"/>
      <c r="NQB195" s="376"/>
      <c r="NQC195" s="376"/>
      <c r="NQD195" s="376"/>
      <c r="NQE195" s="376"/>
      <c r="NQF195" s="376"/>
      <c r="NQG195" s="376"/>
      <c r="NQH195" s="376"/>
      <c r="NQI195" s="376"/>
      <c r="NQJ195" s="376"/>
      <c r="NQK195" s="376"/>
      <c r="NQL195" s="376"/>
      <c r="NQM195" s="376"/>
      <c r="NQN195" s="376"/>
      <c r="NQO195" s="377"/>
      <c r="NQP195" s="377"/>
      <c r="NQQ195" s="377"/>
      <c r="NQR195" s="377"/>
      <c r="NQS195" s="377"/>
      <c r="NQT195" s="376"/>
      <c r="NQU195" s="376"/>
      <c r="NQV195" s="377"/>
      <c r="NQW195" s="377"/>
      <c r="NQX195" s="376"/>
      <c r="NQY195" s="376"/>
      <c r="NQZ195" s="377"/>
      <c r="NRA195" s="377"/>
      <c r="NRB195" s="376"/>
      <c r="NRC195" s="376"/>
      <c r="NRD195" s="376"/>
      <c r="NRE195" s="376"/>
      <c r="NRF195" s="376"/>
      <c r="NRG195" s="376"/>
      <c r="NRH195" s="376"/>
      <c r="NRI195" s="377"/>
      <c r="NRJ195" s="377"/>
      <c r="NRK195" s="376"/>
      <c r="NRL195" s="376"/>
      <c r="NRM195" s="377"/>
      <c r="NRN195" s="377"/>
      <c r="NRO195" s="376"/>
      <c r="NRP195" s="376"/>
      <c r="NRQ195" s="376"/>
      <c r="NRR195" s="376"/>
      <c r="NRS195" s="376"/>
      <c r="NRT195" s="370"/>
      <c r="NRU195" s="396"/>
      <c r="NRV195" s="376"/>
      <c r="NRW195" s="376"/>
      <c r="NRX195" s="376"/>
      <c r="NRY195" s="376"/>
      <c r="NRZ195" s="376"/>
      <c r="NSA195" s="376"/>
      <c r="NSB195" s="376"/>
      <c r="NSC195" s="375"/>
      <c r="NSD195" s="375"/>
      <c r="NSE195" s="375"/>
      <c r="NSF195" s="375"/>
      <c r="NSG195" s="375"/>
      <c r="NSH195" s="375"/>
      <c r="NSI195" s="375"/>
      <c r="NSJ195" s="375"/>
      <c r="NSK195" s="375"/>
      <c r="NSL195" s="375"/>
      <c r="NSM195" s="375"/>
      <c r="NSN195" s="375"/>
      <c r="NSO195" s="375"/>
      <c r="NSP195" s="375"/>
      <c r="NSQ195" s="375"/>
      <c r="NSR195" s="375"/>
      <c r="NSS195" s="375"/>
      <c r="NST195" s="375"/>
      <c r="NSU195" s="375"/>
      <c r="NSV195" s="375"/>
      <c r="NSW195" s="375"/>
      <c r="NSX195" s="375"/>
      <c r="NSY195" s="375"/>
      <c r="NSZ195" s="375"/>
      <c r="NTA195" s="375"/>
      <c r="NTB195" s="375"/>
      <c r="NTC195" s="375"/>
      <c r="NTD195" s="375"/>
      <c r="NTE195" s="375"/>
      <c r="NTF195" s="375"/>
      <c r="NTG195" s="375"/>
      <c r="NTH195" s="375"/>
      <c r="NTI195" s="375"/>
      <c r="NTJ195" s="375"/>
      <c r="NTK195" s="375"/>
      <c r="NTL195" s="375"/>
      <c r="NTM195" s="375"/>
      <c r="NTN195" s="375"/>
      <c r="NTO195" s="375"/>
      <c r="NTP195" s="375"/>
      <c r="NTQ195" s="375"/>
      <c r="NTR195" s="375"/>
      <c r="NTS195" s="375"/>
      <c r="NTT195" s="375"/>
      <c r="NTU195" s="376"/>
      <c r="NTV195" s="376"/>
      <c r="NTW195" s="376"/>
      <c r="NTX195" s="376"/>
      <c r="NTY195" s="376"/>
      <c r="NTZ195" s="376"/>
      <c r="NUA195" s="376"/>
      <c r="NUB195" s="376"/>
      <c r="NUC195" s="376"/>
      <c r="NUD195" s="376"/>
      <c r="NUE195" s="376"/>
      <c r="NUF195" s="376"/>
      <c r="NUG195" s="376"/>
      <c r="NUH195" s="376"/>
      <c r="NUI195" s="376"/>
      <c r="NUJ195" s="376"/>
      <c r="NUK195" s="376"/>
      <c r="NUL195" s="376"/>
      <c r="NUM195" s="376"/>
      <c r="NUN195" s="376"/>
      <c r="NUO195" s="376"/>
      <c r="NUP195" s="376"/>
      <c r="NUQ195" s="376"/>
      <c r="NUR195" s="376"/>
      <c r="NUS195" s="377"/>
      <c r="NUT195" s="377"/>
      <c r="NUU195" s="377"/>
      <c r="NUV195" s="377"/>
      <c r="NUW195" s="377"/>
      <c r="NUX195" s="376"/>
      <c r="NUY195" s="376"/>
      <c r="NUZ195" s="377"/>
      <c r="NVA195" s="377"/>
      <c r="NVB195" s="376"/>
      <c r="NVC195" s="376"/>
      <c r="NVD195" s="377"/>
      <c r="NVE195" s="377"/>
      <c r="NVF195" s="376"/>
      <c r="NVG195" s="376"/>
      <c r="NVH195" s="376"/>
      <c r="NVI195" s="376"/>
      <c r="NVJ195" s="376"/>
      <c r="NVK195" s="376"/>
      <c r="NVL195" s="376"/>
      <c r="NVM195" s="377"/>
      <c r="NVN195" s="377"/>
      <c r="NVO195" s="376"/>
      <c r="NVP195" s="376"/>
      <c r="NVQ195" s="377"/>
      <c r="NVR195" s="377"/>
      <c r="NVS195" s="376"/>
      <c r="NVT195" s="376"/>
      <c r="NVU195" s="376"/>
      <c r="NVV195" s="376"/>
      <c r="NVW195" s="376"/>
      <c r="NVX195" s="370"/>
      <c r="NVY195" s="396"/>
      <c r="NVZ195" s="376"/>
      <c r="NWA195" s="376"/>
      <c r="NWB195" s="376"/>
      <c r="NWC195" s="376"/>
      <c r="NWD195" s="376"/>
      <c r="NWE195" s="376"/>
      <c r="NWF195" s="376"/>
      <c r="NWG195" s="375"/>
      <c r="NWH195" s="375"/>
      <c r="NWI195" s="375"/>
      <c r="NWJ195" s="375"/>
      <c r="NWK195" s="375"/>
      <c r="NWL195" s="375"/>
      <c r="NWM195" s="375"/>
      <c r="NWN195" s="375"/>
      <c r="NWO195" s="375"/>
      <c r="NWP195" s="375"/>
      <c r="NWQ195" s="375"/>
      <c r="NWR195" s="375"/>
      <c r="NWS195" s="375"/>
      <c r="NWT195" s="375"/>
      <c r="NWU195" s="375"/>
      <c r="NWV195" s="375"/>
      <c r="NWW195" s="375"/>
      <c r="NWX195" s="375"/>
      <c r="NWY195" s="375"/>
      <c r="NWZ195" s="375"/>
      <c r="NXA195" s="375"/>
      <c r="NXB195" s="375"/>
      <c r="NXC195" s="375"/>
      <c r="NXD195" s="375"/>
      <c r="NXE195" s="375"/>
      <c r="NXF195" s="375"/>
      <c r="NXG195" s="375"/>
      <c r="NXH195" s="375"/>
      <c r="NXI195" s="375"/>
      <c r="NXJ195" s="375"/>
      <c r="NXK195" s="375"/>
      <c r="NXL195" s="375"/>
      <c r="NXM195" s="375"/>
      <c r="NXN195" s="375"/>
      <c r="NXO195" s="375"/>
      <c r="NXP195" s="375"/>
      <c r="NXQ195" s="375"/>
      <c r="NXR195" s="375"/>
      <c r="NXS195" s="375"/>
      <c r="NXT195" s="375"/>
      <c r="NXU195" s="375"/>
      <c r="NXV195" s="375"/>
      <c r="NXW195" s="375"/>
      <c r="NXX195" s="375"/>
      <c r="NXY195" s="376"/>
      <c r="NXZ195" s="376"/>
      <c r="NYA195" s="376"/>
      <c r="NYB195" s="376"/>
      <c r="NYC195" s="376"/>
      <c r="NYD195" s="376"/>
      <c r="NYE195" s="376"/>
      <c r="NYF195" s="376"/>
      <c r="NYG195" s="376"/>
      <c r="NYH195" s="376"/>
      <c r="NYI195" s="376"/>
      <c r="NYJ195" s="376"/>
      <c r="NYK195" s="376"/>
      <c r="NYL195" s="376"/>
      <c r="NYM195" s="376"/>
      <c r="NYN195" s="376"/>
      <c r="NYO195" s="376"/>
      <c r="NYP195" s="376"/>
      <c r="NYQ195" s="376"/>
      <c r="NYR195" s="376"/>
      <c r="NYS195" s="376"/>
      <c r="NYT195" s="376"/>
      <c r="NYU195" s="376"/>
      <c r="NYV195" s="376"/>
      <c r="NYW195" s="377"/>
      <c r="NYX195" s="377"/>
      <c r="NYY195" s="377"/>
      <c r="NYZ195" s="377"/>
      <c r="NZA195" s="377"/>
      <c r="NZB195" s="376"/>
      <c r="NZC195" s="376"/>
      <c r="NZD195" s="377"/>
      <c r="NZE195" s="377"/>
      <c r="NZF195" s="376"/>
      <c r="NZG195" s="376"/>
      <c r="NZH195" s="377"/>
      <c r="NZI195" s="377"/>
      <c r="NZJ195" s="376"/>
      <c r="NZK195" s="376"/>
      <c r="NZL195" s="376"/>
      <c r="NZM195" s="376"/>
      <c r="NZN195" s="376"/>
      <c r="NZO195" s="376"/>
      <c r="NZP195" s="376"/>
      <c r="NZQ195" s="377"/>
      <c r="NZR195" s="377"/>
      <c r="NZS195" s="376"/>
      <c r="NZT195" s="376"/>
      <c r="NZU195" s="377"/>
      <c r="NZV195" s="377"/>
      <c r="NZW195" s="376"/>
      <c r="NZX195" s="376"/>
      <c r="NZY195" s="376"/>
      <c r="NZZ195" s="376"/>
      <c r="OAA195" s="376"/>
      <c r="OAB195" s="370"/>
      <c r="OAC195" s="396"/>
      <c r="OAD195" s="376"/>
      <c r="OAE195" s="376"/>
      <c r="OAF195" s="376"/>
      <c r="OAG195" s="376"/>
      <c r="OAH195" s="376"/>
      <c r="OAI195" s="376"/>
      <c r="OAJ195" s="376"/>
      <c r="OAK195" s="375"/>
      <c r="OAL195" s="375"/>
      <c r="OAM195" s="375"/>
      <c r="OAN195" s="375"/>
      <c r="OAO195" s="375"/>
      <c r="OAP195" s="375"/>
      <c r="OAQ195" s="375"/>
      <c r="OAR195" s="375"/>
      <c r="OAS195" s="375"/>
      <c r="OAT195" s="375"/>
      <c r="OAU195" s="375"/>
      <c r="OAV195" s="375"/>
      <c r="OAW195" s="375"/>
      <c r="OAX195" s="375"/>
      <c r="OAY195" s="375"/>
      <c r="OAZ195" s="375"/>
      <c r="OBA195" s="375"/>
      <c r="OBB195" s="375"/>
      <c r="OBC195" s="375"/>
      <c r="OBD195" s="375"/>
      <c r="OBE195" s="375"/>
      <c r="OBF195" s="375"/>
      <c r="OBG195" s="375"/>
      <c r="OBH195" s="375"/>
      <c r="OBI195" s="375"/>
      <c r="OBJ195" s="375"/>
      <c r="OBK195" s="375"/>
      <c r="OBL195" s="375"/>
      <c r="OBM195" s="375"/>
      <c r="OBN195" s="375"/>
      <c r="OBO195" s="375"/>
      <c r="OBP195" s="375"/>
      <c r="OBQ195" s="375"/>
      <c r="OBR195" s="375"/>
      <c r="OBS195" s="375"/>
      <c r="OBT195" s="375"/>
      <c r="OBU195" s="375"/>
      <c r="OBV195" s="375"/>
      <c r="OBW195" s="375"/>
      <c r="OBX195" s="375"/>
      <c r="OBY195" s="375"/>
      <c r="OBZ195" s="375"/>
      <c r="OCA195" s="375"/>
      <c r="OCB195" s="375"/>
      <c r="OCC195" s="376"/>
      <c r="OCD195" s="376"/>
      <c r="OCE195" s="376"/>
      <c r="OCF195" s="376"/>
      <c r="OCG195" s="376"/>
      <c r="OCH195" s="376"/>
      <c r="OCI195" s="376"/>
      <c r="OCJ195" s="376"/>
      <c r="OCK195" s="376"/>
      <c r="OCL195" s="376"/>
      <c r="OCM195" s="376"/>
      <c r="OCN195" s="376"/>
      <c r="OCO195" s="376"/>
      <c r="OCP195" s="376"/>
      <c r="OCQ195" s="376"/>
      <c r="OCR195" s="376"/>
      <c r="OCS195" s="376"/>
      <c r="OCT195" s="376"/>
      <c r="OCU195" s="376"/>
      <c r="OCV195" s="376"/>
      <c r="OCW195" s="376"/>
      <c r="OCX195" s="376"/>
      <c r="OCY195" s="376"/>
      <c r="OCZ195" s="376"/>
      <c r="ODA195" s="377"/>
      <c r="ODB195" s="377"/>
      <c r="ODC195" s="377"/>
      <c r="ODD195" s="377"/>
      <c r="ODE195" s="377"/>
      <c r="ODF195" s="376"/>
      <c r="ODG195" s="376"/>
      <c r="ODH195" s="377"/>
      <c r="ODI195" s="377"/>
      <c r="ODJ195" s="376"/>
      <c r="ODK195" s="376"/>
      <c r="ODL195" s="377"/>
      <c r="ODM195" s="377"/>
      <c r="ODN195" s="376"/>
      <c r="ODO195" s="376"/>
      <c r="ODP195" s="376"/>
      <c r="ODQ195" s="376"/>
      <c r="ODR195" s="376"/>
      <c r="ODS195" s="376"/>
      <c r="ODT195" s="376"/>
      <c r="ODU195" s="377"/>
      <c r="ODV195" s="377"/>
      <c r="ODW195" s="376"/>
      <c r="ODX195" s="376"/>
      <c r="ODY195" s="377"/>
      <c r="ODZ195" s="377"/>
      <c r="OEA195" s="376"/>
      <c r="OEB195" s="376"/>
      <c r="OEC195" s="376"/>
      <c r="OED195" s="376"/>
      <c r="OEE195" s="376"/>
      <c r="OEF195" s="370"/>
      <c r="OEG195" s="396"/>
      <c r="OEH195" s="376"/>
      <c r="OEI195" s="376"/>
      <c r="OEJ195" s="376"/>
      <c r="OEK195" s="376"/>
      <c r="OEL195" s="376"/>
      <c r="OEM195" s="376"/>
      <c r="OEN195" s="376"/>
      <c r="OEO195" s="375"/>
      <c r="OEP195" s="375"/>
      <c r="OEQ195" s="375"/>
      <c r="OER195" s="375"/>
      <c r="OES195" s="375"/>
      <c r="OET195" s="375"/>
      <c r="OEU195" s="375"/>
      <c r="OEV195" s="375"/>
      <c r="OEW195" s="375"/>
      <c r="OEX195" s="375"/>
      <c r="OEY195" s="375"/>
      <c r="OEZ195" s="375"/>
      <c r="OFA195" s="375"/>
      <c r="OFB195" s="375"/>
      <c r="OFC195" s="375"/>
      <c r="OFD195" s="375"/>
      <c r="OFE195" s="375"/>
      <c r="OFF195" s="375"/>
      <c r="OFG195" s="375"/>
      <c r="OFH195" s="375"/>
      <c r="OFI195" s="375"/>
      <c r="OFJ195" s="375"/>
      <c r="OFK195" s="375"/>
      <c r="OFL195" s="375"/>
      <c r="OFM195" s="375"/>
      <c r="OFN195" s="375"/>
      <c r="OFO195" s="375"/>
      <c r="OFP195" s="375"/>
      <c r="OFQ195" s="375"/>
      <c r="OFR195" s="375"/>
      <c r="OFS195" s="375"/>
      <c r="OFT195" s="375"/>
      <c r="OFU195" s="375"/>
      <c r="OFV195" s="375"/>
      <c r="OFW195" s="375"/>
      <c r="OFX195" s="375"/>
      <c r="OFY195" s="375"/>
      <c r="OFZ195" s="375"/>
      <c r="OGA195" s="375"/>
      <c r="OGB195" s="375"/>
      <c r="OGC195" s="375"/>
      <c r="OGD195" s="375"/>
      <c r="OGE195" s="375"/>
      <c r="OGF195" s="375"/>
      <c r="OGG195" s="376"/>
      <c r="OGH195" s="376"/>
      <c r="OGI195" s="376"/>
      <c r="OGJ195" s="376"/>
      <c r="OGK195" s="376"/>
      <c r="OGL195" s="376"/>
      <c r="OGM195" s="376"/>
      <c r="OGN195" s="376"/>
      <c r="OGO195" s="376"/>
      <c r="OGP195" s="376"/>
      <c r="OGQ195" s="376"/>
      <c r="OGR195" s="376"/>
      <c r="OGS195" s="376"/>
      <c r="OGT195" s="376"/>
      <c r="OGU195" s="376"/>
      <c r="OGV195" s="376"/>
      <c r="OGW195" s="376"/>
      <c r="OGX195" s="376"/>
      <c r="OGY195" s="376"/>
      <c r="OGZ195" s="376"/>
      <c r="OHA195" s="376"/>
      <c r="OHB195" s="376"/>
      <c r="OHC195" s="376"/>
      <c r="OHD195" s="376"/>
      <c r="OHE195" s="377"/>
      <c r="OHF195" s="377"/>
      <c r="OHG195" s="377"/>
      <c r="OHH195" s="377"/>
      <c r="OHI195" s="377"/>
      <c r="OHJ195" s="376"/>
      <c r="OHK195" s="376"/>
      <c r="OHL195" s="377"/>
      <c r="OHM195" s="377"/>
      <c r="OHN195" s="376"/>
      <c r="OHO195" s="376"/>
      <c r="OHP195" s="377"/>
      <c r="OHQ195" s="377"/>
      <c r="OHR195" s="376"/>
      <c r="OHS195" s="376"/>
      <c r="OHT195" s="376"/>
      <c r="OHU195" s="376"/>
      <c r="OHV195" s="376"/>
      <c r="OHW195" s="376"/>
      <c r="OHX195" s="376"/>
      <c r="OHY195" s="377"/>
      <c r="OHZ195" s="377"/>
      <c r="OIA195" s="376"/>
      <c r="OIB195" s="376"/>
      <c r="OIC195" s="377"/>
      <c r="OID195" s="377"/>
      <c r="OIE195" s="376"/>
      <c r="OIF195" s="376"/>
      <c r="OIG195" s="376"/>
      <c r="OIH195" s="376"/>
      <c r="OII195" s="376"/>
      <c r="OIJ195" s="370"/>
      <c r="OIK195" s="396"/>
      <c r="OIL195" s="376"/>
      <c r="OIM195" s="376"/>
      <c r="OIN195" s="376"/>
      <c r="OIO195" s="376"/>
      <c r="OIP195" s="376"/>
      <c r="OIQ195" s="376"/>
      <c r="OIR195" s="376"/>
      <c r="OIS195" s="375"/>
      <c r="OIT195" s="375"/>
      <c r="OIU195" s="375"/>
      <c r="OIV195" s="375"/>
      <c r="OIW195" s="375"/>
      <c r="OIX195" s="375"/>
      <c r="OIY195" s="375"/>
      <c r="OIZ195" s="375"/>
      <c r="OJA195" s="375"/>
      <c r="OJB195" s="375"/>
      <c r="OJC195" s="375"/>
      <c r="OJD195" s="375"/>
      <c r="OJE195" s="375"/>
      <c r="OJF195" s="375"/>
      <c r="OJG195" s="375"/>
      <c r="OJH195" s="375"/>
      <c r="OJI195" s="375"/>
      <c r="OJJ195" s="375"/>
      <c r="OJK195" s="375"/>
      <c r="OJL195" s="375"/>
      <c r="OJM195" s="375"/>
      <c r="OJN195" s="375"/>
      <c r="OJO195" s="375"/>
      <c r="OJP195" s="375"/>
      <c r="OJQ195" s="375"/>
      <c r="OJR195" s="375"/>
      <c r="OJS195" s="375"/>
      <c r="OJT195" s="375"/>
      <c r="OJU195" s="375"/>
      <c r="OJV195" s="375"/>
      <c r="OJW195" s="375"/>
      <c r="OJX195" s="375"/>
      <c r="OJY195" s="375"/>
      <c r="OJZ195" s="375"/>
      <c r="OKA195" s="375"/>
      <c r="OKB195" s="375"/>
      <c r="OKC195" s="375"/>
      <c r="OKD195" s="375"/>
      <c r="OKE195" s="375"/>
      <c r="OKF195" s="375"/>
      <c r="OKG195" s="375"/>
      <c r="OKH195" s="375"/>
      <c r="OKI195" s="375"/>
      <c r="OKJ195" s="375"/>
      <c r="OKK195" s="376"/>
      <c r="OKL195" s="376"/>
      <c r="OKM195" s="376"/>
      <c r="OKN195" s="376"/>
      <c r="OKO195" s="376"/>
      <c r="OKP195" s="376"/>
      <c r="OKQ195" s="376"/>
      <c r="OKR195" s="376"/>
      <c r="OKS195" s="376"/>
      <c r="OKT195" s="376"/>
      <c r="OKU195" s="376"/>
      <c r="OKV195" s="376"/>
      <c r="OKW195" s="376"/>
      <c r="OKX195" s="376"/>
      <c r="OKY195" s="376"/>
      <c r="OKZ195" s="376"/>
      <c r="OLA195" s="376"/>
      <c r="OLB195" s="376"/>
      <c r="OLC195" s="376"/>
      <c r="OLD195" s="376"/>
      <c r="OLE195" s="376"/>
      <c r="OLF195" s="376"/>
      <c r="OLG195" s="376"/>
      <c r="OLH195" s="376"/>
      <c r="OLI195" s="377"/>
      <c r="OLJ195" s="377"/>
      <c r="OLK195" s="377"/>
      <c r="OLL195" s="377"/>
      <c r="OLM195" s="377"/>
      <c r="OLN195" s="376"/>
      <c r="OLO195" s="376"/>
      <c r="OLP195" s="377"/>
      <c r="OLQ195" s="377"/>
      <c r="OLR195" s="376"/>
      <c r="OLS195" s="376"/>
      <c r="OLT195" s="377"/>
      <c r="OLU195" s="377"/>
      <c r="OLV195" s="376"/>
      <c r="OLW195" s="376"/>
      <c r="OLX195" s="376"/>
      <c r="OLY195" s="376"/>
      <c r="OLZ195" s="376"/>
      <c r="OMA195" s="376"/>
      <c r="OMB195" s="376"/>
      <c r="OMC195" s="377"/>
      <c r="OMD195" s="377"/>
      <c r="OME195" s="376"/>
      <c r="OMF195" s="376"/>
      <c r="OMG195" s="377"/>
      <c r="OMH195" s="377"/>
      <c r="OMI195" s="376"/>
      <c r="OMJ195" s="376"/>
      <c r="OMK195" s="376"/>
      <c r="OML195" s="376"/>
      <c r="OMM195" s="376"/>
      <c r="OMN195" s="370"/>
      <c r="OMO195" s="396"/>
      <c r="OMP195" s="376"/>
      <c r="OMQ195" s="376"/>
      <c r="OMR195" s="376"/>
      <c r="OMS195" s="376"/>
      <c r="OMT195" s="376"/>
      <c r="OMU195" s="376"/>
      <c r="OMV195" s="376"/>
      <c r="OMW195" s="375"/>
      <c r="OMX195" s="375"/>
      <c r="OMY195" s="375"/>
      <c r="OMZ195" s="375"/>
      <c r="ONA195" s="375"/>
      <c r="ONB195" s="375"/>
      <c r="ONC195" s="375"/>
      <c r="OND195" s="375"/>
      <c r="ONE195" s="375"/>
      <c r="ONF195" s="375"/>
      <c r="ONG195" s="375"/>
      <c r="ONH195" s="375"/>
      <c r="ONI195" s="375"/>
      <c r="ONJ195" s="375"/>
      <c r="ONK195" s="375"/>
      <c r="ONL195" s="375"/>
      <c r="ONM195" s="375"/>
      <c r="ONN195" s="375"/>
      <c r="ONO195" s="375"/>
      <c r="ONP195" s="375"/>
      <c r="ONQ195" s="375"/>
      <c r="ONR195" s="375"/>
      <c r="ONS195" s="375"/>
      <c r="ONT195" s="375"/>
      <c r="ONU195" s="375"/>
      <c r="ONV195" s="375"/>
      <c r="ONW195" s="375"/>
      <c r="ONX195" s="375"/>
      <c r="ONY195" s="375"/>
      <c r="ONZ195" s="375"/>
      <c r="OOA195" s="375"/>
      <c r="OOB195" s="375"/>
      <c r="OOC195" s="375"/>
      <c r="OOD195" s="375"/>
      <c r="OOE195" s="375"/>
      <c r="OOF195" s="375"/>
      <c r="OOG195" s="375"/>
      <c r="OOH195" s="375"/>
      <c r="OOI195" s="375"/>
      <c r="OOJ195" s="375"/>
      <c r="OOK195" s="375"/>
      <c r="OOL195" s="375"/>
      <c r="OOM195" s="375"/>
      <c r="OON195" s="375"/>
      <c r="OOO195" s="376"/>
      <c r="OOP195" s="376"/>
      <c r="OOQ195" s="376"/>
      <c r="OOR195" s="376"/>
      <c r="OOS195" s="376"/>
      <c r="OOT195" s="376"/>
      <c r="OOU195" s="376"/>
      <c r="OOV195" s="376"/>
      <c r="OOW195" s="376"/>
      <c r="OOX195" s="376"/>
      <c r="OOY195" s="376"/>
      <c r="OOZ195" s="376"/>
      <c r="OPA195" s="376"/>
      <c r="OPB195" s="376"/>
      <c r="OPC195" s="376"/>
      <c r="OPD195" s="376"/>
      <c r="OPE195" s="376"/>
      <c r="OPF195" s="376"/>
      <c r="OPG195" s="376"/>
      <c r="OPH195" s="376"/>
      <c r="OPI195" s="376"/>
      <c r="OPJ195" s="376"/>
      <c r="OPK195" s="376"/>
      <c r="OPL195" s="376"/>
      <c r="OPM195" s="377"/>
      <c r="OPN195" s="377"/>
      <c r="OPO195" s="377"/>
      <c r="OPP195" s="377"/>
      <c r="OPQ195" s="377"/>
      <c r="OPR195" s="376"/>
      <c r="OPS195" s="376"/>
      <c r="OPT195" s="377"/>
      <c r="OPU195" s="377"/>
      <c r="OPV195" s="376"/>
      <c r="OPW195" s="376"/>
      <c r="OPX195" s="377"/>
      <c r="OPY195" s="377"/>
      <c r="OPZ195" s="376"/>
      <c r="OQA195" s="376"/>
      <c r="OQB195" s="376"/>
      <c r="OQC195" s="376"/>
      <c r="OQD195" s="376"/>
      <c r="OQE195" s="376"/>
      <c r="OQF195" s="376"/>
      <c r="OQG195" s="377"/>
      <c r="OQH195" s="377"/>
      <c r="OQI195" s="376"/>
      <c r="OQJ195" s="376"/>
      <c r="OQK195" s="377"/>
      <c r="OQL195" s="377"/>
      <c r="OQM195" s="376"/>
      <c r="OQN195" s="376"/>
      <c r="OQO195" s="376"/>
      <c r="OQP195" s="376"/>
      <c r="OQQ195" s="376"/>
      <c r="OQR195" s="370"/>
      <c r="OQS195" s="396"/>
      <c r="OQT195" s="376"/>
      <c r="OQU195" s="376"/>
      <c r="OQV195" s="376"/>
      <c r="OQW195" s="376"/>
      <c r="OQX195" s="376"/>
      <c r="OQY195" s="376"/>
      <c r="OQZ195" s="376"/>
      <c r="ORA195" s="375"/>
      <c r="ORB195" s="375"/>
      <c r="ORC195" s="375"/>
      <c r="ORD195" s="375"/>
      <c r="ORE195" s="375"/>
      <c r="ORF195" s="375"/>
      <c r="ORG195" s="375"/>
      <c r="ORH195" s="375"/>
      <c r="ORI195" s="375"/>
      <c r="ORJ195" s="375"/>
      <c r="ORK195" s="375"/>
      <c r="ORL195" s="375"/>
      <c r="ORM195" s="375"/>
      <c r="ORN195" s="375"/>
      <c r="ORO195" s="375"/>
      <c r="ORP195" s="375"/>
      <c r="ORQ195" s="375"/>
      <c r="ORR195" s="375"/>
      <c r="ORS195" s="375"/>
      <c r="ORT195" s="375"/>
      <c r="ORU195" s="375"/>
      <c r="ORV195" s="375"/>
      <c r="ORW195" s="375"/>
      <c r="ORX195" s="375"/>
      <c r="ORY195" s="375"/>
      <c r="ORZ195" s="375"/>
      <c r="OSA195" s="375"/>
      <c r="OSB195" s="375"/>
      <c r="OSC195" s="375"/>
      <c r="OSD195" s="375"/>
      <c r="OSE195" s="375"/>
      <c r="OSF195" s="375"/>
      <c r="OSG195" s="375"/>
      <c r="OSH195" s="375"/>
      <c r="OSI195" s="375"/>
      <c r="OSJ195" s="375"/>
      <c r="OSK195" s="375"/>
      <c r="OSL195" s="375"/>
      <c r="OSM195" s="375"/>
      <c r="OSN195" s="375"/>
      <c r="OSO195" s="375"/>
      <c r="OSP195" s="375"/>
      <c r="OSQ195" s="375"/>
      <c r="OSR195" s="375"/>
      <c r="OSS195" s="376"/>
      <c r="OST195" s="376"/>
      <c r="OSU195" s="376"/>
      <c r="OSV195" s="376"/>
      <c r="OSW195" s="376"/>
      <c r="OSX195" s="376"/>
      <c r="OSY195" s="376"/>
      <c r="OSZ195" s="376"/>
      <c r="OTA195" s="376"/>
      <c r="OTB195" s="376"/>
      <c r="OTC195" s="376"/>
      <c r="OTD195" s="376"/>
      <c r="OTE195" s="376"/>
      <c r="OTF195" s="376"/>
      <c r="OTG195" s="376"/>
      <c r="OTH195" s="376"/>
      <c r="OTI195" s="376"/>
      <c r="OTJ195" s="376"/>
      <c r="OTK195" s="376"/>
      <c r="OTL195" s="376"/>
      <c r="OTM195" s="376"/>
      <c r="OTN195" s="376"/>
      <c r="OTO195" s="376"/>
      <c r="OTP195" s="376"/>
      <c r="OTQ195" s="377"/>
      <c r="OTR195" s="377"/>
      <c r="OTS195" s="377"/>
      <c r="OTT195" s="377"/>
      <c r="OTU195" s="377"/>
      <c r="OTV195" s="376"/>
      <c r="OTW195" s="376"/>
      <c r="OTX195" s="377"/>
      <c r="OTY195" s="377"/>
      <c r="OTZ195" s="376"/>
      <c r="OUA195" s="376"/>
      <c r="OUB195" s="377"/>
      <c r="OUC195" s="377"/>
      <c r="OUD195" s="376"/>
      <c r="OUE195" s="376"/>
      <c r="OUF195" s="376"/>
      <c r="OUG195" s="376"/>
      <c r="OUH195" s="376"/>
      <c r="OUI195" s="376"/>
      <c r="OUJ195" s="376"/>
      <c r="OUK195" s="377"/>
      <c r="OUL195" s="377"/>
      <c r="OUM195" s="376"/>
      <c r="OUN195" s="376"/>
      <c r="OUO195" s="377"/>
      <c r="OUP195" s="377"/>
      <c r="OUQ195" s="376"/>
      <c r="OUR195" s="376"/>
      <c r="OUS195" s="376"/>
      <c r="OUT195" s="376"/>
      <c r="OUU195" s="376"/>
      <c r="OUV195" s="370"/>
      <c r="OUW195" s="396"/>
      <c r="OUX195" s="376"/>
      <c r="OUY195" s="376"/>
      <c r="OUZ195" s="376"/>
      <c r="OVA195" s="376"/>
      <c r="OVB195" s="376"/>
      <c r="OVC195" s="376"/>
      <c r="OVD195" s="376"/>
      <c r="OVE195" s="375"/>
      <c r="OVF195" s="375"/>
      <c r="OVG195" s="375"/>
      <c r="OVH195" s="375"/>
      <c r="OVI195" s="375"/>
      <c r="OVJ195" s="375"/>
      <c r="OVK195" s="375"/>
      <c r="OVL195" s="375"/>
      <c r="OVM195" s="375"/>
      <c r="OVN195" s="375"/>
      <c r="OVO195" s="375"/>
      <c r="OVP195" s="375"/>
      <c r="OVQ195" s="375"/>
      <c r="OVR195" s="375"/>
      <c r="OVS195" s="375"/>
      <c r="OVT195" s="375"/>
      <c r="OVU195" s="375"/>
      <c r="OVV195" s="375"/>
      <c r="OVW195" s="375"/>
      <c r="OVX195" s="375"/>
      <c r="OVY195" s="375"/>
      <c r="OVZ195" s="375"/>
      <c r="OWA195" s="375"/>
      <c r="OWB195" s="375"/>
      <c r="OWC195" s="375"/>
      <c r="OWD195" s="375"/>
      <c r="OWE195" s="375"/>
      <c r="OWF195" s="375"/>
      <c r="OWG195" s="375"/>
      <c r="OWH195" s="375"/>
      <c r="OWI195" s="375"/>
      <c r="OWJ195" s="375"/>
      <c r="OWK195" s="375"/>
      <c r="OWL195" s="375"/>
      <c r="OWM195" s="375"/>
      <c r="OWN195" s="375"/>
      <c r="OWO195" s="375"/>
      <c r="OWP195" s="375"/>
      <c r="OWQ195" s="375"/>
      <c r="OWR195" s="375"/>
      <c r="OWS195" s="375"/>
      <c r="OWT195" s="375"/>
      <c r="OWU195" s="375"/>
      <c r="OWV195" s="375"/>
      <c r="OWW195" s="376"/>
      <c r="OWX195" s="376"/>
      <c r="OWY195" s="376"/>
      <c r="OWZ195" s="376"/>
      <c r="OXA195" s="376"/>
      <c r="OXB195" s="376"/>
      <c r="OXC195" s="376"/>
      <c r="OXD195" s="376"/>
      <c r="OXE195" s="376"/>
      <c r="OXF195" s="376"/>
      <c r="OXG195" s="376"/>
      <c r="OXH195" s="376"/>
      <c r="OXI195" s="376"/>
      <c r="OXJ195" s="376"/>
      <c r="OXK195" s="376"/>
      <c r="OXL195" s="376"/>
      <c r="OXM195" s="376"/>
      <c r="OXN195" s="376"/>
      <c r="OXO195" s="376"/>
      <c r="OXP195" s="376"/>
      <c r="OXQ195" s="376"/>
      <c r="OXR195" s="376"/>
      <c r="OXS195" s="376"/>
      <c r="OXT195" s="376"/>
      <c r="OXU195" s="377"/>
      <c r="OXV195" s="377"/>
      <c r="OXW195" s="377"/>
      <c r="OXX195" s="377"/>
      <c r="OXY195" s="377"/>
      <c r="OXZ195" s="376"/>
      <c r="OYA195" s="376"/>
      <c r="OYB195" s="377"/>
      <c r="OYC195" s="377"/>
      <c r="OYD195" s="376"/>
      <c r="OYE195" s="376"/>
      <c r="OYF195" s="377"/>
      <c r="OYG195" s="377"/>
      <c r="OYH195" s="376"/>
      <c r="OYI195" s="376"/>
      <c r="OYJ195" s="376"/>
      <c r="OYK195" s="376"/>
      <c r="OYL195" s="376"/>
      <c r="OYM195" s="376"/>
      <c r="OYN195" s="376"/>
      <c r="OYO195" s="377"/>
      <c r="OYP195" s="377"/>
      <c r="OYQ195" s="376"/>
      <c r="OYR195" s="376"/>
      <c r="OYS195" s="377"/>
      <c r="OYT195" s="377"/>
      <c r="OYU195" s="376"/>
      <c r="OYV195" s="376"/>
      <c r="OYW195" s="376"/>
      <c r="OYX195" s="376"/>
      <c r="OYY195" s="376"/>
      <c r="OYZ195" s="370"/>
      <c r="OZA195" s="396"/>
      <c r="OZB195" s="376"/>
      <c r="OZC195" s="376"/>
      <c r="OZD195" s="376"/>
      <c r="OZE195" s="376"/>
      <c r="OZF195" s="376"/>
      <c r="OZG195" s="376"/>
      <c r="OZH195" s="376"/>
      <c r="OZI195" s="375"/>
      <c r="OZJ195" s="375"/>
      <c r="OZK195" s="375"/>
      <c r="OZL195" s="375"/>
      <c r="OZM195" s="375"/>
      <c r="OZN195" s="375"/>
      <c r="OZO195" s="375"/>
      <c r="OZP195" s="375"/>
      <c r="OZQ195" s="375"/>
      <c r="OZR195" s="375"/>
      <c r="OZS195" s="375"/>
      <c r="OZT195" s="375"/>
      <c r="OZU195" s="375"/>
      <c r="OZV195" s="375"/>
      <c r="OZW195" s="375"/>
      <c r="OZX195" s="375"/>
      <c r="OZY195" s="375"/>
      <c r="OZZ195" s="375"/>
      <c r="PAA195" s="375"/>
      <c r="PAB195" s="375"/>
      <c r="PAC195" s="375"/>
      <c r="PAD195" s="375"/>
      <c r="PAE195" s="375"/>
      <c r="PAF195" s="375"/>
      <c r="PAG195" s="375"/>
      <c r="PAH195" s="375"/>
      <c r="PAI195" s="375"/>
      <c r="PAJ195" s="375"/>
      <c r="PAK195" s="375"/>
      <c r="PAL195" s="375"/>
      <c r="PAM195" s="375"/>
      <c r="PAN195" s="375"/>
      <c r="PAO195" s="375"/>
      <c r="PAP195" s="375"/>
      <c r="PAQ195" s="375"/>
      <c r="PAR195" s="375"/>
      <c r="PAS195" s="375"/>
      <c r="PAT195" s="375"/>
      <c r="PAU195" s="375"/>
      <c r="PAV195" s="375"/>
      <c r="PAW195" s="375"/>
      <c r="PAX195" s="375"/>
      <c r="PAY195" s="375"/>
      <c r="PAZ195" s="375"/>
      <c r="PBA195" s="376"/>
      <c r="PBB195" s="376"/>
      <c r="PBC195" s="376"/>
      <c r="PBD195" s="376"/>
      <c r="PBE195" s="376"/>
      <c r="PBF195" s="376"/>
      <c r="PBG195" s="376"/>
      <c r="PBH195" s="376"/>
      <c r="PBI195" s="376"/>
      <c r="PBJ195" s="376"/>
      <c r="PBK195" s="376"/>
      <c r="PBL195" s="376"/>
      <c r="PBM195" s="376"/>
      <c r="PBN195" s="376"/>
      <c r="PBO195" s="376"/>
      <c r="PBP195" s="376"/>
      <c r="PBQ195" s="376"/>
      <c r="PBR195" s="376"/>
      <c r="PBS195" s="376"/>
      <c r="PBT195" s="376"/>
      <c r="PBU195" s="376"/>
      <c r="PBV195" s="376"/>
      <c r="PBW195" s="376"/>
      <c r="PBX195" s="376"/>
      <c r="PBY195" s="377"/>
      <c r="PBZ195" s="377"/>
      <c r="PCA195" s="377"/>
      <c r="PCB195" s="377"/>
      <c r="PCC195" s="377"/>
      <c r="PCD195" s="376"/>
      <c r="PCE195" s="376"/>
      <c r="PCF195" s="377"/>
      <c r="PCG195" s="377"/>
      <c r="PCH195" s="376"/>
      <c r="PCI195" s="376"/>
      <c r="PCJ195" s="377"/>
      <c r="PCK195" s="377"/>
      <c r="PCL195" s="376"/>
      <c r="PCM195" s="376"/>
      <c r="PCN195" s="376"/>
      <c r="PCO195" s="376"/>
      <c r="PCP195" s="376"/>
      <c r="PCQ195" s="376"/>
      <c r="PCR195" s="376"/>
      <c r="PCS195" s="377"/>
      <c r="PCT195" s="377"/>
      <c r="PCU195" s="376"/>
      <c r="PCV195" s="376"/>
      <c r="PCW195" s="377"/>
      <c r="PCX195" s="377"/>
      <c r="PCY195" s="376"/>
      <c r="PCZ195" s="376"/>
      <c r="PDA195" s="376"/>
      <c r="PDB195" s="376"/>
      <c r="PDC195" s="376"/>
      <c r="PDD195" s="370"/>
      <c r="PDE195" s="396"/>
      <c r="PDF195" s="376"/>
      <c r="PDG195" s="376"/>
      <c r="PDH195" s="376"/>
      <c r="PDI195" s="376"/>
      <c r="PDJ195" s="376"/>
      <c r="PDK195" s="376"/>
      <c r="PDL195" s="376"/>
      <c r="PDM195" s="375"/>
      <c r="PDN195" s="375"/>
      <c r="PDO195" s="375"/>
      <c r="PDP195" s="375"/>
      <c r="PDQ195" s="375"/>
      <c r="PDR195" s="375"/>
      <c r="PDS195" s="375"/>
      <c r="PDT195" s="375"/>
      <c r="PDU195" s="375"/>
      <c r="PDV195" s="375"/>
      <c r="PDW195" s="375"/>
      <c r="PDX195" s="375"/>
      <c r="PDY195" s="375"/>
      <c r="PDZ195" s="375"/>
      <c r="PEA195" s="375"/>
      <c r="PEB195" s="375"/>
      <c r="PEC195" s="375"/>
      <c r="PED195" s="375"/>
      <c r="PEE195" s="375"/>
      <c r="PEF195" s="375"/>
      <c r="PEG195" s="375"/>
      <c r="PEH195" s="375"/>
      <c r="PEI195" s="375"/>
      <c r="PEJ195" s="375"/>
      <c r="PEK195" s="375"/>
      <c r="PEL195" s="375"/>
      <c r="PEM195" s="375"/>
      <c r="PEN195" s="375"/>
      <c r="PEO195" s="375"/>
      <c r="PEP195" s="375"/>
      <c r="PEQ195" s="375"/>
      <c r="PER195" s="375"/>
      <c r="PES195" s="375"/>
      <c r="PET195" s="375"/>
      <c r="PEU195" s="375"/>
      <c r="PEV195" s="375"/>
      <c r="PEW195" s="375"/>
      <c r="PEX195" s="375"/>
      <c r="PEY195" s="375"/>
      <c r="PEZ195" s="375"/>
      <c r="PFA195" s="375"/>
      <c r="PFB195" s="375"/>
      <c r="PFC195" s="375"/>
      <c r="PFD195" s="375"/>
      <c r="PFE195" s="376"/>
      <c r="PFF195" s="376"/>
      <c r="PFG195" s="376"/>
      <c r="PFH195" s="376"/>
      <c r="PFI195" s="376"/>
      <c r="PFJ195" s="376"/>
      <c r="PFK195" s="376"/>
      <c r="PFL195" s="376"/>
      <c r="PFM195" s="376"/>
      <c r="PFN195" s="376"/>
      <c r="PFO195" s="376"/>
      <c r="PFP195" s="376"/>
      <c r="PFQ195" s="376"/>
      <c r="PFR195" s="376"/>
      <c r="PFS195" s="376"/>
      <c r="PFT195" s="376"/>
      <c r="PFU195" s="376"/>
      <c r="PFV195" s="376"/>
      <c r="PFW195" s="376"/>
      <c r="PFX195" s="376"/>
      <c r="PFY195" s="376"/>
      <c r="PFZ195" s="376"/>
      <c r="PGA195" s="376"/>
      <c r="PGB195" s="376"/>
      <c r="PGC195" s="377"/>
      <c r="PGD195" s="377"/>
      <c r="PGE195" s="377"/>
      <c r="PGF195" s="377"/>
      <c r="PGG195" s="377"/>
      <c r="PGH195" s="376"/>
      <c r="PGI195" s="376"/>
      <c r="PGJ195" s="377"/>
      <c r="PGK195" s="377"/>
      <c r="PGL195" s="376"/>
      <c r="PGM195" s="376"/>
      <c r="PGN195" s="377"/>
      <c r="PGO195" s="377"/>
      <c r="PGP195" s="376"/>
      <c r="PGQ195" s="376"/>
      <c r="PGR195" s="376"/>
      <c r="PGS195" s="376"/>
      <c r="PGT195" s="376"/>
      <c r="PGU195" s="376"/>
      <c r="PGV195" s="376"/>
      <c r="PGW195" s="377"/>
      <c r="PGX195" s="377"/>
      <c r="PGY195" s="376"/>
      <c r="PGZ195" s="376"/>
      <c r="PHA195" s="377"/>
      <c r="PHB195" s="377"/>
      <c r="PHC195" s="376"/>
      <c r="PHD195" s="376"/>
      <c r="PHE195" s="376"/>
      <c r="PHF195" s="376"/>
      <c r="PHG195" s="376"/>
      <c r="PHH195" s="370"/>
      <c r="PHI195" s="396"/>
      <c r="PHJ195" s="376"/>
      <c r="PHK195" s="376"/>
      <c r="PHL195" s="376"/>
      <c r="PHM195" s="376"/>
      <c r="PHN195" s="376"/>
      <c r="PHO195" s="376"/>
      <c r="PHP195" s="376"/>
      <c r="PHQ195" s="375"/>
      <c r="PHR195" s="375"/>
      <c r="PHS195" s="375"/>
      <c r="PHT195" s="375"/>
      <c r="PHU195" s="375"/>
      <c r="PHV195" s="375"/>
      <c r="PHW195" s="375"/>
      <c r="PHX195" s="375"/>
      <c r="PHY195" s="375"/>
      <c r="PHZ195" s="375"/>
      <c r="PIA195" s="375"/>
      <c r="PIB195" s="375"/>
      <c r="PIC195" s="375"/>
      <c r="PID195" s="375"/>
      <c r="PIE195" s="375"/>
      <c r="PIF195" s="375"/>
      <c r="PIG195" s="375"/>
      <c r="PIH195" s="375"/>
      <c r="PII195" s="375"/>
      <c r="PIJ195" s="375"/>
      <c r="PIK195" s="375"/>
      <c r="PIL195" s="375"/>
      <c r="PIM195" s="375"/>
      <c r="PIN195" s="375"/>
      <c r="PIO195" s="375"/>
      <c r="PIP195" s="375"/>
      <c r="PIQ195" s="375"/>
      <c r="PIR195" s="375"/>
      <c r="PIS195" s="375"/>
      <c r="PIT195" s="375"/>
      <c r="PIU195" s="375"/>
      <c r="PIV195" s="375"/>
      <c r="PIW195" s="375"/>
      <c r="PIX195" s="375"/>
      <c r="PIY195" s="375"/>
      <c r="PIZ195" s="375"/>
      <c r="PJA195" s="375"/>
      <c r="PJB195" s="375"/>
      <c r="PJC195" s="375"/>
      <c r="PJD195" s="375"/>
      <c r="PJE195" s="375"/>
      <c r="PJF195" s="375"/>
      <c r="PJG195" s="375"/>
      <c r="PJH195" s="375"/>
      <c r="PJI195" s="376"/>
      <c r="PJJ195" s="376"/>
      <c r="PJK195" s="376"/>
      <c r="PJL195" s="376"/>
      <c r="PJM195" s="376"/>
      <c r="PJN195" s="376"/>
      <c r="PJO195" s="376"/>
      <c r="PJP195" s="376"/>
      <c r="PJQ195" s="376"/>
      <c r="PJR195" s="376"/>
      <c r="PJS195" s="376"/>
      <c r="PJT195" s="376"/>
      <c r="PJU195" s="376"/>
      <c r="PJV195" s="376"/>
      <c r="PJW195" s="376"/>
      <c r="PJX195" s="376"/>
      <c r="PJY195" s="376"/>
      <c r="PJZ195" s="376"/>
      <c r="PKA195" s="376"/>
      <c r="PKB195" s="376"/>
      <c r="PKC195" s="376"/>
      <c r="PKD195" s="376"/>
      <c r="PKE195" s="376"/>
      <c r="PKF195" s="376"/>
      <c r="PKG195" s="377"/>
      <c r="PKH195" s="377"/>
      <c r="PKI195" s="377"/>
      <c r="PKJ195" s="377"/>
      <c r="PKK195" s="377"/>
      <c r="PKL195" s="376"/>
      <c r="PKM195" s="376"/>
      <c r="PKN195" s="377"/>
      <c r="PKO195" s="377"/>
      <c r="PKP195" s="376"/>
      <c r="PKQ195" s="376"/>
      <c r="PKR195" s="377"/>
      <c r="PKS195" s="377"/>
      <c r="PKT195" s="376"/>
      <c r="PKU195" s="376"/>
      <c r="PKV195" s="376"/>
      <c r="PKW195" s="376"/>
      <c r="PKX195" s="376"/>
      <c r="PKY195" s="376"/>
      <c r="PKZ195" s="376"/>
      <c r="PLA195" s="377"/>
      <c r="PLB195" s="377"/>
      <c r="PLC195" s="376"/>
      <c r="PLD195" s="376"/>
      <c r="PLE195" s="377"/>
      <c r="PLF195" s="377"/>
      <c r="PLG195" s="376"/>
      <c r="PLH195" s="376"/>
      <c r="PLI195" s="376"/>
      <c r="PLJ195" s="376"/>
      <c r="PLK195" s="376"/>
      <c r="PLL195" s="370"/>
      <c r="PLM195" s="396"/>
      <c r="PLN195" s="376"/>
      <c r="PLO195" s="376"/>
      <c r="PLP195" s="376"/>
      <c r="PLQ195" s="376"/>
      <c r="PLR195" s="376"/>
      <c r="PLS195" s="376"/>
      <c r="PLT195" s="376"/>
      <c r="PLU195" s="375"/>
      <c r="PLV195" s="375"/>
      <c r="PLW195" s="375"/>
      <c r="PLX195" s="375"/>
      <c r="PLY195" s="375"/>
      <c r="PLZ195" s="375"/>
      <c r="PMA195" s="375"/>
      <c r="PMB195" s="375"/>
      <c r="PMC195" s="375"/>
      <c r="PMD195" s="375"/>
      <c r="PME195" s="375"/>
      <c r="PMF195" s="375"/>
      <c r="PMG195" s="375"/>
      <c r="PMH195" s="375"/>
      <c r="PMI195" s="375"/>
      <c r="PMJ195" s="375"/>
      <c r="PMK195" s="375"/>
      <c r="PML195" s="375"/>
      <c r="PMM195" s="375"/>
      <c r="PMN195" s="375"/>
      <c r="PMO195" s="375"/>
      <c r="PMP195" s="375"/>
      <c r="PMQ195" s="375"/>
      <c r="PMR195" s="375"/>
      <c r="PMS195" s="375"/>
      <c r="PMT195" s="375"/>
      <c r="PMU195" s="375"/>
      <c r="PMV195" s="375"/>
      <c r="PMW195" s="375"/>
      <c r="PMX195" s="375"/>
      <c r="PMY195" s="375"/>
      <c r="PMZ195" s="375"/>
      <c r="PNA195" s="375"/>
      <c r="PNB195" s="375"/>
      <c r="PNC195" s="375"/>
      <c r="PND195" s="375"/>
      <c r="PNE195" s="375"/>
      <c r="PNF195" s="375"/>
      <c r="PNG195" s="375"/>
      <c r="PNH195" s="375"/>
      <c r="PNI195" s="375"/>
      <c r="PNJ195" s="375"/>
      <c r="PNK195" s="375"/>
      <c r="PNL195" s="375"/>
      <c r="PNM195" s="376"/>
      <c r="PNN195" s="376"/>
      <c r="PNO195" s="376"/>
      <c r="PNP195" s="376"/>
      <c r="PNQ195" s="376"/>
      <c r="PNR195" s="376"/>
      <c r="PNS195" s="376"/>
      <c r="PNT195" s="376"/>
      <c r="PNU195" s="376"/>
      <c r="PNV195" s="376"/>
      <c r="PNW195" s="376"/>
      <c r="PNX195" s="376"/>
      <c r="PNY195" s="376"/>
      <c r="PNZ195" s="376"/>
      <c r="POA195" s="376"/>
      <c r="POB195" s="376"/>
      <c r="POC195" s="376"/>
      <c r="POD195" s="376"/>
      <c r="POE195" s="376"/>
      <c r="POF195" s="376"/>
      <c r="POG195" s="376"/>
      <c r="POH195" s="376"/>
      <c r="POI195" s="376"/>
      <c r="POJ195" s="376"/>
      <c r="POK195" s="377"/>
      <c r="POL195" s="377"/>
      <c r="POM195" s="377"/>
      <c r="PON195" s="377"/>
      <c r="POO195" s="377"/>
      <c r="POP195" s="376"/>
      <c r="POQ195" s="376"/>
      <c r="POR195" s="377"/>
      <c r="POS195" s="377"/>
      <c r="POT195" s="376"/>
      <c r="POU195" s="376"/>
      <c r="POV195" s="377"/>
      <c r="POW195" s="377"/>
      <c r="POX195" s="376"/>
      <c r="POY195" s="376"/>
      <c r="POZ195" s="376"/>
      <c r="PPA195" s="376"/>
      <c r="PPB195" s="376"/>
      <c r="PPC195" s="376"/>
      <c r="PPD195" s="376"/>
      <c r="PPE195" s="377"/>
      <c r="PPF195" s="377"/>
      <c r="PPG195" s="376"/>
      <c r="PPH195" s="376"/>
      <c r="PPI195" s="377"/>
      <c r="PPJ195" s="377"/>
      <c r="PPK195" s="376"/>
      <c r="PPL195" s="376"/>
      <c r="PPM195" s="376"/>
      <c r="PPN195" s="376"/>
      <c r="PPO195" s="376"/>
      <c r="PPP195" s="370"/>
      <c r="PPQ195" s="396"/>
      <c r="PPR195" s="376"/>
      <c r="PPS195" s="376"/>
      <c r="PPT195" s="376"/>
      <c r="PPU195" s="376"/>
      <c r="PPV195" s="376"/>
      <c r="PPW195" s="376"/>
      <c r="PPX195" s="376"/>
      <c r="PPY195" s="375"/>
      <c r="PPZ195" s="375"/>
      <c r="PQA195" s="375"/>
      <c r="PQB195" s="375"/>
      <c r="PQC195" s="375"/>
      <c r="PQD195" s="375"/>
      <c r="PQE195" s="375"/>
      <c r="PQF195" s="375"/>
      <c r="PQG195" s="375"/>
      <c r="PQH195" s="375"/>
      <c r="PQI195" s="375"/>
      <c r="PQJ195" s="375"/>
      <c r="PQK195" s="375"/>
      <c r="PQL195" s="375"/>
      <c r="PQM195" s="375"/>
      <c r="PQN195" s="375"/>
      <c r="PQO195" s="375"/>
      <c r="PQP195" s="375"/>
      <c r="PQQ195" s="375"/>
      <c r="PQR195" s="375"/>
      <c r="PQS195" s="375"/>
      <c r="PQT195" s="375"/>
      <c r="PQU195" s="375"/>
      <c r="PQV195" s="375"/>
      <c r="PQW195" s="375"/>
      <c r="PQX195" s="375"/>
      <c r="PQY195" s="375"/>
      <c r="PQZ195" s="375"/>
      <c r="PRA195" s="375"/>
      <c r="PRB195" s="375"/>
      <c r="PRC195" s="375"/>
      <c r="PRD195" s="375"/>
      <c r="PRE195" s="375"/>
      <c r="PRF195" s="375"/>
      <c r="PRG195" s="375"/>
      <c r="PRH195" s="375"/>
      <c r="PRI195" s="375"/>
      <c r="PRJ195" s="375"/>
      <c r="PRK195" s="375"/>
      <c r="PRL195" s="375"/>
      <c r="PRM195" s="375"/>
      <c r="PRN195" s="375"/>
      <c r="PRO195" s="375"/>
      <c r="PRP195" s="375"/>
      <c r="PRQ195" s="376"/>
      <c r="PRR195" s="376"/>
      <c r="PRS195" s="376"/>
      <c r="PRT195" s="376"/>
      <c r="PRU195" s="376"/>
      <c r="PRV195" s="376"/>
      <c r="PRW195" s="376"/>
      <c r="PRX195" s="376"/>
      <c r="PRY195" s="376"/>
      <c r="PRZ195" s="376"/>
      <c r="PSA195" s="376"/>
      <c r="PSB195" s="376"/>
      <c r="PSC195" s="376"/>
      <c r="PSD195" s="376"/>
      <c r="PSE195" s="376"/>
      <c r="PSF195" s="376"/>
      <c r="PSG195" s="376"/>
      <c r="PSH195" s="376"/>
      <c r="PSI195" s="376"/>
      <c r="PSJ195" s="376"/>
      <c r="PSK195" s="376"/>
      <c r="PSL195" s="376"/>
      <c r="PSM195" s="376"/>
      <c r="PSN195" s="376"/>
      <c r="PSO195" s="377"/>
      <c r="PSP195" s="377"/>
      <c r="PSQ195" s="377"/>
      <c r="PSR195" s="377"/>
      <c r="PSS195" s="377"/>
      <c r="PST195" s="376"/>
      <c r="PSU195" s="376"/>
      <c r="PSV195" s="377"/>
      <c r="PSW195" s="377"/>
      <c r="PSX195" s="376"/>
      <c r="PSY195" s="376"/>
      <c r="PSZ195" s="377"/>
      <c r="PTA195" s="377"/>
      <c r="PTB195" s="376"/>
      <c r="PTC195" s="376"/>
      <c r="PTD195" s="376"/>
      <c r="PTE195" s="376"/>
      <c r="PTF195" s="376"/>
      <c r="PTG195" s="376"/>
      <c r="PTH195" s="376"/>
      <c r="PTI195" s="377"/>
      <c r="PTJ195" s="377"/>
      <c r="PTK195" s="376"/>
      <c r="PTL195" s="376"/>
      <c r="PTM195" s="377"/>
      <c r="PTN195" s="377"/>
      <c r="PTO195" s="376"/>
      <c r="PTP195" s="376"/>
      <c r="PTQ195" s="376"/>
      <c r="PTR195" s="376"/>
      <c r="PTS195" s="376"/>
      <c r="PTT195" s="370"/>
      <c r="PTU195" s="396"/>
      <c r="PTV195" s="376"/>
      <c r="PTW195" s="376"/>
      <c r="PTX195" s="376"/>
      <c r="PTY195" s="376"/>
      <c r="PTZ195" s="376"/>
      <c r="PUA195" s="376"/>
      <c r="PUB195" s="376"/>
      <c r="PUC195" s="375"/>
      <c r="PUD195" s="375"/>
      <c r="PUE195" s="375"/>
      <c r="PUF195" s="375"/>
      <c r="PUG195" s="375"/>
      <c r="PUH195" s="375"/>
      <c r="PUI195" s="375"/>
      <c r="PUJ195" s="375"/>
      <c r="PUK195" s="375"/>
      <c r="PUL195" s="375"/>
      <c r="PUM195" s="375"/>
      <c r="PUN195" s="375"/>
      <c r="PUO195" s="375"/>
      <c r="PUP195" s="375"/>
      <c r="PUQ195" s="375"/>
      <c r="PUR195" s="375"/>
      <c r="PUS195" s="375"/>
      <c r="PUT195" s="375"/>
      <c r="PUU195" s="375"/>
      <c r="PUV195" s="375"/>
      <c r="PUW195" s="375"/>
      <c r="PUX195" s="375"/>
      <c r="PUY195" s="375"/>
      <c r="PUZ195" s="375"/>
      <c r="PVA195" s="375"/>
      <c r="PVB195" s="375"/>
      <c r="PVC195" s="375"/>
      <c r="PVD195" s="375"/>
      <c r="PVE195" s="375"/>
      <c r="PVF195" s="375"/>
      <c r="PVG195" s="375"/>
      <c r="PVH195" s="375"/>
      <c r="PVI195" s="375"/>
      <c r="PVJ195" s="375"/>
      <c r="PVK195" s="375"/>
      <c r="PVL195" s="375"/>
      <c r="PVM195" s="375"/>
      <c r="PVN195" s="375"/>
      <c r="PVO195" s="375"/>
      <c r="PVP195" s="375"/>
      <c r="PVQ195" s="375"/>
      <c r="PVR195" s="375"/>
      <c r="PVS195" s="375"/>
      <c r="PVT195" s="375"/>
      <c r="PVU195" s="376"/>
      <c r="PVV195" s="376"/>
      <c r="PVW195" s="376"/>
      <c r="PVX195" s="376"/>
      <c r="PVY195" s="376"/>
      <c r="PVZ195" s="376"/>
      <c r="PWA195" s="376"/>
      <c r="PWB195" s="376"/>
      <c r="PWC195" s="376"/>
      <c r="PWD195" s="376"/>
      <c r="PWE195" s="376"/>
      <c r="PWF195" s="376"/>
      <c r="PWG195" s="376"/>
      <c r="PWH195" s="376"/>
      <c r="PWI195" s="376"/>
      <c r="PWJ195" s="376"/>
      <c r="PWK195" s="376"/>
      <c r="PWL195" s="376"/>
      <c r="PWM195" s="376"/>
      <c r="PWN195" s="376"/>
      <c r="PWO195" s="376"/>
      <c r="PWP195" s="376"/>
      <c r="PWQ195" s="376"/>
      <c r="PWR195" s="376"/>
      <c r="PWS195" s="377"/>
      <c r="PWT195" s="377"/>
      <c r="PWU195" s="377"/>
      <c r="PWV195" s="377"/>
      <c r="PWW195" s="377"/>
      <c r="PWX195" s="376"/>
      <c r="PWY195" s="376"/>
      <c r="PWZ195" s="377"/>
      <c r="PXA195" s="377"/>
      <c r="PXB195" s="376"/>
      <c r="PXC195" s="376"/>
      <c r="PXD195" s="377"/>
      <c r="PXE195" s="377"/>
      <c r="PXF195" s="376"/>
      <c r="PXG195" s="376"/>
      <c r="PXH195" s="376"/>
      <c r="PXI195" s="376"/>
      <c r="PXJ195" s="376"/>
      <c r="PXK195" s="376"/>
      <c r="PXL195" s="376"/>
      <c r="PXM195" s="377"/>
      <c r="PXN195" s="377"/>
      <c r="PXO195" s="376"/>
      <c r="PXP195" s="376"/>
      <c r="PXQ195" s="377"/>
      <c r="PXR195" s="377"/>
      <c r="PXS195" s="376"/>
      <c r="PXT195" s="376"/>
      <c r="PXU195" s="376"/>
      <c r="PXV195" s="376"/>
      <c r="PXW195" s="376"/>
      <c r="PXX195" s="370"/>
      <c r="PXY195" s="396"/>
      <c r="PXZ195" s="376"/>
      <c r="PYA195" s="376"/>
      <c r="PYB195" s="376"/>
      <c r="PYC195" s="376"/>
      <c r="PYD195" s="376"/>
      <c r="PYE195" s="376"/>
      <c r="PYF195" s="376"/>
      <c r="PYG195" s="375"/>
      <c r="PYH195" s="375"/>
      <c r="PYI195" s="375"/>
      <c r="PYJ195" s="375"/>
      <c r="PYK195" s="375"/>
      <c r="PYL195" s="375"/>
      <c r="PYM195" s="375"/>
      <c r="PYN195" s="375"/>
      <c r="PYO195" s="375"/>
      <c r="PYP195" s="375"/>
      <c r="PYQ195" s="375"/>
      <c r="PYR195" s="375"/>
      <c r="PYS195" s="375"/>
      <c r="PYT195" s="375"/>
      <c r="PYU195" s="375"/>
      <c r="PYV195" s="375"/>
      <c r="PYW195" s="375"/>
      <c r="PYX195" s="375"/>
      <c r="PYY195" s="375"/>
      <c r="PYZ195" s="375"/>
      <c r="PZA195" s="375"/>
      <c r="PZB195" s="375"/>
      <c r="PZC195" s="375"/>
      <c r="PZD195" s="375"/>
      <c r="PZE195" s="375"/>
      <c r="PZF195" s="375"/>
      <c r="PZG195" s="375"/>
      <c r="PZH195" s="375"/>
      <c r="PZI195" s="375"/>
      <c r="PZJ195" s="375"/>
      <c r="PZK195" s="375"/>
      <c r="PZL195" s="375"/>
      <c r="PZM195" s="375"/>
      <c r="PZN195" s="375"/>
      <c r="PZO195" s="375"/>
      <c r="PZP195" s="375"/>
      <c r="PZQ195" s="375"/>
      <c r="PZR195" s="375"/>
      <c r="PZS195" s="375"/>
      <c r="PZT195" s="375"/>
      <c r="PZU195" s="375"/>
      <c r="PZV195" s="375"/>
      <c r="PZW195" s="375"/>
      <c r="PZX195" s="375"/>
      <c r="PZY195" s="376"/>
      <c r="PZZ195" s="376"/>
      <c r="QAA195" s="376"/>
      <c r="QAB195" s="376"/>
      <c r="QAC195" s="376"/>
      <c r="QAD195" s="376"/>
      <c r="QAE195" s="376"/>
      <c r="QAF195" s="376"/>
      <c r="QAG195" s="376"/>
      <c r="QAH195" s="376"/>
      <c r="QAI195" s="376"/>
      <c r="QAJ195" s="376"/>
      <c r="QAK195" s="376"/>
      <c r="QAL195" s="376"/>
      <c r="QAM195" s="376"/>
      <c r="QAN195" s="376"/>
      <c r="QAO195" s="376"/>
      <c r="QAP195" s="376"/>
      <c r="QAQ195" s="376"/>
      <c r="QAR195" s="376"/>
      <c r="QAS195" s="376"/>
      <c r="QAT195" s="376"/>
      <c r="QAU195" s="376"/>
      <c r="QAV195" s="376"/>
      <c r="QAW195" s="377"/>
      <c r="QAX195" s="377"/>
      <c r="QAY195" s="377"/>
      <c r="QAZ195" s="377"/>
      <c r="QBA195" s="377"/>
      <c r="QBB195" s="376"/>
      <c r="QBC195" s="376"/>
      <c r="QBD195" s="377"/>
      <c r="QBE195" s="377"/>
      <c r="QBF195" s="376"/>
      <c r="QBG195" s="376"/>
      <c r="QBH195" s="377"/>
      <c r="QBI195" s="377"/>
      <c r="QBJ195" s="376"/>
      <c r="QBK195" s="376"/>
      <c r="QBL195" s="376"/>
      <c r="QBM195" s="376"/>
      <c r="QBN195" s="376"/>
      <c r="QBO195" s="376"/>
      <c r="QBP195" s="376"/>
      <c r="QBQ195" s="377"/>
      <c r="QBR195" s="377"/>
      <c r="QBS195" s="376"/>
      <c r="QBT195" s="376"/>
      <c r="QBU195" s="377"/>
      <c r="QBV195" s="377"/>
      <c r="QBW195" s="376"/>
      <c r="QBX195" s="376"/>
      <c r="QBY195" s="376"/>
      <c r="QBZ195" s="376"/>
      <c r="QCA195" s="376"/>
      <c r="QCB195" s="370"/>
      <c r="QCC195" s="396"/>
      <c r="QCD195" s="376"/>
      <c r="QCE195" s="376"/>
      <c r="QCF195" s="376"/>
      <c r="QCG195" s="376"/>
      <c r="QCH195" s="376"/>
      <c r="QCI195" s="376"/>
      <c r="QCJ195" s="376"/>
      <c r="QCK195" s="375"/>
      <c r="QCL195" s="375"/>
      <c r="QCM195" s="375"/>
      <c r="QCN195" s="375"/>
      <c r="QCO195" s="375"/>
      <c r="QCP195" s="375"/>
      <c r="QCQ195" s="375"/>
      <c r="QCR195" s="375"/>
      <c r="QCS195" s="375"/>
      <c r="QCT195" s="375"/>
      <c r="QCU195" s="375"/>
      <c r="QCV195" s="375"/>
      <c r="QCW195" s="375"/>
      <c r="QCX195" s="375"/>
      <c r="QCY195" s="375"/>
      <c r="QCZ195" s="375"/>
      <c r="QDA195" s="375"/>
      <c r="QDB195" s="375"/>
      <c r="QDC195" s="375"/>
      <c r="QDD195" s="375"/>
      <c r="QDE195" s="375"/>
      <c r="QDF195" s="375"/>
      <c r="QDG195" s="375"/>
      <c r="QDH195" s="375"/>
      <c r="QDI195" s="375"/>
      <c r="QDJ195" s="375"/>
      <c r="QDK195" s="375"/>
      <c r="QDL195" s="375"/>
      <c r="QDM195" s="375"/>
      <c r="QDN195" s="375"/>
      <c r="QDO195" s="375"/>
      <c r="QDP195" s="375"/>
      <c r="QDQ195" s="375"/>
      <c r="QDR195" s="375"/>
      <c r="QDS195" s="375"/>
      <c r="QDT195" s="375"/>
      <c r="QDU195" s="375"/>
      <c r="QDV195" s="375"/>
      <c r="QDW195" s="375"/>
      <c r="QDX195" s="375"/>
      <c r="QDY195" s="375"/>
      <c r="QDZ195" s="375"/>
      <c r="QEA195" s="375"/>
      <c r="QEB195" s="375"/>
      <c r="QEC195" s="376"/>
      <c r="QED195" s="376"/>
      <c r="QEE195" s="376"/>
      <c r="QEF195" s="376"/>
      <c r="QEG195" s="376"/>
      <c r="QEH195" s="376"/>
      <c r="QEI195" s="376"/>
      <c r="QEJ195" s="376"/>
      <c r="QEK195" s="376"/>
      <c r="QEL195" s="376"/>
      <c r="QEM195" s="376"/>
      <c r="QEN195" s="376"/>
      <c r="QEO195" s="376"/>
      <c r="QEP195" s="376"/>
      <c r="QEQ195" s="376"/>
      <c r="QER195" s="376"/>
      <c r="QES195" s="376"/>
      <c r="QET195" s="376"/>
      <c r="QEU195" s="376"/>
      <c r="QEV195" s="376"/>
      <c r="QEW195" s="376"/>
      <c r="QEX195" s="376"/>
      <c r="QEY195" s="376"/>
      <c r="QEZ195" s="376"/>
      <c r="QFA195" s="377"/>
      <c r="QFB195" s="377"/>
      <c r="QFC195" s="377"/>
      <c r="QFD195" s="377"/>
      <c r="QFE195" s="377"/>
      <c r="QFF195" s="376"/>
      <c r="QFG195" s="376"/>
      <c r="QFH195" s="377"/>
      <c r="QFI195" s="377"/>
      <c r="QFJ195" s="376"/>
      <c r="QFK195" s="376"/>
      <c r="QFL195" s="377"/>
      <c r="QFM195" s="377"/>
      <c r="QFN195" s="376"/>
      <c r="QFO195" s="376"/>
      <c r="QFP195" s="376"/>
      <c r="QFQ195" s="376"/>
      <c r="QFR195" s="376"/>
      <c r="QFS195" s="376"/>
      <c r="QFT195" s="376"/>
      <c r="QFU195" s="377"/>
      <c r="QFV195" s="377"/>
      <c r="QFW195" s="376"/>
      <c r="QFX195" s="376"/>
      <c r="QFY195" s="377"/>
      <c r="QFZ195" s="377"/>
      <c r="QGA195" s="376"/>
      <c r="QGB195" s="376"/>
      <c r="QGC195" s="376"/>
      <c r="QGD195" s="376"/>
      <c r="QGE195" s="376"/>
      <c r="QGF195" s="370"/>
      <c r="QGG195" s="396"/>
      <c r="QGH195" s="376"/>
      <c r="QGI195" s="376"/>
      <c r="QGJ195" s="376"/>
      <c r="QGK195" s="376"/>
      <c r="QGL195" s="376"/>
      <c r="QGM195" s="376"/>
      <c r="QGN195" s="376"/>
      <c r="QGO195" s="375"/>
      <c r="QGP195" s="375"/>
      <c r="QGQ195" s="375"/>
      <c r="QGR195" s="375"/>
      <c r="QGS195" s="375"/>
      <c r="QGT195" s="375"/>
      <c r="QGU195" s="375"/>
      <c r="QGV195" s="375"/>
      <c r="QGW195" s="375"/>
      <c r="QGX195" s="375"/>
      <c r="QGY195" s="375"/>
      <c r="QGZ195" s="375"/>
      <c r="QHA195" s="375"/>
      <c r="QHB195" s="375"/>
      <c r="QHC195" s="375"/>
      <c r="QHD195" s="375"/>
      <c r="QHE195" s="375"/>
      <c r="QHF195" s="375"/>
      <c r="QHG195" s="375"/>
      <c r="QHH195" s="375"/>
      <c r="QHI195" s="375"/>
      <c r="QHJ195" s="375"/>
      <c r="QHK195" s="375"/>
      <c r="QHL195" s="375"/>
      <c r="QHM195" s="375"/>
      <c r="QHN195" s="375"/>
      <c r="QHO195" s="375"/>
      <c r="QHP195" s="375"/>
      <c r="QHQ195" s="375"/>
      <c r="QHR195" s="375"/>
      <c r="QHS195" s="375"/>
      <c r="QHT195" s="375"/>
      <c r="QHU195" s="375"/>
      <c r="QHV195" s="375"/>
      <c r="QHW195" s="375"/>
      <c r="QHX195" s="375"/>
      <c r="QHY195" s="375"/>
      <c r="QHZ195" s="375"/>
      <c r="QIA195" s="375"/>
      <c r="QIB195" s="375"/>
      <c r="QIC195" s="375"/>
      <c r="QID195" s="375"/>
      <c r="QIE195" s="375"/>
      <c r="QIF195" s="375"/>
      <c r="QIG195" s="376"/>
      <c r="QIH195" s="376"/>
      <c r="QII195" s="376"/>
      <c r="QIJ195" s="376"/>
      <c r="QIK195" s="376"/>
      <c r="QIL195" s="376"/>
      <c r="QIM195" s="376"/>
      <c r="QIN195" s="376"/>
      <c r="QIO195" s="376"/>
      <c r="QIP195" s="376"/>
      <c r="QIQ195" s="376"/>
      <c r="QIR195" s="376"/>
      <c r="QIS195" s="376"/>
      <c r="QIT195" s="376"/>
      <c r="QIU195" s="376"/>
      <c r="QIV195" s="376"/>
      <c r="QIW195" s="376"/>
      <c r="QIX195" s="376"/>
      <c r="QIY195" s="376"/>
      <c r="QIZ195" s="376"/>
      <c r="QJA195" s="376"/>
      <c r="QJB195" s="376"/>
      <c r="QJC195" s="376"/>
      <c r="QJD195" s="376"/>
      <c r="QJE195" s="377"/>
      <c r="QJF195" s="377"/>
      <c r="QJG195" s="377"/>
      <c r="QJH195" s="377"/>
      <c r="QJI195" s="377"/>
      <c r="QJJ195" s="376"/>
      <c r="QJK195" s="376"/>
      <c r="QJL195" s="377"/>
      <c r="QJM195" s="377"/>
      <c r="QJN195" s="376"/>
      <c r="QJO195" s="376"/>
      <c r="QJP195" s="377"/>
      <c r="QJQ195" s="377"/>
      <c r="QJR195" s="376"/>
      <c r="QJS195" s="376"/>
      <c r="QJT195" s="376"/>
      <c r="QJU195" s="376"/>
      <c r="QJV195" s="376"/>
      <c r="QJW195" s="376"/>
      <c r="QJX195" s="376"/>
      <c r="QJY195" s="377"/>
      <c r="QJZ195" s="377"/>
      <c r="QKA195" s="376"/>
      <c r="QKB195" s="376"/>
      <c r="QKC195" s="377"/>
      <c r="QKD195" s="377"/>
      <c r="QKE195" s="376"/>
      <c r="QKF195" s="376"/>
      <c r="QKG195" s="376"/>
      <c r="QKH195" s="376"/>
      <c r="QKI195" s="376"/>
      <c r="QKJ195" s="370"/>
      <c r="QKK195" s="396"/>
      <c r="QKL195" s="376"/>
      <c r="QKM195" s="376"/>
      <c r="QKN195" s="376"/>
      <c r="QKO195" s="376"/>
      <c r="QKP195" s="376"/>
      <c r="QKQ195" s="376"/>
      <c r="QKR195" s="376"/>
      <c r="QKS195" s="375"/>
      <c r="QKT195" s="375"/>
      <c r="QKU195" s="375"/>
      <c r="QKV195" s="375"/>
      <c r="QKW195" s="375"/>
      <c r="QKX195" s="375"/>
      <c r="QKY195" s="375"/>
      <c r="QKZ195" s="375"/>
      <c r="QLA195" s="375"/>
      <c r="QLB195" s="375"/>
      <c r="QLC195" s="375"/>
      <c r="QLD195" s="375"/>
      <c r="QLE195" s="375"/>
      <c r="QLF195" s="375"/>
      <c r="QLG195" s="375"/>
      <c r="QLH195" s="375"/>
      <c r="QLI195" s="375"/>
      <c r="QLJ195" s="375"/>
      <c r="QLK195" s="375"/>
      <c r="QLL195" s="375"/>
      <c r="QLM195" s="375"/>
      <c r="QLN195" s="375"/>
      <c r="QLO195" s="375"/>
      <c r="QLP195" s="375"/>
      <c r="QLQ195" s="375"/>
      <c r="QLR195" s="375"/>
      <c r="QLS195" s="375"/>
      <c r="QLT195" s="375"/>
      <c r="QLU195" s="375"/>
      <c r="QLV195" s="375"/>
      <c r="QLW195" s="375"/>
      <c r="QLX195" s="375"/>
      <c r="QLY195" s="375"/>
      <c r="QLZ195" s="375"/>
      <c r="QMA195" s="375"/>
      <c r="QMB195" s="375"/>
      <c r="QMC195" s="375"/>
      <c r="QMD195" s="375"/>
      <c r="QME195" s="375"/>
      <c r="QMF195" s="375"/>
      <c r="QMG195" s="375"/>
      <c r="QMH195" s="375"/>
      <c r="QMI195" s="375"/>
      <c r="QMJ195" s="375"/>
      <c r="QMK195" s="376"/>
      <c r="QML195" s="376"/>
      <c r="QMM195" s="376"/>
      <c r="QMN195" s="376"/>
      <c r="QMO195" s="376"/>
      <c r="QMP195" s="376"/>
      <c r="QMQ195" s="376"/>
      <c r="QMR195" s="376"/>
      <c r="QMS195" s="376"/>
      <c r="QMT195" s="376"/>
      <c r="QMU195" s="376"/>
      <c r="QMV195" s="376"/>
      <c r="QMW195" s="376"/>
      <c r="QMX195" s="376"/>
      <c r="QMY195" s="376"/>
      <c r="QMZ195" s="376"/>
      <c r="QNA195" s="376"/>
      <c r="QNB195" s="376"/>
      <c r="QNC195" s="376"/>
      <c r="QND195" s="376"/>
      <c r="QNE195" s="376"/>
      <c r="QNF195" s="376"/>
      <c r="QNG195" s="376"/>
      <c r="QNH195" s="376"/>
      <c r="QNI195" s="377"/>
      <c r="QNJ195" s="377"/>
      <c r="QNK195" s="377"/>
      <c r="QNL195" s="377"/>
      <c r="QNM195" s="377"/>
      <c r="QNN195" s="376"/>
      <c r="QNO195" s="376"/>
      <c r="QNP195" s="377"/>
      <c r="QNQ195" s="377"/>
      <c r="QNR195" s="376"/>
      <c r="QNS195" s="376"/>
      <c r="QNT195" s="377"/>
      <c r="QNU195" s="377"/>
      <c r="QNV195" s="376"/>
      <c r="QNW195" s="376"/>
      <c r="QNX195" s="376"/>
      <c r="QNY195" s="376"/>
      <c r="QNZ195" s="376"/>
      <c r="QOA195" s="376"/>
      <c r="QOB195" s="376"/>
      <c r="QOC195" s="377"/>
      <c r="QOD195" s="377"/>
      <c r="QOE195" s="376"/>
      <c r="QOF195" s="376"/>
      <c r="QOG195" s="377"/>
      <c r="QOH195" s="377"/>
      <c r="QOI195" s="376"/>
      <c r="QOJ195" s="376"/>
      <c r="QOK195" s="376"/>
      <c r="QOL195" s="376"/>
      <c r="QOM195" s="376"/>
      <c r="QON195" s="370"/>
      <c r="QOO195" s="396"/>
      <c r="QOP195" s="376"/>
      <c r="QOQ195" s="376"/>
      <c r="QOR195" s="376"/>
      <c r="QOS195" s="376"/>
      <c r="QOT195" s="376"/>
      <c r="QOU195" s="376"/>
      <c r="QOV195" s="376"/>
      <c r="QOW195" s="375"/>
      <c r="QOX195" s="375"/>
      <c r="QOY195" s="375"/>
      <c r="QOZ195" s="375"/>
      <c r="QPA195" s="375"/>
      <c r="QPB195" s="375"/>
      <c r="QPC195" s="375"/>
      <c r="QPD195" s="375"/>
      <c r="QPE195" s="375"/>
      <c r="QPF195" s="375"/>
      <c r="QPG195" s="375"/>
      <c r="QPH195" s="375"/>
      <c r="QPI195" s="375"/>
      <c r="QPJ195" s="375"/>
      <c r="QPK195" s="375"/>
      <c r="QPL195" s="375"/>
      <c r="QPM195" s="375"/>
      <c r="QPN195" s="375"/>
      <c r="QPO195" s="375"/>
      <c r="QPP195" s="375"/>
      <c r="QPQ195" s="375"/>
      <c r="QPR195" s="375"/>
      <c r="QPS195" s="375"/>
      <c r="QPT195" s="375"/>
      <c r="QPU195" s="375"/>
      <c r="QPV195" s="375"/>
      <c r="QPW195" s="375"/>
      <c r="QPX195" s="375"/>
      <c r="QPY195" s="375"/>
      <c r="QPZ195" s="375"/>
      <c r="QQA195" s="375"/>
      <c r="QQB195" s="375"/>
      <c r="QQC195" s="375"/>
      <c r="QQD195" s="375"/>
      <c r="QQE195" s="375"/>
      <c r="QQF195" s="375"/>
      <c r="QQG195" s="375"/>
      <c r="QQH195" s="375"/>
      <c r="QQI195" s="375"/>
      <c r="QQJ195" s="375"/>
      <c r="QQK195" s="375"/>
      <c r="QQL195" s="375"/>
      <c r="QQM195" s="375"/>
      <c r="QQN195" s="375"/>
      <c r="QQO195" s="376"/>
      <c r="QQP195" s="376"/>
      <c r="QQQ195" s="376"/>
      <c r="QQR195" s="376"/>
      <c r="QQS195" s="376"/>
      <c r="QQT195" s="376"/>
      <c r="QQU195" s="376"/>
      <c r="QQV195" s="376"/>
      <c r="QQW195" s="376"/>
      <c r="QQX195" s="376"/>
      <c r="QQY195" s="376"/>
      <c r="QQZ195" s="376"/>
      <c r="QRA195" s="376"/>
      <c r="QRB195" s="376"/>
      <c r="QRC195" s="376"/>
      <c r="QRD195" s="376"/>
      <c r="QRE195" s="376"/>
      <c r="QRF195" s="376"/>
      <c r="QRG195" s="376"/>
      <c r="QRH195" s="376"/>
      <c r="QRI195" s="376"/>
      <c r="QRJ195" s="376"/>
      <c r="QRK195" s="376"/>
      <c r="QRL195" s="376"/>
      <c r="QRM195" s="377"/>
      <c r="QRN195" s="377"/>
      <c r="QRO195" s="377"/>
      <c r="QRP195" s="377"/>
      <c r="QRQ195" s="377"/>
      <c r="QRR195" s="376"/>
      <c r="QRS195" s="376"/>
      <c r="QRT195" s="377"/>
      <c r="QRU195" s="377"/>
      <c r="QRV195" s="376"/>
      <c r="QRW195" s="376"/>
      <c r="QRX195" s="377"/>
      <c r="QRY195" s="377"/>
      <c r="QRZ195" s="376"/>
      <c r="QSA195" s="376"/>
      <c r="QSB195" s="376"/>
      <c r="QSC195" s="376"/>
      <c r="QSD195" s="376"/>
      <c r="QSE195" s="376"/>
      <c r="QSF195" s="376"/>
      <c r="QSG195" s="377"/>
      <c r="QSH195" s="377"/>
      <c r="QSI195" s="376"/>
      <c r="QSJ195" s="376"/>
      <c r="QSK195" s="377"/>
      <c r="QSL195" s="377"/>
      <c r="QSM195" s="376"/>
      <c r="QSN195" s="376"/>
      <c r="QSO195" s="376"/>
      <c r="QSP195" s="376"/>
      <c r="QSQ195" s="376"/>
      <c r="QSR195" s="370"/>
      <c r="QSS195" s="396"/>
      <c r="QST195" s="376"/>
      <c r="QSU195" s="376"/>
      <c r="QSV195" s="376"/>
      <c r="QSW195" s="376"/>
      <c r="QSX195" s="376"/>
      <c r="QSY195" s="376"/>
      <c r="QSZ195" s="376"/>
      <c r="QTA195" s="375"/>
      <c r="QTB195" s="375"/>
      <c r="QTC195" s="375"/>
      <c r="QTD195" s="375"/>
      <c r="QTE195" s="375"/>
      <c r="QTF195" s="375"/>
      <c r="QTG195" s="375"/>
      <c r="QTH195" s="375"/>
      <c r="QTI195" s="375"/>
      <c r="QTJ195" s="375"/>
      <c r="QTK195" s="375"/>
      <c r="QTL195" s="375"/>
      <c r="QTM195" s="375"/>
      <c r="QTN195" s="375"/>
      <c r="QTO195" s="375"/>
      <c r="QTP195" s="375"/>
      <c r="QTQ195" s="375"/>
      <c r="QTR195" s="375"/>
      <c r="QTS195" s="375"/>
      <c r="QTT195" s="375"/>
      <c r="QTU195" s="375"/>
      <c r="QTV195" s="375"/>
      <c r="QTW195" s="375"/>
      <c r="QTX195" s="375"/>
      <c r="QTY195" s="375"/>
      <c r="QTZ195" s="375"/>
      <c r="QUA195" s="375"/>
      <c r="QUB195" s="375"/>
      <c r="QUC195" s="375"/>
      <c r="QUD195" s="375"/>
      <c r="QUE195" s="375"/>
      <c r="QUF195" s="375"/>
      <c r="QUG195" s="375"/>
      <c r="QUH195" s="375"/>
      <c r="QUI195" s="375"/>
      <c r="QUJ195" s="375"/>
      <c r="QUK195" s="375"/>
      <c r="QUL195" s="375"/>
      <c r="QUM195" s="375"/>
      <c r="QUN195" s="375"/>
      <c r="QUO195" s="375"/>
      <c r="QUP195" s="375"/>
      <c r="QUQ195" s="375"/>
      <c r="QUR195" s="375"/>
      <c r="QUS195" s="376"/>
      <c r="QUT195" s="376"/>
      <c r="QUU195" s="376"/>
      <c r="QUV195" s="376"/>
      <c r="QUW195" s="376"/>
      <c r="QUX195" s="376"/>
      <c r="QUY195" s="376"/>
      <c r="QUZ195" s="376"/>
      <c r="QVA195" s="376"/>
      <c r="QVB195" s="376"/>
      <c r="QVC195" s="376"/>
      <c r="QVD195" s="376"/>
      <c r="QVE195" s="376"/>
      <c r="QVF195" s="376"/>
      <c r="QVG195" s="376"/>
      <c r="QVH195" s="376"/>
      <c r="QVI195" s="376"/>
      <c r="QVJ195" s="376"/>
      <c r="QVK195" s="376"/>
      <c r="QVL195" s="376"/>
      <c r="QVM195" s="376"/>
      <c r="QVN195" s="376"/>
      <c r="QVO195" s="376"/>
      <c r="QVP195" s="376"/>
      <c r="QVQ195" s="377"/>
      <c r="QVR195" s="377"/>
      <c r="QVS195" s="377"/>
      <c r="QVT195" s="377"/>
      <c r="QVU195" s="377"/>
      <c r="QVV195" s="376"/>
      <c r="QVW195" s="376"/>
      <c r="QVX195" s="377"/>
      <c r="QVY195" s="377"/>
      <c r="QVZ195" s="376"/>
      <c r="QWA195" s="376"/>
      <c r="QWB195" s="377"/>
      <c r="QWC195" s="377"/>
      <c r="QWD195" s="376"/>
      <c r="QWE195" s="376"/>
      <c r="QWF195" s="376"/>
      <c r="QWG195" s="376"/>
      <c r="QWH195" s="376"/>
      <c r="QWI195" s="376"/>
      <c r="QWJ195" s="376"/>
      <c r="QWK195" s="377"/>
      <c r="QWL195" s="377"/>
      <c r="QWM195" s="376"/>
      <c r="QWN195" s="376"/>
      <c r="QWO195" s="377"/>
      <c r="QWP195" s="377"/>
      <c r="QWQ195" s="376"/>
      <c r="QWR195" s="376"/>
      <c r="QWS195" s="376"/>
      <c r="QWT195" s="376"/>
      <c r="QWU195" s="376"/>
      <c r="QWV195" s="370"/>
      <c r="QWW195" s="396"/>
      <c r="QWX195" s="376"/>
      <c r="QWY195" s="376"/>
      <c r="QWZ195" s="376"/>
      <c r="QXA195" s="376"/>
      <c r="QXB195" s="376"/>
      <c r="QXC195" s="376"/>
      <c r="QXD195" s="376"/>
      <c r="QXE195" s="375"/>
      <c r="QXF195" s="375"/>
      <c r="QXG195" s="375"/>
      <c r="QXH195" s="375"/>
      <c r="QXI195" s="375"/>
      <c r="QXJ195" s="375"/>
      <c r="QXK195" s="375"/>
      <c r="QXL195" s="375"/>
      <c r="QXM195" s="375"/>
      <c r="QXN195" s="375"/>
      <c r="QXO195" s="375"/>
      <c r="QXP195" s="375"/>
      <c r="QXQ195" s="375"/>
      <c r="QXR195" s="375"/>
      <c r="QXS195" s="375"/>
      <c r="QXT195" s="375"/>
      <c r="QXU195" s="375"/>
      <c r="QXV195" s="375"/>
      <c r="QXW195" s="375"/>
      <c r="QXX195" s="375"/>
      <c r="QXY195" s="375"/>
      <c r="QXZ195" s="375"/>
      <c r="QYA195" s="375"/>
      <c r="QYB195" s="375"/>
      <c r="QYC195" s="375"/>
      <c r="QYD195" s="375"/>
      <c r="QYE195" s="375"/>
      <c r="QYF195" s="375"/>
      <c r="QYG195" s="375"/>
      <c r="QYH195" s="375"/>
      <c r="QYI195" s="375"/>
      <c r="QYJ195" s="375"/>
      <c r="QYK195" s="375"/>
      <c r="QYL195" s="375"/>
      <c r="QYM195" s="375"/>
      <c r="QYN195" s="375"/>
      <c r="QYO195" s="375"/>
      <c r="QYP195" s="375"/>
      <c r="QYQ195" s="375"/>
      <c r="QYR195" s="375"/>
      <c r="QYS195" s="375"/>
      <c r="QYT195" s="375"/>
      <c r="QYU195" s="375"/>
      <c r="QYV195" s="375"/>
      <c r="QYW195" s="376"/>
      <c r="QYX195" s="376"/>
      <c r="QYY195" s="376"/>
      <c r="QYZ195" s="376"/>
      <c r="QZA195" s="376"/>
      <c r="QZB195" s="376"/>
      <c r="QZC195" s="376"/>
      <c r="QZD195" s="376"/>
      <c r="QZE195" s="376"/>
      <c r="QZF195" s="376"/>
      <c r="QZG195" s="376"/>
      <c r="QZH195" s="376"/>
      <c r="QZI195" s="376"/>
      <c r="QZJ195" s="376"/>
      <c r="QZK195" s="376"/>
      <c r="QZL195" s="376"/>
      <c r="QZM195" s="376"/>
      <c r="QZN195" s="376"/>
      <c r="QZO195" s="376"/>
      <c r="QZP195" s="376"/>
      <c r="QZQ195" s="376"/>
      <c r="QZR195" s="376"/>
      <c r="QZS195" s="376"/>
      <c r="QZT195" s="376"/>
      <c r="QZU195" s="377"/>
      <c r="QZV195" s="377"/>
      <c r="QZW195" s="377"/>
      <c r="QZX195" s="377"/>
      <c r="QZY195" s="377"/>
      <c r="QZZ195" s="376"/>
      <c r="RAA195" s="376"/>
      <c r="RAB195" s="377"/>
      <c r="RAC195" s="377"/>
      <c r="RAD195" s="376"/>
      <c r="RAE195" s="376"/>
      <c r="RAF195" s="377"/>
      <c r="RAG195" s="377"/>
      <c r="RAH195" s="376"/>
      <c r="RAI195" s="376"/>
      <c r="RAJ195" s="376"/>
      <c r="RAK195" s="376"/>
      <c r="RAL195" s="376"/>
      <c r="RAM195" s="376"/>
      <c r="RAN195" s="376"/>
      <c r="RAO195" s="377"/>
      <c r="RAP195" s="377"/>
      <c r="RAQ195" s="376"/>
      <c r="RAR195" s="376"/>
      <c r="RAS195" s="377"/>
      <c r="RAT195" s="377"/>
      <c r="RAU195" s="376"/>
      <c r="RAV195" s="376"/>
      <c r="RAW195" s="376"/>
      <c r="RAX195" s="376"/>
      <c r="RAY195" s="376"/>
      <c r="RAZ195" s="370"/>
      <c r="RBA195" s="396"/>
      <c r="RBB195" s="376"/>
      <c r="RBC195" s="376"/>
      <c r="RBD195" s="376"/>
      <c r="RBE195" s="376"/>
      <c r="RBF195" s="376"/>
      <c r="RBG195" s="376"/>
      <c r="RBH195" s="376"/>
      <c r="RBI195" s="375"/>
      <c r="RBJ195" s="375"/>
      <c r="RBK195" s="375"/>
      <c r="RBL195" s="375"/>
      <c r="RBM195" s="375"/>
      <c r="RBN195" s="375"/>
      <c r="RBO195" s="375"/>
      <c r="RBP195" s="375"/>
      <c r="RBQ195" s="375"/>
      <c r="RBR195" s="375"/>
      <c r="RBS195" s="375"/>
      <c r="RBT195" s="375"/>
      <c r="RBU195" s="375"/>
      <c r="RBV195" s="375"/>
      <c r="RBW195" s="375"/>
      <c r="RBX195" s="375"/>
      <c r="RBY195" s="375"/>
      <c r="RBZ195" s="375"/>
      <c r="RCA195" s="375"/>
      <c r="RCB195" s="375"/>
      <c r="RCC195" s="375"/>
      <c r="RCD195" s="375"/>
      <c r="RCE195" s="375"/>
      <c r="RCF195" s="375"/>
      <c r="RCG195" s="375"/>
      <c r="RCH195" s="375"/>
      <c r="RCI195" s="375"/>
      <c r="RCJ195" s="375"/>
      <c r="RCK195" s="375"/>
      <c r="RCL195" s="375"/>
      <c r="RCM195" s="375"/>
      <c r="RCN195" s="375"/>
      <c r="RCO195" s="375"/>
      <c r="RCP195" s="375"/>
      <c r="RCQ195" s="375"/>
      <c r="RCR195" s="375"/>
      <c r="RCS195" s="375"/>
      <c r="RCT195" s="375"/>
      <c r="RCU195" s="375"/>
      <c r="RCV195" s="375"/>
      <c r="RCW195" s="375"/>
      <c r="RCX195" s="375"/>
      <c r="RCY195" s="375"/>
      <c r="RCZ195" s="375"/>
      <c r="RDA195" s="376"/>
      <c r="RDB195" s="376"/>
      <c r="RDC195" s="376"/>
      <c r="RDD195" s="376"/>
      <c r="RDE195" s="376"/>
      <c r="RDF195" s="376"/>
      <c r="RDG195" s="376"/>
      <c r="RDH195" s="376"/>
      <c r="RDI195" s="376"/>
      <c r="RDJ195" s="376"/>
      <c r="RDK195" s="376"/>
      <c r="RDL195" s="376"/>
      <c r="RDM195" s="376"/>
      <c r="RDN195" s="376"/>
      <c r="RDO195" s="376"/>
      <c r="RDP195" s="376"/>
      <c r="RDQ195" s="376"/>
      <c r="RDR195" s="376"/>
      <c r="RDS195" s="376"/>
      <c r="RDT195" s="376"/>
      <c r="RDU195" s="376"/>
      <c r="RDV195" s="376"/>
      <c r="RDW195" s="376"/>
    </row>
    <row r="196" spans="1:12295" s="59" customFormat="1" ht="54.75" hidden="1" customHeight="1" x14ac:dyDescent="0.25">
      <c r="B196" s="211"/>
      <c r="C196" s="101" t="s">
        <v>32</v>
      </c>
      <c r="D196" s="176">
        <f t="shared" si="636"/>
        <v>0</v>
      </c>
      <c r="E196" s="176">
        <v>0</v>
      </c>
      <c r="F196" s="176"/>
      <c r="G196" s="176"/>
      <c r="H196" s="861"/>
      <c r="I196" s="239"/>
      <c r="J196" s="176">
        <f>M196-E196</f>
        <v>0</v>
      </c>
      <c r="K196" s="176">
        <f t="shared" si="623"/>
        <v>0</v>
      </c>
      <c r="L196" s="695" t="e">
        <f t="shared" si="627"/>
        <v>#DIV/0!</v>
      </c>
      <c r="M196" s="176"/>
      <c r="N196" s="762" t="e">
        <f t="shared" si="635"/>
        <v>#DIV/0!</v>
      </c>
      <c r="O196" s="623"/>
      <c r="P196" s="683"/>
      <c r="Q196" s="623"/>
      <c r="R196" s="683"/>
      <c r="S196" s="62"/>
      <c r="T196" s="41"/>
      <c r="U196" s="28"/>
      <c r="V196" s="623">
        <f t="shared" si="522"/>
        <v>0</v>
      </c>
      <c r="W196" s="623">
        <f>AA196-E196</f>
        <v>0</v>
      </c>
      <c r="X196" s="292"/>
      <c r="Y196" s="292"/>
      <c r="Z196" s="623">
        <f t="shared" si="520"/>
        <v>0</v>
      </c>
      <c r="AA196" s="623">
        <f>E196</f>
        <v>0</v>
      </c>
      <c r="AB196" s="62"/>
      <c r="AC196" s="28"/>
      <c r="AD196" s="19"/>
      <c r="AE196" s="176">
        <f t="shared" si="637"/>
        <v>0</v>
      </c>
      <c r="AF196" s="695" t="e">
        <f t="shared" si="628"/>
        <v>#DIV/0!</v>
      </c>
      <c r="AG196" s="176">
        <v>0</v>
      </c>
      <c r="AH196" s="695" t="e">
        <f t="shared" si="629"/>
        <v>#DIV/0!</v>
      </c>
      <c r="AI196" s="623"/>
      <c r="AJ196" s="683"/>
      <c r="AK196" s="623"/>
      <c r="AL196" s="683"/>
      <c r="AM196" s="62"/>
      <c r="AN196" s="41"/>
      <c r="AO196" s="28"/>
      <c r="AP196" s="623">
        <f>AT196-AG196</f>
        <v>0</v>
      </c>
      <c r="AQ196" s="683"/>
      <c r="AR196" s="176">
        <f t="shared" si="625"/>
        <v>0</v>
      </c>
      <c r="AS196" s="695" t="e">
        <f t="shared" si="630"/>
        <v>#DIV/0!</v>
      </c>
      <c r="AT196" s="176">
        <v>0</v>
      </c>
      <c r="AU196" s="695" t="e">
        <f t="shared" si="631"/>
        <v>#DIV/0!</v>
      </c>
      <c r="AV196" s="623"/>
      <c r="AW196" s="695" t="e">
        <f t="shared" si="632"/>
        <v>#DIV/0!</v>
      </c>
      <c r="AX196" s="176"/>
      <c r="AY196" s="695" t="e">
        <f t="shared" si="633"/>
        <v>#DIV/0!</v>
      </c>
      <c r="AZ196" s="62"/>
      <c r="BA196" s="695"/>
      <c r="BB196" s="28"/>
      <c r="BC196" s="62"/>
      <c r="BD196" s="28"/>
      <c r="BE196" s="623">
        <f t="shared" si="575"/>
        <v>0</v>
      </c>
      <c r="BF196" s="623">
        <v>0</v>
      </c>
      <c r="BG196" s="623"/>
      <c r="BH196" s="62"/>
      <c r="BI196" s="28"/>
      <c r="BJ196" s="623">
        <f t="shared" ref="BJ196" si="638">BK196+BL196+BM196</f>
        <v>0</v>
      </c>
      <c r="BK196" s="623"/>
      <c r="BL196" s="62"/>
      <c r="BM196" s="28"/>
      <c r="BN196" s="623">
        <f t="shared" si="537"/>
        <v>0</v>
      </c>
      <c r="BO196" s="623">
        <v>0</v>
      </c>
      <c r="BP196" s="623"/>
      <c r="BQ196" s="623"/>
      <c r="BR196" s="62"/>
      <c r="BS196" s="28"/>
      <c r="BT196" s="623"/>
      <c r="BU196" s="623">
        <f t="shared" si="576"/>
        <v>0</v>
      </c>
      <c r="BV196" s="436">
        <v>0</v>
      </c>
      <c r="BW196" s="517"/>
      <c r="BX196" s="436"/>
      <c r="BY196" s="62"/>
      <c r="BZ196" s="28"/>
      <c r="CE196" s="695" t="e">
        <f t="shared" si="634"/>
        <v>#DIV/0!</v>
      </c>
    </row>
    <row r="197" spans="1:12295" s="50" customFormat="1" ht="54" hidden="1" customHeight="1" x14ac:dyDescent="0.25">
      <c r="B197" s="200"/>
      <c r="C197" s="97" t="s">
        <v>409</v>
      </c>
      <c r="D197" s="166">
        <f t="shared" si="636"/>
        <v>0</v>
      </c>
      <c r="E197" s="166">
        <v>0</v>
      </c>
      <c r="F197" s="166"/>
      <c r="G197" s="166"/>
      <c r="H197" s="236"/>
      <c r="I197" s="236"/>
      <c r="J197" s="166">
        <f>M197-E197</f>
        <v>0</v>
      </c>
      <c r="K197" s="166">
        <f t="shared" si="623"/>
        <v>0</v>
      </c>
      <c r="L197" s="695" t="e">
        <f t="shared" si="627"/>
        <v>#DIV/0!</v>
      </c>
      <c r="M197" s="166"/>
      <c r="N197" s="762" t="e">
        <f t="shared" si="635"/>
        <v>#DIV/0!</v>
      </c>
      <c r="O197" s="622"/>
      <c r="P197" s="683"/>
      <c r="Q197" s="622"/>
      <c r="R197" s="683"/>
      <c r="S197" s="31"/>
      <c r="T197" s="31"/>
      <c r="U197" s="31"/>
      <c r="V197" s="622">
        <f t="shared" si="522"/>
        <v>0</v>
      </c>
      <c r="W197" s="622">
        <v>0</v>
      </c>
      <c r="X197" s="31"/>
      <c r="Y197" s="31"/>
      <c r="Z197" s="622">
        <f t="shared" si="520"/>
        <v>0</v>
      </c>
      <c r="AA197" s="622">
        <f>E197</f>
        <v>0</v>
      </c>
      <c r="AB197" s="31"/>
      <c r="AC197" s="31"/>
      <c r="AD197" s="31"/>
      <c r="AE197" s="166">
        <f t="shared" si="637"/>
        <v>0</v>
      </c>
      <c r="AF197" s="695" t="e">
        <f t="shared" si="628"/>
        <v>#DIV/0!</v>
      </c>
      <c r="AG197" s="166">
        <v>0</v>
      </c>
      <c r="AH197" s="695" t="e">
        <f t="shared" si="629"/>
        <v>#DIV/0!</v>
      </c>
      <c r="AI197" s="622"/>
      <c r="AJ197" s="683"/>
      <c r="AK197" s="622"/>
      <c r="AL197" s="683"/>
      <c r="AM197" s="31"/>
      <c r="AN197" s="31"/>
      <c r="AO197" s="31"/>
      <c r="AP197" s="622">
        <f>AT197-AG197</f>
        <v>0</v>
      </c>
      <c r="AQ197" s="683"/>
      <c r="AR197" s="166">
        <f t="shared" si="625"/>
        <v>0</v>
      </c>
      <c r="AS197" s="695" t="e">
        <f t="shared" si="630"/>
        <v>#DIV/0!</v>
      </c>
      <c r="AT197" s="166">
        <v>0</v>
      </c>
      <c r="AU197" s="695" t="e">
        <f t="shared" si="631"/>
        <v>#DIV/0!</v>
      </c>
      <c r="AV197" s="622"/>
      <c r="AW197" s="695" t="e">
        <f t="shared" si="632"/>
        <v>#DIV/0!</v>
      </c>
      <c r="AX197" s="166"/>
      <c r="AY197" s="695" t="e">
        <f t="shared" si="633"/>
        <v>#DIV/0!</v>
      </c>
      <c r="AZ197" s="31"/>
      <c r="BA197" s="695"/>
      <c r="BB197" s="31"/>
      <c r="BC197" s="31"/>
      <c r="BD197" s="31"/>
      <c r="BE197" s="622">
        <f t="shared" si="575"/>
        <v>0</v>
      </c>
      <c r="BF197" s="622">
        <v>0</v>
      </c>
      <c r="BG197" s="622"/>
      <c r="BH197" s="31"/>
      <c r="BI197" s="31"/>
      <c r="BJ197" s="622">
        <f>BK197</f>
        <v>0</v>
      </c>
      <c r="BK197" s="622">
        <f>BO197-BF197</f>
        <v>0</v>
      </c>
      <c r="BL197" s="31"/>
      <c r="BM197" s="31"/>
      <c r="BN197" s="622">
        <f t="shared" si="537"/>
        <v>0</v>
      </c>
      <c r="BO197" s="622">
        <v>0</v>
      </c>
      <c r="BP197" s="622"/>
      <c r="BQ197" s="622"/>
      <c r="BR197" s="31"/>
      <c r="BS197" s="31"/>
      <c r="BT197" s="622"/>
      <c r="BU197" s="622">
        <f t="shared" si="576"/>
        <v>0</v>
      </c>
      <c r="BV197" s="435">
        <v>0</v>
      </c>
      <c r="BW197" s="519"/>
      <c r="BX197" s="435"/>
      <c r="BY197" s="31"/>
      <c r="BZ197" s="31"/>
      <c r="CE197" s="695" t="e">
        <f t="shared" si="634"/>
        <v>#DIV/0!</v>
      </c>
    </row>
    <row r="198" spans="1:12295" s="151" customFormat="1" ht="132.75" hidden="1" customHeight="1" x14ac:dyDescent="0.25">
      <c r="B198" s="203" t="s">
        <v>74</v>
      </c>
      <c r="C198" s="99" t="s">
        <v>212</v>
      </c>
      <c r="D198" s="166">
        <f t="shared" si="636"/>
        <v>0</v>
      </c>
      <c r="E198" s="168">
        <f>E199</f>
        <v>0</v>
      </c>
      <c r="F198" s="168"/>
      <c r="G198" s="168">
        <f>G199</f>
        <v>0</v>
      </c>
      <c r="H198" s="168">
        <f t="shared" ref="H198:I198" si="639">H199</f>
        <v>0</v>
      </c>
      <c r="I198" s="168" t="e">
        <f t="shared" si="639"/>
        <v>#REF!</v>
      </c>
      <c r="J198" s="166">
        <f t="shared" ref="J198:J206" si="640">M198-E198</f>
        <v>0</v>
      </c>
      <c r="K198" s="166">
        <f t="shared" si="623"/>
        <v>0</v>
      </c>
      <c r="L198" s="695" t="e">
        <f t="shared" si="627"/>
        <v>#DIV/0!</v>
      </c>
      <c r="M198" s="168">
        <f>M199</f>
        <v>0</v>
      </c>
      <c r="N198" s="762" t="e">
        <f t="shared" si="635"/>
        <v>#DIV/0!</v>
      </c>
      <c r="O198" s="628"/>
      <c r="P198" s="683"/>
      <c r="Q198" s="628">
        <f>Q199</f>
        <v>0</v>
      </c>
      <c r="R198" s="683"/>
      <c r="S198" s="628">
        <f t="shared" ref="S198:U198" si="641">S199</f>
        <v>0</v>
      </c>
      <c r="T198" s="683"/>
      <c r="U198" s="628" t="e">
        <f t="shared" si="641"/>
        <v>#REF!</v>
      </c>
      <c r="V198" s="628" t="e">
        <f>W198+X198+Y198</f>
        <v>#REF!</v>
      </c>
      <c r="W198" s="628" t="e">
        <f>W199+W200</f>
        <v>#REF!</v>
      </c>
      <c r="X198" s="89"/>
      <c r="Y198" s="89"/>
      <c r="Z198" s="628" t="e">
        <f>AA198+AB198+AC198</f>
        <v>#REF!</v>
      </c>
      <c r="AA198" s="628" t="e">
        <f>AA199+AA200</f>
        <v>#REF!</v>
      </c>
      <c r="AB198" s="89"/>
      <c r="AC198" s="89"/>
      <c r="AD198" s="19"/>
      <c r="AE198" s="166" t="e">
        <f>AG198+AM198+AO198+AK198</f>
        <v>#REF!</v>
      </c>
      <c r="AF198" s="695" t="e">
        <f t="shared" si="628"/>
        <v>#REF!</v>
      </c>
      <c r="AG198" s="168">
        <f>AG199</f>
        <v>0</v>
      </c>
      <c r="AH198" s="695" t="e">
        <f t="shared" si="629"/>
        <v>#DIV/0!</v>
      </c>
      <c r="AI198" s="628"/>
      <c r="AJ198" s="683"/>
      <c r="AK198" s="628">
        <f>AK199</f>
        <v>0</v>
      </c>
      <c r="AL198" s="683"/>
      <c r="AM198" s="628">
        <f t="shared" ref="AM198" si="642">AM199</f>
        <v>0</v>
      </c>
      <c r="AN198" s="683"/>
      <c r="AO198" s="628" t="e">
        <f t="shared" ref="AO198" si="643">AO199</f>
        <v>#REF!</v>
      </c>
      <c r="AP198" s="628"/>
      <c r="AQ198" s="683"/>
      <c r="AR198" s="168" t="e">
        <f>AT198+AZ198+BB198+AX198</f>
        <v>#REF!</v>
      </c>
      <c r="AS198" s="695" t="e">
        <f t="shared" si="630"/>
        <v>#REF!</v>
      </c>
      <c r="AT198" s="168">
        <f>AT199</f>
        <v>0</v>
      </c>
      <c r="AU198" s="695" t="e">
        <f t="shared" si="631"/>
        <v>#DIV/0!</v>
      </c>
      <c r="AV198" s="628"/>
      <c r="AW198" s="695" t="e">
        <f t="shared" si="632"/>
        <v>#DIV/0!</v>
      </c>
      <c r="AX198" s="168">
        <f>AX199</f>
        <v>0</v>
      </c>
      <c r="AY198" s="695" t="e">
        <f t="shared" si="633"/>
        <v>#DIV/0!</v>
      </c>
      <c r="AZ198" s="628">
        <f t="shared" ref="AZ198:BB198" si="644">AZ199</f>
        <v>0</v>
      </c>
      <c r="BA198" s="695"/>
      <c r="BB198" s="628" t="e">
        <f t="shared" si="644"/>
        <v>#REF!</v>
      </c>
      <c r="BC198" s="89"/>
      <c r="BD198" s="89"/>
      <c r="BE198" s="628" t="e">
        <f>BF198+BH198+BI198+BG198</f>
        <v>#REF!</v>
      </c>
      <c r="BF198" s="628">
        <f>BF199</f>
        <v>0</v>
      </c>
      <c r="BG198" s="628">
        <f>BG199</f>
        <v>0</v>
      </c>
      <c r="BH198" s="628">
        <f t="shared" ref="BH198" si="645">BH199</f>
        <v>0</v>
      </c>
      <c r="BI198" s="628" t="e">
        <f t="shared" ref="BI198" si="646">BI199</f>
        <v>#REF!</v>
      </c>
      <c r="BJ198" s="628" t="e">
        <f>BK198+BL198+BM198</f>
        <v>#REF!</v>
      </c>
      <c r="BK198" s="628" t="e">
        <f>BK199+BK200</f>
        <v>#REF!</v>
      </c>
      <c r="BL198" s="89"/>
      <c r="BM198" s="89"/>
      <c r="BN198" s="628" t="e">
        <f>BO198+BR198+BS198</f>
        <v>#REF!</v>
      </c>
      <c r="BO198" s="628" t="e">
        <f>BO199+BO200</f>
        <v>#REF!</v>
      </c>
      <c r="BP198" s="628"/>
      <c r="BQ198" s="628"/>
      <c r="BR198" s="89"/>
      <c r="BS198" s="89"/>
      <c r="BT198" s="628"/>
      <c r="BU198" s="628" t="e">
        <f>BV198+BY198+BZ198+BX198</f>
        <v>#REF!</v>
      </c>
      <c r="BV198" s="439">
        <f>BV199</f>
        <v>0</v>
      </c>
      <c r="BW198" s="512"/>
      <c r="BX198" s="439">
        <f>BX199</f>
        <v>0</v>
      </c>
      <c r="BY198" s="439">
        <f t="shared" ref="BY198:BZ198" si="647">BY199</f>
        <v>0</v>
      </c>
      <c r="BZ198" s="439" t="e">
        <f t="shared" si="647"/>
        <v>#REF!</v>
      </c>
      <c r="CE198" s="695" t="e">
        <f t="shared" si="634"/>
        <v>#REF!</v>
      </c>
    </row>
    <row r="199" spans="1:12295" s="20" customFormat="1" ht="41.25" hidden="1" customHeight="1" x14ac:dyDescent="0.25">
      <c r="B199" s="200"/>
      <c r="C199" s="97" t="s">
        <v>389</v>
      </c>
      <c r="D199" s="166">
        <f t="shared" si="636"/>
        <v>0</v>
      </c>
      <c r="E199" s="185">
        <v>0</v>
      </c>
      <c r="F199" s="185"/>
      <c r="G199" s="185">
        <f>G202</f>
        <v>0</v>
      </c>
      <c r="H199" s="185">
        <f>H202</f>
        <v>0</v>
      </c>
      <c r="I199" s="185" t="e">
        <f>I202</f>
        <v>#REF!</v>
      </c>
      <c r="J199" s="166">
        <f t="shared" si="640"/>
        <v>0</v>
      </c>
      <c r="K199" s="166">
        <f t="shared" si="623"/>
        <v>0</v>
      </c>
      <c r="L199" s="695" t="e">
        <f t="shared" si="627"/>
        <v>#DIV/0!</v>
      </c>
      <c r="M199" s="185">
        <v>0</v>
      </c>
      <c r="N199" s="762" t="e">
        <f t="shared" si="635"/>
        <v>#DIV/0!</v>
      </c>
      <c r="O199" s="98"/>
      <c r="P199" s="98"/>
      <c r="Q199" s="98">
        <f>Q202</f>
        <v>0</v>
      </c>
      <c r="R199" s="98"/>
      <c r="S199" s="98">
        <f>S202</f>
        <v>0</v>
      </c>
      <c r="T199" s="98"/>
      <c r="U199" s="98" t="e">
        <f>U202</f>
        <v>#REF!</v>
      </c>
      <c r="V199" s="98" t="e">
        <f>W199+X199+Y199</f>
        <v>#REF!</v>
      </c>
      <c r="W199" s="98" t="e">
        <f>W203+W213+W220</f>
        <v>#REF!</v>
      </c>
      <c r="X199" s="98"/>
      <c r="Y199" s="98"/>
      <c r="Z199" s="98" t="e">
        <f>AA199+AB199+AC199</f>
        <v>#REF!</v>
      </c>
      <c r="AA199" s="98" t="e">
        <f>AA203+AA213+AA220</f>
        <v>#REF!</v>
      </c>
      <c r="AB199" s="98"/>
      <c r="AC199" s="98"/>
      <c r="AD199" s="98"/>
      <c r="AE199" s="166" t="e">
        <f>AG199+AK199+AM199+AO199</f>
        <v>#REF!</v>
      </c>
      <c r="AF199" s="695" t="e">
        <f t="shared" si="628"/>
        <v>#REF!</v>
      </c>
      <c r="AG199" s="185">
        <f>AG202</f>
        <v>0</v>
      </c>
      <c r="AH199" s="695" t="e">
        <f t="shared" si="629"/>
        <v>#DIV/0!</v>
      </c>
      <c r="AI199" s="98"/>
      <c r="AJ199" s="98"/>
      <c r="AK199" s="98">
        <f>AK202</f>
        <v>0</v>
      </c>
      <c r="AL199" s="98"/>
      <c r="AM199" s="98">
        <f>AM202</f>
        <v>0</v>
      </c>
      <c r="AN199" s="98"/>
      <c r="AO199" s="98" t="e">
        <f>AO202</f>
        <v>#REF!</v>
      </c>
      <c r="AP199" s="98"/>
      <c r="AQ199" s="98"/>
      <c r="AR199" s="185" t="e">
        <f>AT199+AX199+AZ199+BB199</f>
        <v>#REF!</v>
      </c>
      <c r="AS199" s="695" t="e">
        <f t="shared" si="630"/>
        <v>#REF!</v>
      </c>
      <c r="AT199" s="185">
        <f>AT202</f>
        <v>0</v>
      </c>
      <c r="AU199" s="695" t="e">
        <f t="shared" si="631"/>
        <v>#DIV/0!</v>
      </c>
      <c r="AV199" s="98"/>
      <c r="AW199" s="695" t="e">
        <f t="shared" si="632"/>
        <v>#DIV/0!</v>
      </c>
      <c r="AX199" s="185">
        <f>AX202</f>
        <v>0</v>
      </c>
      <c r="AY199" s="695" t="e">
        <f t="shared" si="633"/>
        <v>#DIV/0!</v>
      </c>
      <c r="AZ199" s="98">
        <f>AZ202</f>
        <v>0</v>
      </c>
      <c r="BA199" s="695"/>
      <c r="BB199" s="98" t="e">
        <f>BB202</f>
        <v>#REF!</v>
      </c>
      <c r="BC199" s="98"/>
      <c r="BD199" s="98"/>
      <c r="BE199" s="98" t="e">
        <f>BF199+BG199+BH199+BI199</f>
        <v>#REF!</v>
      </c>
      <c r="BF199" s="98">
        <f>BF202</f>
        <v>0</v>
      </c>
      <c r="BG199" s="98">
        <f>BG202</f>
        <v>0</v>
      </c>
      <c r="BH199" s="98">
        <f>BH202</f>
        <v>0</v>
      </c>
      <c r="BI199" s="98" t="e">
        <f>BI202</f>
        <v>#REF!</v>
      </c>
      <c r="BJ199" s="98" t="e">
        <f>BK199+BL199+BM199</f>
        <v>#REF!</v>
      </c>
      <c r="BK199" s="98" t="e">
        <f>BK203+BK213+BK220+BK231+BK234+#REF!+#REF!+#REF!+#REF!</f>
        <v>#REF!</v>
      </c>
      <c r="BL199" s="98" t="e">
        <f>BL203+BL213+BL220+BL231+BL234+#REF!+#REF!+#REF!+#REF!</f>
        <v>#REF!</v>
      </c>
      <c r="BM199" s="98" t="e">
        <f>BM203+BM213+BM220+BM231+BM234+#REF!+#REF!+#REF!+#REF!</f>
        <v>#REF!</v>
      </c>
      <c r="BN199" s="98" t="e">
        <f>BO199+BR199+BS199</f>
        <v>#REF!</v>
      </c>
      <c r="BO199" s="98" t="e">
        <f>BO203+BO213+BO220+BO231+BO234+#REF!+#REF!+#REF!+#REF!</f>
        <v>#REF!</v>
      </c>
      <c r="BP199" s="98"/>
      <c r="BQ199" s="98"/>
      <c r="BR199" s="98" t="e">
        <f>BR203+BR213+BR220+BR231+BR234+#REF!+#REF!+#REF!+#REF!</f>
        <v>#REF!</v>
      </c>
      <c r="BS199" s="98" t="e">
        <f>BS203+BS213+BS220+BS231+BS234+#REF!+#REF!+#REF!+#REF!</f>
        <v>#REF!</v>
      </c>
      <c r="BT199" s="98"/>
      <c r="BU199" s="98" t="e">
        <f>BV199+BX199+BY199+BZ199</f>
        <v>#REF!</v>
      </c>
      <c r="BV199" s="98">
        <f>BV202</f>
        <v>0</v>
      </c>
      <c r="BW199" s="98"/>
      <c r="BX199" s="98">
        <f>BX202</f>
        <v>0</v>
      </c>
      <c r="BY199" s="98">
        <f>BY202</f>
        <v>0</v>
      </c>
      <c r="BZ199" s="98" t="e">
        <f>BZ202</f>
        <v>#REF!</v>
      </c>
      <c r="CE199" s="695" t="e">
        <f t="shared" si="634"/>
        <v>#REF!</v>
      </c>
    </row>
    <row r="200" spans="1:12295" s="150" customFormat="1" ht="67.5" hidden="1" customHeight="1" x14ac:dyDescent="0.25">
      <c r="B200" s="210"/>
      <c r="C200" s="101" t="s">
        <v>32</v>
      </c>
      <c r="D200" s="166" t="e">
        <f t="shared" si="636"/>
        <v>#REF!</v>
      </c>
      <c r="E200" s="176" t="e">
        <f>#REF!+E204</f>
        <v>#REF!</v>
      </c>
      <c r="F200" s="176"/>
      <c r="G200" s="176" t="e">
        <f>#REF!+G204</f>
        <v>#REF!</v>
      </c>
      <c r="H200" s="176" t="e">
        <f>#REF!+H204</f>
        <v>#REF!</v>
      </c>
      <c r="I200" s="176" t="e">
        <f>#REF!+I204</f>
        <v>#REF!</v>
      </c>
      <c r="J200" s="166" t="e">
        <f t="shared" si="640"/>
        <v>#REF!</v>
      </c>
      <c r="K200" s="166" t="e">
        <f t="shared" si="623"/>
        <v>#REF!</v>
      </c>
      <c r="L200" s="695" t="e">
        <f t="shared" si="627"/>
        <v>#REF!</v>
      </c>
      <c r="M200" s="176" t="e">
        <f>#REF!+M204</f>
        <v>#REF!</v>
      </c>
      <c r="N200" s="762" t="e">
        <f t="shared" si="635"/>
        <v>#REF!</v>
      </c>
      <c r="O200" s="623"/>
      <c r="P200" s="683"/>
      <c r="Q200" s="623" t="e">
        <f>#REF!+Q204</f>
        <v>#REF!</v>
      </c>
      <c r="R200" s="683"/>
      <c r="S200" s="623" t="e">
        <f>#REF!+S204</f>
        <v>#REF!</v>
      </c>
      <c r="T200" s="683"/>
      <c r="U200" s="623" t="e">
        <f>#REF!+U204</f>
        <v>#REF!</v>
      </c>
      <c r="V200" s="623" t="e">
        <f>#REF!+V204</f>
        <v>#REF!</v>
      </c>
      <c r="W200" s="623" t="e">
        <f>#REF!+W204</f>
        <v>#REF!</v>
      </c>
      <c r="X200" s="623" t="e">
        <f>#REF!+X204</f>
        <v>#REF!</v>
      </c>
      <c r="Y200" s="623" t="e">
        <f>#REF!+Y204</f>
        <v>#REF!</v>
      </c>
      <c r="Z200" s="623" t="e">
        <f>#REF!+Z204</f>
        <v>#REF!</v>
      </c>
      <c r="AA200" s="623" t="e">
        <f>#REF!+AA204</f>
        <v>#REF!</v>
      </c>
      <c r="AB200" s="623" t="e">
        <f>#REF!+AB204</f>
        <v>#REF!</v>
      </c>
      <c r="AC200" s="623" t="e">
        <f>#REF!+AC204</f>
        <v>#REF!</v>
      </c>
      <c r="AD200" s="683"/>
      <c r="AE200" s="166" t="e">
        <f>AG200+AK200+AM200+AO200</f>
        <v>#REF!</v>
      </c>
      <c r="AF200" s="695" t="e">
        <f t="shared" si="628"/>
        <v>#REF!</v>
      </c>
      <c r="AG200" s="176" t="e">
        <f>#REF!+AG204</f>
        <v>#REF!</v>
      </c>
      <c r="AH200" s="695" t="e">
        <f t="shared" si="629"/>
        <v>#REF!</v>
      </c>
      <c r="AI200" s="623"/>
      <c r="AJ200" s="683"/>
      <c r="AK200" s="623" t="e">
        <f>#REF!+AK204</f>
        <v>#REF!</v>
      </c>
      <c r="AL200" s="683"/>
      <c r="AM200" s="623" t="e">
        <f>#REF!+AM204</f>
        <v>#REF!</v>
      </c>
      <c r="AN200" s="683"/>
      <c r="AO200" s="623" t="e">
        <f>#REF!+AO204</f>
        <v>#REF!</v>
      </c>
      <c r="AP200" s="623"/>
      <c r="AQ200" s="683"/>
      <c r="AR200" s="176" t="e">
        <f>AT200+AX200+AZ200+BB200</f>
        <v>#REF!</v>
      </c>
      <c r="AS200" s="695" t="e">
        <f t="shared" si="630"/>
        <v>#REF!</v>
      </c>
      <c r="AT200" s="176" t="e">
        <f>#REF!+AT204</f>
        <v>#REF!</v>
      </c>
      <c r="AU200" s="695" t="e">
        <f t="shared" si="631"/>
        <v>#REF!</v>
      </c>
      <c r="AV200" s="623"/>
      <c r="AW200" s="695" t="e">
        <f t="shared" si="632"/>
        <v>#DIV/0!</v>
      </c>
      <c r="AX200" s="176" t="e">
        <f>#REF!+AX204</f>
        <v>#REF!</v>
      </c>
      <c r="AY200" s="695" t="e">
        <f t="shared" si="633"/>
        <v>#REF!</v>
      </c>
      <c r="AZ200" s="623" t="e">
        <f>#REF!+AZ204</f>
        <v>#REF!</v>
      </c>
      <c r="BA200" s="695"/>
      <c r="BB200" s="623" t="e">
        <f>#REF!+BB204</f>
        <v>#REF!</v>
      </c>
      <c r="BC200" s="279"/>
      <c r="BD200" s="279"/>
      <c r="BE200" s="623" t="e">
        <f>BF200+BG200+BH200+BI200</f>
        <v>#REF!</v>
      </c>
      <c r="BF200" s="623" t="e">
        <f>#REF!+BF204</f>
        <v>#REF!</v>
      </c>
      <c r="BG200" s="623" t="e">
        <f>#REF!+BG204</f>
        <v>#REF!</v>
      </c>
      <c r="BH200" s="623" t="e">
        <f>#REF!+BH204</f>
        <v>#REF!</v>
      </c>
      <c r="BI200" s="623" t="e">
        <f>#REF!+BI204</f>
        <v>#REF!</v>
      </c>
      <c r="BJ200" s="623" t="e">
        <f>BK200+BL200+BM200</f>
        <v>#REF!</v>
      </c>
      <c r="BK200" s="623" t="e">
        <f>#REF!+BK212+BK216+BK219+BK230+BK233+#REF!+#REF!+#REF!+#REF!</f>
        <v>#REF!</v>
      </c>
      <c r="BL200" s="623" t="e">
        <f>#REF!+BL212+BL216+BL219+BL230+BL233+#REF!+#REF!+#REF!+#REF!</f>
        <v>#REF!</v>
      </c>
      <c r="BM200" s="623" t="e">
        <f>#REF!+BM212+BM216+BM219+BM230+BM233+#REF!+#REF!+#REF!+#REF!</f>
        <v>#REF!</v>
      </c>
      <c r="BN200" s="623" t="e">
        <f>BO200+BR200+BS200</f>
        <v>#REF!</v>
      </c>
      <c r="BO200" s="623" t="e">
        <f>#REF!+BO212+BO216+BO219+BO230+BO233+#REF!+#REF!+#REF!+#REF!</f>
        <v>#REF!</v>
      </c>
      <c r="BP200" s="623"/>
      <c r="BQ200" s="623"/>
      <c r="BR200" s="623" t="e">
        <f>#REF!+BR212+BR216+BR219+BR230+BR233+#REF!+#REF!+#REF!+#REF!</f>
        <v>#REF!</v>
      </c>
      <c r="BS200" s="623" t="e">
        <f>#REF!+BS212+BS216+BS219+BS230+BS233+#REF!+#REF!+#REF!+#REF!</f>
        <v>#REF!</v>
      </c>
      <c r="BT200" s="623"/>
      <c r="BU200" s="623" t="e">
        <f>BV200+BX200+BY200+BZ200</f>
        <v>#REF!</v>
      </c>
      <c r="BV200" s="436" t="e">
        <f>#REF!+BV204</f>
        <v>#REF!</v>
      </c>
      <c r="BW200" s="517"/>
      <c r="BX200" s="436" t="e">
        <f>#REF!+BX204</f>
        <v>#REF!</v>
      </c>
      <c r="BY200" s="436" t="e">
        <f>#REF!+BY204</f>
        <v>#REF!</v>
      </c>
      <c r="BZ200" s="436" t="e">
        <f>#REF!+BZ204</f>
        <v>#REF!</v>
      </c>
      <c r="CE200" s="695" t="e">
        <f t="shared" si="634"/>
        <v>#REF!</v>
      </c>
    </row>
    <row r="201" spans="1:12295" s="50" customFormat="1" ht="144.75" hidden="1" customHeight="1" x14ac:dyDescent="0.25">
      <c r="B201" s="200"/>
      <c r="C201" s="99" t="s">
        <v>212</v>
      </c>
      <c r="D201" s="166">
        <f t="shared" si="636"/>
        <v>174786.89406707394</v>
      </c>
      <c r="E201" s="168">
        <f>E202</f>
        <v>174786.89406707394</v>
      </c>
      <c r="F201" s="168"/>
      <c r="G201" s="168">
        <f>G202</f>
        <v>0</v>
      </c>
      <c r="H201" s="236"/>
      <c r="I201" s="236"/>
      <c r="J201" s="166">
        <f t="shared" si="640"/>
        <v>0</v>
      </c>
      <c r="K201" s="166">
        <f t="shared" si="623"/>
        <v>174786.89406707394</v>
      </c>
      <c r="L201" s="695">
        <f t="shared" si="627"/>
        <v>1</v>
      </c>
      <c r="M201" s="168">
        <f>M202</f>
        <v>174786.89406707394</v>
      </c>
      <c r="N201" s="762">
        <f t="shared" si="635"/>
        <v>1</v>
      </c>
      <c r="O201" s="628"/>
      <c r="P201" s="683"/>
      <c r="Q201" s="628">
        <f>Q202</f>
        <v>0</v>
      </c>
      <c r="R201" s="683"/>
      <c r="S201" s="31"/>
      <c r="T201" s="31"/>
      <c r="U201" s="31"/>
      <c r="V201" s="622"/>
      <c r="W201" s="622"/>
      <c r="X201" s="31"/>
      <c r="Y201" s="31"/>
      <c r="Z201" s="622"/>
      <c r="AA201" s="622"/>
      <c r="AB201" s="31"/>
      <c r="AC201" s="31"/>
      <c r="AD201" s="31"/>
      <c r="AE201" s="166">
        <f>AK201</f>
        <v>0</v>
      </c>
      <c r="AF201" s="695">
        <f t="shared" si="628"/>
        <v>0</v>
      </c>
      <c r="AG201" s="168"/>
      <c r="AH201" s="695">
        <f t="shared" si="629"/>
        <v>0</v>
      </c>
      <c r="AI201" s="628"/>
      <c r="AJ201" s="683"/>
      <c r="AK201" s="628">
        <f>AK202</f>
        <v>0</v>
      </c>
      <c r="AL201" s="683"/>
      <c r="AM201" s="31"/>
      <c r="AN201" s="31"/>
      <c r="AO201" s="31"/>
      <c r="AP201" s="622"/>
      <c r="AQ201" s="683"/>
      <c r="AR201" s="168">
        <f>AX201</f>
        <v>0</v>
      </c>
      <c r="AS201" s="695">
        <f t="shared" si="630"/>
        <v>0</v>
      </c>
      <c r="AT201" s="168"/>
      <c r="AU201" s="695">
        <f t="shared" si="631"/>
        <v>0</v>
      </c>
      <c r="AV201" s="628"/>
      <c r="AW201" s="695" t="e">
        <f t="shared" si="632"/>
        <v>#DIV/0!</v>
      </c>
      <c r="AX201" s="168">
        <f>AX202</f>
        <v>0</v>
      </c>
      <c r="AY201" s="695" t="e">
        <f t="shared" si="633"/>
        <v>#DIV/0!</v>
      </c>
      <c r="AZ201" s="31"/>
      <c r="BA201" s="695"/>
      <c r="BB201" s="31"/>
      <c r="BC201" s="31"/>
      <c r="BD201" s="31"/>
      <c r="BE201" s="628">
        <f>BG201</f>
        <v>0</v>
      </c>
      <c r="BF201" s="628"/>
      <c r="BG201" s="628">
        <f>BG202</f>
        <v>0</v>
      </c>
      <c r="BH201" s="31"/>
      <c r="BI201" s="31"/>
      <c r="BJ201" s="622"/>
      <c r="BK201" s="622"/>
      <c r="BL201" s="31"/>
      <c r="BM201" s="31"/>
      <c r="BN201" s="622"/>
      <c r="BO201" s="622"/>
      <c r="BP201" s="622"/>
      <c r="BQ201" s="622"/>
      <c r="BR201" s="31"/>
      <c r="BS201" s="31"/>
      <c r="BT201" s="622"/>
      <c r="BU201" s="628">
        <f>BX201</f>
        <v>0</v>
      </c>
      <c r="BV201" s="439"/>
      <c r="BW201" s="512"/>
      <c r="BX201" s="439">
        <f>BX202</f>
        <v>0</v>
      </c>
      <c r="BY201" s="31"/>
      <c r="BZ201" s="31"/>
      <c r="CE201" s="695" t="e">
        <f t="shared" si="634"/>
        <v>#DIV/0!</v>
      </c>
    </row>
    <row r="202" spans="1:12295" s="20" customFormat="1" ht="41.25" hidden="1" customHeight="1" x14ac:dyDescent="0.25">
      <c r="B202" s="200"/>
      <c r="C202" s="97" t="s">
        <v>31</v>
      </c>
      <c r="D202" s="166">
        <f t="shared" si="636"/>
        <v>174786.89406707394</v>
      </c>
      <c r="E202" s="185">
        <f>[5]Лист1!$X$12+[5]Лист1!$X$15+[5]Лист1!$X$16</f>
        <v>174786.89406707394</v>
      </c>
      <c r="F202" s="185"/>
      <c r="G202" s="185">
        <v>0</v>
      </c>
      <c r="H202" s="185"/>
      <c r="I202" s="185" t="e">
        <f>I205+I217+I223+I234+I283+#REF!+#REF!+#REF!+#REF!</f>
        <v>#REF!</v>
      </c>
      <c r="J202" s="166">
        <f t="shared" si="640"/>
        <v>0</v>
      </c>
      <c r="K202" s="166">
        <f t="shared" si="623"/>
        <v>174786.89406707394</v>
      </c>
      <c r="L202" s="695">
        <f t="shared" si="627"/>
        <v>1</v>
      </c>
      <c r="M202" s="185">
        <f>[5]Лист1!$X$12+[5]Лист1!$X$15+[5]Лист1!$X$16</f>
        <v>174786.89406707394</v>
      </c>
      <c r="N202" s="762">
        <f t="shared" si="635"/>
        <v>1</v>
      </c>
      <c r="O202" s="98"/>
      <c r="P202" s="98"/>
      <c r="Q202" s="98">
        <v>0</v>
      </c>
      <c r="R202" s="98"/>
      <c r="S202" s="98"/>
      <c r="T202" s="98"/>
      <c r="U202" s="98" t="e">
        <f>U205+U217+U223+U234+U283+#REF!+#REF!+#REF!+#REF!</f>
        <v>#REF!</v>
      </c>
      <c r="V202" s="98" t="e">
        <f>W202+X202+Y202</f>
        <v>#REF!</v>
      </c>
      <c r="W202" s="98" t="e">
        <f>W205+W217+W223</f>
        <v>#REF!</v>
      </c>
      <c r="X202" s="98"/>
      <c r="Y202" s="98"/>
      <c r="Z202" s="98" t="e">
        <f>AA202+AB202+AC202</f>
        <v>#REF!</v>
      </c>
      <c r="AA202" s="98" t="e">
        <f>AA205+AA217+AA223</f>
        <v>#REF!</v>
      </c>
      <c r="AB202" s="98"/>
      <c r="AC202" s="98"/>
      <c r="AD202" s="98"/>
      <c r="AE202" s="166" t="e">
        <f t="shared" ref="AE202" si="648">AG202+AK202+AM202+AO202</f>
        <v>#REF!</v>
      </c>
      <c r="AF202" s="695" t="e">
        <f t="shared" si="628"/>
        <v>#REF!</v>
      </c>
      <c r="AG202" s="185">
        <v>0</v>
      </c>
      <c r="AH202" s="695">
        <f t="shared" si="629"/>
        <v>0</v>
      </c>
      <c r="AI202" s="98"/>
      <c r="AJ202" s="98"/>
      <c r="AK202" s="98"/>
      <c r="AL202" s="98"/>
      <c r="AM202" s="98"/>
      <c r="AN202" s="98"/>
      <c r="AO202" s="98" t="e">
        <f>AO205+AO217+AO223+AO234+AO283+#REF!+#REF!+#REF!+#REF!</f>
        <v>#REF!</v>
      </c>
      <c r="AP202" s="98"/>
      <c r="AQ202" s="98"/>
      <c r="AR202" s="185" t="e">
        <f t="shared" ref="AR202:AR209" si="649">AT202+AX202+AZ202+BB202</f>
        <v>#REF!</v>
      </c>
      <c r="AS202" s="695" t="e">
        <f t="shared" si="630"/>
        <v>#REF!</v>
      </c>
      <c r="AT202" s="185">
        <v>0</v>
      </c>
      <c r="AU202" s="695">
        <f t="shared" si="631"/>
        <v>0</v>
      </c>
      <c r="AV202" s="98"/>
      <c r="AW202" s="695" t="e">
        <f t="shared" si="632"/>
        <v>#DIV/0!</v>
      </c>
      <c r="AX202" s="185"/>
      <c r="AY202" s="695" t="e">
        <f t="shared" si="633"/>
        <v>#DIV/0!</v>
      </c>
      <c r="AZ202" s="98"/>
      <c r="BA202" s="695"/>
      <c r="BB202" s="98" t="e">
        <f>BB205+BB217+BB223+BB234+BB283+#REF!+#REF!+#REF!+#REF!</f>
        <v>#REF!</v>
      </c>
      <c r="BC202" s="98"/>
      <c r="BD202" s="98"/>
      <c r="BE202" s="98" t="e">
        <f t="shared" ref="BE202" si="650">BF202+BG202+BH202+BI202</f>
        <v>#REF!</v>
      </c>
      <c r="BF202" s="98">
        <v>0</v>
      </c>
      <c r="BG202" s="98"/>
      <c r="BH202" s="98"/>
      <c r="BI202" s="98" t="e">
        <f>BI205+BI217+BI223+BI234+BI283+#REF!+#REF!+#REF!+#REF!</f>
        <v>#REF!</v>
      </c>
      <c r="BJ202" s="98" t="e">
        <f>BK202+BL202+BM202</f>
        <v>#REF!</v>
      </c>
      <c r="BK202" s="98" t="e">
        <f>BK205+BK217+BK223+BK234+BK283+#REF!+#REF!+#REF!+#REF!</f>
        <v>#REF!</v>
      </c>
      <c r="BL202" s="98" t="e">
        <f>BL205+BL217+BL223+BL234+BL283+#REF!+#REF!+#REF!+#REF!</f>
        <v>#REF!</v>
      </c>
      <c r="BM202" s="98" t="e">
        <f>BM205+BM217+BM223+BM234+BM283+#REF!+#REF!+#REF!+#REF!</f>
        <v>#REF!</v>
      </c>
      <c r="BN202" s="98" t="e">
        <f>BO202+BR202+BS202</f>
        <v>#REF!</v>
      </c>
      <c r="BO202" s="98" t="e">
        <f>BO205+BO217+BO223+BO234+BO283+#REF!+#REF!+#REF!+#REF!</f>
        <v>#REF!</v>
      </c>
      <c r="BP202" s="98"/>
      <c r="BQ202" s="98"/>
      <c r="BR202" s="98" t="e">
        <f>BR205+BR217+BR223+BR234+BR283+#REF!+#REF!+#REF!+#REF!</f>
        <v>#REF!</v>
      </c>
      <c r="BS202" s="98" t="e">
        <f>BS205+BS217+BS223+BS234+BS283+#REF!+#REF!+#REF!+#REF!</f>
        <v>#REF!</v>
      </c>
      <c r="BT202" s="98"/>
      <c r="BU202" s="98" t="e">
        <f t="shared" ref="BU202:BU209" si="651">BV202+BX202+BY202+BZ202</f>
        <v>#REF!</v>
      </c>
      <c r="BV202" s="98">
        <v>0</v>
      </c>
      <c r="BW202" s="98"/>
      <c r="BX202" s="98"/>
      <c r="BY202" s="98"/>
      <c r="BZ202" s="98" t="e">
        <f>BZ205+BZ217+BZ223+BZ234+BZ283+#REF!+#REF!+#REF!+#REF!</f>
        <v>#REF!</v>
      </c>
      <c r="CE202" s="695" t="e">
        <f t="shared" si="634"/>
        <v>#REF!</v>
      </c>
    </row>
    <row r="203" spans="1:12295" s="348" customFormat="1" ht="179.25" hidden="1" customHeight="1" x14ac:dyDescent="0.25">
      <c r="B203" s="344" t="s">
        <v>7</v>
      </c>
      <c r="C203" s="345" t="s">
        <v>336</v>
      </c>
      <c r="D203" s="166">
        <f t="shared" si="636"/>
        <v>4371737.4537699996</v>
      </c>
      <c r="E203" s="860">
        <f>E204+E205</f>
        <v>4371737.4537699996</v>
      </c>
      <c r="F203" s="860"/>
      <c r="G203" s="860">
        <f t="shared" ref="G203:I203" si="652">G204+G205</f>
        <v>3639931.0077800001</v>
      </c>
      <c r="H203" s="860">
        <f t="shared" si="652"/>
        <v>0</v>
      </c>
      <c r="I203" s="860">
        <f t="shared" si="652"/>
        <v>0</v>
      </c>
      <c r="J203" s="166">
        <f t="shared" si="640"/>
        <v>0</v>
      </c>
      <c r="K203" s="166">
        <f t="shared" si="623"/>
        <v>4371737.4537699996</v>
      </c>
      <c r="L203" s="695">
        <f t="shared" si="627"/>
        <v>1</v>
      </c>
      <c r="M203" s="860">
        <f>M204+M205</f>
        <v>4371737.4537699996</v>
      </c>
      <c r="N203" s="762">
        <f t="shared" si="635"/>
        <v>1</v>
      </c>
      <c r="O203" s="346"/>
      <c r="P203" s="702"/>
      <c r="Q203" s="346">
        <f t="shared" ref="Q203:U203" si="653">Q204+Q205</f>
        <v>3639931.0077800001</v>
      </c>
      <c r="R203" s="702"/>
      <c r="S203" s="346">
        <f t="shared" si="653"/>
        <v>0</v>
      </c>
      <c r="T203" s="702"/>
      <c r="U203" s="346">
        <f t="shared" si="653"/>
        <v>0</v>
      </c>
      <c r="V203" s="346"/>
      <c r="W203" s="346"/>
      <c r="X203" s="347"/>
      <c r="Y203" s="347"/>
      <c r="Z203" s="346"/>
      <c r="AA203" s="346"/>
      <c r="AB203" s="347"/>
      <c r="AC203" s="347"/>
      <c r="AD203" s="713"/>
      <c r="AE203" s="166">
        <f t="shared" ref="AE203:AE209" si="654">AG203+AK203+AM203+AO203</f>
        <v>7744596.3713399991</v>
      </c>
      <c r="AF203" s="695">
        <f t="shared" si="628"/>
        <v>1.7715145187095784</v>
      </c>
      <c r="AG203" s="860">
        <f>AG204+AG205</f>
        <v>4371737.4537699996</v>
      </c>
      <c r="AH203" s="695">
        <f t="shared" si="629"/>
        <v>1</v>
      </c>
      <c r="AI203" s="346"/>
      <c r="AJ203" s="702"/>
      <c r="AK203" s="346">
        <f t="shared" ref="AK203" si="655">AK204+AK205</f>
        <v>3372858.9175699996</v>
      </c>
      <c r="AL203" s="702"/>
      <c r="AM203" s="346">
        <f t="shared" ref="AM203" si="656">AM204+AM205</f>
        <v>0</v>
      </c>
      <c r="AN203" s="702"/>
      <c r="AO203" s="347"/>
      <c r="AP203" s="346"/>
      <c r="AQ203" s="702"/>
      <c r="AR203" s="872">
        <f t="shared" si="649"/>
        <v>8011668.4615500001</v>
      </c>
      <c r="AS203" s="695">
        <f t="shared" si="630"/>
        <v>1.8326051246835693</v>
      </c>
      <c r="AT203" s="872">
        <f>AT204+AT205</f>
        <v>4371737.4537699996</v>
      </c>
      <c r="AU203" s="695">
        <f t="shared" si="631"/>
        <v>1</v>
      </c>
      <c r="AV203" s="625"/>
      <c r="AW203" s="695" t="e">
        <f t="shared" si="632"/>
        <v>#DIV/0!</v>
      </c>
      <c r="AX203" s="860">
        <f t="shared" ref="AX203" si="657">AX204+AX205</f>
        <v>3639931.0077800006</v>
      </c>
      <c r="AY203" s="695">
        <f t="shared" si="633"/>
        <v>1.0000000000000002</v>
      </c>
      <c r="AZ203" s="346">
        <f t="shared" ref="AZ203" si="658">AZ204+AZ205</f>
        <v>0</v>
      </c>
      <c r="BA203" s="695"/>
      <c r="BB203" s="347"/>
      <c r="BC203" s="347"/>
      <c r="BD203" s="347"/>
      <c r="BE203" s="625">
        <f t="shared" ref="BE203:BE209" si="659">BF203+BG203+BH203+BI203</f>
        <v>0</v>
      </c>
      <c r="BF203" s="346">
        <f>BF204+BF205</f>
        <v>0</v>
      </c>
      <c r="BG203" s="346">
        <f t="shared" ref="BG203" si="660">BG204+BG205</f>
        <v>0</v>
      </c>
      <c r="BH203" s="346">
        <f t="shared" ref="BH203" si="661">BH204+BH205</f>
        <v>0</v>
      </c>
      <c r="BI203" s="347"/>
      <c r="BJ203" s="346">
        <f>BK203</f>
        <v>2454741.14286</v>
      </c>
      <c r="BK203" s="346">
        <f>BK204+BK205</f>
        <v>2454741.14286</v>
      </c>
      <c r="BL203" s="347"/>
      <c r="BM203" s="347"/>
      <c r="BN203" s="346">
        <f>BO203</f>
        <v>5578957.14286</v>
      </c>
      <c r="BO203" s="346">
        <f>BO204+BO205</f>
        <v>5578957.14286</v>
      </c>
      <c r="BP203" s="346"/>
      <c r="BQ203" s="346"/>
      <c r="BR203" s="347"/>
      <c r="BS203" s="347"/>
      <c r="BT203" s="346"/>
      <c r="BU203" s="625">
        <f t="shared" si="651"/>
        <v>13647663.036430001</v>
      </c>
      <c r="BV203" s="346">
        <f>BV204+BV205</f>
        <v>5578957.14286</v>
      </c>
      <c r="BW203" s="346"/>
      <c r="BX203" s="346">
        <f t="shared" ref="BX203:BY203" si="662">BX204+BX205</f>
        <v>8068705.8935700003</v>
      </c>
      <c r="BY203" s="346">
        <f t="shared" si="662"/>
        <v>0</v>
      </c>
      <c r="BZ203" s="347"/>
      <c r="CE203" s="695" t="e">
        <f t="shared" si="634"/>
        <v>#DIV/0!</v>
      </c>
    </row>
    <row r="204" spans="1:12295" s="59" customFormat="1" ht="49.5" hidden="1" customHeight="1" x14ac:dyDescent="0.25">
      <c r="B204" s="211"/>
      <c r="C204" s="101" t="s">
        <v>32</v>
      </c>
      <c r="D204" s="166">
        <f t="shared" si="636"/>
        <v>2841629.3449499998</v>
      </c>
      <c r="E204" s="176">
        <f>E208</f>
        <v>2841629.3449499998</v>
      </c>
      <c r="F204" s="176"/>
      <c r="G204" s="176">
        <f t="shared" ref="G204:I204" si="663">G208</f>
        <v>2365955.1550500002</v>
      </c>
      <c r="H204" s="176">
        <f t="shared" si="663"/>
        <v>0</v>
      </c>
      <c r="I204" s="176">
        <f t="shared" si="663"/>
        <v>0</v>
      </c>
      <c r="J204" s="166">
        <f t="shared" si="640"/>
        <v>0</v>
      </c>
      <c r="K204" s="166">
        <f t="shared" si="623"/>
        <v>2841629.3449499998</v>
      </c>
      <c r="L204" s="695">
        <f t="shared" si="627"/>
        <v>1</v>
      </c>
      <c r="M204" s="176">
        <f>M208</f>
        <v>2841629.3449499998</v>
      </c>
      <c r="N204" s="762">
        <f t="shared" si="635"/>
        <v>1</v>
      </c>
      <c r="O204" s="623"/>
      <c r="P204" s="683"/>
      <c r="Q204" s="623">
        <f t="shared" ref="Q204:U204" si="664">Q208</f>
        <v>2365955.1550500002</v>
      </c>
      <c r="R204" s="683"/>
      <c r="S204" s="623">
        <f t="shared" si="664"/>
        <v>0</v>
      </c>
      <c r="T204" s="683"/>
      <c r="U204" s="623">
        <f t="shared" si="664"/>
        <v>0</v>
      </c>
      <c r="V204" s="623">
        <f t="shared" ref="V204:V205" si="665">W204+X204+Y204</f>
        <v>0</v>
      </c>
      <c r="W204" s="623">
        <f>AA204-E204</f>
        <v>0</v>
      </c>
      <c r="X204" s="292"/>
      <c r="Y204" s="292"/>
      <c r="Z204" s="623">
        <f t="shared" ref="Z204:Z205" si="666">AA204+AB204+AC204</f>
        <v>2841629.3449499998</v>
      </c>
      <c r="AA204" s="623">
        <f>E204</f>
        <v>2841629.3449499998</v>
      </c>
      <c r="AB204" s="62"/>
      <c r="AC204" s="28"/>
      <c r="AD204" s="19"/>
      <c r="AE204" s="166">
        <f t="shared" si="654"/>
        <v>5048485.0510699991</v>
      </c>
      <c r="AF204" s="695">
        <f t="shared" si="628"/>
        <v>1.7766163134688597</v>
      </c>
      <c r="AG204" s="176">
        <f>AG208</f>
        <v>2841629.3449499998</v>
      </c>
      <c r="AH204" s="695">
        <f t="shared" si="629"/>
        <v>1</v>
      </c>
      <c r="AI204" s="623"/>
      <c r="AJ204" s="683"/>
      <c r="AK204" s="623">
        <f t="shared" ref="AK204:AM204" si="667">AK208</f>
        <v>2206855.7061199998</v>
      </c>
      <c r="AL204" s="683"/>
      <c r="AM204" s="623">
        <f t="shared" si="667"/>
        <v>0</v>
      </c>
      <c r="AN204" s="683"/>
      <c r="AO204" s="28"/>
      <c r="AP204" s="623"/>
      <c r="AQ204" s="683"/>
      <c r="AR204" s="176">
        <f t="shared" si="649"/>
        <v>5207584.5</v>
      </c>
      <c r="AS204" s="695">
        <f t="shared" si="630"/>
        <v>1.8326051246812525</v>
      </c>
      <c r="AT204" s="176">
        <f>AT208</f>
        <v>2841629.3449499998</v>
      </c>
      <c r="AU204" s="695">
        <f t="shared" si="631"/>
        <v>1</v>
      </c>
      <c r="AV204" s="623"/>
      <c r="AW204" s="695" t="e">
        <f t="shared" si="632"/>
        <v>#DIV/0!</v>
      </c>
      <c r="AX204" s="176">
        <f t="shared" ref="AX204" si="668">AX208</f>
        <v>2365955.1550500002</v>
      </c>
      <c r="AY204" s="695">
        <f t="shared" si="633"/>
        <v>1</v>
      </c>
      <c r="AZ204" s="623">
        <f t="shared" ref="AZ204" si="669">AZ208</f>
        <v>0</v>
      </c>
      <c r="BA204" s="695"/>
      <c r="BB204" s="28"/>
      <c r="BC204" s="62"/>
      <c r="BD204" s="28"/>
      <c r="BE204" s="623">
        <f t="shared" si="659"/>
        <v>0</v>
      </c>
      <c r="BF204" s="623">
        <f>BF208</f>
        <v>0</v>
      </c>
      <c r="BG204" s="623">
        <f t="shared" ref="BG204:BH204" si="670">BG208</f>
        <v>0</v>
      </c>
      <c r="BH204" s="623">
        <f t="shared" si="670"/>
        <v>0</v>
      </c>
      <c r="BI204" s="28"/>
      <c r="BJ204" s="623">
        <f t="shared" ref="BJ204:BJ205" si="671">BK204</f>
        <v>0</v>
      </c>
      <c r="BK204" s="623">
        <f>BK208</f>
        <v>0</v>
      </c>
      <c r="BL204" s="62"/>
      <c r="BM204" s="28"/>
      <c r="BN204" s="623">
        <f t="shared" ref="BN204:BN205" si="672">BO204</f>
        <v>3124216</v>
      </c>
      <c r="BO204" s="623">
        <f>BO208</f>
        <v>3124216</v>
      </c>
      <c r="BP204" s="623"/>
      <c r="BQ204" s="623"/>
      <c r="BR204" s="62"/>
      <c r="BS204" s="28"/>
      <c r="BT204" s="623"/>
      <c r="BU204" s="623">
        <f t="shared" si="651"/>
        <v>7642691.2999999998</v>
      </c>
      <c r="BV204" s="436">
        <f>BV208</f>
        <v>3124216</v>
      </c>
      <c r="BW204" s="517"/>
      <c r="BX204" s="436">
        <f t="shared" ref="BX204:BY204" si="673">BX208</f>
        <v>4518475.3</v>
      </c>
      <c r="BY204" s="436">
        <f t="shared" si="673"/>
        <v>0</v>
      </c>
      <c r="BZ204" s="28"/>
      <c r="CE204" s="695" t="e">
        <f t="shared" si="634"/>
        <v>#DIV/0!</v>
      </c>
    </row>
    <row r="205" spans="1:12295" s="50" customFormat="1" ht="54" hidden="1" customHeight="1" x14ac:dyDescent="0.25">
      <c r="B205" s="200"/>
      <c r="C205" s="97" t="s">
        <v>31</v>
      </c>
      <c r="D205" s="166">
        <f t="shared" si="636"/>
        <v>1530108.10882</v>
      </c>
      <c r="E205" s="166">
        <f>E209+E220</f>
        <v>1530108.10882</v>
      </c>
      <c r="F205" s="166"/>
      <c r="G205" s="166">
        <f t="shared" ref="G205:I205" si="674">G209</f>
        <v>1273975.8527299999</v>
      </c>
      <c r="H205" s="166">
        <f t="shared" si="674"/>
        <v>0</v>
      </c>
      <c r="I205" s="166">
        <f t="shared" si="674"/>
        <v>0</v>
      </c>
      <c r="J205" s="166">
        <f t="shared" si="640"/>
        <v>0</v>
      </c>
      <c r="K205" s="166">
        <f t="shared" si="623"/>
        <v>1530108.10882</v>
      </c>
      <c r="L205" s="695">
        <f t="shared" si="627"/>
        <v>1</v>
      </c>
      <c r="M205" s="166">
        <f>M209+M220</f>
        <v>1530108.10882</v>
      </c>
      <c r="N205" s="762">
        <f t="shared" si="635"/>
        <v>1</v>
      </c>
      <c r="O205" s="622"/>
      <c r="P205" s="683"/>
      <c r="Q205" s="622">
        <f t="shared" ref="Q205:U205" si="675">Q209</f>
        <v>1273975.8527299999</v>
      </c>
      <c r="R205" s="683"/>
      <c r="S205" s="622">
        <f t="shared" si="675"/>
        <v>0</v>
      </c>
      <c r="T205" s="683"/>
      <c r="U205" s="622">
        <f t="shared" si="675"/>
        <v>0</v>
      </c>
      <c r="V205" s="622">
        <f t="shared" si="665"/>
        <v>0</v>
      </c>
      <c r="W205" s="622">
        <v>0</v>
      </c>
      <c r="X205" s="31"/>
      <c r="Y205" s="31"/>
      <c r="Z205" s="622">
        <f t="shared" si="666"/>
        <v>1530108.10882</v>
      </c>
      <c r="AA205" s="622">
        <f>E205</f>
        <v>1530108.10882</v>
      </c>
      <c r="AB205" s="31"/>
      <c r="AC205" s="31"/>
      <c r="AD205" s="31"/>
      <c r="AE205" s="166">
        <f t="shared" si="654"/>
        <v>2696111.32027</v>
      </c>
      <c r="AF205" s="695">
        <f t="shared" si="628"/>
        <v>1.7620397570137754</v>
      </c>
      <c r="AG205" s="166">
        <f>AG209</f>
        <v>1530108.10882</v>
      </c>
      <c r="AH205" s="695">
        <f t="shared" si="629"/>
        <v>1</v>
      </c>
      <c r="AI205" s="622"/>
      <c r="AJ205" s="683"/>
      <c r="AK205" s="622">
        <f t="shared" ref="AK205:AM205" si="676">AK209</f>
        <v>1166003.2114499998</v>
      </c>
      <c r="AL205" s="683"/>
      <c r="AM205" s="622">
        <f t="shared" si="676"/>
        <v>0</v>
      </c>
      <c r="AN205" s="683"/>
      <c r="AO205" s="31"/>
      <c r="AP205" s="622"/>
      <c r="AQ205" s="683"/>
      <c r="AR205" s="166">
        <f t="shared" si="649"/>
        <v>2804083.9615500001</v>
      </c>
      <c r="AS205" s="695">
        <f t="shared" si="630"/>
        <v>1.8326051246878721</v>
      </c>
      <c r="AT205" s="166">
        <f>AT209</f>
        <v>1530108.10882</v>
      </c>
      <c r="AU205" s="695">
        <f t="shared" si="631"/>
        <v>1</v>
      </c>
      <c r="AV205" s="622"/>
      <c r="AW205" s="695" t="e">
        <f t="shared" si="632"/>
        <v>#DIV/0!</v>
      </c>
      <c r="AX205" s="166">
        <f t="shared" ref="AX205" si="677">AX209</f>
        <v>1273975.8527300002</v>
      </c>
      <c r="AY205" s="695">
        <f t="shared" si="633"/>
        <v>1.0000000000000002</v>
      </c>
      <c r="AZ205" s="622">
        <f t="shared" ref="AZ205" si="678">AZ209</f>
        <v>0</v>
      </c>
      <c r="BA205" s="695"/>
      <c r="BB205" s="31"/>
      <c r="BC205" s="31"/>
      <c r="BD205" s="31"/>
      <c r="BE205" s="622">
        <f t="shared" si="659"/>
        <v>0</v>
      </c>
      <c r="BF205" s="622">
        <f>BF209</f>
        <v>0</v>
      </c>
      <c r="BG205" s="622">
        <f t="shared" ref="BG205:BH205" si="679">BG209</f>
        <v>0</v>
      </c>
      <c r="BH205" s="622">
        <f t="shared" si="679"/>
        <v>0</v>
      </c>
      <c r="BI205" s="31"/>
      <c r="BJ205" s="622">
        <f t="shared" si="671"/>
        <v>2454741.14286</v>
      </c>
      <c r="BK205" s="622">
        <f>BK209</f>
        <v>2454741.14286</v>
      </c>
      <c r="BL205" s="31"/>
      <c r="BM205" s="31"/>
      <c r="BN205" s="622">
        <f t="shared" si="672"/>
        <v>2454741.14286</v>
      </c>
      <c r="BO205" s="622">
        <f>BO209</f>
        <v>2454741.14286</v>
      </c>
      <c r="BP205" s="622"/>
      <c r="BQ205" s="622"/>
      <c r="BR205" s="31"/>
      <c r="BS205" s="31"/>
      <c r="BT205" s="622"/>
      <c r="BU205" s="622">
        <f t="shared" si="651"/>
        <v>6004971.7364300005</v>
      </c>
      <c r="BV205" s="435">
        <f>BV209</f>
        <v>2454741.14286</v>
      </c>
      <c r="BW205" s="519"/>
      <c r="BX205" s="435">
        <f t="shared" ref="BX205:BY205" si="680">BX209</f>
        <v>3550230.59357</v>
      </c>
      <c r="BY205" s="435">
        <f t="shared" si="680"/>
        <v>0</v>
      </c>
      <c r="BZ205" s="31"/>
      <c r="CE205" s="695" t="e">
        <f t="shared" si="634"/>
        <v>#DIV/0!</v>
      </c>
    </row>
    <row r="206" spans="1:12295" s="50" customFormat="1" ht="54" hidden="1" customHeight="1" x14ac:dyDescent="0.25">
      <c r="B206" s="200"/>
      <c r="C206" s="97" t="s">
        <v>31</v>
      </c>
      <c r="D206" s="166">
        <f t="shared" si="636"/>
        <v>0</v>
      </c>
      <c r="E206" s="166">
        <v>0</v>
      </c>
      <c r="F206" s="166"/>
      <c r="G206" s="166"/>
      <c r="H206" s="166"/>
      <c r="I206" s="166"/>
      <c r="J206" s="166">
        <f t="shared" si="640"/>
        <v>0</v>
      </c>
      <c r="K206" s="166">
        <f t="shared" si="623"/>
        <v>0</v>
      </c>
      <c r="L206" s="695" t="e">
        <f t="shared" si="627"/>
        <v>#DIV/0!</v>
      </c>
      <c r="M206" s="166">
        <v>0</v>
      </c>
      <c r="N206" s="762" t="e">
        <f t="shared" si="635"/>
        <v>#DIV/0!</v>
      </c>
      <c r="O206" s="622"/>
      <c r="P206" s="683"/>
      <c r="Q206" s="622"/>
      <c r="R206" s="683"/>
      <c r="S206" s="622"/>
      <c r="T206" s="683"/>
      <c r="U206" s="622"/>
      <c r="V206" s="622"/>
      <c r="W206" s="622"/>
      <c r="X206" s="31"/>
      <c r="Y206" s="31"/>
      <c r="Z206" s="622"/>
      <c r="AA206" s="622"/>
      <c r="AB206" s="31"/>
      <c r="AC206" s="31"/>
      <c r="AD206" s="31"/>
      <c r="AE206" s="166"/>
      <c r="AF206" s="695" t="e">
        <f t="shared" si="628"/>
        <v>#DIV/0!</v>
      </c>
      <c r="AG206" s="166"/>
      <c r="AH206" s="695" t="e">
        <f t="shared" si="629"/>
        <v>#DIV/0!</v>
      </c>
      <c r="AI206" s="622"/>
      <c r="AJ206" s="683"/>
      <c r="AK206" s="622"/>
      <c r="AL206" s="683"/>
      <c r="AM206" s="622"/>
      <c r="AN206" s="683"/>
      <c r="AO206" s="31"/>
      <c r="AP206" s="622"/>
      <c r="AQ206" s="683"/>
      <c r="AR206" s="166"/>
      <c r="AS206" s="695" t="e">
        <f t="shared" si="630"/>
        <v>#DIV/0!</v>
      </c>
      <c r="AT206" s="166"/>
      <c r="AU206" s="695" t="e">
        <f t="shared" si="631"/>
        <v>#DIV/0!</v>
      </c>
      <c r="AV206" s="622"/>
      <c r="AW206" s="695" t="e">
        <f t="shared" si="632"/>
        <v>#DIV/0!</v>
      </c>
      <c r="AX206" s="166"/>
      <c r="AY206" s="695" t="e">
        <f t="shared" si="633"/>
        <v>#DIV/0!</v>
      </c>
      <c r="AZ206" s="622"/>
      <c r="BA206" s="695"/>
      <c r="BB206" s="31"/>
      <c r="BC206" s="31"/>
      <c r="BD206" s="31"/>
      <c r="BE206" s="622"/>
      <c r="BF206" s="622"/>
      <c r="BG206" s="622"/>
      <c r="BH206" s="622"/>
      <c r="BI206" s="31"/>
      <c r="BJ206" s="622"/>
      <c r="BK206" s="622"/>
      <c r="BL206" s="31"/>
      <c r="BM206" s="31"/>
      <c r="BN206" s="622"/>
      <c r="BO206" s="622"/>
      <c r="BP206" s="622"/>
      <c r="BQ206" s="622"/>
      <c r="BR206" s="31"/>
      <c r="BS206" s="31"/>
      <c r="BT206" s="622"/>
      <c r="BU206" s="622"/>
      <c r="BV206" s="457"/>
      <c r="BW206" s="519"/>
      <c r="BX206" s="457"/>
      <c r="BY206" s="457"/>
      <c r="BZ206" s="31"/>
      <c r="CE206" s="695" t="e">
        <f t="shared" si="634"/>
        <v>#DIV/0!</v>
      </c>
    </row>
    <row r="207" spans="1:12295" s="70" customFormat="1" ht="173.25" customHeight="1" x14ac:dyDescent="0.3">
      <c r="A207" s="370"/>
      <c r="B207" s="451" t="s">
        <v>34</v>
      </c>
      <c r="C207" s="397" t="s">
        <v>486</v>
      </c>
      <c r="D207" s="375">
        <f t="shared" ref="D207:D210" si="681">E207+G207+H207+I207</f>
        <v>8011668.4615499992</v>
      </c>
      <c r="E207" s="375">
        <f>E211+E215</f>
        <v>4371737.4537699996</v>
      </c>
      <c r="F207" s="375"/>
      <c r="G207" s="375">
        <f>G208+G209+G210</f>
        <v>3639931.0077800001</v>
      </c>
      <c r="H207" s="375">
        <f t="shared" ref="H207:I207" si="682">H211+H215</f>
        <v>0</v>
      </c>
      <c r="I207" s="375">
        <f t="shared" si="682"/>
        <v>0</v>
      </c>
      <c r="J207" s="375">
        <f>J208+J209+J210</f>
        <v>0</v>
      </c>
      <c r="K207" s="375">
        <f t="shared" ref="K207" si="683">M207+Q207+S207+U207</f>
        <v>8011668.4615499992</v>
      </c>
      <c r="L207" s="736">
        <f t="shared" si="627"/>
        <v>1</v>
      </c>
      <c r="M207" s="375">
        <f>M211+M215</f>
        <v>4371737.4537699996</v>
      </c>
      <c r="N207" s="736">
        <f>M207/E207</f>
        <v>1</v>
      </c>
      <c r="O207" s="376"/>
      <c r="P207" s="421"/>
      <c r="Q207" s="376">
        <f>Q208+Q209</f>
        <v>3639931.0077800001</v>
      </c>
      <c r="R207" s="736">
        <f>Q207/G207</f>
        <v>1</v>
      </c>
      <c r="S207" s="376">
        <f t="shared" ref="S207" si="684">S211+S215</f>
        <v>0</v>
      </c>
      <c r="T207" s="421"/>
      <c r="U207" s="376">
        <f t="shared" ref="U207" si="685">U211+U215</f>
        <v>0</v>
      </c>
      <c r="V207" s="376">
        <f>W207</f>
        <v>1273975.8527300002</v>
      </c>
      <c r="W207" s="376">
        <f>W208+W209</f>
        <v>1273975.8527300002</v>
      </c>
      <c r="X207" s="376"/>
      <c r="Y207" s="376"/>
      <c r="Z207" s="376">
        <f t="shared" si="520"/>
        <v>5645713.3064999999</v>
      </c>
      <c r="AA207" s="376">
        <f>AA208+AA209</f>
        <v>5645713.3064999999</v>
      </c>
      <c r="AB207" s="376"/>
      <c r="AC207" s="376"/>
      <c r="AD207" s="421"/>
      <c r="AE207" s="375">
        <f t="shared" si="654"/>
        <v>7744596.3713399991</v>
      </c>
      <c r="AF207" s="736">
        <f t="shared" si="628"/>
        <v>0.96666461031285233</v>
      </c>
      <c r="AG207" s="375">
        <f>AG211+AG215</f>
        <v>4371737.4537699996</v>
      </c>
      <c r="AH207" s="736">
        <f t="shared" si="629"/>
        <v>1</v>
      </c>
      <c r="AI207" s="376"/>
      <c r="AJ207" s="421"/>
      <c r="AK207" s="376">
        <f>AK208+AK209</f>
        <v>3372858.9175699996</v>
      </c>
      <c r="AL207" s="736">
        <f>AK207/G207</f>
        <v>0.92662715594357148</v>
      </c>
      <c r="AM207" s="376">
        <f t="shared" ref="AM207:AO207" si="686">AM211+AM215</f>
        <v>0</v>
      </c>
      <c r="AN207" s="421"/>
      <c r="AO207" s="376">
        <f t="shared" si="686"/>
        <v>0</v>
      </c>
      <c r="AP207" s="376">
        <f>AP208+AP209</f>
        <v>267072.09021000098</v>
      </c>
      <c r="AQ207" s="421"/>
      <c r="AR207" s="375">
        <f t="shared" si="649"/>
        <v>8011668.4615500001</v>
      </c>
      <c r="AS207" s="736">
        <f t="shared" si="630"/>
        <v>1.0000000000000002</v>
      </c>
      <c r="AT207" s="375">
        <f>AT211+AT215</f>
        <v>4371737.4537699996</v>
      </c>
      <c r="AU207" s="736">
        <f t="shared" si="631"/>
        <v>1</v>
      </c>
      <c r="AV207" s="376"/>
      <c r="AW207" s="736"/>
      <c r="AX207" s="375">
        <f>AX208+AX209</f>
        <v>3639931.0077800006</v>
      </c>
      <c r="AY207" s="736">
        <f t="shared" si="633"/>
        <v>1.0000000000000002</v>
      </c>
      <c r="AZ207" s="376">
        <f t="shared" ref="AZ207:BB207" si="687">AZ211+AZ215</f>
        <v>0</v>
      </c>
      <c r="BA207" s="736"/>
      <c r="BB207" s="376">
        <f t="shared" si="687"/>
        <v>0</v>
      </c>
      <c r="BC207" s="376"/>
      <c r="BD207" s="376"/>
      <c r="BE207" s="376">
        <f t="shared" si="659"/>
        <v>0</v>
      </c>
      <c r="BF207" s="376">
        <f>BF211+BF215</f>
        <v>0</v>
      </c>
      <c r="BG207" s="376">
        <f t="shared" ref="BG207:BI207" si="688">BG211+BG215</f>
        <v>0</v>
      </c>
      <c r="BH207" s="376">
        <f t="shared" si="688"/>
        <v>0</v>
      </c>
      <c r="BI207" s="376">
        <f t="shared" si="688"/>
        <v>0</v>
      </c>
      <c r="BJ207" s="376">
        <f t="shared" ref="BJ207:BJ208" si="689">BK207+BL207+BM207</f>
        <v>2454741.14286</v>
      </c>
      <c r="BK207" s="376">
        <f>BK208+BK209</f>
        <v>2454741.14286</v>
      </c>
      <c r="BL207" s="376"/>
      <c r="BM207" s="376"/>
      <c r="BN207" s="376">
        <f t="shared" ref="BN207:BN209" si="690">BO207+BQ207+BR207+BS207</f>
        <v>13647663.036430001</v>
      </c>
      <c r="BO207" s="376">
        <f>BO208+BO209</f>
        <v>5578957.14286</v>
      </c>
      <c r="BP207" s="376"/>
      <c r="BQ207" s="376">
        <f>BQ208+BQ209</f>
        <v>8068705.8935700003</v>
      </c>
      <c r="BR207" s="376"/>
      <c r="BS207" s="376"/>
      <c r="BT207" s="376">
        <f>BT208+BT209+BT210</f>
        <v>0</v>
      </c>
      <c r="BU207" s="376">
        <f t="shared" si="651"/>
        <v>13647663.036430001</v>
      </c>
      <c r="BV207" s="376">
        <f>BV211+BV215</f>
        <v>5578957.14286</v>
      </c>
      <c r="BW207" s="376"/>
      <c r="BX207" s="376">
        <f>BX208+BX209</f>
        <v>8068705.8935700003</v>
      </c>
      <c r="BY207" s="376">
        <f t="shared" ref="BY207:BZ207" si="691">BY211+BY215</f>
        <v>0</v>
      </c>
      <c r="BZ207" s="370">
        <f t="shared" si="691"/>
        <v>0</v>
      </c>
      <c r="CA207" s="376"/>
      <c r="CB207" s="376"/>
      <c r="CC207" s="764"/>
      <c r="CD207" s="376"/>
      <c r="CE207" s="736"/>
      <c r="CF207" s="376"/>
      <c r="CG207" s="376"/>
      <c r="CH207" s="376"/>
      <c r="CI207" s="376"/>
      <c r="CJ207" s="376"/>
      <c r="CK207" s="376"/>
      <c r="CL207" s="376"/>
      <c r="CM207" s="376"/>
      <c r="CN207" s="376"/>
      <c r="CO207" s="377"/>
      <c r="CP207" s="377"/>
      <c r="CQ207" s="377"/>
      <c r="CR207" s="377"/>
      <c r="CS207" s="377"/>
      <c r="CT207" s="376"/>
      <c r="CU207" s="376"/>
      <c r="CV207" s="377"/>
      <c r="CW207" s="377"/>
      <c r="CX207" s="376"/>
      <c r="CY207" s="376"/>
      <c r="CZ207" s="377"/>
      <c r="DA207" s="377"/>
      <c r="DB207" s="376"/>
      <c r="DC207" s="376"/>
      <c r="DD207" s="376"/>
      <c r="DE207" s="376"/>
      <c r="DF207" s="376"/>
      <c r="DG207" s="376"/>
      <c r="DH207" s="376"/>
      <c r="DI207" s="377"/>
      <c r="DJ207" s="377"/>
      <c r="DK207" s="376"/>
      <c r="DL207" s="376"/>
      <c r="DM207" s="377"/>
      <c r="DN207" s="377"/>
      <c r="DO207" s="376"/>
      <c r="DP207" s="376"/>
      <c r="DQ207" s="376"/>
      <c r="DR207" s="376"/>
      <c r="DS207" s="376"/>
      <c r="DT207" s="370"/>
      <c r="DU207" s="396"/>
      <c r="DV207" s="376"/>
      <c r="DW207" s="376"/>
      <c r="DX207" s="376"/>
      <c r="DY207" s="376"/>
      <c r="DZ207" s="376"/>
      <c r="EA207" s="376"/>
      <c r="EB207" s="376"/>
      <c r="EC207" s="375"/>
      <c r="ED207" s="375"/>
      <c r="EE207" s="375"/>
      <c r="EF207" s="375"/>
      <c r="EG207" s="375"/>
      <c r="EH207" s="375"/>
      <c r="EI207" s="375"/>
      <c r="EJ207" s="375"/>
      <c r="EK207" s="375"/>
      <c r="EL207" s="375"/>
      <c r="EM207" s="375"/>
      <c r="EN207" s="375"/>
      <c r="EO207" s="375"/>
      <c r="EP207" s="375"/>
      <c r="EQ207" s="375"/>
      <c r="ER207" s="375"/>
      <c r="ES207" s="375"/>
      <c r="ET207" s="375"/>
      <c r="EU207" s="375"/>
      <c r="EV207" s="375"/>
      <c r="EW207" s="375"/>
      <c r="EX207" s="375"/>
      <c r="EY207" s="375"/>
      <c r="EZ207" s="375"/>
      <c r="FA207" s="375"/>
      <c r="FB207" s="375"/>
      <c r="FC207" s="375"/>
      <c r="FD207" s="375"/>
      <c r="FE207" s="375"/>
      <c r="FF207" s="375"/>
      <c r="FG207" s="375"/>
      <c r="FH207" s="375"/>
      <c r="FI207" s="375"/>
      <c r="FJ207" s="375"/>
      <c r="FK207" s="375"/>
      <c r="FL207" s="375"/>
      <c r="FM207" s="375"/>
      <c r="FN207" s="375"/>
      <c r="FO207" s="375"/>
      <c r="FP207" s="375"/>
      <c r="FQ207" s="375"/>
      <c r="FR207" s="375"/>
      <c r="FS207" s="375"/>
      <c r="FT207" s="375"/>
      <c r="FU207" s="376"/>
      <c r="FV207" s="376"/>
      <c r="FW207" s="376"/>
      <c r="FX207" s="376"/>
      <c r="FY207" s="376"/>
      <c r="FZ207" s="376"/>
      <c r="GA207" s="376"/>
      <c r="GB207" s="376"/>
      <c r="GC207" s="376"/>
      <c r="GD207" s="376"/>
      <c r="GE207" s="376"/>
      <c r="GF207" s="376"/>
      <c r="GG207" s="376"/>
      <c r="GH207" s="376"/>
      <c r="GI207" s="376"/>
      <c r="GJ207" s="376"/>
      <c r="GK207" s="376"/>
      <c r="GL207" s="376"/>
      <c r="GM207" s="376"/>
      <c r="GN207" s="376"/>
      <c r="GO207" s="376"/>
      <c r="GP207" s="376"/>
      <c r="GQ207" s="376"/>
      <c r="GR207" s="376"/>
      <c r="GS207" s="377"/>
      <c r="GT207" s="377"/>
      <c r="GU207" s="377"/>
      <c r="GV207" s="377"/>
      <c r="GW207" s="377"/>
      <c r="GX207" s="376"/>
      <c r="GY207" s="376"/>
      <c r="GZ207" s="377"/>
      <c r="HA207" s="377"/>
      <c r="HB207" s="376"/>
      <c r="HC207" s="376"/>
      <c r="HD207" s="377"/>
      <c r="HE207" s="377"/>
      <c r="HF207" s="376"/>
      <c r="HG207" s="376"/>
      <c r="HH207" s="376"/>
      <c r="HI207" s="376"/>
      <c r="HJ207" s="376"/>
      <c r="HK207" s="376"/>
      <c r="HL207" s="376"/>
      <c r="HM207" s="377"/>
      <c r="HN207" s="377"/>
      <c r="HO207" s="376"/>
      <c r="HP207" s="376"/>
      <c r="HQ207" s="377"/>
      <c r="HR207" s="377"/>
      <c r="HS207" s="376"/>
      <c r="HT207" s="376"/>
      <c r="HU207" s="376"/>
      <c r="HV207" s="376"/>
      <c r="HW207" s="376"/>
      <c r="HX207" s="370"/>
      <c r="HY207" s="396"/>
      <c r="HZ207" s="376"/>
      <c r="IA207" s="376"/>
      <c r="IB207" s="376"/>
      <c r="IC207" s="376"/>
      <c r="ID207" s="376"/>
      <c r="IE207" s="376"/>
      <c r="IF207" s="376"/>
      <c r="IG207" s="375"/>
      <c r="IH207" s="375"/>
      <c r="II207" s="375"/>
      <c r="IJ207" s="375"/>
      <c r="IK207" s="375"/>
      <c r="IL207" s="375"/>
      <c r="IM207" s="375"/>
      <c r="IN207" s="375"/>
      <c r="IO207" s="375"/>
      <c r="IP207" s="375"/>
      <c r="IQ207" s="375"/>
      <c r="IR207" s="375"/>
      <c r="IS207" s="375"/>
      <c r="IT207" s="375"/>
      <c r="IU207" s="375"/>
      <c r="IV207" s="375"/>
      <c r="IW207" s="375"/>
      <c r="IX207" s="375"/>
      <c r="IY207" s="375"/>
      <c r="IZ207" s="375"/>
      <c r="JA207" s="375"/>
      <c r="JB207" s="375"/>
      <c r="JC207" s="375"/>
      <c r="JD207" s="375"/>
      <c r="JE207" s="375"/>
      <c r="JF207" s="375"/>
      <c r="JG207" s="375"/>
      <c r="JH207" s="375"/>
      <c r="JI207" s="375"/>
      <c r="JJ207" s="375"/>
      <c r="JK207" s="375"/>
      <c r="JL207" s="375"/>
      <c r="JM207" s="375"/>
      <c r="JN207" s="375"/>
      <c r="JO207" s="375"/>
      <c r="JP207" s="375"/>
      <c r="JQ207" s="375"/>
      <c r="JR207" s="375"/>
      <c r="JS207" s="375"/>
      <c r="JT207" s="375"/>
      <c r="JU207" s="375"/>
      <c r="JV207" s="375"/>
      <c r="JW207" s="375"/>
      <c r="JX207" s="375"/>
      <c r="JY207" s="376"/>
      <c r="JZ207" s="376"/>
      <c r="KA207" s="376"/>
      <c r="KB207" s="376"/>
      <c r="KC207" s="376"/>
      <c r="KD207" s="376"/>
      <c r="KE207" s="376"/>
      <c r="KF207" s="376"/>
      <c r="KG207" s="376"/>
      <c r="KH207" s="376"/>
      <c r="KI207" s="376"/>
      <c r="KJ207" s="376"/>
      <c r="KK207" s="376"/>
      <c r="KL207" s="376"/>
      <c r="KM207" s="376"/>
      <c r="KN207" s="376"/>
      <c r="KO207" s="376"/>
      <c r="KP207" s="376"/>
      <c r="KQ207" s="376"/>
      <c r="KR207" s="376"/>
      <c r="KS207" s="376"/>
      <c r="KT207" s="376"/>
      <c r="KU207" s="376"/>
      <c r="KV207" s="376"/>
      <c r="KW207" s="377"/>
      <c r="KX207" s="377"/>
      <c r="KY207" s="377"/>
      <c r="KZ207" s="377"/>
      <c r="LA207" s="377"/>
      <c r="LB207" s="376"/>
      <c r="LC207" s="376"/>
      <c r="LD207" s="377"/>
      <c r="LE207" s="377"/>
      <c r="LF207" s="376"/>
      <c r="LG207" s="376"/>
      <c r="LH207" s="377"/>
      <c r="LI207" s="377"/>
      <c r="LJ207" s="376"/>
      <c r="LK207" s="376"/>
      <c r="LL207" s="376"/>
      <c r="LM207" s="376"/>
      <c r="LN207" s="376"/>
      <c r="LO207" s="376"/>
      <c r="LP207" s="376"/>
      <c r="LQ207" s="377"/>
      <c r="LR207" s="377"/>
      <c r="LS207" s="376"/>
      <c r="LT207" s="376"/>
      <c r="LU207" s="377"/>
      <c r="LV207" s="377"/>
      <c r="LW207" s="376"/>
      <c r="LX207" s="376"/>
      <c r="LY207" s="376"/>
      <c r="LZ207" s="376"/>
      <c r="MA207" s="376"/>
      <c r="MB207" s="370"/>
      <c r="MC207" s="396"/>
      <c r="MD207" s="376"/>
      <c r="ME207" s="376"/>
      <c r="MF207" s="376"/>
      <c r="MG207" s="376"/>
      <c r="MH207" s="376"/>
      <c r="MI207" s="376"/>
      <c r="MJ207" s="376"/>
      <c r="MK207" s="375"/>
      <c r="ML207" s="375"/>
      <c r="MM207" s="375"/>
      <c r="MN207" s="375"/>
      <c r="MO207" s="375"/>
      <c r="MP207" s="375"/>
      <c r="MQ207" s="375"/>
      <c r="MR207" s="375"/>
      <c r="MS207" s="375"/>
      <c r="MT207" s="375"/>
      <c r="MU207" s="375"/>
      <c r="MV207" s="375"/>
      <c r="MW207" s="375"/>
      <c r="MX207" s="375"/>
      <c r="MY207" s="375"/>
      <c r="MZ207" s="375"/>
      <c r="NA207" s="375"/>
      <c r="NB207" s="375"/>
      <c r="NC207" s="375"/>
      <c r="ND207" s="375"/>
      <c r="NE207" s="375"/>
      <c r="NF207" s="375"/>
      <c r="NG207" s="375"/>
      <c r="NH207" s="375"/>
      <c r="NI207" s="375"/>
      <c r="NJ207" s="375"/>
      <c r="NK207" s="375"/>
      <c r="NL207" s="375"/>
      <c r="NM207" s="375"/>
      <c r="NN207" s="375"/>
      <c r="NO207" s="375"/>
      <c r="NP207" s="375"/>
      <c r="NQ207" s="375"/>
      <c r="NR207" s="375"/>
      <c r="NS207" s="375"/>
      <c r="NT207" s="375"/>
      <c r="NU207" s="375"/>
      <c r="NV207" s="375"/>
      <c r="NW207" s="375"/>
      <c r="NX207" s="375"/>
      <c r="NY207" s="375"/>
      <c r="NZ207" s="375"/>
      <c r="OA207" s="375"/>
      <c r="OB207" s="375"/>
      <c r="OC207" s="376"/>
      <c r="OD207" s="376"/>
      <c r="OE207" s="376"/>
      <c r="OF207" s="376"/>
      <c r="OG207" s="376"/>
      <c r="OH207" s="376"/>
      <c r="OI207" s="376"/>
      <c r="OJ207" s="376"/>
      <c r="OK207" s="376"/>
      <c r="OL207" s="376"/>
      <c r="OM207" s="376"/>
      <c r="ON207" s="376"/>
      <c r="OO207" s="376"/>
      <c r="OP207" s="376"/>
      <c r="OQ207" s="376"/>
      <c r="OR207" s="376"/>
      <c r="OS207" s="376"/>
      <c r="OT207" s="376"/>
      <c r="OU207" s="376"/>
      <c r="OV207" s="376"/>
      <c r="OW207" s="376"/>
      <c r="OX207" s="376"/>
      <c r="OY207" s="376"/>
      <c r="OZ207" s="376"/>
      <c r="PA207" s="377"/>
      <c r="PB207" s="377"/>
      <c r="PC207" s="377"/>
      <c r="PD207" s="377"/>
      <c r="PE207" s="377"/>
      <c r="PF207" s="376"/>
      <c r="PG207" s="376"/>
      <c r="PH207" s="377"/>
      <c r="PI207" s="377"/>
      <c r="PJ207" s="376"/>
      <c r="PK207" s="376"/>
      <c r="PL207" s="377"/>
      <c r="PM207" s="377"/>
      <c r="PN207" s="376"/>
      <c r="PO207" s="376"/>
      <c r="PP207" s="376"/>
      <c r="PQ207" s="376"/>
      <c r="PR207" s="376"/>
      <c r="PS207" s="376"/>
      <c r="PT207" s="376"/>
      <c r="PU207" s="377"/>
      <c r="PV207" s="377"/>
      <c r="PW207" s="376"/>
      <c r="PX207" s="376"/>
      <c r="PY207" s="377"/>
      <c r="PZ207" s="377"/>
      <c r="QA207" s="376"/>
      <c r="QB207" s="376"/>
      <c r="QC207" s="376"/>
      <c r="QD207" s="376"/>
      <c r="QE207" s="376"/>
      <c r="QF207" s="370"/>
      <c r="QG207" s="396"/>
      <c r="QH207" s="376"/>
      <c r="QI207" s="376"/>
      <c r="QJ207" s="376"/>
      <c r="QK207" s="376"/>
      <c r="QL207" s="376"/>
      <c r="QM207" s="376"/>
      <c r="QN207" s="376"/>
      <c r="QO207" s="375"/>
      <c r="QP207" s="375"/>
      <c r="QQ207" s="375"/>
      <c r="QR207" s="375"/>
      <c r="QS207" s="375"/>
      <c r="QT207" s="375"/>
      <c r="QU207" s="375"/>
      <c r="QV207" s="375"/>
      <c r="QW207" s="375"/>
      <c r="QX207" s="375"/>
      <c r="QY207" s="375"/>
      <c r="QZ207" s="375"/>
      <c r="RA207" s="375"/>
      <c r="RB207" s="375"/>
      <c r="RC207" s="375"/>
      <c r="RD207" s="375"/>
      <c r="RE207" s="375"/>
      <c r="RF207" s="375"/>
      <c r="RG207" s="375"/>
      <c r="RH207" s="375"/>
      <c r="RI207" s="375"/>
      <c r="RJ207" s="375"/>
      <c r="RK207" s="375"/>
      <c r="RL207" s="375"/>
      <c r="RM207" s="375"/>
      <c r="RN207" s="375"/>
      <c r="RO207" s="375"/>
      <c r="RP207" s="375"/>
      <c r="RQ207" s="375"/>
      <c r="RR207" s="375"/>
      <c r="RS207" s="375"/>
      <c r="RT207" s="375"/>
      <c r="RU207" s="375"/>
      <c r="RV207" s="375"/>
      <c r="RW207" s="375"/>
      <c r="RX207" s="375"/>
      <c r="RY207" s="375"/>
      <c r="RZ207" s="375"/>
      <c r="SA207" s="375"/>
      <c r="SB207" s="375"/>
      <c r="SC207" s="375"/>
      <c r="SD207" s="375"/>
      <c r="SE207" s="375"/>
      <c r="SF207" s="375"/>
      <c r="SG207" s="376"/>
      <c r="SH207" s="376"/>
      <c r="SI207" s="376"/>
      <c r="SJ207" s="376"/>
      <c r="SK207" s="376"/>
      <c r="SL207" s="376"/>
      <c r="SM207" s="376"/>
      <c r="SN207" s="376"/>
      <c r="SO207" s="376"/>
      <c r="SP207" s="376"/>
      <c r="SQ207" s="376"/>
      <c r="SR207" s="376"/>
      <c r="SS207" s="376"/>
      <c r="ST207" s="376"/>
      <c r="SU207" s="376"/>
      <c r="SV207" s="376"/>
      <c r="SW207" s="376"/>
      <c r="SX207" s="376"/>
      <c r="SY207" s="376"/>
      <c r="SZ207" s="376"/>
      <c r="TA207" s="376"/>
      <c r="TB207" s="376"/>
      <c r="TC207" s="376"/>
      <c r="TD207" s="376"/>
      <c r="TE207" s="377"/>
      <c r="TF207" s="377"/>
      <c r="TG207" s="377"/>
      <c r="TH207" s="377"/>
      <c r="TI207" s="377"/>
      <c r="TJ207" s="376"/>
      <c r="TK207" s="376"/>
      <c r="TL207" s="377"/>
      <c r="TM207" s="377"/>
      <c r="TN207" s="376"/>
      <c r="TO207" s="376"/>
      <c r="TP207" s="377"/>
      <c r="TQ207" s="377"/>
      <c r="TR207" s="376"/>
      <c r="TS207" s="376"/>
      <c r="TT207" s="376"/>
      <c r="TU207" s="376"/>
      <c r="TV207" s="376"/>
      <c r="TW207" s="376"/>
      <c r="TX207" s="376"/>
      <c r="TY207" s="377"/>
      <c r="TZ207" s="377"/>
      <c r="UA207" s="376"/>
      <c r="UB207" s="376"/>
      <c r="UC207" s="377"/>
      <c r="UD207" s="377"/>
      <c r="UE207" s="376"/>
      <c r="UF207" s="376"/>
      <c r="UG207" s="376"/>
      <c r="UH207" s="376"/>
      <c r="UI207" s="376"/>
      <c r="UJ207" s="370"/>
      <c r="UK207" s="396"/>
      <c r="UL207" s="376"/>
      <c r="UM207" s="376"/>
      <c r="UN207" s="376"/>
      <c r="UO207" s="376"/>
      <c r="UP207" s="376"/>
      <c r="UQ207" s="376"/>
      <c r="UR207" s="376"/>
      <c r="US207" s="375"/>
      <c r="UT207" s="375"/>
      <c r="UU207" s="375"/>
      <c r="UV207" s="375"/>
      <c r="UW207" s="375"/>
      <c r="UX207" s="375"/>
      <c r="UY207" s="375"/>
      <c r="UZ207" s="375"/>
      <c r="VA207" s="375"/>
      <c r="VB207" s="375"/>
      <c r="VC207" s="375"/>
      <c r="VD207" s="375"/>
      <c r="VE207" s="375"/>
      <c r="VF207" s="375"/>
      <c r="VG207" s="375"/>
      <c r="VH207" s="375"/>
      <c r="VI207" s="375"/>
      <c r="VJ207" s="375"/>
      <c r="VK207" s="375"/>
      <c r="VL207" s="375"/>
      <c r="VM207" s="375"/>
      <c r="VN207" s="375"/>
      <c r="VO207" s="375"/>
      <c r="VP207" s="375"/>
      <c r="VQ207" s="375"/>
      <c r="VR207" s="375"/>
      <c r="VS207" s="375"/>
      <c r="VT207" s="375"/>
      <c r="VU207" s="375"/>
      <c r="VV207" s="375"/>
      <c r="VW207" s="375"/>
      <c r="VX207" s="375"/>
      <c r="VY207" s="375"/>
      <c r="VZ207" s="375"/>
      <c r="WA207" s="375"/>
      <c r="WB207" s="375"/>
      <c r="WC207" s="375"/>
      <c r="WD207" s="375"/>
      <c r="WE207" s="375"/>
      <c r="WF207" s="375"/>
      <c r="WG207" s="375"/>
      <c r="WH207" s="375"/>
      <c r="WI207" s="375"/>
      <c r="WJ207" s="375"/>
      <c r="WK207" s="376"/>
      <c r="WL207" s="376"/>
      <c r="WM207" s="376"/>
      <c r="WN207" s="376"/>
      <c r="WO207" s="376"/>
      <c r="WP207" s="376"/>
      <c r="WQ207" s="376"/>
      <c r="WR207" s="376"/>
      <c r="WS207" s="376"/>
      <c r="WT207" s="376"/>
      <c r="WU207" s="376"/>
      <c r="WV207" s="376"/>
      <c r="WW207" s="376"/>
      <c r="WX207" s="376"/>
      <c r="WY207" s="376"/>
      <c r="WZ207" s="376"/>
      <c r="XA207" s="376"/>
      <c r="XB207" s="376"/>
      <c r="XC207" s="376"/>
      <c r="XD207" s="376"/>
      <c r="XE207" s="376"/>
      <c r="XF207" s="376"/>
      <c r="XG207" s="376"/>
      <c r="XH207" s="376"/>
      <c r="XI207" s="377"/>
      <c r="XJ207" s="377"/>
      <c r="XK207" s="377"/>
      <c r="XL207" s="377"/>
      <c r="XM207" s="377"/>
      <c r="XN207" s="376"/>
      <c r="XO207" s="376"/>
      <c r="XP207" s="377"/>
      <c r="XQ207" s="377"/>
      <c r="XR207" s="376"/>
      <c r="XS207" s="376"/>
      <c r="XT207" s="377"/>
      <c r="XU207" s="377"/>
      <c r="XV207" s="376"/>
      <c r="XW207" s="376"/>
      <c r="XX207" s="376"/>
      <c r="XY207" s="376"/>
      <c r="XZ207" s="376"/>
      <c r="YA207" s="376"/>
      <c r="YB207" s="376"/>
      <c r="YC207" s="377"/>
      <c r="YD207" s="377"/>
      <c r="YE207" s="376"/>
      <c r="YF207" s="376"/>
      <c r="YG207" s="377"/>
      <c r="YH207" s="377"/>
      <c r="YI207" s="376"/>
      <c r="YJ207" s="376"/>
      <c r="YK207" s="376"/>
      <c r="YL207" s="376"/>
      <c r="YM207" s="376"/>
      <c r="YN207" s="370"/>
      <c r="YO207" s="396"/>
      <c r="YP207" s="376"/>
      <c r="YQ207" s="376"/>
      <c r="YR207" s="376"/>
      <c r="YS207" s="376"/>
      <c r="YT207" s="376"/>
      <c r="YU207" s="376"/>
      <c r="YV207" s="376"/>
      <c r="YW207" s="375"/>
      <c r="YX207" s="375"/>
      <c r="YY207" s="375"/>
      <c r="YZ207" s="375"/>
      <c r="ZA207" s="375"/>
      <c r="ZB207" s="375"/>
      <c r="ZC207" s="375"/>
      <c r="ZD207" s="375"/>
      <c r="ZE207" s="375"/>
      <c r="ZF207" s="375"/>
      <c r="ZG207" s="375"/>
      <c r="ZH207" s="375"/>
      <c r="ZI207" s="375"/>
      <c r="ZJ207" s="375"/>
      <c r="ZK207" s="375"/>
      <c r="ZL207" s="375"/>
      <c r="ZM207" s="375"/>
      <c r="ZN207" s="375"/>
      <c r="ZO207" s="375"/>
      <c r="ZP207" s="375"/>
      <c r="ZQ207" s="375"/>
      <c r="ZR207" s="375"/>
      <c r="ZS207" s="375"/>
      <c r="ZT207" s="375"/>
      <c r="ZU207" s="375"/>
      <c r="ZV207" s="375"/>
      <c r="ZW207" s="375"/>
      <c r="ZX207" s="375"/>
      <c r="ZY207" s="375"/>
      <c r="ZZ207" s="375"/>
      <c r="AAA207" s="375"/>
      <c r="AAB207" s="375"/>
      <c r="AAC207" s="375"/>
      <c r="AAD207" s="375"/>
      <c r="AAE207" s="375"/>
      <c r="AAF207" s="375"/>
      <c r="AAG207" s="375"/>
      <c r="AAH207" s="375"/>
      <c r="AAI207" s="375"/>
      <c r="AAJ207" s="375"/>
      <c r="AAK207" s="375"/>
      <c r="AAL207" s="375"/>
      <c r="AAM207" s="375"/>
      <c r="AAN207" s="375"/>
      <c r="AAO207" s="376"/>
      <c r="AAP207" s="376"/>
      <c r="AAQ207" s="376"/>
      <c r="AAR207" s="376"/>
      <c r="AAS207" s="376"/>
      <c r="AAT207" s="376"/>
      <c r="AAU207" s="376"/>
      <c r="AAV207" s="376"/>
      <c r="AAW207" s="376"/>
      <c r="AAX207" s="376"/>
      <c r="AAY207" s="376"/>
      <c r="AAZ207" s="376"/>
      <c r="ABA207" s="376"/>
      <c r="ABB207" s="376"/>
      <c r="ABC207" s="376"/>
      <c r="ABD207" s="376"/>
      <c r="ABE207" s="376"/>
      <c r="ABF207" s="376"/>
      <c r="ABG207" s="376"/>
      <c r="ABH207" s="376"/>
      <c r="ABI207" s="376"/>
      <c r="ABJ207" s="376"/>
      <c r="ABK207" s="376"/>
      <c r="ABL207" s="376"/>
      <c r="ABM207" s="377"/>
      <c r="ABN207" s="377"/>
      <c r="ABO207" s="377"/>
      <c r="ABP207" s="377"/>
      <c r="ABQ207" s="377"/>
      <c r="ABR207" s="376"/>
      <c r="ABS207" s="376"/>
      <c r="ABT207" s="377"/>
      <c r="ABU207" s="377"/>
      <c r="ABV207" s="376"/>
      <c r="ABW207" s="376"/>
      <c r="ABX207" s="377"/>
      <c r="ABY207" s="377"/>
      <c r="ABZ207" s="376"/>
      <c r="ACA207" s="376"/>
      <c r="ACB207" s="376"/>
      <c r="ACC207" s="376"/>
      <c r="ACD207" s="376"/>
      <c r="ACE207" s="376"/>
      <c r="ACF207" s="376"/>
      <c r="ACG207" s="377"/>
      <c r="ACH207" s="377"/>
      <c r="ACI207" s="376"/>
      <c r="ACJ207" s="376"/>
      <c r="ACK207" s="377"/>
      <c r="ACL207" s="377"/>
      <c r="ACM207" s="376"/>
      <c r="ACN207" s="376"/>
      <c r="ACO207" s="376"/>
      <c r="ACP207" s="376"/>
      <c r="ACQ207" s="376"/>
      <c r="ACR207" s="370"/>
      <c r="ACS207" s="396"/>
      <c r="ACT207" s="376"/>
      <c r="ACU207" s="376"/>
      <c r="ACV207" s="376"/>
      <c r="ACW207" s="376"/>
      <c r="ACX207" s="376"/>
      <c r="ACY207" s="376"/>
      <c r="ACZ207" s="376"/>
      <c r="ADA207" s="375"/>
      <c r="ADB207" s="375"/>
      <c r="ADC207" s="375"/>
      <c r="ADD207" s="375"/>
      <c r="ADE207" s="375"/>
      <c r="ADF207" s="375"/>
      <c r="ADG207" s="375"/>
      <c r="ADH207" s="375"/>
      <c r="ADI207" s="375"/>
      <c r="ADJ207" s="375"/>
      <c r="ADK207" s="375"/>
      <c r="ADL207" s="375"/>
      <c r="ADM207" s="375"/>
      <c r="ADN207" s="375"/>
      <c r="ADO207" s="375"/>
      <c r="ADP207" s="375"/>
      <c r="ADQ207" s="375"/>
      <c r="ADR207" s="375"/>
      <c r="ADS207" s="375"/>
      <c r="ADT207" s="375"/>
      <c r="ADU207" s="375"/>
      <c r="ADV207" s="375"/>
      <c r="ADW207" s="375"/>
      <c r="ADX207" s="375"/>
      <c r="ADY207" s="375"/>
      <c r="ADZ207" s="375"/>
      <c r="AEA207" s="375"/>
      <c r="AEB207" s="375"/>
      <c r="AEC207" s="375"/>
      <c r="AED207" s="375"/>
      <c r="AEE207" s="375"/>
      <c r="AEF207" s="375"/>
      <c r="AEG207" s="375"/>
      <c r="AEH207" s="375"/>
      <c r="AEI207" s="375"/>
      <c r="AEJ207" s="375"/>
      <c r="AEK207" s="375"/>
      <c r="AEL207" s="375"/>
      <c r="AEM207" s="375"/>
      <c r="AEN207" s="375"/>
      <c r="AEO207" s="375"/>
      <c r="AEP207" s="375"/>
      <c r="AEQ207" s="375"/>
      <c r="AER207" s="375"/>
      <c r="AES207" s="376"/>
      <c r="AET207" s="376"/>
      <c r="AEU207" s="376"/>
      <c r="AEV207" s="376"/>
      <c r="AEW207" s="376"/>
      <c r="AEX207" s="376"/>
      <c r="AEY207" s="376"/>
      <c r="AEZ207" s="376"/>
      <c r="AFA207" s="376"/>
      <c r="AFB207" s="376"/>
      <c r="AFC207" s="376"/>
      <c r="AFD207" s="376"/>
      <c r="AFE207" s="376"/>
      <c r="AFF207" s="376"/>
      <c r="AFG207" s="376"/>
      <c r="AFH207" s="376"/>
      <c r="AFI207" s="376"/>
      <c r="AFJ207" s="376"/>
      <c r="AFK207" s="376"/>
      <c r="AFL207" s="376"/>
      <c r="AFM207" s="376"/>
      <c r="AFN207" s="376"/>
      <c r="AFO207" s="376"/>
      <c r="AFP207" s="376"/>
      <c r="AFQ207" s="377"/>
      <c r="AFR207" s="377"/>
      <c r="AFS207" s="377"/>
      <c r="AFT207" s="377"/>
      <c r="AFU207" s="377"/>
      <c r="AFV207" s="376"/>
      <c r="AFW207" s="376"/>
      <c r="AFX207" s="377"/>
      <c r="AFY207" s="377"/>
      <c r="AFZ207" s="376"/>
      <c r="AGA207" s="376"/>
      <c r="AGB207" s="377"/>
      <c r="AGC207" s="377"/>
      <c r="AGD207" s="376"/>
      <c r="AGE207" s="376"/>
      <c r="AGF207" s="376"/>
      <c r="AGG207" s="376"/>
      <c r="AGH207" s="376"/>
      <c r="AGI207" s="376"/>
      <c r="AGJ207" s="376"/>
      <c r="AGK207" s="377"/>
      <c r="AGL207" s="377"/>
      <c r="AGM207" s="376"/>
      <c r="AGN207" s="376"/>
      <c r="AGO207" s="377"/>
      <c r="AGP207" s="377"/>
      <c r="AGQ207" s="376"/>
      <c r="AGR207" s="376"/>
      <c r="AGS207" s="376"/>
      <c r="AGT207" s="376"/>
      <c r="AGU207" s="376"/>
      <c r="AGV207" s="370"/>
      <c r="AGW207" s="396"/>
      <c r="AGX207" s="376"/>
      <c r="AGY207" s="376"/>
      <c r="AGZ207" s="376"/>
      <c r="AHA207" s="376"/>
      <c r="AHB207" s="376"/>
      <c r="AHC207" s="376"/>
      <c r="AHD207" s="376"/>
      <c r="AHE207" s="375"/>
      <c r="AHF207" s="375"/>
      <c r="AHG207" s="375"/>
      <c r="AHH207" s="375"/>
      <c r="AHI207" s="375"/>
      <c r="AHJ207" s="375"/>
      <c r="AHK207" s="375"/>
      <c r="AHL207" s="375"/>
      <c r="AHM207" s="375"/>
      <c r="AHN207" s="375"/>
      <c r="AHO207" s="375"/>
      <c r="AHP207" s="375"/>
      <c r="AHQ207" s="375"/>
      <c r="AHR207" s="375"/>
      <c r="AHS207" s="375"/>
      <c r="AHT207" s="375"/>
      <c r="AHU207" s="375"/>
      <c r="AHV207" s="375"/>
      <c r="AHW207" s="375"/>
      <c r="AHX207" s="375"/>
      <c r="AHY207" s="375"/>
      <c r="AHZ207" s="375"/>
      <c r="AIA207" s="375"/>
      <c r="AIB207" s="375"/>
      <c r="AIC207" s="375"/>
      <c r="AID207" s="375"/>
      <c r="AIE207" s="375"/>
      <c r="AIF207" s="375"/>
      <c r="AIG207" s="375"/>
      <c r="AIH207" s="375"/>
      <c r="AII207" s="375"/>
      <c r="AIJ207" s="375"/>
      <c r="AIK207" s="375"/>
      <c r="AIL207" s="375"/>
      <c r="AIM207" s="375"/>
      <c r="AIN207" s="375"/>
      <c r="AIO207" s="375"/>
      <c r="AIP207" s="375"/>
      <c r="AIQ207" s="375"/>
      <c r="AIR207" s="375"/>
      <c r="AIS207" s="375"/>
      <c r="AIT207" s="375"/>
      <c r="AIU207" s="375"/>
      <c r="AIV207" s="375"/>
      <c r="AIW207" s="376"/>
      <c r="AIX207" s="376"/>
      <c r="AIY207" s="376"/>
      <c r="AIZ207" s="376"/>
      <c r="AJA207" s="376"/>
      <c r="AJB207" s="376"/>
      <c r="AJC207" s="376"/>
      <c r="AJD207" s="376"/>
      <c r="AJE207" s="376"/>
      <c r="AJF207" s="376"/>
      <c r="AJG207" s="376"/>
      <c r="AJH207" s="376"/>
      <c r="AJI207" s="376"/>
      <c r="AJJ207" s="376"/>
      <c r="AJK207" s="376"/>
      <c r="AJL207" s="376"/>
      <c r="AJM207" s="376"/>
      <c r="AJN207" s="376"/>
      <c r="AJO207" s="376"/>
      <c r="AJP207" s="376"/>
      <c r="AJQ207" s="376"/>
      <c r="AJR207" s="376"/>
      <c r="AJS207" s="376"/>
      <c r="AJT207" s="376"/>
      <c r="AJU207" s="377"/>
      <c r="AJV207" s="377"/>
      <c r="AJW207" s="377"/>
      <c r="AJX207" s="377"/>
      <c r="AJY207" s="377"/>
      <c r="AJZ207" s="376"/>
      <c r="AKA207" s="376"/>
      <c r="AKB207" s="377"/>
      <c r="AKC207" s="377"/>
      <c r="AKD207" s="376"/>
      <c r="AKE207" s="376"/>
      <c r="AKF207" s="377"/>
      <c r="AKG207" s="377"/>
      <c r="AKH207" s="376"/>
      <c r="AKI207" s="376"/>
      <c r="AKJ207" s="376"/>
      <c r="AKK207" s="376"/>
      <c r="AKL207" s="376"/>
      <c r="AKM207" s="376"/>
      <c r="AKN207" s="376"/>
      <c r="AKO207" s="377"/>
      <c r="AKP207" s="377"/>
      <c r="AKQ207" s="376"/>
      <c r="AKR207" s="376"/>
      <c r="AKS207" s="377"/>
      <c r="AKT207" s="377"/>
      <c r="AKU207" s="376"/>
      <c r="AKV207" s="376"/>
      <c r="AKW207" s="376"/>
      <c r="AKX207" s="376"/>
      <c r="AKY207" s="376"/>
      <c r="AKZ207" s="370"/>
      <c r="ALA207" s="396"/>
      <c r="ALB207" s="376"/>
      <c r="ALC207" s="376"/>
      <c r="ALD207" s="376"/>
      <c r="ALE207" s="376"/>
      <c r="ALF207" s="376"/>
      <c r="ALG207" s="376"/>
      <c r="ALH207" s="376"/>
      <c r="ALI207" s="375"/>
      <c r="ALJ207" s="375"/>
      <c r="ALK207" s="375"/>
      <c r="ALL207" s="375"/>
      <c r="ALM207" s="375"/>
      <c r="ALN207" s="375"/>
      <c r="ALO207" s="375"/>
      <c r="ALP207" s="375"/>
      <c r="ALQ207" s="375"/>
      <c r="ALR207" s="375"/>
      <c r="ALS207" s="375"/>
      <c r="ALT207" s="375"/>
      <c r="ALU207" s="375"/>
      <c r="ALV207" s="375"/>
      <c r="ALW207" s="375"/>
      <c r="ALX207" s="375"/>
      <c r="ALY207" s="375"/>
      <c r="ALZ207" s="375"/>
      <c r="AMA207" s="375"/>
      <c r="AMB207" s="375"/>
      <c r="AMC207" s="375"/>
      <c r="AMD207" s="375"/>
      <c r="AME207" s="375"/>
      <c r="AMF207" s="375"/>
      <c r="AMG207" s="375"/>
      <c r="AMH207" s="375"/>
      <c r="AMI207" s="375"/>
      <c r="AMJ207" s="375"/>
      <c r="AMK207" s="375"/>
      <c r="AML207" s="375"/>
      <c r="AMM207" s="375"/>
      <c r="AMN207" s="375"/>
      <c r="AMO207" s="375"/>
      <c r="AMP207" s="375"/>
      <c r="AMQ207" s="375"/>
      <c r="AMR207" s="375"/>
      <c r="AMS207" s="375"/>
      <c r="AMT207" s="375"/>
      <c r="AMU207" s="375"/>
      <c r="AMV207" s="375"/>
      <c r="AMW207" s="375"/>
      <c r="AMX207" s="375"/>
      <c r="AMY207" s="375"/>
      <c r="AMZ207" s="375"/>
      <c r="ANA207" s="376"/>
      <c r="ANB207" s="376"/>
      <c r="ANC207" s="376"/>
      <c r="AND207" s="376"/>
      <c r="ANE207" s="376"/>
      <c r="ANF207" s="376"/>
      <c r="ANG207" s="376"/>
      <c r="ANH207" s="376"/>
      <c r="ANI207" s="376"/>
      <c r="ANJ207" s="376"/>
      <c r="ANK207" s="376"/>
      <c r="ANL207" s="376"/>
      <c r="ANM207" s="376"/>
      <c r="ANN207" s="376"/>
      <c r="ANO207" s="376"/>
      <c r="ANP207" s="376"/>
      <c r="ANQ207" s="376"/>
      <c r="ANR207" s="376"/>
      <c r="ANS207" s="376"/>
      <c r="ANT207" s="376"/>
      <c r="ANU207" s="376"/>
      <c r="ANV207" s="376"/>
      <c r="ANW207" s="376"/>
      <c r="ANX207" s="376"/>
      <c r="ANY207" s="377"/>
      <c r="ANZ207" s="377"/>
      <c r="AOA207" s="377"/>
      <c r="AOB207" s="377"/>
      <c r="AOC207" s="377"/>
      <c r="AOD207" s="376"/>
      <c r="AOE207" s="376"/>
      <c r="AOF207" s="377"/>
      <c r="AOG207" s="377"/>
      <c r="AOH207" s="376"/>
      <c r="AOI207" s="376"/>
      <c r="AOJ207" s="377"/>
      <c r="AOK207" s="377"/>
      <c r="AOL207" s="376"/>
      <c r="AOM207" s="376"/>
      <c r="AON207" s="376"/>
      <c r="AOO207" s="376"/>
      <c r="AOP207" s="376"/>
      <c r="AOQ207" s="376"/>
      <c r="AOR207" s="376"/>
      <c r="AOS207" s="377"/>
      <c r="AOT207" s="377"/>
      <c r="AOU207" s="376"/>
      <c r="AOV207" s="376"/>
      <c r="AOW207" s="377"/>
      <c r="AOX207" s="377"/>
      <c r="AOY207" s="376"/>
      <c r="AOZ207" s="376"/>
      <c r="APA207" s="376"/>
      <c r="APB207" s="376"/>
      <c r="APC207" s="376"/>
      <c r="APD207" s="370"/>
      <c r="APE207" s="396"/>
      <c r="APF207" s="376"/>
      <c r="APG207" s="376"/>
      <c r="APH207" s="376"/>
      <c r="API207" s="376"/>
      <c r="APJ207" s="376"/>
      <c r="APK207" s="376"/>
      <c r="APL207" s="376"/>
      <c r="APM207" s="375"/>
      <c r="APN207" s="375"/>
      <c r="APO207" s="375"/>
      <c r="APP207" s="375"/>
      <c r="APQ207" s="375"/>
      <c r="APR207" s="375"/>
      <c r="APS207" s="375"/>
      <c r="APT207" s="375"/>
      <c r="APU207" s="375"/>
      <c r="APV207" s="375"/>
      <c r="APW207" s="375"/>
      <c r="APX207" s="375"/>
      <c r="APY207" s="375"/>
      <c r="APZ207" s="375"/>
      <c r="AQA207" s="375"/>
      <c r="AQB207" s="375"/>
      <c r="AQC207" s="375"/>
      <c r="AQD207" s="375"/>
      <c r="AQE207" s="375"/>
      <c r="AQF207" s="375"/>
      <c r="AQG207" s="375"/>
      <c r="AQH207" s="375"/>
      <c r="AQI207" s="375"/>
      <c r="AQJ207" s="375"/>
      <c r="AQK207" s="375"/>
      <c r="AQL207" s="375"/>
      <c r="AQM207" s="375"/>
      <c r="AQN207" s="375"/>
      <c r="AQO207" s="375"/>
      <c r="AQP207" s="375"/>
      <c r="AQQ207" s="375"/>
      <c r="AQR207" s="375"/>
      <c r="AQS207" s="375"/>
      <c r="AQT207" s="375"/>
      <c r="AQU207" s="375"/>
      <c r="AQV207" s="375"/>
      <c r="AQW207" s="375"/>
      <c r="AQX207" s="375"/>
      <c r="AQY207" s="375"/>
      <c r="AQZ207" s="375"/>
      <c r="ARA207" s="375"/>
      <c r="ARB207" s="375"/>
      <c r="ARC207" s="375"/>
      <c r="ARD207" s="375"/>
      <c r="ARE207" s="376"/>
      <c r="ARF207" s="376"/>
      <c r="ARG207" s="376"/>
      <c r="ARH207" s="376"/>
      <c r="ARI207" s="376"/>
      <c r="ARJ207" s="376"/>
      <c r="ARK207" s="376"/>
      <c r="ARL207" s="376"/>
      <c r="ARM207" s="376"/>
      <c r="ARN207" s="376"/>
      <c r="ARO207" s="376"/>
      <c r="ARP207" s="376"/>
      <c r="ARQ207" s="376"/>
      <c r="ARR207" s="376"/>
      <c r="ARS207" s="376"/>
      <c r="ART207" s="376"/>
      <c r="ARU207" s="376"/>
      <c r="ARV207" s="376"/>
      <c r="ARW207" s="376"/>
      <c r="ARX207" s="376"/>
      <c r="ARY207" s="376"/>
      <c r="ARZ207" s="376"/>
      <c r="ASA207" s="376"/>
      <c r="ASB207" s="376"/>
      <c r="ASC207" s="377"/>
      <c r="ASD207" s="377"/>
      <c r="ASE207" s="377"/>
      <c r="ASF207" s="377"/>
      <c r="ASG207" s="377"/>
      <c r="ASH207" s="376"/>
      <c r="ASI207" s="376"/>
      <c r="ASJ207" s="377"/>
      <c r="ASK207" s="377"/>
      <c r="ASL207" s="376"/>
      <c r="ASM207" s="376"/>
      <c r="ASN207" s="377"/>
      <c r="ASO207" s="377"/>
      <c r="ASP207" s="376"/>
      <c r="ASQ207" s="376"/>
      <c r="ASR207" s="376"/>
      <c r="ASS207" s="376"/>
      <c r="AST207" s="376"/>
      <c r="ASU207" s="376"/>
      <c r="ASV207" s="376"/>
      <c r="ASW207" s="377"/>
      <c r="ASX207" s="377"/>
      <c r="ASY207" s="376"/>
      <c r="ASZ207" s="376"/>
      <c r="ATA207" s="377"/>
      <c r="ATB207" s="377"/>
      <c r="ATC207" s="376"/>
      <c r="ATD207" s="376"/>
      <c r="ATE207" s="376"/>
      <c r="ATF207" s="376"/>
      <c r="ATG207" s="376"/>
      <c r="ATH207" s="370"/>
      <c r="ATI207" s="396"/>
      <c r="ATJ207" s="376"/>
      <c r="ATK207" s="376"/>
      <c r="ATL207" s="376"/>
      <c r="ATM207" s="376"/>
      <c r="ATN207" s="376"/>
      <c r="ATO207" s="376"/>
      <c r="ATP207" s="376"/>
      <c r="ATQ207" s="375"/>
      <c r="ATR207" s="375"/>
      <c r="ATS207" s="375"/>
      <c r="ATT207" s="375"/>
      <c r="ATU207" s="375"/>
      <c r="ATV207" s="375"/>
      <c r="ATW207" s="375"/>
      <c r="ATX207" s="375"/>
      <c r="ATY207" s="375"/>
      <c r="ATZ207" s="375"/>
      <c r="AUA207" s="375"/>
      <c r="AUB207" s="375"/>
      <c r="AUC207" s="375"/>
      <c r="AUD207" s="375"/>
      <c r="AUE207" s="375"/>
      <c r="AUF207" s="375"/>
      <c r="AUG207" s="375"/>
      <c r="AUH207" s="375"/>
      <c r="AUI207" s="375"/>
      <c r="AUJ207" s="375"/>
      <c r="AUK207" s="375"/>
      <c r="AUL207" s="375"/>
      <c r="AUM207" s="375"/>
      <c r="AUN207" s="375"/>
      <c r="AUO207" s="375"/>
      <c r="AUP207" s="375"/>
      <c r="AUQ207" s="375"/>
      <c r="AUR207" s="375"/>
      <c r="AUS207" s="375"/>
      <c r="AUT207" s="375"/>
      <c r="AUU207" s="375"/>
      <c r="AUV207" s="375"/>
      <c r="AUW207" s="375"/>
      <c r="AUX207" s="375"/>
      <c r="AUY207" s="375"/>
      <c r="AUZ207" s="375"/>
      <c r="AVA207" s="375"/>
      <c r="AVB207" s="375"/>
      <c r="AVC207" s="375"/>
      <c r="AVD207" s="375"/>
      <c r="AVE207" s="375"/>
      <c r="AVF207" s="375"/>
      <c r="AVG207" s="375"/>
      <c r="AVH207" s="375"/>
      <c r="AVI207" s="376"/>
      <c r="AVJ207" s="376"/>
      <c r="AVK207" s="376"/>
      <c r="AVL207" s="376"/>
      <c r="AVM207" s="376"/>
      <c r="AVN207" s="376"/>
      <c r="AVO207" s="376"/>
      <c r="AVP207" s="376"/>
      <c r="AVQ207" s="376"/>
      <c r="AVR207" s="376"/>
      <c r="AVS207" s="376"/>
      <c r="AVT207" s="376"/>
      <c r="AVU207" s="376"/>
      <c r="AVV207" s="376"/>
      <c r="AVW207" s="376"/>
      <c r="AVX207" s="376"/>
      <c r="AVY207" s="376"/>
      <c r="AVZ207" s="376"/>
      <c r="AWA207" s="376"/>
      <c r="AWB207" s="376"/>
      <c r="AWC207" s="376"/>
      <c r="AWD207" s="376"/>
      <c r="AWE207" s="376"/>
      <c r="AWF207" s="376"/>
      <c r="AWG207" s="377"/>
      <c r="AWH207" s="377"/>
      <c r="AWI207" s="377"/>
      <c r="AWJ207" s="377"/>
      <c r="AWK207" s="377"/>
      <c r="AWL207" s="376"/>
      <c r="AWM207" s="376"/>
      <c r="AWN207" s="377"/>
      <c r="AWO207" s="377"/>
      <c r="AWP207" s="376"/>
      <c r="AWQ207" s="376"/>
      <c r="AWR207" s="377"/>
      <c r="AWS207" s="377"/>
      <c r="AWT207" s="376"/>
      <c r="AWU207" s="376"/>
      <c r="AWV207" s="376"/>
      <c r="AWW207" s="376"/>
      <c r="AWX207" s="376"/>
      <c r="AWY207" s="376"/>
      <c r="AWZ207" s="376"/>
      <c r="AXA207" s="377"/>
      <c r="AXB207" s="377"/>
      <c r="AXC207" s="376"/>
      <c r="AXD207" s="376"/>
      <c r="AXE207" s="377"/>
      <c r="AXF207" s="377"/>
      <c r="AXG207" s="376"/>
      <c r="AXH207" s="376"/>
      <c r="AXI207" s="376"/>
      <c r="AXJ207" s="376"/>
      <c r="AXK207" s="376"/>
      <c r="AXL207" s="370"/>
      <c r="AXM207" s="396"/>
      <c r="AXN207" s="376"/>
      <c r="AXO207" s="376"/>
      <c r="AXP207" s="376"/>
      <c r="AXQ207" s="376"/>
      <c r="AXR207" s="376"/>
      <c r="AXS207" s="376"/>
      <c r="AXT207" s="376"/>
      <c r="AXU207" s="375"/>
      <c r="AXV207" s="375"/>
      <c r="AXW207" s="375"/>
      <c r="AXX207" s="375"/>
      <c r="AXY207" s="375"/>
      <c r="AXZ207" s="375"/>
      <c r="AYA207" s="375"/>
      <c r="AYB207" s="375"/>
      <c r="AYC207" s="375"/>
      <c r="AYD207" s="375"/>
      <c r="AYE207" s="375"/>
      <c r="AYF207" s="375"/>
      <c r="AYG207" s="375"/>
      <c r="AYH207" s="375"/>
      <c r="AYI207" s="375"/>
      <c r="AYJ207" s="375"/>
      <c r="AYK207" s="375"/>
      <c r="AYL207" s="375"/>
      <c r="AYM207" s="375"/>
      <c r="AYN207" s="375"/>
      <c r="AYO207" s="375"/>
      <c r="AYP207" s="375"/>
      <c r="AYQ207" s="375"/>
      <c r="AYR207" s="375"/>
      <c r="AYS207" s="375"/>
      <c r="AYT207" s="375"/>
      <c r="AYU207" s="375"/>
      <c r="AYV207" s="375"/>
      <c r="AYW207" s="375"/>
      <c r="AYX207" s="375"/>
      <c r="AYY207" s="375"/>
      <c r="AYZ207" s="375"/>
      <c r="AZA207" s="375"/>
      <c r="AZB207" s="375"/>
      <c r="AZC207" s="375"/>
      <c r="AZD207" s="375"/>
      <c r="AZE207" s="375"/>
      <c r="AZF207" s="375"/>
      <c r="AZG207" s="375"/>
      <c r="AZH207" s="375"/>
      <c r="AZI207" s="375"/>
      <c r="AZJ207" s="375"/>
      <c r="AZK207" s="375"/>
      <c r="AZL207" s="375"/>
      <c r="AZM207" s="376"/>
      <c r="AZN207" s="376"/>
      <c r="AZO207" s="376"/>
      <c r="AZP207" s="376"/>
      <c r="AZQ207" s="376"/>
      <c r="AZR207" s="376"/>
      <c r="AZS207" s="376"/>
      <c r="AZT207" s="376"/>
      <c r="AZU207" s="376"/>
      <c r="AZV207" s="376"/>
      <c r="AZW207" s="376"/>
      <c r="AZX207" s="376"/>
      <c r="AZY207" s="376"/>
      <c r="AZZ207" s="376"/>
      <c r="BAA207" s="376"/>
      <c r="BAB207" s="376"/>
      <c r="BAC207" s="376"/>
      <c r="BAD207" s="376"/>
      <c r="BAE207" s="376"/>
      <c r="BAF207" s="376"/>
      <c r="BAG207" s="376"/>
      <c r="BAH207" s="376"/>
      <c r="BAI207" s="376"/>
      <c r="BAJ207" s="376"/>
      <c r="BAK207" s="377"/>
      <c r="BAL207" s="377"/>
      <c r="BAM207" s="377"/>
      <c r="BAN207" s="377"/>
      <c r="BAO207" s="377"/>
      <c r="BAP207" s="376"/>
      <c r="BAQ207" s="376"/>
      <c r="BAR207" s="377"/>
      <c r="BAS207" s="377"/>
      <c r="BAT207" s="376"/>
      <c r="BAU207" s="376"/>
      <c r="BAV207" s="377"/>
      <c r="BAW207" s="377"/>
      <c r="BAX207" s="376"/>
      <c r="BAY207" s="376"/>
      <c r="BAZ207" s="376"/>
      <c r="BBA207" s="376"/>
      <c r="BBB207" s="376"/>
      <c r="BBC207" s="376"/>
      <c r="BBD207" s="376"/>
      <c r="BBE207" s="377"/>
      <c r="BBF207" s="377"/>
      <c r="BBG207" s="376"/>
      <c r="BBH207" s="376"/>
      <c r="BBI207" s="377"/>
      <c r="BBJ207" s="377"/>
      <c r="BBK207" s="376"/>
      <c r="BBL207" s="376"/>
      <c r="BBM207" s="376"/>
      <c r="BBN207" s="376"/>
      <c r="BBO207" s="376"/>
      <c r="BBP207" s="370"/>
      <c r="BBQ207" s="396"/>
      <c r="BBR207" s="376"/>
      <c r="BBS207" s="376"/>
      <c r="BBT207" s="376"/>
      <c r="BBU207" s="376"/>
      <c r="BBV207" s="376"/>
      <c r="BBW207" s="376"/>
      <c r="BBX207" s="376"/>
      <c r="BBY207" s="375"/>
      <c r="BBZ207" s="375"/>
      <c r="BCA207" s="375"/>
      <c r="BCB207" s="375"/>
      <c r="BCC207" s="375"/>
      <c r="BCD207" s="375"/>
      <c r="BCE207" s="375"/>
      <c r="BCF207" s="375"/>
      <c r="BCG207" s="375"/>
      <c r="BCH207" s="375"/>
      <c r="BCI207" s="375"/>
      <c r="BCJ207" s="375"/>
      <c r="BCK207" s="375"/>
      <c r="BCL207" s="375"/>
      <c r="BCM207" s="375"/>
      <c r="BCN207" s="375"/>
      <c r="BCO207" s="375"/>
      <c r="BCP207" s="375"/>
      <c r="BCQ207" s="375"/>
      <c r="BCR207" s="375"/>
      <c r="BCS207" s="375"/>
      <c r="BCT207" s="375"/>
      <c r="BCU207" s="375"/>
      <c r="BCV207" s="375"/>
      <c r="BCW207" s="375"/>
      <c r="BCX207" s="375"/>
      <c r="BCY207" s="375"/>
      <c r="BCZ207" s="375"/>
      <c r="BDA207" s="375"/>
      <c r="BDB207" s="375"/>
      <c r="BDC207" s="375"/>
      <c r="BDD207" s="375"/>
      <c r="BDE207" s="375"/>
      <c r="BDF207" s="375"/>
      <c r="BDG207" s="375"/>
      <c r="BDH207" s="375"/>
      <c r="BDI207" s="375"/>
      <c r="BDJ207" s="375"/>
      <c r="BDK207" s="375"/>
      <c r="BDL207" s="375"/>
      <c r="BDM207" s="375"/>
      <c r="BDN207" s="375"/>
      <c r="BDO207" s="375"/>
      <c r="BDP207" s="375"/>
      <c r="BDQ207" s="376"/>
      <c r="BDR207" s="376"/>
      <c r="BDS207" s="376"/>
      <c r="BDT207" s="376"/>
      <c r="BDU207" s="376"/>
      <c r="BDV207" s="376"/>
      <c r="BDW207" s="376"/>
      <c r="BDX207" s="376"/>
      <c r="BDY207" s="376"/>
      <c r="BDZ207" s="376"/>
      <c r="BEA207" s="376"/>
      <c r="BEB207" s="376"/>
      <c r="BEC207" s="376"/>
      <c r="BED207" s="376"/>
      <c r="BEE207" s="376"/>
      <c r="BEF207" s="376"/>
      <c r="BEG207" s="376"/>
      <c r="BEH207" s="376"/>
      <c r="BEI207" s="376"/>
      <c r="BEJ207" s="376"/>
      <c r="BEK207" s="376"/>
      <c r="BEL207" s="376"/>
      <c r="BEM207" s="376"/>
      <c r="BEN207" s="376"/>
      <c r="BEO207" s="377"/>
      <c r="BEP207" s="377"/>
      <c r="BEQ207" s="377"/>
      <c r="BER207" s="377"/>
      <c r="BES207" s="377"/>
      <c r="BET207" s="376"/>
      <c r="BEU207" s="376"/>
      <c r="BEV207" s="377"/>
      <c r="BEW207" s="377"/>
      <c r="BEX207" s="376"/>
      <c r="BEY207" s="376"/>
      <c r="BEZ207" s="377"/>
      <c r="BFA207" s="377"/>
      <c r="BFB207" s="376"/>
      <c r="BFC207" s="376"/>
      <c r="BFD207" s="376"/>
      <c r="BFE207" s="376"/>
      <c r="BFF207" s="376"/>
      <c r="BFG207" s="376"/>
      <c r="BFH207" s="376"/>
      <c r="BFI207" s="377"/>
      <c r="BFJ207" s="377"/>
      <c r="BFK207" s="376"/>
      <c r="BFL207" s="376"/>
      <c r="BFM207" s="377"/>
      <c r="BFN207" s="377"/>
      <c r="BFO207" s="376"/>
      <c r="BFP207" s="376"/>
      <c r="BFQ207" s="376"/>
      <c r="BFR207" s="376"/>
      <c r="BFS207" s="376"/>
      <c r="BFT207" s="370"/>
      <c r="BFU207" s="396"/>
      <c r="BFV207" s="376"/>
      <c r="BFW207" s="376"/>
      <c r="BFX207" s="376"/>
      <c r="BFY207" s="376"/>
      <c r="BFZ207" s="376"/>
      <c r="BGA207" s="376"/>
      <c r="BGB207" s="376"/>
      <c r="BGC207" s="375"/>
      <c r="BGD207" s="375"/>
      <c r="BGE207" s="375"/>
      <c r="BGF207" s="375"/>
      <c r="BGG207" s="375"/>
      <c r="BGH207" s="375"/>
      <c r="BGI207" s="375"/>
      <c r="BGJ207" s="375"/>
      <c r="BGK207" s="375"/>
      <c r="BGL207" s="375"/>
      <c r="BGM207" s="375"/>
      <c r="BGN207" s="375"/>
      <c r="BGO207" s="375"/>
      <c r="BGP207" s="375"/>
      <c r="BGQ207" s="375"/>
      <c r="BGR207" s="375"/>
      <c r="BGS207" s="375"/>
      <c r="BGT207" s="375"/>
      <c r="BGU207" s="375"/>
      <c r="BGV207" s="375"/>
      <c r="BGW207" s="375"/>
      <c r="BGX207" s="375"/>
      <c r="BGY207" s="375"/>
      <c r="BGZ207" s="375"/>
      <c r="BHA207" s="375"/>
      <c r="BHB207" s="375"/>
      <c r="BHC207" s="375"/>
      <c r="BHD207" s="375"/>
      <c r="BHE207" s="375"/>
      <c r="BHF207" s="375"/>
      <c r="BHG207" s="375"/>
      <c r="BHH207" s="375"/>
      <c r="BHI207" s="375"/>
      <c r="BHJ207" s="375"/>
      <c r="BHK207" s="375"/>
      <c r="BHL207" s="375"/>
      <c r="BHM207" s="375"/>
      <c r="BHN207" s="375"/>
      <c r="BHO207" s="375"/>
      <c r="BHP207" s="375"/>
      <c r="BHQ207" s="375"/>
      <c r="BHR207" s="375"/>
      <c r="BHS207" s="375"/>
      <c r="BHT207" s="375"/>
      <c r="BHU207" s="376"/>
      <c r="BHV207" s="376"/>
      <c r="BHW207" s="376"/>
      <c r="BHX207" s="376"/>
      <c r="BHY207" s="376"/>
      <c r="BHZ207" s="376"/>
      <c r="BIA207" s="376"/>
      <c r="BIB207" s="376"/>
      <c r="BIC207" s="376"/>
      <c r="BID207" s="376"/>
      <c r="BIE207" s="376"/>
      <c r="BIF207" s="376"/>
      <c r="BIG207" s="376"/>
      <c r="BIH207" s="376"/>
      <c r="BII207" s="376"/>
      <c r="BIJ207" s="376"/>
      <c r="BIK207" s="376"/>
      <c r="BIL207" s="376"/>
      <c r="BIM207" s="376"/>
      <c r="BIN207" s="376"/>
      <c r="BIO207" s="376"/>
      <c r="BIP207" s="376"/>
      <c r="BIQ207" s="376"/>
      <c r="BIR207" s="376"/>
      <c r="BIS207" s="377"/>
      <c r="BIT207" s="377"/>
      <c r="BIU207" s="377"/>
      <c r="BIV207" s="377"/>
      <c r="BIW207" s="377"/>
      <c r="BIX207" s="376"/>
      <c r="BIY207" s="376"/>
      <c r="BIZ207" s="377"/>
      <c r="BJA207" s="377"/>
      <c r="BJB207" s="376"/>
      <c r="BJC207" s="376"/>
      <c r="BJD207" s="377"/>
      <c r="BJE207" s="377"/>
      <c r="BJF207" s="376"/>
      <c r="BJG207" s="376"/>
      <c r="BJH207" s="376"/>
      <c r="BJI207" s="376"/>
      <c r="BJJ207" s="376"/>
      <c r="BJK207" s="376"/>
      <c r="BJL207" s="376"/>
      <c r="BJM207" s="377"/>
      <c r="BJN207" s="377"/>
      <c r="BJO207" s="376"/>
      <c r="BJP207" s="376"/>
      <c r="BJQ207" s="377"/>
      <c r="BJR207" s="377"/>
      <c r="BJS207" s="376"/>
      <c r="BJT207" s="376"/>
      <c r="BJU207" s="376"/>
      <c r="BJV207" s="376"/>
      <c r="BJW207" s="376"/>
      <c r="BJX207" s="370"/>
      <c r="BJY207" s="396"/>
      <c r="BJZ207" s="376"/>
      <c r="BKA207" s="376"/>
      <c r="BKB207" s="376"/>
      <c r="BKC207" s="376"/>
      <c r="BKD207" s="376"/>
      <c r="BKE207" s="376"/>
      <c r="BKF207" s="376"/>
      <c r="BKG207" s="375"/>
      <c r="BKH207" s="375"/>
      <c r="BKI207" s="375"/>
      <c r="BKJ207" s="375"/>
      <c r="BKK207" s="375"/>
      <c r="BKL207" s="375"/>
      <c r="BKM207" s="375"/>
      <c r="BKN207" s="375"/>
      <c r="BKO207" s="375"/>
      <c r="BKP207" s="375"/>
      <c r="BKQ207" s="375"/>
      <c r="BKR207" s="375"/>
      <c r="BKS207" s="375"/>
      <c r="BKT207" s="375"/>
      <c r="BKU207" s="375"/>
      <c r="BKV207" s="375"/>
      <c r="BKW207" s="375"/>
      <c r="BKX207" s="375"/>
      <c r="BKY207" s="375"/>
      <c r="BKZ207" s="375"/>
      <c r="BLA207" s="375"/>
      <c r="BLB207" s="375"/>
      <c r="BLC207" s="375"/>
      <c r="BLD207" s="375"/>
      <c r="BLE207" s="375"/>
      <c r="BLF207" s="375"/>
      <c r="BLG207" s="375"/>
      <c r="BLH207" s="375"/>
      <c r="BLI207" s="375"/>
      <c r="BLJ207" s="375"/>
      <c r="BLK207" s="375"/>
      <c r="BLL207" s="375"/>
      <c r="BLM207" s="375"/>
      <c r="BLN207" s="375"/>
      <c r="BLO207" s="375"/>
      <c r="BLP207" s="375"/>
      <c r="BLQ207" s="375"/>
      <c r="BLR207" s="375"/>
      <c r="BLS207" s="375"/>
      <c r="BLT207" s="375"/>
      <c r="BLU207" s="375"/>
      <c r="BLV207" s="375"/>
      <c r="BLW207" s="375"/>
      <c r="BLX207" s="375"/>
      <c r="BLY207" s="376"/>
      <c r="BLZ207" s="376"/>
      <c r="BMA207" s="376"/>
      <c r="BMB207" s="376"/>
      <c r="BMC207" s="376"/>
      <c r="BMD207" s="376"/>
      <c r="BME207" s="376"/>
      <c r="BMF207" s="376"/>
      <c r="BMG207" s="376"/>
      <c r="BMH207" s="376"/>
      <c r="BMI207" s="376"/>
      <c r="BMJ207" s="376"/>
      <c r="BMK207" s="376"/>
      <c r="BML207" s="376"/>
      <c r="BMM207" s="376"/>
      <c r="BMN207" s="376"/>
      <c r="BMO207" s="376"/>
      <c r="BMP207" s="376"/>
      <c r="BMQ207" s="376"/>
      <c r="BMR207" s="376"/>
      <c r="BMS207" s="376"/>
      <c r="BMT207" s="376"/>
      <c r="BMU207" s="376"/>
      <c r="BMV207" s="376"/>
      <c r="BMW207" s="377"/>
      <c r="BMX207" s="377"/>
      <c r="BMY207" s="377"/>
      <c r="BMZ207" s="377"/>
      <c r="BNA207" s="377"/>
      <c r="BNB207" s="376"/>
      <c r="BNC207" s="376"/>
      <c r="BND207" s="377"/>
      <c r="BNE207" s="377"/>
      <c r="BNF207" s="376"/>
      <c r="BNG207" s="376"/>
      <c r="BNH207" s="377"/>
      <c r="BNI207" s="377"/>
      <c r="BNJ207" s="376"/>
      <c r="BNK207" s="376"/>
      <c r="BNL207" s="376"/>
      <c r="BNM207" s="376"/>
      <c r="BNN207" s="376"/>
      <c r="BNO207" s="376"/>
      <c r="BNP207" s="376"/>
      <c r="BNQ207" s="377"/>
      <c r="BNR207" s="377"/>
      <c r="BNS207" s="376"/>
      <c r="BNT207" s="376"/>
      <c r="BNU207" s="377"/>
      <c r="BNV207" s="377"/>
      <c r="BNW207" s="376"/>
      <c r="BNX207" s="376"/>
      <c r="BNY207" s="376"/>
      <c r="BNZ207" s="376"/>
      <c r="BOA207" s="376"/>
      <c r="BOB207" s="370"/>
      <c r="BOC207" s="396"/>
      <c r="BOD207" s="376"/>
      <c r="BOE207" s="376"/>
      <c r="BOF207" s="376"/>
      <c r="BOG207" s="376"/>
      <c r="BOH207" s="376"/>
      <c r="BOI207" s="376"/>
      <c r="BOJ207" s="376"/>
      <c r="BOK207" s="375"/>
      <c r="BOL207" s="375"/>
      <c r="BOM207" s="375"/>
      <c r="BON207" s="375"/>
      <c r="BOO207" s="375"/>
      <c r="BOP207" s="375"/>
      <c r="BOQ207" s="375"/>
      <c r="BOR207" s="375"/>
      <c r="BOS207" s="375"/>
      <c r="BOT207" s="375"/>
      <c r="BOU207" s="375"/>
      <c r="BOV207" s="375"/>
      <c r="BOW207" s="375"/>
      <c r="BOX207" s="375"/>
      <c r="BOY207" s="375"/>
      <c r="BOZ207" s="375"/>
      <c r="BPA207" s="375"/>
      <c r="BPB207" s="375"/>
      <c r="BPC207" s="375"/>
      <c r="BPD207" s="375"/>
      <c r="BPE207" s="375"/>
      <c r="BPF207" s="375"/>
      <c r="BPG207" s="375"/>
      <c r="BPH207" s="375"/>
      <c r="BPI207" s="375"/>
      <c r="BPJ207" s="375"/>
      <c r="BPK207" s="375"/>
      <c r="BPL207" s="375"/>
      <c r="BPM207" s="375"/>
      <c r="BPN207" s="375"/>
      <c r="BPO207" s="375"/>
      <c r="BPP207" s="375"/>
      <c r="BPQ207" s="375"/>
      <c r="BPR207" s="375"/>
      <c r="BPS207" s="375"/>
      <c r="BPT207" s="375"/>
      <c r="BPU207" s="375"/>
      <c r="BPV207" s="375"/>
      <c r="BPW207" s="375"/>
      <c r="BPX207" s="375"/>
      <c r="BPY207" s="375"/>
      <c r="BPZ207" s="375"/>
      <c r="BQA207" s="375"/>
      <c r="BQB207" s="375"/>
      <c r="BQC207" s="376"/>
      <c r="BQD207" s="376"/>
      <c r="BQE207" s="376"/>
      <c r="BQF207" s="376"/>
      <c r="BQG207" s="376"/>
      <c r="BQH207" s="376"/>
      <c r="BQI207" s="376"/>
      <c r="BQJ207" s="376"/>
      <c r="BQK207" s="376"/>
      <c r="BQL207" s="376"/>
      <c r="BQM207" s="376"/>
      <c r="BQN207" s="376"/>
      <c r="BQO207" s="376"/>
      <c r="BQP207" s="376"/>
      <c r="BQQ207" s="376"/>
      <c r="BQR207" s="376"/>
      <c r="BQS207" s="376"/>
      <c r="BQT207" s="376"/>
      <c r="BQU207" s="376"/>
      <c r="BQV207" s="376"/>
      <c r="BQW207" s="376"/>
      <c r="BQX207" s="376"/>
      <c r="BQY207" s="376"/>
      <c r="BQZ207" s="376"/>
      <c r="BRA207" s="377"/>
      <c r="BRB207" s="377"/>
      <c r="BRC207" s="377"/>
      <c r="BRD207" s="377"/>
      <c r="BRE207" s="377"/>
      <c r="BRF207" s="376"/>
      <c r="BRG207" s="376"/>
      <c r="BRH207" s="377"/>
      <c r="BRI207" s="377"/>
      <c r="BRJ207" s="376"/>
      <c r="BRK207" s="376"/>
      <c r="BRL207" s="377"/>
      <c r="BRM207" s="377"/>
      <c r="BRN207" s="376"/>
      <c r="BRO207" s="376"/>
      <c r="BRP207" s="376"/>
      <c r="BRQ207" s="376"/>
      <c r="BRR207" s="376"/>
      <c r="BRS207" s="376"/>
      <c r="BRT207" s="376"/>
      <c r="BRU207" s="377"/>
      <c r="BRV207" s="377"/>
      <c r="BRW207" s="376"/>
      <c r="BRX207" s="376"/>
      <c r="BRY207" s="377"/>
      <c r="BRZ207" s="377"/>
      <c r="BSA207" s="376"/>
      <c r="BSB207" s="376"/>
      <c r="BSC207" s="376"/>
      <c r="BSD207" s="376"/>
      <c r="BSE207" s="376"/>
      <c r="BSF207" s="370"/>
      <c r="BSG207" s="396"/>
      <c r="BSH207" s="376"/>
      <c r="BSI207" s="376"/>
      <c r="BSJ207" s="376"/>
      <c r="BSK207" s="376"/>
      <c r="BSL207" s="376"/>
      <c r="BSM207" s="376"/>
      <c r="BSN207" s="376"/>
      <c r="BSO207" s="375"/>
      <c r="BSP207" s="375"/>
      <c r="BSQ207" s="375"/>
      <c r="BSR207" s="375"/>
      <c r="BSS207" s="375"/>
      <c r="BST207" s="375"/>
      <c r="BSU207" s="375"/>
      <c r="BSV207" s="375"/>
      <c r="BSW207" s="375"/>
      <c r="BSX207" s="375"/>
      <c r="BSY207" s="375"/>
      <c r="BSZ207" s="375"/>
      <c r="BTA207" s="375"/>
      <c r="BTB207" s="375"/>
      <c r="BTC207" s="375"/>
      <c r="BTD207" s="375"/>
      <c r="BTE207" s="375"/>
      <c r="BTF207" s="375"/>
      <c r="BTG207" s="375"/>
      <c r="BTH207" s="375"/>
      <c r="BTI207" s="375"/>
      <c r="BTJ207" s="375"/>
      <c r="BTK207" s="375"/>
      <c r="BTL207" s="375"/>
      <c r="BTM207" s="375"/>
      <c r="BTN207" s="375"/>
      <c r="BTO207" s="375"/>
      <c r="BTP207" s="375"/>
      <c r="BTQ207" s="375"/>
      <c r="BTR207" s="375"/>
      <c r="BTS207" s="375"/>
      <c r="BTT207" s="375"/>
      <c r="BTU207" s="375"/>
      <c r="BTV207" s="375"/>
      <c r="BTW207" s="375"/>
      <c r="BTX207" s="375"/>
      <c r="BTY207" s="375"/>
      <c r="BTZ207" s="375"/>
      <c r="BUA207" s="375"/>
      <c r="BUB207" s="375"/>
      <c r="BUC207" s="375"/>
      <c r="BUD207" s="375"/>
      <c r="BUE207" s="375"/>
      <c r="BUF207" s="375"/>
      <c r="BUG207" s="376"/>
      <c r="BUH207" s="376"/>
      <c r="BUI207" s="376"/>
      <c r="BUJ207" s="376"/>
      <c r="BUK207" s="376"/>
      <c r="BUL207" s="376"/>
      <c r="BUM207" s="376"/>
      <c r="BUN207" s="376"/>
      <c r="BUO207" s="376"/>
      <c r="BUP207" s="376"/>
      <c r="BUQ207" s="376"/>
      <c r="BUR207" s="376"/>
      <c r="BUS207" s="376"/>
      <c r="BUT207" s="376"/>
      <c r="BUU207" s="376"/>
      <c r="BUV207" s="376"/>
      <c r="BUW207" s="376"/>
      <c r="BUX207" s="376"/>
      <c r="BUY207" s="376"/>
      <c r="BUZ207" s="376"/>
      <c r="BVA207" s="376"/>
      <c r="BVB207" s="376"/>
      <c r="BVC207" s="376"/>
      <c r="BVD207" s="376"/>
      <c r="BVE207" s="377"/>
      <c r="BVF207" s="377"/>
      <c r="BVG207" s="377"/>
      <c r="BVH207" s="377"/>
      <c r="BVI207" s="377"/>
      <c r="BVJ207" s="376"/>
      <c r="BVK207" s="376"/>
      <c r="BVL207" s="377"/>
      <c r="BVM207" s="377"/>
      <c r="BVN207" s="376"/>
      <c r="BVO207" s="376"/>
      <c r="BVP207" s="377"/>
      <c r="BVQ207" s="377"/>
      <c r="BVR207" s="376"/>
      <c r="BVS207" s="376"/>
      <c r="BVT207" s="376"/>
      <c r="BVU207" s="376"/>
      <c r="BVV207" s="376"/>
      <c r="BVW207" s="376"/>
      <c r="BVX207" s="376"/>
      <c r="BVY207" s="377"/>
      <c r="BVZ207" s="377"/>
      <c r="BWA207" s="376"/>
      <c r="BWB207" s="376"/>
      <c r="BWC207" s="377"/>
      <c r="BWD207" s="377"/>
      <c r="BWE207" s="376"/>
      <c r="BWF207" s="376"/>
      <c r="BWG207" s="376"/>
      <c r="BWH207" s="376"/>
      <c r="BWI207" s="376"/>
      <c r="BWJ207" s="370"/>
      <c r="BWK207" s="396"/>
      <c r="BWL207" s="376"/>
      <c r="BWM207" s="376"/>
      <c r="BWN207" s="376"/>
      <c r="BWO207" s="376"/>
      <c r="BWP207" s="376"/>
      <c r="BWQ207" s="376"/>
      <c r="BWR207" s="376"/>
      <c r="BWS207" s="375"/>
      <c r="BWT207" s="375"/>
      <c r="BWU207" s="375"/>
      <c r="BWV207" s="375"/>
      <c r="BWW207" s="375"/>
      <c r="BWX207" s="375"/>
      <c r="BWY207" s="375"/>
      <c r="BWZ207" s="375"/>
      <c r="BXA207" s="375"/>
      <c r="BXB207" s="375"/>
      <c r="BXC207" s="375"/>
      <c r="BXD207" s="375"/>
      <c r="BXE207" s="375"/>
      <c r="BXF207" s="375"/>
      <c r="BXG207" s="375"/>
      <c r="BXH207" s="375"/>
      <c r="BXI207" s="375"/>
      <c r="BXJ207" s="375"/>
      <c r="BXK207" s="375"/>
      <c r="BXL207" s="375"/>
      <c r="BXM207" s="375"/>
      <c r="BXN207" s="375"/>
      <c r="BXO207" s="375"/>
      <c r="BXP207" s="375"/>
      <c r="BXQ207" s="375"/>
      <c r="BXR207" s="375"/>
      <c r="BXS207" s="375"/>
      <c r="BXT207" s="375"/>
      <c r="BXU207" s="375"/>
      <c r="BXV207" s="375"/>
      <c r="BXW207" s="375"/>
      <c r="BXX207" s="375"/>
      <c r="BXY207" s="375"/>
      <c r="BXZ207" s="375"/>
      <c r="BYA207" s="375"/>
      <c r="BYB207" s="375"/>
      <c r="BYC207" s="375"/>
      <c r="BYD207" s="375"/>
      <c r="BYE207" s="375"/>
      <c r="BYF207" s="375"/>
      <c r="BYG207" s="375"/>
      <c r="BYH207" s="375"/>
      <c r="BYI207" s="375"/>
      <c r="BYJ207" s="375"/>
      <c r="BYK207" s="376"/>
      <c r="BYL207" s="376"/>
      <c r="BYM207" s="376"/>
      <c r="BYN207" s="376"/>
      <c r="BYO207" s="376"/>
      <c r="BYP207" s="376"/>
      <c r="BYQ207" s="376"/>
      <c r="BYR207" s="376"/>
      <c r="BYS207" s="376"/>
      <c r="BYT207" s="376"/>
      <c r="BYU207" s="376"/>
      <c r="BYV207" s="376"/>
      <c r="BYW207" s="376"/>
      <c r="BYX207" s="376"/>
      <c r="BYY207" s="376"/>
      <c r="BYZ207" s="376"/>
      <c r="BZA207" s="376"/>
      <c r="BZB207" s="376"/>
      <c r="BZC207" s="376"/>
      <c r="BZD207" s="376"/>
      <c r="BZE207" s="376"/>
      <c r="BZF207" s="376"/>
      <c r="BZG207" s="376"/>
      <c r="BZH207" s="376"/>
      <c r="BZI207" s="377"/>
      <c r="BZJ207" s="377"/>
      <c r="BZK207" s="377"/>
      <c r="BZL207" s="377"/>
      <c r="BZM207" s="377"/>
      <c r="BZN207" s="376"/>
      <c r="BZO207" s="376"/>
      <c r="BZP207" s="377"/>
      <c r="BZQ207" s="377"/>
      <c r="BZR207" s="376"/>
      <c r="BZS207" s="376"/>
      <c r="BZT207" s="377"/>
      <c r="BZU207" s="377"/>
      <c r="BZV207" s="376"/>
      <c r="BZW207" s="376"/>
      <c r="BZX207" s="376"/>
      <c r="BZY207" s="376"/>
      <c r="BZZ207" s="376"/>
      <c r="CAA207" s="376"/>
      <c r="CAB207" s="376"/>
      <c r="CAC207" s="377"/>
      <c r="CAD207" s="377"/>
      <c r="CAE207" s="376"/>
      <c r="CAF207" s="376"/>
      <c r="CAG207" s="377"/>
      <c r="CAH207" s="377"/>
      <c r="CAI207" s="376"/>
      <c r="CAJ207" s="376"/>
      <c r="CAK207" s="376"/>
      <c r="CAL207" s="376"/>
      <c r="CAM207" s="376"/>
      <c r="CAN207" s="370"/>
      <c r="CAO207" s="396"/>
      <c r="CAP207" s="376"/>
      <c r="CAQ207" s="376"/>
      <c r="CAR207" s="376"/>
      <c r="CAS207" s="376"/>
      <c r="CAT207" s="376"/>
      <c r="CAU207" s="376"/>
      <c r="CAV207" s="376"/>
      <c r="CAW207" s="375"/>
      <c r="CAX207" s="375"/>
      <c r="CAY207" s="375"/>
      <c r="CAZ207" s="375"/>
      <c r="CBA207" s="375"/>
      <c r="CBB207" s="375"/>
      <c r="CBC207" s="375"/>
      <c r="CBD207" s="375"/>
      <c r="CBE207" s="375"/>
      <c r="CBF207" s="375"/>
      <c r="CBG207" s="375"/>
      <c r="CBH207" s="375"/>
      <c r="CBI207" s="375"/>
      <c r="CBJ207" s="375"/>
      <c r="CBK207" s="375"/>
      <c r="CBL207" s="375"/>
      <c r="CBM207" s="375"/>
      <c r="CBN207" s="375"/>
      <c r="CBO207" s="375"/>
      <c r="CBP207" s="375"/>
      <c r="CBQ207" s="375"/>
      <c r="CBR207" s="375"/>
      <c r="CBS207" s="375"/>
      <c r="CBT207" s="375"/>
      <c r="CBU207" s="375"/>
      <c r="CBV207" s="375"/>
      <c r="CBW207" s="375"/>
      <c r="CBX207" s="375"/>
      <c r="CBY207" s="375"/>
      <c r="CBZ207" s="375"/>
      <c r="CCA207" s="375"/>
      <c r="CCB207" s="375"/>
      <c r="CCC207" s="375"/>
      <c r="CCD207" s="375"/>
      <c r="CCE207" s="375"/>
      <c r="CCF207" s="375"/>
      <c r="CCG207" s="375"/>
      <c r="CCH207" s="375"/>
      <c r="CCI207" s="375"/>
      <c r="CCJ207" s="375"/>
      <c r="CCK207" s="375"/>
      <c r="CCL207" s="375"/>
      <c r="CCM207" s="375"/>
      <c r="CCN207" s="375"/>
      <c r="CCO207" s="376"/>
      <c r="CCP207" s="376"/>
      <c r="CCQ207" s="376"/>
      <c r="CCR207" s="376"/>
      <c r="CCS207" s="376"/>
      <c r="CCT207" s="376"/>
      <c r="CCU207" s="376"/>
      <c r="CCV207" s="376"/>
      <c r="CCW207" s="376"/>
      <c r="CCX207" s="376"/>
      <c r="CCY207" s="376"/>
      <c r="CCZ207" s="376"/>
      <c r="CDA207" s="376"/>
      <c r="CDB207" s="376"/>
      <c r="CDC207" s="376"/>
      <c r="CDD207" s="376"/>
      <c r="CDE207" s="376"/>
      <c r="CDF207" s="376"/>
      <c r="CDG207" s="376"/>
      <c r="CDH207" s="376"/>
      <c r="CDI207" s="376"/>
      <c r="CDJ207" s="376"/>
      <c r="CDK207" s="376"/>
      <c r="CDL207" s="376"/>
      <c r="CDM207" s="377"/>
      <c r="CDN207" s="377"/>
      <c r="CDO207" s="377"/>
      <c r="CDP207" s="377"/>
      <c r="CDQ207" s="377"/>
      <c r="CDR207" s="376"/>
      <c r="CDS207" s="376"/>
      <c r="CDT207" s="377"/>
      <c r="CDU207" s="377"/>
      <c r="CDV207" s="376"/>
      <c r="CDW207" s="376"/>
      <c r="CDX207" s="377"/>
      <c r="CDY207" s="377"/>
      <c r="CDZ207" s="376"/>
      <c r="CEA207" s="376"/>
      <c r="CEB207" s="376"/>
      <c r="CEC207" s="376"/>
      <c r="CED207" s="376"/>
      <c r="CEE207" s="376"/>
      <c r="CEF207" s="376"/>
      <c r="CEG207" s="377"/>
      <c r="CEH207" s="377"/>
      <c r="CEI207" s="376"/>
      <c r="CEJ207" s="376"/>
      <c r="CEK207" s="377"/>
      <c r="CEL207" s="377"/>
      <c r="CEM207" s="376"/>
      <c r="CEN207" s="376"/>
      <c r="CEO207" s="376"/>
      <c r="CEP207" s="376"/>
      <c r="CEQ207" s="376"/>
      <c r="CER207" s="370"/>
      <c r="CES207" s="396"/>
      <c r="CET207" s="376"/>
      <c r="CEU207" s="376"/>
      <c r="CEV207" s="376"/>
      <c r="CEW207" s="376"/>
      <c r="CEX207" s="376"/>
      <c r="CEY207" s="376"/>
      <c r="CEZ207" s="376"/>
      <c r="CFA207" s="375"/>
      <c r="CFB207" s="375"/>
      <c r="CFC207" s="375"/>
      <c r="CFD207" s="375"/>
      <c r="CFE207" s="375"/>
      <c r="CFF207" s="375"/>
      <c r="CFG207" s="375"/>
      <c r="CFH207" s="375"/>
      <c r="CFI207" s="375"/>
      <c r="CFJ207" s="375"/>
      <c r="CFK207" s="375"/>
      <c r="CFL207" s="375"/>
      <c r="CFM207" s="375"/>
      <c r="CFN207" s="375"/>
      <c r="CFO207" s="375"/>
      <c r="CFP207" s="375"/>
      <c r="CFQ207" s="375"/>
      <c r="CFR207" s="375"/>
      <c r="CFS207" s="375"/>
      <c r="CFT207" s="375"/>
      <c r="CFU207" s="375"/>
      <c r="CFV207" s="375"/>
      <c r="CFW207" s="375"/>
      <c r="CFX207" s="375"/>
      <c r="CFY207" s="375"/>
      <c r="CFZ207" s="375"/>
      <c r="CGA207" s="375"/>
      <c r="CGB207" s="375"/>
      <c r="CGC207" s="375"/>
      <c r="CGD207" s="375"/>
      <c r="CGE207" s="375"/>
      <c r="CGF207" s="375"/>
      <c r="CGG207" s="375"/>
      <c r="CGH207" s="375"/>
      <c r="CGI207" s="375"/>
      <c r="CGJ207" s="375"/>
      <c r="CGK207" s="375"/>
      <c r="CGL207" s="375"/>
      <c r="CGM207" s="375"/>
      <c r="CGN207" s="375"/>
      <c r="CGO207" s="375"/>
      <c r="CGP207" s="375"/>
      <c r="CGQ207" s="375"/>
      <c r="CGR207" s="375"/>
      <c r="CGS207" s="376"/>
      <c r="CGT207" s="376"/>
      <c r="CGU207" s="376"/>
      <c r="CGV207" s="376"/>
      <c r="CGW207" s="376"/>
      <c r="CGX207" s="376"/>
      <c r="CGY207" s="376"/>
      <c r="CGZ207" s="376"/>
      <c r="CHA207" s="376"/>
      <c r="CHB207" s="376"/>
      <c r="CHC207" s="376"/>
      <c r="CHD207" s="376"/>
      <c r="CHE207" s="376"/>
      <c r="CHF207" s="376"/>
      <c r="CHG207" s="376"/>
      <c r="CHH207" s="376"/>
      <c r="CHI207" s="376"/>
      <c r="CHJ207" s="376"/>
      <c r="CHK207" s="376"/>
      <c r="CHL207" s="376"/>
      <c r="CHM207" s="376"/>
      <c r="CHN207" s="376"/>
      <c r="CHO207" s="376"/>
      <c r="CHP207" s="376"/>
      <c r="CHQ207" s="377"/>
      <c r="CHR207" s="377"/>
      <c r="CHS207" s="377"/>
      <c r="CHT207" s="377"/>
      <c r="CHU207" s="377"/>
      <c r="CHV207" s="376"/>
      <c r="CHW207" s="376"/>
      <c r="CHX207" s="377"/>
      <c r="CHY207" s="377"/>
      <c r="CHZ207" s="376"/>
      <c r="CIA207" s="376"/>
      <c r="CIB207" s="377"/>
      <c r="CIC207" s="377"/>
      <c r="CID207" s="376"/>
      <c r="CIE207" s="376"/>
      <c r="CIF207" s="376"/>
      <c r="CIG207" s="376"/>
      <c r="CIH207" s="376"/>
      <c r="CII207" s="376"/>
      <c r="CIJ207" s="376"/>
      <c r="CIK207" s="377"/>
      <c r="CIL207" s="377"/>
      <c r="CIM207" s="376"/>
      <c r="CIN207" s="376"/>
      <c r="CIO207" s="377"/>
      <c r="CIP207" s="377"/>
      <c r="CIQ207" s="376"/>
      <c r="CIR207" s="376"/>
      <c r="CIS207" s="376"/>
      <c r="CIT207" s="376"/>
      <c r="CIU207" s="376"/>
      <c r="CIV207" s="370"/>
      <c r="CIW207" s="396"/>
      <c r="CIX207" s="376"/>
      <c r="CIY207" s="376"/>
      <c r="CIZ207" s="376"/>
      <c r="CJA207" s="376"/>
      <c r="CJB207" s="376"/>
      <c r="CJC207" s="376"/>
      <c r="CJD207" s="376"/>
      <c r="CJE207" s="375"/>
      <c r="CJF207" s="375"/>
      <c r="CJG207" s="375"/>
      <c r="CJH207" s="375"/>
      <c r="CJI207" s="375"/>
      <c r="CJJ207" s="375"/>
      <c r="CJK207" s="375"/>
      <c r="CJL207" s="375"/>
      <c r="CJM207" s="375"/>
      <c r="CJN207" s="375"/>
      <c r="CJO207" s="375"/>
      <c r="CJP207" s="375"/>
      <c r="CJQ207" s="375"/>
      <c r="CJR207" s="375"/>
      <c r="CJS207" s="375"/>
      <c r="CJT207" s="375"/>
      <c r="CJU207" s="375"/>
      <c r="CJV207" s="375"/>
      <c r="CJW207" s="375"/>
      <c r="CJX207" s="375"/>
      <c r="CJY207" s="375"/>
      <c r="CJZ207" s="375"/>
      <c r="CKA207" s="375"/>
      <c r="CKB207" s="375"/>
      <c r="CKC207" s="375"/>
      <c r="CKD207" s="375"/>
      <c r="CKE207" s="375"/>
      <c r="CKF207" s="375"/>
      <c r="CKG207" s="375"/>
      <c r="CKH207" s="375"/>
      <c r="CKI207" s="375"/>
      <c r="CKJ207" s="375"/>
      <c r="CKK207" s="375"/>
      <c r="CKL207" s="375"/>
      <c r="CKM207" s="375"/>
      <c r="CKN207" s="375"/>
      <c r="CKO207" s="375"/>
      <c r="CKP207" s="375"/>
      <c r="CKQ207" s="375"/>
      <c r="CKR207" s="375"/>
      <c r="CKS207" s="375"/>
      <c r="CKT207" s="375"/>
      <c r="CKU207" s="375"/>
      <c r="CKV207" s="375"/>
      <c r="CKW207" s="376"/>
      <c r="CKX207" s="376"/>
      <c r="CKY207" s="376"/>
      <c r="CKZ207" s="376"/>
      <c r="CLA207" s="376"/>
      <c r="CLB207" s="376"/>
      <c r="CLC207" s="376"/>
      <c r="CLD207" s="376"/>
      <c r="CLE207" s="376"/>
      <c r="CLF207" s="376"/>
      <c r="CLG207" s="376"/>
      <c r="CLH207" s="376"/>
      <c r="CLI207" s="376"/>
      <c r="CLJ207" s="376"/>
      <c r="CLK207" s="376"/>
      <c r="CLL207" s="376"/>
      <c r="CLM207" s="376"/>
      <c r="CLN207" s="376"/>
      <c r="CLO207" s="376"/>
      <c r="CLP207" s="376"/>
      <c r="CLQ207" s="376"/>
      <c r="CLR207" s="376"/>
      <c r="CLS207" s="376"/>
      <c r="CLT207" s="376"/>
      <c r="CLU207" s="377"/>
      <c r="CLV207" s="377"/>
      <c r="CLW207" s="377"/>
      <c r="CLX207" s="377"/>
      <c r="CLY207" s="377"/>
      <c r="CLZ207" s="376"/>
      <c r="CMA207" s="376"/>
      <c r="CMB207" s="377"/>
      <c r="CMC207" s="377"/>
      <c r="CMD207" s="376"/>
      <c r="CME207" s="376"/>
      <c r="CMF207" s="377"/>
      <c r="CMG207" s="377"/>
      <c r="CMH207" s="376"/>
      <c r="CMI207" s="376"/>
      <c r="CMJ207" s="376"/>
      <c r="CMK207" s="376"/>
      <c r="CML207" s="376"/>
      <c r="CMM207" s="376"/>
      <c r="CMN207" s="376"/>
      <c r="CMO207" s="377"/>
      <c r="CMP207" s="377"/>
      <c r="CMQ207" s="376"/>
      <c r="CMR207" s="376"/>
      <c r="CMS207" s="377"/>
      <c r="CMT207" s="377"/>
      <c r="CMU207" s="376"/>
      <c r="CMV207" s="376"/>
      <c r="CMW207" s="376"/>
      <c r="CMX207" s="376"/>
      <c r="CMY207" s="376"/>
      <c r="CMZ207" s="370"/>
      <c r="CNA207" s="396"/>
      <c r="CNB207" s="376"/>
      <c r="CNC207" s="376"/>
      <c r="CND207" s="376"/>
      <c r="CNE207" s="376"/>
      <c r="CNF207" s="376"/>
      <c r="CNG207" s="376"/>
      <c r="CNH207" s="376"/>
      <c r="CNI207" s="375"/>
      <c r="CNJ207" s="375"/>
      <c r="CNK207" s="375"/>
      <c r="CNL207" s="375"/>
      <c r="CNM207" s="375"/>
      <c r="CNN207" s="375"/>
      <c r="CNO207" s="375"/>
      <c r="CNP207" s="375"/>
      <c r="CNQ207" s="375"/>
      <c r="CNR207" s="375"/>
      <c r="CNS207" s="375"/>
      <c r="CNT207" s="375"/>
      <c r="CNU207" s="375"/>
      <c r="CNV207" s="375"/>
      <c r="CNW207" s="375"/>
      <c r="CNX207" s="375"/>
      <c r="CNY207" s="375"/>
      <c r="CNZ207" s="375"/>
      <c r="COA207" s="375"/>
      <c r="COB207" s="375"/>
      <c r="COC207" s="375"/>
      <c r="COD207" s="375"/>
      <c r="COE207" s="375"/>
      <c r="COF207" s="375"/>
      <c r="COG207" s="375"/>
      <c r="COH207" s="375"/>
      <c r="COI207" s="375"/>
      <c r="COJ207" s="375"/>
      <c r="COK207" s="375"/>
      <c r="COL207" s="375"/>
      <c r="COM207" s="375"/>
      <c r="CON207" s="375"/>
      <c r="COO207" s="375"/>
      <c r="COP207" s="375"/>
      <c r="COQ207" s="375"/>
      <c r="COR207" s="375"/>
      <c r="COS207" s="375"/>
      <c r="COT207" s="375"/>
      <c r="COU207" s="375"/>
      <c r="COV207" s="375"/>
      <c r="COW207" s="375"/>
      <c r="COX207" s="375"/>
      <c r="COY207" s="375"/>
      <c r="COZ207" s="375"/>
      <c r="CPA207" s="376"/>
      <c r="CPB207" s="376"/>
      <c r="CPC207" s="376"/>
      <c r="CPD207" s="376"/>
      <c r="CPE207" s="376"/>
      <c r="CPF207" s="376"/>
      <c r="CPG207" s="376"/>
      <c r="CPH207" s="376"/>
      <c r="CPI207" s="376"/>
      <c r="CPJ207" s="376"/>
      <c r="CPK207" s="376"/>
      <c r="CPL207" s="376"/>
      <c r="CPM207" s="376"/>
      <c r="CPN207" s="376"/>
      <c r="CPO207" s="376"/>
      <c r="CPP207" s="376"/>
      <c r="CPQ207" s="376"/>
      <c r="CPR207" s="376"/>
      <c r="CPS207" s="376"/>
      <c r="CPT207" s="376"/>
      <c r="CPU207" s="376"/>
      <c r="CPV207" s="376"/>
      <c r="CPW207" s="376"/>
      <c r="CPX207" s="376"/>
      <c r="CPY207" s="377"/>
      <c r="CPZ207" s="377"/>
      <c r="CQA207" s="377"/>
      <c r="CQB207" s="377"/>
      <c r="CQC207" s="377"/>
      <c r="CQD207" s="376"/>
      <c r="CQE207" s="376"/>
      <c r="CQF207" s="377"/>
      <c r="CQG207" s="377"/>
      <c r="CQH207" s="376"/>
      <c r="CQI207" s="376"/>
      <c r="CQJ207" s="377"/>
      <c r="CQK207" s="377"/>
      <c r="CQL207" s="376"/>
      <c r="CQM207" s="376"/>
      <c r="CQN207" s="376"/>
      <c r="CQO207" s="376"/>
      <c r="CQP207" s="376"/>
      <c r="CQQ207" s="376"/>
      <c r="CQR207" s="376"/>
      <c r="CQS207" s="377"/>
      <c r="CQT207" s="377"/>
      <c r="CQU207" s="376"/>
      <c r="CQV207" s="376"/>
      <c r="CQW207" s="377"/>
      <c r="CQX207" s="377"/>
      <c r="CQY207" s="376"/>
      <c r="CQZ207" s="376"/>
      <c r="CRA207" s="376"/>
      <c r="CRB207" s="376"/>
      <c r="CRC207" s="376"/>
      <c r="CRD207" s="370"/>
      <c r="CRE207" s="396"/>
      <c r="CRF207" s="376"/>
      <c r="CRG207" s="376"/>
      <c r="CRH207" s="376"/>
      <c r="CRI207" s="376"/>
      <c r="CRJ207" s="376"/>
      <c r="CRK207" s="376"/>
      <c r="CRL207" s="376"/>
      <c r="CRM207" s="375"/>
      <c r="CRN207" s="375"/>
      <c r="CRO207" s="375"/>
      <c r="CRP207" s="375"/>
      <c r="CRQ207" s="375"/>
      <c r="CRR207" s="375"/>
      <c r="CRS207" s="375"/>
      <c r="CRT207" s="375"/>
      <c r="CRU207" s="375"/>
      <c r="CRV207" s="375"/>
      <c r="CRW207" s="375"/>
      <c r="CRX207" s="375"/>
      <c r="CRY207" s="375"/>
      <c r="CRZ207" s="375"/>
      <c r="CSA207" s="375"/>
      <c r="CSB207" s="375"/>
      <c r="CSC207" s="375"/>
      <c r="CSD207" s="375"/>
      <c r="CSE207" s="375"/>
      <c r="CSF207" s="375"/>
      <c r="CSG207" s="375"/>
      <c r="CSH207" s="375"/>
      <c r="CSI207" s="375"/>
      <c r="CSJ207" s="375"/>
      <c r="CSK207" s="375"/>
      <c r="CSL207" s="375"/>
      <c r="CSM207" s="375"/>
      <c r="CSN207" s="375"/>
      <c r="CSO207" s="375"/>
      <c r="CSP207" s="375"/>
      <c r="CSQ207" s="375"/>
      <c r="CSR207" s="375"/>
      <c r="CSS207" s="375"/>
      <c r="CST207" s="375"/>
      <c r="CSU207" s="375"/>
      <c r="CSV207" s="375"/>
      <c r="CSW207" s="375"/>
      <c r="CSX207" s="375"/>
      <c r="CSY207" s="375"/>
      <c r="CSZ207" s="375"/>
      <c r="CTA207" s="375"/>
      <c r="CTB207" s="375"/>
      <c r="CTC207" s="375"/>
      <c r="CTD207" s="375"/>
      <c r="CTE207" s="376"/>
      <c r="CTF207" s="376"/>
      <c r="CTG207" s="376"/>
      <c r="CTH207" s="376"/>
      <c r="CTI207" s="376"/>
      <c r="CTJ207" s="376"/>
      <c r="CTK207" s="376"/>
      <c r="CTL207" s="376"/>
      <c r="CTM207" s="376"/>
      <c r="CTN207" s="376"/>
      <c r="CTO207" s="376"/>
      <c r="CTP207" s="376"/>
      <c r="CTQ207" s="376"/>
      <c r="CTR207" s="376"/>
      <c r="CTS207" s="376"/>
      <c r="CTT207" s="376"/>
      <c r="CTU207" s="376"/>
      <c r="CTV207" s="376"/>
      <c r="CTW207" s="376"/>
      <c r="CTX207" s="376"/>
      <c r="CTY207" s="376"/>
      <c r="CTZ207" s="376"/>
      <c r="CUA207" s="376"/>
      <c r="CUB207" s="376"/>
      <c r="CUC207" s="377"/>
      <c r="CUD207" s="377"/>
      <c r="CUE207" s="377"/>
      <c r="CUF207" s="377"/>
      <c r="CUG207" s="377"/>
      <c r="CUH207" s="376"/>
      <c r="CUI207" s="376"/>
      <c r="CUJ207" s="377"/>
      <c r="CUK207" s="377"/>
      <c r="CUL207" s="376"/>
      <c r="CUM207" s="376"/>
      <c r="CUN207" s="377"/>
      <c r="CUO207" s="377"/>
      <c r="CUP207" s="376"/>
      <c r="CUQ207" s="376"/>
      <c r="CUR207" s="376"/>
      <c r="CUS207" s="376"/>
      <c r="CUT207" s="376"/>
      <c r="CUU207" s="376"/>
      <c r="CUV207" s="376"/>
      <c r="CUW207" s="377"/>
      <c r="CUX207" s="377"/>
      <c r="CUY207" s="376"/>
      <c r="CUZ207" s="376"/>
      <c r="CVA207" s="377"/>
      <c r="CVB207" s="377"/>
      <c r="CVC207" s="376"/>
      <c r="CVD207" s="376"/>
      <c r="CVE207" s="376"/>
      <c r="CVF207" s="376"/>
      <c r="CVG207" s="376"/>
      <c r="CVH207" s="370"/>
      <c r="CVI207" s="396"/>
      <c r="CVJ207" s="376"/>
      <c r="CVK207" s="376"/>
      <c r="CVL207" s="376"/>
      <c r="CVM207" s="376"/>
      <c r="CVN207" s="376"/>
      <c r="CVO207" s="376"/>
      <c r="CVP207" s="376"/>
      <c r="CVQ207" s="375"/>
      <c r="CVR207" s="375"/>
      <c r="CVS207" s="375"/>
      <c r="CVT207" s="375"/>
      <c r="CVU207" s="375"/>
      <c r="CVV207" s="375"/>
      <c r="CVW207" s="375"/>
      <c r="CVX207" s="375"/>
      <c r="CVY207" s="375"/>
      <c r="CVZ207" s="375"/>
      <c r="CWA207" s="375"/>
      <c r="CWB207" s="375"/>
      <c r="CWC207" s="375"/>
      <c r="CWD207" s="375"/>
      <c r="CWE207" s="375"/>
      <c r="CWF207" s="375"/>
      <c r="CWG207" s="375"/>
      <c r="CWH207" s="375"/>
      <c r="CWI207" s="375"/>
      <c r="CWJ207" s="375"/>
      <c r="CWK207" s="375"/>
      <c r="CWL207" s="375"/>
      <c r="CWM207" s="375"/>
      <c r="CWN207" s="375"/>
      <c r="CWO207" s="375"/>
      <c r="CWP207" s="375"/>
      <c r="CWQ207" s="375"/>
      <c r="CWR207" s="375"/>
      <c r="CWS207" s="375"/>
      <c r="CWT207" s="375"/>
      <c r="CWU207" s="375"/>
      <c r="CWV207" s="375"/>
      <c r="CWW207" s="375"/>
      <c r="CWX207" s="375"/>
      <c r="CWY207" s="375"/>
      <c r="CWZ207" s="375"/>
      <c r="CXA207" s="375"/>
      <c r="CXB207" s="375"/>
      <c r="CXC207" s="375"/>
      <c r="CXD207" s="375"/>
      <c r="CXE207" s="375"/>
      <c r="CXF207" s="375"/>
      <c r="CXG207" s="375"/>
      <c r="CXH207" s="375"/>
      <c r="CXI207" s="376"/>
      <c r="CXJ207" s="376"/>
      <c r="CXK207" s="376"/>
      <c r="CXL207" s="376"/>
      <c r="CXM207" s="376"/>
      <c r="CXN207" s="376"/>
      <c r="CXO207" s="376"/>
      <c r="CXP207" s="376"/>
      <c r="CXQ207" s="376"/>
      <c r="CXR207" s="376"/>
      <c r="CXS207" s="376"/>
      <c r="CXT207" s="376"/>
      <c r="CXU207" s="376"/>
      <c r="CXV207" s="376"/>
      <c r="CXW207" s="376"/>
      <c r="CXX207" s="376"/>
      <c r="CXY207" s="376"/>
      <c r="CXZ207" s="376"/>
      <c r="CYA207" s="376"/>
      <c r="CYB207" s="376"/>
      <c r="CYC207" s="376"/>
      <c r="CYD207" s="376"/>
      <c r="CYE207" s="376"/>
      <c r="CYF207" s="376"/>
      <c r="CYG207" s="377"/>
      <c r="CYH207" s="377"/>
      <c r="CYI207" s="377"/>
      <c r="CYJ207" s="377"/>
      <c r="CYK207" s="377"/>
      <c r="CYL207" s="376"/>
      <c r="CYM207" s="376"/>
      <c r="CYN207" s="377"/>
      <c r="CYO207" s="377"/>
      <c r="CYP207" s="376"/>
      <c r="CYQ207" s="376"/>
      <c r="CYR207" s="377"/>
      <c r="CYS207" s="377"/>
      <c r="CYT207" s="376"/>
      <c r="CYU207" s="376"/>
      <c r="CYV207" s="376"/>
      <c r="CYW207" s="376"/>
      <c r="CYX207" s="376"/>
      <c r="CYY207" s="376"/>
      <c r="CYZ207" s="376"/>
      <c r="CZA207" s="377"/>
      <c r="CZB207" s="377"/>
      <c r="CZC207" s="376"/>
      <c r="CZD207" s="376"/>
      <c r="CZE207" s="377"/>
      <c r="CZF207" s="377"/>
      <c r="CZG207" s="376"/>
      <c r="CZH207" s="376"/>
      <c r="CZI207" s="376"/>
      <c r="CZJ207" s="376"/>
      <c r="CZK207" s="376"/>
      <c r="CZL207" s="370"/>
      <c r="CZM207" s="396"/>
      <c r="CZN207" s="376"/>
      <c r="CZO207" s="376"/>
      <c r="CZP207" s="376"/>
      <c r="CZQ207" s="376"/>
      <c r="CZR207" s="376"/>
      <c r="CZS207" s="376"/>
      <c r="CZT207" s="376"/>
      <c r="CZU207" s="375"/>
      <c r="CZV207" s="375"/>
      <c r="CZW207" s="375"/>
      <c r="CZX207" s="375"/>
      <c r="CZY207" s="375"/>
      <c r="CZZ207" s="375"/>
      <c r="DAA207" s="375"/>
      <c r="DAB207" s="375"/>
      <c r="DAC207" s="375"/>
      <c r="DAD207" s="375"/>
      <c r="DAE207" s="375"/>
      <c r="DAF207" s="375"/>
      <c r="DAG207" s="375"/>
      <c r="DAH207" s="375"/>
      <c r="DAI207" s="375"/>
      <c r="DAJ207" s="375"/>
      <c r="DAK207" s="375"/>
      <c r="DAL207" s="375"/>
      <c r="DAM207" s="375"/>
      <c r="DAN207" s="375"/>
      <c r="DAO207" s="375"/>
      <c r="DAP207" s="375"/>
      <c r="DAQ207" s="375"/>
      <c r="DAR207" s="375"/>
      <c r="DAS207" s="375"/>
      <c r="DAT207" s="375"/>
      <c r="DAU207" s="375"/>
      <c r="DAV207" s="375"/>
      <c r="DAW207" s="375"/>
      <c r="DAX207" s="375"/>
      <c r="DAY207" s="375"/>
      <c r="DAZ207" s="375"/>
      <c r="DBA207" s="375"/>
      <c r="DBB207" s="375"/>
      <c r="DBC207" s="375"/>
      <c r="DBD207" s="375"/>
      <c r="DBE207" s="375"/>
      <c r="DBF207" s="375"/>
      <c r="DBG207" s="375"/>
      <c r="DBH207" s="375"/>
      <c r="DBI207" s="375"/>
      <c r="DBJ207" s="375"/>
      <c r="DBK207" s="375"/>
      <c r="DBL207" s="375"/>
      <c r="DBM207" s="376"/>
      <c r="DBN207" s="376"/>
      <c r="DBO207" s="376"/>
      <c r="DBP207" s="376"/>
      <c r="DBQ207" s="376"/>
      <c r="DBR207" s="376"/>
      <c r="DBS207" s="376"/>
      <c r="DBT207" s="376"/>
      <c r="DBU207" s="376"/>
      <c r="DBV207" s="376"/>
      <c r="DBW207" s="376"/>
      <c r="DBX207" s="376"/>
      <c r="DBY207" s="376"/>
      <c r="DBZ207" s="376"/>
      <c r="DCA207" s="376"/>
      <c r="DCB207" s="376"/>
      <c r="DCC207" s="376"/>
      <c r="DCD207" s="376"/>
      <c r="DCE207" s="376"/>
      <c r="DCF207" s="376"/>
      <c r="DCG207" s="376"/>
      <c r="DCH207" s="376"/>
      <c r="DCI207" s="376"/>
      <c r="DCJ207" s="376"/>
      <c r="DCK207" s="377"/>
      <c r="DCL207" s="377"/>
      <c r="DCM207" s="377"/>
      <c r="DCN207" s="377"/>
      <c r="DCO207" s="377"/>
      <c r="DCP207" s="376"/>
      <c r="DCQ207" s="376"/>
      <c r="DCR207" s="377"/>
      <c r="DCS207" s="377"/>
      <c r="DCT207" s="376"/>
      <c r="DCU207" s="376"/>
      <c r="DCV207" s="377"/>
      <c r="DCW207" s="377"/>
      <c r="DCX207" s="376"/>
      <c r="DCY207" s="376"/>
      <c r="DCZ207" s="376"/>
      <c r="DDA207" s="376"/>
      <c r="DDB207" s="376"/>
      <c r="DDC207" s="376"/>
      <c r="DDD207" s="376"/>
      <c r="DDE207" s="377"/>
      <c r="DDF207" s="377"/>
      <c r="DDG207" s="376"/>
      <c r="DDH207" s="376"/>
      <c r="DDI207" s="377"/>
      <c r="DDJ207" s="377"/>
      <c r="DDK207" s="376"/>
      <c r="DDL207" s="376"/>
      <c r="DDM207" s="376"/>
      <c r="DDN207" s="376"/>
      <c r="DDO207" s="376"/>
      <c r="DDP207" s="370"/>
      <c r="DDQ207" s="396"/>
      <c r="DDR207" s="376"/>
      <c r="DDS207" s="376"/>
      <c r="DDT207" s="376"/>
      <c r="DDU207" s="376"/>
      <c r="DDV207" s="376"/>
      <c r="DDW207" s="376"/>
      <c r="DDX207" s="376"/>
      <c r="DDY207" s="375"/>
      <c r="DDZ207" s="375"/>
      <c r="DEA207" s="375"/>
      <c r="DEB207" s="375"/>
      <c r="DEC207" s="375"/>
      <c r="DED207" s="375"/>
      <c r="DEE207" s="375"/>
      <c r="DEF207" s="375"/>
      <c r="DEG207" s="375"/>
      <c r="DEH207" s="375"/>
      <c r="DEI207" s="375"/>
      <c r="DEJ207" s="375"/>
      <c r="DEK207" s="375"/>
      <c r="DEL207" s="375"/>
      <c r="DEM207" s="375"/>
      <c r="DEN207" s="375"/>
      <c r="DEO207" s="375"/>
      <c r="DEP207" s="375"/>
      <c r="DEQ207" s="375"/>
      <c r="DER207" s="375"/>
      <c r="DES207" s="375"/>
      <c r="DET207" s="375"/>
      <c r="DEU207" s="375"/>
      <c r="DEV207" s="375"/>
      <c r="DEW207" s="375"/>
      <c r="DEX207" s="375"/>
      <c r="DEY207" s="375"/>
      <c r="DEZ207" s="375"/>
      <c r="DFA207" s="375"/>
      <c r="DFB207" s="375"/>
      <c r="DFC207" s="375"/>
      <c r="DFD207" s="375"/>
      <c r="DFE207" s="375"/>
      <c r="DFF207" s="375"/>
      <c r="DFG207" s="375"/>
      <c r="DFH207" s="375"/>
      <c r="DFI207" s="375"/>
      <c r="DFJ207" s="375"/>
      <c r="DFK207" s="375"/>
      <c r="DFL207" s="375"/>
      <c r="DFM207" s="375"/>
      <c r="DFN207" s="375"/>
      <c r="DFO207" s="375"/>
      <c r="DFP207" s="375"/>
      <c r="DFQ207" s="376"/>
      <c r="DFR207" s="376"/>
      <c r="DFS207" s="376"/>
      <c r="DFT207" s="376"/>
      <c r="DFU207" s="376"/>
      <c r="DFV207" s="376"/>
      <c r="DFW207" s="376"/>
      <c r="DFX207" s="376"/>
      <c r="DFY207" s="376"/>
      <c r="DFZ207" s="376"/>
      <c r="DGA207" s="376"/>
      <c r="DGB207" s="376"/>
      <c r="DGC207" s="376"/>
      <c r="DGD207" s="376"/>
      <c r="DGE207" s="376"/>
      <c r="DGF207" s="376"/>
      <c r="DGG207" s="376"/>
      <c r="DGH207" s="376"/>
      <c r="DGI207" s="376"/>
      <c r="DGJ207" s="376"/>
      <c r="DGK207" s="376"/>
      <c r="DGL207" s="376"/>
      <c r="DGM207" s="376"/>
      <c r="DGN207" s="376"/>
      <c r="DGO207" s="377"/>
      <c r="DGP207" s="377"/>
      <c r="DGQ207" s="377"/>
      <c r="DGR207" s="377"/>
      <c r="DGS207" s="377"/>
      <c r="DGT207" s="376"/>
      <c r="DGU207" s="376"/>
      <c r="DGV207" s="377"/>
      <c r="DGW207" s="377"/>
      <c r="DGX207" s="376"/>
      <c r="DGY207" s="376"/>
      <c r="DGZ207" s="377"/>
      <c r="DHA207" s="377"/>
      <c r="DHB207" s="376"/>
      <c r="DHC207" s="376"/>
      <c r="DHD207" s="376"/>
      <c r="DHE207" s="376"/>
      <c r="DHF207" s="376"/>
      <c r="DHG207" s="376"/>
      <c r="DHH207" s="376"/>
      <c r="DHI207" s="377"/>
      <c r="DHJ207" s="377"/>
      <c r="DHK207" s="376"/>
      <c r="DHL207" s="376"/>
      <c r="DHM207" s="377"/>
      <c r="DHN207" s="377"/>
      <c r="DHO207" s="376"/>
      <c r="DHP207" s="376"/>
      <c r="DHQ207" s="376"/>
      <c r="DHR207" s="376"/>
      <c r="DHS207" s="376"/>
      <c r="DHT207" s="370"/>
      <c r="DHU207" s="396"/>
      <c r="DHV207" s="376"/>
      <c r="DHW207" s="376"/>
      <c r="DHX207" s="376"/>
      <c r="DHY207" s="376"/>
      <c r="DHZ207" s="376"/>
      <c r="DIA207" s="376"/>
      <c r="DIB207" s="376"/>
      <c r="DIC207" s="375"/>
      <c r="DID207" s="375"/>
      <c r="DIE207" s="375"/>
      <c r="DIF207" s="375"/>
      <c r="DIG207" s="375"/>
      <c r="DIH207" s="375"/>
      <c r="DII207" s="375"/>
      <c r="DIJ207" s="375"/>
      <c r="DIK207" s="375"/>
      <c r="DIL207" s="375"/>
      <c r="DIM207" s="375"/>
      <c r="DIN207" s="375"/>
      <c r="DIO207" s="375"/>
      <c r="DIP207" s="375"/>
      <c r="DIQ207" s="375"/>
      <c r="DIR207" s="375"/>
      <c r="DIS207" s="375"/>
      <c r="DIT207" s="375"/>
      <c r="DIU207" s="375"/>
      <c r="DIV207" s="375"/>
      <c r="DIW207" s="375"/>
      <c r="DIX207" s="375"/>
      <c r="DIY207" s="375"/>
      <c r="DIZ207" s="375"/>
      <c r="DJA207" s="375"/>
      <c r="DJB207" s="375"/>
      <c r="DJC207" s="375"/>
      <c r="DJD207" s="375"/>
      <c r="DJE207" s="375"/>
      <c r="DJF207" s="375"/>
      <c r="DJG207" s="375"/>
      <c r="DJH207" s="375"/>
      <c r="DJI207" s="375"/>
      <c r="DJJ207" s="375"/>
      <c r="DJK207" s="375"/>
      <c r="DJL207" s="375"/>
      <c r="DJM207" s="375"/>
      <c r="DJN207" s="375"/>
      <c r="DJO207" s="375"/>
      <c r="DJP207" s="375"/>
      <c r="DJQ207" s="375"/>
      <c r="DJR207" s="375"/>
      <c r="DJS207" s="375"/>
      <c r="DJT207" s="375"/>
      <c r="DJU207" s="376"/>
      <c r="DJV207" s="376"/>
      <c r="DJW207" s="376"/>
      <c r="DJX207" s="376"/>
      <c r="DJY207" s="376"/>
      <c r="DJZ207" s="376"/>
      <c r="DKA207" s="376"/>
      <c r="DKB207" s="376"/>
      <c r="DKC207" s="376"/>
      <c r="DKD207" s="376"/>
      <c r="DKE207" s="376"/>
      <c r="DKF207" s="376"/>
      <c r="DKG207" s="376"/>
      <c r="DKH207" s="376"/>
      <c r="DKI207" s="376"/>
      <c r="DKJ207" s="376"/>
      <c r="DKK207" s="376"/>
      <c r="DKL207" s="376"/>
      <c r="DKM207" s="376"/>
      <c r="DKN207" s="376"/>
      <c r="DKO207" s="376"/>
      <c r="DKP207" s="376"/>
      <c r="DKQ207" s="376"/>
      <c r="DKR207" s="376"/>
      <c r="DKS207" s="377"/>
      <c r="DKT207" s="377"/>
      <c r="DKU207" s="377"/>
      <c r="DKV207" s="377"/>
      <c r="DKW207" s="377"/>
      <c r="DKX207" s="376"/>
      <c r="DKY207" s="376"/>
      <c r="DKZ207" s="377"/>
      <c r="DLA207" s="377"/>
      <c r="DLB207" s="376"/>
      <c r="DLC207" s="376"/>
      <c r="DLD207" s="377"/>
      <c r="DLE207" s="377"/>
      <c r="DLF207" s="376"/>
      <c r="DLG207" s="376"/>
      <c r="DLH207" s="376"/>
      <c r="DLI207" s="376"/>
      <c r="DLJ207" s="376"/>
      <c r="DLK207" s="376"/>
      <c r="DLL207" s="376"/>
      <c r="DLM207" s="377"/>
      <c r="DLN207" s="377"/>
      <c r="DLO207" s="376"/>
      <c r="DLP207" s="376"/>
      <c r="DLQ207" s="377"/>
      <c r="DLR207" s="377"/>
      <c r="DLS207" s="376"/>
      <c r="DLT207" s="376"/>
      <c r="DLU207" s="376"/>
      <c r="DLV207" s="376"/>
      <c r="DLW207" s="376"/>
      <c r="DLX207" s="370"/>
      <c r="DLY207" s="396"/>
      <c r="DLZ207" s="376"/>
      <c r="DMA207" s="376"/>
      <c r="DMB207" s="376"/>
      <c r="DMC207" s="376"/>
      <c r="DMD207" s="376"/>
      <c r="DME207" s="376"/>
      <c r="DMF207" s="376"/>
      <c r="DMG207" s="375"/>
      <c r="DMH207" s="375"/>
      <c r="DMI207" s="375"/>
      <c r="DMJ207" s="375"/>
      <c r="DMK207" s="375"/>
      <c r="DML207" s="375"/>
      <c r="DMM207" s="375"/>
      <c r="DMN207" s="375"/>
      <c r="DMO207" s="375"/>
      <c r="DMP207" s="375"/>
      <c r="DMQ207" s="375"/>
      <c r="DMR207" s="375"/>
      <c r="DMS207" s="375"/>
      <c r="DMT207" s="375"/>
      <c r="DMU207" s="375"/>
      <c r="DMV207" s="375"/>
      <c r="DMW207" s="375"/>
      <c r="DMX207" s="375"/>
      <c r="DMY207" s="375"/>
      <c r="DMZ207" s="375"/>
      <c r="DNA207" s="375"/>
      <c r="DNB207" s="375"/>
      <c r="DNC207" s="375"/>
      <c r="DND207" s="375"/>
      <c r="DNE207" s="375"/>
      <c r="DNF207" s="375"/>
      <c r="DNG207" s="375"/>
      <c r="DNH207" s="375"/>
      <c r="DNI207" s="375"/>
      <c r="DNJ207" s="375"/>
      <c r="DNK207" s="375"/>
      <c r="DNL207" s="375"/>
      <c r="DNM207" s="375"/>
      <c r="DNN207" s="375"/>
      <c r="DNO207" s="375"/>
      <c r="DNP207" s="375"/>
      <c r="DNQ207" s="375"/>
      <c r="DNR207" s="375"/>
      <c r="DNS207" s="375"/>
      <c r="DNT207" s="375"/>
      <c r="DNU207" s="375"/>
      <c r="DNV207" s="375"/>
      <c r="DNW207" s="375"/>
      <c r="DNX207" s="375"/>
      <c r="DNY207" s="376"/>
      <c r="DNZ207" s="376"/>
      <c r="DOA207" s="376"/>
      <c r="DOB207" s="376"/>
      <c r="DOC207" s="376"/>
      <c r="DOD207" s="376"/>
      <c r="DOE207" s="376"/>
      <c r="DOF207" s="376"/>
      <c r="DOG207" s="376"/>
      <c r="DOH207" s="376"/>
      <c r="DOI207" s="376"/>
      <c r="DOJ207" s="376"/>
      <c r="DOK207" s="376"/>
      <c r="DOL207" s="376"/>
      <c r="DOM207" s="376"/>
      <c r="DON207" s="376"/>
      <c r="DOO207" s="376"/>
      <c r="DOP207" s="376"/>
      <c r="DOQ207" s="376"/>
      <c r="DOR207" s="376"/>
      <c r="DOS207" s="376"/>
      <c r="DOT207" s="376"/>
      <c r="DOU207" s="376"/>
      <c r="DOV207" s="376"/>
      <c r="DOW207" s="377"/>
      <c r="DOX207" s="377"/>
      <c r="DOY207" s="377"/>
      <c r="DOZ207" s="377"/>
      <c r="DPA207" s="377"/>
      <c r="DPB207" s="376"/>
      <c r="DPC207" s="376"/>
      <c r="DPD207" s="377"/>
      <c r="DPE207" s="377"/>
      <c r="DPF207" s="376"/>
      <c r="DPG207" s="376"/>
      <c r="DPH207" s="377"/>
      <c r="DPI207" s="377"/>
      <c r="DPJ207" s="376"/>
      <c r="DPK207" s="376"/>
      <c r="DPL207" s="376"/>
      <c r="DPM207" s="376"/>
      <c r="DPN207" s="376"/>
      <c r="DPO207" s="376"/>
      <c r="DPP207" s="376"/>
      <c r="DPQ207" s="377"/>
      <c r="DPR207" s="377"/>
      <c r="DPS207" s="376"/>
      <c r="DPT207" s="376"/>
      <c r="DPU207" s="377"/>
      <c r="DPV207" s="377"/>
      <c r="DPW207" s="376"/>
      <c r="DPX207" s="376"/>
      <c r="DPY207" s="376"/>
      <c r="DPZ207" s="376"/>
      <c r="DQA207" s="376"/>
      <c r="DQB207" s="370"/>
      <c r="DQC207" s="396"/>
      <c r="DQD207" s="376"/>
      <c r="DQE207" s="376"/>
      <c r="DQF207" s="376"/>
      <c r="DQG207" s="376"/>
      <c r="DQH207" s="376"/>
      <c r="DQI207" s="376"/>
      <c r="DQJ207" s="376"/>
      <c r="DQK207" s="375"/>
      <c r="DQL207" s="375"/>
      <c r="DQM207" s="375"/>
      <c r="DQN207" s="375"/>
      <c r="DQO207" s="375"/>
      <c r="DQP207" s="375"/>
      <c r="DQQ207" s="375"/>
      <c r="DQR207" s="375"/>
      <c r="DQS207" s="375"/>
      <c r="DQT207" s="375"/>
      <c r="DQU207" s="375"/>
      <c r="DQV207" s="375"/>
      <c r="DQW207" s="375"/>
      <c r="DQX207" s="375"/>
      <c r="DQY207" s="375"/>
      <c r="DQZ207" s="375"/>
      <c r="DRA207" s="375"/>
      <c r="DRB207" s="375"/>
      <c r="DRC207" s="375"/>
      <c r="DRD207" s="375"/>
      <c r="DRE207" s="375"/>
      <c r="DRF207" s="375"/>
      <c r="DRG207" s="375"/>
      <c r="DRH207" s="375"/>
      <c r="DRI207" s="375"/>
      <c r="DRJ207" s="375"/>
      <c r="DRK207" s="375"/>
      <c r="DRL207" s="375"/>
      <c r="DRM207" s="375"/>
      <c r="DRN207" s="375"/>
      <c r="DRO207" s="375"/>
      <c r="DRP207" s="375"/>
      <c r="DRQ207" s="375"/>
      <c r="DRR207" s="375"/>
      <c r="DRS207" s="375"/>
      <c r="DRT207" s="375"/>
      <c r="DRU207" s="375"/>
      <c r="DRV207" s="375"/>
      <c r="DRW207" s="375"/>
      <c r="DRX207" s="375"/>
      <c r="DRY207" s="375"/>
      <c r="DRZ207" s="375"/>
      <c r="DSA207" s="375"/>
      <c r="DSB207" s="375"/>
      <c r="DSC207" s="376"/>
      <c r="DSD207" s="376"/>
      <c r="DSE207" s="376"/>
      <c r="DSF207" s="376"/>
      <c r="DSG207" s="376"/>
      <c r="DSH207" s="376"/>
      <c r="DSI207" s="376"/>
      <c r="DSJ207" s="376"/>
      <c r="DSK207" s="376"/>
      <c r="DSL207" s="376"/>
      <c r="DSM207" s="376"/>
      <c r="DSN207" s="376"/>
      <c r="DSO207" s="376"/>
      <c r="DSP207" s="376"/>
      <c r="DSQ207" s="376"/>
      <c r="DSR207" s="376"/>
      <c r="DSS207" s="376"/>
      <c r="DST207" s="376"/>
      <c r="DSU207" s="376"/>
      <c r="DSV207" s="376"/>
      <c r="DSW207" s="376"/>
      <c r="DSX207" s="376"/>
      <c r="DSY207" s="376"/>
      <c r="DSZ207" s="376"/>
      <c r="DTA207" s="377"/>
      <c r="DTB207" s="377"/>
      <c r="DTC207" s="377"/>
      <c r="DTD207" s="377"/>
      <c r="DTE207" s="377"/>
      <c r="DTF207" s="376"/>
      <c r="DTG207" s="376"/>
      <c r="DTH207" s="377"/>
      <c r="DTI207" s="377"/>
      <c r="DTJ207" s="376"/>
      <c r="DTK207" s="376"/>
      <c r="DTL207" s="377"/>
      <c r="DTM207" s="377"/>
      <c r="DTN207" s="376"/>
      <c r="DTO207" s="376"/>
      <c r="DTP207" s="376"/>
      <c r="DTQ207" s="376"/>
      <c r="DTR207" s="376"/>
      <c r="DTS207" s="376"/>
      <c r="DTT207" s="376"/>
      <c r="DTU207" s="377"/>
      <c r="DTV207" s="377"/>
      <c r="DTW207" s="376"/>
      <c r="DTX207" s="376"/>
      <c r="DTY207" s="377"/>
      <c r="DTZ207" s="377"/>
      <c r="DUA207" s="376"/>
      <c r="DUB207" s="376"/>
      <c r="DUC207" s="376"/>
      <c r="DUD207" s="376"/>
      <c r="DUE207" s="376"/>
      <c r="DUF207" s="370"/>
      <c r="DUG207" s="396"/>
      <c r="DUH207" s="376"/>
      <c r="DUI207" s="376"/>
      <c r="DUJ207" s="376"/>
      <c r="DUK207" s="376"/>
      <c r="DUL207" s="376"/>
      <c r="DUM207" s="376"/>
      <c r="DUN207" s="376"/>
      <c r="DUO207" s="375"/>
      <c r="DUP207" s="375"/>
      <c r="DUQ207" s="375"/>
      <c r="DUR207" s="375"/>
      <c r="DUS207" s="375"/>
      <c r="DUT207" s="375"/>
      <c r="DUU207" s="375"/>
      <c r="DUV207" s="375"/>
      <c r="DUW207" s="375"/>
      <c r="DUX207" s="375"/>
      <c r="DUY207" s="375"/>
      <c r="DUZ207" s="375"/>
      <c r="DVA207" s="375"/>
      <c r="DVB207" s="375"/>
      <c r="DVC207" s="375"/>
      <c r="DVD207" s="375"/>
      <c r="DVE207" s="375"/>
      <c r="DVF207" s="375"/>
      <c r="DVG207" s="375"/>
      <c r="DVH207" s="375"/>
      <c r="DVI207" s="375"/>
      <c r="DVJ207" s="375"/>
      <c r="DVK207" s="375"/>
      <c r="DVL207" s="375"/>
      <c r="DVM207" s="375"/>
      <c r="DVN207" s="375"/>
      <c r="DVO207" s="375"/>
      <c r="DVP207" s="375"/>
      <c r="DVQ207" s="375"/>
      <c r="DVR207" s="375"/>
      <c r="DVS207" s="375"/>
      <c r="DVT207" s="375"/>
      <c r="DVU207" s="375"/>
      <c r="DVV207" s="375"/>
      <c r="DVW207" s="375"/>
      <c r="DVX207" s="375"/>
      <c r="DVY207" s="375"/>
      <c r="DVZ207" s="375"/>
      <c r="DWA207" s="375"/>
      <c r="DWB207" s="375"/>
      <c r="DWC207" s="375"/>
      <c r="DWD207" s="375"/>
      <c r="DWE207" s="375"/>
      <c r="DWF207" s="375"/>
      <c r="DWG207" s="376"/>
      <c r="DWH207" s="376"/>
      <c r="DWI207" s="376"/>
      <c r="DWJ207" s="376"/>
      <c r="DWK207" s="376"/>
      <c r="DWL207" s="376"/>
      <c r="DWM207" s="376"/>
      <c r="DWN207" s="376"/>
      <c r="DWO207" s="376"/>
      <c r="DWP207" s="376"/>
      <c r="DWQ207" s="376"/>
      <c r="DWR207" s="376"/>
      <c r="DWS207" s="376"/>
      <c r="DWT207" s="376"/>
      <c r="DWU207" s="376"/>
      <c r="DWV207" s="376"/>
      <c r="DWW207" s="376"/>
      <c r="DWX207" s="376"/>
      <c r="DWY207" s="376"/>
      <c r="DWZ207" s="376"/>
      <c r="DXA207" s="376"/>
      <c r="DXB207" s="376"/>
      <c r="DXC207" s="376"/>
      <c r="DXD207" s="376"/>
      <c r="DXE207" s="377"/>
      <c r="DXF207" s="377"/>
      <c r="DXG207" s="377"/>
      <c r="DXH207" s="377"/>
      <c r="DXI207" s="377"/>
      <c r="DXJ207" s="376"/>
      <c r="DXK207" s="376"/>
      <c r="DXL207" s="377"/>
      <c r="DXM207" s="377"/>
      <c r="DXN207" s="376"/>
      <c r="DXO207" s="376"/>
      <c r="DXP207" s="377"/>
      <c r="DXQ207" s="377"/>
      <c r="DXR207" s="376"/>
      <c r="DXS207" s="376"/>
      <c r="DXT207" s="376"/>
      <c r="DXU207" s="376"/>
      <c r="DXV207" s="376"/>
      <c r="DXW207" s="376"/>
      <c r="DXX207" s="376"/>
      <c r="DXY207" s="377"/>
      <c r="DXZ207" s="377"/>
      <c r="DYA207" s="376"/>
      <c r="DYB207" s="376"/>
      <c r="DYC207" s="377"/>
      <c r="DYD207" s="377"/>
      <c r="DYE207" s="376"/>
      <c r="DYF207" s="376"/>
      <c r="DYG207" s="376"/>
      <c r="DYH207" s="376"/>
      <c r="DYI207" s="376"/>
      <c r="DYJ207" s="370"/>
      <c r="DYK207" s="396"/>
      <c r="DYL207" s="376"/>
      <c r="DYM207" s="376"/>
      <c r="DYN207" s="376"/>
      <c r="DYO207" s="376"/>
      <c r="DYP207" s="376"/>
      <c r="DYQ207" s="376"/>
      <c r="DYR207" s="376"/>
      <c r="DYS207" s="375"/>
      <c r="DYT207" s="375"/>
      <c r="DYU207" s="375"/>
      <c r="DYV207" s="375"/>
      <c r="DYW207" s="375"/>
      <c r="DYX207" s="375"/>
      <c r="DYY207" s="375"/>
      <c r="DYZ207" s="375"/>
      <c r="DZA207" s="375"/>
      <c r="DZB207" s="375"/>
      <c r="DZC207" s="375"/>
      <c r="DZD207" s="375"/>
      <c r="DZE207" s="375"/>
      <c r="DZF207" s="375"/>
      <c r="DZG207" s="375"/>
      <c r="DZH207" s="375"/>
      <c r="DZI207" s="375"/>
      <c r="DZJ207" s="375"/>
      <c r="DZK207" s="375"/>
      <c r="DZL207" s="375"/>
      <c r="DZM207" s="375"/>
      <c r="DZN207" s="375"/>
      <c r="DZO207" s="375"/>
      <c r="DZP207" s="375"/>
      <c r="DZQ207" s="375"/>
      <c r="DZR207" s="375"/>
      <c r="DZS207" s="375"/>
      <c r="DZT207" s="375"/>
      <c r="DZU207" s="375"/>
      <c r="DZV207" s="375"/>
      <c r="DZW207" s="375"/>
      <c r="DZX207" s="375"/>
      <c r="DZY207" s="375"/>
      <c r="DZZ207" s="375"/>
      <c r="EAA207" s="375"/>
      <c r="EAB207" s="375"/>
      <c r="EAC207" s="375"/>
      <c r="EAD207" s="375"/>
      <c r="EAE207" s="375"/>
      <c r="EAF207" s="375"/>
      <c r="EAG207" s="375"/>
      <c r="EAH207" s="375"/>
      <c r="EAI207" s="375"/>
      <c r="EAJ207" s="375"/>
      <c r="EAK207" s="376"/>
      <c r="EAL207" s="376"/>
      <c r="EAM207" s="376"/>
      <c r="EAN207" s="376"/>
      <c r="EAO207" s="376"/>
      <c r="EAP207" s="376"/>
      <c r="EAQ207" s="376"/>
      <c r="EAR207" s="376"/>
      <c r="EAS207" s="376"/>
      <c r="EAT207" s="376"/>
      <c r="EAU207" s="376"/>
      <c r="EAV207" s="376"/>
      <c r="EAW207" s="376"/>
      <c r="EAX207" s="376"/>
      <c r="EAY207" s="376"/>
      <c r="EAZ207" s="376"/>
      <c r="EBA207" s="376"/>
      <c r="EBB207" s="376"/>
      <c r="EBC207" s="376"/>
      <c r="EBD207" s="376"/>
      <c r="EBE207" s="376"/>
      <c r="EBF207" s="376"/>
      <c r="EBG207" s="376"/>
      <c r="EBH207" s="376"/>
      <c r="EBI207" s="377"/>
      <c r="EBJ207" s="377"/>
      <c r="EBK207" s="377"/>
      <c r="EBL207" s="377"/>
      <c r="EBM207" s="377"/>
      <c r="EBN207" s="376"/>
      <c r="EBO207" s="376"/>
      <c r="EBP207" s="377"/>
      <c r="EBQ207" s="377"/>
      <c r="EBR207" s="376"/>
      <c r="EBS207" s="376"/>
      <c r="EBT207" s="377"/>
      <c r="EBU207" s="377"/>
      <c r="EBV207" s="376"/>
      <c r="EBW207" s="376"/>
      <c r="EBX207" s="376"/>
      <c r="EBY207" s="376"/>
      <c r="EBZ207" s="376"/>
      <c r="ECA207" s="376"/>
      <c r="ECB207" s="376"/>
      <c r="ECC207" s="377"/>
      <c r="ECD207" s="377"/>
      <c r="ECE207" s="376"/>
      <c r="ECF207" s="376"/>
      <c r="ECG207" s="377"/>
      <c r="ECH207" s="377"/>
      <c r="ECI207" s="376"/>
      <c r="ECJ207" s="376"/>
      <c r="ECK207" s="376"/>
      <c r="ECL207" s="376"/>
      <c r="ECM207" s="376"/>
      <c r="ECN207" s="370"/>
      <c r="ECO207" s="396"/>
      <c r="ECP207" s="376"/>
      <c r="ECQ207" s="376"/>
      <c r="ECR207" s="376"/>
      <c r="ECS207" s="376"/>
      <c r="ECT207" s="376"/>
      <c r="ECU207" s="376"/>
      <c r="ECV207" s="376"/>
      <c r="ECW207" s="375"/>
      <c r="ECX207" s="375"/>
      <c r="ECY207" s="375"/>
      <c r="ECZ207" s="375"/>
      <c r="EDA207" s="375"/>
      <c r="EDB207" s="375"/>
      <c r="EDC207" s="375"/>
      <c r="EDD207" s="375"/>
      <c r="EDE207" s="375"/>
      <c r="EDF207" s="375"/>
      <c r="EDG207" s="375"/>
      <c r="EDH207" s="375"/>
      <c r="EDI207" s="375"/>
      <c r="EDJ207" s="375"/>
      <c r="EDK207" s="375"/>
      <c r="EDL207" s="375"/>
      <c r="EDM207" s="375"/>
      <c r="EDN207" s="375"/>
      <c r="EDO207" s="375"/>
      <c r="EDP207" s="375"/>
      <c r="EDQ207" s="375"/>
      <c r="EDR207" s="375"/>
      <c r="EDS207" s="375"/>
      <c r="EDT207" s="375"/>
      <c r="EDU207" s="375"/>
      <c r="EDV207" s="375"/>
      <c r="EDW207" s="375"/>
      <c r="EDX207" s="375"/>
      <c r="EDY207" s="375"/>
      <c r="EDZ207" s="375"/>
      <c r="EEA207" s="375"/>
      <c r="EEB207" s="375"/>
      <c r="EEC207" s="375"/>
      <c r="EED207" s="375"/>
      <c r="EEE207" s="375"/>
      <c r="EEF207" s="375"/>
      <c r="EEG207" s="375"/>
      <c r="EEH207" s="375"/>
      <c r="EEI207" s="375"/>
      <c r="EEJ207" s="375"/>
      <c r="EEK207" s="375"/>
      <c r="EEL207" s="375"/>
      <c r="EEM207" s="375"/>
      <c r="EEN207" s="375"/>
      <c r="EEO207" s="376"/>
      <c r="EEP207" s="376"/>
      <c r="EEQ207" s="376"/>
      <c r="EER207" s="376"/>
      <c r="EES207" s="376"/>
      <c r="EET207" s="376"/>
      <c r="EEU207" s="376"/>
      <c r="EEV207" s="376"/>
      <c r="EEW207" s="376"/>
      <c r="EEX207" s="376"/>
      <c r="EEY207" s="376"/>
      <c r="EEZ207" s="376"/>
      <c r="EFA207" s="376"/>
      <c r="EFB207" s="376"/>
      <c r="EFC207" s="376"/>
      <c r="EFD207" s="376"/>
      <c r="EFE207" s="376"/>
      <c r="EFF207" s="376"/>
      <c r="EFG207" s="376"/>
      <c r="EFH207" s="376"/>
      <c r="EFI207" s="376"/>
      <c r="EFJ207" s="376"/>
      <c r="EFK207" s="376"/>
      <c r="EFL207" s="376"/>
      <c r="EFM207" s="377"/>
      <c r="EFN207" s="377"/>
      <c r="EFO207" s="377"/>
      <c r="EFP207" s="377"/>
      <c r="EFQ207" s="377"/>
      <c r="EFR207" s="376"/>
      <c r="EFS207" s="376"/>
      <c r="EFT207" s="377"/>
      <c r="EFU207" s="377"/>
      <c r="EFV207" s="376"/>
      <c r="EFW207" s="376"/>
      <c r="EFX207" s="377"/>
      <c r="EFY207" s="377"/>
      <c r="EFZ207" s="376"/>
      <c r="EGA207" s="376"/>
      <c r="EGB207" s="376"/>
      <c r="EGC207" s="376"/>
      <c r="EGD207" s="376"/>
      <c r="EGE207" s="376"/>
      <c r="EGF207" s="376"/>
      <c r="EGG207" s="377"/>
      <c r="EGH207" s="377"/>
      <c r="EGI207" s="376"/>
      <c r="EGJ207" s="376"/>
      <c r="EGK207" s="377"/>
      <c r="EGL207" s="377"/>
      <c r="EGM207" s="376"/>
      <c r="EGN207" s="376"/>
      <c r="EGO207" s="376"/>
      <c r="EGP207" s="376"/>
      <c r="EGQ207" s="376"/>
      <c r="EGR207" s="370"/>
      <c r="EGS207" s="396"/>
      <c r="EGT207" s="376"/>
      <c r="EGU207" s="376"/>
      <c r="EGV207" s="376"/>
      <c r="EGW207" s="376"/>
      <c r="EGX207" s="376"/>
      <c r="EGY207" s="376"/>
      <c r="EGZ207" s="376"/>
      <c r="EHA207" s="375"/>
      <c r="EHB207" s="375"/>
      <c r="EHC207" s="375"/>
      <c r="EHD207" s="375"/>
      <c r="EHE207" s="375"/>
      <c r="EHF207" s="375"/>
      <c r="EHG207" s="375"/>
      <c r="EHH207" s="375"/>
      <c r="EHI207" s="375"/>
      <c r="EHJ207" s="375"/>
      <c r="EHK207" s="375"/>
      <c r="EHL207" s="375"/>
      <c r="EHM207" s="375"/>
      <c r="EHN207" s="375"/>
      <c r="EHO207" s="375"/>
      <c r="EHP207" s="375"/>
      <c r="EHQ207" s="375"/>
      <c r="EHR207" s="375"/>
      <c r="EHS207" s="375"/>
      <c r="EHT207" s="375"/>
      <c r="EHU207" s="375"/>
      <c r="EHV207" s="375"/>
      <c r="EHW207" s="375"/>
      <c r="EHX207" s="375"/>
      <c r="EHY207" s="375"/>
      <c r="EHZ207" s="375"/>
      <c r="EIA207" s="375"/>
      <c r="EIB207" s="375"/>
      <c r="EIC207" s="375"/>
      <c r="EID207" s="375"/>
      <c r="EIE207" s="375"/>
      <c r="EIF207" s="375"/>
      <c r="EIG207" s="375"/>
      <c r="EIH207" s="375"/>
      <c r="EII207" s="375"/>
      <c r="EIJ207" s="375"/>
      <c r="EIK207" s="375"/>
      <c r="EIL207" s="375"/>
      <c r="EIM207" s="375"/>
      <c r="EIN207" s="375"/>
      <c r="EIO207" s="375"/>
      <c r="EIP207" s="375"/>
      <c r="EIQ207" s="375"/>
      <c r="EIR207" s="375"/>
      <c r="EIS207" s="376"/>
      <c r="EIT207" s="376"/>
      <c r="EIU207" s="376"/>
      <c r="EIV207" s="376"/>
      <c r="EIW207" s="376"/>
      <c r="EIX207" s="376"/>
      <c r="EIY207" s="376"/>
      <c r="EIZ207" s="376"/>
      <c r="EJA207" s="376"/>
      <c r="EJB207" s="376"/>
      <c r="EJC207" s="376"/>
      <c r="EJD207" s="376"/>
      <c r="EJE207" s="376"/>
      <c r="EJF207" s="376"/>
      <c r="EJG207" s="376"/>
      <c r="EJH207" s="376"/>
      <c r="EJI207" s="376"/>
      <c r="EJJ207" s="376"/>
      <c r="EJK207" s="376"/>
      <c r="EJL207" s="376"/>
      <c r="EJM207" s="376"/>
      <c r="EJN207" s="376"/>
      <c r="EJO207" s="376"/>
      <c r="EJP207" s="376"/>
      <c r="EJQ207" s="377"/>
      <c r="EJR207" s="377"/>
      <c r="EJS207" s="377"/>
      <c r="EJT207" s="377"/>
      <c r="EJU207" s="377"/>
      <c r="EJV207" s="376"/>
      <c r="EJW207" s="376"/>
      <c r="EJX207" s="377"/>
      <c r="EJY207" s="377"/>
      <c r="EJZ207" s="376"/>
      <c r="EKA207" s="376"/>
      <c r="EKB207" s="377"/>
      <c r="EKC207" s="377"/>
      <c r="EKD207" s="376"/>
      <c r="EKE207" s="376"/>
      <c r="EKF207" s="376"/>
      <c r="EKG207" s="376"/>
      <c r="EKH207" s="376"/>
      <c r="EKI207" s="376"/>
      <c r="EKJ207" s="376"/>
      <c r="EKK207" s="377"/>
      <c r="EKL207" s="377"/>
      <c r="EKM207" s="376"/>
      <c r="EKN207" s="376"/>
      <c r="EKO207" s="377"/>
      <c r="EKP207" s="377"/>
      <c r="EKQ207" s="376"/>
      <c r="EKR207" s="376"/>
      <c r="EKS207" s="376"/>
      <c r="EKT207" s="376"/>
      <c r="EKU207" s="376"/>
      <c r="EKV207" s="370"/>
      <c r="EKW207" s="396"/>
      <c r="EKX207" s="376"/>
      <c r="EKY207" s="376"/>
      <c r="EKZ207" s="376"/>
      <c r="ELA207" s="376"/>
      <c r="ELB207" s="376"/>
      <c r="ELC207" s="376"/>
      <c r="ELD207" s="376"/>
      <c r="ELE207" s="375"/>
      <c r="ELF207" s="375"/>
      <c r="ELG207" s="375"/>
      <c r="ELH207" s="375"/>
      <c r="ELI207" s="375"/>
      <c r="ELJ207" s="375"/>
      <c r="ELK207" s="375"/>
      <c r="ELL207" s="375"/>
      <c r="ELM207" s="375"/>
      <c r="ELN207" s="375"/>
      <c r="ELO207" s="375"/>
      <c r="ELP207" s="375"/>
      <c r="ELQ207" s="375"/>
      <c r="ELR207" s="375"/>
      <c r="ELS207" s="375"/>
      <c r="ELT207" s="375"/>
      <c r="ELU207" s="375"/>
      <c r="ELV207" s="375"/>
      <c r="ELW207" s="375"/>
      <c r="ELX207" s="375"/>
      <c r="ELY207" s="375"/>
      <c r="ELZ207" s="375"/>
      <c r="EMA207" s="375"/>
      <c r="EMB207" s="375"/>
      <c r="EMC207" s="375"/>
      <c r="EMD207" s="375"/>
      <c r="EME207" s="375"/>
      <c r="EMF207" s="375"/>
      <c r="EMG207" s="375"/>
      <c r="EMH207" s="375"/>
      <c r="EMI207" s="375"/>
      <c r="EMJ207" s="375"/>
      <c r="EMK207" s="375"/>
      <c r="EML207" s="375"/>
      <c r="EMM207" s="375"/>
      <c r="EMN207" s="375"/>
      <c r="EMO207" s="375"/>
      <c r="EMP207" s="375"/>
      <c r="EMQ207" s="375"/>
      <c r="EMR207" s="375"/>
      <c r="EMS207" s="375"/>
      <c r="EMT207" s="375"/>
      <c r="EMU207" s="375"/>
      <c r="EMV207" s="375"/>
      <c r="EMW207" s="376"/>
      <c r="EMX207" s="376"/>
      <c r="EMY207" s="376"/>
      <c r="EMZ207" s="376"/>
      <c r="ENA207" s="376"/>
      <c r="ENB207" s="376"/>
      <c r="ENC207" s="376"/>
      <c r="END207" s="376"/>
      <c r="ENE207" s="376"/>
      <c r="ENF207" s="376"/>
      <c r="ENG207" s="376"/>
      <c r="ENH207" s="376"/>
      <c r="ENI207" s="376"/>
      <c r="ENJ207" s="376"/>
      <c r="ENK207" s="376"/>
      <c r="ENL207" s="376"/>
      <c r="ENM207" s="376"/>
      <c r="ENN207" s="376"/>
      <c r="ENO207" s="376"/>
      <c r="ENP207" s="376"/>
      <c r="ENQ207" s="376"/>
      <c r="ENR207" s="376"/>
      <c r="ENS207" s="376"/>
      <c r="ENT207" s="376"/>
      <c r="ENU207" s="377"/>
      <c r="ENV207" s="377"/>
      <c r="ENW207" s="377"/>
      <c r="ENX207" s="377"/>
      <c r="ENY207" s="377"/>
      <c r="ENZ207" s="376"/>
      <c r="EOA207" s="376"/>
      <c r="EOB207" s="377"/>
      <c r="EOC207" s="377"/>
      <c r="EOD207" s="376"/>
      <c r="EOE207" s="376"/>
      <c r="EOF207" s="377"/>
      <c r="EOG207" s="377"/>
      <c r="EOH207" s="376"/>
      <c r="EOI207" s="376"/>
      <c r="EOJ207" s="376"/>
      <c r="EOK207" s="376"/>
      <c r="EOL207" s="376"/>
      <c r="EOM207" s="376"/>
      <c r="EON207" s="376"/>
      <c r="EOO207" s="377"/>
      <c r="EOP207" s="377"/>
      <c r="EOQ207" s="376"/>
      <c r="EOR207" s="376"/>
      <c r="EOS207" s="377"/>
      <c r="EOT207" s="377"/>
      <c r="EOU207" s="376"/>
      <c r="EOV207" s="376"/>
      <c r="EOW207" s="376"/>
      <c r="EOX207" s="376"/>
      <c r="EOY207" s="376"/>
      <c r="EOZ207" s="370"/>
      <c r="EPA207" s="396"/>
      <c r="EPB207" s="376"/>
      <c r="EPC207" s="376"/>
      <c r="EPD207" s="376"/>
      <c r="EPE207" s="376"/>
      <c r="EPF207" s="376"/>
      <c r="EPG207" s="376"/>
      <c r="EPH207" s="376"/>
      <c r="EPI207" s="375"/>
      <c r="EPJ207" s="375"/>
      <c r="EPK207" s="375"/>
      <c r="EPL207" s="375"/>
      <c r="EPM207" s="375"/>
      <c r="EPN207" s="375"/>
      <c r="EPO207" s="375"/>
      <c r="EPP207" s="375"/>
      <c r="EPQ207" s="375"/>
      <c r="EPR207" s="375"/>
      <c r="EPS207" s="375"/>
      <c r="EPT207" s="375"/>
      <c r="EPU207" s="375"/>
      <c r="EPV207" s="375"/>
      <c r="EPW207" s="375"/>
      <c r="EPX207" s="375"/>
      <c r="EPY207" s="375"/>
      <c r="EPZ207" s="375"/>
      <c r="EQA207" s="375"/>
      <c r="EQB207" s="375"/>
      <c r="EQC207" s="375"/>
      <c r="EQD207" s="375"/>
      <c r="EQE207" s="375"/>
      <c r="EQF207" s="375"/>
      <c r="EQG207" s="375"/>
      <c r="EQH207" s="375"/>
      <c r="EQI207" s="375"/>
      <c r="EQJ207" s="375"/>
      <c r="EQK207" s="375"/>
      <c r="EQL207" s="375"/>
      <c r="EQM207" s="375"/>
      <c r="EQN207" s="375"/>
      <c r="EQO207" s="375"/>
      <c r="EQP207" s="375"/>
      <c r="EQQ207" s="375"/>
      <c r="EQR207" s="375"/>
      <c r="EQS207" s="375"/>
      <c r="EQT207" s="375"/>
      <c r="EQU207" s="375"/>
      <c r="EQV207" s="375"/>
      <c r="EQW207" s="375"/>
      <c r="EQX207" s="375"/>
      <c r="EQY207" s="375"/>
      <c r="EQZ207" s="375"/>
      <c r="ERA207" s="376"/>
      <c r="ERB207" s="376"/>
      <c r="ERC207" s="376"/>
      <c r="ERD207" s="376"/>
      <c r="ERE207" s="376"/>
      <c r="ERF207" s="376"/>
      <c r="ERG207" s="376"/>
      <c r="ERH207" s="376"/>
      <c r="ERI207" s="376"/>
      <c r="ERJ207" s="376"/>
      <c r="ERK207" s="376"/>
      <c r="ERL207" s="376"/>
      <c r="ERM207" s="376"/>
      <c r="ERN207" s="376"/>
      <c r="ERO207" s="376"/>
      <c r="ERP207" s="376"/>
      <c r="ERQ207" s="376"/>
      <c r="ERR207" s="376"/>
      <c r="ERS207" s="376"/>
      <c r="ERT207" s="376"/>
      <c r="ERU207" s="376"/>
      <c r="ERV207" s="376"/>
      <c r="ERW207" s="376"/>
      <c r="ERX207" s="376"/>
      <c r="ERY207" s="377"/>
      <c r="ERZ207" s="377"/>
      <c r="ESA207" s="377"/>
      <c r="ESB207" s="377"/>
      <c r="ESC207" s="377"/>
      <c r="ESD207" s="376"/>
      <c r="ESE207" s="376"/>
      <c r="ESF207" s="377"/>
      <c r="ESG207" s="377"/>
      <c r="ESH207" s="376"/>
      <c r="ESI207" s="376"/>
      <c r="ESJ207" s="377"/>
      <c r="ESK207" s="377"/>
      <c r="ESL207" s="376"/>
      <c r="ESM207" s="376"/>
      <c r="ESN207" s="376"/>
      <c r="ESO207" s="376"/>
      <c r="ESP207" s="376"/>
      <c r="ESQ207" s="376"/>
      <c r="ESR207" s="376"/>
      <c r="ESS207" s="377"/>
      <c r="EST207" s="377"/>
      <c r="ESU207" s="376"/>
      <c r="ESV207" s="376"/>
      <c r="ESW207" s="377"/>
      <c r="ESX207" s="377"/>
      <c r="ESY207" s="376"/>
      <c r="ESZ207" s="376"/>
      <c r="ETA207" s="376"/>
      <c r="ETB207" s="376"/>
      <c r="ETC207" s="376"/>
      <c r="ETD207" s="370"/>
      <c r="ETE207" s="396"/>
      <c r="ETF207" s="376"/>
      <c r="ETG207" s="376"/>
      <c r="ETH207" s="376"/>
      <c r="ETI207" s="376"/>
      <c r="ETJ207" s="376"/>
      <c r="ETK207" s="376"/>
      <c r="ETL207" s="376"/>
      <c r="ETM207" s="375"/>
      <c r="ETN207" s="375"/>
      <c r="ETO207" s="375"/>
      <c r="ETP207" s="375"/>
      <c r="ETQ207" s="375"/>
      <c r="ETR207" s="375"/>
      <c r="ETS207" s="375"/>
      <c r="ETT207" s="375"/>
      <c r="ETU207" s="375"/>
      <c r="ETV207" s="375"/>
      <c r="ETW207" s="375"/>
      <c r="ETX207" s="375"/>
      <c r="ETY207" s="375"/>
      <c r="ETZ207" s="375"/>
      <c r="EUA207" s="375"/>
      <c r="EUB207" s="375"/>
      <c r="EUC207" s="375"/>
      <c r="EUD207" s="375"/>
      <c r="EUE207" s="375"/>
      <c r="EUF207" s="375"/>
      <c r="EUG207" s="375"/>
      <c r="EUH207" s="375"/>
      <c r="EUI207" s="375"/>
      <c r="EUJ207" s="375"/>
      <c r="EUK207" s="375"/>
      <c r="EUL207" s="375"/>
      <c r="EUM207" s="375"/>
      <c r="EUN207" s="375"/>
      <c r="EUO207" s="375"/>
      <c r="EUP207" s="375"/>
      <c r="EUQ207" s="375"/>
      <c r="EUR207" s="375"/>
      <c r="EUS207" s="375"/>
      <c r="EUT207" s="375"/>
      <c r="EUU207" s="375"/>
      <c r="EUV207" s="375"/>
      <c r="EUW207" s="375"/>
      <c r="EUX207" s="375"/>
      <c r="EUY207" s="375"/>
      <c r="EUZ207" s="375"/>
      <c r="EVA207" s="375"/>
      <c r="EVB207" s="375"/>
      <c r="EVC207" s="375"/>
      <c r="EVD207" s="375"/>
      <c r="EVE207" s="376"/>
      <c r="EVF207" s="376"/>
      <c r="EVG207" s="376"/>
      <c r="EVH207" s="376"/>
      <c r="EVI207" s="376"/>
      <c r="EVJ207" s="376"/>
      <c r="EVK207" s="376"/>
      <c r="EVL207" s="376"/>
      <c r="EVM207" s="376"/>
      <c r="EVN207" s="376"/>
      <c r="EVO207" s="376"/>
      <c r="EVP207" s="376"/>
      <c r="EVQ207" s="376"/>
      <c r="EVR207" s="376"/>
      <c r="EVS207" s="376"/>
      <c r="EVT207" s="376"/>
      <c r="EVU207" s="376"/>
      <c r="EVV207" s="376"/>
      <c r="EVW207" s="376"/>
      <c r="EVX207" s="376"/>
      <c r="EVY207" s="376"/>
      <c r="EVZ207" s="376"/>
      <c r="EWA207" s="376"/>
      <c r="EWB207" s="376"/>
      <c r="EWC207" s="377"/>
      <c r="EWD207" s="377"/>
      <c r="EWE207" s="377"/>
      <c r="EWF207" s="377"/>
      <c r="EWG207" s="377"/>
      <c r="EWH207" s="376"/>
      <c r="EWI207" s="376"/>
      <c r="EWJ207" s="377"/>
      <c r="EWK207" s="377"/>
      <c r="EWL207" s="376"/>
      <c r="EWM207" s="376"/>
      <c r="EWN207" s="377"/>
      <c r="EWO207" s="377"/>
      <c r="EWP207" s="376"/>
      <c r="EWQ207" s="376"/>
      <c r="EWR207" s="376"/>
      <c r="EWS207" s="376"/>
      <c r="EWT207" s="376"/>
      <c r="EWU207" s="376"/>
      <c r="EWV207" s="376"/>
      <c r="EWW207" s="377"/>
      <c r="EWX207" s="377"/>
      <c r="EWY207" s="376"/>
      <c r="EWZ207" s="376"/>
      <c r="EXA207" s="377"/>
      <c r="EXB207" s="377"/>
      <c r="EXC207" s="376"/>
      <c r="EXD207" s="376"/>
      <c r="EXE207" s="376"/>
      <c r="EXF207" s="376"/>
      <c r="EXG207" s="376"/>
      <c r="EXH207" s="370"/>
      <c r="EXI207" s="396"/>
      <c r="EXJ207" s="376"/>
      <c r="EXK207" s="376"/>
      <c r="EXL207" s="376"/>
      <c r="EXM207" s="376"/>
      <c r="EXN207" s="376"/>
      <c r="EXO207" s="376"/>
      <c r="EXP207" s="376"/>
      <c r="EXQ207" s="375"/>
      <c r="EXR207" s="375"/>
      <c r="EXS207" s="375"/>
      <c r="EXT207" s="375"/>
      <c r="EXU207" s="375"/>
      <c r="EXV207" s="375"/>
      <c r="EXW207" s="375"/>
      <c r="EXX207" s="375"/>
      <c r="EXY207" s="375"/>
      <c r="EXZ207" s="375"/>
      <c r="EYA207" s="375"/>
      <c r="EYB207" s="375"/>
      <c r="EYC207" s="375"/>
      <c r="EYD207" s="375"/>
      <c r="EYE207" s="375"/>
      <c r="EYF207" s="375"/>
      <c r="EYG207" s="375"/>
      <c r="EYH207" s="375"/>
      <c r="EYI207" s="375"/>
      <c r="EYJ207" s="375"/>
      <c r="EYK207" s="375"/>
      <c r="EYL207" s="375"/>
      <c r="EYM207" s="375"/>
      <c r="EYN207" s="375"/>
      <c r="EYO207" s="375"/>
      <c r="EYP207" s="375"/>
      <c r="EYQ207" s="375"/>
      <c r="EYR207" s="375"/>
      <c r="EYS207" s="375"/>
      <c r="EYT207" s="375"/>
      <c r="EYU207" s="375"/>
      <c r="EYV207" s="375"/>
      <c r="EYW207" s="375"/>
      <c r="EYX207" s="375"/>
      <c r="EYY207" s="375"/>
      <c r="EYZ207" s="375"/>
      <c r="EZA207" s="375"/>
      <c r="EZB207" s="375"/>
      <c r="EZC207" s="375"/>
      <c r="EZD207" s="375"/>
      <c r="EZE207" s="375"/>
      <c r="EZF207" s="375"/>
      <c r="EZG207" s="375"/>
      <c r="EZH207" s="375"/>
      <c r="EZI207" s="376"/>
      <c r="EZJ207" s="376"/>
      <c r="EZK207" s="376"/>
      <c r="EZL207" s="376"/>
      <c r="EZM207" s="376"/>
      <c r="EZN207" s="376"/>
      <c r="EZO207" s="376"/>
      <c r="EZP207" s="376"/>
      <c r="EZQ207" s="376"/>
      <c r="EZR207" s="376"/>
      <c r="EZS207" s="376"/>
      <c r="EZT207" s="376"/>
      <c r="EZU207" s="376"/>
      <c r="EZV207" s="376"/>
      <c r="EZW207" s="376"/>
      <c r="EZX207" s="376"/>
      <c r="EZY207" s="376"/>
      <c r="EZZ207" s="376"/>
      <c r="FAA207" s="376"/>
      <c r="FAB207" s="376"/>
      <c r="FAC207" s="376"/>
      <c r="FAD207" s="376"/>
      <c r="FAE207" s="376"/>
      <c r="FAF207" s="376"/>
      <c r="FAG207" s="377"/>
      <c r="FAH207" s="377"/>
      <c r="FAI207" s="377"/>
      <c r="FAJ207" s="377"/>
      <c r="FAK207" s="377"/>
      <c r="FAL207" s="376"/>
      <c r="FAM207" s="376"/>
      <c r="FAN207" s="377"/>
      <c r="FAO207" s="377"/>
      <c r="FAP207" s="376"/>
      <c r="FAQ207" s="376"/>
      <c r="FAR207" s="377"/>
      <c r="FAS207" s="377"/>
      <c r="FAT207" s="376"/>
      <c r="FAU207" s="376"/>
      <c r="FAV207" s="376"/>
      <c r="FAW207" s="376"/>
      <c r="FAX207" s="376"/>
      <c r="FAY207" s="376"/>
      <c r="FAZ207" s="376"/>
      <c r="FBA207" s="377"/>
      <c r="FBB207" s="377"/>
      <c r="FBC207" s="376"/>
      <c r="FBD207" s="376"/>
      <c r="FBE207" s="377"/>
      <c r="FBF207" s="377"/>
      <c r="FBG207" s="376"/>
      <c r="FBH207" s="376"/>
      <c r="FBI207" s="376"/>
      <c r="FBJ207" s="376"/>
      <c r="FBK207" s="376"/>
      <c r="FBL207" s="370"/>
      <c r="FBM207" s="396"/>
      <c r="FBN207" s="376"/>
      <c r="FBO207" s="376"/>
      <c r="FBP207" s="376"/>
      <c r="FBQ207" s="376"/>
      <c r="FBR207" s="376"/>
      <c r="FBS207" s="376"/>
      <c r="FBT207" s="376"/>
      <c r="FBU207" s="375"/>
      <c r="FBV207" s="375"/>
      <c r="FBW207" s="375"/>
      <c r="FBX207" s="375"/>
      <c r="FBY207" s="375"/>
      <c r="FBZ207" s="375"/>
      <c r="FCA207" s="375"/>
      <c r="FCB207" s="375"/>
      <c r="FCC207" s="375"/>
      <c r="FCD207" s="375"/>
      <c r="FCE207" s="375"/>
      <c r="FCF207" s="375"/>
      <c r="FCG207" s="375"/>
      <c r="FCH207" s="375"/>
      <c r="FCI207" s="375"/>
      <c r="FCJ207" s="375"/>
      <c r="FCK207" s="375"/>
      <c r="FCL207" s="375"/>
      <c r="FCM207" s="375"/>
      <c r="FCN207" s="375"/>
      <c r="FCO207" s="375"/>
      <c r="FCP207" s="375"/>
      <c r="FCQ207" s="375"/>
      <c r="FCR207" s="375"/>
      <c r="FCS207" s="375"/>
      <c r="FCT207" s="375"/>
      <c r="FCU207" s="375"/>
      <c r="FCV207" s="375"/>
      <c r="FCW207" s="375"/>
      <c r="FCX207" s="375"/>
      <c r="FCY207" s="375"/>
      <c r="FCZ207" s="375"/>
      <c r="FDA207" s="375"/>
      <c r="FDB207" s="375"/>
      <c r="FDC207" s="375"/>
      <c r="FDD207" s="375"/>
      <c r="FDE207" s="375"/>
      <c r="FDF207" s="375"/>
      <c r="FDG207" s="375"/>
      <c r="FDH207" s="375"/>
      <c r="FDI207" s="375"/>
      <c r="FDJ207" s="375"/>
      <c r="FDK207" s="375"/>
      <c r="FDL207" s="375"/>
      <c r="FDM207" s="376"/>
      <c r="FDN207" s="376"/>
      <c r="FDO207" s="376"/>
      <c r="FDP207" s="376"/>
      <c r="FDQ207" s="376"/>
      <c r="FDR207" s="376"/>
      <c r="FDS207" s="376"/>
      <c r="FDT207" s="376"/>
      <c r="FDU207" s="376"/>
      <c r="FDV207" s="376"/>
      <c r="FDW207" s="376"/>
      <c r="FDX207" s="376"/>
      <c r="FDY207" s="376"/>
      <c r="FDZ207" s="376"/>
      <c r="FEA207" s="376"/>
      <c r="FEB207" s="376"/>
      <c r="FEC207" s="376"/>
      <c r="FED207" s="376"/>
      <c r="FEE207" s="376"/>
      <c r="FEF207" s="376"/>
      <c r="FEG207" s="376"/>
      <c r="FEH207" s="376"/>
      <c r="FEI207" s="376"/>
      <c r="FEJ207" s="376"/>
      <c r="FEK207" s="377"/>
      <c r="FEL207" s="377"/>
      <c r="FEM207" s="377"/>
      <c r="FEN207" s="377"/>
      <c r="FEO207" s="377"/>
      <c r="FEP207" s="376"/>
      <c r="FEQ207" s="376"/>
      <c r="FER207" s="377"/>
      <c r="FES207" s="377"/>
      <c r="FET207" s="376"/>
      <c r="FEU207" s="376"/>
      <c r="FEV207" s="377"/>
      <c r="FEW207" s="377"/>
      <c r="FEX207" s="376"/>
      <c r="FEY207" s="376"/>
      <c r="FEZ207" s="376"/>
      <c r="FFA207" s="376"/>
      <c r="FFB207" s="376"/>
      <c r="FFC207" s="376"/>
      <c r="FFD207" s="376"/>
      <c r="FFE207" s="377"/>
      <c r="FFF207" s="377"/>
      <c r="FFG207" s="376"/>
      <c r="FFH207" s="376"/>
      <c r="FFI207" s="377"/>
      <c r="FFJ207" s="377"/>
      <c r="FFK207" s="376"/>
      <c r="FFL207" s="376"/>
      <c r="FFM207" s="376"/>
      <c r="FFN207" s="376"/>
      <c r="FFO207" s="376"/>
      <c r="FFP207" s="370"/>
      <c r="FFQ207" s="396"/>
      <c r="FFR207" s="376"/>
      <c r="FFS207" s="376"/>
      <c r="FFT207" s="376"/>
      <c r="FFU207" s="376"/>
      <c r="FFV207" s="376"/>
      <c r="FFW207" s="376"/>
      <c r="FFX207" s="376"/>
      <c r="FFY207" s="375"/>
      <c r="FFZ207" s="375"/>
      <c r="FGA207" s="375"/>
      <c r="FGB207" s="375"/>
      <c r="FGC207" s="375"/>
      <c r="FGD207" s="375"/>
      <c r="FGE207" s="375"/>
      <c r="FGF207" s="375"/>
      <c r="FGG207" s="375"/>
      <c r="FGH207" s="375"/>
      <c r="FGI207" s="375"/>
      <c r="FGJ207" s="375"/>
      <c r="FGK207" s="375"/>
      <c r="FGL207" s="375"/>
      <c r="FGM207" s="375"/>
      <c r="FGN207" s="375"/>
      <c r="FGO207" s="375"/>
      <c r="FGP207" s="375"/>
      <c r="FGQ207" s="375"/>
      <c r="FGR207" s="375"/>
      <c r="FGS207" s="375"/>
      <c r="FGT207" s="375"/>
      <c r="FGU207" s="375"/>
      <c r="FGV207" s="375"/>
      <c r="FGW207" s="375"/>
      <c r="FGX207" s="375"/>
      <c r="FGY207" s="375"/>
      <c r="FGZ207" s="375"/>
      <c r="FHA207" s="375"/>
      <c r="FHB207" s="375"/>
      <c r="FHC207" s="375"/>
      <c r="FHD207" s="375"/>
      <c r="FHE207" s="375"/>
      <c r="FHF207" s="375"/>
      <c r="FHG207" s="375"/>
      <c r="FHH207" s="375"/>
      <c r="FHI207" s="375"/>
      <c r="FHJ207" s="375"/>
      <c r="FHK207" s="375"/>
      <c r="FHL207" s="375"/>
      <c r="FHM207" s="375"/>
      <c r="FHN207" s="375"/>
      <c r="FHO207" s="375"/>
      <c r="FHP207" s="375"/>
      <c r="FHQ207" s="376"/>
      <c r="FHR207" s="376"/>
      <c r="FHS207" s="376"/>
      <c r="FHT207" s="376"/>
      <c r="FHU207" s="376"/>
      <c r="FHV207" s="376"/>
      <c r="FHW207" s="376"/>
      <c r="FHX207" s="376"/>
      <c r="FHY207" s="376"/>
      <c r="FHZ207" s="376"/>
      <c r="FIA207" s="376"/>
      <c r="FIB207" s="376"/>
      <c r="FIC207" s="376"/>
      <c r="FID207" s="376"/>
      <c r="FIE207" s="376"/>
      <c r="FIF207" s="376"/>
      <c r="FIG207" s="376"/>
      <c r="FIH207" s="376"/>
      <c r="FII207" s="376"/>
      <c r="FIJ207" s="376"/>
      <c r="FIK207" s="376"/>
      <c r="FIL207" s="376"/>
      <c r="FIM207" s="376"/>
      <c r="FIN207" s="376"/>
      <c r="FIO207" s="377"/>
      <c r="FIP207" s="377"/>
      <c r="FIQ207" s="377"/>
      <c r="FIR207" s="377"/>
      <c r="FIS207" s="377"/>
      <c r="FIT207" s="376"/>
      <c r="FIU207" s="376"/>
      <c r="FIV207" s="377"/>
      <c r="FIW207" s="377"/>
      <c r="FIX207" s="376"/>
      <c r="FIY207" s="376"/>
      <c r="FIZ207" s="377"/>
      <c r="FJA207" s="377"/>
      <c r="FJB207" s="376"/>
      <c r="FJC207" s="376"/>
      <c r="FJD207" s="376"/>
      <c r="FJE207" s="376"/>
      <c r="FJF207" s="376"/>
      <c r="FJG207" s="376"/>
      <c r="FJH207" s="376"/>
      <c r="FJI207" s="377"/>
      <c r="FJJ207" s="377"/>
      <c r="FJK207" s="376"/>
      <c r="FJL207" s="376"/>
      <c r="FJM207" s="377"/>
      <c r="FJN207" s="377"/>
      <c r="FJO207" s="376"/>
      <c r="FJP207" s="376"/>
      <c r="FJQ207" s="376"/>
      <c r="FJR207" s="376"/>
      <c r="FJS207" s="376"/>
      <c r="FJT207" s="370"/>
      <c r="FJU207" s="396"/>
      <c r="FJV207" s="376"/>
      <c r="FJW207" s="376"/>
      <c r="FJX207" s="376"/>
      <c r="FJY207" s="376"/>
      <c r="FJZ207" s="376"/>
      <c r="FKA207" s="376"/>
      <c r="FKB207" s="376"/>
      <c r="FKC207" s="375"/>
      <c r="FKD207" s="375"/>
      <c r="FKE207" s="375"/>
      <c r="FKF207" s="375"/>
      <c r="FKG207" s="375"/>
      <c r="FKH207" s="375"/>
      <c r="FKI207" s="375"/>
      <c r="FKJ207" s="375"/>
      <c r="FKK207" s="375"/>
      <c r="FKL207" s="375"/>
      <c r="FKM207" s="375"/>
      <c r="FKN207" s="375"/>
      <c r="FKO207" s="375"/>
      <c r="FKP207" s="375"/>
      <c r="FKQ207" s="375"/>
      <c r="FKR207" s="375"/>
      <c r="FKS207" s="375"/>
      <c r="FKT207" s="375"/>
      <c r="FKU207" s="375"/>
      <c r="FKV207" s="375"/>
      <c r="FKW207" s="375"/>
      <c r="FKX207" s="375"/>
      <c r="FKY207" s="375"/>
      <c r="FKZ207" s="375"/>
      <c r="FLA207" s="375"/>
      <c r="FLB207" s="375"/>
      <c r="FLC207" s="375"/>
      <c r="FLD207" s="375"/>
      <c r="FLE207" s="375"/>
      <c r="FLF207" s="375"/>
      <c r="FLG207" s="375"/>
      <c r="FLH207" s="375"/>
      <c r="FLI207" s="375"/>
      <c r="FLJ207" s="375"/>
      <c r="FLK207" s="375"/>
      <c r="FLL207" s="375"/>
      <c r="FLM207" s="375"/>
      <c r="FLN207" s="375"/>
      <c r="FLO207" s="375"/>
      <c r="FLP207" s="375"/>
      <c r="FLQ207" s="375"/>
      <c r="FLR207" s="375"/>
      <c r="FLS207" s="375"/>
      <c r="FLT207" s="375"/>
      <c r="FLU207" s="376"/>
      <c r="FLV207" s="376"/>
      <c r="FLW207" s="376"/>
      <c r="FLX207" s="376"/>
      <c r="FLY207" s="376"/>
      <c r="FLZ207" s="376"/>
      <c r="FMA207" s="376"/>
      <c r="FMB207" s="376"/>
      <c r="FMC207" s="376"/>
      <c r="FMD207" s="376"/>
      <c r="FME207" s="376"/>
      <c r="FMF207" s="376"/>
      <c r="FMG207" s="376"/>
      <c r="FMH207" s="376"/>
      <c r="FMI207" s="376"/>
      <c r="FMJ207" s="376"/>
      <c r="FMK207" s="376"/>
      <c r="FML207" s="376"/>
      <c r="FMM207" s="376"/>
      <c r="FMN207" s="376"/>
      <c r="FMO207" s="376"/>
      <c r="FMP207" s="376"/>
      <c r="FMQ207" s="376"/>
      <c r="FMR207" s="376"/>
      <c r="FMS207" s="377"/>
      <c r="FMT207" s="377"/>
      <c r="FMU207" s="377"/>
      <c r="FMV207" s="377"/>
      <c r="FMW207" s="377"/>
      <c r="FMX207" s="376"/>
      <c r="FMY207" s="376"/>
      <c r="FMZ207" s="377"/>
      <c r="FNA207" s="377"/>
      <c r="FNB207" s="376"/>
      <c r="FNC207" s="376"/>
      <c r="FND207" s="377"/>
      <c r="FNE207" s="377"/>
      <c r="FNF207" s="376"/>
      <c r="FNG207" s="376"/>
      <c r="FNH207" s="376"/>
      <c r="FNI207" s="376"/>
      <c r="FNJ207" s="376"/>
      <c r="FNK207" s="376"/>
      <c r="FNL207" s="376"/>
      <c r="FNM207" s="377"/>
      <c r="FNN207" s="377"/>
      <c r="FNO207" s="376"/>
      <c r="FNP207" s="376"/>
      <c r="FNQ207" s="377"/>
      <c r="FNR207" s="377"/>
      <c r="FNS207" s="376"/>
      <c r="FNT207" s="376"/>
      <c r="FNU207" s="376"/>
      <c r="FNV207" s="376"/>
      <c r="FNW207" s="376"/>
      <c r="FNX207" s="370"/>
      <c r="FNY207" s="396"/>
      <c r="FNZ207" s="376"/>
      <c r="FOA207" s="376"/>
      <c r="FOB207" s="376"/>
      <c r="FOC207" s="376"/>
      <c r="FOD207" s="376"/>
      <c r="FOE207" s="376"/>
      <c r="FOF207" s="376"/>
      <c r="FOG207" s="375"/>
      <c r="FOH207" s="375"/>
      <c r="FOI207" s="375"/>
      <c r="FOJ207" s="375"/>
      <c r="FOK207" s="375"/>
      <c r="FOL207" s="375"/>
      <c r="FOM207" s="375"/>
      <c r="FON207" s="375"/>
      <c r="FOO207" s="375"/>
      <c r="FOP207" s="375"/>
      <c r="FOQ207" s="375"/>
      <c r="FOR207" s="375"/>
      <c r="FOS207" s="375"/>
      <c r="FOT207" s="375"/>
      <c r="FOU207" s="375"/>
      <c r="FOV207" s="375"/>
      <c r="FOW207" s="375"/>
      <c r="FOX207" s="375"/>
      <c r="FOY207" s="375"/>
      <c r="FOZ207" s="375"/>
      <c r="FPA207" s="375"/>
      <c r="FPB207" s="375"/>
      <c r="FPC207" s="375"/>
      <c r="FPD207" s="375"/>
      <c r="FPE207" s="375"/>
      <c r="FPF207" s="375"/>
      <c r="FPG207" s="375"/>
      <c r="FPH207" s="375"/>
      <c r="FPI207" s="375"/>
      <c r="FPJ207" s="375"/>
      <c r="FPK207" s="375"/>
      <c r="FPL207" s="375"/>
      <c r="FPM207" s="375"/>
      <c r="FPN207" s="375"/>
      <c r="FPO207" s="375"/>
      <c r="FPP207" s="375"/>
      <c r="FPQ207" s="375"/>
      <c r="FPR207" s="375"/>
      <c r="FPS207" s="375"/>
      <c r="FPT207" s="375"/>
      <c r="FPU207" s="375"/>
      <c r="FPV207" s="375"/>
      <c r="FPW207" s="375"/>
      <c r="FPX207" s="375"/>
      <c r="FPY207" s="376"/>
      <c r="FPZ207" s="376"/>
      <c r="FQA207" s="376"/>
      <c r="FQB207" s="376"/>
      <c r="FQC207" s="376"/>
      <c r="FQD207" s="376"/>
      <c r="FQE207" s="376"/>
      <c r="FQF207" s="376"/>
      <c r="FQG207" s="376"/>
      <c r="FQH207" s="376"/>
      <c r="FQI207" s="376"/>
      <c r="FQJ207" s="376"/>
      <c r="FQK207" s="376"/>
      <c r="FQL207" s="376"/>
      <c r="FQM207" s="376"/>
      <c r="FQN207" s="376"/>
      <c r="FQO207" s="376"/>
      <c r="FQP207" s="376"/>
      <c r="FQQ207" s="376"/>
      <c r="FQR207" s="376"/>
      <c r="FQS207" s="376"/>
      <c r="FQT207" s="376"/>
      <c r="FQU207" s="376"/>
      <c r="FQV207" s="376"/>
      <c r="FQW207" s="377"/>
      <c r="FQX207" s="377"/>
      <c r="FQY207" s="377"/>
      <c r="FQZ207" s="377"/>
      <c r="FRA207" s="377"/>
      <c r="FRB207" s="376"/>
      <c r="FRC207" s="376"/>
      <c r="FRD207" s="377"/>
      <c r="FRE207" s="377"/>
      <c r="FRF207" s="376"/>
      <c r="FRG207" s="376"/>
      <c r="FRH207" s="377"/>
      <c r="FRI207" s="377"/>
      <c r="FRJ207" s="376"/>
      <c r="FRK207" s="376"/>
      <c r="FRL207" s="376"/>
      <c r="FRM207" s="376"/>
      <c r="FRN207" s="376"/>
      <c r="FRO207" s="376"/>
      <c r="FRP207" s="376"/>
      <c r="FRQ207" s="377"/>
      <c r="FRR207" s="377"/>
      <c r="FRS207" s="376"/>
      <c r="FRT207" s="376"/>
      <c r="FRU207" s="377"/>
      <c r="FRV207" s="377"/>
      <c r="FRW207" s="376"/>
      <c r="FRX207" s="376"/>
      <c r="FRY207" s="376"/>
      <c r="FRZ207" s="376"/>
      <c r="FSA207" s="376"/>
      <c r="FSB207" s="370"/>
      <c r="FSC207" s="396"/>
      <c r="FSD207" s="376"/>
      <c r="FSE207" s="376"/>
      <c r="FSF207" s="376"/>
      <c r="FSG207" s="376"/>
      <c r="FSH207" s="376"/>
      <c r="FSI207" s="376"/>
      <c r="FSJ207" s="376"/>
      <c r="FSK207" s="375"/>
      <c r="FSL207" s="375"/>
      <c r="FSM207" s="375"/>
      <c r="FSN207" s="375"/>
      <c r="FSO207" s="375"/>
      <c r="FSP207" s="375"/>
      <c r="FSQ207" s="375"/>
      <c r="FSR207" s="375"/>
      <c r="FSS207" s="375"/>
      <c r="FST207" s="375"/>
      <c r="FSU207" s="375"/>
      <c r="FSV207" s="375"/>
      <c r="FSW207" s="375"/>
      <c r="FSX207" s="375"/>
      <c r="FSY207" s="375"/>
      <c r="FSZ207" s="375"/>
      <c r="FTA207" s="375"/>
      <c r="FTB207" s="375"/>
      <c r="FTC207" s="375"/>
      <c r="FTD207" s="375"/>
      <c r="FTE207" s="375"/>
      <c r="FTF207" s="375"/>
      <c r="FTG207" s="375"/>
      <c r="FTH207" s="375"/>
      <c r="FTI207" s="375"/>
      <c r="FTJ207" s="375"/>
      <c r="FTK207" s="375"/>
      <c r="FTL207" s="375"/>
      <c r="FTM207" s="375"/>
      <c r="FTN207" s="375"/>
      <c r="FTO207" s="375"/>
      <c r="FTP207" s="375"/>
      <c r="FTQ207" s="375"/>
      <c r="FTR207" s="375"/>
      <c r="FTS207" s="375"/>
      <c r="FTT207" s="375"/>
      <c r="FTU207" s="375"/>
      <c r="FTV207" s="375"/>
      <c r="FTW207" s="375"/>
      <c r="FTX207" s="375"/>
      <c r="FTY207" s="375"/>
      <c r="FTZ207" s="375"/>
      <c r="FUA207" s="375"/>
      <c r="FUB207" s="375"/>
      <c r="FUC207" s="376"/>
      <c r="FUD207" s="376"/>
      <c r="FUE207" s="376"/>
      <c r="FUF207" s="376"/>
      <c r="FUG207" s="376"/>
      <c r="FUH207" s="376"/>
      <c r="FUI207" s="376"/>
      <c r="FUJ207" s="376"/>
      <c r="FUK207" s="376"/>
      <c r="FUL207" s="376"/>
      <c r="FUM207" s="376"/>
      <c r="FUN207" s="376"/>
      <c r="FUO207" s="376"/>
      <c r="FUP207" s="376"/>
      <c r="FUQ207" s="376"/>
      <c r="FUR207" s="376"/>
      <c r="FUS207" s="376"/>
      <c r="FUT207" s="376"/>
      <c r="FUU207" s="376"/>
      <c r="FUV207" s="376"/>
      <c r="FUW207" s="376"/>
      <c r="FUX207" s="376"/>
      <c r="FUY207" s="376"/>
      <c r="FUZ207" s="376"/>
      <c r="FVA207" s="377"/>
      <c r="FVB207" s="377"/>
      <c r="FVC207" s="377"/>
      <c r="FVD207" s="377"/>
      <c r="FVE207" s="377"/>
      <c r="FVF207" s="376"/>
      <c r="FVG207" s="376"/>
      <c r="FVH207" s="377"/>
      <c r="FVI207" s="377"/>
      <c r="FVJ207" s="376"/>
      <c r="FVK207" s="376"/>
      <c r="FVL207" s="377"/>
      <c r="FVM207" s="377"/>
      <c r="FVN207" s="376"/>
      <c r="FVO207" s="376"/>
      <c r="FVP207" s="376"/>
      <c r="FVQ207" s="376"/>
      <c r="FVR207" s="376"/>
      <c r="FVS207" s="376"/>
      <c r="FVT207" s="376"/>
      <c r="FVU207" s="377"/>
      <c r="FVV207" s="377"/>
      <c r="FVW207" s="376"/>
      <c r="FVX207" s="376"/>
      <c r="FVY207" s="377"/>
      <c r="FVZ207" s="377"/>
      <c r="FWA207" s="376"/>
      <c r="FWB207" s="376"/>
      <c r="FWC207" s="376"/>
      <c r="FWD207" s="376"/>
      <c r="FWE207" s="376"/>
      <c r="FWF207" s="370"/>
      <c r="FWG207" s="396"/>
      <c r="FWH207" s="376"/>
      <c r="FWI207" s="376"/>
      <c r="FWJ207" s="376"/>
      <c r="FWK207" s="376"/>
      <c r="FWL207" s="376"/>
      <c r="FWM207" s="376"/>
      <c r="FWN207" s="376"/>
      <c r="FWO207" s="375"/>
      <c r="FWP207" s="375"/>
      <c r="FWQ207" s="375"/>
      <c r="FWR207" s="375"/>
      <c r="FWS207" s="375"/>
      <c r="FWT207" s="375"/>
      <c r="FWU207" s="375"/>
      <c r="FWV207" s="375"/>
      <c r="FWW207" s="375"/>
      <c r="FWX207" s="375"/>
      <c r="FWY207" s="375"/>
      <c r="FWZ207" s="375"/>
      <c r="FXA207" s="375"/>
      <c r="FXB207" s="375"/>
      <c r="FXC207" s="375"/>
      <c r="FXD207" s="375"/>
      <c r="FXE207" s="375"/>
      <c r="FXF207" s="375"/>
      <c r="FXG207" s="375"/>
      <c r="FXH207" s="375"/>
      <c r="FXI207" s="375"/>
      <c r="FXJ207" s="375"/>
      <c r="FXK207" s="375"/>
      <c r="FXL207" s="375"/>
      <c r="FXM207" s="375"/>
      <c r="FXN207" s="375"/>
      <c r="FXO207" s="375"/>
      <c r="FXP207" s="375"/>
      <c r="FXQ207" s="375"/>
      <c r="FXR207" s="375"/>
      <c r="FXS207" s="375"/>
      <c r="FXT207" s="375"/>
      <c r="FXU207" s="375"/>
      <c r="FXV207" s="375"/>
      <c r="FXW207" s="375"/>
      <c r="FXX207" s="375"/>
      <c r="FXY207" s="375"/>
      <c r="FXZ207" s="375"/>
      <c r="FYA207" s="375"/>
      <c r="FYB207" s="375"/>
      <c r="FYC207" s="375"/>
      <c r="FYD207" s="375"/>
      <c r="FYE207" s="375"/>
      <c r="FYF207" s="375"/>
      <c r="FYG207" s="376"/>
      <c r="FYH207" s="376"/>
      <c r="FYI207" s="376"/>
      <c r="FYJ207" s="376"/>
      <c r="FYK207" s="376"/>
      <c r="FYL207" s="376"/>
      <c r="FYM207" s="376"/>
      <c r="FYN207" s="376"/>
      <c r="FYO207" s="376"/>
      <c r="FYP207" s="376"/>
      <c r="FYQ207" s="376"/>
      <c r="FYR207" s="376"/>
      <c r="FYS207" s="376"/>
      <c r="FYT207" s="376"/>
      <c r="FYU207" s="376"/>
      <c r="FYV207" s="376"/>
      <c r="FYW207" s="376"/>
      <c r="FYX207" s="376"/>
      <c r="FYY207" s="376"/>
      <c r="FYZ207" s="376"/>
      <c r="FZA207" s="376"/>
      <c r="FZB207" s="376"/>
      <c r="FZC207" s="376"/>
      <c r="FZD207" s="376"/>
      <c r="FZE207" s="377"/>
      <c r="FZF207" s="377"/>
      <c r="FZG207" s="377"/>
      <c r="FZH207" s="377"/>
      <c r="FZI207" s="377"/>
      <c r="FZJ207" s="376"/>
      <c r="FZK207" s="376"/>
      <c r="FZL207" s="377"/>
      <c r="FZM207" s="377"/>
      <c r="FZN207" s="376"/>
      <c r="FZO207" s="376"/>
      <c r="FZP207" s="377"/>
      <c r="FZQ207" s="377"/>
      <c r="FZR207" s="376"/>
      <c r="FZS207" s="376"/>
      <c r="FZT207" s="376"/>
      <c r="FZU207" s="376"/>
      <c r="FZV207" s="376"/>
      <c r="FZW207" s="376"/>
      <c r="FZX207" s="376"/>
      <c r="FZY207" s="377"/>
      <c r="FZZ207" s="377"/>
      <c r="GAA207" s="376"/>
      <c r="GAB207" s="376"/>
      <c r="GAC207" s="377"/>
      <c r="GAD207" s="377"/>
      <c r="GAE207" s="376"/>
      <c r="GAF207" s="376"/>
      <c r="GAG207" s="376"/>
      <c r="GAH207" s="376"/>
      <c r="GAI207" s="376"/>
      <c r="GAJ207" s="370"/>
      <c r="GAK207" s="396"/>
      <c r="GAL207" s="376"/>
      <c r="GAM207" s="376"/>
      <c r="GAN207" s="376"/>
      <c r="GAO207" s="376"/>
      <c r="GAP207" s="376"/>
      <c r="GAQ207" s="376"/>
      <c r="GAR207" s="376"/>
      <c r="GAS207" s="375"/>
      <c r="GAT207" s="375"/>
      <c r="GAU207" s="375"/>
      <c r="GAV207" s="375"/>
      <c r="GAW207" s="375"/>
      <c r="GAX207" s="375"/>
      <c r="GAY207" s="375"/>
      <c r="GAZ207" s="375"/>
      <c r="GBA207" s="375"/>
      <c r="GBB207" s="375"/>
      <c r="GBC207" s="375"/>
      <c r="GBD207" s="375"/>
      <c r="GBE207" s="375"/>
      <c r="GBF207" s="375"/>
      <c r="GBG207" s="375"/>
      <c r="GBH207" s="375"/>
      <c r="GBI207" s="375"/>
      <c r="GBJ207" s="375"/>
      <c r="GBK207" s="375"/>
      <c r="GBL207" s="375"/>
      <c r="GBM207" s="375"/>
      <c r="GBN207" s="375"/>
      <c r="GBO207" s="375"/>
      <c r="GBP207" s="375"/>
      <c r="GBQ207" s="375"/>
      <c r="GBR207" s="375"/>
      <c r="GBS207" s="375"/>
      <c r="GBT207" s="375"/>
      <c r="GBU207" s="375"/>
      <c r="GBV207" s="375"/>
      <c r="GBW207" s="375"/>
      <c r="GBX207" s="375"/>
      <c r="GBY207" s="375"/>
      <c r="GBZ207" s="375"/>
      <c r="GCA207" s="375"/>
      <c r="GCB207" s="375"/>
      <c r="GCC207" s="375"/>
      <c r="GCD207" s="375"/>
      <c r="GCE207" s="375"/>
      <c r="GCF207" s="375"/>
      <c r="GCG207" s="375"/>
      <c r="GCH207" s="375"/>
      <c r="GCI207" s="375"/>
      <c r="GCJ207" s="375"/>
      <c r="GCK207" s="376"/>
      <c r="GCL207" s="376"/>
      <c r="GCM207" s="376"/>
      <c r="GCN207" s="376"/>
      <c r="GCO207" s="376"/>
      <c r="GCP207" s="376"/>
      <c r="GCQ207" s="376"/>
      <c r="GCR207" s="376"/>
      <c r="GCS207" s="376"/>
      <c r="GCT207" s="376"/>
      <c r="GCU207" s="376"/>
      <c r="GCV207" s="376"/>
      <c r="GCW207" s="376"/>
      <c r="GCX207" s="376"/>
      <c r="GCY207" s="376"/>
      <c r="GCZ207" s="376"/>
      <c r="GDA207" s="376"/>
      <c r="GDB207" s="376"/>
      <c r="GDC207" s="376"/>
      <c r="GDD207" s="376"/>
      <c r="GDE207" s="376"/>
      <c r="GDF207" s="376"/>
      <c r="GDG207" s="376"/>
      <c r="GDH207" s="376"/>
      <c r="GDI207" s="377"/>
      <c r="GDJ207" s="377"/>
      <c r="GDK207" s="377"/>
      <c r="GDL207" s="377"/>
      <c r="GDM207" s="377"/>
      <c r="GDN207" s="376"/>
      <c r="GDO207" s="376"/>
      <c r="GDP207" s="377"/>
      <c r="GDQ207" s="377"/>
      <c r="GDR207" s="376"/>
      <c r="GDS207" s="376"/>
      <c r="GDT207" s="377"/>
      <c r="GDU207" s="377"/>
      <c r="GDV207" s="376"/>
      <c r="GDW207" s="376"/>
      <c r="GDX207" s="376"/>
      <c r="GDY207" s="376"/>
      <c r="GDZ207" s="376"/>
      <c r="GEA207" s="376"/>
      <c r="GEB207" s="376"/>
      <c r="GEC207" s="377"/>
      <c r="GED207" s="377"/>
      <c r="GEE207" s="376"/>
      <c r="GEF207" s="376"/>
      <c r="GEG207" s="377"/>
      <c r="GEH207" s="377"/>
      <c r="GEI207" s="376"/>
      <c r="GEJ207" s="376"/>
      <c r="GEK207" s="376"/>
      <c r="GEL207" s="376"/>
      <c r="GEM207" s="376"/>
      <c r="GEN207" s="370"/>
      <c r="GEO207" s="396"/>
      <c r="GEP207" s="376"/>
      <c r="GEQ207" s="376"/>
      <c r="GER207" s="376"/>
      <c r="GES207" s="376"/>
      <c r="GET207" s="376"/>
      <c r="GEU207" s="376"/>
      <c r="GEV207" s="376"/>
      <c r="GEW207" s="375"/>
      <c r="GEX207" s="375"/>
      <c r="GEY207" s="375"/>
      <c r="GEZ207" s="375"/>
      <c r="GFA207" s="375"/>
      <c r="GFB207" s="375"/>
      <c r="GFC207" s="375"/>
      <c r="GFD207" s="375"/>
      <c r="GFE207" s="375"/>
      <c r="GFF207" s="375"/>
      <c r="GFG207" s="375"/>
      <c r="GFH207" s="375"/>
      <c r="GFI207" s="375"/>
      <c r="GFJ207" s="375"/>
      <c r="GFK207" s="375"/>
      <c r="GFL207" s="375"/>
      <c r="GFM207" s="375"/>
      <c r="GFN207" s="375"/>
      <c r="GFO207" s="375"/>
      <c r="GFP207" s="375"/>
      <c r="GFQ207" s="375"/>
      <c r="GFR207" s="375"/>
      <c r="GFS207" s="375"/>
      <c r="GFT207" s="375"/>
      <c r="GFU207" s="375"/>
      <c r="GFV207" s="375"/>
      <c r="GFW207" s="375"/>
      <c r="GFX207" s="375"/>
      <c r="GFY207" s="375"/>
      <c r="GFZ207" s="375"/>
      <c r="GGA207" s="375"/>
      <c r="GGB207" s="375"/>
      <c r="GGC207" s="375"/>
      <c r="GGD207" s="375"/>
      <c r="GGE207" s="375"/>
      <c r="GGF207" s="375"/>
      <c r="GGG207" s="375"/>
      <c r="GGH207" s="375"/>
      <c r="GGI207" s="375"/>
      <c r="GGJ207" s="375"/>
      <c r="GGK207" s="375"/>
      <c r="GGL207" s="375"/>
      <c r="GGM207" s="375"/>
      <c r="GGN207" s="375"/>
      <c r="GGO207" s="376"/>
      <c r="GGP207" s="376"/>
      <c r="GGQ207" s="376"/>
      <c r="GGR207" s="376"/>
      <c r="GGS207" s="376"/>
      <c r="GGT207" s="376"/>
      <c r="GGU207" s="376"/>
      <c r="GGV207" s="376"/>
      <c r="GGW207" s="376"/>
      <c r="GGX207" s="376"/>
      <c r="GGY207" s="376"/>
      <c r="GGZ207" s="376"/>
      <c r="GHA207" s="376"/>
      <c r="GHB207" s="376"/>
      <c r="GHC207" s="376"/>
      <c r="GHD207" s="376"/>
      <c r="GHE207" s="376"/>
      <c r="GHF207" s="376"/>
      <c r="GHG207" s="376"/>
      <c r="GHH207" s="376"/>
      <c r="GHI207" s="376"/>
      <c r="GHJ207" s="376"/>
      <c r="GHK207" s="376"/>
      <c r="GHL207" s="376"/>
      <c r="GHM207" s="377"/>
      <c r="GHN207" s="377"/>
      <c r="GHO207" s="377"/>
      <c r="GHP207" s="377"/>
      <c r="GHQ207" s="377"/>
      <c r="GHR207" s="376"/>
      <c r="GHS207" s="376"/>
      <c r="GHT207" s="377"/>
      <c r="GHU207" s="377"/>
      <c r="GHV207" s="376"/>
      <c r="GHW207" s="376"/>
      <c r="GHX207" s="377"/>
      <c r="GHY207" s="377"/>
      <c r="GHZ207" s="376"/>
      <c r="GIA207" s="376"/>
      <c r="GIB207" s="376"/>
      <c r="GIC207" s="376"/>
      <c r="GID207" s="376"/>
      <c r="GIE207" s="376"/>
      <c r="GIF207" s="376"/>
      <c r="GIG207" s="377"/>
      <c r="GIH207" s="377"/>
      <c r="GII207" s="376"/>
      <c r="GIJ207" s="376"/>
      <c r="GIK207" s="377"/>
      <c r="GIL207" s="377"/>
      <c r="GIM207" s="376"/>
      <c r="GIN207" s="376"/>
      <c r="GIO207" s="376"/>
      <c r="GIP207" s="376"/>
      <c r="GIQ207" s="376"/>
      <c r="GIR207" s="370"/>
      <c r="GIS207" s="396"/>
      <c r="GIT207" s="376"/>
      <c r="GIU207" s="376"/>
      <c r="GIV207" s="376"/>
      <c r="GIW207" s="376"/>
      <c r="GIX207" s="376"/>
      <c r="GIY207" s="376"/>
      <c r="GIZ207" s="376"/>
      <c r="GJA207" s="375"/>
      <c r="GJB207" s="375"/>
      <c r="GJC207" s="375"/>
      <c r="GJD207" s="375"/>
      <c r="GJE207" s="375"/>
      <c r="GJF207" s="375"/>
      <c r="GJG207" s="375"/>
      <c r="GJH207" s="375"/>
      <c r="GJI207" s="375"/>
      <c r="GJJ207" s="375"/>
      <c r="GJK207" s="375"/>
      <c r="GJL207" s="375"/>
      <c r="GJM207" s="375"/>
      <c r="GJN207" s="375"/>
      <c r="GJO207" s="375"/>
      <c r="GJP207" s="375"/>
      <c r="GJQ207" s="375"/>
      <c r="GJR207" s="375"/>
      <c r="GJS207" s="375"/>
      <c r="GJT207" s="375"/>
      <c r="GJU207" s="375"/>
      <c r="GJV207" s="375"/>
      <c r="GJW207" s="375"/>
      <c r="GJX207" s="375"/>
      <c r="GJY207" s="375"/>
      <c r="GJZ207" s="375"/>
      <c r="GKA207" s="375"/>
      <c r="GKB207" s="375"/>
      <c r="GKC207" s="375"/>
      <c r="GKD207" s="375"/>
      <c r="GKE207" s="375"/>
      <c r="GKF207" s="375"/>
      <c r="GKG207" s="375"/>
      <c r="GKH207" s="375"/>
      <c r="GKI207" s="375"/>
      <c r="GKJ207" s="375"/>
      <c r="GKK207" s="375"/>
      <c r="GKL207" s="375"/>
      <c r="GKM207" s="375"/>
      <c r="GKN207" s="375"/>
      <c r="GKO207" s="375"/>
      <c r="GKP207" s="375"/>
      <c r="GKQ207" s="375"/>
      <c r="GKR207" s="375"/>
      <c r="GKS207" s="376"/>
      <c r="GKT207" s="376"/>
      <c r="GKU207" s="376"/>
      <c r="GKV207" s="376"/>
      <c r="GKW207" s="376"/>
      <c r="GKX207" s="376"/>
      <c r="GKY207" s="376"/>
      <c r="GKZ207" s="376"/>
      <c r="GLA207" s="376"/>
      <c r="GLB207" s="376"/>
      <c r="GLC207" s="376"/>
      <c r="GLD207" s="376"/>
      <c r="GLE207" s="376"/>
      <c r="GLF207" s="376"/>
      <c r="GLG207" s="376"/>
      <c r="GLH207" s="376"/>
      <c r="GLI207" s="376"/>
      <c r="GLJ207" s="376"/>
      <c r="GLK207" s="376"/>
      <c r="GLL207" s="376"/>
      <c r="GLM207" s="376"/>
      <c r="GLN207" s="376"/>
      <c r="GLO207" s="376"/>
      <c r="GLP207" s="376"/>
      <c r="GLQ207" s="377"/>
      <c r="GLR207" s="377"/>
      <c r="GLS207" s="377"/>
      <c r="GLT207" s="377"/>
      <c r="GLU207" s="377"/>
      <c r="GLV207" s="376"/>
      <c r="GLW207" s="376"/>
      <c r="GLX207" s="377"/>
      <c r="GLY207" s="377"/>
      <c r="GLZ207" s="376"/>
      <c r="GMA207" s="376"/>
      <c r="GMB207" s="377"/>
      <c r="GMC207" s="377"/>
      <c r="GMD207" s="376"/>
      <c r="GME207" s="376"/>
      <c r="GMF207" s="376"/>
      <c r="GMG207" s="376"/>
      <c r="GMH207" s="376"/>
      <c r="GMI207" s="376"/>
      <c r="GMJ207" s="376"/>
      <c r="GMK207" s="377"/>
      <c r="GML207" s="377"/>
      <c r="GMM207" s="376"/>
      <c r="GMN207" s="376"/>
      <c r="GMO207" s="377"/>
      <c r="GMP207" s="377"/>
      <c r="GMQ207" s="376"/>
      <c r="GMR207" s="376"/>
      <c r="GMS207" s="376"/>
      <c r="GMT207" s="376"/>
      <c r="GMU207" s="376"/>
      <c r="GMV207" s="370"/>
      <c r="GMW207" s="396"/>
      <c r="GMX207" s="376"/>
      <c r="GMY207" s="376"/>
      <c r="GMZ207" s="376"/>
      <c r="GNA207" s="376"/>
      <c r="GNB207" s="376"/>
      <c r="GNC207" s="376"/>
      <c r="GND207" s="376"/>
      <c r="GNE207" s="375"/>
      <c r="GNF207" s="375"/>
      <c r="GNG207" s="375"/>
      <c r="GNH207" s="375"/>
      <c r="GNI207" s="375"/>
      <c r="GNJ207" s="375"/>
      <c r="GNK207" s="375"/>
      <c r="GNL207" s="375"/>
      <c r="GNM207" s="375"/>
      <c r="GNN207" s="375"/>
      <c r="GNO207" s="375"/>
      <c r="GNP207" s="375"/>
      <c r="GNQ207" s="375"/>
      <c r="GNR207" s="375"/>
      <c r="GNS207" s="375"/>
      <c r="GNT207" s="375"/>
      <c r="GNU207" s="375"/>
      <c r="GNV207" s="375"/>
      <c r="GNW207" s="375"/>
      <c r="GNX207" s="375"/>
      <c r="GNY207" s="375"/>
      <c r="GNZ207" s="375"/>
      <c r="GOA207" s="375"/>
      <c r="GOB207" s="375"/>
      <c r="GOC207" s="375"/>
      <c r="GOD207" s="375"/>
      <c r="GOE207" s="375"/>
      <c r="GOF207" s="375"/>
      <c r="GOG207" s="375"/>
      <c r="GOH207" s="375"/>
      <c r="GOI207" s="375"/>
      <c r="GOJ207" s="375"/>
      <c r="GOK207" s="375"/>
      <c r="GOL207" s="375"/>
      <c r="GOM207" s="375"/>
      <c r="GON207" s="375"/>
      <c r="GOO207" s="375"/>
      <c r="GOP207" s="375"/>
      <c r="GOQ207" s="375"/>
      <c r="GOR207" s="375"/>
      <c r="GOS207" s="375"/>
      <c r="GOT207" s="375"/>
      <c r="GOU207" s="375"/>
      <c r="GOV207" s="375"/>
      <c r="GOW207" s="376"/>
      <c r="GOX207" s="376"/>
      <c r="GOY207" s="376"/>
      <c r="GOZ207" s="376"/>
      <c r="GPA207" s="376"/>
      <c r="GPB207" s="376"/>
      <c r="GPC207" s="376"/>
      <c r="GPD207" s="376"/>
      <c r="GPE207" s="376"/>
      <c r="GPF207" s="376"/>
      <c r="GPG207" s="376"/>
      <c r="GPH207" s="376"/>
      <c r="GPI207" s="376"/>
      <c r="GPJ207" s="376"/>
      <c r="GPK207" s="376"/>
      <c r="GPL207" s="376"/>
      <c r="GPM207" s="376"/>
      <c r="GPN207" s="376"/>
      <c r="GPO207" s="376"/>
      <c r="GPP207" s="376"/>
      <c r="GPQ207" s="376"/>
      <c r="GPR207" s="376"/>
      <c r="GPS207" s="376"/>
      <c r="GPT207" s="376"/>
      <c r="GPU207" s="377"/>
      <c r="GPV207" s="377"/>
      <c r="GPW207" s="377"/>
      <c r="GPX207" s="377"/>
      <c r="GPY207" s="377"/>
      <c r="GPZ207" s="376"/>
      <c r="GQA207" s="376"/>
      <c r="GQB207" s="377"/>
      <c r="GQC207" s="377"/>
      <c r="GQD207" s="376"/>
      <c r="GQE207" s="376"/>
      <c r="GQF207" s="377"/>
      <c r="GQG207" s="377"/>
      <c r="GQH207" s="376"/>
      <c r="GQI207" s="376"/>
      <c r="GQJ207" s="376"/>
      <c r="GQK207" s="376"/>
      <c r="GQL207" s="376"/>
      <c r="GQM207" s="376"/>
      <c r="GQN207" s="376"/>
      <c r="GQO207" s="377"/>
      <c r="GQP207" s="377"/>
      <c r="GQQ207" s="376"/>
      <c r="GQR207" s="376"/>
      <c r="GQS207" s="377"/>
      <c r="GQT207" s="377"/>
      <c r="GQU207" s="376"/>
      <c r="GQV207" s="376"/>
      <c r="GQW207" s="376"/>
      <c r="GQX207" s="376"/>
      <c r="GQY207" s="376"/>
      <c r="GQZ207" s="370"/>
      <c r="GRA207" s="396"/>
      <c r="GRB207" s="376"/>
      <c r="GRC207" s="376"/>
      <c r="GRD207" s="376"/>
      <c r="GRE207" s="376"/>
      <c r="GRF207" s="376"/>
      <c r="GRG207" s="376"/>
      <c r="GRH207" s="376"/>
      <c r="GRI207" s="375"/>
      <c r="GRJ207" s="375"/>
      <c r="GRK207" s="375"/>
      <c r="GRL207" s="375"/>
      <c r="GRM207" s="375"/>
      <c r="GRN207" s="375"/>
      <c r="GRO207" s="375"/>
      <c r="GRP207" s="375"/>
      <c r="GRQ207" s="375"/>
      <c r="GRR207" s="375"/>
      <c r="GRS207" s="375"/>
      <c r="GRT207" s="375"/>
      <c r="GRU207" s="375"/>
      <c r="GRV207" s="375"/>
      <c r="GRW207" s="375"/>
      <c r="GRX207" s="375"/>
      <c r="GRY207" s="375"/>
      <c r="GRZ207" s="375"/>
      <c r="GSA207" s="375"/>
      <c r="GSB207" s="375"/>
      <c r="GSC207" s="375"/>
      <c r="GSD207" s="375"/>
      <c r="GSE207" s="375"/>
      <c r="GSF207" s="375"/>
      <c r="GSG207" s="375"/>
      <c r="GSH207" s="375"/>
      <c r="GSI207" s="375"/>
      <c r="GSJ207" s="375"/>
      <c r="GSK207" s="375"/>
      <c r="GSL207" s="375"/>
      <c r="GSM207" s="375"/>
      <c r="GSN207" s="375"/>
      <c r="GSO207" s="375"/>
      <c r="GSP207" s="375"/>
      <c r="GSQ207" s="375"/>
      <c r="GSR207" s="375"/>
      <c r="GSS207" s="375"/>
      <c r="GST207" s="375"/>
      <c r="GSU207" s="375"/>
      <c r="GSV207" s="375"/>
      <c r="GSW207" s="375"/>
      <c r="GSX207" s="375"/>
      <c r="GSY207" s="375"/>
      <c r="GSZ207" s="375"/>
      <c r="GTA207" s="376"/>
      <c r="GTB207" s="376"/>
      <c r="GTC207" s="376"/>
      <c r="GTD207" s="376"/>
      <c r="GTE207" s="376"/>
      <c r="GTF207" s="376"/>
      <c r="GTG207" s="376"/>
      <c r="GTH207" s="376"/>
      <c r="GTI207" s="376"/>
      <c r="GTJ207" s="376"/>
      <c r="GTK207" s="376"/>
      <c r="GTL207" s="376"/>
      <c r="GTM207" s="376"/>
      <c r="GTN207" s="376"/>
      <c r="GTO207" s="376"/>
      <c r="GTP207" s="376"/>
      <c r="GTQ207" s="376"/>
      <c r="GTR207" s="376"/>
      <c r="GTS207" s="376"/>
      <c r="GTT207" s="376"/>
      <c r="GTU207" s="376"/>
      <c r="GTV207" s="376"/>
      <c r="GTW207" s="376"/>
      <c r="GTX207" s="376"/>
      <c r="GTY207" s="377"/>
      <c r="GTZ207" s="377"/>
      <c r="GUA207" s="377"/>
      <c r="GUB207" s="377"/>
      <c r="GUC207" s="377"/>
      <c r="GUD207" s="376"/>
      <c r="GUE207" s="376"/>
      <c r="GUF207" s="377"/>
      <c r="GUG207" s="377"/>
      <c r="GUH207" s="376"/>
      <c r="GUI207" s="376"/>
      <c r="GUJ207" s="377"/>
      <c r="GUK207" s="377"/>
      <c r="GUL207" s="376"/>
      <c r="GUM207" s="376"/>
      <c r="GUN207" s="376"/>
      <c r="GUO207" s="376"/>
      <c r="GUP207" s="376"/>
      <c r="GUQ207" s="376"/>
      <c r="GUR207" s="376"/>
      <c r="GUS207" s="377"/>
      <c r="GUT207" s="377"/>
      <c r="GUU207" s="376"/>
      <c r="GUV207" s="376"/>
      <c r="GUW207" s="377"/>
      <c r="GUX207" s="377"/>
      <c r="GUY207" s="376"/>
      <c r="GUZ207" s="376"/>
      <c r="GVA207" s="376"/>
      <c r="GVB207" s="376"/>
      <c r="GVC207" s="376"/>
      <c r="GVD207" s="370"/>
      <c r="GVE207" s="396"/>
      <c r="GVF207" s="376"/>
      <c r="GVG207" s="376"/>
      <c r="GVH207" s="376"/>
      <c r="GVI207" s="376"/>
      <c r="GVJ207" s="376"/>
      <c r="GVK207" s="376"/>
      <c r="GVL207" s="376"/>
      <c r="GVM207" s="375"/>
      <c r="GVN207" s="375"/>
      <c r="GVO207" s="375"/>
      <c r="GVP207" s="375"/>
      <c r="GVQ207" s="375"/>
      <c r="GVR207" s="375"/>
      <c r="GVS207" s="375"/>
      <c r="GVT207" s="375"/>
      <c r="GVU207" s="375"/>
      <c r="GVV207" s="375"/>
      <c r="GVW207" s="375"/>
      <c r="GVX207" s="375"/>
      <c r="GVY207" s="375"/>
      <c r="GVZ207" s="375"/>
      <c r="GWA207" s="375"/>
      <c r="GWB207" s="375"/>
      <c r="GWC207" s="375"/>
      <c r="GWD207" s="375"/>
      <c r="GWE207" s="375"/>
      <c r="GWF207" s="375"/>
      <c r="GWG207" s="375"/>
      <c r="GWH207" s="375"/>
      <c r="GWI207" s="375"/>
      <c r="GWJ207" s="375"/>
      <c r="GWK207" s="375"/>
      <c r="GWL207" s="375"/>
      <c r="GWM207" s="375"/>
      <c r="GWN207" s="375"/>
      <c r="GWO207" s="375"/>
      <c r="GWP207" s="375"/>
      <c r="GWQ207" s="375"/>
      <c r="GWR207" s="375"/>
      <c r="GWS207" s="375"/>
      <c r="GWT207" s="375"/>
      <c r="GWU207" s="375"/>
      <c r="GWV207" s="375"/>
      <c r="GWW207" s="375"/>
      <c r="GWX207" s="375"/>
      <c r="GWY207" s="375"/>
      <c r="GWZ207" s="375"/>
      <c r="GXA207" s="375"/>
      <c r="GXB207" s="375"/>
      <c r="GXC207" s="375"/>
      <c r="GXD207" s="375"/>
      <c r="GXE207" s="376"/>
      <c r="GXF207" s="376"/>
      <c r="GXG207" s="376"/>
      <c r="GXH207" s="376"/>
      <c r="GXI207" s="376"/>
      <c r="GXJ207" s="376"/>
      <c r="GXK207" s="376"/>
      <c r="GXL207" s="376"/>
      <c r="GXM207" s="376"/>
      <c r="GXN207" s="376"/>
      <c r="GXO207" s="376"/>
      <c r="GXP207" s="376"/>
      <c r="GXQ207" s="376"/>
      <c r="GXR207" s="376"/>
      <c r="GXS207" s="376"/>
      <c r="GXT207" s="376"/>
      <c r="GXU207" s="376"/>
      <c r="GXV207" s="376"/>
      <c r="GXW207" s="376"/>
      <c r="GXX207" s="376"/>
      <c r="GXY207" s="376"/>
      <c r="GXZ207" s="376"/>
      <c r="GYA207" s="376"/>
      <c r="GYB207" s="376"/>
      <c r="GYC207" s="377"/>
      <c r="GYD207" s="377"/>
      <c r="GYE207" s="377"/>
      <c r="GYF207" s="377"/>
      <c r="GYG207" s="377"/>
      <c r="GYH207" s="376"/>
      <c r="GYI207" s="376"/>
      <c r="GYJ207" s="377"/>
      <c r="GYK207" s="377"/>
      <c r="GYL207" s="376"/>
      <c r="GYM207" s="376"/>
      <c r="GYN207" s="377"/>
      <c r="GYO207" s="377"/>
      <c r="GYP207" s="376"/>
      <c r="GYQ207" s="376"/>
      <c r="GYR207" s="376"/>
      <c r="GYS207" s="376"/>
      <c r="GYT207" s="376"/>
      <c r="GYU207" s="376"/>
      <c r="GYV207" s="376"/>
      <c r="GYW207" s="377"/>
      <c r="GYX207" s="377"/>
      <c r="GYY207" s="376"/>
      <c r="GYZ207" s="376"/>
      <c r="GZA207" s="377"/>
      <c r="GZB207" s="377"/>
      <c r="GZC207" s="376"/>
      <c r="GZD207" s="376"/>
      <c r="GZE207" s="376"/>
      <c r="GZF207" s="376"/>
      <c r="GZG207" s="376"/>
      <c r="GZH207" s="370"/>
      <c r="GZI207" s="396"/>
      <c r="GZJ207" s="376"/>
      <c r="GZK207" s="376"/>
      <c r="GZL207" s="376"/>
      <c r="GZM207" s="376"/>
      <c r="GZN207" s="376"/>
      <c r="GZO207" s="376"/>
      <c r="GZP207" s="376"/>
      <c r="GZQ207" s="375"/>
      <c r="GZR207" s="375"/>
      <c r="GZS207" s="375"/>
      <c r="GZT207" s="375"/>
      <c r="GZU207" s="375"/>
      <c r="GZV207" s="375"/>
      <c r="GZW207" s="375"/>
      <c r="GZX207" s="375"/>
      <c r="GZY207" s="375"/>
      <c r="GZZ207" s="375"/>
      <c r="HAA207" s="375"/>
      <c r="HAB207" s="375"/>
      <c r="HAC207" s="375"/>
      <c r="HAD207" s="375"/>
      <c r="HAE207" s="375"/>
      <c r="HAF207" s="375"/>
      <c r="HAG207" s="375"/>
      <c r="HAH207" s="375"/>
      <c r="HAI207" s="375"/>
      <c r="HAJ207" s="375"/>
      <c r="HAK207" s="375"/>
      <c r="HAL207" s="375"/>
      <c r="HAM207" s="375"/>
      <c r="HAN207" s="375"/>
      <c r="HAO207" s="375"/>
      <c r="HAP207" s="375"/>
      <c r="HAQ207" s="375"/>
      <c r="HAR207" s="375"/>
      <c r="HAS207" s="375"/>
      <c r="HAT207" s="375"/>
      <c r="HAU207" s="375"/>
      <c r="HAV207" s="375"/>
      <c r="HAW207" s="375"/>
      <c r="HAX207" s="375"/>
      <c r="HAY207" s="375"/>
      <c r="HAZ207" s="375"/>
      <c r="HBA207" s="375"/>
      <c r="HBB207" s="375"/>
      <c r="HBC207" s="375"/>
      <c r="HBD207" s="375"/>
      <c r="HBE207" s="375"/>
      <c r="HBF207" s="375"/>
      <c r="HBG207" s="375"/>
      <c r="HBH207" s="375"/>
      <c r="HBI207" s="376"/>
      <c r="HBJ207" s="376"/>
      <c r="HBK207" s="376"/>
      <c r="HBL207" s="376"/>
      <c r="HBM207" s="376"/>
      <c r="HBN207" s="376"/>
      <c r="HBO207" s="376"/>
      <c r="HBP207" s="376"/>
      <c r="HBQ207" s="376"/>
      <c r="HBR207" s="376"/>
      <c r="HBS207" s="376"/>
      <c r="HBT207" s="376"/>
      <c r="HBU207" s="376"/>
      <c r="HBV207" s="376"/>
      <c r="HBW207" s="376"/>
      <c r="HBX207" s="376"/>
      <c r="HBY207" s="376"/>
      <c r="HBZ207" s="376"/>
      <c r="HCA207" s="376"/>
      <c r="HCB207" s="376"/>
      <c r="HCC207" s="376"/>
      <c r="HCD207" s="376"/>
      <c r="HCE207" s="376"/>
      <c r="HCF207" s="376"/>
      <c r="HCG207" s="377"/>
      <c r="HCH207" s="377"/>
      <c r="HCI207" s="377"/>
      <c r="HCJ207" s="377"/>
      <c r="HCK207" s="377"/>
      <c r="HCL207" s="376"/>
      <c r="HCM207" s="376"/>
      <c r="HCN207" s="377"/>
      <c r="HCO207" s="377"/>
      <c r="HCP207" s="376"/>
      <c r="HCQ207" s="376"/>
      <c r="HCR207" s="377"/>
      <c r="HCS207" s="377"/>
      <c r="HCT207" s="376"/>
      <c r="HCU207" s="376"/>
      <c r="HCV207" s="376"/>
      <c r="HCW207" s="376"/>
      <c r="HCX207" s="376"/>
      <c r="HCY207" s="376"/>
      <c r="HCZ207" s="376"/>
      <c r="HDA207" s="377"/>
      <c r="HDB207" s="377"/>
      <c r="HDC207" s="376"/>
      <c r="HDD207" s="376"/>
      <c r="HDE207" s="377"/>
      <c r="HDF207" s="377"/>
      <c r="HDG207" s="376"/>
      <c r="HDH207" s="376"/>
      <c r="HDI207" s="376"/>
      <c r="HDJ207" s="376"/>
      <c r="HDK207" s="376"/>
      <c r="HDL207" s="370"/>
      <c r="HDM207" s="396"/>
      <c r="HDN207" s="376"/>
      <c r="HDO207" s="376"/>
      <c r="HDP207" s="376"/>
      <c r="HDQ207" s="376"/>
      <c r="HDR207" s="376"/>
      <c r="HDS207" s="376"/>
      <c r="HDT207" s="376"/>
      <c r="HDU207" s="375"/>
      <c r="HDV207" s="375"/>
      <c r="HDW207" s="375"/>
      <c r="HDX207" s="375"/>
      <c r="HDY207" s="375"/>
      <c r="HDZ207" s="375"/>
      <c r="HEA207" s="375"/>
      <c r="HEB207" s="375"/>
      <c r="HEC207" s="375"/>
      <c r="HED207" s="375"/>
      <c r="HEE207" s="375"/>
      <c r="HEF207" s="375"/>
      <c r="HEG207" s="375"/>
      <c r="HEH207" s="375"/>
      <c r="HEI207" s="375"/>
      <c r="HEJ207" s="375"/>
      <c r="HEK207" s="375"/>
      <c r="HEL207" s="375"/>
      <c r="HEM207" s="375"/>
      <c r="HEN207" s="375"/>
      <c r="HEO207" s="375"/>
      <c r="HEP207" s="375"/>
      <c r="HEQ207" s="375"/>
      <c r="HER207" s="375"/>
      <c r="HES207" s="375"/>
      <c r="HET207" s="375"/>
      <c r="HEU207" s="375"/>
      <c r="HEV207" s="375"/>
      <c r="HEW207" s="375"/>
      <c r="HEX207" s="375"/>
      <c r="HEY207" s="375"/>
      <c r="HEZ207" s="375"/>
      <c r="HFA207" s="375"/>
      <c r="HFB207" s="375"/>
      <c r="HFC207" s="375"/>
      <c r="HFD207" s="375"/>
      <c r="HFE207" s="375"/>
      <c r="HFF207" s="375"/>
      <c r="HFG207" s="375"/>
      <c r="HFH207" s="375"/>
      <c r="HFI207" s="375"/>
      <c r="HFJ207" s="375"/>
      <c r="HFK207" s="375"/>
      <c r="HFL207" s="375"/>
      <c r="HFM207" s="376"/>
      <c r="HFN207" s="376"/>
      <c r="HFO207" s="376"/>
      <c r="HFP207" s="376"/>
      <c r="HFQ207" s="376"/>
      <c r="HFR207" s="376"/>
      <c r="HFS207" s="376"/>
      <c r="HFT207" s="376"/>
      <c r="HFU207" s="376"/>
      <c r="HFV207" s="376"/>
      <c r="HFW207" s="376"/>
      <c r="HFX207" s="376"/>
      <c r="HFY207" s="376"/>
      <c r="HFZ207" s="376"/>
      <c r="HGA207" s="376"/>
      <c r="HGB207" s="376"/>
      <c r="HGC207" s="376"/>
      <c r="HGD207" s="376"/>
      <c r="HGE207" s="376"/>
      <c r="HGF207" s="376"/>
      <c r="HGG207" s="376"/>
      <c r="HGH207" s="376"/>
      <c r="HGI207" s="376"/>
      <c r="HGJ207" s="376"/>
      <c r="HGK207" s="377"/>
      <c r="HGL207" s="377"/>
      <c r="HGM207" s="377"/>
      <c r="HGN207" s="377"/>
      <c r="HGO207" s="377"/>
      <c r="HGP207" s="376"/>
      <c r="HGQ207" s="376"/>
      <c r="HGR207" s="377"/>
      <c r="HGS207" s="377"/>
      <c r="HGT207" s="376"/>
      <c r="HGU207" s="376"/>
      <c r="HGV207" s="377"/>
      <c r="HGW207" s="377"/>
      <c r="HGX207" s="376"/>
      <c r="HGY207" s="376"/>
      <c r="HGZ207" s="376"/>
      <c r="HHA207" s="376"/>
      <c r="HHB207" s="376"/>
      <c r="HHC207" s="376"/>
      <c r="HHD207" s="376"/>
      <c r="HHE207" s="377"/>
      <c r="HHF207" s="377"/>
      <c r="HHG207" s="376"/>
      <c r="HHH207" s="376"/>
      <c r="HHI207" s="377"/>
      <c r="HHJ207" s="377"/>
      <c r="HHK207" s="376"/>
      <c r="HHL207" s="376"/>
      <c r="HHM207" s="376"/>
      <c r="HHN207" s="376"/>
      <c r="HHO207" s="376"/>
      <c r="HHP207" s="370"/>
      <c r="HHQ207" s="396"/>
      <c r="HHR207" s="376"/>
      <c r="HHS207" s="376"/>
      <c r="HHT207" s="376"/>
      <c r="HHU207" s="376"/>
      <c r="HHV207" s="376"/>
      <c r="HHW207" s="376"/>
      <c r="HHX207" s="376"/>
      <c r="HHY207" s="375"/>
      <c r="HHZ207" s="375"/>
      <c r="HIA207" s="375"/>
      <c r="HIB207" s="375"/>
      <c r="HIC207" s="375"/>
      <c r="HID207" s="375"/>
      <c r="HIE207" s="375"/>
      <c r="HIF207" s="375"/>
      <c r="HIG207" s="375"/>
      <c r="HIH207" s="375"/>
      <c r="HII207" s="375"/>
      <c r="HIJ207" s="375"/>
      <c r="HIK207" s="375"/>
      <c r="HIL207" s="375"/>
      <c r="HIM207" s="375"/>
      <c r="HIN207" s="375"/>
      <c r="HIO207" s="375"/>
      <c r="HIP207" s="375"/>
      <c r="HIQ207" s="375"/>
      <c r="HIR207" s="375"/>
      <c r="HIS207" s="375"/>
      <c r="HIT207" s="375"/>
      <c r="HIU207" s="375"/>
      <c r="HIV207" s="375"/>
      <c r="HIW207" s="375"/>
      <c r="HIX207" s="375"/>
      <c r="HIY207" s="375"/>
      <c r="HIZ207" s="375"/>
      <c r="HJA207" s="375"/>
      <c r="HJB207" s="375"/>
      <c r="HJC207" s="375"/>
      <c r="HJD207" s="375"/>
      <c r="HJE207" s="375"/>
      <c r="HJF207" s="375"/>
      <c r="HJG207" s="375"/>
      <c r="HJH207" s="375"/>
      <c r="HJI207" s="375"/>
      <c r="HJJ207" s="375"/>
      <c r="HJK207" s="375"/>
      <c r="HJL207" s="375"/>
      <c r="HJM207" s="375"/>
      <c r="HJN207" s="375"/>
      <c r="HJO207" s="375"/>
      <c r="HJP207" s="375"/>
      <c r="HJQ207" s="376"/>
      <c r="HJR207" s="376"/>
      <c r="HJS207" s="376"/>
      <c r="HJT207" s="376"/>
      <c r="HJU207" s="376"/>
      <c r="HJV207" s="376"/>
      <c r="HJW207" s="376"/>
      <c r="HJX207" s="376"/>
      <c r="HJY207" s="376"/>
      <c r="HJZ207" s="376"/>
      <c r="HKA207" s="376"/>
      <c r="HKB207" s="376"/>
      <c r="HKC207" s="376"/>
      <c r="HKD207" s="376"/>
      <c r="HKE207" s="376"/>
      <c r="HKF207" s="376"/>
      <c r="HKG207" s="376"/>
      <c r="HKH207" s="376"/>
      <c r="HKI207" s="376"/>
      <c r="HKJ207" s="376"/>
      <c r="HKK207" s="376"/>
      <c r="HKL207" s="376"/>
      <c r="HKM207" s="376"/>
      <c r="HKN207" s="376"/>
      <c r="HKO207" s="377"/>
      <c r="HKP207" s="377"/>
      <c r="HKQ207" s="377"/>
      <c r="HKR207" s="377"/>
      <c r="HKS207" s="377"/>
      <c r="HKT207" s="376"/>
      <c r="HKU207" s="376"/>
      <c r="HKV207" s="377"/>
      <c r="HKW207" s="377"/>
      <c r="HKX207" s="376"/>
      <c r="HKY207" s="376"/>
      <c r="HKZ207" s="377"/>
      <c r="HLA207" s="377"/>
      <c r="HLB207" s="376"/>
      <c r="HLC207" s="376"/>
      <c r="HLD207" s="376"/>
      <c r="HLE207" s="376"/>
      <c r="HLF207" s="376"/>
      <c r="HLG207" s="376"/>
      <c r="HLH207" s="376"/>
      <c r="HLI207" s="377"/>
      <c r="HLJ207" s="377"/>
      <c r="HLK207" s="376"/>
      <c r="HLL207" s="376"/>
      <c r="HLM207" s="377"/>
      <c r="HLN207" s="377"/>
      <c r="HLO207" s="376"/>
      <c r="HLP207" s="376"/>
      <c r="HLQ207" s="376"/>
      <c r="HLR207" s="376"/>
      <c r="HLS207" s="376"/>
      <c r="HLT207" s="370"/>
      <c r="HLU207" s="396"/>
      <c r="HLV207" s="376"/>
      <c r="HLW207" s="376"/>
      <c r="HLX207" s="376"/>
      <c r="HLY207" s="376"/>
      <c r="HLZ207" s="376"/>
      <c r="HMA207" s="376"/>
      <c r="HMB207" s="376"/>
      <c r="HMC207" s="375"/>
      <c r="HMD207" s="375"/>
      <c r="HME207" s="375"/>
      <c r="HMF207" s="375"/>
      <c r="HMG207" s="375"/>
      <c r="HMH207" s="375"/>
      <c r="HMI207" s="375"/>
      <c r="HMJ207" s="375"/>
      <c r="HMK207" s="375"/>
      <c r="HML207" s="375"/>
      <c r="HMM207" s="375"/>
      <c r="HMN207" s="375"/>
      <c r="HMO207" s="375"/>
      <c r="HMP207" s="375"/>
      <c r="HMQ207" s="375"/>
      <c r="HMR207" s="375"/>
      <c r="HMS207" s="375"/>
      <c r="HMT207" s="375"/>
      <c r="HMU207" s="375"/>
      <c r="HMV207" s="375"/>
      <c r="HMW207" s="375"/>
      <c r="HMX207" s="375"/>
      <c r="HMY207" s="375"/>
      <c r="HMZ207" s="375"/>
      <c r="HNA207" s="375"/>
      <c r="HNB207" s="375"/>
      <c r="HNC207" s="375"/>
      <c r="HND207" s="375"/>
      <c r="HNE207" s="375"/>
      <c r="HNF207" s="375"/>
      <c r="HNG207" s="375"/>
      <c r="HNH207" s="375"/>
      <c r="HNI207" s="375"/>
      <c r="HNJ207" s="375"/>
      <c r="HNK207" s="375"/>
      <c r="HNL207" s="375"/>
      <c r="HNM207" s="375"/>
      <c r="HNN207" s="375"/>
      <c r="HNO207" s="375"/>
      <c r="HNP207" s="375"/>
      <c r="HNQ207" s="375"/>
      <c r="HNR207" s="375"/>
      <c r="HNS207" s="375"/>
      <c r="HNT207" s="375"/>
      <c r="HNU207" s="376"/>
      <c r="HNV207" s="376"/>
      <c r="HNW207" s="376"/>
      <c r="HNX207" s="376"/>
      <c r="HNY207" s="376"/>
      <c r="HNZ207" s="376"/>
      <c r="HOA207" s="376"/>
      <c r="HOB207" s="376"/>
      <c r="HOC207" s="376"/>
      <c r="HOD207" s="376"/>
      <c r="HOE207" s="376"/>
      <c r="HOF207" s="376"/>
      <c r="HOG207" s="376"/>
      <c r="HOH207" s="376"/>
      <c r="HOI207" s="376"/>
      <c r="HOJ207" s="376"/>
      <c r="HOK207" s="376"/>
      <c r="HOL207" s="376"/>
      <c r="HOM207" s="376"/>
      <c r="HON207" s="376"/>
      <c r="HOO207" s="376"/>
      <c r="HOP207" s="376"/>
      <c r="HOQ207" s="376"/>
      <c r="HOR207" s="376"/>
      <c r="HOS207" s="377"/>
      <c r="HOT207" s="377"/>
      <c r="HOU207" s="377"/>
      <c r="HOV207" s="377"/>
      <c r="HOW207" s="377"/>
      <c r="HOX207" s="376"/>
      <c r="HOY207" s="376"/>
      <c r="HOZ207" s="377"/>
      <c r="HPA207" s="377"/>
      <c r="HPB207" s="376"/>
      <c r="HPC207" s="376"/>
      <c r="HPD207" s="377"/>
      <c r="HPE207" s="377"/>
      <c r="HPF207" s="376"/>
      <c r="HPG207" s="376"/>
      <c r="HPH207" s="376"/>
      <c r="HPI207" s="376"/>
      <c r="HPJ207" s="376"/>
      <c r="HPK207" s="376"/>
      <c r="HPL207" s="376"/>
      <c r="HPM207" s="377"/>
      <c r="HPN207" s="377"/>
      <c r="HPO207" s="376"/>
      <c r="HPP207" s="376"/>
      <c r="HPQ207" s="377"/>
      <c r="HPR207" s="377"/>
      <c r="HPS207" s="376"/>
      <c r="HPT207" s="376"/>
      <c r="HPU207" s="376"/>
      <c r="HPV207" s="376"/>
      <c r="HPW207" s="376"/>
      <c r="HPX207" s="370"/>
      <c r="HPY207" s="396"/>
      <c r="HPZ207" s="376"/>
      <c r="HQA207" s="376"/>
      <c r="HQB207" s="376"/>
      <c r="HQC207" s="376"/>
      <c r="HQD207" s="376"/>
      <c r="HQE207" s="376"/>
      <c r="HQF207" s="376"/>
      <c r="HQG207" s="375"/>
      <c r="HQH207" s="375"/>
      <c r="HQI207" s="375"/>
      <c r="HQJ207" s="375"/>
      <c r="HQK207" s="375"/>
      <c r="HQL207" s="375"/>
      <c r="HQM207" s="375"/>
      <c r="HQN207" s="375"/>
      <c r="HQO207" s="375"/>
      <c r="HQP207" s="375"/>
      <c r="HQQ207" s="375"/>
      <c r="HQR207" s="375"/>
      <c r="HQS207" s="375"/>
      <c r="HQT207" s="375"/>
      <c r="HQU207" s="375"/>
      <c r="HQV207" s="375"/>
      <c r="HQW207" s="375"/>
      <c r="HQX207" s="375"/>
      <c r="HQY207" s="375"/>
      <c r="HQZ207" s="375"/>
      <c r="HRA207" s="375"/>
      <c r="HRB207" s="375"/>
      <c r="HRC207" s="375"/>
      <c r="HRD207" s="375"/>
      <c r="HRE207" s="375"/>
      <c r="HRF207" s="375"/>
      <c r="HRG207" s="375"/>
      <c r="HRH207" s="375"/>
      <c r="HRI207" s="375"/>
      <c r="HRJ207" s="375"/>
      <c r="HRK207" s="375"/>
      <c r="HRL207" s="375"/>
      <c r="HRM207" s="375"/>
      <c r="HRN207" s="375"/>
      <c r="HRO207" s="375"/>
      <c r="HRP207" s="375"/>
      <c r="HRQ207" s="375"/>
      <c r="HRR207" s="375"/>
      <c r="HRS207" s="375"/>
      <c r="HRT207" s="375"/>
      <c r="HRU207" s="375"/>
      <c r="HRV207" s="375"/>
      <c r="HRW207" s="375"/>
      <c r="HRX207" s="375"/>
      <c r="HRY207" s="376"/>
      <c r="HRZ207" s="376"/>
      <c r="HSA207" s="376"/>
      <c r="HSB207" s="376"/>
      <c r="HSC207" s="376"/>
      <c r="HSD207" s="376"/>
      <c r="HSE207" s="376"/>
      <c r="HSF207" s="376"/>
      <c r="HSG207" s="376"/>
      <c r="HSH207" s="376"/>
      <c r="HSI207" s="376"/>
      <c r="HSJ207" s="376"/>
      <c r="HSK207" s="376"/>
      <c r="HSL207" s="376"/>
      <c r="HSM207" s="376"/>
      <c r="HSN207" s="376"/>
      <c r="HSO207" s="376"/>
      <c r="HSP207" s="376"/>
      <c r="HSQ207" s="376"/>
      <c r="HSR207" s="376"/>
      <c r="HSS207" s="376"/>
      <c r="HST207" s="376"/>
      <c r="HSU207" s="376"/>
      <c r="HSV207" s="376"/>
      <c r="HSW207" s="377"/>
      <c r="HSX207" s="377"/>
      <c r="HSY207" s="377"/>
      <c r="HSZ207" s="377"/>
      <c r="HTA207" s="377"/>
      <c r="HTB207" s="376"/>
      <c r="HTC207" s="376"/>
      <c r="HTD207" s="377"/>
      <c r="HTE207" s="377"/>
      <c r="HTF207" s="376"/>
      <c r="HTG207" s="376"/>
      <c r="HTH207" s="377"/>
      <c r="HTI207" s="377"/>
      <c r="HTJ207" s="376"/>
      <c r="HTK207" s="376"/>
      <c r="HTL207" s="376"/>
      <c r="HTM207" s="376"/>
      <c r="HTN207" s="376"/>
      <c r="HTO207" s="376"/>
      <c r="HTP207" s="376"/>
      <c r="HTQ207" s="377"/>
      <c r="HTR207" s="377"/>
      <c r="HTS207" s="376"/>
      <c r="HTT207" s="376"/>
      <c r="HTU207" s="377"/>
      <c r="HTV207" s="377"/>
      <c r="HTW207" s="376"/>
      <c r="HTX207" s="376"/>
      <c r="HTY207" s="376"/>
      <c r="HTZ207" s="376"/>
      <c r="HUA207" s="376"/>
      <c r="HUB207" s="370"/>
      <c r="HUC207" s="396"/>
      <c r="HUD207" s="376"/>
      <c r="HUE207" s="376"/>
      <c r="HUF207" s="376"/>
      <c r="HUG207" s="376"/>
      <c r="HUH207" s="376"/>
      <c r="HUI207" s="376"/>
      <c r="HUJ207" s="376"/>
      <c r="HUK207" s="375"/>
      <c r="HUL207" s="375"/>
      <c r="HUM207" s="375"/>
      <c r="HUN207" s="375"/>
      <c r="HUO207" s="375"/>
      <c r="HUP207" s="375"/>
      <c r="HUQ207" s="375"/>
      <c r="HUR207" s="375"/>
      <c r="HUS207" s="375"/>
      <c r="HUT207" s="375"/>
      <c r="HUU207" s="375"/>
      <c r="HUV207" s="375"/>
      <c r="HUW207" s="375"/>
      <c r="HUX207" s="375"/>
      <c r="HUY207" s="375"/>
      <c r="HUZ207" s="375"/>
      <c r="HVA207" s="375"/>
      <c r="HVB207" s="375"/>
      <c r="HVC207" s="375"/>
      <c r="HVD207" s="375"/>
      <c r="HVE207" s="375"/>
      <c r="HVF207" s="375"/>
      <c r="HVG207" s="375"/>
      <c r="HVH207" s="375"/>
      <c r="HVI207" s="375"/>
      <c r="HVJ207" s="375"/>
      <c r="HVK207" s="375"/>
      <c r="HVL207" s="375"/>
      <c r="HVM207" s="375"/>
      <c r="HVN207" s="375"/>
      <c r="HVO207" s="375"/>
      <c r="HVP207" s="375"/>
      <c r="HVQ207" s="375"/>
      <c r="HVR207" s="375"/>
      <c r="HVS207" s="375"/>
      <c r="HVT207" s="375"/>
      <c r="HVU207" s="375"/>
      <c r="HVV207" s="375"/>
      <c r="HVW207" s="375"/>
      <c r="HVX207" s="375"/>
      <c r="HVY207" s="375"/>
      <c r="HVZ207" s="375"/>
      <c r="HWA207" s="375"/>
      <c r="HWB207" s="375"/>
      <c r="HWC207" s="376"/>
      <c r="HWD207" s="376"/>
      <c r="HWE207" s="376"/>
      <c r="HWF207" s="376"/>
      <c r="HWG207" s="376"/>
      <c r="HWH207" s="376"/>
      <c r="HWI207" s="376"/>
      <c r="HWJ207" s="376"/>
      <c r="HWK207" s="376"/>
      <c r="HWL207" s="376"/>
      <c r="HWM207" s="376"/>
      <c r="HWN207" s="376"/>
      <c r="HWO207" s="376"/>
      <c r="HWP207" s="376"/>
      <c r="HWQ207" s="376"/>
      <c r="HWR207" s="376"/>
      <c r="HWS207" s="376"/>
      <c r="HWT207" s="376"/>
      <c r="HWU207" s="376"/>
      <c r="HWV207" s="376"/>
      <c r="HWW207" s="376"/>
      <c r="HWX207" s="376"/>
      <c r="HWY207" s="376"/>
      <c r="HWZ207" s="376"/>
      <c r="HXA207" s="377"/>
      <c r="HXB207" s="377"/>
      <c r="HXC207" s="377"/>
      <c r="HXD207" s="377"/>
      <c r="HXE207" s="377"/>
      <c r="HXF207" s="376"/>
      <c r="HXG207" s="376"/>
      <c r="HXH207" s="377"/>
      <c r="HXI207" s="377"/>
      <c r="HXJ207" s="376"/>
      <c r="HXK207" s="376"/>
      <c r="HXL207" s="377"/>
      <c r="HXM207" s="377"/>
      <c r="HXN207" s="376"/>
      <c r="HXO207" s="376"/>
      <c r="HXP207" s="376"/>
      <c r="HXQ207" s="376"/>
      <c r="HXR207" s="376"/>
      <c r="HXS207" s="376"/>
      <c r="HXT207" s="376"/>
      <c r="HXU207" s="377"/>
      <c r="HXV207" s="377"/>
      <c r="HXW207" s="376"/>
      <c r="HXX207" s="376"/>
      <c r="HXY207" s="377"/>
      <c r="HXZ207" s="377"/>
      <c r="HYA207" s="376"/>
      <c r="HYB207" s="376"/>
      <c r="HYC207" s="376"/>
      <c r="HYD207" s="376"/>
      <c r="HYE207" s="376"/>
      <c r="HYF207" s="370"/>
      <c r="HYG207" s="396"/>
      <c r="HYH207" s="376"/>
      <c r="HYI207" s="376"/>
      <c r="HYJ207" s="376"/>
      <c r="HYK207" s="376"/>
      <c r="HYL207" s="376"/>
      <c r="HYM207" s="376"/>
      <c r="HYN207" s="376"/>
      <c r="HYO207" s="375"/>
      <c r="HYP207" s="375"/>
      <c r="HYQ207" s="375"/>
      <c r="HYR207" s="375"/>
      <c r="HYS207" s="375"/>
      <c r="HYT207" s="375"/>
      <c r="HYU207" s="375"/>
      <c r="HYV207" s="375"/>
      <c r="HYW207" s="375"/>
      <c r="HYX207" s="375"/>
      <c r="HYY207" s="375"/>
      <c r="HYZ207" s="375"/>
      <c r="HZA207" s="375"/>
      <c r="HZB207" s="375"/>
      <c r="HZC207" s="375"/>
      <c r="HZD207" s="375"/>
      <c r="HZE207" s="375"/>
      <c r="HZF207" s="375"/>
      <c r="HZG207" s="375"/>
      <c r="HZH207" s="375"/>
      <c r="HZI207" s="375"/>
      <c r="HZJ207" s="375"/>
      <c r="HZK207" s="375"/>
      <c r="HZL207" s="375"/>
      <c r="HZM207" s="375"/>
      <c r="HZN207" s="375"/>
      <c r="HZO207" s="375"/>
      <c r="HZP207" s="375"/>
      <c r="HZQ207" s="375"/>
      <c r="HZR207" s="375"/>
      <c r="HZS207" s="375"/>
      <c r="HZT207" s="375"/>
      <c r="HZU207" s="375"/>
      <c r="HZV207" s="375"/>
      <c r="HZW207" s="375"/>
      <c r="HZX207" s="375"/>
      <c r="HZY207" s="375"/>
      <c r="HZZ207" s="375"/>
      <c r="IAA207" s="375"/>
      <c r="IAB207" s="375"/>
      <c r="IAC207" s="375"/>
      <c r="IAD207" s="375"/>
      <c r="IAE207" s="375"/>
      <c r="IAF207" s="375"/>
      <c r="IAG207" s="376"/>
      <c r="IAH207" s="376"/>
      <c r="IAI207" s="376"/>
      <c r="IAJ207" s="376"/>
      <c r="IAK207" s="376"/>
      <c r="IAL207" s="376"/>
      <c r="IAM207" s="376"/>
      <c r="IAN207" s="376"/>
      <c r="IAO207" s="376"/>
      <c r="IAP207" s="376"/>
      <c r="IAQ207" s="376"/>
      <c r="IAR207" s="376"/>
      <c r="IAS207" s="376"/>
      <c r="IAT207" s="376"/>
      <c r="IAU207" s="376"/>
      <c r="IAV207" s="376"/>
      <c r="IAW207" s="376"/>
      <c r="IAX207" s="376"/>
      <c r="IAY207" s="376"/>
      <c r="IAZ207" s="376"/>
      <c r="IBA207" s="376"/>
      <c r="IBB207" s="376"/>
      <c r="IBC207" s="376"/>
      <c r="IBD207" s="376"/>
      <c r="IBE207" s="377"/>
      <c r="IBF207" s="377"/>
      <c r="IBG207" s="377"/>
      <c r="IBH207" s="377"/>
      <c r="IBI207" s="377"/>
      <c r="IBJ207" s="376"/>
      <c r="IBK207" s="376"/>
      <c r="IBL207" s="377"/>
      <c r="IBM207" s="377"/>
      <c r="IBN207" s="376"/>
      <c r="IBO207" s="376"/>
      <c r="IBP207" s="377"/>
      <c r="IBQ207" s="377"/>
      <c r="IBR207" s="376"/>
      <c r="IBS207" s="376"/>
      <c r="IBT207" s="376"/>
      <c r="IBU207" s="376"/>
      <c r="IBV207" s="376"/>
      <c r="IBW207" s="376"/>
      <c r="IBX207" s="376"/>
      <c r="IBY207" s="377"/>
      <c r="IBZ207" s="377"/>
      <c r="ICA207" s="376"/>
      <c r="ICB207" s="376"/>
      <c r="ICC207" s="377"/>
      <c r="ICD207" s="377"/>
      <c r="ICE207" s="376"/>
      <c r="ICF207" s="376"/>
      <c r="ICG207" s="376"/>
      <c r="ICH207" s="376"/>
      <c r="ICI207" s="376"/>
      <c r="ICJ207" s="370"/>
      <c r="ICK207" s="396"/>
      <c r="ICL207" s="376"/>
      <c r="ICM207" s="376"/>
      <c r="ICN207" s="376"/>
      <c r="ICO207" s="376"/>
      <c r="ICP207" s="376"/>
      <c r="ICQ207" s="376"/>
      <c r="ICR207" s="376"/>
      <c r="ICS207" s="375"/>
      <c r="ICT207" s="375"/>
      <c r="ICU207" s="375"/>
      <c r="ICV207" s="375"/>
      <c r="ICW207" s="375"/>
      <c r="ICX207" s="375"/>
      <c r="ICY207" s="375"/>
      <c r="ICZ207" s="375"/>
      <c r="IDA207" s="375"/>
      <c r="IDB207" s="375"/>
      <c r="IDC207" s="375"/>
      <c r="IDD207" s="375"/>
      <c r="IDE207" s="375"/>
      <c r="IDF207" s="375"/>
      <c r="IDG207" s="375"/>
      <c r="IDH207" s="375"/>
      <c r="IDI207" s="375"/>
      <c r="IDJ207" s="375"/>
      <c r="IDK207" s="375"/>
      <c r="IDL207" s="375"/>
      <c r="IDM207" s="375"/>
      <c r="IDN207" s="375"/>
      <c r="IDO207" s="375"/>
      <c r="IDP207" s="375"/>
      <c r="IDQ207" s="375"/>
      <c r="IDR207" s="375"/>
      <c r="IDS207" s="375"/>
      <c r="IDT207" s="375"/>
      <c r="IDU207" s="375"/>
      <c r="IDV207" s="375"/>
      <c r="IDW207" s="375"/>
      <c r="IDX207" s="375"/>
      <c r="IDY207" s="375"/>
      <c r="IDZ207" s="375"/>
      <c r="IEA207" s="375"/>
      <c r="IEB207" s="375"/>
      <c r="IEC207" s="375"/>
      <c r="IED207" s="375"/>
      <c r="IEE207" s="375"/>
      <c r="IEF207" s="375"/>
      <c r="IEG207" s="375"/>
      <c r="IEH207" s="375"/>
      <c r="IEI207" s="375"/>
      <c r="IEJ207" s="375"/>
      <c r="IEK207" s="376"/>
      <c r="IEL207" s="376"/>
      <c r="IEM207" s="376"/>
      <c r="IEN207" s="376"/>
      <c r="IEO207" s="376"/>
      <c r="IEP207" s="376"/>
      <c r="IEQ207" s="376"/>
      <c r="IER207" s="376"/>
      <c r="IES207" s="376"/>
      <c r="IET207" s="376"/>
      <c r="IEU207" s="376"/>
      <c r="IEV207" s="376"/>
      <c r="IEW207" s="376"/>
      <c r="IEX207" s="376"/>
      <c r="IEY207" s="376"/>
      <c r="IEZ207" s="376"/>
      <c r="IFA207" s="376"/>
      <c r="IFB207" s="376"/>
      <c r="IFC207" s="376"/>
      <c r="IFD207" s="376"/>
      <c r="IFE207" s="376"/>
      <c r="IFF207" s="376"/>
      <c r="IFG207" s="376"/>
      <c r="IFH207" s="376"/>
      <c r="IFI207" s="377"/>
      <c r="IFJ207" s="377"/>
      <c r="IFK207" s="377"/>
      <c r="IFL207" s="377"/>
      <c r="IFM207" s="377"/>
      <c r="IFN207" s="376"/>
      <c r="IFO207" s="376"/>
      <c r="IFP207" s="377"/>
      <c r="IFQ207" s="377"/>
      <c r="IFR207" s="376"/>
      <c r="IFS207" s="376"/>
      <c r="IFT207" s="377"/>
      <c r="IFU207" s="377"/>
      <c r="IFV207" s="376"/>
      <c r="IFW207" s="376"/>
      <c r="IFX207" s="376"/>
      <c r="IFY207" s="376"/>
      <c r="IFZ207" s="376"/>
      <c r="IGA207" s="376"/>
      <c r="IGB207" s="376"/>
      <c r="IGC207" s="377"/>
      <c r="IGD207" s="377"/>
      <c r="IGE207" s="376"/>
      <c r="IGF207" s="376"/>
      <c r="IGG207" s="377"/>
      <c r="IGH207" s="377"/>
      <c r="IGI207" s="376"/>
      <c r="IGJ207" s="376"/>
      <c r="IGK207" s="376"/>
      <c r="IGL207" s="376"/>
      <c r="IGM207" s="376"/>
      <c r="IGN207" s="370"/>
      <c r="IGO207" s="396"/>
      <c r="IGP207" s="376"/>
      <c r="IGQ207" s="376"/>
      <c r="IGR207" s="376"/>
      <c r="IGS207" s="376"/>
      <c r="IGT207" s="376"/>
      <c r="IGU207" s="376"/>
      <c r="IGV207" s="376"/>
      <c r="IGW207" s="375"/>
      <c r="IGX207" s="375"/>
      <c r="IGY207" s="375"/>
      <c r="IGZ207" s="375"/>
      <c r="IHA207" s="375"/>
      <c r="IHB207" s="375"/>
      <c r="IHC207" s="375"/>
      <c r="IHD207" s="375"/>
      <c r="IHE207" s="375"/>
      <c r="IHF207" s="375"/>
      <c r="IHG207" s="375"/>
      <c r="IHH207" s="375"/>
      <c r="IHI207" s="375"/>
      <c r="IHJ207" s="375"/>
      <c r="IHK207" s="375"/>
      <c r="IHL207" s="375"/>
      <c r="IHM207" s="375"/>
      <c r="IHN207" s="375"/>
      <c r="IHO207" s="375"/>
      <c r="IHP207" s="375"/>
      <c r="IHQ207" s="375"/>
      <c r="IHR207" s="375"/>
      <c r="IHS207" s="375"/>
      <c r="IHT207" s="375"/>
      <c r="IHU207" s="375"/>
      <c r="IHV207" s="375"/>
      <c r="IHW207" s="375"/>
      <c r="IHX207" s="375"/>
      <c r="IHY207" s="375"/>
      <c r="IHZ207" s="375"/>
      <c r="IIA207" s="375"/>
      <c r="IIB207" s="375"/>
      <c r="IIC207" s="375"/>
      <c r="IID207" s="375"/>
      <c r="IIE207" s="375"/>
      <c r="IIF207" s="375"/>
      <c r="IIG207" s="375"/>
      <c r="IIH207" s="375"/>
      <c r="III207" s="375"/>
      <c r="IIJ207" s="375"/>
      <c r="IIK207" s="375"/>
      <c r="IIL207" s="375"/>
      <c r="IIM207" s="375"/>
      <c r="IIN207" s="375"/>
      <c r="IIO207" s="376"/>
      <c r="IIP207" s="376"/>
      <c r="IIQ207" s="376"/>
      <c r="IIR207" s="376"/>
      <c r="IIS207" s="376"/>
      <c r="IIT207" s="376"/>
      <c r="IIU207" s="376"/>
      <c r="IIV207" s="376"/>
      <c r="IIW207" s="376"/>
      <c r="IIX207" s="376"/>
      <c r="IIY207" s="376"/>
      <c r="IIZ207" s="376"/>
      <c r="IJA207" s="376"/>
      <c r="IJB207" s="376"/>
      <c r="IJC207" s="376"/>
      <c r="IJD207" s="376"/>
      <c r="IJE207" s="376"/>
      <c r="IJF207" s="376"/>
      <c r="IJG207" s="376"/>
      <c r="IJH207" s="376"/>
      <c r="IJI207" s="376"/>
      <c r="IJJ207" s="376"/>
      <c r="IJK207" s="376"/>
      <c r="IJL207" s="376"/>
      <c r="IJM207" s="377"/>
      <c r="IJN207" s="377"/>
      <c r="IJO207" s="377"/>
      <c r="IJP207" s="377"/>
      <c r="IJQ207" s="377"/>
      <c r="IJR207" s="376"/>
      <c r="IJS207" s="376"/>
      <c r="IJT207" s="377"/>
      <c r="IJU207" s="377"/>
      <c r="IJV207" s="376"/>
      <c r="IJW207" s="376"/>
      <c r="IJX207" s="377"/>
      <c r="IJY207" s="377"/>
      <c r="IJZ207" s="376"/>
      <c r="IKA207" s="376"/>
      <c r="IKB207" s="376"/>
      <c r="IKC207" s="376"/>
      <c r="IKD207" s="376"/>
      <c r="IKE207" s="376"/>
      <c r="IKF207" s="376"/>
      <c r="IKG207" s="377"/>
      <c r="IKH207" s="377"/>
      <c r="IKI207" s="376"/>
      <c r="IKJ207" s="376"/>
      <c r="IKK207" s="377"/>
      <c r="IKL207" s="377"/>
      <c r="IKM207" s="376"/>
      <c r="IKN207" s="376"/>
      <c r="IKO207" s="376"/>
      <c r="IKP207" s="376"/>
      <c r="IKQ207" s="376"/>
      <c r="IKR207" s="370"/>
      <c r="IKS207" s="396"/>
      <c r="IKT207" s="376"/>
      <c r="IKU207" s="376"/>
      <c r="IKV207" s="376"/>
      <c r="IKW207" s="376"/>
      <c r="IKX207" s="376"/>
      <c r="IKY207" s="376"/>
      <c r="IKZ207" s="376"/>
      <c r="ILA207" s="375"/>
      <c r="ILB207" s="375"/>
      <c r="ILC207" s="375"/>
      <c r="ILD207" s="375"/>
      <c r="ILE207" s="375"/>
      <c r="ILF207" s="375"/>
      <c r="ILG207" s="375"/>
      <c r="ILH207" s="375"/>
      <c r="ILI207" s="375"/>
      <c r="ILJ207" s="375"/>
      <c r="ILK207" s="375"/>
      <c r="ILL207" s="375"/>
      <c r="ILM207" s="375"/>
      <c r="ILN207" s="375"/>
      <c r="ILO207" s="375"/>
      <c r="ILP207" s="375"/>
      <c r="ILQ207" s="375"/>
      <c r="ILR207" s="375"/>
      <c r="ILS207" s="375"/>
      <c r="ILT207" s="375"/>
      <c r="ILU207" s="375"/>
      <c r="ILV207" s="375"/>
      <c r="ILW207" s="375"/>
      <c r="ILX207" s="375"/>
      <c r="ILY207" s="375"/>
      <c r="ILZ207" s="375"/>
      <c r="IMA207" s="375"/>
      <c r="IMB207" s="375"/>
      <c r="IMC207" s="375"/>
      <c r="IMD207" s="375"/>
      <c r="IME207" s="375"/>
      <c r="IMF207" s="375"/>
      <c r="IMG207" s="375"/>
      <c r="IMH207" s="375"/>
      <c r="IMI207" s="375"/>
      <c r="IMJ207" s="375"/>
      <c r="IMK207" s="375"/>
      <c r="IML207" s="375"/>
      <c r="IMM207" s="375"/>
      <c r="IMN207" s="375"/>
      <c r="IMO207" s="375"/>
      <c r="IMP207" s="375"/>
      <c r="IMQ207" s="375"/>
      <c r="IMR207" s="375"/>
      <c r="IMS207" s="376"/>
      <c r="IMT207" s="376"/>
      <c r="IMU207" s="376"/>
      <c r="IMV207" s="376"/>
      <c r="IMW207" s="376"/>
      <c r="IMX207" s="376"/>
      <c r="IMY207" s="376"/>
      <c r="IMZ207" s="376"/>
      <c r="INA207" s="376"/>
      <c r="INB207" s="376"/>
      <c r="INC207" s="376"/>
      <c r="IND207" s="376"/>
      <c r="INE207" s="376"/>
      <c r="INF207" s="376"/>
      <c r="ING207" s="376"/>
      <c r="INH207" s="376"/>
      <c r="INI207" s="376"/>
      <c r="INJ207" s="376"/>
      <c r="INK207" s="376"/>
      <c r="INL207" s="376"/>
      <c r="INM207" s="376"/>
      <c r="INN207" s="376"/>
      <c r="INO207" s="376"/>
      <c r="INP207" s="376"/>
      <c r="INQ207" s="377"/>
      <c r="INR207" s="377"/>
      <c r="INS207" s="377"/>
      <c r="INT207" s="377"/>
      <c r="INU207" s="377"/>
      <c r="INV207" s="376"/>
      <c r="INW207" s="376"/>
      <c r="INX207" s="377"/>
      <c r="INY207" s="377"/>
      <c r="INZ207" s="376"/>
      <c r="IOA207" s="376"/>
      <c r="IOB207" s="377"/>
      <c r="IOC207" s="377"/>
      <c r="IOD207" s="376"/>
      <c r="IOE207" s="376"/>
      <c r="IOF207" s="376"/>
      <c r="IOG207" s="376"/>
      <c r="IOH207" s="376"/>
      <c r="IOI207" s="376"/>
      <c r="IOJ207" s="376"/>
      <c r="IOK207" s="377"/>
      <c r="IOL207" s="377"/>
      <c r="IOM207" s="376"/>
      <c r="ION207" s="376"/>
      <c r="IOO207" s="377"/>
      <c r="IOP207" s="377"/>
      <c r="IOQ207" s="376"/>
      <c r="IOR207" s="376"/>
      <c r="IOS207" s="376"/>
      <c r="IOT207" s="376"/>
      <c r="IOU207" s="376"/>
      <c r="IOV207" s="370"/>
      <c r="IOW207" s="396"/>
      <c r="IOX207" s="376"/>
      <c r="IOY207" s="376"/>
      <c r="IOZ207" s="376"/>
      <c r="IPA207" s="376"/>
      <c r="IPB207" s="376"/>
      <c r="IPC207" s="376"/>
      <c r="IPD207" s="376"/>
      <c r="IPE207" s="375"/>
      <c r="IPF207" s="375"/>
      <c r="IPG207" s="375"/>
      <c r="IPH207" s="375"/>
      <c r="IPI207" s="375"/>
      <c r="IPJ207" s="375"/>
      <c r="IPK207" s="375"/>
      <c r="IPL207" s="375"/>
      <c r="IPM207" s="375"/>
      <c r="IPN207" s="375"/>
      <c r="IPO207" s="375"/>
      <c r="IPP207" s="375"/>
      <c r="IPQ207" s="375"/>
      <c r="IPR207" s="375"/>
      <c r="IPS207" s="375"/>
      <c r="IPT207" s="375"/>
      <c r="IPU207" s="375"/>
      <c r="IPV207" s="375"/>
      <c r="IPW207" s="375"/>
      <c r="IPX207" s="375"/>
      <c r="IPY207" s="375"/>
      <c r="IPZ207" s="375"/>
      <c r="IQA207" s="375"/>
      <c r="IQB207" s="375"/>
      <c r="IQC207" s="375"/>
      <c r="IQD207" s="375"/>
      <c r="IQE207" s="375"/>
      <c r="IQF207" s="375"/>
      <c r="IQG207" s="375"/>
      <c r="IQH207" s="375"/>
      <c r="IQI207" s="375"/>
      <c r="IQJ207" s="375"/>
      <c r="IQK207" s="375"/>
      <c r="IQL207" s="375"/>
      <c r="IQM207" s="375"/>
      <c r="IQN207" s="375"/>
      <c r="IQO207" s="375"/>
      <c r="IQP207" s="375"/>
      <c r="IQQ207" s="375"/>
      <c r="IQR207" s="375"/>
      <c r="IQS207" s="375"/>
      <c r="IQT207" s="375"/>
      <c r="IQU207" s="375"/>
      <c r="IQV207" s="375"/>
      <c r="IQW207" s="376"/>
      <c r="IQX207" s="376"/>
      <c r="IQY207" s="376"/>
      <c r="IQZ207" s="376"/>
      <c r="IRA207" s="376"/>
      <c r="IRB207" s="376"/>
      <c r="IRC207" s="376"/>
      <c r="IRD207" s="376"/>
      <c r="IRE207" s="376"/>
      <c r="IRF207" s="376"/>
      <c r="IRG207" s="376"/>
      <c r="IRH207" s="376"/>
      <c r="IRI207" s="376"/>
      <c r="IRJ207" s="376"/>
      <c r="IRK207" s="376"/>
      <c r="IRL207" s="376"/>
      <c r="IRM207" s="376"/>
      <c r="IRN207" s="376"/>
      <c r="IRO207" s="376"/>
      <c r="IRP207" s="376"/>
      <c r="IRQ207" s="376"/>
      <c r="IRR207" s="376"/>
      <c r="IRS207" s="376"/>
      <c r="IRT207" s="376"/>
      <c r="IRU207" s="377"/>
      <c r="IRV207" s="377"/>
      <c r="IRW207" s="377"/>
      <c r="IRX207" s="377"/>
      <c r="IRY207" s="377"/>
      <c r="IRZ207" s="376"/>
      <c r="ISA207" s="376"/>
      <c r="ISB207" s="377"/>
      <c r="ISC207" s="377"/>
      <c r="ISD207" s="376"/>
      <c r="ISE207" s="376"/>
      <c r="ISF207" s="377"/>
      <c r="ISG207" s="377"/>
      <c r="ISH207" s="376"/>
      <c r="ISI207" s="376"/>
      <c r="ISJ207" s="376"/>
      <c r="ISK207" s="376"/>
      <c r="ISL207" s="376"/>
      <c r="ISM207" s="376"/>
      <c r="ISN207" s="376"/>
      <c r="ISO207" s="377"/>
      <c r="ISP207" s="377"/>
      <c r="ISQ207" s="376"/>
      <c r="ISR207" s="376"/>
      <c r="ISS207" s="377"/>
      <c r="IST207" s="377"/>
      <c r="ISU207" s="376"/>
      <c r="ISV207" s="376"/>
      <c r="ISW207" s="376"/>
      <c r="ISX207" s="376"/>
      <c r="ISY207" s="376"/>
      <c r="ISZ207" s="370"/>
      <c r="ITA207" s="396"/>
      <c r="ITB207" s="376"/>
      <c r="ITC207" s="376"/>
      <c r="ITD207" s="376"/>
      <c r="ITE207" s="376"/>
      <c r="ITF207" s="376"/>
      <c r="ITG207" s="376"/>
      <c r="ITH207" s="376"/>
      <c r="ITI207" s="375"/>
      <c r="ITJ207" s="375"/>
      <c r="ITK207" s="375"/>
      <c r="ITL207" s="375"/>
      <c r="ITM207" s="375"/>
      <c r="ITN207" s="375"/>
      <c r="ITO207" s="375"/>
      <c r="ITP207" s="375"/>
      <c r="ITQ207" s="375"/>
      <c r="ITR207" s="375"/>
      <c r="ITS207" s="375"/>
      <c r="ITT207" s="375"/>
      <c r="ITU207" s="375"/>
      <c r="ITV207" s="375"/>
      <c r="ITW207" s="375"/>
      <c r="ITX207" s="375"/>
      <c r="ITY207" s="375"/>
      <c r="ITZ207" s="375"/>
      <c r="IUA207" s="375"/>
      <c r="IUB207" s="375"/>
      <c r="IUC207" s="375"/>
      <c r="IUD207" s="375"/>
      <c r="IUE207" s="375"/>
      <c r="IUF207" s="375"/>
      <c r="IUG207" s="375"/>
      <c r="IUH207" s="375"/>
      <c r="IUI207" s="375"/>
      <c r="IUJ207" s="375"/>
      <c r="IUK207" s="375"/>
      <c r="IUL207" s="375"/>
      <c r="IUM207" s="375"/>
      <c r="IUN207" s="375"/>
      <c r="IUO207" s="375"/>
      <c r="IUP207" s="375"/>
      <c r="IUQ207" s="375"/>
      <c r="IUR207" s="375"/>
      <c r="IUS207" s="375"/>
      <c r="IUT207" s="375"/>
      <c r="IUU207" s="375"/>
      <c r="IUV207" s="375"/>
      <c r="IUW207" s="375"/>
      <c r="IUX207" s="375"/>
      <c r="IUY207" s="375"/>
      <c r="IUZ207" s="375"/>
      <c r="IVA207" s="376"/>
      <c r="IVB207" s="376"/>
      <c r="IVC207" s="376"/>
      <c r="IVD207" s="376"/>
      <c r="IVE207" s="376"/>
      <c r="IVF207" s="376"/>
      <c r="IVG207" s="376"/>
      <c r="IVH207" s="376"/>
      <c r="IVI207" s="376"/>
      <c r="IVJ207" s="376"/>
      <c r="IVK207" s="376"/>
      <c r="IVL207" s="376"/>
      <c r="IVM207" s="376"/>
      <c r="IVN207" s="376"/>
      <c r="IVO207" s="376"/>
      <c r="IVP207" s="376"/>
      <c r="IVQ207" s="376"/>
      <c r="IVR207" s="376"/>
      <c r="IVS207" s="376"/>
      <c r="IVT207" s="376"/>
      <c r="IVU207" s="376"/>
      <c r="IVV207" s="376"/>
      <c r="IVW207" s="376"/>
      <c r="IVX207" s="376"/>
      <c r="IVY207" s="377"/>
      <c r="IVZ207" s="377"/>
      <c r="IWA207" s="377"/>
      <c r="IWB207" s="377"/>
      <c r="IWC207" s="377"/>
      <c r="IWD207" s="376"/>
      <c r="IWE207" s="376"/>
      <c r="IWF207" s="377"/>
      <c r="IWG207" s="377"/>
      <c r="IWH207" s="376"/>
      <c r="IWI207" s="376"/>
      <c r="IWJ207" s="377"/>
      <c r="IWK207" s="377"/>
      <c r="IWL207" s="376"/>
      <c r="IWM207" s="376"/>
      <c r="IWN207" s="376"/>
      <c r="IWO207" s="376"/>
      <c r="IWP207" s="376"/>
      <c r="IWQ207" s="376"/>
      <c r="IWR207" s="376"/>
      <c r="IWS207" s="377"/>
      <c r="IWT207" s="377"/>
      <c r="IWU207" s="376"/>
      <c r="IWV207" s="376"/>
      <c r="IWW207" s="377"/>
      <c r="IWX207" s="377"/>
      <c r="IWY207" s="376"/>
      <c r="IWZ207" s="376"/>
      <c r="IXA207" s="376"/>
      <c r="IXB207" s="376"/>
      <c r="IXC207" s="376"/>
      <c r="IXD207" s="370"/>
      <c r="IXE207" s="396"/>
      <c r="IXF207" s="376"/>
      <c r="IXG207" s="376"/>
      <c r="IXH207" s="376"/>
      <c r="IXI207" s="376"/>
      <c r="IXJ207" s="376"/>
      <c r="IXK207" s="376"/>
      <c r="IXL207" s="376"/>
      <c r="IXM207" s="375"/>
      <c r="IXN207" s="375"/>
      <c r="IXO207" s="375"/>
      <c r="IXP207" s="375"/>
      <c r="IXQ207" s="375"/>
      <c r="IXR207" s="375"/>
      <c r="IXS207" s="375"/>
      <c r="IXT207" s="375"/>
      <c r="IXU207" s="375"/>
      <c r="IXV207" s="375"/>
      <c r="IXW207" s="375"/>
      <c r="IXX207" s="375"/>
      <c r="IXY207" s="375"/>
      <c r="IXZ207" s="375"/>
      <c r="IYA207" s="375"/>
      <c r="IYB207" s="375"/>
      <c r="IYC207" s="375"/>
      <c r="IYD207" s="375"/>
      <c r="IYE207" s="375"/>
      <c r="IYF207" s="375"/>
      <c r="IYG207" s="375"/>
      <c r="IYH207" s="375"/>
      <c r="IYI207" s="375"/>
      <c r="IYJ207" s="375"/>
      <c r="IYK207" s="375"/>
      <c r="IYL207" s="375"/>
      <c r="IYM207" s="375"/>
      <c r="IYN207" s="375"/>
      <c r="IYO207" s="375"/>
      <c r="IYP207" s="375"/>
      <c r="IYQ207" s="375"/>
      <c r="IYR207" s="375"/>
      <c r="IYS207" s="375"/>
      <c r="IYT207" s="375"/>
      <c r="IYU207" s="375"/>
      <c r="IYV207" s="375"/>
      <c r="IYW207" s="375"/>
      <c r="IYX207" s="375"/>
      <c r="IYY207" s="375"/>
      <c r="IYZ207" s="375"/>
      <c r="IZA207" s="375"/>
      <c r="IZB207" s="375"/>
      <c r="IZC207" s="375"/>
      <c r="IZD207" s="375"/>
      <c r="IZE207" s="376"/>
      <c r="IZF207" s="376"/>
      <c r="IZG207" s="376"/>
      <c r="IZH207" s="376"/>
      <c r="IZI207" s="376"/>
      <c r="IZJ207" s="376"/>
      <c r="IZK207" s="376"/>
      <c r="IZL207" s="376"/>
      <c r="IZM207" s="376"/>
      <c r="IZN207" s="376"/>
      <c r="IZO207" s="376"/>
      <c r="IZP207" s="376"/>
      <c r="IZQ207" s="376"/>
      <c r="IZR207" s="376"/>
      <c r="IZS207" s="376"/>
      <c r="IZT207" s="376"/>
      <c r="IZU207" s="376"/>
      <c r="IZV207" s="376"/>
      <c r="IZW207" s="376"/>
      <c r="IZX207" s="376"/>
      <c r="IZY207" s="376"/>
      <c r="IZZ207" s="376"/>
      <c r="JAA207" s="376"/>
      <c r="JAB207" s="376"/>
      <c r="JAC207" s="377"/>
      <c r="JAD207" s="377"/>
      <c r="JAE207" s="377"/>
      <c r="JAF207" s="377"/>
      <c r="JAG207" s="377"/>
      <c r="JAH207" s="376"/>
      <c r="JAI207" s="376"/>
      <c r="JAJ207" s="377"/>
      <c r="JAK207" s="377"/>
      <c r="JAL207" s="376"/>
      <c r="JAM207" s="376"/>
      <c r="JAN207" s="377"/>
      <c r="JAO207" s="377"/>
      <c r="JAP207" s="376"/>
      <c r="JAQ207" s="376"/>
      <c r="JAR207" s="376"/>
      <c r="JAS207" s="376"/>
      <c r="JAT207" s="376"/>
      <c r="JAU207" s="376"/>
      <c r="JAV207" s="376"/>
      <c r="JAW207" s="377"/>
      <c r="JAX207" s="377"/>
      <c r="JAY207" s="376"/>
      <c r="JAZ207" s="376"/>
      <c r="JBA207" s="377"/>
      <c r="JBB207" s="377"/>
      <c r="JBC207" s="376"/>
      <c r="JBD207" s="376"/>
      <c r="JBE207" s="376"/>
      <c r="JBF207" s="376"/>
      <c r="JBG207" s="376"/>
      <c r="JBH207" s="370"/>
      <c r="JBI207" s="396"/>
      <c r="JBJ207" s="376"/>
      <c r="JBK207" s="376"/>
      <c r="JBL207" s="376"/>
      <c r="JBM207" s="376"/>
      <c r="JBN207" s="376"/>
      <c r="JBO207" s="376"/>
      <c r="JBP207" s="376"/>
      <c r="JBQ207" s="375"/>
      <c r="JBR207" s="375"/>
      <c r="JBS207" s="375"/>
      <c r="JBT207" s="375"/>
      <c r="JBU207" s="375"/>
      <c r="JBV207" s="375"/>
      <c r="JBW207" s="375"/>
      <c r="JBX207" s="375"/>
      <c r="JBY207" s="375"/>
      <c r="JBZ207" s="375"/>
      <c r="JCA207" s="375"/>
      <c r="JCB207" s="375"/>
      <c r="JCC207" s="375"/>
      <c r="JCD207" s="375"/>
      <c r="JCE207" s="375"/>
      <c r="JCF207" s="375"/>
      <c r="JCG207" s="375"/>
      <c r="JCH207" s="375"/>
      <c r="JCI207" s="375"/>
      <c r="JCJ207" s="375"/>
      <c r="JCK207" s="375"/>
      <c r="JCL207" s="375"/>
      <c r="JCM207" s="375"/>
      <c r="JCN207" s="375"/>
      <c r="JCO207" s="375"/>
      <c r="JCP207" s="375"/>
      <c r="JCQ207" s="375"/>
      <c r="JCR207" s="375"/>
      <c r="JCS207" s="375"/>
      <c r="JCT207" s="375"/>
      <c r="JCU207" s="375"/>
      <c r="JCV207" s="375"/>
      <c r="JCW207" s="375"/>
      <c r="JCX207" s="375"/>
      <c r="JCY207" s="375"/>
      <c r="JCZ207" s="375"/>
      <c r="JDA207" s="375"/>
      <c r="JDB207" s="375"/>
      <c r="JDC207" s="375"/>
      <c r="JDD207" s="375"/>
      <c r="JDE207" s="375"/>
      <c r="JDF207" s="375"/>
      <c r="JDG207" s="375"/>
      <c r="JDH207" s="375"/>
      <c r="JDI207" s="376"/>
      <c r="JDJ207" s="376"/>
      <c r="JDK207" s="376"/>
      <c r="JDL207" s="376"/>
      <c r="JDM207" s="376"/>
      <c r="JDN207" s="376"/>
      <c r="JDO207" s="376"/>
      <c r="JDP207" s="376"/>
      <c r="JDQ207" s="376"/>
      <c r="JDR207" s="376"/>
      <c r="JDS207" s="376"/>
      <c r="JDT207" s="376"/>
      <c r="JDU207" s="376"/>
      <c r="JDV207" s="376"/>
      <c r="JDW207" s="376"/>
      <c r="JDX207" s="376"/>
      <c r="JDY207" s="376"/>
      <c r="JDZ207" s="376"/>
      <c r="JEA207" s="376"/>
      <c r="JEB207" s="376"/>
      <c r="JEC207" s="376"/>
      <c r="JED207" s="376"/>
      <c r="JEE207" s="376"/>
      <c r="JEF207" s="376"/>
      <c r="JEG207" s="377"/>
      <c r="JEH207" s="377"/>
      <c r="JEI207" s="377"/>
      <c r="JEJ207" s="377"/>
      <c r="JEK207" s="377"/>
      <c r="JEL207" s="376"/>
      <c r="JEM207" s="376"/>
      <c r="JEN207" s="377"/>
      <c r="JEO207" s="377"/>
      <c r="JEP207" s="376"/>
      <c r="JEQ207" s="376"/>
      <c r="JER207" s="377"/>
      <c r="JES207" s="377"/>
      <c r="JET207" s="376"/>
      <c r="JEU207" s="376"/>
      <c r="JEV207" s="376"/>
      <c r="JEW207" s="376"/>
      <c r="JEX207" s="376"/>
      <c r="JEY207" s="376"/>
      <c r="JEZ207" s="376"/>
      <c r="JFA207" s="377"/>
      <c r="JFB207" s="377"/>
      <c r="JFC207" s="376"/>
      <c r="JFD207" s="376"/>
      <c r="JFE207" s="377"/>
      <c r="JFF207" s="377"/>
      <c r="JFG207" s="376"/>
      <c r="JFH207" s="376"/>
      <c r="JFI207" s="376"/>
      <c r="JFJ207" s="376"/>
      <c r="JFK207" s="376"/>
      <c r="JFL207" s="370"/>
      <c r="JFM207" s="396"/>
      <c r="JFN207" s="376"/>
      <c r="JFO207" s="376"/>
      <c r="JFP207" s="376"/>
      <c r="JFQ207" s="376"/>
      <c r="JFR207" s="376"/>
      <c r="JFS207" s="376"/>
      <c r="JFT207" s="376"/>
      <c r="JFU207" s="375"/>
      <c r="JFV207" s="375"/>
      <c r="JFW207" s="375"/>
      <c r="JFX207" s="375"/>
      <c r="JFY207" s="375"/>
      <c r="JFZ207" s="375"/>
      <c r="JGA207" s="375"/>
      <c r="JGB207" s="375"/>
      <c r="JGC207" s="375"/>
      <c r="JGD207" s="375"/>
      <c r="JGE207" s="375"/>
      <c r="JGF207" s="375"/>
      <c r="JGG207" s="375"/>
      <c r="JGH207" s="375"/>
      <c r="JGI207" s="375"/>
      <c r="JGJ207" s="375"/>
      <c r="JGK207" s="375"/>
      <c r="JGL207" s="375"/>
      <c r="JGM207" s="375"/>
      <c r="JGN207" s="375"/>
      <c r="JGO207" s="375"/>
      <c r="JGP207" s="375"/>
      <c r="JGQ207" s="375"/>
      <c r="JGR207" s="375"/>
      <c r="JGS207" s="375"/>
      <c r="JGT207" s="375"/>
      <c r="JGU207" s="375"/>
      <c r="JGV207" s="375"/>
      <c r="JGW207" s="375"/>
      <c r="JGX207" s="375"/>
      <c r="JGY207" s="375"/>
      <c r="JGZ207" s="375"/>
      <c r="JHA207" s="375"/>
      <c r="JHB207" s="375"/>
      <c r="JHC207" s="375"/>
      <c r="JHD207" s="375"/>
      <c r="JHE207" s="375"/>
      <c r="JHF207" s="375"/>
      <c r="JHG207" s="375"/>
      <c r="JHH207" s="375"/>
      <c r="JHI207" s="375"/>
      <c r="JHJ207" s="375"/>
      <c r="JHK207" s="375"/>
      <c r="JHL207" s="375"/>
      <c r="JHM207" s="376"/>
      <c r="JHN207" s="376"/>
      <c r="JHO207" s="376"/>
      <c r="JHP207" s="376"/>
      <c r="JHQ207" s="376"/>
      <c r="JHR207" s="376"/>
      <c r="JHS207" s="376"/>
      <c r="JHT207" s="376"/>
      <c r="JHU207" s="376"/>
      <c r="JHV207" s="376"/>
      <c r="JHW207" s="376"/>
      <c r="JHX207" s="376"/>
      <c r="JHY207" s="376"/>
      <c r="JHZ207" s="376"/>
      <c r="JIA207" s="376"/>
      <c r="JIB207" s="376"/>
      <c r="JIC207" s="376"/>
      <c r="JID207" s="376"/>
      <c r="JIE207" s="376"/>
      <c r="JIF207" s="376"/>
      <c r="JIG207" s="376"/>
      <c r="JIH207" s="376"/>
      <c r="JII207" s="376"/>
      <c r="JIJ207" s="376"/>
      <c r="JIK207" s="377"/>
      <c r="JIL207" s="377"/>
      <c r="JIM207" s="377"/>
      <c r="JIN207" s="377"/>
      <c r="JIO207" s="377"/>
      <c r="JIP207" s="376"/>
      <c r="JIQ207" s="376"/>
      <c r="JIR207" s="377"/>
      <c r="JIS207" s="377"/>
      <c r="JIT207" s="376"/>
      <c r="JIU207" s="376"/>
      <c r="JIV207" s="377"/>
      <c r="JIW207" s="377"/>
      <c r="JIX207" s="376"/>
      <c r="JIY207" s="376"/>
      <c r="JIZ207" s="376"/>
      <c r="JJA207" s="376"/>
      <c r="JJB207" s="376"/>
      <c r="JJC207" s="376"/>
      <c r="JJD207" s="376"/>
      <c r="JJE207" s="377"/>
      <c r="JJF207" s="377"/>
      <c r="JJG207" s="376"/>
      <c r="JJH207" s="376"/>
      <c r="JJI207" s="377"/>
      <c r="JJJ207" s="377"/>
      <c r="JJK207" s="376"/>
      <c r="JJL207" s="376"/>
      <c r="JJM207" s="376"/>
      <c r="JJN207" s="376"/>
      <c r="JJO207" s="376"/>
      <c r="JJP207" s="370"/>
      <c r="JJQ207" s="396"/>
      <c r="JJR207" s="376"/>
      <c r="JJS207" s="376"/>
      <c r="JJT207" s="376"/>
      <c r="JJU207" s="376"/>
      <c r="JJV207" s="376"/>
      <c r="JJW207" s="376"/>
      <c r="JJX207" s="376"/>
      <c r="JJY207" s="375"/>
      <c r="JJZ207" s="375"/>
      <c r="JKA207" s="375"/>
      <c r="JKB207" s="375"/>
      <c r="JKC207" s="375"/>
      <c r="JKD207" s="375"/>
      <c r="JKE207" s="375"/>
      <c r="JKF207" s="375"/>
      <c r="JKG207" s="375"/>
      <c r="JKH207" s="375"/>
      <c r="JKI207" s="375"/>
      <c r="JKJ207" s="375"/>
      <c r="JKK207" s="375"/>
      <c r="JKL207" s="375"/>
      <c r="JKM207" s="375"/>
      <c r="JKN207" s="375"/>
      <c r="JKO207" s="375"/>
      <c r="JKP207" s="375"/>
      <c r="JKQ207" s="375"/>
      <c r="JKR207" s="375"/>
      <c r="JKS207" s="375"/>
      <c r="JKT207" s="375"/>
      <c r="JKU207" s="375"/>
      <c r="JKV207" s="375"/>
      <c r="JKW207" s="375"/>
      <c r="JKX207" s="375"/>
      <c r="JKY207" s="375"/>
      <c r="JKZ207" s="375"/>
      <c r="JLA207" s="375"/>
      <c r="JLB207" s="375"/>
      <c r="JLC207" s="375"/>
      <c r="JLD207" s="375"/>
      <c r="JLE207" s="375"/>
      <c r="JLF207" s="375"/>
      <c r="JLG207" s="375"/>
      <c r="JLH207" s="375"/>
      <c r="JLI207" s="375"/>
      <c r="JLJ207" s="375"/>
      <c r="JLK207" s="375"/>
      <c r="JLL207" s="375"/>
      <c r="JLM207" s="375"/>
      <c r="JLN207" s="375"/>
      <c r="JLO207" s="375"/>
      <c r="JLP207" s="375"/>
      <c r="JLQ207" s="376"/>
      <c r="JLR207" s="376"/>
      <c r="JLS207" s="376"/>
      <c r="JLT207" s="376"/>
      <c r="JLU207" s="376"/>
      <c r="JLV207" s="376"/>
      <c r="JLW207" s="376"/>
      <c r="JLX207" s="376"/>
      <c r="JLY207" s="376"/>
      <c r="JLZ207" s="376"/>
      <c r="JMA207" s="376"/>
      <c r="JMB207" s="376"/>
      <c r="JMC207" s="376"/>
      <c r="JMD207" s="376"/>
      <c r="JME207" s="376"/>
      <c r="JMF207" s="376"/>
      <c r="JMG207" s="376"/>
      <c r="JMH207" s="376"/>
      <c r="JMI207" s="376"/>
      <c r="JMJ207" s="376"/>
      <c r="JMK207" s="376"/>
      <c r="JML207" s="376"/>
      <c r="JMM207" s="376"/>
      <c r="JMN207" s="376"/>
      <c r="JMO207" s="377"/>
      <c r="JMP207" s="377"/>
      <c r="JMQ207" s="377"/>
      <c r="JMR207" s="377"/>
      <c r="JMS207" s="377"/>
      <c r="JMT207" s="376"/>
      <c r="JMU207" s="376"/>
      <c r="JMV207" s="377"/>
      <c r="JMW207" s="377"/>
      <c r="JMX207" s="376"/>
      <c r="JMY207" s="376"/>
      <c r="JMZ207" s="377"/>
      <c r="JNA207" s="377"/>
      <c r="JNB207" s="376"/>
      <c r="JNC207" s="376"/>
      <c r="JND207" s="376"/>
      <c r="JNE207" s="376"/>
      <c r="JNF207" s="376"/>
      <c r="JNG207" s="376"/>
      <c r="JNH207" s="376"/>
      <c r="JNI207" s="377"/>
      <c r="JNJ207" s="377"/>
      <c r="JNK207" s="376"/>
      <c r="JNL207" s="376"/>
      <c r="JNM207" s="377"/>
      <c r="JNN207" s="377"/>
      <c r="JNO207" s="376"/>
      <c r="JNP207" s="376"/>
      <c r="JNQ207" s="376"/>
      <c r="JNR207" s="376"/>
      <c r="JNS207" s="376"/>
      <c r="JNT207" s="370"/>
      <c r="JNU207" s="396"/>
      <c r="JNV207" s="376"/>
      <c r="JNW207" s="376"/>
      <c r="JNX207" s="376"/>
      <c r="JNY207" s="376"/>
      <c r="JNZ207" s="376"/>
      <c r="JOA207" s="376"/>
      <c r="JOB207" s="376"/>
      <c r="JOC207" s="375"/>
      <c r="JOD207" s="375"/>
      <c r="JOE207" s="375"/>
      <c r="JOF207" s="375"/>
      <c r="JOG207" s="375"/>
      <c r="JOH207" s="375"/>
      <c r="JOI207" s="375"/>
      <c r="JOJ207" s="375"/>
      <c r="JOK207" s="375"/>
      <c r="JOL207" s="375"/>
      <c r="JOM207" s="375"/>
      <c r="JON207" s="375"/>
      <c r="JOO207" s="375"/>
      <c r="JOP207" s="375"/>
      <c r="JOQ207" s="375"/>
      <c r="JOR207" s="375"/>
      <c r="JOS207" s="375"/>
      <c r="JOT207" s="375"/>
      <c r="JOU207" s="375"/>
      <c r="JOV207" s="375"/>
      <c r="JOW207" s="375"/>
      <c r="JOX207" s="375"/>
      <c r="JOY207" s="375"/>
      <c r="JOZ207" s="375"/>
      <c r="JPA207" s="375"/>
      <c r="JPB207" s="375"/>
      <c r="JPC207" s="375"/>
      <c r="JPD207" s="375"/>
      <c r="JPE207" s="375"/>
      <c r="JPF207" s="375"/>
      <c r="JPG207" s="375"/>
      <c r="JPH207" s="375"/>
      <c r="JPI207" s="375"/>
      <c r="JPJ207" s="375"/>
      <c r="JPK207" s="375"/>
      <c r="JPL207" s="375"/>
      <c r="JPM207" s="375"/>
      <c r="JPN207" s="375"/>
      <c r="JPO207" s="375"/>
      <c r="JPP207" s="375"/>
      <c r="JPQ207" s="375"/>
      <c r="JPR207" s="375"/>
      <c r="JPS207" s="375"/>
      <c r="JPT207" s="375"/>
      <c r="JPU207" s="376"/>
      <c r="JPV207" s="376"/>
      <c r="JPW207" s="376"/>
      <c r="JPX207" s="376"/>
      <c r="JPY207" s="376"/>
      <c r="JPZ207" s="376"/>
      <c r="JQA207" s="376"/>
      <c r="JQB207" s="376"/>
      <c r="JQC207" s="376"/>
      <c r="JQD207" s="376"/>
      <c r="JQE207" s="376"/>
      <c r="JQF207" s="376"/>
      <c r="JQG207" s="376"/>
      <c r="JQH207" s="376"/>
      <c r="JQI207" s="376"/>
      <c r="JQJ207" s="376"/>
      <c r="JQK207" s="376"/>
      <c r="JQL207" s="376"/>
      <c r="JQM207" s="376"/>
      <c r="JQN207" s="376"/>
      <c r="JQO207" s="376"/>
      <c r="JQP207" s="376"/>
      <c r="JQQ207" s="376"/>
      <c r="JQR207" s="376"/>
      <c r="JQS207" s="377"/>
      <c r="JQT207" s="377"/>
      <c r="JQU207" s="377"/>
      <c r="JQV207" s="377"/>
      <c r="JQW207" s="377"/>
      <c r="JQX207" s="376"/>
      <c r="JQY207" s="376"/>
      <c r="JQZ207" s="377"/>
      <c r="JRA207" s="377"/>
      <c r="JRB207" s="376"/>
      <c r="JRC207" s="376"/>
      <c r="JRD207" s="377"/>
      <c r="JRE207" s="377"/>
      <c r="JRF207" s="376"/>
      <c r="JRG207" s="376"/>
      <c r="JRH207" s="376"/>
      <c r="JRI207" s="376"/>
      <c r="JRJ207" s="376"/>
      <c r="JRK207" s="376"/>
      <c r="JRL207" s="376"/>
      <c r="JRM207" s="377"/>
      <c r="JRN207" s="377"/>
      <c r="JRO207" s="376"/>
      <c r="JRP207" s="376"/>
      <c r="JRQ207" s="377"/>
      <c r="JRR207" s="377"/>
      <c r="JRS207" s="376"/>
      <c r="JRT207" s="376"/>
      <c r="JRU207" s="376"/>
      <c r="JRV207" s="376"/>
      <c r="JRW207" s="376"/>
      <c r="JRX207" s="370"/>
      <c r="JRY207" s="396"/>
      <c r="JRZ207" s="376"/>
      <c r="JSA207" s="376"/>
      <c r="JSB207" s="376"/>
      <c r="JSC207" s="376"/>
      <c r="JSD207" s="376"/>
      <c r="JSE207" s="376"/>
      <c r="JSF207" s="376"/>
      <c r="JSG207" s="375"/>
      <c r="JSH207" s="375"/>
      <c r="JSI207" s="375"/>
      <c r="JSJ207" s="375"/>
      <c r="JSK207" s="375"/>
      <c r="JSL207" s="375"/>
      <c r="JSM207" s="375"/>
      <c r="JSN207" s="375"/>
      <c r="JSO207" s="375"/>
      <c r="JSP207" s="375"/>
      <c r="JSQ207" s="375"/>
      <c r="JSR207" s="375"/>
      <c r="JSS207" s="375"/>
      <c r="JST207" s="375"/>
      <c r="JSU207" s="375"/>
      <c r="JSV207" s="375"/>
      <c r="JSW207" s="375"/>
      <c r="JSX207" s="375"/>
      <c r="JSY207" s="375"/>
      <c r="JSZ207" s="375"/>
      <c r="JTA207" s="375"/>
      <c r="JTB207" s="375"/>
      <c r="JTC207" s="375"/>
      <c r="JTD207" s="375"/>
      <c r="JTE207" s="375"/>
      <c r="JTF207" s="375"/>
      <c r="JTG207" s="375"/>
      <c r="JTH207" s="375"/>
      <c r="JTI207" s="375"/>
      <c r="JTJ207" s="375"/>
      <c r="JTK207" s="375"/>
      <c r="JTL207" s="375"/>
      <c r="JTM207" s="375"/>
      <c r="JTN207" s="375"/>
      <c r="JTO207" s="375"/>
      <c r="JTP207" s="375"/>
      <c r="JTQ207" s="375"/>
      <c r="JTR207" s="375"/>
      <c r="JTS207" s="375"/>
      <c r="JTT207" s="375"/>
      <c r="JTU207" s="375"/>
      <c r="JTV207" s="375"/>
      <c r="JTW207" s="375"/>
      <c r="JTX207" s="375"/>
      <c r="JTY207" s="376"/>
      <c r="JTZ207" s="376"/>
      <c r="JUA207" s="376"/>
      <c r="JUB207" s="376"/>
      <c r="JUC207" s="376"/>
      <c r="JUD207" s="376"/>
      <c r="JUE207" s="376"/>
      <c r="JUF207" s="376"/>
      <c r="JUG207" s="376"/>
      <c r="JUH207" s="376"/>
      <c r="JUI207" s="376"/>
      <c r="JUJ207" s="376"/>
      <c r="JUK207" s="376"/>
      <c r="JUL207" s="376"/>
      <c r="JUM207" s="376"/>
      <c r="JUN207" s="376"/>
      <c r="JUO207" s="376"/>
      <c r="JUP207" s="376"/>
      <c r="JUQ207" s="376"/>
      <c r="JUR207" s="376"/>
      <c r="JUS207" s="376"/>
      <c r="JUT207" s="376"/>
      <c r="JUU207" s="376"/>
      <c r="JUV207" s="376"/>
      <c r="JUW207" s="377"/>
      <c r="JUX207" s="377"/>
      <c r="JUY207" s="377"/>
      <c r="JUZ207" s="377"/>
      <c r="JVA207" s="377"/>
      <c r="JVB207" s="376"/>
      <c r="JVC207" s="376"/>
      <c r="JVD207" s="377"/>
      <c r="JVE207" s="377"/>
      <c r="JVF207" s="376"/>
      <c r="JVG207" s="376"/>
      <c r="JVH207" s="377"/>
      <c r="JVI207" s="377"/>
      <c r="JVJ207" s="376"/>
      <c r="JVK207" s="376"/>
      <c r="JVL207" s="376"/>
      <c r="JVM207" s="376"/>
      <c r="JVN207" s="376"/>
      <c r="JVO207" s="376"/>
      <c r="JVP207" s="376"/>
      <c r="JVQ207" s="377"/>
      <c r="JVR207" s="377"/>
      <c r="JVS207" s="376"/>
      <c r="JVT207" s="376"/>
      <c r="JVU207" s="377"/>
      <c r="JVV207" s="377"/>
      <c r="JVW207" s="376"/>
      <c r="JVX207" s="376"/>
      <c r="JVY207" s="376"/>
      <c r="JVZ207" s="376"/>
      <c r="JWA207" s="376"/>
      <c r="JWB207" s="370"/>
      <c r="JWC207" s="396"/>
      <c r="JWD207" s="376"/>
      <c r="JWE207" s="376"/>
      <c r="JWF207" s="376"/>
      <c r="JWG207" s="376"/>
      <c r="JWH207" s="376"/>
      <c r="JWI207" s="376"/>
      <c r="JWJ207" s="376"/>
      <c r="JWK207" s="375"/>
      <c r="JWL207" s="375"/>
      <c r="JWM207" s="375"/>
      <c r="JWN207" s="375"/>
      <c r="JWO207" s="375"/>
      <c r="JWP207" s="375"/>
      <c r="JWQ207" s="375"/>
      <c r="JWR207" s="375"/>
      <c r="JWS207" s="375"/>
      <c r="JWT207" s="375"/>
      <c r="JWU207" s="375"/>
      <c r="JWV207" s="375"/>
      <c r="JWW207" s="375"/>
      <c r="JWX207" s="375"/>
      <c r="JWY207" s="375"/>
      <c r="JWZ207" s="375"/>
      <c r="JXA207" s="375"/>
      <c r="JXB207" s="375"/>
      <c r="JXC207" s="375"/>
      <c r="JXD207" s="375"/>
      <c r="JXE207" s="375"/>
      <c r="JXF207" s="375"/>
      <c r="JXG207" s="375"/>
      <c r="JXH207" s="375"/>
      <c r="JXI207" s="375"/>
      <c r="JXJ207" s="375"/>
      <c r="JXK207" s="375"/>
      <c r="JXL207" s="375"/>
      <c r="JXM207" s="375"/>
      <c r="JXN207" s="375"/>
      <c r="JXO207" s="375"/>
      <c r="JXP207" s="375"/>
      <c r="JXQ207" s="375"/>
      <c r="JXR207" s="375"/>
      <c r="JXS207" s="375"/>
      <c r="JXT207" s="375"/>
      <c r="JXU207" s="375"/>
      <c r="JXV207" s="375"/>
      <c r="JXW207" s="375"/>
      <c r="JXX207" s="375"/>
      <c r="JXY207" s="375"/>
      <c r="JXZ207" s="375"/>
      <c r="JYA207" s="375"/>
      <c r="JYB207" s="375"/>
      <c r="JYC207" s="376"/>
      <c r="JYD207" s="376"/>
      <c r="JYE207" s="376"/>
      <c r="JYF207" s="376"/>
      <c r="JYG207" s="376"/>
      <c r="JYH207" s="376"/>
      <c r="JYI207" s="376"/>
      <c r="JYJ207" s="376"/>
      <c r="JYK207" s="376"/>
      <c r="JYL207" s="376"/>
      <c r="JYM207" s="376"/>
      <c r="JYN207" s="376"/>
      <c r="JYO207" s="376"/>
      <c r="JYP207" s="376"/>
      <c r="JYQ207" s="376"/>
      <c r="JYR207" s="376"/>
      <c r="JYS207" s="376"/>
      <c r="JYT207" s="376"/>
      <c r="JYU207" s="376"/>
      <c r="JYV207" s="376"/>
      <c r="JYW207" s="376"/>
      <c r="JYX207" s="376"/>
      <c r="JYY207" s="376"/>
      <c r="JYZ207" s="376"/>
      <c r="JZA207" s="377"/>
      <c r="JZB207" s="377"/>
      <c r="JZC207" s="377"/>
      <c r="JZD207" s="377"/>
      <c r="JZE207" s="377"/>
      <c r="JZF207" s="376"/>
      <c r="JZG207" s="376"/>
      <c r="JZH207" s="377"/>
      <c r="JZI207" s="377"/>
      <c r="JZJ207" s="376"/>
      <c r="JZK207" s="376"/>
      <c r="JZL207" s="377"/>
      <c r="JZM207" s="377"/>
      <c r="JZN207" s="376"/>
      <c r="JZO207" s="376"/>
      <c r="JZP207" s="376"/>
      <c r="JZQ207" s="376"/>
      <c r="JZR207" s="376"/>
      <c r="JZS207" s="376"/>
      <c r="JZT207" s="376"/>
      <c r="JZU207" s="377"/>
      <c r="JZV207" s="377"/>
      <c r="JZW207" s="376"/>
      <c r="JZX207" s="376"/>
      <c r="JZY207" s="377"/>
      <c r="JZZ207" s="377"/>
      <c r="KAA207" s="376"/>
      <c r="KAB207" s="376"/>
      <c r="KAC207" s="376"/>
      <c r="KAD207" s="376"/>
      <c r="KAE207" s="376"/>
      <c r="KAF207" s="370"/>
      <c r="KAG207" s="396"/>
      <c r="KAH207" s="376"/>
      <c r="KAI207" s="376"/>
      <c r="KAJ207" s="376"/>
      <c r="KAK207" s="376"/>
      <c r="KAL207" s="376"/>
      <c r="KAM207" s="376"/>
      <c r="KAN207" s="376"/>
      <c r="KAO207" s="375"/>
      <c r="KAP207" s="375"/>
      <c r="KAQ207" s="375"/>
      <c r="KAR207" s="375"/>
      <c r="KAS207" s="375"/>
      <c r="KAT207" s="375"/>
      <c r="KAU207" s="375"/>
      <c r="KAV207" s="375"/>
      <c r="KAW207" s="375"/>
      <c r="KAX207" s="375"/>
      <c r="KAY207" s="375"/>
      <c r="KAZ207" s="375"/>
      <c r="KBA207" s="375"/>
      <c r="KBB207" s="375"/>
      <c r="KBC207" s="375"/>
      <c r="KBD207" s="375"/>
      <c r="KBE207" s="375"/>
      <c r="KBF207" s="375"/>
      <c r="KBG207" s="375"/>
      <c r="KBH207" s="375"/>
      <c r="KBI207" s="375"/>
      <c r="KBJ207" s="375"/>
      <c r="KBK207" s="375"/>
      <c r="KBL207" s="375"/>
      <c r="KBM207" s="375"/>
      <c r="KBN207" s="375"/>
      <c r="KBO207" s="375"/>
      <c r="KBP207" s="375"/>
      <c r="KBQ207" s="375"/>
      <c r="KBR207" s="375"/>
      <c r="KBS207" s="375"/>
      <c r="KBT207" s="375"/>
      <c r="KBU207" s="375"/>
      <c r="KBV207" s="375"/>
      <c r="KBW207" s="375"/>
      <c r="KBX207" s="375"/>
      <c r="KBY207" s="375"/>
      <c r="KBZ207" s="375"/>
      <c r="KCA207" s="375"/>
      <c r="KCB207" s="375"/>
      <c r="KCC207" s="375"/>
      <c r="KCD207" s="375"/>
      <c r="KCE207" s="375"/>
      <c r="KCF207" s="375"/>
      <c r="KCG207" s="376"/>
      <c r="KCH207" s="376"/>
      <c r="KCI207" s="376"/>
      <c r="KCJ207" s="376"/>
      <c r="KCK207" s="376"/>
      <c r="KCL207" s="376"/>
      <c r="KCM207" s="376"/>
      <c r="KCN207" s="376"/>
      <c r="KCO207" s="376"/>
      <c r="KCP207" s="376"/>
      <c r="KCQ207" s="376"/>
      <c r="KCR207" s="376"/>
      <c r="KCS207" s="376"/>
      <c r="KCT207" s="376"/>
      <c r="KCU207" s="376"/>
      <c r="KCV207" s="376"/>
      <c r="KCW207" s="376"/>
      <c r="KCX207" s="376"/>
      <c r="KCY207" s="376"/>
      <c r="KCZ207" s="376"/>
      <c r="KDA207" s="376"/>
      <c r="KDB207" s="376"/>
      <c r="KDC207" s="376"/>
      <c r="KDD207" s="376"/>
      <c r="KDE207" s="377"/>
      <c r="KDF207" s="377"/>
      <c r="KDG207" s="377"/>
      <c r="KDH207" s="377"/>
      <c r="KDI207" s="377"/>
      <c r="KDJ207" s="376"/>
      <c r="KDK207" s="376"/>
      <c r="KDL207" s="377"/>
      <c r="KDM207" s="377"/>
      <c r="KDN207" s="376"/>
      <c r="KDO207" s="376"/>
      <c r="KDP207" s="377"/>
      <c r="KDQ207" s="377"/>
      <c r="KDR207" s="376"/>
      <c r="KDS207" s="376"/>
      <c r="KDT207" s="376"/>
      <c r="KDU207" s="376"/>
      <c r="KDV207" s="376"/>
      <c r="KDW207" s="376"/>
      <c r="KDX207" s="376"/>
      <c r="KDY207" s="377"/>
      <c r="KDZ207" s="377"/>
      <c r="KEA207" s="376"/>
      <c r="KEB207" s="376"/>
      <c r="KEC207" s="377"/>
      <c r="KED207" s="377"/>
      <c r="KEE207" s="376"/>
      <c r="KEF207" s="376"/>
      <c r="KEG207" s="376"/>
      <c r="KEH207" s="376"/>
      <c r="KEI207" s="376"/>
      <c r="KEJ207" s="370"/>
      <c r="KEK207" s="396"/>
      <c r="KEL207" s="376"/>
      <c r="KEM207" s="376"/>
      <c r="KEN207" s="376"/>
      <c r="KEO207" s="376"/>
      <c r="KEP207" s="376"/>
      <c r="KEQ207" s="376"/>
      <c r="KER207" s="376"/>
      <c r="KES207" s="375"/>
      <c r="KET207" s="375"/>
      <c r="KEU207" s="375"/>
      <c r="KEV207" s="375"/>
      <c r="KEW207" s="375"/>
      <c r="KEX207" s="375"/>
      <c r="KEY207" s="375"/>
      <c r="KEZ207" s="375"/>
      <c r="KFA207" s="375"/>
      <c r="KFB207" s="375"/>
      <c r="KFC207" s="375"/>
      <c r="KFD207" s="375"/>
      <c r="KFE207" s="375"/>
      <c r="KFF207" s="375"/>
      <c r="KFG207" s="375"/>
      <c r="KFH207" s="375"/>
      <c r="KFI207" s="375"/>
      <c r="KFJ207" s="375"/>
      <c r="KFK207" s="375"/>
      <c r="KFL207" s="375"/>
      <c r="KFM207" s="375"/>
      <c r="KFN207" s="375"/>
      <c r="KFO207" s="375"/>
      <c r="KFP207" s="375"/>
      <c r="KFQ207" s="375"/>
      <c r="KFR207" s="375"/>
      <c r="KFS207" s="375"/>
      <c r="KFT207" s="375"/>
      <c r="KFU207" s="375"/>
      <c r="KFV207" s="375"/>
      <c r="KFW207" s="375"/>
      <c r="KFX207" s="375"/>
      <c r="KFY207" s="375"/>
      <c r="KFZ207" s="375"/>
      <c r="KGA207" s="375"/>
      <c r="KGB207" s="375"/>
      <c r="KGC207" s="375"/>
      <c r="KGD207" s="375"/>
      <c r="KGE207" s="375"/>
      <c r="KGF207" s="375"/>
      <c r="KGG207" s="375"/>
      <c r="KGH207" s="375"/>
      <c r="KGI207" s="375"/>
      <c r="KGJ207" s="375"/>
      <c r="KGK207" s="376"/>
      <c r="KGL207" s="376"/>
      <c r="KGM207" s="376"/>
      <c r="KGN207" s="376"/>
      <c r="KGO207" s="376"/>
      <c r="KGP207" s="376"/>
      <c r="KGQ207" s="376"/>
      <c r="KGR207" s="376"/>
      <c r="KGS207" s="376"/>
      <c r="KGT207" s="376"/>
      <c r="KGU207" s="376"/>
      <c r="KGV207" s="376"/>
      <c r="KGW207" s="376"/>
      <c r="KGX207" s="376"/>
      <c r="KGY207" s="376"/>
      <c r="KGZ207" s="376"/>
      <c r="KHA207" s="376"/>
      <c r="KHB207" s="376"/>
      <c r="KHC207" s="376"/>
      <c r="KHD207" s="376"/>
      <c r="KHE207" s="376"/>
      <c r="KHF207" s="376"/>
      <c r="KHG207" s="376"/>
      <c r="KHH207" s="376"/>
      <c r="KHI207" s="377"/>
      <c r="KHJ207" s="377"/>
      <c r="KHK207" s="377"/>
      <c r="KHL207" s="377"/>
      <c r="KHM207" s="377"/>
      <c r="KHN207" s="376"/>
      <c r="KHO207" s="376"/>
      <c r="KHP207" s="377"/>
      <c r="KHQ207" s="377"/>
      <c r="KHR207" s="376"/>
      <c r="KHS207" s="376"/>
      <c r="KHT207" s="377"/>
      <c r="KHU207" s="377"/>
      <c r="KHV207" s="376"/>
      <c r="KHW207" s="376"/>
      <c r="KHX207" s="376"/>
      <c r="KHY207" s="376"/>
      <c r="KHZ207" s="376"/>
      <c r="KIA207" s="376"/>
      <c r="KIB207" s="376"/>
      <c r="KIC207" s="377"/>
      <c r="KID207" s="377"/>
      <c r="KIE207" s="376"/>
      <c r="KIF207" s="376"/>
      <c r="KIG207" s="377"/>
      <c r="KIH207" s="377"/>
      <c r="KII207" s="376"/>
      <c r="KIJ207" s="376"/>
      <c r="KIK207" s="376"/>
      <c r="KIL207" s="376"/>
      <c r="KIM207" s="376"/>
      <c r="KIN207" s="370"/>
      <c r="KIO207" s="396"/>
      <c r="KIP207" s="376"/>
      <c r="KIQ207" s="376"/>
      <c r="KIR207" s="376"/>
      <c r="KIS207" s="376"/>
      <c r="KIT207" s="376"/>
      <c r="KIU207" s="376"/>
      <c r="KIV207" s="376"/>
      <c r="KIW207" s="375"/>
      <c r="KIX207" s="375"/>
      <c r="KIY207" s="375"/>
      <c r="KIZ207" s="375"/>
      <c r="KJA207" s="375"/>
      <c r="KJB207" s="375"/>
      <c r="KJC207" s="375"/>
      <c r="KJD207" s="375"/>
      <c r="KJE207" s="375"/>
      <c r="KJF207" s="375"/>
      <c r="KJG207" s="375"/>
      <c r="KJH207" s="375"/>
      <c r="KJI207" s="375"/>
      <c r="KJJ207" s="375"/>
      <c r="KJK207" s="375"/>
      <c r="KJL207" s="375"/>
      <c r="KJM207" s="375"/>
      <c r="KJN207" s="375"/>
      <c r="KJO207" s="375"/>
      <c r="KJP207" s="375"/>
      <c r="KJQ207" s="375"/>
      <c r="KJR207" s="375"/>
      <c r="KJS207" s="375"/>
      <c r="KJT207" s="375"/>
      <c r="KJU207" s="375"/>
      <c r="KJV207" s="375"/>
      <c r="KJW207" s="375"/>
      <c r="KJX207" s="375"/>
      <c r="KJY207" s="375"/>
      <c r="KJZ207" s="375"/>
      <c r="KKA207" s="375"/>
      <c r="KKB207" s="375"/>
      <c r="KKC207" s="375"/>
      <c r="KKD207" s="375"/>
      <c r="KKE207" s="375"/>
      <c r="KKF207" s="375"/>
      <c r="KKG207" s="375"/>
      <c r="KKH207" s="375"/>
      <c r="KKI207" s="375"/>
      <c r="KKJ207" s="375"/>
      <c r="KKK207" s="375"/>
      <c r="KKL207" s="375"/>
      <c r="KKM207" s="375"/>
      <c r="KKN207" s="375"/>
      <c r="KKO207" s="376"/>
      <c r="KKP207" s="376"/>
      <c r="KKQ207" s="376"/>
      <c r="KKR207" s="376"/>
      <c r="KKS207" s="376"/>
      <c r="KKT207" s="376"/>
      <c r="KKU207" s="376"/>
      <c r="KKV207" s="376"/>
      <c r="KKW207" s="376"/>
      <c r="KKX207" s="376"/>
      <c r="KKY207" s="376"/>
      <c r="KKZ207" s="376"/>
      <c r="KLA207" s="376"/>
      <c r="KLB207" s="376"/>
      <c r="KLC207" s="376"/>
      <c r="KLD207" s="376"/>
      <c r="KLE207" s="376"/>
      <c r="KLF207" s="376"/>
      <c r="KLG207" s="376"/>
      <c r="KLH207" s="376"/>
      <c r="KLI207" s="376"/>
      <c r="KLJ207" s="376"/>
      <c r="KLK207" s="376"/>
      <c r="KLL207" s="376"/>
      <c r="KLM207" s="377"/>
      <c r="KLN207" s="377"/>
      <c r="KLO207" s="377"/>
      <c r="KLP207" s="377"/>
      <c r="KLQ207" s="377"/>
      <c r="KLR207" s="376"/>
      <c r="KLS207" s="376"/>
      <c r="KLT207" s="377"/>
      <c r="KLU207" s="377"/>
      <c r="KLV207" s="376"/>
      <c r="KLW207" s="376"/>
      <c r="KLX207" s="377"/>
      <c r="KLY207" s="377"/>
      <c r="KLZ207" s="376"/>
      <c r="KMA207" s="376"/>
      <c r="KMB207" s="376"/>
      <c r="KMC207" s="376"/>
      <c r="KMD207" s="376"/>
      <c r="KME207" s="376"/>
      <c r="KMF207" s="376"/>
      <c r="KMG207" s="377"/>
      <c r="KMH207" s="377"/>
      <c r="KMI207" s="376"/>
      <c r="KMJ207" s="376"/>
      <c r="KMK207" s="377"/>
      <c r="KML207" s="377"/>
      <c r="KMM207" s="376"/>
      <c r="KMN207" s="376"/>
      <c r="KMO207" s="376"/>
      <c r="KMP207" s="376"/>
      <c r="KMQ207" s="376"/>
      <c r="KMR207" s="370"/>
      <c r="KMS207" s="396"/>
      <c r="KMT207" s="376"/>
      <c r="KMU207" s="376"/>
      <c r="KMV207" s="376"/>
      <c r="KMW207" s="376"/>
      <c r="KMX207" s="376"/>
      <c r="KMY207" s="376"/>
      <c r="KMZ207" s="376"/>
      <c r="KNA207" s="375"/>
      <c r="KNB207" s="375"/>
      <c r="KNC207" s="375"/>
      <c r="KND207" s="375"/>
      <c r="KNE207" s="375"/>
      <c r="KNF207" s="375"/>
      <c r="KNG207" s="375"/>
      <c r="KNH207" s="375"/>
      <c r="KNI207" s="375"/>
      <c r="KNJ207" s="375"/>
      <c r="KNK207" s="375"/>
      <c r="KNL207" s="375"/>
      <c r="KNM207" s="375"/>
      <c r="KNN207" s="375"/>
      <c r="KNO207" s="375"/>
      <c r="KNP207" s="375"/>
      <c r="KNQ207" s="375"/>
      <c r="KNR207" s="375"/>
      <c r="KNS207" s="375"/>
      <c r="KNT207" s="375"/>
      <c r="KNU207" s="375"/>
      <c r="KNV207" s="375"/>
      <c r="KNW207" s="375"/>
      <c r="KNX207" s="375"/>
      <c r="KNY207" s="375"/>
      <c r="KNZ207" s="375"/>
      <c r="KOA207" s="375"/>
      <c r="KOB207" s="375"/>
      <c r="KOC207" s="375"/>
      <c r="KOD207" s="375"/>
      <c r="KOE207" s="375"/>
      <c r="KOF207" s="375"/>
      <c r="KOG207" s="375"/>
      <c r="KOH207" s="375"/>
      <c r="KOI207" s="375"/>
      <c r="KOJ207" s="375"/>
      <c r="KOK207" s="375"/>
      <c r="KOL207" s="375"/>
      <c r="KOM207" s="375"/>
      <c r="KON207" s="375"/>
      <c r="KOO207" s="375"/>
      <c r="KOP207" s="375"/>
      <c r="KOQ207" s="375"/>
      <c r="KOR207" s="375"/>
      <c r="KOS207" s="376"/>
      <c r="KOT207" s="376"/>
      <c r="KOU207" s="376"/>
      <c r="KOV207" s="376"/>
      <c r="KOW207" s="376"/>
      <c r="KOX207" s="376"/>
      <c r="KOY207" s="376"/>
      <c r="KOZ207" s="376"/>
      <c r="KPA207" s="376"/>
      <c r="KPB207" s="376"/>
      <c r="KPC207" s="376"/>
      <c r="KPD207" s="376"/>
      <c r="KPE207" s="376"/>
      <c r="KPF207" s="376"/>
      <c r="KPG207" s="376"/>
      <c r="KPH207" s="376"/>
      <c r="KPI207" s="376"/>
      <c r="KPJ207" s="376"/>
      <c r="KPK207" s="376"/>
      <c r="KPL207" s="376"/>
      <c r="KPM207" s="376"/>
      <c r="KPN207" s="376"/>
      <c r="KPO207" s="376"/>
      <c r="KPP207" s="376"/>
      <c r="KPQ207" s="377"/>
      <c r="KPR207" s="377"/>
      <c r="KPS207" s="377"/>
      <c r="KPT207" s="377"/>
      <c r="KPU207" s="377"/>
      <c r="KPV207" s="376"/>
      <c r="KPW207" s="376"/>
      <c r="KPX207" s="377"/>
      <c r="KPY207" s="377"/>
      <c r="KPZ207" s="376"/>
      <c r="KQA207" s="376"/>
      <c r="KQB207" s="377"/>
      <c r="KQC207" s="377"/>
      <c r="KQD207" s="376"/>
      <c r="KQE207" s="376"/>
      <c r="KQF207" s="376"/>
      <c r="KQG207" s="376"/>
      <c r="KQH207" s="376"/>
      <c r="KQI207" s="376"/>
      <c r="KQJ207" s="376"/>
      <c r="KQK207" s="377"/>
      <c r="KQL207" s="377"/>
      <c r="KQM207" s="376"/>
      <c r="KQN207" s="376"/>
      <c r="KQO207" s="377"/>
      <c r="KQP207" s="377"/>
      <c r="KQQ207" s="376"/>
      <c r="KQR207" s="376"/>
      <c r="KQS207" s="376"/>
      <c r="KQT207" s="376"/>
      <c r="KQU207" s="376"/>
      <c r="KQV207" s="370"/>
      <c r="KQW207" s="396"/>
      <c r="KQX207" s="376"/>
      <c r="KQY207" s="376"/>
      <c r="KQZ207" s="376"/>
      <c r="KRA207" s="376"/>
      <c r="KRB207" s="376"/>
      <c r="KRC207" s="376"/>
      <c r="KRD207" s="376"/>
      <c r="KRE207" s="375"/>
      <c r="KRF207" s="375"/>
      <c r="KRG207" s="375"/>
      <c r="KRH207" s="375"/>
      <c r="KRI207" s="375"/>
      <c r="KRJ207" s="375"/>
      <c r="KRK207" s="375"/>
      <c r="KRL207" s="375"/>
      <c r="KRM207" s="375"/>
      <c r="KRN207" s="375"/>
      <c r="KRO207" s="375"/>
      <c r="KRP207" s="375"/>
      <c r="KRQ207" s="375"/>
      <c r="KRR207" s="375"/>
      <c r="KRS207" s="375"/>
      <c r="KRT207" s="375"/>
      <c r="KRU207" s="375"/>
      <c r="KRV207" s="375"/>
      <c r="KRW207" s="375"/>
      <c r="KRX207" s="375"/>
      <c r="KRY207" s="375"/>
      <c r="KRZ207" s="375"/>
      <c r="KSA207" s="375"/>
      <c r="KSB207" s="375"/>
      <c r="KSC207" s="375"/>
      <c r="KSD207" s="375"/>
      <c r="KSE207" s="375"/>
      <c r="KSF207" s="375"/>
      <c r="KSG207" s="375"/>
      <c r="KSH207" s="375"/>
      <c r="KSI207" s="375"/>
      <c r="KSJ207" s="375"/>
      <c r="KSK207" s="375"/>
      <c r="KSL207" s="375"/>
      <c r="KSM207" s="375"/>
      <c r="KSN207" s="375"/>
      <c r="KSO207" s="375"/>
      <c r="KSP207" s="375"/>
      <c r="KSQ207" s="375"/>
      <c r="KSR207" s="375"/>
      <c r="KSS207" s="375"/>
      <c r="KST207" s="375"/>
      <c r="KSU207" s="375"/>
      <c r="KSV207" s="375"/>
      <c r="KSW207" s="376"/>
      <c r="KSX207" s="376"/>
      <c r="KSY207" s="376"/>
      <c r="KSZ207" s="376"/>
      <c r="KTA207" s="376"/>
      <c r="KTB207" s="376"/>
      <c r="KTC207" s="376"/>
      <c r="KTD207" s="376"/>
      <c r="KTE207" s="376"/>
      <c r="KTF207" s="376"/>
      <c r="KTG207" s="376"/>
      <c r="KTH207" s="376"/>
      <c r="KTI207" s="376"/>
      <c r="KTJ207" s="376"/>
      <c r="KTK207" s="376"/>
      <c r="KTL207" s="376"/>
      <c r="KTM207" s="376"/>
      <c r="KTN207" s="376"/>
      <c r="KTO207" s="376"/>
      <c r="KTP207" s="376"/>
      <c r="KTQ207" s="376"/>
      <c r="KTR207" s="376"/>
      <c r="KTS207" s="376"/>
      <c r="KTT207" s="376"/>
      <c r="KTU207" s="377"/>
      <c r="KTV207" s="377"/>
      <c r="KTW207" s="377"/>
      <c r="KTX207" s="377"/>
      <c r="KTY207" s="377"/>
      <c r="KTZ207" s="376"/>
      <c r="KUA207" s="376"/>
      <c r="KUB207" s="377"/>
      <c r="KUC207" s="377"/>
      <c r="KUD207" s="376"/>
      <c r="KUE207" s="376"/>
      <c r="KUF207" s="377"/>
      <c r="KUG207" s="377"/>
      <c r="KUH207" s="376"/>
      <c r="KUI207" s="376"/>
      <c r="KUJ207" s="376"/>
      <c r="KUK207" s="376"/>
      <c r="KUL207" s="376"/>
      <c r="KUM207" s="376"/>
      <c r="KUN207" s="376"/>
      <c r="KUO207" s="377"/>
      <c r="KUP207" s="377"/>
      <c r="KUQ207" s="376"/>
      <c r="KUR207" s="376"/>
      <c r="KUS207" s="377"/>
      <c r="KUT207" s="377"/>
      <c r="KUU207" s="376"/>
      <c r="KUV207" s="376"/>
      <c r="KUW207" s="376"/>
      <c r="KUX207" s="376"/>
      <c r="KUY207" s="376"/>
      <c r="KUZ207" s="370"/>
      <c r="KVA207" s="396"/>
      <c r="KVB207" s="376"/>
      <c r="KVC207" s="376"/>
      <c r="KVD207" s="376"/>
      <c r="KVE207" s="376"/>
      <c r="KVF207" s="376"/>
      <c r="KVG207" s="376"/>
      <c r="KVH207" s="376"/>
      <c r="KVI207" s="375"/>
      <c r="KVJ207" s="375"/>
      <c r="KVK207" s="375"/>
      <c r="KVL207" s="375"/>
      <c r="KVM207" s="375"/>
      <c r="KVN207" s="375"/>
      <c r="KVO207" s="375"/>
      <c r="KVP207" s="375"/>
      <c r="KVQ207" s="375"/>
      <c r="KVR207" s="375"/>
      <c r="KVS207" s="375"/>
      <c r="KVT207" s="375"/>
      <c r="KVU207" s="375"/>
      <c r="KVV207" s="375"/>
      <c r="KVW207" s="375"/>
      <c r="KVX207" s="375"/>
      <c r="KVY207" s="375"/>
      <c r="KVZ207" s="375"/>
      <c r="KWA207" s="375"/>
      <c r="KWB207" s="375"/>
      <c r="KWC207" s="375"/>
      <c r="KWD207" s="375"/>
      <c r="KWE207" s="375"/>
      <c r="KWF207" s="375"/>
      <c r="KWG207" s="375"/>
      <c r="KWH207" s="375"/>
      <c r="KWI207" s="375"/>
      <c r="KWJ207" s="375"/>
      <c r="KWK207" s="375"/>
      <c r="KWL207" s="375"/>
      <c r="KWM207" s="375"/>
      <c r="KWN207" s="375"/>
      <c r="KWO207" s="375"/>
      <c r="KWP207" s="375"/>
      <c r="KWQ207" s="375"/>
      <c r="KWR207" s="375"/>
      <c r="KWS207" s="375"/>
      <c r="KWT207" s="375"/>
      <c r="KWU207" s="375"/>
      <c r="KWV207" s="375"/>
      <c r="KWW207" s="375"/>
      <c r="KWX207" s="375"/>
      <c r="KWY207" s="375"/>
      <c r="KWZ207" s="375"/>
      <c r="KXA207" s="376"/>
      <c r="KXB207" s="376"/>
      <c r="KXC207" s="376"/>
      <c r="KXD207" s="376"/>
      <c r="KXE207" s="376"/>
      <c r="KXF207" s="376"/>
      <c r="KXG207" s="376"/>
      <c r="KXH207" s="376"/>
      <c r="KXI207" s="376"/>
      <c r="KXJ207" s="376"/>
      <c r="KXK207" s="376"/>
      <c r="KXL207" s="376"/>
      <c r="KXM207" s="376"/>
      <c r="KXN207" s="376"/>
      <c r="KXO207" s="376"/>
      <c r="KXP207" s="376"/>
      <c r="KXQ207" s="376"/>
      <c r="KXR207" s="376"/>
      <c r="KXS207" s="376"/>
      <c r="KXT207" s="376"/>
      <c r="KXU207" s="376"/>
      <c r="KXV207" s="376"/>
      <c r="KXW207" s="376"/>
      <c r="KXX207" s="376"/>
      <c r="KXY207" s="377"/>
      <c r="KXZ207" s="377"/>
      <c r="KYA207" s="377"/>
      <c r="KYB207" s="377"/>
      <c r="KYC207" s="377"/>
      <c r="KYD207" s="376"/>
      <c r="KYE207" s="376"/>
      <c r="KYF207" s="377"/>
      <c r="KYG207" s="377"/>
      <c r="KYH207" s="376"/>
      <c r="KYI207" s="376"/>
      <c r="KYJ207" s="377"/>
      <c r="KYK207" s="377"/>
      <c r="KYL207" s="376"/>
      <c r="KYM207" s="376"/>
      <c r="KYN207" s="376"/>
      <c r="KYO207" s="376"/>
      <c r="KYP207" s="376"/>
      <c r="KYQ207" s="376"/>
      <c r="KYR207" s="376"/>
      <c r="KYS207" s="377"/>
      <c r="KYT207" s="377"/>
      <c r="KYU207" s="376"/>
      <c r="KYV207" s="376"/>
      <c r="KYW207" s="377"/>
      <c r="KYX207" s="377"/>
      <c r="KYY207" s="376"/>
      <c r="KYZ207" s="376"/>
      <c r="KZA207" s="376"/>
      <c r="KZB207" s="376"/>
      <c r="KZC207" s="376"/>
      <c r="KZD207" s="370"/>
      <c r="KZE207" s="396"/>
      <c r="KZF207" s="376"/>
      <c r="KZG207" s="376"/>
      <c r="KZH207" s="376"/>
      <c r="KZI207" s="376"/>
      <c r="KZJ207" s="376"/>
      <c r="KZK207" s="376"/>
      <c r="KZL207" s="376"/>
      <c r="KZM207" s="375"/>
      <c r="KZN207" s="375"/>
      <c r="KZO207" s="375"/>
      <c r="KZP207" s="375"/>
      <c r="KZQ207" s="375"/>
      <c r="KZR207" s="375"/>
      <c r="KZS207" s="375"/>
      <c r="KZT207" s="375"/>
      <c r="KZU207" s="375"/>
      <c r="KZV207" s="375"/>
      <c r="KZW207" s="375"/>
      <c r="KZX207" s="375"/>
      <c r="KZY207" s="375"/>
      <c r="KZZ207" s="375"/>
      <c r="LAA207" s="375"/>
      <c r="LAB207" s="375"/>
      <c r="LAC207" s="375"/>
      <c r="LAD207" s="375"/>
      <c r="LAE207" s="375"/>
      <c r="LAF207" s="375"/>
      <c r="LAG207" s="375"/>
      <c r="LAH207" s="375"/>
      <c r="LAI207" s="375"/>
      <c r="LAJ207" s="375"/>
      <c r="LAK207" s="375"/>
      <c r="LAL207" s="375"/>
      <c r="LAM207" s="375"/>
      <c r="LAN207" s="375"/>
      <c r="LAO207" s="375"/>
      <c r="LAP207" s="375"/>
      <c r="LAQ207" s="375"/>
      <c r="LAR207" s="375"/>
      <c r="LAS207" s="375"/>
      <c r="LAT207" s="375"/>
      <c r="LAU207" s="375"/>
      <c r="LAV207" s="375"/>
      <c r="LAW207" s="375"/>
      <c r="LAX207" s="375"/>
      <c r="LAY207" s="375"/>
      <c r="LAZ207" s="375"/>
      <c r="LBA207" s="375"/>
      <c r="LBB207" s="375"/>
      <c r="LBC207" s="375"/>
      <c r="LBD207" s="375"/>
      <c r="LBE207" s="376"/>
      <c r="LBF207" s="376"/>
      <c r="LBG207" s="376"/>
      <c r="LBH207" s="376"/>
      <c r="LBI207" s="376"/>
      <c r="LBJ207" s="376"/>
      <c r="LBK207" s="376"/>
      <c r="LBL207" s="376"/>
      <c r="LBM207" s="376"/>
      <c r="LBN207" s="376"/>
      <c r="LBO207" s="376"/>
      <c r="LBP207" s="376"/>
      <c r="LBQ207" s="376"/>
      <c r="LBR207" s="376"/>
      <c r="LBS207" s="376"/>
      <c r="LBT207" s="376"/>
      <c r="LBU207" s="376"/>
      <c r="LBV207" s="376"/>
      <c r="LBW207" s="376"/>
      <c r="LBX207" s="376"/>
      <c r="LBY207" s="376"/>
      <c r="LBZ207" s="376"/>
      <c r="LCA207" s="376"/>
      <c r="LCB207" s="376"/>
      <c r="LCC207" s="377"/>
      <c r="LCD207" s="377"/>
      <c r="LCE207" s="377"/>
      <c r="LCF207" s="377"/>
      <c r="LCG207" s="377"/>
      <c r="LCH207" s="376"/>
      <c r="LCI207" s="376"/>
      <c r="LCJ207" s="377"/>
      <c r="LCK207" s="377"/>
      <c r="LCL207" s="376"/>
      <c r="LCM207" s="376"/>
      <c r="LCN207" s="377"/>
      <c r="LCO207" s="377"/>
      <c r="LCP207" s="376"/>
      <c r="LCQ207" s="376"/>
      <c r="LCR207" s="376"/>
      <c r="LCS207" s="376"/>
      <c r="LCT207" s="376"/>
      <c r="LCU207" s="376"/>
      <c r="LCV207" s="376"/>
      <c r="LCW207" s="377"/>
      <c r="LCX207" s="377"/>
      <c r="LCY207" s="376"/>
      <c r="LCZ207" s="376"/>
      <c r="LDA207" s="377"/>
      <c r="LDB207" s="377"/>
      <c r="LDC207" s="376"/>
      <c r="LDD207" s="376"/>
      <c r="LDE207" s="376"/>
      <c r="LDF207" s="376"/>
      <c r="LDG207" s="376"/>
      <c r="LDH207" s="370"/>
      <c r="LDI207" s="396"/>
      <c r="LDJ207" s="376"/>
      <c r="LDK207" s="376"/>
      <c r="LDL207" s="376"/>
      <c r="LDM207" s="376"/>
      <c r="LDN207" s="376"/>
      <c r="LDO207" s="376"/>
      <c r="LDP207" s="376"/>
      <c r="LDQ207" s="375"/>
      <c r="LDR207" s="375"/>
      <c r="LDS207" s="375"/>
      <c r="LDT207" s="375"/>
      <c r="LDU207" s="375"/>
      <c r="LDV207" s="375"/>
      <c r="LDW207" s="375"/>
      <c r="LDX207" s="375"/>
      <c r="LDY207" s="375"/>
      <c r="LDZ207" s="375"/>
      <c r="LEA207" s="375"/>
      <c r="LEB207" s="375"/>
      <c r="LEC207" s="375"/>
      <c r="LED207" s="375"/>
      <c r="LEE207" s="375"/>
      <c r="LEF207" s="375"/>
      <c r="LEG207" s="375"/>
      <c r="LEH207" s="375"/>
      <c r="LEI207" s="375"/>
      <c r="LEJ207" s="375"/>
      <c r="LEK207" s="375"/>
      <c r="LEL207" s="375"/>
      <c r="LEM207" s="375"/>
      <c r="LEN207" s="375"/>
      <c r="LEO207" s="375"/>
      <c r="LEP207" s="375"/>
      <c r="LEQ207" s="375"/>
      <c r="LER207" s="375"/>
      <c r="LES207" s="375"/>
      <c r="LET207" s="375"/>
      <c r="LEU207" s="375"/>
      <c r="LEV207" s="375"/>
      <c r="LEW207" s="375"/>
      <c r="LEX207" s="375"/>
      <c r="LEY207" s="375"/>
      <c r="LEZ207" s="375"/>
      <c r="LFA207" s="375"/>
      <c r="LFB207" s="375"/>
      <c r="LFC207" s="375"/>
      <c r="LFD207" s="375"/>
      <c r="LFE207" s="375"/>
      <c r="LFF207" s="375"/>
      <c r="LFG207" s="375"/>
      <c r="LFH207" s="375"/>
      <c r="LFI207" s="376"/>
      <c r="LFJ207" s="376"/>
      <c r="LFK207" s="376"/>
      <c r="LFL207" s="376"/>
      <c r="LFM207" s="376"/>
      <c r="LFN207" s="376"/>
      <c r="LFO207" s="376"/>
      <c r="LFP207" s="376"/>
      <c r="LFQ207" s="376"/>
      <c r="LFR207" s="376"/>
      <c r="LFS207" s="376"/>
      <c r="LFT207" s="376"/>
      <c r="LFU207" s="376"/>
      <c r="LFV207" s="376"/>
      <c r="LFW207" s="376"/>
      <c r="LFX207" s="376"/>
      <c r="LFY207" s="376"/>
      <c r="LFZ207" s="376"/>
      <c r="LGA207" s="376"/>
      <c r="LGB207" s="376"/>
      <c r="LGC207" s="376"/>
      <c r="LGD207" s="376"/>
      <c r="LGE207" s="376"/>
      <c r="LGF207" s="376"/>
      <c r="LGG207" s="377"/>
      <c r="LGH207" s="377"/>
      <c r="LGI207" s="377"/>
      <c r="LGJ207" s="377"/>
      <c r="LGK207" s="377"/>
      <c r="LGL207" s="376"/>
      <c r="LGM207" s="376"/>
      <c r="LGN207" s="377"/>
      <c r="LGO207" s="377"/>
      <c r="LGP207" s="376"/>
      <c r="LGQ207" s="376"/>
      <c r="LGR207" s="377"/>
      <c r="LGS207" s="377"/>
      <c r="LGT207" s="376"/>
      <c r="LGU207" s="376"/>
      <c r="LGV207" s="376"/>
      <c r="LGW207" s="376"/>
      <c r="LGX207" s="376"/>
      <c r="LGY207" s="376"/>
      <c r="LGZ207" s="376"/>
      <c r="LHA207" s="377"/>
      <c r="LHB207" s="377"/>
      <c r="LHC207" s="376"/>
      <c r="LHD207" s="376"/>
      <c r="LHE207" s="377"/>
      <c r="LHF207" s="377"/>
      <c r="LHG207" s="376"/>
      <c r="LHH207" s="376"/>
      <c r="LHI207" s="376"/>
      <c r="LHJ207" s="376"/>
      <c r="LHK207" s="376"/>
      <c r="LHL207" s="370"/>
      <c r="LHM207" s="396"/>
      <c r="LHN207" s="376"/>
      <c r="LHO207" s="376"/>
      <c r="LHP207" s="376"/>
      <c r="LHQ207" s="376"/>
      <c r="LHR207" s="376"/>
      <c r="LHS207" s="376"/>
      <c r="LHT207" s="376"/>
      <c r="LHU207" s="375"/>
      <c r="LHV207" s="375"/>
      <c r="LHW207" s="375"/>
      <c r="LHX207" s="375"/>
      <c r="LHY207" s="375"/>
      <c r="LHZ207" s="375"/>
      <c r="LIA207" s="375"/>
      <c r="LIB207" s="375"/>
      <c r="LIC207" s="375"/>
      <c r="LID207" s="375"/>
      <c r="LIE207" s="375"/>
      <c r="LIF207" s="375"/>
      <c r="LIG207" s="375"/>
      <c r="LIH207" s="375"/>
      <c r="LII207" s="375"/>
      <c r="LIJ207" s="375"/>
      <c r="LIK207" s="375"/>
      <c r="LIL207" s="375"/>
      <c r="LIM207" s="375"/>
      <c r="LIN207" s="375"/>
      <c r="LIO207" s="375"/>
      <c r="LIP207" s="375"/>
      <c r="LIQ207" s="375"/>
      <c r="LIR207" s="375"/>
      <c r="LIS207" s="375"/>
      <c r="LIT207" s="375"/>
      <c r="LIU207" s="375"/>
      <c r="LIV207" s="375"/>
      <c r="LIW207" s="375"/>
      <c r="LIX207" s="375"/>
      <c r="LIY207" s="375"/>
      <c r="LIZ207" s="375"/>
      <c r="LJA207" s="375"/>
      <c r="LJB207" s="375"/>
      <c r="LJC207" s="375"/>
      <c r="LJD207" s="375"/>
      <c r="LJE207" s="375"/>
      <c r="LJF207" s="375"/>
      <c r="LJG207" s="375"/>
      <c r="LJH207" s="375"/>
      <c r="LJI207" s="375"/>
      <c r="LJJ207" s="375"/>
      <c r="LJK207" s="375"/>
      <c r="LJL207" s="375"/>
      <c r="LJM207" s="376"/>
      <c r="LJN207" s="376"/>
      <c r="LJO207" s="376"/>
      <c r="LJP207" s="376"/>
      <c r="LJQ207" s="376"/>
      <c r="LJR207" s="376"/>
      <c r="LJS207" s="376"/>
      <c r="LJT207" s="376"/>
      <c r="LJU207" s="376"/>
      <c r="LJV207" s="376"/>
      <c r="LJW207" s="376"/>
      <c r="LJX207" s="376"/>
      <c r="LJY207" s="376"/>
      <c r="LJZ207" s="376"/>
      <c r="LKA207" s="376"/>
      <c r="LKB207" s="376"/>
      <c r="LKC207" s="376"/>
      <c r="LKD207" s="376"/>
      <c r="LKE207" s="376"/>
      <c r="LKF207" s="376"/>
      <c r="LKG207" s="376"/>
      <c r="LKH207" s="376"/>
      <c r="LKI207" s="376"/>
      <c r="LKJ207" s="376"/>
      <c r="LKK207" s="377"/>
      <c r="LKL207" s="377"/>
      <c r="LKM207" s="377"/>
      <c r="LKN207" s="377"/>
      <c r="LKO207" s="377"/>
      <c r="LKP207" s="376"/>
      <c r="LKQ207" s="376"/>
      <c r="LKR207" s="377"/>
      <c r="LKS207" s="377"/>
      <c r="LKT207" s="376"/>
      <c r="LKU207" s="376"/>
      <c r="LKV207" s="377"/>
      <c r="LKW207" s="377"/>
      <c r="LKX207" s="376"/>
      <c r="LKY207" s="376"/>
      <c r="LKZ207" s="376"/>
      <c r="LLA207" s="376"/>
      <c r="LLB207" s="376"/>
      <c r="LLC207" s="376"/>
      <c r="LLD207" s="376"/>
      <c r="LLE207" s="377"/>
      <c r="LLF207" s="377"/>
      <c r="LLG207" s="376"/>
      <c r="LLH207" s="376"/>
      <c r="LLI207" s="377"/>
      <c r="LLJ207" s="377"/>
      <c r="LLK207" s="376"/>
      <c r="LLL207" s="376"/>
      <c r="LLM207" s="376"/>
      <c r="LLN207" s="376"/>
      <c r="LLO207" s="376"/>
      <c r="LLP207" s="370"/>
      <c r="LLQ207" s="396"/>
      <c r="LLR207" s="376"/>
      <c r="LLS207" s="376"/>
      <c r="LLT207" s="376"/>
      <c r="LLU207" s="376"/>
      <c r="LLV207" s="376"/>
      <c r="LLW207" s="376"/>
      <c r="LLX207" s="376"/>
      <c r="LLY207" s="375"/>
      <c r="LLZ207" s="375"/>
      <c r="LMA207" s="375"/>
      <c r="LMB207" s="375"/>
      <c r="LMC207" s="375"/>
      <c r="LMD207" s="375"/>
      <c r="LME207" s="375"/>
      <c r="LMF207" s="375"/>
      <c r="LMG207" s="375"/>
      <c r="LMH207" s="375"/>
      <c r="LMI207" s="375"/>
      <c r="LMJ207" s="375"/>
      <c r="LMK207" s="375"/>
      <c r="LML207" s="375"/>
      <c r="LMM207" s="375"/>
      <c r="LMN207" s="375"/>
      <c r="LMO207" s="375"/>
      <c r="LMP207" s="375"/>
      <c r="LMQ207" s="375"/>
      <c r="LMR207" s="375"/>
      <c r="LMS207" s="375"/>
      <c r="LMT207" s="375"/>
      <c r="LMU207" s="375"/>
      <c r="LMV207" s="375"/>
      <c r="LMW207" s="375"/>
      <c r="LMX207" s="375"/>
      <c r="LMY207" s="375"/>
      <c r="LMZ207" s="375"/>
      <c r="LNA207" s="375"/>
      <c r="LNB207" s="375"/>
      <c r="LNC207" s="375"/>
      <c r="LND207" s="375"/>
      <c r="LNE207" s="375"/>
      <c r="LNF207" s="375"/>
      <c r="LNG207" s="375"/>
      <c r="LNH207" s="375"/>
      <c r="LNI207" s="375"/>
      <c r="LNJ207" s="375"/>
      <c r="LNK207" s="375"/>
      <c r="LNL207" s="375"/>
      <c r="LNM207" s="375"/>
      <c r="LNN207" s="375"/>
      <c r="LNO207" s="375"/>
      <c r="LNP207" s="375"/>
      <c r="LNQ207" s="376"/>
      <c r="LNR207" s="376"/>
      <c r="LNS207" s="376"/>
      <c r="LNT207" s="376"/>
      <c r="LNU207" s="376"/>
      <c r="LNV207" s="376"/>
      <c r="LNW207" s="376"/>
      <c r="LNX207" s="376"/>
      <c r="LNY207" s="376"/>
      <c r="LNZ207" s="376"/>
      <c r="LOA207" s="376"/>
      <c r="LOB207" s="376"/>
      <c r="LOC207" s="376"/>
      <c r="LOD207" s="376"/>
      <c r="LOE207" s="376"/>
      <c r="LOF207" s="376"/>
      <c r="LOG207" s="376"/>
      <c r="LOH207" s="376"/>
      <c r="LOI207" s="376"/>
      <c r="LOJ207" s="376"/>
      <c r="LOK207" s="376"/>
      <c r="LOL207" s="376"/>
      <c r="LOM207" s="376"/>
      <c r="LON207" s="376"/>
      <c r="LOO207" s="377"/>
      <c r="LOP207" s="377"/>
      <c r="LOQ207" s="377"/>
      <c r="LOR207" s="377"/>
      <c r="LOS207" s="377"/>
      <c r="LOT207" s="376"/>
      <c r="LOU207" s="376"/>
      <c r="LOV207" s="377"/>
      <c r="LOW207" s="377"/>
      <c r="LOX207" s="376"/>
      <c r="LOY207" s="376"/>
      <c r="LOZ207" s="377"/>
      <c r="LPA207" s="377"/>
      <c r="LPB207" s="376"/>
      <c r="LPC207" s="376"/>
      <c r="LPD207" s="376"/>
      <c r="LPE207" s="376"/>
      <c r="LPF207" s="376"/>
      <c r="LPG207" s="376"/>
      <c r="LPH207" s="376"/>
      <c r="LPI207" s="377"/>
      <c r="LPJ207" s="377"/>
      <c r="LPK207" s="376"/>
      <c r="LPL207" s="376"/>
      <c r="LPM207" s="377"/>
      <c r="LPN207" s="377"/>
      <c r="LPO207" s="376"/>
      <c r="LPP207" s="376"/>
      <c r="LPQ207" s="376"/>
      <c r="LPR207" s="376"/>
      <c r="LPS207" s="376"/>
      <c r="LPT207" s="370"/>
      <c r="LPU207" s="396"/>
      <c r="LPV207" s="376"/>
      <c r="LPW207" s="376"/>
      <c r="LPX207" s="376"/>
      <c r="LPY207" s="376"/>
      <c r="LPZ207" s="376"/>
      <c r="LQA207" s="376"/>
      <c r="LQB207" s="376"/>
      <c r="LQC207" s="375"/>
      <c r="LQD207" s="375"/>
      <c r="LQE207" s="375"/>
      <c r="LQF207" s="375"/>
      <c r="LQG207" s="375"/>
      <c r="LQH207" s="375"/>
      <c r="LQI207" s="375"/>
      <c r="LQJ207" s="375"/>
      <c r="LQK207" s="375"/>
      <c r="LQL207" s="375"/>
      <c r="LQM207" s="375"/>
      <c r="LQN207" s="375"/>
      <c r="LQO207" s="375"/>
      <c r="LQP207" s="375"/>
      <c r="LQQ207" s="375"/>
      <c r="LQR207" s="375"/>
      <c r="LQS207" s="375"/>
      <c r="LQT207" s="375"/>
      <c r="LQU207" s="375"/>
      <c r="LQV207" s="375"/>
      <c r="LQW207" s="375"/>
      <c r="LQX207" s="375"/>
      <c r="LQY207" s="375"/>
      <c r="LQZ207" s="375"/>
      <c r="LRA207" s="375"/>
      <c r="LRB207" s="375"/>
      <c r="LRC207" s="375"/>
      <c r="LRD207" s="375"/>
      <c r="LRE207" s="375"/>
      <c r="LRF207" s="375"/>
      <c r="LRG207" s="375"/>
      <c r="LRH207" s="375"/>
      <c r="LRI207" s="375"/>
      <c r="LRJ207" s="375"/>
      <c r="LRK207" s="375"/>
      <c r="LRL207" s="375"/>
      <c r="LRM207" s="375"/>
      <c r="LRN207" s="375"/>
      <c r="LRO207" s="375"/>
      <c r="LRP207" s="375"/>
      <c r="LRQ207" s="375"/>
      <c r="LRR207" s="375"/>
      <c r="LRS207" s="375"/>
      <c r="LRT207" s="375"/>
      <c r="LRU207" s="376"/>
      <c r="LRV207" s="376"/>
      <c r="LRW207" s="376"/>
      <c r="LRX207" s="376"/>
      <c r="LRY207" s="376"/>
      <c r="LRZ207" s="376"/>
      <c r="LSA207" s="376"/>
      <c r="LSB207" s="376"/>
      <c r="LSC207" s="376"/>
      <c r="LSD207" s="376"/>
      <c r="LSE207" s="376"/>
      <c r="LSF207" s="376"/>
      <c r="LSG207" s="376"/>
      <c r="LSH207" s="376"/>
      <c r="LSI207" s="376"/>
      <c r="LSJ207" s="376"/>
      <c r="LSK207" s="376"/>
      <c r="LSL207" s="376"/>
      <c r="LSM207" s="376"/>
      <c r="LSN207" s="376"/>
      <c r="LSO207" s="376"/>
      <c r="LSP207" s="376"/>
      <c r="LSQ207" s="376"/>
      <c r="LSR207" s="376"/>
      <c r="LSS207" s="377"/>
      <c r="LST207" s="377"/>
      <c r="LSU207" s="377"/>
      <c r="LSV207" s="377"/>
      <c r="LSW207" s="377"/>
      <c r="LSX207" s="376"/>
      <c r="LSY207" s="376"/>
      <c r="LSZ207" s="377"/>
      <c r="LTA207" s="377"/>
      <c r="LTB207" s="376"/>
      <c r="LTC207" s="376"/>
      <c r="LTD207" s="377"/>
      <c r="LTE207" s="377"/>
      <c r="LTF207" s="376"/>
      <c r="LTG207" s="376"/>
      <c r="LTH207" s="376"/>
      <c r="LTI207" s="376"/>
      <c r="LTJ207" s="376"/>
      <c r="LTK207" s="376"/>
      <c r="LTL207" s="376"/>
      <c r="LTM207" s="377"/>
      <c r="LTN207" s="377"/>
      <c r="LTO207" s="376"/>
      <c r="LTP207" s="376"/>
      <c r="LTQ207" s="377"/>
      <c r="LTR207" s="377"/>
      <c r="LTS207" s="376"/>
      <c r="LTT207" s="376"/>
      <c r="LTU207" s="376"/>
      <c r="LTV207" s="376"/>
      <c r="LTW207" s="376"/>
      <c r="LTX207" s="370"/>
      <c r="LTY207" s="396"/>
      <c r="LTZ207" s="376"/>
      <c r="LUA207" s="376"/>
      <c r="LUB207" s="376"/>
      <c r="LUC207" s="376"/>
      <c r="LUD207" s="376"/>
      <c r="LUE207" s="376"/>
      <c r="LUF207" s="376"/>
      <c r="LUG207" s="375"/>
      <c r="LUH207" s="375"/>
      <c r="LUI207" s="375"/>
      <c r="LUJ207" s="375"/>
      <c r="LUK207" s="375"/>
      <c r="LUL207" s="375"/>
      <c r="LUM207" s="375"/>
      <c r="LUN207" s="375"/>
      <c r="LUO207" s="375"/>
      <c r="LUP207" s="375"/>
      <c r="LUQ207" s="375"/>
      <c r="LUR207" s="375"/>
      <c r="LUS207" s="375"/>
      <c r="LUT207" s="375"/>
      <c r="LUU207" s="375"/>
      <c r="LUV207" s="375"/>
      <c r="LUW207" s="375"/>
      <c r="LUX207" s="375"/>
      <c r="LUY207" s="375"/>
      <c r="LUZ207" s="375"/>
      <c r="LVA207" s="375"/>
      <c r="LVB207" s="375"/>
      <c r="LVC207" s="375"/>
      <c r="LVD207" s="375"/>
      <c r="LVE207" s="375"/>
      <c r="LVF207" s="375"/>
      <c r="LVG207" s="375"/>
      <c r="LVH207" s="375"/>
      <c r="LVI207" s="375"/>
      <c r="LVJ207" s="375"/>
      <c r="LVK207" s="375"/>
      <c r="LVL207" s="375"/>
      <c r="LVM207" s="375"/>
      <c r="LVN207" s="375"/>
      <c r="LVO207" s="375"/>
      <c r="LVP207" s="375"/>
      <c r="LVQ207" s="375"/>
      <c r="LVR207" s="375"/>
      <c r="LVS207" s="375"/>
      <c r="LVT207" s="375"/>
      <c r="LVU207" s="375"/>
      <c r="LVV207" s="375"/>
      <c r="LVW207" s="375"/>
      <c r="LVX207" s="375"/>
      <c r="LVY207" s="376"/>
      <c r="LVZ207" s="376"/>
      <c r="LWA207" s="376"/>
      <c r="LWB207" s="376"/>
      <c r="LWC207" s="376"/>
      <c r="LWD207" s="376"/>
      <c r="LWE207" s="376"/>
      <c r="LWF207" s="376"/>
      <c r="LWG207" s="376"/>
      <c r="LWH207" s="376"/>
      <c r="LWI207" s="376"/>
      <c r="LWJ207" s="376"/>
      <c r="LWK207" s="376"/>
      <c r="LWL207" s="376"/>
      <c r="LWM207" s="376"/>
      <c r="LWN207" s="376"/>
      <c r="LWO207" s="376"/>
      <c r="LWP207" s="376"/>
      <c r="LWQ207" s="376"/>
      <c r="LWR207" s="376"/>
      <c r="LWS207" s="376"/>
      <c r="LWT207" s="376"/>
      <c r="LWU207" s="376"/>
      <c r="LWV207" s="376"/>
      <c r="LWW207" s="377"/>
      <c r="LWX207" s="377"/>
      <c r="LWY207" s="377"/>
      <c r="LWZ207" s="377"/>
      <c r="LXA207" s="377"/>
      <c r="LXB207" s="376"/>
      <c r="LXC207" s="376"/>
      <c r="LXD207" s="377"/>
      <c r="LXE207" s="377"/>
      <c r="LXF207" s="376"/>
      <c r="LXG207" s="376"/>
      <c r="LXH207" s="377"/>
      <c r="LXI207" s="377"/>
      <c r="LXJ207" s="376"/>
      <c r="LXK207" s="376"/>
      <c r="LXL207" s="376"/>
      <c r="LXM207" s="376"/>
      <c r="LXN207" s="376"/>
      <c r="LXO207" s="376"/>
      <c r="LXP207" s="376"/>
      <c r="LXQ207" s="377"/>
      <c r="LXR207" s="377"/>
      <c r="LXS207" s="376"/>
      <c r="LXT207" s="376"/>
      <c r="LXU207" s="377"/>
      <c r="LXV207" s="377"/>
      <c r="LXW207" s="376"/>
      <c r="LXX207" s="376"/>
      <c r="LXY207" s="376"/>
      <c r="LXZ207" s="376"/>
      <c r="LYA207" s="376"/>
      <c r="LYB207" s="370"/>
      <c r="LYC207" s="396"/>
      <c r="LYD207" s="376"/>
      <c r="LYE207" s="376"/>
      <c r="LYF207" s="376"/>
      <c r="LYG207" s="376"/>
      <c r="LYH207" s="376"/>
      <c r="LYI207" s="376"/>
      <c r="LYJ207" s="376"/>
      <c r="LYK207" s="375"/>
      <c r="LYL207" s="375"/>
      <c r="LYM207" s="375"/>
      <c r="LYN207" s="375"/>
      <c r="LYO207" s="375"/>
      <c r="LYP207" s="375"/>
      <c r="LYQ207" s="375"/>
      <c r="LYR207" s="375"/>
      <c r="LYS207" s="375"/>
      <c r="LYT207" s="375"/>
      <c r="LYU207" s="375"/>
      <c r="LYV207" s="375"/>
      <c r="LYW207" s="375"/>
      <c r="LYX207" s="375"/>
      <c r="LYY207" s="375"/>
      <c r="LYZ207" s="375"/>
      <c r="LZA207" s="375"/>
      <c r="LZB207" s="375"/>
      <c r="LZC207" s="375"/>
      <c r="LZD207" s="375"/>
      <c r="LZE207" s="375"/>
      <c r="LZF207" s="375"/>
      <c r="LZG207" s="375"/>
      <c r="LZH207" s="375"/>
      <c r="LZI207" s="375"/>
      <c r="LZJ207" s="375"/>
      <c r="LZK207" s="375"/>
      <c r="LZL207" s="375"/>
      <c r="LZM207" s="375"/>
      <c r="LZN207" s="375"/>
      <c r="LZO207" s="375"/>
      <c r="LZP207" s="375"/>
      <c r="LZQ207" s="375"/>
      <c r="LZR207" s="375"/>
      <c r="LZS207" s="375"/>
      <c r="LZT207" s="375"/>
      <c r="LZU207" s="375"/>
      <c r="LZV207" s="375"/>
      <c r="LZW207" s="375"/>
      <c r="LZX207" s="375"/>
      <c r="LZY207" s="375"/>
      <c r="LZZ207" s="375"/>
      <c r="MAA207" s="375"/>
      <c r="MAB207" s="375"/>
      <c r="MAC207" s="376"/>
      <c r="MAD207" s="376"/>
      <c r="MAE207" s="376"/>
      <c r="MAF207" s="376"/>
      <c r="MAG207" s="376"/>
      <c r="MAH207" s="376"/>
      <c r="MAI207" s="376"/>
      <c r="MAJ207" s="376"/>
      <c r="MAK207" s="376"/>
      <c r="MAL207" s="376"/>
      <c r="MAM207" s="376"/>
      <c r="MAN207" s="376"/>
      <c r="MAO207" s="376"/>
      <c r="MAP207" s="376"/>
      <c r="MAQ207" s="376"/>
      <c r="MAR207" s="376"/>
      <c r="MAS207" s="376"/>
      <c r="MAT207" s="376"/>
      <c r="MAU207" s="376"/>
      <c r="MAV207" s="376"/>
      <c r="MAW207" s="376"/>
      <c r="MAX207" s="376"/>
      <c r="MAY207" s="376"/>
      <c r="MAZ207" s="376"/>
      <c r="MBA207" s="377"/>
      <c r="MBB207" s="377"/>
      <c r="MBC207" s="377"/>
      <c r="MBD207" s="377"/>
      <c r="MBE207" s="377"/>
      <c r="MBF207" s="376"/>
      <c r="MBG207" s="376"/>
      <c r="MBH207" s="377"/>
      <c r="MBI207" s="377"/>
      <c r="MBJ207" s="376"/>
      <c r="MBK207" s="376"/>
      <c r="MBL207" s="377"/>
      <c r="MBM207" s="377"/>
      <c r="MBN207" s="376"/>
      <c r="MBO207" s="376"/>
      <c r="MBP207" s="376"/>
      <c r="MBQ207" s="376"/>
      <c r="MBR207" s="376"/>
      <c r="MBS207" s="376"/>
      <c r="MBT207" s="376"/>
      <c r="MBU207" s="377"/>
      <c r="MBV207" s="377"/>
      <c r="MBW207" s="376"/>
      <c r="MBX207" s="376"/>
      <c r="MBY207" s="377"/>
      <c r="MBZ207" s="377"/>
      <c r="MCA207" s="376"/>
      <c r="MCB207" s="376"/>
      <c r="MCC207" s="376"/>
      <c r="MCD207" s="376"/>
      <c r="MCE207" s="376"/>
      <c r="MCF207" s="370"/>
      <c r="MCG207" s="396"/>
      <c r="MCH207" s="376"/>
      <c r="MCI207" s="376"/>
      <c r="MCJ207" s="376"/>
      <c r="MCK207" s="376"/>
      <c r="MCL207" s="376"/>
      <c r="MCM207" s="376"/>
      <c r="MCN207" s="376"/>
      <c r="MCO207" s="375"/>
      <c r="MCP207" s="375"/>
      <c r="MCQ207" s="375"/>
      <c r="MCR207" s="375"/>
      <c r="MCS207" s="375"/>
      <c r="MCT207" s="375"/>
      <c r="MCU207" s="375"/>
      <c r="MCV207" s="375"/>
      <c r="MCW207" s="375"/>
      <c r="MCX207" s="375"/>
      <c r="MCY207" s="375"/>
      <c r="MCZ207" s="375"/>
      <c r="MDA207" s="375"/>
      <c r="MDB207" s="375"/>
      <c r="MDC207" s="375"/>
      <c r="MDD207" s="375"/>
      <c r="MDE207" s="375"/>
      <c r="MDF207" s="375"/>
      <c r="MDG207" s="375"/>
      <c r="MDH207" s="375"/>
      <c r="MDI207" s="375"/>
      <c r="MDJ207" s="375"/>
      <c r="MDK207" s="375"/>
      <c r="MDL207" s="375"/>
      <c r="MDM207" s="375"/>
      <c r="MDN207" s="375"/>
      <c r="MDO207" s="375"/>
      <c r="MDP207" s="375"/>
      <c r="MDQ207" s="375"/>
      <c r="MDR207" s="375"/>
      <c r="MDS207" s="375"/>
      <c r="MDT207" s="375"/>
      <c r="MDU207" s="375"/>
      <c r="MDV207" s="375"/>
      <c r="MDW207" s="375"/>
      <c r="MDX207" s="375"/>
      <c r="MDY207" s="375"/>
      <c r="MDZ207" s="375"/>
      <c r="MEA207" s="375"/>
      <c r="MEB207" s="375"/>
      <c r="MEC207" s="375"/>
      <c r="MED207" s="375"/>
      <c r="MEE207" s="375"/>
      <c r="MEF207" s="375"/>
      <c r="MEG207" s="376"/>
      <c r="MEH207" s="376"/>
      <c r="MEI207" s="376"/>
      <c r="MEJ207" s="376"/>
      <c r="MEK207" s="376"/>
      <c r="MEL207" s="376"/>
      <c r="MEM207" s="376"/>
      <c r="MEN207" s="376"/>
      <c r="MEO207" s="376"/>
      <c r="MEP207" s="376"/>
      <c r="MEQ207" s="376"/>
      <c r="MER207" s="376"/>
      <c r="MES207" s="376"/>
      <c r="MET207" s="376"/>
      <c r="MEU207" s="376"/>
      <c r="MEV207" s="376"/>
      <c r="MEW207" s="376"/>
      <c r="MEX207" s="376"/>
      <c r="MEY207" s="376"/>
      <c r="MEZ207" s="376"/>
      <c r="MFA207" s="376"/>
      <c r="MFB207" s="376"/>
      <c r="MFC207" s="376"/>
      <c r="MFD207" s="376"/>
      <c r="MFE207" s="377"/>
      <c r="MFF207" s="377"/>
      <c r="MFG207" s="377"/>
      <c r="MFH207" s="377"/>
      <c r="MFI207" s="377"/>
      <c r="MFJ207" s="376"/>
      <c r="MFK207" s="376"/>
      <c r="MFL207" s="377"/>
      <c r="MFM207" s="377"/>
      <c r="MFN207" s="376"/>
      <c r="MFO207" s="376"/>
      <c r="MFP207" s="377"/>
      <c r="MFQ207" s="377"/>
      <c r="MFR207" s="376"/>
      <c r="MFS207" s="376"/>
      <c r="MFT207" s="376"/>
      <c r="MFU207" s="376"/>
      <c r="MFV207" s="376"/>
      <c r="MFW207" s="376"/>
      <c r="MFX207" s="376"/>
      <c r="MFY207" s="377"/>
      <c r="MFZ207" s="377"/>
      <c r="MGA207" s="376"/>
      <c r="MGB207" s="376"/>
      <c r="MGC207" s="377"/>
      <c r="MGD207" s="377"/>
      <c r="MGE207" s="376"/>
      <c r="MGF207" s="376"/>
      <c r="MGG207" s="376"/>
      <c r="MGH207" s="376"/>
      <c r="MGI207" s="376"/>
      <c r="MGJ207" s="370"/>
      <c r="MGK207" s="396"/>
      <c r="MGL207" s="376"/>
      <c r="MGM207" s="376"/>
      <c r="MGN207" s="376"/>
      <c r="MGO207" s="376"/>
      <c r="MGP207" s="376"/>
      <c r="MGQ207" s="376"/>
      <c r="MGR207" s="376"/>
      <c r="MGS207" s="375"/>
      <c r="MGT207" s="375"/>
      <c r="MGU207" s="375"/>
      <c r="MGV207" s="375"/>
      <c r="MGW207" s="375"/>
      <c r="MGX207" s="375"/>
      <c r="MGY207" s="375"/>
      <c r="MGZ207" s="375"/>
      <c r="MHA207" s="375"/>
      <c r="MHB207" s="375"/>
      <c r="MHC207" s="375"/>
      <c r="MHD207" s="375"/>
      <c r="MHE207" s="375"/>
      <c r="MHF207" s="375"/>
      <c r="MHG207" s="375"/>
      <c r="MHH207" s="375"/>
      <c r="MHI207" s="375"/>
      <c r="MHJ207" s="375"/>
      <c r="MHK207" s="375"/>
      <c r="MHL207" s="375"/>
      <c r="MHM207" s="375"/>
      <c r="MHN207" s="375"/>
      <c r="MHO207" s="375"/>
      <c r="MHP207" s="375"/>
      <c r="MHQ207" s="375"/>
      <c r="MHR207" s="375"/>
      <c r="MHS207" s="375"/>
      <c r="MHT207" s="375"/>
      <c r="MHU207" s="375"/>
      <c r="MHV207" s="375"/>
      <c r="MHW207" s="375"/>
      <c r="MHX207" s="375"/>
      <c r="MHY207" s="375"/>
      <c r="MHZ207" s="375"/>
      <c r="MIA207" s="375"/>
      <c r="MIB207" s="375"/>
      <c r="MIC207" s="375"/>
      <c r="MID207" s="375"/>
      <c r="MIE207" s="375"/>
      <c r="MIF207" s="375"/>
      <c r="MIG207" s="375"/>
      <c r="MIH207" s="375"/>
      <c r="MII207" s="375"/>
      <c r="MIJ207" s="375"/>
      <c r="MIK207" s="376"/>
      <c r="MIL207" s="376"/>
      <c r="MIM207" s="376"/>
      <c r="MIN207" s="376"/>
      <c r="MIO207" s="376"/>
      <c r="MIP207" s="376"/>
      <c r="MIQ207" s="376"/>
      <c r="MIR207" s="376"/>
      <c r="MIS207" s="376"/>
      <c r="MIT207" s="376"/>
      <c r="MIU207" s="376"/>
      <c r="MIV207" s="376"/>
      <c r="MIW207" s="376"/>
      <c r="MIX207" s="376"/>
      <c r="MIY207" s="376"/>
      <c r="MIZ207" s="376"/>
      <c r="MJA207" s="376"/>
      <c r="MJB207" s="376"/>
      <c r="MJC207" s="376"/>
      <c r="MJD207" s="376"/>
      <c r="MJE207" s="376"/>
      <c r="MJF207" s="376"/>
      <c r="MJG207" s="376"/>
      <c r="MJH207" s="376"/>
      <c r="MJI207" s="377"/>
      <c r="MJJ207" s="377"/>
      <c r="MJK207" s="377"/>
      <c r="MJL207" s="377"/>
      <c r="MJM207" s="377"/>
      <c r="MJN207" s="376"/>
      <c r="MJO207" s="376"/>
      <c r="MJP207" s="377"/>
      <c r="MJQ207" s="377"/>
      <c r="MJR207" s="376"/>
      <c r="MJS207" s="376"/>
      <c r="MJT207" s="377"/>
      <c r="MJU207" s="377"/>
      <c r="MJV207" s="376"/>
      <c r="MJW207" s="376"/>
      <c r="MJX207" s="376"/>
      <c r="MJY207" s="376"/>
      <c r="MJZ207" s="376"/>
      <c r="MKA207" s="376"/>
      <c r="MKB207" s="376"/>
      <c r="MKC207" s="377"/>
      <c r="MKD207" s="377"/>
      <c r="MKE207" s="376"/>
      <c r="MKF207" s="376"/>
      <c r="MKG207" s="377"/>
      <c r="MKH207" s="377"/>
      <c r="MKI207" s="376"/>
      <c r="MKJ207" s="376"/>
      <c r="MKK207" s="376"/>
      <c r="MKL207" s="376"/>
      <c r="MKM207" s="376"/>
      <c r="MKN207" s="370"/>
      <c r="MKO207" s="396"/>
      <c r="MKP207" s="376"/>
      <c r="MKQ207" s="376"/>
      <c r="MKR207" s="376"/>
      <c r="MKS207" s="376"/>
      <c r="MKT207" s="376"/>
      <c r="MKU207" s="376"/>
      <c r="MKV207" s="376"/>
      <c r="MKW207" s="375"/>
      <c r="MKX207" s="375"/>
      <c r="MKY207" s="375"/>
      <c r="MKZ207" s="375"/>
      <c r="MLA207" s="375"/>
      <c r="MLB207" s="375"/>
      <c r="MLC207" s="375"/>
      <c r="MLD207" s="375"/>
      <c r="MLE207" s="375"/>
      <c r="MLF207" s="375"/>
      <c r="MLG207" s="375"/>
      <c r="MLH207" s="375"/>
      <c r="MLI207" s="375"/>
      <c r="MLJ207" s="375"/>
      <c r="MLK207" s="375"/>
      <c r="MLL207" s="375"/>
      <c r="MLM207" s="375"/>
      <c r="MLN207" s="375"/>
      <c r="MLO207" s="375"/>
      <c r="MLP207" s="375"/>
      <c r="MLQ207" s="375"/>
      <c r="MLR207" s="375"/>
      <c r="MLS207" s="375"/>
      <c r="MLT207" s="375"/>
      <c r="MLU207" s="375"/>
      <c r="MLV207" s="375"/>
      <c r="MLW207" s="375"/>
      <c r="MLX207" s="375"/>
      <c r="MLY207" s="375"/>
      <c r="MLZ207" s="375"/>
      <c r="MMA207" s="375"/>
      <c r="MMB207" s="375"/>
      <c r="MMC207" s="375"/>
      <c r="MMD207" s="375"/>
      <c r="MME207" s="375"/>
      <c r="MMF207" s="375"/>
      <c r="MMG207" s="375"/>
      <c r="MMH207" s="375"/>
      <c r="MMI207" s="375"/>
      <c r="MMJ207" s="375"/>
      <c r="MMK207" s="375"/>
      <c r="MML207" s="375"/>
      <c r="MMM207" s="375"/>
      <c r="MMN207" s="375"/>
      <c r="MMO207" s="376"/>
      <c r="MMP207" s="376"/>
      <c r="MMQ207" s="376"/>
      <c r="MMR207" s="376"/>
      <c r="MMS207" s="376"/>
      <c r="MMT207" s="376"/>
      <c r="MMU207" s="376"/>
      <c r="MMV207" s="376"/>
      <c r="MMW207" s="376"/>
      <c r="MMX207" s="376"/>
      <c r="MMY207" s="376"/>
      <c r="MMZ207" s="376"/>
      <c r="MNA207" s="376"/>
      <c r="MNB207" s="376"/>
      <c r="MNC207" s="376"/>
      <c r="MND207" s="376"/>
      <c r="MNE207" s="376"/>
      <c r="MNF207" s="376"/>
      <c r="MNG207" s="376"/>
      <c r="MNH207" s="376"/>
      <c r="MNI207" s="376"/>
      <c r="MNJ207" s="376"/>
      <c r="MNK207" s="376"/>
      <c r="MNL207" s="376"/>
      <c r="MNM207" s="377"/>
      <c r="MNN207" s="377"/>
      <c r="MNO207" s="377"/>
      <c r="MNP207" s="377"/>
      <c r="MNQ207" s="377"/>
      <c r="MNR207" s="376"/>
      <c r="MNS207" s="376"/>
      <c r="MNT207" s="377"/>
      <c r="MNU207" s="377"/>
      <c r="MNV207" s="376"/>
      <c r="MNW207" s="376"/>
      <c r="MNX207" s="377"/>
      <c r="MNY207" s="377"/>
      <c r="MNZ207" s="376"/>
      <c r="MOA207" s="376"/>
      <c r="MOB207" s="376"/>
      <c r="MOC207" s="376"/>
      <c r="MOD207" s="376"/>
      <c r="MOE207" s="376"/>
      <c r="MOF207" s="376"/>
      <c r="MOG207" s="377"/>
      <c r="MOH207" s="377"/>
      <c r="MOI207" s="376"/>
      <c r="MOJ207" s="376"/>
      <c r="MOK207" s="377"/>
      <c r="MOL207" s="377"/>
      <c r="MOM207" s="376"/>
      <c r="MON207" s="376"/>
      <c r="MOO207" s="376"/>
      <c r="MOP207" s="376"/>
      <c r="MOQ207" s="376"/>
      <c r="MOR207" s="370"/>
      <c r="MOS207" s="396"/>
      <c r="MOT207" s="376"/>
      <c r="MOU207" s="376"/>
      <c r="MOV207" s="376"/>
      <c r="MOW207" s="376"/>
      <c r="MOX207" s="376"/>
      <c r="MOY207" s="376"/>
      <c r="MOZ207" s="376"/>
      <c r="MPA207" s="375"/>
      <c r="MPB207" s="375"/>
      <c r="MPC207" s="375"/>
      <c r="MPD207" s="375"/>
      <c r="MPE207" s="375"/>
      <c r="MPF207" s="375"/>
      <c r="MPG207" s="375"/>
      <c r="MPH207" s="375"/>
      <c r="MPI207" s="375"/>
      <c r="MPJ207" s="375"/>
      <c r="MPK207" s="375"/>
      <c r="MPL207" s="375"/>
      <c r="MPM207" s="375"/>
      <c r="MPN207" s="375"/>
      <c r="MPO207" s="375"/>
      <c r="MPP207" s="375"/>
      <c r="MPQ207" s="375"/>
      <c r="MPR207" s="375"/>
      <c r="MPS207" s="375"/>
      <c r="MPT207" s="375"/>
      <c r="MPU207" s="375"/>
      <c r="MPV207" s="375"/>
      <c r="MPW207" s="375"/>
      <c r="MPX207" s="375"/>
      <c r="MPY207" s="375"/>
      <c r="MPZ207" s="375"/>
      <c r="MQA207" s="375"/>
      <c r="MQB207" s="375"/>
      <c r="MQC207" s="375"/>
      <c r="MQD207" s="375"/>
      <c r="MQE207" s="375"/>
      <c r="MQF207" s="375"/>
      <c r="MQG207" s="375"/>
      <c r="MQH207" s="375"/>
      <c r="MQI207" s="375"/>
      <c r="MQJ207" s="375"/>
      <c r="MQK207" s="375"/>
      <c r="MQL207" s="375"/>
      <c r="MQM207" s="375"/>
      <c r="MQN207" s="375"/>
      <c r="MQO207" s="375"/>
      <c r="MQP207" s="375"/>
      <c r="MQQ207" s="375"/>
      <c r="MQR207" s="375"/>
      <c r="MQS207" s="376"/>
      <c r="MQT207" s="376"/>
      <c r="MQU207" s="376"/>
      <c r="MQV207" s="376"/>
      <c r="MQW207" s="376"/>
      <c r="MQX207" s="376"/>
      <c r="MQY207" s="376"/>
      <c r="MQZ207" s="376"/>
      <c r="MRA207" s="376"/>
      <c r="MRB207" s="376"/>
      <c r="MRC207" s="376"/>
      <c r="MRD207" s="376"/>
      <c r="MRE207" s="376"/>
      <c r="MRF207" s="376"/>
      <c r="MRG207" s="376"/>
      <c r="MRH207" s="376"/>
      <c r="MRI207" s="376"/>
      <c r="MRJ207" s="376"/>
      <c r="MRK207" s="376"/>
      <c r="MRL207" s="376"/>
      <c r="MRM207" s="376"/>
      <c r="MRN207" s="376"/>
      <c r="MRO207" s="376"/>
      <c r="MRP207" s="376"/>
      <c r="MRQ207" s="377"/>
      <c r="MRR207" s="377"/>
      <c r="MRS207" s="377"/>
      <c r="MRT207" s="377"/>
      <c r="MRU207" s="377"/>
      <c r="MRV207" s="376"/>
      <c r="MRW207" s="376"/>
      <c r="MRX207" s="377"/>
      <c r="MRY207" s="377"/>
      <c r="MRZ207" s="376"/>
      <c r="MSA207" s="376"/>
      <c r="MSB207" s="377"/>
      <c r="MSC207" s="377"/>
      <c r="MSD207" s="376"/>
      <c r="MSE207" s="376"/>
      <c r="MSF207" s="376"/>
      <c r="MSG207" s="376"/>
      <c r="MSH207" s="376"/>
      <c r="MSI207" s="376"/>
      <c r="MSJ207" s="376"/>
      <c r="MSK207" s="377"/>
      <c r="MSL207" s="377"/>
      <c r="MSM207" s="376"/>
      <c r="MSN207" s="376"/>
      <c r="MSO207" s="377"/>
      <c r="MSP207" s="377"/>
      <c r="MSQ207" s="376"/>
      <c r="MSR207" s="376"/>
      <c r="MSS207" s="376"/>
      <c r="MST207" s="376"/>
      <c r="MSU207" s="376"/>
      <c r="MSV207" s="370"/>
      <c r="MSW207" s="396"/>
      <c r="MSX207" s="376"/>
      <c r="MSY207" s="376"/>
      <c r="MSZ207" s="376"/>
      <c r="MTA207" s="376"/>
      <c r="MTB207" s="376"/>
      <c r="MTC207" s="376"/>
      <c r="MTD207" s="376"/>
      <c r="MTE207" s="375"/>
      <c r="MTF207" s="375"/>
      <c r="MTG207" s="375"/>
      <c r="MTH207" s="375"/>
      <c r="MTI207" s="375"/>
      <c r="MTJ207" s="375"/>
      <c r="MTK207" s="375"/>
      <c r="MTL207" s="375"/>
      <c r="MTM207" s="375"/>
      <c r="MTN207" s="375"/>
      <c r="MTO207" s="375"/>
      <c r="MTP207" s="375"/>
      <c r="MTQ207" s="375"/>
      <c r="MTR207" s="375"/>
      <c r="MTS207" s="375"/>
      <c r="MTT207" s="375"/>
      <c r="MTU207" s="375"/>
      <c r="MTV207" s="375"/>
      <c r="MTW207" s="375"/>
      <c r="MTX207" s="375"/>
      <c r="MTY207" s="375"/>
      <c r="MTZ207" s="375"/>
      <c r="MUA207" s="375"/>
      <c r="MUB207" s="375"/>
      <c r="MUC207" s="375"/>
      <c r="MUD207" s="375"/>
      <c r="MUE207" s="375"/>
      <c r="MUF207" s="375"/>
      <c r="MUG207" s="375"/>
      <c r="MUH207" s="375"/>
      <c r="MUI207" s="375"/>
      <c r="MUJ207" s="375"/>
      <c r="MUK207" s="375"/>
      <c r="MUL207" s="375"/>
      <c r="MUM207" s="375"/>
      <c r="MUN207" s="375"/>
      <c r="MUO207" s="375"/>
      <c r="MUP207" s="375"/>
      <c r="MUQ207" s="375"/>
      <c r="MUR207" s="375"/>
      <c r="MUS207" s="375"/>
      <c r="MUT207" s="375"/>
      <c r="MUU207" s="375"/>
      <c r="MUV207" s="375"/>
      <c r="MUW207" s="376"/>
      <c r="MUX207" s="376"/>
      <c r="MUY207" s="376"/>
      <c r="MUZ207" s="376"/>
      <c r="MVA207" s="376"/>
      <c r="MVB207" s="376"/>
      <c r="MVC207" s="376"/>
      <c r="MVD207" s="376"/>
      <c r="MVE207" s="376"/>
      <c r="MVF207" s="376"/>
      <c r="MVG207" s="376"/>
      <c r="MVH207" s="376"/>
      <c r="MVI207" s="376"/>
      <c r="MVJ207" s="376"/>
      <c r="MVK207" s="376"/>
      <c r="MVL207" s="376"/>
      <c r="MVM207" s="376"/>
      <c r="MVN207" s="376"/>
      <c r="MVO207" s="376"/>
      <c r="MVP207" s="376"/>
      <c r="MVQ207" s="376"/>
      <c r="MVR207" s="376"/>
      <c r="MVS207" s="376"/>
      <c r="MVT207" s="376"/>
      <c r="MVU207" s="377"/>
      <c r="MVV207" s="377"/>
      <c r="MVW207" s="377"/>
      <c r="MVX207" s="377"/>
      <c r="MVY207" s="377"/>
      <c r="MVZ207" s="376"/>
      <c r="MWA207" s="376"/>
      <c r="MWB207" s="377"/>
      <c r="MWC207" s="377"/>
      <c r="MWD207" s="376"/>
      <c r="MWE207" s="376"/>
      <c r="MWF207" s="377"/>
      <c r="MWG207" s="377"/>
      <c r="MWH207" s="376"/>
      <c r="MWI207" s="376"/>
      <c r="MWJ207" s="376"/>
      <c r="MWK207" s="376"/>
      <c r="MWL207" s="376"/>
      <c r="MWM207" s="376"/>
      <c r="MWN207" s="376"/>
      <c r="MWO207" s="377"/>
      <c r="MWP207" s="377"/>
      <c r="MWQ207" s="376"/>
      <c r="MWR207" s="376"/>
      <c r="MWS207" s="377"/>
      <c r="MWT207" s="377"/>
      <c r="MWU207" s="376"/>
      <c r="MWV207" s="376"/>
      <c r="MWW207" s="376"/>
      <c r="MWX207" s="376"/>
      <c r="MWY207" s="376"/>
      <c r="MWZ207" s="370"/>
      <c r="MXA207" s="396"/>
      <c r="MXB207" s="376"/>
      <c r="MXC207" s="376"/>
      <c r="MXD207" s="376"/>
      <c r="MXE207" s="376"/>
      <c r="MXF207" s="376"/>
      <c r="MXG207" s="376"/>
      <c r="MXH207" s="376"/>
      <c r="MXI207" s="375"/>
      <c r="MXJ207" s="375"/>
      <c r="MXK207" s="375"/>
      <c r="MXL207" s="375"/>
      <c r="MXM207" s="375"/>
      <c r="MXN207" s="375"/>
      <c r="MXO207" s="375"/>
      <c r="MXP207" s="375"/>
      <c r="MXQ207" s="375"/>
      <c r="MXR207" s="375"/>
      <c r="MXS207" s="375"/>
      <c r="MXT207" s="375"/>
      <c r="MXU207" s="375"/>
      <c r="MXV207" s="375"/>
      <c r="MXW207" s="375"/>
      <c r="MXX207" s="375"/>
      <c r="MXY207" s="375"/>
      <c r="MXZ207" s="375"/>
      <c r="MYA207" s="375"/>
      <c r="MYB207" s="375"/>
      <c r="MYC207" s="375"/>
      <c r="MYD207" s="375"/>
      <c r="MYE207" s="375"/>
      <c r="MYF207" s="375"/>
      <c r="MYG207" s="375"/>
      <c r="MYH207" s="375"/>
      <c r="MYI207" s="375"/>
      <c r="MYJ207" s="375"/>
      <c r="MYK207" s="375"/>
      <c r="MYL207" s="375"/>
      <c r="MYM207" s="375"/>
      <c r="MYN207" s="375"/>
      <c r="MYO207" s="375"/>
      <c r="MYP207" s="375"/>
      <c r="MYQ207" s="375"/>
      <c r="MYR207" s="375"/>
      <c r="MYS207" s="375"/>
      <c r="MYT207" s="375"/>
      <c r="MYU207" s="375"/>
      <c r="MYV207" s="375"/>
      <c r="MYW207" s="375"/>
      <c r="MYX207" s="375"/>
      <c r="MYY207" s="375"/>
      <c r="MYZ207" s="375"/>
      <c r="MZA207" s="376"/>
      <c r="MZB207" s="376"/>
      <c r="MZC207" s="376"/>
      <c r="MZD207" s="376"/>
      <c r="MZE207" s="376"/>
      <c r="MZF207" s="376"/>
      <c r="MZG207" s="376"/>
      <c r="MZH207" s="376"/>
      <c r="MZI207" s="376"/>
      <c r="MZJ207" s="376"/>
      <c r="MZK207" s="376"/>
      <c r="MZL207" s="376"/>
      <c r="MZM207" s="376"/>
      <c r="MZN207" s="376"/>
      <c r="MZO207" s="376"/>
      <c r="MZP207" s="376"/>
      <c r="MZQ207" s="376"/>
      <c r="MZR207" s="376"/>
      <c r="MZS207" s="376"/>
      <c r="MZT207" s="376"/>
      <c r="MZU207" s="376"/>
      <c r="MZV207" s="376"/>
      <c r="MZW207" s="376"/>
      <c r="MZX207" s="376"/>
      <c r="MZY207" s="377"/>
      <c r="MZZ207" s="377"/>
      <c r="NAA207" s="377"/>
      <c r="NAB207" s="377"/>
      <c r="NAC207" s="377"/>
      <c r="NAD207" s="376"/>
      <c r="NAE207" s="376"/>
      <c r="NAF207" s="377"/>
      <c r="NAG207" s="377"/>
      <c r="NAH207" s="376"/>
      <c r="NAI207" s="376"/>
      <c r="NAJ207" s="377"/>
      <c r="NAK207" s="377"/>
      <c r="NAL207" s="376"/>
      <c r="NAM207" s="376"/>
      <c r="NAN207" s="376"/>
      <c r="NAO207" s="376"/>
      <c r="NAP207" s="376"/>
      <c r="NAQ207" s="376"/>
      <c r="NAR207" s="376"/>
      <c r="NAS207" s="377"/>
      <c r="NAT207" s="377"/>
      <c r="NAU207" s="376"/>
      <c r="NAV207" s="376"/>
      <c r="NAW207" s="377"/>
      <c r="NAX207" s="377"/>
      <c r="NAY207" s="376"/>
      <c r="NAZ207" s="376"/>
      <c r="NBA207" s="376"/>
      <c r="NBB207" s="376"/>
      <c r="NBC207" s="376"/>
      <c r="NBD207" s="370"/>
      <c r="NBE207" s="396"/>
      <c r="NBF207" s="376"/>
      <c r="NBG207" s="376"/>
      <c r="NBH207" s="376"/>
      <c r="NBI207" s="376"/>
      <c r="NBJ207" s="376"/>
      <c r="NBK207" s="376"/>
      <c r="NBL207" s="376"/>
      <c r="NBM207" s="375"/>
      <c r="NBN207" s="375"/>
      <c r="NBO207" s="375"/>
      <c r="NBP207" s="375"/>
      <c r="NBQ207" s="375"/>
      <c r="NBR207" s="375"/>
      <c r="NBS207" s="375"/>
      <c r="NBT207" s="375"/>
      <c r="NBU207" s="375"/>
      <c r="NBV207" s="375"/>
      <c r="NBW207" s="375"/>
      <c r="NBX207" s="375"/>
      <c r="NBY207" s="375"/>
      <c r="NBZ207" s="375"/>
      <c r="NCA207" s="375"/>
      <c r="NCB207" s="375"/>
      <c r="NCC207" s="375"/>
      <c r="NCD207" s="375"/>
      <c r="NCE207" s="375"/>
      <c r="NCF207" s="375"/>
      <c r="NCG207" s="375"/>
      <c r="NCH207" s="375"/>
      <c r="NCI207" s="375"/>
      <c r="NCJ207" s="375"/>
      <c r="NCK207" s="375"/>
      <c r="NCL207" s="375"/>
      <c r="NCM207" s="375"/>
      <c r="NCN207" s="375"/>
      <c r="NCO207" s="375"/>
      <c r="NCP207" s="375"/>
      <c r="NCQ207" s="375"/>
      <c r="NCR207" s="375"/>
      <c r="NCS207" s="375"/>
      <c r="NCT207" s="375"/>
      <c r="NCU207" s="375"/>
      <c r="NCV207" s="375"/>
      <c r="NCW207" s="375"/>
      <c r="NCX207" s="375"/>
      <c r="NCY207" s="375"/>
      <c r="NCZ207" s="375"/>
      <c r="NDA207" s="375"/>
      <c r="NDB207" s="375"/>
      <c r="NDC207" s="375"/>
      <c r="NDD207" s="375"/>
      <c r="NDE207" s="376"/>
      <c r="NDF207" s="376"/>
      <c r="NDG207" s="376"/>
      <c r="NDH207" s="376"/>
      <c r="NDI207" s="376"/>
      <c r="NDJ207" s="376"/>
      <c r="NDK207" s="376"/>
      <c r="NDL207" s="376"/>
      <c r="NDM207" s="376"/>
      <c r="NDN207" s="376"/>
      <c r="NDO207" s="376"/>
      <c r="NDP207" s="376"/>
      <c r="NDQ207" s="376"/>
      <c r="NDR207" s="376"/>
      <c r="NDS207" s="376"/>
      <c r="NDT207" s="376"/>
      <c r="NDU207" s="376"/>
      <c r="NDV207" s="376"/>
      <c r="NDW207" s="376"/>
      <c r="NDX207" s="376"/>
      <c r="NDY207" s="376"/>
      <c r="NDZ207" s="376"/>
      <c r="NEA207" s="376"/>
      <c r="NEB207" s="376"/>
      <c r="NEC207" s="377"/>
      <c r="NED207" s="377"/>
      <c r="NEE207" s="377"/>
      <c r="NEF207" s="377"/>
      <c r="NEG207" s="377"/>
      <c r="NEH207" s="376"/>
      <c r="NEI207" s="376"/>
      <c r="NEJ207" s="377"/>
      <c r="NEK207" s="377"/>
      <c r="NEL207" s="376"/>
      <c r="NEM207" s="376"/>
      <c r="NEN207" s="377"/>
      <c r="NEO207" s="377"/>
      <c r="NEP207" s="376"/>
      <c r="NEQ207" s="376"/>
      <c r="NER207" s="376"/>
      <c r="NES207" s="376"/>
      <c r="NET207" s="376"/>
      <c r="NEU207" s="376"/>
      <c r="NEV207" s="376"/>
      <c r="NEW207" s="377"/>
      <c r="NEX207" s="377"/>
      <c r="NEY207" s="376"/>
      <c r="NEZ207" s="376"/>
      <c r="NFA207" s="377"/>
      <c r="NFB207" s="377"/>
      <c r="NFC207" s="376"/>
      <c r="NFD207" s="376"/>
      <c r="NFE207" s="376"/>
      <c r="NFF207" s="376"/>
      <c r="NFG207" s="376"/>
      <c r="NFH207" s="370"/>
      <c r="NFI207" s="396"/>
      <c r="NFJ207" s="376"/>
      <c r="NFK207" s="376"/>
      <c r="NFL207" s="376"/>
      <c r="NFM207" s="376"/>
      <c r="NFN207" s="376"/>
      <c r="NFO207" s="376"/>
      <c r="NFP207" s="376"/>
      <c r="NFQ207" s="375"/>
      <c r="NFR207" s="375"/>
      <c r="NFS207" s="375"/>
      <c r="NFT207" s="375"/>
      <c r="NFU207" s="375"/>
      <c r="NFV207" s="375"/>
      <c r="NFW207" s="375"/>
      <c r="NFX207" s="375"/>
      <c r="NFY207" s="375"/>
      <c r="NFZ207" s="375"/>
      <c r="NGA207" s="375"/>
      <c r="NGB207" s="375"/>
      <c r="NGC207" s="375"/>
      <c r="NGD207" s="375"/>
      <c r="NGE207" s="375"/>
      <c r="NGF207" s="375"/>
      <c r="NGG207" s="375"/>
      <c r="NGH207" s="375"/>
      <c r="NGI207" s="375"/>
      <c r="NGJ207" s="375"/>
      <c r="NGK207" s="375"/>
      <c r="NGL207" s="375"/>
      <c r="NGM207" s="375"/>
      <c r="NGN207" s="375"/>
      <c r="NGO207" s="375"/>
      <c r="NGP207" s="375"/>
      <c r="NGQ207" s="375"/>
      <c r="NGR207" s="375"/>
      <c r="NGS207" s="375"/>
      <c r="NGT207" s="375"/>
      <c r="NGU207" s="375"/>
      <c r="NGV207" s="375"/>
      <c r="NGW207" s="375"/>
      <c r="NGX207" s="375"/>
      <c r="NGY207" s="375"/>
      <c r="NGZ207" s="375"/>
      <c r="NHA207" s="375"/>
      <c r="NHB207" s="375"/>
      <c r="NHC207" s="375"/>
      <c r="NHD207" s="375"/>
      <c r="NHE207" s="375"/>
      <c r="NHF207" s="375"/>
      <c r="NHG207" s="375"/>
      <c r="NHH207" s="375"/>
      <c r="NHI207" s="376"/>
      <c r="NHJ207" s="376"/>
      <c r="NHK207" s="376"/>
      <c r="NHL207" s="376"/>
      <c r="NHM207" s="376"/>
      <c r="NHN207" s="376"/>
      <c r="NHO207" s="376"/>
      <c r="NHP207" s="376"/>
      <c r="NHQ207" s="376"/>
      <c r="NHR207" s="376"/>
      <c r="NHS207" s="376"/>
      <c r="NHT207" s="376"/>
      <c r="NHU207" s="376"/>
      <c r="NHV207" s="376"/>
      <c r="NHW207" s="376"/>
      <c r="NHX207" s="376"/>
      <c r="NHY207" s="376"/>
      <c r="NHZ207" s="376"/>
      <c r="NIA207" s="376"/>
      <c r="NIB207" s="376"/>
      <c r="NIC207" s="376"/>
      <c r="NID207" s="376"/>
      <c r="NIE207" s="376"/>
      <c r="NIF207" s="376"/>
      <c r="NIG207" s="377"/>
      <c r="NIH207" s="377"/>
      <c r="NII207" s="377"/>
      <c r="NIJ207" s="377"/>
      <c r="NIK207" s="377"/>
      <c r="NIL207" s="376"/>
      <c r="NIM207" s="376"/>
      <c r="NIN207" s="377"/>
      <c r="NIO207" s="377"/>
      <c r="NIP207" s="376"/>
      <c r="NIQ207" s="376"/>
      <c r="NIR207" s="377"/>
      <c r="NIS207" s="377"/>
      <c r="NIT207" s="376"/>
      <c r="NIU207" s="376"/>
      <c r="NIV207" s="376"/>
      <c r="NIW207" s="376"/>
      <c r="NIX207" s="376"/>
      <c r="NIY207" s="376"/>
      <c r="NIZ207" s="376"/>
      <c r="NJA207" s="377"/>
      <c r="NJB207" s="377"/>
      <c r="NJC207" s="376"/>
      <c r="NJD207" s="376"/>
      <c r="NJE207" s="377"/>
      <c r="NJF207" s="377"/>
      <c r="NJG207" s="376"/>
      <c r="NJH207" s="376"/>
      <c r="NJI207" s="376"/>
      <c r="NJJ207" s="376"/>
      <c r="NJK207" s="376"/>
      <c r="NJL207" s="370"/>
      <c r="NJM207" s="396"/>
      <c r="NJN207" s="376"/>
      <c r="NJO207" s="376"/>
      <c r="NJP207" s="376"/>
      <c r="NJQ207" s="376"/>
      <c r="NJR207" s="376"/>
      <c r="NJS207" s="376"/>
      <c r="NJT207" s="376"/>
      <c r="NJU207" s="375"/>
      <c r="NJV207" s="375"/>
      <c r="NJW207" s="375"/>
      <c r="NJX207" s="375"/>
      <c r="NJY207" s="375"/>
      <c r="NJZ207" s="375"/>
      <c r="NKA207" s="375"/>
      <c r="NKB207" s="375"/>
      <c r="NKC207" s="375"/>
      <c r="NKD207" s="375"/>
      <c r="NKE207" s="375"/>
      <c r="NKF207" s="375"/>
      <c r="NKG207" s="375"/>
      <c r="NKH207" s="375"/>
      <c r="NKI207" s="375"/>
      <c r="NKJ207" s="375"/>
      <c r="NKK207" s="375"/>
      <c r="NKL207" s="375"/>
      <c r="NKM207" s="375"/>
      <c r="NKN207" s="375"/>
      <c r="NKO207" s="375"/>
      <c r="NKP207" s="375"/>
      <c r="NKQ207" s="375"/>
      <c r="NKR207" s="375"/>
      <c r="NKS207" s="375"/>
      <c r="NKT207" s="375"/>
      <c r="NKU207" s="375"/>
      <c r="NKV207" s="375"/>
      <c r="NKW207" s="375"/>
      <c r="NKX207" s="375"/>
      <c r="NKY207" s="375"/>
      <c r="NKZ207" s="375"/>
      <c r="NLA207" s="375"/>
      <c r="NLB207" s="375"/>
      <c r="NLC207" s="375"/>
      <c r="NLD207" s="375"/>
      <c r="NLE207" s="375"/>
      <c r="NLF207" s="375"/>
      <c r="NLG207" s="375"/>
      <c r="NLH207" s="375"/>
      <c r="NLI207" s="375"/>
      <c r="NLJ207" s="375"/>
      <c r="NLK207" s="375"/>
      <c r="NLL207" s="375"/>
      <c r="NLM207" s="376"/>
      <c r="NLN207" s="376"/>
      <c r="NLO207" s="376"/>
      <c r="NLP207" s="376"/>
      <c r="NLQ207" s="376"/>
      <c r="NLR207" s="376"/>
      <c r="NLS207" s="376"/>
      <c r="NLT207" s="376"/>
      <c r="NLU207" s="376"/>
      <c r="NLV207" s="376"/>
      <c r="NLW207" s="376"/>
      <c r="NLX207" s="376"/>
      <c r="NLY207" s="376"/>
      <c r="NLZ207" s="376"/>
      <c r="NMA207" s="376"/>
      <c r="NMB207" s="376"/>
      <c r="NMC207" s="376"/>
      <c r="NMD207" s="376"/>
      <c r="NME207" s="376"/>
      <c r="NMF207" s="376"/>
      <c r="NMG207" s="376"/>
      <c r="NMH207" s="376"/>
      <c r="NMI207" s="376"/>
      <c r="NMJ207" s="376"/>
      <c r="NMK207" s="377"/>
      <c r="NML207" s="377"/>
      <c r="NMM207" s="377"/>
      <c r="NMN207" s="377"/>
      <c r="NMO207" s="377"/>
      <c r="NMP207" s="376"/>
      <c r="NMQ207" s="376"/>
      <c r="NMR207" s="377"/>
      <c r="NMS207" s="377"/>
      <c r="NMT207" s="376"/>
      <c r="NMU207" s="376"/>
      <c r="NMV207" s="377"/>
      <c r="NMW207" s="377"/>
      <c r="NMX207" s="376"/>
      <c r="NMY207" s="376"/>
      <c r="NMZ207" s="376"/>
      <c r="NNA207" s="376"/>
      <c r="NNB207" s="376"/>
      <c r="NNC207" s="376"/>
      <c r="NND207" s="376"/>
      <c r="NNE207" s="377"/>
      <c r="NNF207" s="377"/>
      <c r="NNG207" s="376"/>
      <c r="NNH207" s="376"/>
      <c r="NNI207" s="377"/>
      <c r="NNJ207" s="377"/>
      <c r="NNK207" s="376"/>
      <c r="NNL207" s="376"/>
      <c r="NNM207" s="376"/>
      <c r="NNN207" s="376"/>
      <c r="NNO207" s="376"/>
      <c r="NNP207" s="370"/>
      <c r="NNQ207" s="396"/>
      <c r="NNR207" s="376"/>
      <c r="NNS207" s="376"/>
      <c r="NNT207" s="376"/>
      <c r="NNU207" s="376"/>
      <c r="NNV207" s="376"/>
      <c r="NNW207" s="376"/>
      <c r="NNX207" s="376"/>
      <c r="NNY207" s="375"/>
      <c r="NNZ207" s="375"/>
      <c r="NOA207" s="375"/>
      <c r="NOB207" s="375"/>
      <c r="NOC207" s="375"/>
      <c r="NOD207" s="375"/>
      <c r="NOE207" s="375"/>
      <c r="NOF207" s="375"/>
      <c r="NOG207" s="375"/>
      <c r="NOH207" s="375"/>
      <c r="NOI207" s="375"/>
      <c r="NOJ207" s="375"/>
      <c r="NOK207" s="375"/>
      <c r="NOL207" s="375"/>
      <c r="NOM207" s="375"/>
      <c r="NON207" s="375"/>
      <c r="NOO207" s="375"/>
      <c r="NOP207" s="375"/>
      <c r="NOQ207" s="375"/>
      <c r="NOR207" s="375"/>
      <c r="NOS207" s="375"/>
      <c r="NOT207" s="375"/>
      <c r="NOU207" s="375"/>
      <c r="NOV207" s="375"/>
      <c r="NOW207" s="375"/>
      <c r="NOX207" s="375"/>
      <c r="NOY207" s="375"/>
      <c r="NOZ207" s="375"/>
      <c r="NPA207" s="375"/>
      <c r="NPB207" s="375"/>
      <c r="NPC207" s="375"/>
      <c r="NPD207" s="375"/>
      <c r="NPE207" s="375"/>
      <c r="NPF207" s="375"/>
      <c r="NPG207" s="375"/>
      <c r="NPH207" s="375"/>
      <c r="NPI207" s="375"/>
      <c r="NPJ207" s="375"/>
      <c r="NPK207" s="375"/>
      <c r="NPL207" s="375"/>
      <c r="NPM207" s="375"/>
      <c r="NPN207" s="375"/>
      <c r="NPO207" s="375"/>
      <c r="NPP207" s="375"/>
      <c r="NPQ207" s="376"/>
      <c r="NPR207" s="376"/>
      <c r="NPS207" s="376"/>
      <c r="NPT207" s="376"/>
      <c r="NPU207" s="376"/>
      <c r="NPV207" s="376"/>
      <c r="NPW207" s="376"/>
      <c r="NPX207" s="376"/>
      <c r="NPY207" s="376"/>
      <c r="NPZ207" s="376"/>
      <c r="NQA207" s="376"/>
      <c r="NQB207" s="376"/>
      <c r="NQC207" s="376"/>
      <c r="NQD207" s="376"/>
      <c r="NQE207" s="376"/>
      <c r="NQF207" s="376"/>
      <c r="NQG207" s="376"/>
      <c r="NQH207" s="376"/>
      <c r="NQI207" s="376"/>
      <c r="NQJ207" s="376"/>
      <c r="NQK207" s="376"/>
      <c r="NQL207" s="376"/>
      <c r="NQM207" s="376"/>
      <c r="NQN207" s="376"/>
      <c r="NQO207" s="377"/>
      <c r="NQP207" s="377"/>
      <c r="NQQ207" s="377"/>
      <c r="NQR207" s="377"/>
      <c r="NQS207" s="377"/>
      <c r="NQT207" s="376"/>
      <c r="NQU207" s="376"/>
      <c r="NQV207" s="377"/>
      <c r="NQW207" s="377"/>
      <c r="NQX207" s="376"/>
      <c r="NQY207" s="376"/>
      <c r="NQZ207" s="377"/>
      <c r="NRA207" s="377"/>
      <c r="NRB207" s="376"/>
      <c r="NRC207" s="376"/>
      <c r="NRD207" s="376"/>
      <c r="NRE207" s="376"/>
      <c r="NRF207" s="376"/>
      <c r="NRG207" s="376"/>
      <c r="NRH207" s="376"/>
      <c r="NRI207" s="377"/>
      <c r="NRJ207" s="377"/>
      <c r="NRK207" s="376"/>
      <c r="NRL207" s="376"/>
      <c r="NRM207" s="377"/>
      <c r="NRN207" s="377"/>
      <c r="NRO207" s="376"/>
      <c r="NRP207" s="376"/>
      <c r="NRQ207" s="376"/>
      <c r="NRR207" s="376"/>
      <c r="NRS207" s="376"/>
      <c r="NRT207" s="370"/>
      <c r="NRU207" s="396"/>
      <c r="NRV207" s="376"/>
      <c r="NRW207" s="376"/>
      <c r="NRX207" s="376"/>
      <c r="NRY207" s="376"/>
      <c r="NRZ207" s="376"/>
      <c r="NSA207" s="376"/>
      <c r="NSB207" s="376"/>
      <c r="NSC207" s="375"/>
      <c r="NSD207" s="375"/>
      <c r="NSE207" s="375"/>
      <c r="NSF207" s="375"/>
      <c r="NSG207" s="375"/>
      <c r="NSH207" s="375"/>
      <c r="NSI207" s="375"/>
      <c r="NSJ207" s="375"/>
      <c r="NSK207" s="375"/>
      <c r="NSL207" s="375"/>
      <c r="NSM207" s="375"/>
      <c r="NSN207" s="375"/>
      <c r="NSO207" s="375"/>
      <c r="NSP207" s="375"/>
      <c r="NSQ207" s="375"/>
      <c r="NSR207" s="375"/>
      <c r="NSS207" s="375"/>
      <c r="NST207" s="375"/>
      <c r="NSU207" s="375"/>
      <c r="NSV207" s="375"/>
      <c r="NSW207" s="375"/>
      <c r="NSX207" s="375"/>
      <c r="NSY207" s="375"/>
      <c r="NSZ207" s="375"/>
      <c r="NTA207" s="375"/>
      <c r="NTB207" s="375"/>
      <c r="NTC207" s="375"/>
      <c r="NTD207" s="375"/>
      <c r="NTE207" s="375"/>
      <c r="NTF207" s="375"/>
      <c r="NTG207" s="375"/>
      <c r="NTH207" s="375"/>
      <c r="NTI207" s="375"/>
      <c r="NTJ207" s="375"/>
      <c r="NTK207" s="375"/>
      <c r="NTL207" s="375"/>
      <c r="NTM207" s="375"/>
      <c r="NTN207" s="375"/>
      <c r="NTO207" s="375"/>
      <c r="NTP207" s="375"/>
      <c r="NTQ207" s="375"/>
      <c r="NTR207" s="375"/>
      <c r="NTS207" s="375"/>
      <c r="NTT207" s="375"/>
      <c r="NTU207" s="376"/>
      <c r="NTV207" s="376"/>
      <c r="NTW207" s="376"/>
      <c r="NTX207" s="376"/>
      <c r="NTY207" s="376"/>
      <c r="NTZ207" s="376"/>
      <c r="NUA207" s="376"/>
      <c r="NUB207" s="376"/>
      <c r="NUC207" s="376"/>
      <c r="NUD207" s="376"/>
      <c r="NUE207" s="376"/>
      <c r="NUF207" s="376"/>
      <c r="NUG207" s="376"/>
      <c r="NUH207" s="376"/>
      <c r="NUI207" s="376"/>
      <c r="NUJ207" s="376"/>
      <c r="NUK207" s="376"/>
      <c r="NUL207" s="376"/>
      <c r="NUM207" s="376"/>
      <c r="NUN207" s="376"/>
      <c r="NUO207" s="376"/>
      <c r="NUP207" s="376"/>
      <c r="NUQ207" s="376"/>
      <c r="NUR207" s="376"/>
      <c r="NUS207" s="377"/>
      <c r="NUT207" s="377"/>
      <c r="NUU207" s="377"/>
      <c r="NUV207" s="377"/>
      <c r="NUW207" s="377"/>
      <c r="NUX207" s="376"/>
      <c r="NUY207" s="376"/>
      <c r="NUZ207" s="377"/>
      <c r="NVA207" s="377"/>
      <c r="NVB207" s="376"/>
      <c r="NVC207" s="376"/>
      <c r="NVD207" s="377"/>
      <c r="NVE207" s="377"/>
      <c r="NVF207" s="376"/>
      <c r="NVG207" s="376"/>
      <c r="NVH207" s="376"/>
      <c r="NVI207" s="376"/>
      <c r="NVJ207" s="376"/>
      <c r="NVK207" s="376"/>
      <c r="NVL207" s="376"/>
      <c r="NVM207" s="377"/>
      <c r="NVN207" s="377"/>
      <c r="NVO207" s="376"/>
      <c r="NVP207" s="376"/>
      <c r="NVQ207" s="377"/>
      <c r="NVR207" s="377"/>
      <c r="NVS207" s="376"/>
      <c r="NVT207" s="376"/>
      <c r="NVU207" s="376"/>
      <c r="NVV207" s="376"/>
      <c r="NVW207" s="376"/>
      <c r="NVX207" s="370"/>
      <c r="NVY207" s="396"/>
      <c r="NVZ207" s="376"/>
      <c r="NWA207" s="376"/>
      <c r="NWB207" s="376"/>
      <c r="NWC207" s="376"/>
      <c r="NWD207" s="376"/>
      <c r="NWE207" s="376"/>
      <c r="NWF207" s="376"/>
      <c r="NWG207" s="375"/>
      <c r="NWH207" s="375"/>
      <c r="NWI207" s="375"/>
      <c r="NWJ207" s="375"/>
      <c r="NWK207" s="375"/>
      <c r="NWL207" s="375"/>
      <c r="NWM207" s="375"/>
      <c r="NWN207" s="375"/>
      <c r="NWO207" s="375"/>
      <c r="NWP207" s="375"/>
      <c r="NWQ207" s="375"/>
      <c r="NWR207" s="375"/>
      <c r="NWS207" s="375"/>
      <c r="NWT207" s="375"/>
      <c r="NWU207" s="375"/>
      <c r="NWV207" s="375"/>
      <c r="NWW207" s="375"/>
      <c r="NWX207" s="375"/>
      <c r="NWY207" s="375"/>
      <c r="NWZ207" s="375"/>
      <c r="NXA207" s="375"/>
      <c r="NXB207" s="375"/>
      <c r="NXC207" s="375"/>
      <c r="NXD207" s="375"/>
      <c r="NXE207" s="375"/>
      <c r="NXF207" s="375"/>
      <c r="NXG207" s="375"/>
      <c r="NXH207" s="375"/>
      <c r="NXI207" s="375"/>
      <c r="NXJ207" s="375"/>
      <c r="NXK207" s="375"/>
      <c r="NXL207" s="375"/>
      <c r="NXM207" s="375"/>
      <c r="NXN207" s="375"/>
      <c r="NXO207" s="375"/>
      <c r="NXP207" s="375"/>
      <c r="NXQ207" s="375"/>
      <c r="NXR207" s="375"/>
      <c r="NXS207" s="375"/>
      <c r="NXT207" s="375"/>
      <c r="NXU207" s="375"/>
      <c r="NXV207" s="375"/>
      <c r="NXW207" s="375"/>
      <c r="NXX207" s="375"/>
      <c r="NXY207" s="376"/>
      <c r="NXZ207" s="376"/>
      <c r="NYA207" s="376"/>
      <c r="NYB207" s="376"/>
      <c r="NYC207" s="376"/>
      <c r="NYD207" s="376"/>
      <c r="NYE207" s="376"/>
      <c r="NYF207" s="376"/>
      <c r="NYG207" s="376"/>
      <c r="NYH207" s="376"/>
      <c r="NYI207" s="376"/>
      <c r="NYJ207" s="376"/>
      <c r="NYK207" s="376"/>
      <c r="NYL207" s="376"/>
      <c r="NYM207" s="376"/>
      <c r="NYN207" s="376"/>
      <c r="NYO207" s="376"/>
      <c r="NYP207" s="376"/>
      <c r="NYQ207" s="376"/>
      <c r="NYR207" s="376"/>
      <c r="NYS207" s="376"/>
      <c r="NYT207" s="376"/>
      <c r="NYU207" s="376"/>
      <c r="NYV207" s="376"/>
      <c r="NYW207" s="377"/>
      <c r="NYX207" s="377"/>
      <c r="NYY207" s="377"/>
      <c r="NYZ207" s="377"/>
      <c r="NZA207" s="377"/>
      <c r="NZB207" s="376"/>
      <c r="NZC207" s="376"/>
      <c r="NZD207" s="377"/>
      <c r="NZE207" s="377"/>
      <c r="NZF207" s="376"/>
      <c r="NZG207" s="376"/>
      <c r="NZH207" s="377"/>
      <c r="NZI207" s="377"/>
      <c r="NZJ207" s="376"/>
      <c r="NZK207" s="376"/>
      <c r="NZL207" s="376"/>
      <c r="NZM207" s="376"/>
      <c r="NZN207" s="376"/>
      <c r="NZO207" s="376"/>
      <c r="NZP207" s="376"/>
      <c r="NZQ207" s="377"/>
      <c r="NZR207" s="377"/>
      <c r="NZS207" s="376"/>
      <c r="NZT207" s="376"/>
      <c r="NZU207" s="377"/>
      <c r="NZV207" s="377"/>
      <c r="NZW207" s="376"/>
      <c r="NZX207" s="376"/>
      <c r="NZY207" s="376"/>
      <c r="NZZ207" s="376"/>
      <c r="OAA207" s="376"/>
      <c r="OAB207" s="370"/>
      <c r="OAC207" s="396"/>
      <c r="OAD207" s="376"/>
      <c r="OAE207" s="376"/>
      <c r="OAF207" s="376"/>
      <c r="OAG207" s="376"/>
      <c r="OAH207" s="376"/>
      <c r="OAI207" s="376"/>
      <c r="OAJ207" s="376"/>
      <c r="OAK207" s="375"/>
      <c r="OAL207" s="375"/>
      <c r="OAM207" s="375"/>
      <c r="OAN207" s="375"/>
      <c r="OAO207" s="375"/>
      <c r="OAP207" s="375"/>
      <c r="OAQ207" s="375"/>
      <c r="OAR207" s="375"/>
      <c r="OAS207" s="375"/>
      <c r="OAT207" s="375"/>
      <c r="OAU207" s="375"/>
      <c r="OAV207" s="375"/>
      <c r="OAW207" s="375"/>
      <c r="OAX207" s="375"/>
      <c r="OAY207" s="375"/>
      <c r="OAZ207" s="375"/>
      <c r="OBA207" s="375"/>
      <c r="OBB207" s="375"/>
      <c r="OBC207" s="375"/>
      <c r="OBD207" s="375"/>
      <c r="OBE207" s="375"/>
      <c r="OBF207" s="375"/>
      <c r="OBG207" s="375"/>
      <c r="OBH207" s="375"/>
      <c r="OBI207" s="375"/>
      <c r="OBJ207" s="375"/>
      <c r="OBK207" s="375"/>
      <c r="OBL207" s="375"/>
      <c r="OBM207" s="375"/>
      <c r="OBN207" s="375"/>
      <c r="OBO207" s="375"/>
      <c r="OBP207" s="375"/>
      <c r="OBQ207" s="375"/>
      <c r="OBR207" s="375"/>
      <c r="OBS207" s="375"/>
      <c r="OBT207" s="375"/>
      <c r="OBU207" s="375"/>
      <c r="OBV207" s="375"/>
      <c r="OBW207" s="375"/>
      <c r="OBX207" s="375"/>
      <c r="OBY207" s="375"/>
      <c r="OBZ207" s="375"/>
      <c r="OCA207" s="375"/>
      <c r="OCB207" s="375"/>
      <c r="OCC207" s="376"/>
      <c r="OCD207" s="376"/>
      <c r="OCE207" s="376"/>
      <c r="OCF207" s="376"/>
      <c r="OCG207" s="376"/>
      <c r="OCH207" s="376"/>
      <c r="OCI207" s="376"/>
      <c r="OCJ207" s="376"/>
      <c r="OCK207" s="376"/>
      <c r="OCL207" s="376"/>
      <c r="OCM207" s="376"/>
      <c r="OCN207" s="376"/>
      <c r="OCO207" s="376"/>
      <c r="OCP207" s="376"/>
      <c r="OCQ207" s="376"/>
      <c r="OCR207" s="376"/>
      <c r="OCS207" s="376"/>
      <c r="OCT207" s="376"/>
      <c r="OCU207" s="376"/>
      <c r="OCV207" s="376"/>
      <c r="OCW207" s="376"/>
      <c r="OCX207" s="376"/>
      <c r="OCY207" s="376"/>
      <c r="OCZ207" s="376"/>
      <c r="ODA207" s="377"/>
      <c r="ODB207" s="377"/>
      <c r="ODC207" s="377"/>
      <c r="ODD207" s="377"/>
      <c r="ODE207" s="377"/>
      <c r="ODF207" s="376"/>
      <c r="ODG207" s="376"/>
      <c r="ODH207" s="377"/>
      <c r="ODI207" s="377"/>
      <c r="ODJ207" s="376"/>
      <c r="ODK207" s="376"/>
      <c r="ODL207" s="377"/>
      <c r="ODM207" s="377"/>
      <c r="ODN207" s="376"/>
      <c r="ODO207" s="376"/>
      <c r="ODP207" s="376"/>
      <c r="ODQ207" s="376"/>
      <c r="ODR207" s="376"/>
      <c r="ODS207" s="376"/>
      <c r="ODT207" s="376"/>
      <c r="ODU207" s="377"/>
      <c r="ODV207" s="377"/>
      <c r="ODW207" s="376"/>
      <c r="ODX207" s="376"/>
      <c r="ODY207" s="377"/>
      <c r="ODZ207" s="377"/>
      <c r="OEA207" s="376"/>
      <c r="OEB207" s="376"/>
      <c r="OEC207" s="376"/>
      <c r="OED207" s="376"/>
      <c r="OEE207" s="376"/>
      <c r="OEF207" s="370"/>
      <c r="OEG207" s="396"/>
      <c r="OEH207" s="376"/>
      <c r="OEI207" s="376"/>
      <c r="OEJ207" s="376"/>
      <c r="OEK207" s="376"/>
      <c r="OEL207" s="376"/>
      <c r="OEM207" s="376"/>
      <c r="OEN207" s="376"/>
      <c r="OEO207" s="375"/>
      <c r="OEP207" s="375"/>
      <c r="OEQ207" s="375"/>
      <c r="OER207" s="375"/>
      <c r="OES207" s="375"/>
      <c r="OET207" s="375"/>
      <c r="OEU207" s="375"/>
      <c r="OEV207" s="375"/>
      <c r="OEW207" s="375"/>
      <c r="OEX207" s="375"/>
      <c r="OEY207" s="375"/>
      <c r="OEZ207" s="375"/>
      <c r="OFA207" s="375"/>
      <c r="OFB207" s="375"/>
      <c r="OFC207" s="375"/>
      <c r="OFD207" s="375"/>
      <c r="OFE207" s="375"/>
      <c r="OFF207" s="375"/>
      <c r="OFG207" s="375"/>
      <c r="OFH207" s="375"/>
      <c r="OFI207" s="375"/>
      <c r="OFJ207" s="375"/>
      <c r="OFK207" s="375"/>
      <c r="OFL207" s="375"/>
      <c r="OFM207" s="375"/>
      <c r="OFN207" s="375"/>
      <c r="OFO207" s="375"/>
      <c r="OFP207" s="375"/>
      <c r="OFQ207" s="375"/>
      <c r="OFR207" s="375"/>
      <c r="OFS207" s="375"/>
      <c r="OFT207" s="375"/>
      <c r="OFU207" s="375"/>
      <c r="OFV207" s="375"/>
      <c r="OFW207" s="375"/>
      <c r="OFX207" s="375"/>
      <c r="OFY207" s="375"/>
      <c r="OFZ207" s="375"/>
      <c r="OGA207" s="375"/>
      <c r="OGB207" s="375"/>
      <c r="OGC207" s="375"/>
      <c r="OGD207" s="375"/>
      <c r="OGE207" s="375"/>
      <c r="OGF207" s="375"/>
      <c r="OGG207" s="376"/>
      <c r="OGH207" s="376"/>
      <c r="OGI207" s="376"/>
      <c r="OGJ207" s="376"/>
      <c r="OGK207" s="376"/>
      <c r="OGL207" s="376"/>
      <c r="OGM207" s="376"/>
      <c r="OGN207" s="376"/>
      <c r="OGO207" s="376"/>
      <c r="OGP207" s="376"/>
      <c r="OGQ207" s="376"/>
      <c r="OGR207" s="376"/>
      <c r="OGS207" s="376"/>
      <c r="OGT207" s="376"/>
      <c r="OGU207" s="376"/>
      <c r="OGV207" s="376"/>
      <c r="OGW207" s="376"/>
      <c r="OGX207" s="376"/>
      <c r="OGY207" s="376"/>
      <c r="OGZ207" s="376"/>
      <c r="OHA207" s="376"/>
      <c r="OHB207" s="376"/>
      <c r="OHC207" s="376"/>
      <c r="OHD207" s="376"/>
      <c r="OHE207" s="377"/>
      <c r="OHF207" s="377"/>
      <c r="OHG207" s="377"/>
      <c r="OHH207" s="377"/>
      <c r="OHI207" s="377"/>
      <c r="OHJ207" s="376"/>
      <c r="OHK207" s="376"/>
      <c r="OHL207" s="377"/>
      <c r="OHM207" s="377"/>
      <c r="OHN207" s="376"/>
      <c r="OHO207" s="376"/>
      <c r="OHP207" s="377"/>
      <c r="OHQ207" s="377"/>
      <c r="OHR207" s="376"/>
      <c r="OHS207" s="376"/>
      <c r="OHT207" s="376"/>
      <c r="OHU207" s="376"/>
      <c r="OHV207" s="376"/>
      <c r="OHW207" s="376"/>
      <c r="OHX207" s="376"/>
      <c r="OHY207" s="377"/>
      <c r="OHZ207" s="377"/>
      <c r="OIA207" s="376"/>
      <c r="OIB207" s="376"/>
      <c r="OIC207" s="377"/>
      <c r="OID207" s="377"/>
      <c r="OIE207" s="376"/>
      <c r="OIF207" s="376"/>
      <c r="OIG207" s="376"/>
      <c r="OIH207" s="376"/>
      <c r="OII207" s="376"/>
      <c r="OIJ207" s="370"/>
      <c r="OIK207" s="396"/>
      <c r="OIL207" s="376"/>
      <c r="OIM207" s="376"/>
      <c r="OIN207" s="376"/>
      <c r="OIO207" s="376"/>
      <c r="OIP207" s="376"/>
      <c r="OIQ207" s="376"/>
      <c r="OIR207" s="376"/>
      <c r="OIS207" s="375"/>
      <c r="OIT207" s="375"/>
      <c r="OIU207" s="375"/>
      <c r="OIV207" s="375"/>
      <c r="OIW207" s="375"/>
      <c r="OIX207" s="375"/>
      <c r="OIY207" s="375"/>
      <c r="OIZ207" s="375"/>
      <c r="OJA207" s="375"/>
      <c r="OJB207" s="375"/>
      <c r="OJC207" s="375"/>
      <c r="OJD207" s="375"/>
      <c r="OJE207" s="375"/>
      <c r="OJF207" s="375"/>
      <c r="OJG207" s="375"/>
      <c r="OJH207" s="375"/>
      <c r="OJI207" s="375"/>
      <c r="OJJ207" s="375"/>
      <c r="OJK207" s="375"/>
      <c r="OJL207" s="375"/>
      <c r="OJM207" s="375"/>
      <c r="OJN207" s="375"/>
      <c r="OJO207" s="375"/>
      <c r="OJP207" s="375"/>
      <c r="OJQ207" s="375"/>
      <c r="OJR207" s="375"/>
      <c r="OJS207" s="375"/>
      <c r="OJT207" s="375"/>
      <c r="OJU207" s="375"/>
      <c r="OJV207" s="375"/>
      <c r="OJW207" s="375"/>
      <c r="OJX207" s="375"/>
      <c r="OJY207" s="375"/>
      <c r="OJZ207" s="375"/>
      <c r="OKA207" s="375"/>
      <c r="OKB207" s="375"/>
      <c r="OKC207" s="375"/>
      <c r="OKD207" s="375"/>
      <c r="OKE207" s="375"/>
      <c r="OKF207" s="375"/>
      <c r="OKG207" s="375"/>
      <c r="OKH207" s="375"/>
      <c r="OKI207" s="375"/>
      <c r="OKJ207" s="375"/>
      <c r="OKK207" s="376"/>
      <c r="OKL207" s="376"/>
      <c r="OKM207" s="376"/>
      <c r="OKN207" s="376"/>
      <c r="OKO207" s="376"/>
      <c r="OKP207" s="376"/>
      <c r="OKQ207" s="376"/>
      <c r="OKR207" s="376"/>
      <c r="OKS207" s="376"/>
      <c r="OKT207" s="376"/>
      <c r="OKU207" s="376"/>
      <c r="OKV207" s="376"/>
      <c r="OKW207" s="376"/>
      <c r="OKX207" s="376"/>
      <c r="OKY207" s="376"/>
      <c r="OKZ207" s="376"/>
      <c r="OLA207" s="376"/>
      <c r="OLB207" s="376"/>
      <c r="OLC207" s="376"/>
      <c r="OLD207" s="376"/>
      <c r="OLE207" s="376"/>
      <c r="OLF207" s="376"/>
      <c r="OLG207" s="376"/>
      <c r="OLH207" s="376"/>
      <c r="OLI207" s="377"/>
      <c r="OLJ207" s="377"/>
      <c r="OLK207" s="377"/>
      <c r="OLL207" s="377"/>
      <c r="OLM207" s="377"/>
      <c r="OLN207" s="376"/>
      <c r="OLO207" s="376"/>
      <c r="OLP207" s="377"/>
      <c r="OLQ207" s="377"/>
      <c r="OLR207" s="376"/>
      <c r="OLS207" s="376"/>
      <c r="OLT207" s="377"/>
      <c r="OLU207" s="377"/>
      <c r="OLV207" s="376"/>
      <c r="OLW207" s="376"/>
      <c r="OLX207" s="376"/>
      <c r="OLY207" s="376"/>
      <c r="OLZ207" s="376"/>
      <c r="OMA207" s="376"/>
      <c r="OMB207" s="376"/>
      <c r="OMC207" s="377"/>
      <c r="OMD207" s="377"/>
      <c r="OME207" s="376"/>
      <c r="OMF207" s="376"/>
      <c r="OMG207" s="377"/>
      <c r="OMH207" s="377"/>
      <c r="OMI207" s="376"/>
      <c r="OMJ207" s="376"/>
      <c r="OMK207" s="376"/>
      <c r="OML207" s="376"/>
      <c r="OMM207" s="376"/>
      <c r="OMN207" s="370"/>
      <c r="OMO207" s="396"/>
      <c r="OMP207" s="376"/>
      <c r="OMQ207" s="376"/>
      <c r="OMR207" s="376"/>
      <c r="OMS207" s="376"/>
      <c r="OMT207" s="376"/>
      <c r="OMU207" s="376"/>
      <c r="OMV207" s="376"/>
      <c r="OMW207" s="375"/>
      <c r="OMX207" s="375"/>
      <c r="OMY207" s="375"/>
      <c r="OMZ207" s="375"/>
      <c r="ONA207" s="375"/>
      <c r="ONB207" s="375"/>
      <c r="ONC207" s="375"/>
      <c r="OND207" s="375"/>
      <c r="ONE207" s="375"/>
      <c r="ONF207" s="375"/>
      <c r="ONG207" s="375"/>
      <c r="ONH207" s="375"/>
      <c r="ONI207" s="375"/>
      <c r="ONJ207" s="375"/>
      <c r="ONK207" s="375"/>
      <c r="ONL207" s="375"/>
      <c r="ONM207" s="375"/>
      <c r="ONN207" s="375"/>
      <c r="ONO207" s="375"/>
      <c r="ONP207" s="375"/>
      <c r="ONQ207" s="375"/>
      <c r="ONR207" s="375"/>
      <c r="ONS207" s="375"/>
      <c r="ONT207" s="375"/>
      <c r="ONU207" s="375"/>
      <c r="ONV207" s="375"/>
      <c r="ONW207" s="375"/>
      <c r="ONX207" s="375"/>
      <c r="ONY207" s="375"/>
      <c r="ONZ207" s="375"/>
      <c r="OOA207" s="375"/>
      <c r="OOB207" s="375"/>
      <c r="OOC207" s="375"/>
      <c r="OOD207" s="375"/>
      <c r="OOE207" s="375"/>
      <c r="OOF207" s="375"/>
      <c r="OOG207" s="375"/>
      <c r="OOH207" s="375"/>
      <c r="OOI207" s="375"/>
      <c r="OOJ207" s="375"/>
      <c r="OOK207" s="375"/>
      <c r="OOL207" s="375"/>
      <c r="OOM207" s="375"/>
      <c r="OON207" s="375"/>
      <c r="OOO207" s="376"/>
      <c r="OOP207" s="376"/>
      <c r="OOQ207" s="376"/>
      <c r="OOR207" s="376"/>
      <c r="OOS207" s="376"/>
      <c r="OOT207" s="376"/>
      <c r="OOU207" s="376"/>
      <c r="OOV207" s="376"/>
      <c r="OOW207" s="376"/>
      <c r="OOX207" s="376"/>
      <c r="OOY207" s="376"/>
      <c r="OOZ207" s="376"/>
      <c r="OPA207" s="376"/>
      <c r="OPB207" s="376"/>
      <c r="OPC207" s="376"/>
      <c r="OPD207" s="376"/>
      <c r="OPE207" s="376"/>
      <c r="OPF207" s="376"/>
      <c r="OPG207" s="376"/>
      <c r="OPH207" s="376"/>
      <c r="OPI207" s="376"/>
      <c r="OPJ207" s="376"/>
      <c r="OPK207" s="376"/>
      <c r="OPL207" s="376"/>
      <c r="OPM207" s="377"/>
      <c r="OPN207" s="377"/>
      <c r="OPO207" s="377"/>
      <c r="OPP207" s="377"/>
      <c r="OPQ207" s="377"/>
      <c r="OPR207" s="376"/>
      <c r="OPS207" s="376"/>
      <c r="OPT207" s="377"/>
      <c r="OPU207" s="377"/>
      <c r="OPV207" s="376"/>
      <c r="OPW207" s="376"/>
      <c r="OPX207" s="377"/>
      <c r="OPY207" s="377"/>
      <c r="OPZ207" s="376"/>
      <c r="OQA207" s="376"/>
      <c r="OQB207" s="376"/>
      <c r="OQC207" s="376"/>
      <c r="OQD207" s="376"/>
      <c r="OQE207" s="376"/>
      <c r="OQF207" s="376"/>
      <c r="OQG207" s="377"/>
      <c r="OQH207" s="377"/>
      <c r="OQI207" s="376"/>
      <c r="OQJ207" s="376"/>
      <c r="OQK207" s="377"/>
      <c r="OQL207" s="377"/>
      <c r="OQM207" s="376"/>
      <c r="OQN207" s="376"/>
      <c r="OQO207" s="376"/>
      <c r="OQP207" s="376"/>
      <c r="OQQ207" s="376"/>
      <c r="OQR207" s="370"/>
      <c r="OQS207" s="396"/>
      <c r="OQT207" s="376"/>
      <c r="OQU207" s="376"/>
      <c r="OQV207" s="376"/>
      <c r="OQW207" s="376"/>
      <c r="OQX207" s="376"/>
      <c r="OQY207" s="376"/>
      <c r="OQZ207" s="376"/>
      <c r="ORA207" s="375"/>
      <c r="ORB207" s="375"/>
      <c r="ORC207" s="375"/>
      <c r="ORD207" s="375"/>
      <c r="ORE207" s="375"/>
      <c r="ORF207" s="375"/>
      <c r="ORG207" s="375"/>
      <c r="ORH207" s="375"/>
      <c r="ORI207" s="375"/>
      <c r="ORJ207" s="375"/>
      <c r="ORK207" s="375"/>
      <c r="ORL207" s="375"/>
      <c r="ORM207" s="375"/>
      <c r="ORN207" s="375"/>
      <c r="ORO207" s="375"/>
      <c r="ORP207" s="375"/>
      <c r="ORQ207" s="375"/>
      <c r="ORR207" s="375"/>
      <c r="ORS207" s="375"/>
      <c r="ORT207" s="375"/>
      <c r="ORU207" s="375"/>
      <c r="ORV207" s="375"/>
      <c r="ORW207" s="375"/>
      <c r="ORX207" s="375"/>
      <c r="ORY207" s="375"/>
      <c r="ORZ207" s="375"/>
      <c r="OSA207" s="375"/>
      <c r="OSB207" s="375"/>
      <c r="OSC207" s="375"/>
      <c r="OSD207" s="375"/>
      <c r="OSE207" s="375"/>
      <c r="OSF207" s="375"/>
      <c r="OSG207" s="375"/>
      <c r="OSH207" s="375"/>
      <c r="OSI207" s="375"/>
      <c r="OSJ207" s="375"/>
      <c r="OSK207" s="375"/>
      <c r="OSL207" s="375"/>
      <c r="OSM207" s="375"/>
      <c r="OSN207" s="375"/>
      <c r="OSO207" s="375"/>
      <c r="OSP207" s="375"/>
      <c r="OSQ207" s="375"/>
      <c r="OSR207" s="375"/>
      <c r="OSS207" s="376"/>
      <c r="OST207" s="376"/>
      <c r="OSU207" s="376"/>
      <c r="OSV207" s="376"/>
      <c r="OSW207" s="376"/>
      <c r="OSX207" s="376"/>
      <c r="OSY207" s="376"/>
      <c r="OSZ207" s="376"/>
      <c r="OTA207" s="376"/>
      <c r="OTB207" s="376"/>
      <c r="OTC207" s="376"/>
      <c r="OTD207" s="376"/>
      <c r="OTE207" s="376"/>
      <c r="OTF207" s="376"/>
      <c r="OTG207" s="376"/>
      <c r="OTH207" s="376"/>
      <c r="OTI207" s="376"/>
      <c r="OTJ207" s="376"/>
      <c r="OTK207" s="376"/>
      <c r="OTL207" s="376"/>
      <c r="OTM207" s="376"/>
      <c r="OTN207" s="376"/>
      <c r="OTO207" s="376"/>
      <c r="OTP207" s="376"/>
      <c r="OTQ207" s="377"/>
      <c r="OTR207" s="377"/>
      <c r="OTS207" s="377"/>
      <c r="OTT207" s="377"/>
      <c r="OTU207" s="377"/>
      <c r="OTV207" s="376"/>
      <c r="OTW207" s="376"/>
      <c r="OTX207" s="377"/>
      <c r="OTY207" s="377"/>
      <c r="OTZ207" s="376"/>
      <c r="OUA207" s="376"/>
      <c r="OUB207" s="377"/>
      <c r="OUC207" s="377"/>
      <c r="OUD207" s="376"/>
      <c r="OUE207" s="376"/>
      <c r="OUF207" s="376"/>
      <c r="OUG207" s="376"/>
      <c r="OUH207" s="376"/>
      <c r="OUI207" s="376"/>
      <c r="OUJ207" s="376"/>
      <c r="OUK207" s="377"/>
      <c r="OUL207" s="377"/>
      <c r="OUM207" s="376"/>
      <c r="OUN207" s="376"/>
      <c r="OUO207" s="377"/>
      <c r="OUP207" s="377"/>
      <c r="OUQ207" s="376"/>
      <c r="OUR207" s="376"/>
      <c r="OUS207" s="376"/>
      <c r="OUT207" s="376"/>
      <c r="OUU207" s="376"/>
      <c r="OUV207" s="370"/>
      <c r="OUW207" s="396"/>
      <c r="OUX207" s="376"/>
      <c r="OUY207" s="376"/>
      <c r="OUZ207" s="376"/>
      <c r="OVA207" s="376"/>
      <c r="OVB207" s="376"/>
      <c r="OVC207" s="376"/>
      <c r="OVD207" s="376"/>
      <c r="OVE207" s="375"/>
      <c r="OVF207" s="375"/>
      <c r="OVG207" s="375"/>
      <c r="OVH207" s="375"/>
      <c r="OVI207" s="375"/>
      <c r="OVJ207" s="375"/>
      <c r="OVK207" s="375"/>
      <c r="OVL207" s="375"/>
      <c r="OVM207" s="375"/>
      <c r="OVN207" s="375"/>
      <c r="OVO207" s="375"/>
      <c r="OVP207" s="375"/>
      <c r="OVQ207" s="375"/>
      <c r="OVR207" s="375"/>
      <c r="OVS207" s="375"/>
      <c r="OVT207" s="375"/>
      <c r="OVU207" s="375"/>
      <c r="OVV207" s="375"/>
      <c r="OVW207" s="375"/>
      <c r="OVX207" s="375"/>
      <c r="OVY207" s="375"/>
      <c r="OVZ207" s="375"/>
      <c r="OWA207" s="375"/>
      <c r="OWB207" s="375"/>
      <c r="OWC207" s="375"/>
      <c r="OWD207" s="375"/>
      <c r="OWE207" s="375"/>
      <c r="OWF207" s="375"/>
      <c r="OWG207" s="375"/>
      <c r="OWH207" s="375"/>
      <c r="OWI207" s="375"/>
      <c r="OWJ207" s="375"/>
      <c r="OWK207" s="375"/>
      <c r="OWL207" s="375"/>
      <c r="OWM207" s="375"/>
      <c r="OWN207" s="375"/>
      <c r="OWO207" s="375"/>
      <c r="OWP207" s="375"/>
      <c r="OWQ207" s="375"/>
      <c r="OWR207" s="375"/>
      <c r="OWS207" s="375"/>
      <c r="OWT207" s="375"/>
      <c r="OWU207" s="375"/>
      <c r="OWV207" s="375"/>
      <c r="OWW207" s="376"/>
      <c r="OWX207" s="376"/>
      <c r="OWY207" s="376"/>
      <c r="OWZ207" s="376"/>
      <c r="OXA207" s="376"/>
      <c r="OXB207" s="376"/>
      <c r="OXC207" s="376"/>
      <c r="OXD207" s="376"/>
      <c r="OXE207" s="376"/>
      <c r="OXF207" s="376"/>
      <c r="OXG207" s="376"/>
      <c r="OXH207" s="376"/>
      <c r="OXI207" s="376"/>
      <c r="OXJ207" s="376"/>
      <c r="OXK207" s="376"/>
      <c r="OXL207" s="376"/>
      <c r="OXM207" s="376"/>
      <c r="OXN207" s="376"/>
      <c r="OXO207" s="376"/>
      <c r="OXP207" s="376"/>
      <c r="OXQ207" s="376"/>
      <c r="OXR207" s="376"/>
      <c r="OXS207" s="376"/>
      <c r="OXT207" s="376"/>
      <c r="OXU207" s="377"/>
      <c r="OXV207" s="377"/>
      <c r="OXW207" s="377"/>
      <c r="OXX207" s="377"/>
      <c r="OXY207" s="377"/>
      <c r="OXZ207" s="376"/>
      <c r="OYA207" s="376"/>
      <c r="OYB207" s="377"/>
      <c r="OYC207" s="377"/>
      <c r="OYD207" s="376"/>
      <c r="OYE207" s="376"/>
      <c r="OYF207" s="377"/>
      <c r="OYG207" s="377"/>
      <c r="OYH207" s="376"/>
      <c r="OYI207" s="376"/>
      <c r="OYJ207" s="376"/>
      <c r="OYK207" s="376"/>
      <c r="OYL207" s="376"/>
      <c r="OYM207" s="376"/>
      <c r="OYN207" s="376"/>
      <c r="OYO207" s="377"/>
      <c r="OYP207" s="377"/>
      <c r="OYQ207" s="376"/>
      <c r="OYR207" s="376"/>
      <c r="OYS207" s="377"/>
      <c r="OYT207" s="377"/>
      <c r="OYU207" s="376"/>
      <c r="OYV207" s="376"/>
      <c r="OYW207" s="376"/>
      <c r="OYX207" s="376"/>
      <c r="OYY207" s="376"/>
      <c r="OYZ207" s="370"/>
      <c r="OZA207" s="396"/>
      <c r="OZB207" s="376"/>
      <c r="OZC207" s="376"/>
      <c r="OZD207" s="376"/>
      <c r="OZE207" s="376"/>
      <c r="OZF207" s="376"/>
      <c r="OZG207" s="376"/>
      <c r="OZH207" s="376"/>
      <c r="OZI207" s="375"/>
      <c r="OZJ207" s="375"/>
      <c r="OZK207" s="375"/>
      <c r="OZL207" s="375"/>
      <c r="OZM207" s="375"/>
      <c r="OZN207" s="375"/>
      <c r="OZO207" s="375"/>
      <c r="OZP207" s="375"/>
      <c r="OZQ207" s="375"/>
      <c r="OZR207" s="375"/>
      <c r="OZS207" s="375"/>
      <c r="OZT207" s="375"/>
      <c r="OZU207" s="375"/>
      <c r="OZV207" s="375"/>
      <c r="OZW207" s="375"/>
      <c r="OZX207" s="375"/>
      <c r="OZY207" s="375"/>
      <c r="OZZ207" s="375"/>
      <c r="PAA207" s="375"/>
      <c r="PAB207" s="375"/>
      <c r="PAC207" s="375"/>
      <c r="PAD207" s="375"/>
      <c r="PAE207" s="375"/>
      <c r="PAF207" s="375"/>
      <c r="PAG207" s="375"/>
      <c r="PAH207" s="375"/>
      <c r="PAI207" s="375"/>
      <c r="PAJ207" s="375"/>
      <c r="PAK207" s="375"/>
      <c r="PAL207" s="375"/>
      <c r="PAM207" s="375"/>
      <c r="PAN207" s="375"/>
      <c r="PAO207" s="375"/>
      <c r="PAP207" s="375"/>
      <c r="PAQ207" s="375"/>
      <c r="PAR207" s="375"/>
      <c r="PAS207" s="375"/>
      <c r="PAT207" s="375"/>
      <c r="PAU207" s="375"/>
      <c r="PAV207" s="375"/>
      <c r="PAW207" s="375"/>
      <c r="PAX207" s="375"/>
      <c r="PAY207" s="375"/>
      <c r="PAZ207" s="375"/>
      <c r="PBA207" s="376"/>
      <c r="PBB207" s="376"/>
      <c r="PBC207" s="376"/>
      <c r="PBD207" s="376"/>
      <c r="PBE207" s="376"/>
      <c r="PBF207" s="376"/>
      <c r="PBG207" s="376"/>
      <c r="PBH207" s="376"/>
      <c r="PBI207" s="376"/>
      <c r="PBJ207" s="376"/>
      <c r="PBK207" s="376"/>
      <c r="PBL207" s="376"/>
      <c r="PBM207" s="376"/>
      <c r="PBN207" s="376"/>
      <c r="PBO207" s="376"/>
      <c r="PBP207" s="376"/>
      <c r="PBQ207" s="376"/>
      <c r="PBR207" s="376"/>
      <c r="PBS207" s="376"/>
      <c r="PBT207" s="376"/>
      <c r="PBU207" s="376"/>
      <c r="PBV207" s="376"/>
      <c r="PBW207" s="376"/>
      <c r="PBX207" s="376"/>
      <c r="PBY207" s="377"/>
      <c r="PBZ207" s="377"/>
      <c r="PCA207" s="377"/>
      <c r="PCB207" s="377"/>
      <c r="PCC207" s="377"/>
      <c r="PCD207" s="376"/>
      <c r="PCE207" s="376"/>
      <c r="PCF207" s="377"/>
      <c r="PCG207" s="377"/>
      <c r="PCH207" s="376"/>
      <c r="PCI207" s="376"/>
      <c r="PCJ207" s="377"/>
      <c r="PCK207" s="377"/>
      <c r="PCL207" s="376"/>
      <c r="PCM207" s="376"/>
      <c r="PCN207" s="376"/>
      <c r="PCO207" s="376"/>
      <c r="PCP207" s="376"/>
      <c r="PCQ207" s="376"/>
      <c r="PCR207" s="376"/>
      <c r="PCS207" s="377"/>
      <c r="PCT207" s="377"/>
      <c r="PCU207" s="376"/>
      <c r="PCV207" s="376"/>
      <c r="PCW207" s="377"/>
      <c r="PCX207" s="377"/>
      <c r="PCY207" s="376"/>
      <c r="PCZ207" s="376"/>
      <c r="PDA207" s="376"/>
      <c r="PDB207" s="376"/>
      <c r="PDC207" s="376"/>
      <c r="PDD207" s="370"/>
      <c r="PDE207" s="396"/>
      <c r="PDF207" s="376"/>
      <c r="PDG207" s="376"/>
      <c r="PDH207" s="376"/>
      <c r="PDI207" s="376"/>
      <c r="PDJ207" s="376"/>
      <c r="PDK207" s="376"/>
      <c r="PDL207" s="376"/>
      <c r="PDM207" s="375"/>
      <c r="PDN207" s="375"/>
      <c r="PDO207" s="375"/>
      <c r="PDP207" s="375"/>
      <c r="PDQ207" s="375"/>
      <c r="PDR207" s="375"/>
      <c r="PDS207" s="375"/>
      <c r="PDT207" s="375"/>
      <c r="PDU207" s="375"/>
      <c r="PDV207" s="375"/>
      <c r="PDW207" s="375"/>
      <c r="PDX207" s="375"/>
      <c r="PDY207" s="375"/>
      <c r="PDZ207" s="375"/>
      <c r="PEA207" s="375"/>
      <c r="PEB207" s="375"/>
      <c r="PEC207" s="375"/>
      <c r="PED207" s="375"/>
      <c r="PEE207" s="375"/>
      <c r="PEF207" s="375"/>
      <c r="PEG207" s="375"/>
      <c r="PEH207" s="375"/>
      <c r="PEI207" s="375"/>
      <c r="PEJ207" s="375"/>
      <c r="PEK207" s="375"/>
      <c r="PEL207" s="375"/>
      <c r="PEM207" s="375"/>
      <c r="PEN207" s="375"/>
      <c r="PEO207" s="375"/>
      <c r="PEP207" s="375"/>
      <c r="PEQ207" s="375"/>
      <c r="PER207" s="375"/>
      <c r="PES207" s="375"/>
      <c r="PET207" s="375"/>
      <c r="PEU207" s="375"/>
      <c r="PEV207" s="375"/>
      <c r="PEW207" s="375"/>
      <c r="PEX207" s="375"/>
      <c r="PEY207" s="375"/>
      <c r="PEZ207" s="375"/>
      <c r="PFA207" s="375"/>
      <c r="PFB207" s="375"/>
      <c r="PFC207" s="375"/>
      <c r="PFD207" s="375"/>
      <c r="PFE207" s="376"/>
      <c r="PFF207" s="376"/>
      <c r="PFG207" s="376"/>
      <c r="PFH207" s="376"/>
      <c r="PFI207" s="376"/>
      <c r="PFJ207" s="376"/>
      <c r="PFK207" s="376"/>
      <c r="PFL207" s="376"/>
      <c r="PFM207" s="376"/>
      <c r="PFN207" s="376"/>
      <c r="PFO207" s="376"/>
      <c r="PFP207" s="376"/>
      <c r="PFQ207" s="376"/>
      <c r="PFR207" s="376"/>
      <c r="PFS207" s="376"/>
      <c r="PFT207" s="376"/>
      <c r="PFU207" s="376"/>
      <c r="PFV207" s="376"/>
      <c r="PFW207" s="376"/>
      <c r="PFX207" s="376"/>
      <c r="PFY207" s="376"/>
      <c r="PFZ207" s="376"/>
      <c r="PGA207" s="376"/>
      <c r="PGB207" s="376"/>
      <c r="PGC207" s="377"/>
      <c r="PGD207" s="377"/>
      <c r="PGE207" s="377"/>
      <c r="PGF207" s="377"/>
      <c r="PGG207" s="377"/>
      <c r="PGH207" s="376"/>
      <c r="PGI207" s="376"/>
      <c r="PGJ207" s="377"/>
      <c r="PGK207" s="377"/>
      <c r="PGL207" s="376"/>
      <c r="PGM207" s="376"/>
      <c r="PGN207" s="377"/>
      <c r="PGO207" s="377"/>
      <c r="PGP207" s="376"/>
      <c r="PGQ207" s="376"/>
      <c r="PGR207" s="376"/>
      <c r="PGS207" s="376"/>
      <c r="PGT207" s="376"/>
      <c r="PGU207" s="376"/>
      <c r="PGV207" s="376"/>
      <c r="PGW207" s="377"/>
      <c r="PGX207" s="377"/>
      <c r="PGY207" s="376"/>
      <c r="PGZ207" s="376"/>
      <c r="PHA207" s="377"/>
      <c r="PHB207" s="377"/>
      <c r="PHC207" s="376"/>
      <c r="PHD207" s="376"/>
      <c r="PHE207" s="376"/>
      <c r="PHF207" s="376"/>
      <c r="PHG207" s="376"/>
      <c r="PHH207" s="370"/>
      <c r="PHI207" s="396"/>
      <c r="PHJ207" s="376"/>
      <c r="PHK207" s="376"/>
      <c r="PHL207" s="376"/>
      <c r="PHM207" s="376"/>
      <c r="PHN207" s="376"/>
      <c r="PHO207" s="376"/>
      <c r="PHP207" s="376"/>
      <c r="PHQ207" s="375"/>
      <c r="PHR207" s="375"/>
      <c r="PHS207" s="375"/>
      <c r="PHT207" s="375"/>
      <c r="PHU207" s="375"/>
      <c r="PHV207" s="375"/>
      <c r="PHW207" s="375"/>
      <c r="PHX207" s="375"/>
      <c r="PHY207" s="375"/>
      <c r="PHZ207" s="375"/>
      <c r="PIA207" s="375"/>
      <c r="PIB207" s="375"/>
      <c r="PIC207" s="375"/>
      <c r="PID207" s="375"/>
      <c r="PIE207" s="375"/>
      <c r="PIF207" s="375"/>
      <c r="PIG207" s="375"/>
      <c r="PIH207" s="375"/>
      <c r="PII207" s="375"/>
      <c r="PIJ207" s="375"/>
      <c r="PIK207" s="375"/>
      <c r="PIL207" s="375"/>
      <c r="PIM207" s="375"/>
      <c r="PIN207" s="375"/>
      <c r="PIO207" s="375"/>
      <c r="PIP207" s="375"/>
      <c r="PIQ207" s="375"/>
      <c r="PIR207" s="375"/>
      <c r="PIS207" s="375"/>
      <c r="PIT207" s="375"/>
      <c r="PIU207" s="375"/>
      <c r="PIV207" s="375"/>
      <c r="PIW207" s="375"/>
      <c r="PIX207" s="375"/>
      <c r="PIY207" s="375"/>
      <c r="PIZ207" s="375"/>
      <c r="PJA207" s="375"/>
      <c r="PJB207" s="375"/>
      <c r="PJC207" s="375"/>
      <c r="PJD207" s="375"/>
      <c r="PJE207" s="375"/>
      <c r="PJF207" s="375"/>
      <c r="PJG207" s="375"/>
      <c r="PJH207" s="375"/>
      <c r="PJI207" s="376"/>
      <c r="PJJ207" s="376"/>
      <c r="PJK207" s="376"/>
      <c r="PJL207" s="376"/>
      <c r="PJM207" s="376"/>
      <c r="PJN207" s="376"/>
      <c r="PJO207" s="376"/>
      <c r="PJP207" s="376"/>
      <c r="PJQ207" s="376"/>
      <c r="PJR207" s="376"/>
      <c r="PJS207" s="376"/>
      <c r="PJT207" s="376"/>
      <c r="PJU207" s="376"/>
      <c r="PJV207" s="376"/>
      <c r="PJW207" s="376"/>
      <c r="PJX207" s="376"/>
      <c r="PJY207" s="376"/>
      <c r="PJZ207" s="376"/>
      <c r="PKA207" s="376"/>
      <c r="PKB207" s="376"/>
      <c r="PKC207" s="376"/>
      <c r="PKD207" s="376"/>
      <c r="PKE207" s="376"/>
      <c r="PKF207" s="376"/>
      <c r="PKG207" s="377"/>
      <c r="PKH207" s="377"/>
      <c r="PKI207" s="377"/>
      <c r="PKJ207" s="377"/>
      <c r="PKK207" s="377"/>
      <c r="PKL207" s="376"/>
      <c r="PKM207" s="376"/>
      <c r="PKN207" s="377"/>
      <c r="PKO207" s="377"/>
      <c r="PKP207" s="376"/>
      <c r="PKQ207" s="376"/>
      <c r="PKR207" s="377"/>
      <c r="PKS207" s="377"/>
      <c r="PKT207" s="376"/>
      <c r="PKU207" s="376"/>
      <c r="PKV207" s="376"/>
      <c r="PKW207" s="376"/>
      <c r="PKX207" s="376"/>
      <c r="PKY207" s="376"/>
      <c r="PKZ207" s="376"/>
      <c r="PLA207" s="377"/>
      <c r="PLB207" s="377"/>
      <c r="PLC207" s="376"/>
      <c r="PLD207" s="376"/>
      <c r="PLE207" s="377"/>
      <c r="PLF207" s="377"/>
      <c r="PLG207" s="376"/>
      <c r="PLH207" s="376"/>
      <c r="PLI207" s="376"/>
      <c r="PLJ207" s="376"/>
      <c r="PLK207" s="376"/>
      <c r="PLL207" s="370"/>
      <c r="PLM207" s="396"/>
      <c r="PLN207" s="376"/>
      <c r="PLO207" s="376"/>
      <c r="PLP207" s="376"/>
      <c r="PLQ207" s="376"/>
      <c r="PLR207" s="376"/>
      <c r="PLS207" s="376"/>
      <c r="PLT207" s="376"/>
      <c r="PLU207" s="375"/>
      <c r="PLV207" s="375"/>
      <c r="PLW207" s="375"/>
      <c r="PLX207" s="375"/>
      <c r="PLY207" s="375"/>
      <c r="PLZ207" s="375"/>
      <c r="PMA207" s="375"/>
      <c r="PMB207" s="375"/>
      <c r="PMC207" s="375"/>
      <c r="PMD207" s="375"/>
      <c r="PME207" s="375"/>
      <c r="PMF207" s="375"/>
      <c r="PMG207" s="375"/>
      <c r="PMH207" s="375"/>
      <c r="PMI207" s="375"/>
      <c r="PMJ207" s="375"/>
      <c r="PMK207" s="375"/>
      <c r="PML207" s="375"/>
      <c r="PMM207" s="375"/>
      <c r="PMN207" s="375"/>
      <c r="PMO207" s="375"/>
      <c r="PMP207" s="375"/>
      <c r="PMQ207" s="375"/>
      <c r="PMR207" s="375"/>
      <c r="PMS207" s="375"/>
      <c r="PMT207" s="375"/>
      <c r="PMU207" s="375"/>
      <c r="PMV207" s="375"/>
      <c r="PMW207" s="375"/>
      <c r="PMX207" s="375"/>
      <c r="PMY207" s="375"/>
      <c r="PMZ207" s="375"/>
      <c r="PNA207" s="375"/>
      <c r="PNB207" s="375"/>
      <c r="PNC207" s="375"/>
      <c r="PND207" s="375"/>
      <c r="PNE207" s="375"/>
      <c r="PNF207" s="375"/>
      <c r="PNG207" s="375"/>
      <c r="PNH207" s="375"/>
      <c r="PNI207" s="375"/>
      <c r="PNJ207" s="375"/>
      <c r="PNK207" s="375"/>
      <c r="PNL207" s="375"/>
      <c r="PNM207" s="376"/>
      <c r="PNN207" s="376"/>
      <c r="PNO207" s="376"/>
      <c r="PNP207" s="376"/>
      <c r="PNQ207" s="376"/>
      <c r="PNR207" s="376"/>
      <c r="PNS207" s="376"/>
      <c r="PNT207" s="376"/>
      <c r="PNU207" s="376"/>
      <c r="PNV207" s="376"/>
      <c r="PNW207" s="376"/>
      <c r="PNX207" s="376"/>
      <c r="PNY207" s="376"/>
      <c r="PNZ207" s="376"/>
      <c r="POA207" s="376"/>
      <c r="POB207" s="376"/>
      <c r="POC207" s="376"/>
      <c r="POD207" s="376"/>
      <c r="POE207" s="376"/>
      <c r="POF207" s="376"/>
      <c r="POG207" s="376"/>
      <c r="POH207" s="376"/>
      <c r="POI207" s="376"/>
      <c r="POJ207" s="376"/>
      <c r="POK207" s="377"/>
      <c r="POL207" s="377"/>
      <c r="POM207" s="377"/>
      <c r="PON207" s="377"/>
      <c r="POO207" s="377"/>
      <c r="POP207" s="376"/>
      <c r="POQ207" s="376"/>
      <c r="POR207" s="377"/>
      <c r="POS207" s="377"/>
      <c r="POT207" s="376"/>
      <c r="POU207" s="376"/>
      <c r="POV207" s="377"/>
      <c r="POW207" s="377"/>
      <c r="POX207" s="376"/>
      <c r="POY207" s="376"/>
      <c r="POZ207" s="376"/>
      <c r="PPA207" s="376"/>
      <c r="PPB207" s="376"/>
      <c r="PPC207" s="376"/>
      <c r="PPD207" s="376"/>
      <c r="PPE207" s="377"/>
      <c r="PPF207" s="377"/>
      <c r="PPG207" s="376"/>
      <c r="PPH207" s="376"/>
      <c r="PPI207" s="377"/>
      <c r="PPJ207" s="377"/>
      <c r="PPK207" s="376"/>
      <c r="PPL207" s="376"/>
      <c r="PPM207" s="376"/>
      <c r="PPN207" s="376"/>
      <c r="PPO207" s="376"/>
      <c r="PPP207" s="370"/>
      <c r="PPQ207" s="396"/>
      <c r="PPR207" s="376"/>
      <c r="PPS207" s="376"/>
      <c r="PPT207" s="376"/>
      <c r="PPU207" s="376"/>
      <c r="PPV207" s="376"/>
      <c r="PPW207" s="376"/>
      <c r="PPX207" s="376"/>
      <c r="PPY207" s="375"/>
      <c r="PPZ207" s="375"/>
      <c r="PQA207" s="375"/>
      <c r="PQB207" s="375"/>
      <c r="PQC207" s="375"/>
      <c r="PQD207" s="375"/>
      <c r="PQE207" s="375"/>
      <c r="PQF207" s="375"/>
      <c r="PQG207" s="375"/>
      <c r="PQH207" s="375"/>
      <c r="PQI207" s="375"/>
      <c r="PQJ207" s="375"/>
      <c r="PQK207" s="375"/>
      <c r="PQL207" s="375"/>
      <c r="PQM207" s="375"/>
      <c r="PQN207" s="375"/>
      <c r="PQO207" s="375"/>
      <c r="PQP207" s="375"/>
      <c r="PQQ207" s="375"/>
      <c r="PQR207" s="375"/>
      <c r="PQS207" s="375"/>
      <c r="PQT207" s="375"/>
      <c r="PQU207" s="375"/>
      <c r="PQV207" s="375"/>
      <c r="PQW207" s="375"/>
      <c r="PQX207" s="375"/>
      <c r="PQY207" s="375"/>
      <c r="PQZ207" s="375"/>
      <c r="PRA207" s="375"/>
      <c r="PRB207" s="375"/>
      <c r="PRC207" s="375"/>
      <c r="PRD207" s="375"/>
      <c r="PRE207" s="375"/>
      <c r="PRF207" s="375"/>
      <c r="PRG207" s="375"/>
      <c r="PRH207" s="375"/>
      <c r="PRI207" s="375"/>
      <c r="PRJ207" s="375"/>
      <c r="PRK207" s="375"/>
      <c r="PRL207" s="375"/>
      <c r="PRM207" s="375"/>
      <c r="PRN207" s="375"/>
      <c r="PRO207" s="375"/>
      <c r="PRP207" s="375"/>
      <c r="PRQ207" s="376"/>
      <c r="PRR207" s="376"/>
      <c r="PRS207" s="376"/>
      <c r="PRT207" s="376"/>
      <c r="PRU207" s="376"/>
      <c r="PRV207" s="376"/>
      <c r="PRW207" s="376"/>
      <c r="PRX207" s="376"/>
      <c r="PRY207" s="376"/>
      <c r="PRZ207" s="376"/>
      <c r="PSA207" s="376"/>
      <c r="PSB207" s="376"/>
      <c r="PSC207" s="376"/>
      <c r="PSD207" s="376"/>
      <c r="PSE207" s="376"/>
      <c r="PSF207" s="376"/>
      <c r="PSG207" s="376"/>
      <c r="PSH207" s="376"/>
      <c r="PSI207" s="376"/>
      <c r="PSJ207" s="376"/>
      <c r="PSK207" s="376"/>
      <c r="PSL207" s="376"/>
      <c r="PSM207" s="376"/>
      <c r="PSN207" s="376"/>
      <c r="PSO207" s="377"/>
      <c r="PSP207" s="377"/>
      <c r="PSQ207" s="377"/>
      <c r="PSR207" s="377"/>
      <c r="PSS207" s="377"/>
      <c r="PST207" s="376"/>
      <c r="PSU207" s="376"/>
      <c r="PSV207" s="377"/>
      <c r="PSW207" s="377"/>
      <c r="PSX207" s="376"/>
      <c r="PSY207" s="376"/>
      <c r="PSZ207" s="377"/>
      <c r="PTA207" s="377"/>
      <c r="PTB207" s="376"/>
      <c r="PTC207" s="376"/>
      <c r="PTD207" s="376"/>
      <c r="PTE207" s="376"/>
      <c r="PTF207" s="376"/>
      <c r="PTG207" s="376"/>
      <c r="PTH207" s="376"/>
      <c r="PTI207" s="377"/>
      <c r="PTJ207" s="377"/>
      <c r="PTK207" s="376"/>
      <c r="PTL207" s="376"/>
      <c r="PTM207" s="377"/>
      <c r="PTN207" s="377"/>
      <c r="PTO207" s="376"/>
      <c r="PTP207" s="376"/>
      <c r="PTQ207" s="376"/>
      <c r="PTR207" s="376"/>
      <c r="PTS207" s="376"/>
      <c r="PTT207" s="370"/>
      <c r="PTU207" s="396"/>
      <c r="PTV207" s="376"/>
      <c r="PTW207" s="376"/>
      <c r="PTX207" s="376"/>
      <c r="PTY207" s="376"/>
      <c r="PTZ207" s="376"/>
      <c r="PUA207" s="376"/>
      <c r="PUB207" s="376"/>
      <c r="PUC207" s="375"/>
      <c r="PUD207" s="375"/>
      <c r="PUE207" s="375"/>
      <c r="PUF207" s="375"/>
      <c r="PUG207" s="375"/>
      <c r="PUH207" s="375"/>
      <c r="PUI207" s="375"/>
      <c r="PUJ207" s="375"/>
      <c r="PUK207" s="375"/>
      <c r="PUL207" s="375"/>
      <c r="PUM207" s="375"/>
      <c r="PUN207" s="375"/>
      <c r="PUO207" s="375"/>
      <c r="PUP207" s="375"/>
      <c r="PUQ207" s="375"/>
      <c r="PUR207" s="375"/>
      <c r="PUS207" s="375"/>
      <c r="PUT207" s="375"/>
      <c r="PUU207" s="375"/>
      <c r="PUV207" s="375"/>
      <c r="PUW207" s="375"/>
      <c r="PUX207" s="375"/>
      <c r="PUY207" s="375"/>
      <c r="PUZ207" s="375"/>
      <c r="PVA207" s="375"/>
      <c r="PVB207" s="375"/>
      <c r="PVC207" s="375"/>
      <c r="PVD207" s="375"/>
      <c r="PVE207" s="375"/>
      <c r="PVF207" s="375"/>
      <c r="PVG207" s="375"/>
      <c r="PVH207" s="375"/>
      <c r="PVI207" s="375"/>
      <c r="PVJ207" s="375"/>
      <c r="PVK207" s="375"/>
      <c r="PVL207" s="375"/>
      <c r="PVM207" s="375"/>
      <c r="PVN207" s="375"/>
      <c r="PVO207" s="375"/>
      <c r="PVP207" s="375"/>
      <c r="PVQ207" s="375"/>
      <c r="PVR207" s="375"/>
      <c r="PVS207" s="375"/>
      <c r="PVT207" s="375"/>
      <c r="PVU207" s="376"/>
      <c r="PVV207" s="376"/>
      <c r="PVW207" s="376"/>
      <c r="PVX207" s="376"/>
      <c r="PVY207" s="376"/>
      <c r="PVZ207" s="376"/>
      <c r="PWA207" s="376"/>
      <c r="PWB207" s="376"/>
      <c r="PWC207" s="376"/>
      <c r="PWD207" s="376"/>
      <c r="PWE207" s="376"/>
      <c r="PWF207" s="376"/>
      <c r="PWG207" s="376"/>
      <c r="PWH207" s="376"/>
      <c r="PWI207" s="376"/>
      <c r="PWJ207" s="376"/>
      <c r="PWK207" s="376"/>
      <c r="PWL207" s="376"/>
      <c r="PWM207" s="376"/>
      <c r="PWN207" s="376"/>
      <c r="PWO207" s="376"/>
      <c r="PWP207" s="376"/>
      <c r="PWQ207" s="376"/>
      <c r="PWR207" s="376"/>
      <c r="PWS207" s="377"/>
      <c r="PWT207" s="377"/>
      <c r="PWU207" s="377"/>
      <c r="PWV207" s="377"/>
      <c r="PWW207" s="377"/>
      <c r="PWX207" s="376"/>
      <c r="PWY207" s="376"/>
      <c r="PWZ207" s="377"/>
      <c r="PXA207" s="377"/>
      <c r="PXB207" s="376"/>
      <c r="PXC207" s="376"/>
      <c r="PXD207" s="377"/>
      <c r="PXE207" s="377"/>
      <c r="PXF207" s="376"/>
      <c r="PXG207" s="376"/>
      <c r="PXH207" s="376"/>
      <c r="PXI207" s="376"/>
      <c r="PXJ207" s="376"/>
      <c r="PXK207" s="376"/>
      <c r="PXL207" s="376"/>
      <c r="PXM207" s="377"/>
      <c r="PXN207" s="377"/>
      <c r="PXO207" s="376"/>
      <c r="PXP207" s="376"/>
      <c r="PXQ207" s="377"/>
      <c r="PXR207" s="377"/>
      <c r="PXS207" s="376"/>
      <c r="PXT207" s="376"/>
      <c r="PXU207" s="376"/>
      <c r="PXV207" s="376"/>
      <c r="PXW207" s="376"/>
      <c r="PXX207" s="370"/>
      <c r="PXY207" s="396"/>
      <c r="PXZ207" s="376"/>
      <c r="PYA207" s="376"/>
      <c r="PYB207" s="376"/>
      <c r="PYC207" s="376"/>
      <c r="PYD207" s="376"/>
      <c r="PYE207" s="376"/>
      <c r="PYF207" s="376"/>
      <c r="PYG207" s="375"/>
      <c r="PYH207" s="375"/>
      <c r="PYI207" s="375"/>
      <c r="PYJ207" s="375"/>
      <c r="PYK207" s="375"/>
      <c r="PYL207" s="375"/>
      <c r="PYM207" s="375"/>
      <c r="PYN207" s="375"/>
      <c r="PYO207" s="375"/>
      <c r="PYP207" s="375"/>
      <c r="PYQ207" s="375"/>
      <c r="PYR207" s="375"/>
      <c r="PYS207" s="375"/>
      <c r="PYT207" s="375"/>
      <c r="PYU207" s="375"/>
      <c r="PYV207" s="375"/>
      <c r="PYW207" s="375"/>
      <c r="PYX207" s="375"/>
      <c r="PYY207" s="375"/>
      <c r="PYZ207" s="375"/>
      <c r="PZA207" s="375"/>
      <c r="PZB207" s="375"/>
      <c r="PZC207" s="375"/>
      <c r="PZD207" s="375"/>
      <c r="PZE207" s="375"/>
      <c r="PZF207" s="375"/>
      <c r="PZG207" s="375"/>
      <c r="PZH207" s="375"/>
      <c r="PZI207" s="375"/>
      <c r="PZJ207" s="375"/>
      <c r="PZK207" s="375"/>
      <c r="PZL207" s="375"/>
      <c r="PZM207" s="375"/>
      <c r="PZN207" s="375"/>
      <c r="PZO207" s="375"/>
      <c r="PZP207" s="375"/>
      <c r="PZQ207" s="375"/>
      <c r="PZR207" s="375"/>
      <c r="PZS207" s="375"/>
      <c r="PZT207" s="375"/>
      <c r="PZU207" s="375"/>
      <c r="PZV207" s="375"/>
      <c r="PZW207" s="375"/>
      <c r="PZX207" s="375"/>
      <c r="PZY207" s="376"/>
      <c r="PZZ207" s="376"/>
      <c r="QAA207" s="376"/>
      <c r="QAB207" s="376"/>
      <c r="QAC207" s="376"/>
      <c r="QAD207" s="376"/>
      <c r="QAE207" s="376"/>
      <c r="QAF207" s="376"/>
      <c r="QAG207" s="376"/>
      <c r="QAH207" s="376"/>
      <c r="QAI207" s="376"/>
      <c r="QAJ207" s="376"/>
      <c r="QAK207" s="376"/>
      <c r="QAL207" s="376"/>
      <c r="QAM207" s="376"/>
      <c r="QAN207" s="376"/>
      <c r="QAO207" s="376"/>
      <c r="QAP207" s="376"/>
      <c r="QAQ207" s="376"/>
      <c r="QAR207" s="376"/>
      <c r="QAS207" s="376"/>
      <c r="QAT207" s="376"/>
      <c r="QAU207" s="376"/>
      <c r="QAV207" s="376"/>
      <c r="QAW207" s="377"/>
      <c r="QAX207" s="377"/>
      <c r="QAY207" s="377"/>
      <c r="QAZ207" s="377"/>
      <c r="QBA207" s="377"/>
      <c r="QBB207" s="376"/>
      <c r="QBC207" s="376"/>
      <c r="QBD207" s="377"/>
      <c r="QBE207" s="377"/>
      <c r="QBF207" s="376"/>
      <c r="QBG207" s="376"/>
      <c r="QBH207" s="377"/>
      <c r="QBI207" s="377"/>
      <c r="QBJ207" s="376"/>
      <c r="QBK207" s="376"/>
      <c r="QBL207" s="376"/>
      <c r="QBM207" s="376"/>
      <c r="QBN207" s="376"/>
      <c r="QBO207" s="376"/>
      <c r="QBP207" s="376"/>
      <c r="QBQ207" s="377"/>
      <c r="QBR207" s="377"/>
      <c r="QBS207" s="376"/>
      <c r="QBT207" s="376"/>
      <c r="QBU207" s="377"/>
      <c r="QBV207" s="377"/>
      <c r="QBW207" s="376"/>
      <c r="QBX207" s="376"/>
      <c r="QBY207" s="376"/>
      <c r="QBZ207" s="376"/>
      <c r="QCA207" s="376"/>
      <c r="QCB207" s="370"/>
      <c r="QCC207" s="396"/>
      <c r="QCD207" s="376"/>
      <c r="QCE207" s="376"/>
      <c r="QCF207" s="376"/>
      <c r="QCG207" s="376"/>
      <c r="QCH207" s="376"/>
      <c r="QCI207" s="376"/>
      <c r="QCJ207" s="376"/>
      <c r="QCK207" s="375"/>
      <c r="QCL207" s="375"/>
      <c r="QCM207" s="375"/>
      <c r="QCN207" s="375"/>
      <c r="QCO207" s="375"/>
      <c r="QCP207" s="375"/>
      <c r="QCQ207" s="375"/>
      <c r="QCR207" s="375"/>
      <c r="QCS207" s="375"/>
      <c r="QCT207" s="375"/>
      <c r="QCU207" s="375"/>
      <c r="QCV207" s="375"/>
      <c r="QCW207" s="375"/>
      <c r="QCX207" s="375"/>
      <c r="QCY207" s="375"/>
      <c r="QCZ207" s="375"/>
      <c r="QDA207" s="375"/>
      <c r="QDB207" s="375"/>
      <c r="QDC207" s="375"/>
      <c r="QDD207" s="375"/>
      <c r="QDE207" s="375"/>
      <c r="QDF207" s="375"/>
      <c r="QDG207" s="375"/>
      <c r="QDH207" s="375"/>
      <c r="QDI207" s="375"/>
      <c r="QDJ207" s="375"/>
      <c r="QDK207" s="375"/>
      <c r="QDL207" s="375"/>
      <c r="QDM207" s="375"/>
      <c r="QDN207" s="375"/>
      <c r="QDO207" s="375"/>
      <c r="QDP207" s="375"/>
      <c r="QDQ207" s="375"/>
      <c r="QDR207" s="375"/>
      <c r="QDS207" s="375"/>
      <c r="QDT207" s="375"/>
      <c r="QDU207" s="375"/>
      <c r="QDV207" s="375"/>
      <c r="QDW207" s="375"/>
      <c r="QDX207" s="375"/>
      <c r="QDY207" s="375"/>
      <c r="QDZ207" s="375"/>
      <c r="QEA207" s="375"/>
      <c r="QEB207" s="375"/>
      <c r="QEC207" s="376"/>
      <c r="QED207" s="376"/>
      <c r="QEE207" s="376"/>
      <c r="QEF207" s="376"/>
      <c r="QEG207" s="376"/>
      <c r="QEH207" s="376"/>
      <c r="QEI207" s="376"/>
      <c r="QEJ207" s="376"/>
      <c r="QEK207" s="376"/>
      <c r="QEL207" s="376"/>
      <c r="QEM207" s="376"/>
      <c r="QEN207" s="376"/>
      <c r="QEO207" s="376"/>
      <c r="QEP207" s="376"/>
      <c r="QEQ207" s="376"/>
      <c r="QER207" s="376"/>
      <c r="QES207" s="376"/>
      <c r="QET207" s="376"/>
      <c r="QEU207" s="376"/>
      <c r="QEV207" s="376"/>
      <c r="QEW207" s="376"/>
      <c r="QEX207" s="376"/>
      <c r="QEY207" s="376"/>
      <c r="QEZ207" s="376"/>
      <c r="QFA207" s="377"/>
      <c r="QFB207" s="377"/>
      <c r="QFC207" s="377"/>
      <c r="QFD207" s="377"/>
      <c r="QFE207" s="377"/>
      <c r="QFF207" s="376"/>
      <c r="QFG207" s="376"/>
      <c r="QFH207" s="377"/>
      <c r="QFI207" s="377"/>
      <c r="QFJ207" s="376"/>
      <c r="QFK207" s="376"/>
      <c r="QFL207" s="377"/>
      <c r="QFM207" s="377"/>
      <c r="QFN207" s="376"/>
      <c r="QFO207" s="376"/>
      <c r="QFP207" s="376"/>
      <c r="QFQ207" s="376"/>
      <c r="QFR207" s="376"/>
      <c r="QFS207" s="376"/>
      <c r="QFT207" s="376"/>
      <c r="QFU207" s="377"/>
      <c r="QFV207" s="377"/>
      <c r="QFW207" s="376"/>
      <c r="QFX207" s="376"/>
      <c r="QFY207" s="377"/>
      <c r="QFZ207" s="377"/>
      <c r="QGA207" s="376"/>
      <c r="QGB207" s="376"/>
      <c r="QGC207" s="376"/>
      <c r="QGD207" s="376"/>
      <c r="QGE207" s="376"/>
      <c r="QGF207" s="370"/>
      <c r="QGG207" s="396"/>
      <c r="QGH207" s="376"/>
      <c r="QGI207" s="376"/>
      <c r="QGJ207" s="376"/>
      <c r="QGK207" s="376"/>
      <c r="QGL207" s="376"/>
      <c r="QGM207" s="376"/>
      <c r="QGN207" s="376"/>
      <c r="QGO207" s="375"/>
      <c r="QGP207" s="375"/>
      <c r="QGQ207" s="375"/>
      <c r="QGR207" s="375"/>
      <c r="QGS207" s="375"/>
      <c r="QGT207" s="375"/>
      <c r="QGU207" s="375"/>
      <c r="QGV207" s="375"/>
      <c r="QGW207" s="375"/>
      <c r="QGX207" s="375"/>
      <c r="QGY207" s="375"/>
      <c r="QGZ207" s="375"/>
      <c r="QHA207" s="375"/>
      <c r="QHB207" s="375"/>
      <c r="QHC207" s="375"/>
      <c r="QHD207" s="375"/>
      <c r="QHE207" s="375"/>
      <c r="QHF207" s="375"/>
      <c r="QHG207" s="375"/>
      <c r="QHH207" s="375"/>
      <c r="QHI207" s="375"/>
      <c r="QHJ207" s="375"/>
      <c r="QHK207" s="375"/>
      <c r="QHL207" s="375"/>
      <c r="QHM207" s="375"/>
      <c r="QHN207" s="375"/>
      <c r="QHO207" s="375"/>
      <c r="QHP207" s="375"/>
      <c r="QHQ207" s="375"/>
      <c r="QHR207" s="375"/>
      <c r="QHS207" s="375"/>
      <c r="QHT207" s="375"/>
      <c r="QHU207" s="375"/>
      <c r="QHV207" s="375"/>
      <c r="QHW207" s="375"/>
      <c r="QHX207" s="375"/>
      <c r="QHY207" s="375"/>
      <c r="QHZ207" s="375"/>
      <c r="QIA207" s="375"/>
      <c r="QIB207" s="375"/>
      <c r="QIC207" s="375"/>
      <c r="QID207" s="375"/>
      <c r="QIE207" s="375"/>
      <c r="QIF207" s="375"/>
      <c r="QIG207" s="376"/>
      <c r="QIH207" s="376"/>
      <c r="QII207" s="376"/>
      <c r="QIJ207" s="376"/>
      <c r="QIK207" s="376"/>
      <c r="QIL207" s="376"/>
      <c r="QIM207" s="376"/>
      <c r="QIN207" s="376"/>
      <c r="QIO207" s="376"/>
      <c r="QIP207" s="376"/>
      <c r="QIQ207" s="376"/>
      <c r="QIR207" s="376"/>
      <c r="QIS207" s="376"/>
      <c r="QIT207" s="376"/>
      <c r="QIU207" s="376"/>
      <c r="QIV207" s="376"/>
      <c r="QIW207" s="376"/>
      <c r="QIX207" s="376"/>
      <c r="QIY207" s="376"/>
      <c r="QIZ207" s="376"/>
      <c r="QJA207" s="376"/>
      <c r="QJB207" s="376"/>
      <c r="QJC207" s="376"/>
      <c r="QJD207" s="376"/>
      <c r="QJE207" s="377"/>
      <c r="QJF207" s="377"/>
      <c r="QJG207" s="377"/>
      <c r="QJH207" s="377"/>
      <c r="QJI207" s="377"/>
      <c r="QJJ207" s="376"/>
      <c r="QJK207" s="376"/>
      <c r="QJL207" s="377"/>
      <c r="QJM207" s="377"/>
      <c r="QJN207" s="376"/>
      <c r="QJO207" s="376"/>
      <c r="QJP207" s="377"/>
      <c r="QJQ207" s="377"/>
      <c r="QJR207" s="376"/>
      <c r="QJS207" s="376"/>
      <c r="QJT207" s="376"/>
      <c r="QJU207" s="376"/>
      <c r="QJV207" s="376"/>
      <c r="QJW207" s="376"/>
      <c r="QJX207" s="376"/>
      <c r="QJY207" s="377"/>
      <c r="QJZ207" s="377"/>
      <c r="QKA207" s="376"/>
      <c r="QKB207" s="376"/>
      <c r="QKC207" s="377"/>
      <c r="QKD207" s="377"/>
      <c r="QKE207" s="376"/>
      <c r="QKF207" s="376"/>
      <c r="QKG207" s="376"/>
      <c r="QKH207" s="376"/>
      <c r="QKI207" s="376"/>
      <c r="QKJ207" s="370"/>
      <c r="QKK207" s="396"/>
      <c r="QKL207" s="376"/>
      <c r="QKM207" s="376"/>
      <c r="QKN207" s="376"/>
      <c r="QKO207" s="376"/>
      <c r="QKP207" s="376"/>
      <c r="QKQ207" s="376"/>
      <c r="QKR207" s="376"/>
      <c r="QKS207" s="375"/>
      <c r="QKT207" s="375"/>
      <c r="QKU207" s="375"/>
      <c r="QKV207" s="375"/>
      <c r="QKW207" s="375"/>
      <c r="QKX207" s="375"/>
      <c r="QKY207" s="375"/>
      <c r="QKZ207" s="375"/>
      <c r="QLA207" s="375"/>
      <c r="QLB207" s="375"/>
      <c r="QLC207" s="375"/>
      <c r="QLD207" s="375"/>
      <c r="QLE207" s="375"/>
      <c r="QLF207" s="375"/>
      <c r="QLG207" s="375"/>
      <c r="QLH207" s="375"/>
      <c r="QLI207" s="375"/>
      <c r="QLJ207" s="375"/>
      <c r="QLK207" s="375"/>
      <c r="QLL207" s="375"/>
      <c r="QLM207" s="375"/>
      <c r="QLN207" s="375"/>
      <c r="QLO207" s="375"/>
      <c r="QLP207" s="375"/>
      <c r="QLQ207" s="375"/>
      <c r="QLR207" s="375"/>
      <c r="QLS207" s="375"/>
      <c r="QLT207" s="375"/>
      <c r="QLU207" s="375"/>
      <c r="QLV207" s="375"/>
      <c r="QLW207" s="375"/>
      <c r="QLX207" s="375"/>
      <c r="QLY207" s="375"/>
      <c r="QLZ207" s="375"/>
      <c r="QMA207" s="375"/>
      <c r="QMB207" s="375"/>
      <c r="QMC207" s="375"/>
      <c r="QMD207" s="375"/>
      <c r="QME207" s="375"/>
      <c r="QMF207" s="375"/>
      <c r="QMG207" s="375"/>
      <c r="QMH207" s="375"/>
      <c r="QMI207" s="375"/>
      <c r="QMJ207" s="375"/>
      <c r="QMK207" s="376"/>
      <c r="QML207" s="376"/>
      <c r="QMM207" s="376"/>
      <c r="QMN207" s="376"/>
      <c r="QMO207" s="376"/>
      <c r="QMP207" s="376"/>
      <c r="QMQ207" s="376"/>
      <c r="QMR207" s="376"/>
      <c r="QMS207" s="376"/>
      <c r="QMT207" s="376"/>
      <c r="QMU207" s="376"/>
      <c r="QMV207" s="376"/>
      <c r="QMW207" s="376"/>
      <c r="QMX207" s="376"/>
      <c r="QMY207" s="376"/>
      <c r="QMZ207" s="376"/>
      <c r="QNA207" s="376"/>
      <c r="QNB207" s="376"/>
      <c r="QNC207" s="376"/>
      <c r="QND207" s="376"/>
      <c r="QNE207" s="376"/>
      <c r="QNF207" s="376"/>
      <c r="QNG207" s="376"/>
      <c r="QNH207" s="376"/>
      <c r="QNI207" s="377"/>
      <c r="QNJ207" s="377"/>
      <c r="QNK207" s="377"/>
      <c r="QNL207" s="377"/>
      <c r="QNM207" s="377"/>
      <c r="QNN207" s="376"/>
      <c r="QNO207" s="376"/>
      <c r="QNP207" s="377"/>
      <c r="QNQ207" s="377"/>
      <c r="QNR207" s="376"/>
      <c r="QNS207" s="376"/>
      <c r="QNT207" s="377"/>
      <c r="QNU207" s="377"/>
      <c r="QNV207" s="376"/>
      <c r="QNW207" s="376"/>
      <c r="QNX207" s="376"/>
      <c r="QNY207" s="376"/>
      <c r="QNZ207" s="376"/>
      <c r="QOA207" s="376"/>
      <c r="QOB207" s="376"/>
      <c r="QOC207" s="377"/>
      <c r="QOD207" s="377"/>
      <c r="QOE207" s="376"/>
      <c r="QOF207" s="376"/>
      <c r="QOG207" s="377"/>
      <c r="QOH207" s="377"/>
      <c r="QOI207" s="376"/>
      <c r="QOJ207" s="376"/>
      <c r="QOK207" s="376"/>
      <c r="QOL207" s="376"/>
      <c r="QOM207" s="376"/>
      <c r="QON207" s="370"/>
      <c r="QOO207" s="396"/>
      <c r="QOP207" s="376"/>
      <c r="QOQ207" s="376"/>
      <c r="QOR207" s="376"/>
      <c r="QOS207" s="376"/>
      <c r="QOT207" s="376"/>
      <c r="QOU207" s="376"/>
      <c r="QOV207" s="376"/>
      <c r="QOW207" s="375"/>
      <c r="QOX207" s="375"/>
      <c r="QOY207" s="375"/>
      <c r="QOZ207" s="375"/>
      <c r="QPA207" s="375"/>
      <c r="QPB207" s="375"/>
      <c r="QPC207" s="375"/>
      <c r="QPD207" s="375"/>
      <c r="QPE207" s="375"/>
      <c r="QPF207" s="375"/>
      <c r="QPG207" s="375"/>
      <c r="QPH207" s="375"/>
      <c r="QPI207" s="375"/>
      <c r="QPJ207" s="375"/>
      <c r="QPK207" s="375"/>
      <c r="QPL207" s="375"/>
      <c r="QPM207" s="375"/>
      <c r="QPN207" s="375"/>
      <c r="QPO207" s="375"/>
      <c r="QPP207" s="375"/>
      <c r="QPQ207" s="375"/>
      <c r="QPR207" s="375"/>
      <c r="QPS207" s="375"/>
      <c r="QPT207" s="375"/>
      <c r="QPU207" s="375"/>
      <c r="QPV207" s="375"/>
      <c r="QPW207" s="375"/>
      <c r="QPX207" s="375"/>
      <c r="QPY207" s="375"/>
      <c r="QPZ207" s="375"/>
      <c r="QQA207" s="375"/>
      <c r="QQB207" s="375"/>
      <c r="QQC207" s="375"/>
      <c r="QQD207" s="375"/>
      <c r="QQE207" s="375"/>
      <c r="QQF207" s="375"/>
      <c r="QQG207" s="375"/>
      <c r="QQH207" s="375"/>
      <c r="QQI207" s="375"/>
      <c r="QQJ207" s="375"/>
      <c r="QQK207" s="375"/>
      <c r="QQL207" s="375"/>
      <c r="QQM207" s="375"/>
      <c r="QQN207" s="375"/>
      <c r="QQO207" s="376"/>
      <c r="QQP207" s="376"/>
      <c r="QQQ207" s="376"/>
      <c r="QQR207" s="376"/>
      <c r="QQS207" s="376"/>
      <c r="QQT207" s="376"/>
      <c r="QQU207" s="376"/>
      <c r="QQV207" s="376"/>
      <c r="QQW207" s="376"/>
      <c r="QQX207" s="376"/>
      <c r="QQY207" s="376"/>
      <c r="QQZ207" s="376"/>
      <c r="QRA207" s="376"/>
      <c r="QRB207" s="376"/>
      <c r="QRC207" s="376"/>
      <c r="QRD207" s="376"/>
      <c r="QRE207" s="376"/>
      <c r="QRF207" s="376"/>
      <c r="QRG207" s="376"/>
      <c r="QRH207" s="376"/>
      <c r="QRI207" s="376"/>
      <c r="QRJ207" s="376"/>
      <c r="QRK207" s="376"/>
      <c r="QRL207" s="376"/>
      <c r="QRM207" s="377"/>
      <c r="QRN207" s="377"/>
      <c r="QRO207" s="377"/>
      <c r="QRP207" s="377"/>
      <c r="QRQ207" s="377"/>
      <c r="QRR207" s="376"/>
      <c r="QRS207" s="376"/>
      <c r="QRT207" s="377"/>
      <c r="QRU207" s="377"/>
      <c r="QRV207" s="376"/>
      <c r="QRW207" s="376"/>
      <c r="QRX207" s="377"/>
      <c r="QRY207" s="377"/>
      <c r="QRZ207" s="376"/>
      <c r="QSA207" s="376"/>
      <c r="QSB207" s="376"/>
      <c r="QSC207" s="376"/>
      <c r="QSD207" s="376"/>
      <c r="QSE207" s="376"/>
      <c r="QSF207" s="376"/>
      <c r="QSG207" s="377"/>
      <c r="QSH207" s="377"/>
      <c r="QSI207" s="376"/>
      <c r="QSJ207" s="376"/>
      <c r="QSK207" s="377"/>
      <c r="QSL207" s="377"/>
      <c r="QSM207" s="376"/>
      <c r="QSN207" s="376"/>
      <c r="QSO207" s="376"/>
      <c r="QSP207" s="376"/>
      <c r="QSQ207" s="376"/>
      <c r="QSR207" s="370"/>
      <c r="QSS207" s="396"/>
      <c r="QST207" s="376"/>
      <c r="QSU207" s="376"/>
      <c r="QSV207" s="376"/>
      <c r="QSW207" s="376"/>
      <c r="QSX207" s="376"/>
      <c r="QSY207" s="376"/>
      <c r="QSZ207" s="376"/>
      <c r="QTA207" s="375"/>
      <c r="QTB207" s="375"/>
      <c r="QTC207" s="375"/>
      <c r="QTD207" s="375"/>
      <c r="QTE207" s="375"/>
      <c r="QTF207" s="375"/>
      <c r="QTG207" s="375"/>
      <c r="QTH207" s="375"/>
      <c r="QTI207" s="375"/>
      <c r="QTJ207" s="375"/>
      <c r="QTK207" s="375"/>
      <c r="QTL207" s="375"/>
      <c r="QTM207" s="375"/>
      <c r="QTN207" s="375"/>
      <c r="QTO207" s="375"/>
      <c r="QTP207" s="375"/>
      <c r="QTQ207" s="375"/>
      <c r="QTR207" s="375"/>
      <c r="QTS207" s="375"/>
      <c r="QTT207" s="375"/>
      <c r="QTU207" s="375"/>
      <c r="QTV207" s="375"/>
      <c r="QTW207" s="375"/>
      <c r="QTX207" s="375"/>
      <c r="QTY207" s="375"/>
      <c r="QTZ207" s="375"/>
      <c r="QUA207" s="375"/>
      <c r="QUB207" s="375"/>
      <c r="QUC207" s="375"/>
      <c r="QUD207" s="375"/>
      <c r="QUE207" s="375"/>
      <c r="QUF207" s="375"/>
      <c r="QUG207" s="375"/>
      <c r="QUH207" s="375"/>
      <c r="QUI207" s="375"/>
      <c r="QUJ207" s="375"/>
      <c r="QUK207" s="375"/>
      <c r="QUL207" s="375"/>
      <c r="QUM207" s="375"/>
      <c r="QUN207" s="375"/>
      <c r="QUO207" s="375"/>
      <c r="QUP207" s="375"/>
      <c r="QUQ207" s="375"/>
      <c r="QUR207" s="375"/>
      <c r="QUS207" s="376"/>
      <c r="QUT207" s="376"/>
      <c r="QUU207" s="376"/>
      <c r="QUV207" s="376"/>
      <c r="QUW207" s="376"/>
      <c r="QUX207" s="376"/>
      <c r="QUY207" s="376"/>
      <c r="QUZ207" s="376"/>
      <c r="QVA207" s="376"/>
      <c r="QVB207" s="376"/>
      <c r="QVC207" s="376"/>
      <c r="QVD207" s="376"/>
      <c r="QVE207" s="376"/>
      <c r="QVF207" s="376"/>
      <c r="QVG207" s="376"/>
      <c r="QVH207" s="376"/>
      <c r="QVI207" s="376"/>
      <c r="QVJ207" s="376"/>
      <c r="QVK207" s="376"/>
      <c r="QVL207" s="376"/>
      <c r="QVM207" s="376"/>
      <c r="QVN207" s="376"/>
      <c r="QVO207" s="376"/>
      <c r="QVP207" s="376"/>
      <c r="QVQ207" s="377"/>
      <c r="QVR207" s="377"/>
      <c r="QVS207" s="377"/>
      <c r="QVT207" s="377"/>
      <c r="QVU207" s="377"/>
      <c r="QVV207" s="376"/>
      <c r="QVW207" s="376"/>
      <c r="QVX207" s="377"/>
      <c r="QVY207" s="377"/>
      <c r="QVZ207" s="376"/>
      <c r="QWA207" s="376"/>
      <c r="QWB207" s="377"/>
      <c r="QWC207" s="377"/>
      <c r="QWD207" s="376"/>
      <c r="QWE207" s="376"/>
      <c r="QWF207" s="376"/>
      <c r="QWG207" s="376"/>
      <c r="QWH207" s="376"/>
      <c r="QWI207" s="376"/>
      <c r="QWJ207" s="376"/>
      <c r="QWK207" s="377"/>
      <c r="QWL207" s="377"/>
      <c r="QWM207" s="376"/>
      <c r="QWN207" s="376"/>
      <c r="QWO207" s="377"/>
      <c r="QWP207" s="377"/>
      <c r="QWQ207" s="376"/>
      <c r="QWR207" s="376"/>
      <c r="QWS207" s="376"/>
      <c r="QWT207" s="376"/>
      <c r="QWU207" s="376"/>
      <c r="QWV207" s="370"/>
      <c r="QWW207" s="396"/>
      <c r="QWX207" s="376"/>
      <c r="QWY207" s="376"/>
      <c r="QWZ207" s="376"/>
      <c r="QXA207" s="376"/>
      <c r="QXB207" s="376"/>
      <c r="QXC207" s="376"/>
      <c r="QXD207" s="376"/>
      <c r="QXE207" s="375"/>
      <c r="QXF207" s="375"/>
      <c r="QXG207" s="375"/>
      <c r="QXH207" s="375"/>
      <c r="QXI207" s="375"/>
      <c r="QXJ207" s="375"/>
      <c r="QXK207" s="375"/>
      <c r="QXL207" s="375"/>
      <c r="QXM207" s="375"/>
      <c r="QXN207" s="375"/>
      <c r="QXO207" s="375"/>
      <c r="QXP207" s="375"/>
      <c r="QXQ207" s="375"/>
      <c r="QXR207" s="375"/>
      <c r="QXS207" s="375"/>
      <c r="QXT207" s="375"/>
      <c r="QXU207" s="375"/>
      <c r="QXV207" s="375"/>
      <c r="QXW207" s="375"/>
      <c r="QXX207" s="375"/>
      <c r="QXY207" s="375"/>
      <c r="QXZ207" s="375"/>
      <c r="QYA207" s="375"/>
      <c r="QYB207" s="375"/>
      <c r="QYC207" s="375"/>
      <c r="QYD207" s="375"/>
      <c r="QYE207" s="375"/>
      <c r="QYF207" s="375"/>
      <c r="QYG207" s="375"/>
      <c r="QYH207" s="375"/>
      <c r="QYI207" s="375"/>
      <c r="QYJ207" s="375"/>
      <c r="QYK207" s="375"/>
      <c r="QYL207" s="375"/>
      <c r="QYM207" s="375"/>
      <c r="QYN207" s="375"/>
      <c r="QYO207" s="375"/>
      <c r="QYP207" s="375"/>
      <c r="QYQ207" s="375"/>
      <c r="QYR207" s="375"/>
      <c r="QYS207" s="375"/>
      <c r="QYT207" s="375"/>
      <c r="QYU207" s="375"/>
      <c r="QYV207" s="375"/>
      <c r="QYW207" s="376"/>
      <c r="QYX207" s="376"/>
      <c r="QYY207" s="376"/>
      <c r="QYZ207" s="376"/>
      <c r="QZA207" s="376"/>
      <c r="QZB207" s="376"/>
      <c r="QZC207" s="376"/>
      <c r="QZD207" s="376"/>
      <c r="QZE207" s="376"/>
      <c r="QZF207" s="376"/>
      <c r="QZG207" s="376"/>
      <c r="QZH207" s="376"/>
      <c r="QZI207" s="376"/>
      <c r="QZJ207" s="376"/>
      <c r="QZK207" s="376"/>
      <c r="QZL207" s="376"/>
      <c r="QZM207" s="376"/>
      <c r="QZN207" s="376"/>
      <c r="QZO207" s="376"/>
      <c r="QZP207" s="376"/>
      <c r="QZQ207" s="376"/>
      <c r="QZR207" s="376"/>
      <c r="QZS207" s="376"/>
      <c r="QZT207" s="376"/>
      <c r="QZU207" s="377"/>
      <c r="QZV207" s="377"/>
      <c r="QZW207" s="377"/>
      <c r="QZX207" s="377"/>
      <c r="QZY207" s="377"/>
      <c r="QZZ207" s="376"/>
      <c r="RAA207" s="376"/>
      <c r="RAB207" s="377"/>
      <c r="RAC207" s="377"/>
      <c r="RAD207" s="376"/>
      <c r="RAE207" s="376"/>
      <c r="RAF207" s="377"/>
      <c r="RAG207" s="377"/>
      <c r="RAH207" s="376"/>
      <c r="RAI207" s="376"/>
      <c r="RAJ207" s="376"/>
      <c r="RAK207" s="376"/>
      <c r="RAL207" s="376"/>
      <c r="RAM207" s="376"/>
      <c r="RAN207" s="376"/>
      <c r="RAO207" s="377"/>
      <c r="RAP207" s="377"/>
      <c r="RAQ207" s="376"/>
      <c r="RAR207" s="376"/>
      <c r="RAS207" s="377"/>
      <c r="RAT207" s="377"/>
      <c r="RAU207" s="376"/>
      <c r="RAV207" s="376"/>
      <c r="RAW207" s="376"/>
      <c r="RAX207" s="376"/>
      <c r="RAY207" s="376"/>
      <c r="RAZ207" s="370"/>
      <c r="RBA207" s="396"/>
      <c r="RBB207" s="376"/>
      <c r="RBC207" s="376"/>
      <c r="RBD207" s="376"/>
      <c r="RBE207" s="376"/>
      <c r="RBF207" s="376"/>
      <c r="RBG207" s="376"/>
      <c r="RBH207" s="376"/>
      <c r="RBI207" s="375"/>
      <c r="RBJ207" s="375"/>
      <c r="RBK207" s="375"/>
      <c r="RBL207" s="375"/>
      <c r="RBM207" s="375"/>
      <c r="RBN207" s="375"/>
      <c r="RBO207" s="375"/>
      <c r="RBP207" s="375"/>
      <c r="RBQ207" s="375"/>
      <c r="RBR207" s="375"/>
      <c r="RBS207" s="375"/>
      <c r="RBT207" s="375"/>
      <c r="RBU207" s="375"/>
      <c r="RBV207" s="375"/>
      <c r="RBW207" s="375"/>
      <c r="RBX207" s="375"/>
      <c r="RBY207" s="375"/>
      <c r="RBZ207" s="375"/>
      <c r="RCA207" s="375"/>
      <c r="RCB207" s="375"/>
      <c r="RCC207" s="375"/>
      <c r="RCD207" s="375"/>
      <c r="RCE207" s="375"/>
      <c r="RCF207" s="375"/>
      <c r="RCG207" s="375"/>
      <c r="RCH207" s="375"/>
      <c r="RCI207" s="375"/>
      <c r="RCJ207" s="375"/>
      <c r="RCK207" s="375"/>
      <c r="RCL207" s="375"/>
      <c r="RCM207" s="375"/>
      <c r="RCN207" s="375"/>
      <c r="RCO207" s="375"/>
      <c r="RCP207" s="375"/>
      <c r="RCQ207" s="375"/>
      <c r="RCR207" s="375"/>
      <c r="RCS207" s="375"/>
      <c r="RCT207" s="375"/>
      <c r="RCU207" s="375"/>
      <c r="RCV207" s="375"/>
      <c r="RCW207" s="375"/>
      <c r="RCX207" s="375"/>
      <c r="RCY207" s="375"/>
      <c r="RCZ207" s="375"/>
      <c r="RDA207" s="376"/>
      <c r="RDB207" s="376"/>
      <c r="RDC207" s="376"/>
      <c r="RDD207" s="376"/>
      <c r="RDE207" s="376"/>
      <c r="RDF207" s="376"/>
      <c r="RDG207" s="376"/>
      <c r="RDH207" s="376"/>
      <c r="RDI207" s="376"/>
      <c r="RDJ207" s="376"/>
      <c r="RDK207" s="376"/>
      <c r="RDL207" s="376"/>
      <c r="RDM207" s="376"/>
      <c r="RDN207" s="376"/>
      <c r="RDO207" s="376"/>
      <c r="RDP207" s="376"/>
      <c r="RDQ207" s="376"/>
      <c r="RDR207" s="376"/>
      <c r="RDS207" s="376"/>
      <c r="RDT207" s="376"/>
      <c r="RDU207" s="376"/>
      <c r="RDV207" s="376"/>
      <c r="RDW207" s="376"/>
    </row>
    <row r="208" spans="1:12295" s="273" customFormat="1" ht="44.25" customHeight="1" x14ac:dyDescent="0.3">
      <c r="B208" s="201"/>
      <c r="C208" s="101" t="s">
        <v>32</v>
      </c>
      <c r="D208" s="176">
        <f t="shared" si="681"/>
        <v>5207584.5</v>
      </c>
      <c r="E208" s="176">
        <f>E212+E216</f>
        <v>2841629.3449499998</v>
      </c>
      <c r="F208" s="176"/>
      <c r="G208" s="176">
        <f t="shared" ref="G208" si="692">G212+G216+G238</f>
        <v>2365955.1550500002</v>
      </c>
      <c r="H208" s="176">
        <f t="shared" ref="H208:I208" si="693">H212+H216</f>
        <v>0</v>
      </c>
      <c r="I208" s="176">
        <f t="shared" si="693"/>
        <v>0</v>
      </c>
      <c r="J208" s="176">
        <f>J212+J216+J238</f>
        <v>0</v>
      </c>
      <c r="K208" s="176">
        <f t="shared" ref="K208:K210" si="694">M208+Q208+S208+U208</f>
        <v>5207584.5</v>
      </c>
      <c r="L208" s="695">
        <f t="shared" si="627"/>
        <v>1</v>
      </c>
      <c r="M208" s="176">
        <f>M212+M216</f>
        <v>2841629.3449499998</v>
      </c>
      <c r="N208" s="695">
        <f>M208/E208</f>
        <v>1</v>
      </c>
      <c r="O208" s="650"/>
      <c r="P208" s="707"/>
      <c r="Q208" s="623">
        <f t="shared" ref="Q208" si="695">Q212+Q216+Q238</f>
        <v>2365955.1550500002</v>
      </c>
      <c r="R208" s="695">
        <f>Q208/G208</f>
        <v>1</v>
      </c>
      <c r="S208" s="623">
        <f t="shared" ref="S208:U208" si="696">S212+S216+S238</f>
        <v>0</v>
      </c>
      <c r="T208" s="683"/>
      <c r="U208" s="623">
        <f t="shared" si="696"/>
        <v>0</v>
      </c>
      <c r="V208" s="623">
        <f t="shared" ref="V208" si="697">W208+X208+Y208</f>
        <v>0</v>
      </c>
      <c r="W208" s="623">
        <f>W212+W216</f>
        <v>0</v>
      </c>
      <c r="X208" s="73"/>
      <c r="Y208" s="73"/>
      <c r="Z208" s="623">
        <f t="shared" si="520"/>
        <v>2841629.3449499998</v>
      </c>
      <c r="AA208" s="623">
        <f>AA212+AA216</f>
        <v>2841629.3449499998</v>
      </c>
      <c r="AB208" s="73"/>
      <c r="AC208" s="31"/>
      <c r="AD208" s="31"/>
      <c r="AE208" s="176">
        <f t="shared" si="654"/>
        <v>5048485.0510699991</v>
      </c>
      <c r="AF208" s="695">
        <f t="shared" si="628"/>
        <v>0.96944851323487868</v>
      </c>
      <c r="AG208" s="176">
        <f>AG212+AG216</f>
        <v>2841629.3449499998</v>
      </c>
      <c r="AH208" s="695">
        <f t="shared" si="629"/>
        <v>1</v>
      </c>
      <c r="AI208" s="623"/>
      <c r="AJ208" s="683"/>
      <c r="AK208" s="623">
        <f>AK216+AK238</f>
        <v>2206855.7061199998</v>
      </c>
      <c r="AL208" s="695">
        <f t="shared" ref="AL208:AL210" si="698">AK208/G208</f>
        <v>0.93275466418270381</v>
      </c>
      <c r="AM208" s="623">
        <f t="shared" ref="AM208:AO208" si="699">AM212+AM216</f>
        <v>0</v>
      </c>
      <c r="AN208" s="683"/>
      <c r="AO208" s="623">
        <f t="shared" si="699"/>
        <v>0</v>
      </c>
      <c r="AP208" s="623">
        <f>AR208-AE208</f>
        <v>159099.44893000089</v>
      </c>
      <c r="AQ208" s="683"/>
      <c r="AR208" s="176">
        <f t="shared" si="649"/>
        <v>5207584.5</v>
      </c>
      <c r="AS208" s="695">
        <f t="shared" si="630"/>
        <v>1</v>
      </c>
      <c r="AT208" s="176">
        <f>AT212+AT216</f>
        <v>2841629.3449499998</v>
      </c>
      <c r="AU208" s="695">
        <f t="shared" si="631"/>
        <v>1</v>
      </c>
      <c r="AV208" s="647"/>
      <c r="AW208" s="695"/>
      <c r="AX208" s="176">
        <f>AX216+AX238</f>
        <v>2365955.1550500002</v>
      </c>
      <c r="AY208" s="695">
        <f t="shared" si="633"/>
        <v>1</v>
      </c>
      <c r="AZ208" s="623">
        <f t="shared" ref="AZ208:BB208" si="700">AZ212+AZ216</f>
        <v>0</v>
      </c>
      <c r="BA208" s="695"/>
      <c r="BB208" s="623">
        <f t="shared" si="700"/>
        <v>0</v>
      </c>
      <c r="BC208" s="73"/>
      <c r="BD208" s="73"/>
      <c r="BE208" s="623">
        <f t="shared" si="659"/>
        <v>0</v>
      </c>
      <c r="BF208" s="623">
        <f>BF212+BF216</f>
        <v>0</v>
      </c>
      <c r="BG208" s="623">
        <f t="shared" ref="BG208:BI208" si="701">BG212+BG216</f>
        <v>0</v>
      </c>
      <c r="BH208" s="623">
        <f t="shared" si="701"/>
        <v>0</v>
      </c>
      <c r="BI208" s="623">
        <f t="shared" si="701"/>
        <v>0</v>
      </c>
      <c r="BJ208" s="623">
        <f t="shared" si="689"/>
        <v>0</v>
      </c>
      <c r="BK208" s="623"/>
      <c r="BL208" s="73"/>
      <c r="BM208" s="73"/>
      <c r="BN208" s="623">
        <f t="shared" si="690"/>
        <v>7642691.2999999998</v>
      </c>
      <c r="BO208" s="623">
        <f>BO212+BO216</f>
        <v>3124216</v>
      </c>
      <c r="BP208" s="623"/>
      <c r="BQ208" s="623">
        <f>BQ212+BQ216+BQ238</f>
        <v>4518475.3</v>
      </c>
      <c r="BR208" s="623">
        <f t="shared" ref="BR208:BS208" si="702">BR212+BR216</f>
        <v>0</v>
      </c>
      <c r="BS208" s="623">
        <f t="shared" si="702"/>
        <v>0</v>
      </c>
      <c r="BT208" s="623">
        <f>BT212+BT216+BT238</f>
        <v>0</v>
      </c>
      <c r="BU208" s="623">
        <f t="shared" si="651"/>
        <v>7642691.2999999998</v>
      </c>
      <c r="BV208" s="176">
        <f>BV212+BV216</f>
        <v>3124216</v>
      </c>
      <c r="BW208" s="517"/>
      <c r="BX208" s="436">
        <f>BX212+BX216+BX238</f>
        <v>4518475.3</v>
      </c>
      <c r="BY208" s="436">
        <f t="shared" ref="BY208:BZ208" si="703">BY212+BY216</f>
        <v>0</v>
      </c>
      <c r="BZ208" s="436">
        <f t="shared" si="703"/>
        <v>0</v>
      </c>
      <c r="CE208" s="695"/>
    </row>
    <row r="209" spans="2:83" s="70" customFormat="1" ht="59.25" customHeight="1" x14ac:dyDescent="0.3">
      <c r="B209" s="272"/>
      <c r="C209" s="97" t="s">
        <v>409</v>
      </c>
      <c r="D209" s="166">
        <f t="shared" si="681"/>
        <v>2804083.9615500001</v>
      </c>
      <c r="E209" s="166">
        <f>E213+E217</f>
        <v>1530108.10882</v>
      </c>
      <c r="F209" s="166"/>
      <c r="G209" s="166">
        <f>G213+G217+G239</f>
        <v>1273975.8527299999</v>
      </c>
      <c r="H209" s="166">
        <f t="shared" ref="H209:I209" si="704">H213+H217</f>
        <v>0</v>
      </c>
      <c r="I209" s="166">
        <f t="shared" si="704"/>
        <v>0</v>
      </c>
      <c r="J209" s="166">
        <f>J213+J217+J239</f>
        <v>0</v>
      </c>
      <c r="K209" s="166">
        <f t="shared" si="694"/>
        <v>2804083.9615500001</v>
      </c>
      <c r="L209" s="695">
        <f t="shared" si="627"/>
        <v>1</v>
      </c>
      <c r="M209" s="166">
        <f>M213+M217</f>
        <v>1530108.10882</v>
      </c>
      <c r="N209" s="695">
        <f t="shared" ref="N209:N213" si="705">M209/E209</f>
        <v>1</v>
      </c>
      <c r="O209" s="650"/>
      <c r="P209" s="707"/>
      <c r="Q209" s="622">
        <f>Q213+Q217+Q239</f>
        <v>1273975.8527299999</v>
      </c>
      <c r="R209" s="695">
        <f>Q209/G209</f>
        <v>1</v>
      </c>
      <c r="S209" s="622">
        <f t="shared" ref="S209:U209" si="706">S213+S217</f>
        <v>0</v>
      </c>
      <c r="T209" s="683"/>
      <c r="U209" s="622">
        <f t="shared" si="706"/>
        <v>0</v>
      </c>
      <c r="V209" s="622">
        <f>W209</f>
        <v>1273975.8527300002</v>
      </c>
      <c r="W209" s="622">
        <f>AA209-E209</f>
        <v>1273975.8527300002</v>
      </c>
      <c r="X209" s="31"/>
      <c r="Y209" s="31"/>
      <c r="Z209" s="622">
        <f t="shared" si="520"/>
        <v>2804083.9615500001</v>
      </c>
      <c r="AA209" s="622">
        <f>D209</f>
        <v>2804083.9615500001</v>
      </c>
      <c r="AB209" s="31"/>
      <c r="AC209" s="31"/>
      <c r="AD209" s="31"/>
      <c r="AE209" s="166">
        <f t="shared" si="654"/>
        <v>2696111.32027</v>
      </c>
      <c r="AF209" s="695">
        <f t="shared" si="628"/>
        <v>0.96149450488625288</v>
      </c>
      <c r="AG209" s="166">
        <f>AG213+AG217</f>
        <v>1530108.10882</v>
      </c>
      <c r="AH209" s="695">
        <f t="shared" si="629"/>
        <v>1</v>
      </c>
      <c r="AI209" s="622"/>
      <c r="AJ209" s="683"/>
      <c r="AK209" s="622">
        <f>AK217+AK239</f>
        <v>1166003.2114499998</v>
      </c>
      <c r="AL209" s="695">
        <f t="shared" si="698"/>
        <v>0.91524749778527925</v>
      </c>
      <c r="AM209" s="622">
        <f t="shared" ref="AM209:AO209" si="707">AM213+AM217</f>
        <v>0</v>
      </c>
      <c r="AN209" s="683"/>
      <c r="AO209" s="622">
        <f t="shared" si="707"/>
        <v>0</v>
      </c>
      <c r="AP209" s="622">
        <f>AR209-AE209</f>
        <v>107972.6412800001</v>
      </c>
      <c r="AQ209" s="683"/>
      <c r="AR209" s="166">
        <f t="shared" si="649"/>
        <v>2804083.9615500001</v>
      </c>
      <c r="AS209" s="695">
        <f t="shared" si="630"/>
        <v>1</v>
      </c>
      <c r="AT209" s="166">
        <f>AT213+AT217</f>
        <v>1530108.10882</v>
      </c>
      <c r="AU209" s="695">
        <f t="shared" si="631"/>
        <v>1</v>
      </c>
      <c r="AV209" s="622"/>
      <c r="AW209" s="695"/>
      <c r="AX209" s="166">
        <f>AX217+AX239</f>
        <v>1273975.8527300002</v>
      </c>
      <c r="AY209" s="695">
        <f t="shared" si="633"/>
        <v>1.0000000000000002</v>
      </c>
      <c r="AZ209" s="622">
        <f t="shared" ref="AZ209:BB209" si="708">AZ213+AZ217</f>
        <v>0</v>
      </c>
      <c r="BA209" s="695"/>
      <c r="BB209" s="622">
        <f t="shared" si="708"/>
        <v>0</v>
      </c>
      <c r="BC209" s="31"/>
      <c r="BD209" s="31"/>
      <c r="BE209" s="622">
        <f t="shared" si="659"/>
        <v>0</v>
      </c>
      <c r="BF209" s="622">
        <f>BF213+BF217</f>
        <v>0</v>
      </c>
      <c r="BG209" s="622">
        <f t="shared" ref="BG209:BI209" si="709">BG213+BG217</f>
        <v>0</v>
      </c>
      <c r="BH209" s="622">
        <f t="shared" si="709"/>
        <v>0</v>
      </c>
      <c r="BI209" s="622">
        <f t="shared" si="709"/>
        <v>0</v>
      </c>
      <c r="BJ209" s="622">
        <f>BK209</f>
        <v>2454741.14286</v>
      </c>
      <c r="BK209" s="622">
        <f>BO209-BF209</f>
        <v>2454741.14286</v>
      </c>
      <c r="BL209" s="31"/>
      <c r="BM209" s="31"/>
      <c r="BN209" s="622">
        <f t="shared" si="690"/>
        <v>6004971.7364300005</v>
      </c>
      <c r="BO209" s="622">
        <f>BO213+BO217</f>
        <v>2454741.14286</v>
      </c>
      <c r="BP209" s="622"/>
      <c r="BQ209" s="622">
        <f>BQ213+BQ217+BQ239</f>
        <v>3550230.59357</v>
      </c>
      <c r="BR209" s="622">
        <f t="shared" ref="BR209:BS209" si="710">BR213+BR217</f>
        <v>0</v>
      </c>
      <c r="BS209" s="622">
        <f t="shared" si="710"/>
        <v>0</v>
      </c>
      <c r="BT209" s="622">
        <f>BT213+BT217+BT239</f>
        <v>0</v>
      </c>
      <c r="BU209" s="622">
        <f t="shared" si="651"/>
        <v>6004971.7364300005</v>
      </c>
      <c r="BV209" s="166">
        <f>BV213+BV217</f>
        <v>2454741.14286</v>
      </c>
      <c r="BW209" s="519"/>
      <c r="BX209" s="435">
        <f>BX213+BX217+BX239</f>
        <v>3550230.59357</v>
      </c>
      <c r="BY209" s="435">
        <f t="shared" ref="BY209:BZ209" si="711">BY213+BY217</f>
        <v>0</v>
      </c>
      <c r="BZ209" s="435">
        <f t="shared" si="711"/>
        <v>0</v>
      </c>
      <c r="CE209" s="695"/>
    </row>
    <row r="210" spans="2:83" s="70" customFormat="1" ht="59.25" hidden="1" customHeight="1" x14ac:dyDescent="0.3">
      <c r="B210" s="460"/>
      <c r="C210" s="97" t="s">
        <v>31</v>
      </c>
      <c r="D210" s="166">
        <f t="shared" si="681"/>
        <v>0</v>
      </c>
      <c r="E210" s="166">
        <f>E214+E236+E240</f>
        <v>0</v>
      </c>
      <c r="F210" s="166"/>
      <c r="G210" s="166">
        <f t="shared" ref="G210:I210" si="712">G214+G236+G240</f>
        <v>0</v>
      </c>
      <c r="H210" s="166">
        <f t="shared" si="712"/>
        <v>0</v>
      </c>
      <c r="I210" s="166">
        <f t="shared" si="712"/>
        <v>0</v>
      </c>
      <c r="J210" s="166">
        <f>K210-D210</f>
        <v>0</v>
      </c>
      <c r="K210" s="166">
        <f t="shared" si="694"/>
        <v>0</v>
      </c>
      <c r="L210" s="695" t="e">
        <f t="shared" si="627"/>
        <v>#DIV/0!</v>
      </c>
      <c r="M210" s="166">
        <f>M214+M236+M240</f>
        <v>0</v>
      </c>
      <c r="N210" s="695" t="e">
        <f t="shared" si="705"/>
        <v>#DIV/0!</v>
      </c>
      <c r="O210" s="622"/>
      <c r="P210" s="683"/>
      <c r="Q210" s="622">
        <f t="shared" ref="Q210" si="713">Q214+Q236+Q240</f>
        <v>0</v>
      </c>
      <c r="R210" s="683"/>
      <c r="S210" s="622">
        <f t="shared" ref="S210:U210" si="714">S214+S236+S240</f>
        <v>0</v>
      </c>
      <c r="T210" s="683"/>
      <c r="U210" s="622">
        <f t="shared" si="714"/>
        <v>0</v>
      </c>
      <c r="V210" s="622"/>
      <c r="W210" s="622"/>
      <c r="X210" s="31"/>
      <c r="Y210" s="31"/>
      <c r="Z210" s="622"/>
      <c r="AA210" s="622"/>
      <c r="AB210" s="31"/>
      <c r="AC210" s="31"/>
      <c r="AD210" s="31"/>
      <c r="AE210" s="166">
        <f>AG210</f>
        <v>0</v>
      </c>
      <c r="AF210" s="695" t="e">
        <f t="shared" si="628"/>
        <v>#DIV/0!</v>
      </c>
      <c r="AG210" s="166">
        <f>AG214+AG236+AG240</f>
        <v>0</v>
      </c>
      <c r="AH210" s="695" t="e">
        <f t="shared" si="629"/>
        <v>#DIV/0!</v>
      </c>
      <c r="AI210" s="622"/>
      <c r="AJ210" s="683"/>
      <c r="AK210" s="622"/>
      <c r="AL210" s="421" t="e">
        <f t="shared" si="698"/>
        <v>#DIV/0!</v>
      </c>
      <c r="AM210" s="622"/>
      <c r="AN210" s="683"/>
      <c r="AO210" s="622"/>
      <c r="AP210" s="622"/>
      <c r="AQ210" s="683"/>
      <c r="AR210" s="166"/>
      <c r="AS210" s="695" t="e">
        <f t="shared" si="630"/>
        <v>#DIV/0!</v>
      </c>
      <c r="AT210" s="166">
        <f>AT214+AT236+AT240</f>
        <v>0</v>
      </c>
      <c r="AU210" s="695" t="e">
        <f t="shared" si="631"/>
        <v>#DIV/0!</v>
      </c>
      <c r="AV210" s="622"/>
      <c r="AW210" s="695"/>
      <c r="AX210" s="166"/>
      <c r="AY210" s="695" t="e">
        <f t="shared" si="633"/>
        <v>#DIV/0!</v>
      </c>
      <c r="AZ210" s="622"/>
      <c r="BA210" s="695"/>
      <c r="BB210" s="622"/>
      <c r="BC210" s="31"/>
      <c r="BD210" s="31"/>
      <c r="BE210" s="622"/>
      <c r="BF210" s="622"/>
      <c r="BG210" s="622"/>
      <c r="BH210" s="622"/>
      <c r="BI210" s="622"/>
      <c r="BJ210" s="622"/>
      <c r="BK210" s="622"/>
      <c r="BL210" s="31"/>
      <c r="BM210" s="31"/>
      <c r="BN210" s="622"/>
      <c r="BO210" s="622"/>
      <c r="BP210" s="622"/>
      <c r="BQ210" s="622"/>
      <c r="BR210" s="31"/>
      <c r="BS210" s="31"/>
      <c r="BT210" s="622">
        <f>BU210-BN210</f>
        <v>0</v>
      </c>
      <c r="BU210" s="622"/>
      <c r="BV210" s="166"/>
      <c r="BW210" s="519"/>
      <c r="BX210" s="457"/>
      <c r="BY210" s="457"/>
      <c r="BZ210" s="457"/>
      <c r="CE210" s="695"/>
    </row>
    <row r="211" spans="2:83" s="175" customFormat="1" ht="44.25" customHeight="1" x14ac:dyDescent="0.3">
      <c r="B211" s="387" t="s">
        <v>36</v>
      </c>
      <c r="C211" s="99" t="s">
        <v>226</v>
      </c>
      <c r="D211" s="168">
        <f t="shared" ref="D211" si="715">E211</f>
        <v>4371737.4537699996</v>
      </c>
      <c r="E211" s="168">
        <f>E212+E213+E214</f>
        <v>4371737.4537699996</v>
      </c>
      <c r="F211" s="168"/>
      <c r="G211" s="168"/>
      <c r="H211" s="868"/>
      <c r="I211" s="868"/>
      <c r="J211" s="168">
        <f>J212+J213+J214</f>
        <v>0</v>
      </c>
      <c r="K211" s="168">
        <f t="shared" ref="K211" si="716">M211</f>
        <v>4371737.4537699996</v>
      </c>
      <c r="L211" s="695">
        <f t="shared" si="627"/>
        <v>1</v>
      </c>
      <c r="M211" s="168">
        <f>M212+M213+M214</f>
        <v>4371737.4537699996</v>
      </c>
      <c r="N211" s="695">
        <f t="shared" si="705"/>
        <v>1</v>
      </c>
      <c r="O211" s="632"/>
      <c r="P211" s="683"/>
      <c r="Q211" s="632">
        <f>Q212+Q213</f>
        <v>0</v>
      </c>
      <c r="R211" s="683"/>
      <c r="S211" s="632"/>
      <c r="T211" s="683"/>
      <c r="U211" s="632"/>
      <c r="V211" s="632">
        <f t="shared" si="522"/>
        <v>0</v>
      </c>
      <c r="W211" s="632">
        <f>W212+W213</f>
        <v>0</v>
      </c>
      <c r="X211" s="632"/>
      <c r="Y211" s="632"/>
      <c r="Z211" s="632">
        <f t="shared" si="520"/>
        <v>4371737.4537699996</v>
      </c>
      <c r="AA211" s="632">
        <f>AA212+AA213</f>
        <v>4371737.4537699996</v>
      </c>
      <c r="AB211" s="632"/>
      <c r="AC211" s="632"/>
      <c r="AD211" s="683"/>
      <c r="AE211" s="168">
        <f t="shared" ref="AE211" si="717">AG211</f>
        <v>4371737.4537699996</v>
      </c>
      <c r="AF211" s="695">
        <f t="shared" si="628"/>
        <v>1</v>
      </c>
      <c r="AG211" s="168">
        <f>AG212+AG213+AG214</f>
        <v>4371737.4537699996</v>
      </c>
      <c r="AH211" s="695">
        <f t="shared" si="629"/>
        <v>1</v>
      </c>
      <c r="AI211" s="632"/>
      <c r="AJ211" s="683"/>
      <c r="AK211" s="632"/>
      <c r="AL211" s="683"/>
      <c r="AM211" s="632">
        <f t="shared" ref="AM211:AO211" si="718">AM212+AM213</f>
        <v>0</v>
      </c>
      <c r="AN211" s="683"/>
      <c r="AO211" s="632">
        <f t="shared" si="718"/>
        <v>0</v>
      </c>
      <c r="AP211" s="632">
        <f>AP212+AP213</f>
        <v>0</v>
      </c>
      <c r="AQ211" s="683"/>
      <c r="AR211" s="168">
        <f t="shared" ref="AR211" si="719">AT211</f>
        <v>4371737.4537699996</v>
      </c>
      <c r="AS211" s="695">
        <f t="shared" si="630"/>
        <v>1</v>
      </c>
      <c r="AT211" s="168">
        <f>AT212+AT213+AT214</f>
        <v>4371737.4537699996</v>
      </c>
      <c r="AU211" s="695">
        <f t="shared" si="631"/>
        <v>1</v>
      </c>
      <c r="AV211" s="632"/>
      <c r="AW211" s="695"/>
      <c r="AX211" s="168"/>
      <c r="AY211" s="695"/>
      <c r="AZ211" s="632">
        <f t="shared" ref="AZ211:BB211" si="720">AZ212+AZ213</f>
        <v>0</v>
      </c>
      <c r="BA211" s="695"/>
      <c r="BB211" s="632">
        <f t="shared" si="720"/>
        <v>0</v>
      </c>
      <c r="BC211" s="632"/>
      <c r="BD211" s="632"/>
      <c r="BE211" s="632">
        <f t="shared" si="575"/>
        <v>0</v>
      </c>
      <c r="BF211" s="632">
        <f>BF212+BF213</f>
        <v>0</v>
      </c>
      <c r="BG211" s="632"/>
      <c r="BH211" s="632"/>
      <c r="BI211" s="632"/>
      <c r="BJ211" s="632">
        <f t="shared" ref="BJ211:BJ212" si="721">BK211+BL211+BM211</f>
        <v>0</v>
      </c>
      <c r="BK211" s="632"/>
      <c r="BL211" s="632"/>
      <c r="BM211" s="632"/>
      <c r="BN211" s="632">
        <f t="shared" si="537"/>
        <v>5578957.14286</v>
      </c>
      <c r="BO211" s="168">
        <f>BO212+BO213</f>
        <v>5578957.14286</v>
      </c>
      <c r="BP211" s="632"/>
      <c r="BQ211" s="632"/>
      <c r="BR211" s="632"/>
      <c r="BS211" s="632"/>
      <c r="BT211" s="632">
        <f>BT212+BT213+BT214</f>
        <v>0</v>
      </c>
      <c r="BU211" s="632">
        <f t="shared" si="576"/>
        <v>5578957.14286</v>
      </c>
      <c r="BV211" s="168">
        <f>BV212+BV213</f>
        <v>5578957.14286</v>
      </c>
      <c r="BW211" s="519"/>
      <c r="BX211" s="439"/>
      <c r="BY211" s="295"/>
      <c r="BZ211" s="295"/>
      <c r="CE211" s="695"/>
    </row>
    <row r="212" spans="2:83" s="59" customFormat="1" ht="48.75" customHeight="1" x14ac:dyDescent="0.25">
      <c r="B212" s="387"/>
      <c r="C212" s="101" t="s">
        <v>32</v>
      </c>
      <c r="D212" s="176">
        <f>E212</f>
        <v>2841629.3449499998</v>
      </c>
      <c r="E212" s="176">
        <f>'[6]2025_2027'!$L$212</f>
        <v>2841629.3449499998</v>
      </c>
      <c r="F212" s="176"/>
      <c r="G212" s="176"/>
      <c r="H212" s="861"/>
      <c r="I212" s="239"/>
      <c r="J212" s="176">
        <f>M212-E212</f>
        <v>0</v>
      </c>
      <c r="K212" s="176">
        <f>M212</f>
        <v>2841629.3449499998</v>
      </c>
      <c r="L212" s="695">
        <f t="shared" si="627"/>
        <v>1</v>
      </c>
      <c r="M212" s="176">
        <f>E212</f>
        <v>2841629.3449499998</v>
      </c>
      <c r="N212" s="695">
        <f t="shared" si="705"/>
        <v>1</v>
      </c>
      <c r="O212" s="631"/>
      <c r="P212" s="683"/>
      <c r="Q212" s="631"/>
      <c r="R212" s="683"/>
      <c r="S212" s="631"/>
      <c r="T212" s="683"/>
      <c r="U212" s="631"/>
      <c r="V212" s="631">
        <f t="shared" si="522"/>
        <v>0</v>
      </c>
      <c r="W212" s="631">
        <f>AA212-E212</f>
        <v>0</v>
      </c>
      <c r="X212" s="631"/>
      <c r="Y212" s="631"/>
      <c r="Z212" s="631">
        <f t="shared" si="520"/>
        <v>2841629.3449499998</v>
      </c>
      <c r="AA212" s="631">
        <f>E212</f>
        <v>2841629.3449499998</v>
      </c>
      <c r="AB212" s="631"/>
      <c r="AC212" s="631"/>
      <c r="AD212" s="683"/>
      <c r="AE212" s="176">
        <f>AG212</f>
        <v>2841629.3449499998</v>
      </c>
      <c r="AF212" s="695">
        <f t="shared" si="628"/>
        <v>1</v>
      </c>
      <c r="AG212" s="176">
        <f>M212</f>
        <v>2841629.3449499998</v>
      </c>
      <c r="AH212" s="695">
        <f t="shared" si="629"/>
        <v>1</v>
      </c>
      <c r="AI212" s="631"/>
      <c r="AJ212" s="683"/>
      <c r="AK212" s="631"/>
      <c r="AL212" s="683"/>
      <c r="AM212" s="631"/>
      <c r="AN212" s="683"/>
      <c r="AO212" s="631"/>
      <c r="AP212" s="631">
        <f>AT212-AG212</f>
        <v>0</v>
      </c>
      <c r="AQ212" s="683"/>
      <c r="AR212" s="176">
        <f>AT212</f>
        <v>2841629.3449499998</v>
      </c>
      <c r="AS212" s="695">
        <f t="shared" si="630"/>
        <v>1</v>
      </c>
      <c r="AT212" s="176">
        <f>D212</f>
        <v>2841629.3449499998</v>
      </c>
      <c r="AU212" s="695">
        <f t="shared" si="631"/>
        <v>1</v>
      </c>
      <c r="AV212" s="631"/>
      <c r="AW212" s="695"/>
      <c r="AX212" s="176"/>
      <c r="AY212" s="695"/>
      <c r="AZ212" s="631"/>
      <c r="BA212" s="695"/>
      <c r="BB212" s="631"/>
      <c r="BC212" s="631"/>
      <c r="BD212" s="631"/>
      <c r="BE212" s="631">
        <f>BF212</f>
        <v>0</v>
      </c>
      <c r="BF212" s="631"/>
      <c r="BG212" s="631"/>
      <c r="BH212" s="631"/>
      <c r="BI212" s="631"/>
      <c r="BJ212" s="631">
        <f t="shared" si="721"/>
        <v>0</v>
      </c>
      <c r="BK212" s="631"/>
      <c r="BL212" s="631"/>
      <c r="BM212" s="631"/>
      <c r="BN212" s="631">
        <f t="shared" si="537"/>
        <v>3124216</v>
      </c>
      <c r="BO212" s="176">
        <f>4624216-BQ216</f>
        <v>3124216</v>
      </c>
      <c r="BP212" s="631"/>
      <c r="BQ212" s="631"/>
      <c r="BR212" s="631"/>
      <c r="BS212" s="631"/>
      <c r="BT212" s="631">
        <f>BV212-BO212</f>
        <v>0</v>
      </c>
      <c r="BU212" s="631">
        <f>BV212</f>
        <v>3124216</v>
      </c>
      <c r="BV212" s="176">
        <f>4624216-BX216</f>
        <v>3124216</v>
      </c>
      <c r="BW212" s="517"/>
      <c r="BX212" s="436"/>
      <c r="BY212" s="62"/>
      <c r="BZ212" s="28"/>
      <c r="CE212" s="695"/>
    </row>
    <row r="213" spans="2:83" s="50" customFormat="1" ht="54" customHeight="1" x14ac:dyDescent="0.25">
      <c r="B213" s="200"/>
      <c r="C213" s="97" t="s">
        <v>409</v>
      </c>
      <c r="D213" s="166">
        <f>E213</f>
        <v>1530108.10882</v>
      </c>
      <c r="E213" s="166">
        <f>'[6]2025_2027'!$L$213</f>
        <v>1530108.10882</v>
      </c>
      <c r="F213" s="166"/>
      <c r="G213" s="166"/>
      <c r="H213" s="236"/>
      <c r="I213" s="236"/>
      <c r="J213" s="166">
        <f>M213-E213</f>
        <v>0</v>
      </c>
      <c r="K213" s="166">
        <f>M213</f>
        <v>1530108.10882</v>
      </c>
      <c r="L213" s="695">
        <f t="shared" si="627"/>
        <v>1</v>
      </c>
      <c r="M213" s="166">
        <f>E213</f>
        <v>1530108.10882</v>
      </c>
      <c r="N213" s="695">
        <f t="shared" si="705"/>
        <v>1</v>
      </c>
      <c r="O213" s="630"/>
      <c r="P213" s="683"/>
      <c r="Q213" s="630"/>
      <c r="R213" s="683"/>
      <c r="S213" s="630"/>
      <c r="T213" s="683"/>
      <c r="U213" s="630"/>
      <c r="V213" s="630">
        <f t="shared" si="522"/>
        <v>0</v>
      </c>
      <c r="W213" s="630"/>
      <c r="X213" s="630"/>
      <c r="Y213" s="630"/>
      <c r="Z213" s="630">
        <f t="shared" si="520"/>
        <v>1530108.10882</v>
      </c>
      <c r="AA213" s="630">
        <f>E213</f>
        <v>1530108.10882</v>
      </c>
      <c r="AB213" s="630"/>
      <c r="AC213" s="630"/>
      <c r="AD213" s="683"/>
      <c r="AE213" s="166">
        <f>AG213</f>
        <v>1530108.10882</v>
      </c>
      <c r="AF213" s="695">
        <f t="shared" si="628"/>
        <v>1</v>
      </c>
      <c r="AG213" s="166">
        <f>M213</f>
        <v>1530108.10882</v>
      </c>
      <c r="AH213" s="695">
        <f t="shared" si="629"/>
        <v>1</v>
      </c>
      <c r="AI213" s="630"/>
      <c r="AJ213" s="683"/>
      <c r="AK213" s="630"/>
      <c r="AL213" s="683"/>
      <c r="AM213" s="630"/>
      <c r="AN213" s="683"/>
      <c r="AO213" s="630"/>
      <c r="AP213" s="630">
        <f>AT213-AG213</f>
        <v>0</v>
      </c>
      <c r="AQ213" s="683"/>
      <c r="AR213" s="166">
        <f>AT213</f>
        <v>1530108.10882</v>
      </c>
      <c r="AS213" s="695">
        <f t="shared" si="630"/>
        <v>1</v>
      </c>
      <c r="AT213" s="166">
        <f>D213</f>
        <v>1530108.10882</v>
      </c>
      <c r="AU213" s="695">
        <f t="shared" si="631"/>
        <v>1</v>
      </c>
      <c r="AV213" s="630"/>
      <c r="AW213" s="695"/>
      <c r="AX213" s="166"/>
      <c r="AY213" s="695"/>
      <c r="AZ213" s="630"/>
      <c r="BA213" s="695"/>
      <c r="BB213" s="630"/>
      <c r="BC213" s="630"/>
      <c r="BD213" s="630"/>
      <c r="BE213" s="630">
        <f>BF213</f>
        <v>0</v>
      </c>
      <c r="BF213" s="630"/>
      <c r="BG213" s="630"/>
      <c r="BH213" s="630"/>
      <c r="BI213" s="630"/>
      <c r="BJ213" s="630">
        <f>BK213</f>
        <v>2454741.14286</v>
      </c>
      <c r="BK213" s="630">
        <f>BO213-BF213</f>
        <v>2454741.14286</v>
      </c>
      <c r="BL213" s="630"/>
      <c r="BM213" s="630"/>
      <c r="BN213" s="630">
        <f t="shared" si="537"/>
        <v>2454741.14286</v>
      </c>
      <c r="BO213" s="166">
        <f>2454741.14286</f>
        <v>2454741.14286</v>
      </c>
      <c r="BP213" s="630"/>
      <c r="BQ213" s="630"/>
      <c r="BR213" s="630"/>
      <c r="BS213" s="630"/>
      <c r="BT213" s="630">
        <f>BV213-BO213</f>
        <v>0</v>
      </c>
      <c r="BU213" s="630">
        <f>BV213</f>
        <v>2454741.14286</v>
      </c>
      <c r="BV213" s="166">
        <f>2454741.14286</f>
        <v>2454741.14286</v>
      </c>
      <c r="BW213" s="519"/>
      <c r="BX213" s="435"/>
      <c r="BY213" s="31"/>
      <c r="BZ213" s="31"/>
      <c r="CE213" s="695"/>
    </row>
    <row r="214" spans="2:83" s="50" customFormat="1" ht="54" hidden="1" customHeight="1" x14ac:dyDescent="0.25">
      <c r="B214" s="200"/>
      <c r="C214" s="97" t="s">
        <v>31</v>
      </c>
      <c r="D214" s="166">
        <f>E214</f>
        <v>0</v>
      </c>
      <c r="E214" s="166">
        <v>0</v>
      </c>
      <c r="F214" s="166"/>
      <c r="G214" s="166"/>
      <c r="H214" s="236"/>
      <c r="I214" s="236"/>
      <c r="J214" s="166">
        <f>M214-E214</f>
        <v>0</v>
      </c>
      <c r="K214" s="166">
        <f>M214</f>
        <v>0</v>
      </c>
      <c r="L214" s="695" t="e">
        <f t="shared" si="627"/>
        <v>#DIV/0!</v>
      </c>
      <c r="M214" s="166">
        <v>0</v>
      </c>
      <c r="N214" s="683"/>
      <c r="O214" s="622"/>
      <c r="P214" s="683"/>
      <c r="Q214" s="622"/>
      <c r="R214" s="683"/>
      <c r="S214" s="31"/>
      <c r="T214" s="31"/>
      <c r="U214" s="31"/>
      <c r="V214" s="622"/>
      <c r="W214" s="622"/>
      <c r="X214" s="31"/>
      <c r="Y214" s="31"/>
      <c r="Z214" s="622"/>
      <c r="AA214" s="622"/>
      <c r="AB214" s="31"/>
      <c r="AC214" s="31"/>
      <c r="AD214" s="31"/>
      <c r="AE214" s="166"/>
      <c r="AF214" s="695" t="e">
        <f t="shared" si="628"/>
        <v>#DIV/0!</v>
      </c>
      <c r="AG214" s="166"/>
      <c r="AH214" s="695" t="e">
        <f t="shared" si="629"/>
        <v>#DIV/0!</v>
      </c>
      <c r="AI214" s="622"/>
      <c r="AJ214" s="683"/>
      <c r="AK214" s="622"/>
      <c r="AL214" s="683"/>
      <c r="AM214" s="31"/>
      <c r="AN214" s="31"/>
      <c r="AO214" s="31"/>
      <c r="AP214" s="622"/>
      <c r="AQ214" s="683"/>
      <c r="AR214" s="166"/>
      <c r="AS214" s="695" t="e">
        <f t="shared" si="630"/>
        <v>#DIV/0!</v>
      </c>
      <c r="AT214" s="166"/>
      <c r="AU214" s="695" t="e">
        <f t="shared" si="631"/>
        <v>#DIV/0!</v>
      </c>
      <c r="AV214" s="622"/>
      <c r="AW214" s="695"/>
      <c r="AX214" s="166"/>
      <c r="AY214" s="695" t="e">
        <f t="shared" si="633"/>
        <v>#DIV/0!</v>
      </c>
      <c r="AZ214" s="31"/>
      <c r="BA214" s="695"/>
      <c r="BB214" s="31"/>
      <c r="BC214" s="31"/>
      <c r="BD214" s="31"/>
      <c r="BE214" s="622"/>
      <c r="BF214" s="622"/>
      <c r="BG214" s="622"/>
      <c r="BH214" s="31"/>
      <c r="BI214" s="31"/>
      <c r="BJ214" s="622"/>
      <c r="BK214" s="622"/>
      <c r="BL214" s="31"/>
      <c r="BM214" s="31"/>
      <c r="BN214" s="622"/>
      <c r="BO214" s="622"/>
      <c r="BP214" s="622"/>
      <c r="BQ214" s="622"/>
      <c r="BR214" s="31"/>
      <c r="BS214" s="31"/>
      <c r="BT214" s="622">
        <f>BV214-BO214</f>
        <v>0</v>
      </c>
      <c r="BU214" s="622"/>
      <c r="BV214" s="457"/>
      <c r="BW214" s="519"/>
      <c r="BX214" s="457"/>
      <c r="BY214" s="31"/>
      <c r="BZ214" s="31"/>
      <c r="CE214" s="695"/>
    </row>
    <row r="215" spans="2:83" s="175" customFormat="1" ht="44.25" customHeight="1" x14ac:dyDescent="0.3">
      <c r="B215" s="387" t="s">
        <v>56</v>
      </c>
      <c r="C215" s="99" t="s">
        <v>412</v>
      </c>
      <c r="D215" s="168">
        <f>E215+G215+H215+I215</f>
        <v>2320135.3154600002</v>
      </c>
      <c r="E215" s="168">
        <f>E216+E217</f>
        <v>0</v>
      </c>
      <c r="F215" s="168"/>
      <c r="G215" s="168">
        <f>G216+G217+G236</f>
        <v>2320135.3154600002</v>
      </c>
      <c r="H215" s="868"/>
      <c r="I215" s="868"/>
      <c r="J215" s="168">
        <f>J216+J217+J236</f>
        <v>0</v>
      </c>
      <c r="K215" s="168">
        <f>M215+Q215+S215+U215</f>
        <v>2320135.3154600002</v>
      </c>
      <c r="L215" s="695">
        <f t="shared" si="627"/>
        <v>1</v>
      </c>
      <c r="M215" s="168">
        <f>M216+M217</f>
        <v>0</v>
      </c>
      <c r="N215" s="683"/>
      <c r="O215" s="628"/>
      <c r="P215" s="683"/>
      <c r="Q215" s="628">
        <f>Q216+Q217+Q236</f>
        <v>2320135.3154600002</v>
      </c>
      <c r="R215" s="695">
        <f>Q215/G215</f>
        <v>1</v>
      </c>
      <c r="S215" s="295"/>
      <c r="T215" s="31"/>
      <c r="U215" s="295"/>
      <c r="V215" s="628">
        <f t="shared" si="522"/>
        <v>0</v>
      </c>
      <c r="W215" s="628"/>
      <c r="X215" s="295"/>
      <c r="Y215" s="295"/>
      <c r="Z215" s="628">
        <f t="shared" si="520"/>
        <v>0</v>
      </c>
      <c r="AA215" s="628">
        <f>SUM(AA216:AA217)</f>
        <v>0</v>
      </c>
      <c r="AB215" s="295"/>
      <c r="AC215" s="295"/>
      <c r="AD215" s="31"/>
      <c r="AE215" s="168">
        <f>AK215</f>
        <v>2013581.8810699997</v>
      </c>
      <c r="AF215" s="695">
        <f t="shared" si="628"/>
        <v>0.86787260538326749</v>
      </c>
      <c r="AG215" s="168">
        <f>AG216+AG217</f>
        <v>0</v>
      </c>
      <c r="AH215" s="695"/>
      <c r="AI215" s="628"/>
      <c r="AJ215" s="683"/>
      <c r="AK215" s="166">
        <f>AK216+AK217</f>
        <v>2013581.8810699997</v>
      </c>
      <c r="AL215" s="695">
        <f>AK215/G215</f>
        <v>0.86787260538326749</v>
      </c>
      <c r="AM215" s="295"/>
      <c r="AN215" s="31"/>
      <c r="AO215" s="295"/>
      <c r="AP215" s="628">
        <f>AP216+AP217</f>
        <v>306553.4343900003</v>
      </c>
      <c r="AQ215" s="683"/>
      <c r="AR215" s="168">
        <f>AX215</f>
        <v>2320135.3154600002</v>
      </c>
      <c r="AS215" s="695">
        <f t="shared" si="630"/>
        <v>1</v>
      </c>
      <c r="AT215" s="168">
        <f>AT216+AT217</f>
        <v>0</v>
      </c>
      <c r="AU215" s="695"/>
      <c r="AV215" s="628"/>
      <c r="AW215" s="695"/>
      <c r="AX215" s="166">
        <f>AX216+AX217</f>
        <v>2320135.3154600002</v>
      </c>
      <c r="AY215" s="695">
        <f t="shared" si="633"/>
        <v>1</v>
      </c>
      <c r="AZ215" s="295"/>
      <c r="BA215" s="695"/>
      <c r="BB215" s="295"/>
      <c r="BC215" s="295"/>
      <c r="BD215" s="295"/>
      <c r="BE215" s="628">
        <f t="shared" ref="BE215" si="722">BF215</f>
        <v>0</v>
      </c>
      <c r="BF215" s="628">
        <f>BF216+BF217</f>
        <v>0</v>
      </c>
      <c r="BG215" s="628"/>
      <c r="BH215" s="295"/>
      <c r="BI215" s="295"/>
      <c r="BJ215" s="628">
        <f t="shared" ref="BJ215:BJ217" si="723">BK215+BL215+BM215</f>
        <v>0</v>
      </c>
      <c r="BK215" s="628"/>
      <c r="BL215" s="295"/>
      <c r="BM215" s="295"/>
      <c r="BN215" s="628">
        <f>BQ215</f>
        <v>2678571.42857</v>
      </c>
      <c r="BO215" s="628"/>
      <c r="BP215" s="628"/>
      <c r="BQ215" s="679">
        <f>BQ216+BQ217</f>
        <v>2678571.42857</v>
      </c>
      <c r="BR215" s="295"/>
      <c r="BS215" s="295"/>
      <c r="BT215" s="628">
        <f>BT216+BT217+BT236</f>
        <v>0</v>
      </c>
      <c r="BU215" s="628">
        <f>BX215</f>
        <v>2678571.42857</v>
      </c>
      <c r="BV215" s="439">
        <f>BV216+BV217</f>
        <v>0</v>
      </c>
      <c r="BW215" s="512"/>
      <c r="BX215" s="668">
        <f>BX216+BX217</f>
        <v>2678571.42857</v>
      </c>
      <c r="BY215" s="295"/>
      <c r="BZ215" s="295"/>
      <c r="CE215" s="695"/>
    </row>
    <row r="216" spans="2:83" s="50" customFormat="1" ht="54" customHeight="1" x14ac:dyDescent="0.25">
      <c r="B216" s="200"/>
      <c r="C216" s="101" t="s">
        <v>32</v>
      </c>
      <c r="D216" s="176">
        <f t="shared" ref="D216:D236" si="724">E216+G216+H216+I216</f>
        <v>1508087.95505</v>
      </c>
      <c r="E216" s="176">
        <v>0</v>
      </c>
      <c r="F216" s="176"/>
      <c r="G216" s="176">
        <v>1508087.95505</v>
      </c>
      <c r="H216" s="861"/>
      <c r="I216" s="239"/>
      <c r="J216" s="176">
        <f>Q216-G216</f>
        <v>0</v>
      </c>
      <c r="K216" s="176">
        <f t="shared" ref="K216:K236" si="725">M216+Q216+S216+U216</f>
        <v>1508087.95505</v>
      </c>
      <c r="L216" s="695">
        <f t="shared" si="627"/>
        <v>1</v>
      </c>
      <c r="M216" s="176">
        <v>0</v>
      </c>
      <c r="N216" s="683"/>
      <c r="O216" s="623"/>
      <c r="P216" s="683"/>
      <c r="Q216" s="623">
        <f>G216</f>
        <v>1508087.95505</v>
      </c>
      <c r="R216" s="695">
        <f t="shared" ref="R216:R257" si="726">Q216/G216</f>
        <v>1</v>
      </c>
      <c r="S216" s="62"/>
      <c r="T216" s="41"/>
      <c r="U216" s="28"/>
      <c r="V216" s="623">
        <f t="shared" ref="V216:V217" si="727">W216+X216+Y216</f>
        <v>0</v>
      </c>
      <c r="W216" s="623"/>
      <c r="X216" s="292"/>
      <c r="Y216" s="292"/>
      <c r="Z216" s="623">
        <f t="shared" si="520"/>
        <v>0</v>
      </c>
      <c r="AA216" s="623">
        <f>E216</f>
        <v>0</v>
      </c>
      <c r="AB216" s="62"/>
      <c r="AC216" s="28"/>
      <c r="AD216" s="19"/>
      <c r="AE216" s="176">
        <f>AK216</f>
        <v>1312612.0958099999</v>
      </c>
      <c r="AF216" s="695">
        <f t="shared" si="628"/>
        <v>0.87038165871862616</v>
      </c>
      <c r="AG216" s="176"/>
      <c r="AH216" s="695"/>
      <c r="AI216" s="623"/>
      <c r="AJ216" s="683"/>
      <c r="AK216" s="623">
        <f>'[7]2 вариант'!$D$51</f>
        <v>1312612.0958099999</v>
      </c>
      <c r="AL216" s="695">
        <f t="shared" ref="AL216:AL217" si="728">AK216/G216</f>
        <v>0.87038165871862616</v>
      </c>
      <c r="AM216" s="62"/>
      <c r="AN216" s="41"/>
      <c r="AO216" s="28"/>
      <c r="AP216" s="682">
        <f>AX216-AK216</f>
        <v>195475.85924000014</v>
      </c>
      <c r="AQ216" s="683"/>
      <c r="AR216" s="176">
        <f>AX216</f>
        <v>1508087.95505</v>
      </c>
      <c r="AS216" s="695">
        <f t="shared" si="630"/>
        <v>1</v>
      </c>
      <c r="AT216" s="176"/>
      <c r="AU216" s="695"/>
      <c r="AV216" s="623"/>
      <c r="AW216" s="695"/>
      <c r="AX216" s="176">
        <f>'[7]2 вариант'!$I$51</f>
        <v>1508087.95505</v>
      </c>
      <c r="AY216" s="695">
        <f t="shared" si="633"/>
        <v>1</v>
      </c>
      <c r="AZ216" s="62"/>
      <c r="BA216" s="695"/>
      <c r="BB216" s="28"/>
      <c r="BC216" s="62"/>
      <c r="BD216" s="28"/>
      <c r="BE216" s="623">
        <f>BF216</f>
        <v>0</v>
      </c>
      <c r="BF216" s="623"/>
      <c r="BG216" s="623"/>
      <c r="BH216" s="62"/>
      <c r="BI216" s="28"/>
      <c r="BJ216" s="623">
        <f t="shared" si="723"/>
        <v>0</v>
      </c>
      <c r="BK216" s="623"/>
      <c r="BL216" s="62"/>
      <c r="BM216" s="28"/>
      <c r="BN216" s="623">
        <f>BQ216</f>
        <v>1500000</v>
      </c>
      <c r="BO216" s="623"/>
      <c r="BP216" s="623"/>
      <c r="BQ216" s="677">
        <v>1500000</v>
      </c>
      <c r="BR216" s="62"/>
      <c r="BS216" s="28"/>
      <c r="BT216" s="623">
        <f>BX216-BQ216</f>
        <v>0</v>
      </c>
      <c r="BU216" s="623">
        <f>BX216</f>
        <v>1500000</v>
      </c>
      <c r="BV216" s="436"/>
      <c r="BW216" s="517"/>
      <c r="BX216" s="664">
        <v>1500000</v>
      </c>
      <c r="BY216" s="62"/>
      <c r="BZ216" s="28"/>
      <c r="CE216" s="695"/>
    </row>
    <row r="217" spans="2:83" s="50" customFormat="1" ht="54" customHeight="1" x14ac:dyDescent="0.25">
      <c r="B217" s="200"/>
      <c r="C217" s="97" t="s">
        <v>409</v>
      </c>
      <c r="D217" s="166">
        <f t="shared" si="724"/>
        <v>812047.36040999996</v>
      </c>
      <c r="E217" s="166">
        <v>0</v>
      </c>
      <c r="F217" s="166"/>
      <c r="G217" s="166">
        <v>812047.36040999996</v>
      </c>
      <c r="H217" s="236"/>
      <c r="I217" s="236"/>
      <c r="J217" s="166">
        <f>Q217-G217</f>
        <v>0</v>
      </c>
      <c r="K217" s="166">
        <f t="shared" si="725"/>
        <v>812047.36040999996</v>
      </c>
      <c r="L217" s="695">
        <f t="shared" si="627"/>
        <v>1</v>
      </c>
      <c r="M217" s="166">
        <v>0</v>
      </c>
      <c r="N217" s="683"/>
      <c r="O217" s="622"/>
      <c r="P217" s="683"/>
      <c r="Q217" s="166">
        <f>G217</f>
        <v>812047.36040999996</v>
      </c>
      <c r="R217" s="695">
        <f t="shared" si="726"/>
        <v>1</v>
      </c>
      <c r="S217" s="31"/>
      <c r="T217" s="31"/>
      <c r="U217" s="31"/>
      <c r="V217" s="622">
        <f t="shared" si="727"/>
        <v>0</v>
      </c>
      <c r="W217" s="622"/>
      <c r="X217" s="31"/>
      <c r="Y217" s="31"/>
      <c r="Z217" s="622">
        <f t="shared" si="520"/>
        <v>0</v>
      </c>
      <c r="AA217" s="622">
        <f>E217</f>
        <v>0</v>
      </c>
      <c r="AB217" s="31"/>
      <c r="AC217" s="31"/>
      <c r="AD217" s="31"/>
      <c r="AE217" s="166">
        <f>AK217</f>
        <v>700969.78525999992</v>
      </c>
      <c r="AF217" s="695">
        <f t="shared" si="628"/>
        <v>0.86321293490330742</v>
      </c>
      <c r="AG217" s="166"/>
      <c r="AH217" s="695"/>
      <c r="AI217" s="622"/>
      <c r="AJ217" s="683"/>
      <c r="AK217" s="622">
        <f>'[7]2 вариант'!$D$52</f>
        <v>700969.78525999992</v>
      </c>
      <c r="AL217" s="695">
        <f t="shared" si="728"/>
        <v>0.86321293490330742</v>
      </c>
      <c r="AM217" s="31"/>
      <c r="AN217" s="31"/>
      <c r="AO217" s="31"/>
      <c r="AP217" s="622">
        <f>AX217-AK217</f>
        <v>111077.57515000016</v>
      </c>
      <c r="AQ217" s="683"/>
      <c r="AR217" s="166">
        <f>AX217</f>
        <v>812047.36041000008</v>
      </c>
      <c r="AS217" s="695">
        <f t="shared" si="630"/>
        <v>1.0000000000000002</v>
      </c>
      <c r="AT217" s="166"/>
      <c r="AU217" s="695"/>
      <c r="AV217" s="622"/>
      <c r="AW217" s="695"/>
      <c r="AX217" s="166">
        <f>'[7]2 вариант'!$I$52</f>
        <v>812047.36041000008</v>
      </c>
      <c r="AY217" s="695">
        <f t="shared" si="633"/>
        <v>1.0000000000000002</v>
      </c>
      <c r="AZ217" s="31"/>
      <c r="BA217" s="695"/>
      <c r="BB217" s="31"/>
      <c r="BC217" s="31"/>
      <c r="BD217" s="31"/>
      <c r="BE217" s="622">
        <f>BF217</f>
        <v>0</v>
      </c>
      <c r="BF217" s="622"/>
      <c r="BG217" s="622"/>
      <c r="BH217" s="31"/>
      <c r="BI217" s="31"/>
      <c r="BJ217" s="622">
        <f t="shared" si="723"/>
        <v>0</v>
      </c>
      <c r="BK217" s="622"/>
      <c r="BL217" s="31"/>
      <c r="BM217" s="31"/>
      <c r="BN217" s="622">
        <f>BQ217</f>
        <v>1178571.42857</v>
      </c>
      <c r="BO217" s="622"/>
      <c r="BP217" s="622"/>
      <c r="BQ217" s="674">
        <v>1178571.42857</v>
      </c>
      <c r="BR217" s="31"/>
      <c r="BS217" s="31"/>
      <c r="BT217" s="622">
        <f>BX217-BQ217</f>
        <v>0</v>
      </c>
      <c r="BU217" s="622">
        <f>BX217</f>
        <v>1178571.42857</v>
      </c>
      <c r="BV217" s="435"/>
      <c r="BW217" s="519"/>
      <c r="BX217" s="666">
        <v>1178571.42857</v>
      </c>
      <c r="BY217" s="31"/>
      <c r="BZ217" s="31"/>
      <c r="CE217" s="695"/>
    </row>
    <row r="218" spans="2:83" s="150" customFormat="1" ht="67.5" hidden="1" customHeight="1" x14ac:dyDescent="0.25">
      <c r="B218" s="210"/>
      <c r="C218" s="101" t="s">
        <v>32</v>
      </c>
      <c r="D218" s="166">
        <f t="shared" si="724"/>
        <v>0</v>
      </c>
      <c r="E218" s="176">
        <v>0</v>
      </c>
      <c r="F218" s="176"/>
      <c r="G218" s="166">
        <v>0</v>
      </c>
      <c r="H218" s="176">
        <v>0</v>
      </c>
      <c r="I218" s="176">
        <v>0</v>
      </c>
      <c r="J218" s="166">
        <f t="shared" ref="J218:J236" si="729">Q218-G218</f>
        <v>0</v>
      </c>
      <c r="K218" s="166">
        <f t="shared" si="725"/>
        <v>0</v>
      </c>
      <c r="L218" s="695" t="e">
        <f t="shared" si="627"/>
        <v>#DIV/0!</v>
      </c>
      <c r="M218" s="176">
        <v>0</v>
      </c>
      <c r="N218" s="683"/>
      <c r="O218" s="623"/>
      <c r="P218" s="683"/>
      <c r="Q218" s="623">
        <v>0</v>
      </c>
      <c r="R218" s="695" t="e">
        <f t="shared" si="726"/>
        <v>#DIV/0!</v>
      </c>
      <c r="S218" s="623">
        <v>0</v>
      </c>
      <c r="T218" s="683"/>
      <c r="U218" s="623">
        <v>0</v>
      </c>
      <c r="V218" s="623" t="e">
        <f>W218+X218+Y218</f>
        <v>#REF!</v>
      </c>
      <c r="W218" s="623" t="e">
        <f>#REF!+W233+W282+#REF!+#REF!</f>
        <v>#REF!</v>
      </c>
      <c r="X218" s="279"/>
      <c r="Y218" s="279"/>
      <c r="Z218" s="623" t="e">
        <f>AA218+AB218+AC218</f>
        <v>#REF!</v>
      </c>
      <c r="AA218" s="623" t="e">
        <f>#REF!+AA233+AA282+#REF!+#REF!</f>
        <v>#REF!</v>
      </c>
      <c r="AB218" s="279"/>
      <c r="AC218" s="279"/>
      <c r="AD218" s="19"/>
      <c r="AE218" s="166">
        <f>AG218+AK218+AM218+AO218</f>
        <v>0</v>
      </c>
      <c r="AF218" s="695" t="e">
        <f t="shared" si="628"/>
        <v>#DIV/0!</v>
      </c>
      <c r="AG218" s="176">
        <v>0</v>
      </c>
      <c r="AH218" s="695"/>
      <c r="AI218" s="623"/>
      <c r="AJ218" s="683"/>
      <c r="AK218" s="623">
        <v>0</v>
      </c>
      <c r="AL218" s="683"/>
      <c r="AM218" s="623">
        <v>0</v>
      </c>
      <c r="AN218" s="683"/>
      <c r="AO218" s="623">
        <v>0</v>
      </c>
      <c r="AP218" s="623"/>
      <c r="AQ218" s="683"/>
      <c r="AR218" s="176">
        <f>AT218+AX218+AZ218+BB218</f>
        <v>0</v>
      </c>
      <c r="AS218" s="695" t="e">
        <f t="shared" si="630"/>
        <v>#DIV/0!</v>
      </c>
      <c r="AT218" s="176">
        <v>0</v>
      </c>
      <c r="AU218" s="695"/>
      <c r="AV218" s="623"/>
      <c r="AW218" s="695"/>
      <c r="AX218" s="176">
        <v>0</v>
      </c>
      <c r="AY218" s="695" t="e">
        <f t="shared" si="633"/>
        <v>#DIV/0!</v>
      </c>
      <c r="AZ218" s="623">
        <v>0</v>
      </c>
      <c r="BA218" s="695"/>
      <c r="BB218" s="623">
        <v>0</v>
      </c>
      <c r="BC218" s="279"/>
      <c r="BD218" s="279"/>
      <c r="BE218" s="623">
        <f>BF218+BG218+BH218+BI218</f>
        <v>0</v>
      </c>
      <c r="BF218" s="623">
        <v>0</v>
      </c>
      <c r="BG218" s="623">
        <v>0</v>
      </c>
      <c r="BH218" s="623">
        <v>0</v>
      </c>
      <c r="BI218" s="623">
        <v>0</v>
      </c>
      <c r="BJ218" s="623" t="e">
        <f>BK218+BL218+BM218</f>
        <v>#REF!</v>
      </c>
      <c r="BK218" s="623" t="e">
        <f>#REF!+BK233+BK282+#REF!+#REF!+#REF!+BK297+BK300+BK303+BK314</f>
        <v>#REF!</v>
      </c>
      <c r="BL218" s="623" t="e">
        <f>#REF!+BL233+BL282+#REF!+#REF!+#REF!+BL297+BL300+BL303+BL314</f>
        <v>#REF!</v>
      </c>
      <c r="BM218" s="623" t="e">
        <f>#REF!+BM233+BM282+#REF!+#REF!+#REF!+BM297+BM300+BM303+BM314</f>
        <v>#REF!</v>
      </c>
      <c r="BN218" s="623" t="e">
        <f>BO218+BR218+BS218</f>
        <v>#REF!</v>
      </c>
      <c r="BO218" s="623" t="e">
        <f>#REF!+BO233+BO282+#REF!+#REF!+#REF!+BO297+BO300+BO303+BO314</f>
        <v>#REF!</v>
      </c>
      <c r="BP218" s="623"/>
      <c r="BQ218" s="677">
        <v>0</v>
      </c>
      <c r="BR218" s="623" t="e">
        <f>#REF!+BR233+BR282+#REF!+#REF!+#REF!+BR297+BR300+BR303+BR314</f>
        <v>#REF!</v>
      </c>
      <c r="BS218" s="623" t="e">
        <f>#REF!+BS233+BS282+#REF!+#REF!+#REF!+BS297+BS300+BS303+BS314</f>
        <v>#REF!</v>
      </c>
      <c r="BT218" s="622">
        <f t="shared" ref="BT218:BT236" si="730">BX218-BQ218</f>
        <v>0</v>
      </c>
      <c r="BU218" s="623">
        <f>BV218+BX218+BY218+BZ218</f>
        <v>0</v>
      </c>
      <c r="BV218" s="436">
        <v>0</v>
      </c>
      <c r="BW218" s="517"/>
      <c r="BX218" s="664">
        <v>0</v>
      </c>
      <c r="BY218" s="436">
        <v>0</v>
      </c>
      <c r="BZ218" s="436">
        <v>0</v>
      </c>
      <c r="CE218" s="695"/>
    </row>
    <row r="219" spans="2:83" s="151" customFormat="1" ht="157.5" hidden="1" customHeight="1" x14ac:dyDescent="0.25">
      <c r="B219" s="203" t="s">
        <v>6</v>
      </c>
      <c r="C219" s="99" t="s">
        <v>259</v>
      </c>
      <c r="D219" s="166" t="e">
        <f t="shared" si="724"/>
        <v>#REF!</v>
      </c>
      <c r="E219" s="168">
        <f>E220+E221</f>
        <v>0</v>
      </c>
      <c r="F219" s="168"/>
      <c r="G219" s="166">
        <f>G220</f>
        <v>0</v>
      </c>
      <c r="H219" s="168">
        <f t="shared" ref="H219:I219" si="731">H220+H221</f>
        <v>0</v>
      </c>
      <c r="I219" s="168" t="e">
        <f t="shared" si="731"/>
        <v>#REF!</v>
      </c>
      <c r="J219" s="166">
        <f t="shared" si="729"/>
        <v>0</v>
      </c>
      <c r="K219" s="166" t="e">
        <f t="shared" si="725"/>
        <v>#REF!</v>
      </c>
      <c r="L219" s="695" t="e">
        <f t="shared" si="627"/>
        <v>#REF!</v>
      </c>
      <c r="M219" s="168">
        <f>M220+M221</f>
        <v>0</v>
      </c>
      <c r="N219" s="683"/>
      <c r="O219" s="628"/>
      <c r="P219" s="683"/>
      <c r="Q219" s="628">
        <f>Q220</f>
        <v>0</v>
      </c>
      <c r="R219" s="695" t="e">
        <f t="shared" si="726"/>
        <v>#DIV/0!</v>
      </c>
      <c r="S219" s="628">
        <f t="shared" ref="S219:U219" si="732">S220+S221</f>
        <v>0</v>
      </c>
      <c r="T219" s="683"/>
      <c r="U219" s="628" t="e">
        <f t="shared" si="732"/>
        <v>#REF!</v>
      </c>
      <c r="V219" s="628" t="e">
        <f>W219+X219+Y219</f>
        <v>#REF!</v>
      </c>
      <c r="W219" s="628" t="e">
        <f>W220+W221</f>
        <v>#REF!</v>
      </c>
      <c r="X219" s="89"/>
      <c r="Y219" s="89"/>
      <c r="Z219" s="628" t="e">
        <f>AA219+AB219+AC219</f>
        <v>#REF!</v>
      </c>
      <c r="AA219" s="628" t="e">
        <f>AA220+AA221</f>
        <v>#REF!</v>
      </c>
      <c r="AB219" s="89"/>
      <c r="AC219" s="89"/>
      <c r="AD219" s="19"/>
      <c r="AE219" s="166" t="e">
        <f>AG219+AM219+AO219+AK219</f>
        <v>#REF!</v>
      </c>
      <c r="AF219" s="695" t="e">
        <f t="shared" si="628"/>
        <v>#REF!</v>
      </c>
      <c r="AG219" s="168">
        <f>AG220+AG221</f>
        <v>0</v>
      </c>
      <c r="AH219" s="695"/>
      <c r="AI219" s="628"/>
      <c r="AJ219" s="683"/>
      <c r="AK219" s="628">
        <f t="shared" ref="AK219:AO219" si="733">AK220+AK221</f>
        <v>0</v>
      </c>
      <c r="AL219" s="683"/>
      <c r="AM219" s="628">
        <f t="shared" si="733"/>
        <v>0</v>
      </c>
      <c r="AN219" s="683"/>
      <c r="AO219" s="628" t="e">
        <f t="shared" si="733"/>
        <v>#REF!</v>
      </c>
      <c r="AP219" s="628"/>
      <c r="AQ219" s="683"/>
      <c r="AR219" s="168" t="e">
        <f>AT219+AZ219+BB219+AX219</f>
        <v>#REF!</v>
      </c>
      <c r="AS219" s="695" t="e">
        <f t="shared" si="630"/>
        <v>#REF!</v>
      </c>
      <c r="AT219" s="168">
        <f>AT220+AT221</f>
        <v>0</v>
      </c>
      <c r="AU219" s="695"/>
      <c r="AV219" s="628"/>
      <c r="AW219" s="695"/>
      <c r="AX219" s="168">
        <f t="shared" ref="AX219" si="734">AX220+AX221</f>
        <v>0</v>
      </c>
      <c r="AY219" s="695" t="e">
        <f t="shared" si="633"/>
        <v>#DIV/0!</v>
      </c>
      <c r="AZ219" s="628">
        <f t="shared" ref="AZ219:BB219" si="735">AZ220+AZ221</f>
        <v>0</v>
      </c>
      <c r="BA219" s="695"/>
      <c r="BB219" s="628" t="e">
        <f t="shared" si="735"/>
        <v>#REF!</v>
      </c>
      <c r="BC219" s="89"/>
      <c r="BD219" s="89"/>
      <c r="BE219" s="628" t="e">
        <f>BF219+BH219+BI219+BG219</f>
        <v>#REF!</v>
      </c>
      <c r="BF219" s="628">
        <f>BF220+BF221</f>
        <v>0</v>
      </c>
      <c r="BG219" s="628">
        <f t="shared" ref="BG219:BI219" si="736">BG220+BG221</f>
        <v>0</v>
      </c>
      <c r="BH219" s="628">
        <f t="shared" si="736"/>
        <v>0</v>
      </c>
      <c r="BI219" s="628" t="e">
        <f t="shared" si="736"/>
        <v>#REF!</v>
      </c>
      <c r="BJ219" s="628" t="e">
        <f>BK219+BL219+BM219</f>
        <v>#REF!</v>
      </c>
      <c r="BK219" s="628" t="e">
        <f>BK220+BK221</f>
        <v>#REF!</v>
      </c>
      <c r="BL219" s="89"/>
      <c r="BM219" s="89"/>
      <c r="BN219" s="628" t="e">
        <f>BO219+BR219+BS219</f>
        <v>#REF!</v>
      </c>
      <c r="BO219" s="628" t="e">
        <f>BO220+BO221</f>
        <v>#REF!</v>
      </c>
      <c r="BP219" s="628"/>
      <c r="BQ219" s="679">
        <f t="shared" ref="BQ219" si="737">BQ220+BQ221</f>
        <v>0</v>
      </c>
      <c r="BR219" s="89"/>
      <c r="BS219" s="89"/>
      <c r="BT219" s="622">
        <f t="shared" si="730"/>
        <v>0</v>
      </c>
      <c r="BU219" s="628" t="e">
        <f>BV219+BY219+BZ219+BX219</f>
        <v>#REF!</v>
      </c>
      <c r="BV219" s="439">
        <f>BV220+BV221</f>
        <v>0</v>
      </c>
      <c r="BW219" s="512"/>
      <c r="BX219" s="668">
        <f t="shared" ref="BX219:BZ219" si="738">BX220+BX221</f>
        <v>0</v>
      </c>
      <c r="BY219" s="439">
        <f t="shared" si="738"/>
        <v>0</v>
      </c>
      <c r="BZ219" s="439" t="e">
        <f t="shared" si="738"/>
        <v>#REF!</v>
      </c>
      <c r="CE219" s="695"/>
    </row>
    <row r="220" spans="2:83" s="20" customFormat="1" ht="41.25" hidden="1" customHeight="1" x14ac:dyDescent="0.25">
      <c r="B220" s="200"/>
      <c r="C220" s="97" t="s">
        <v>389</v>
      </c>
      <c r="D220" s="166" t="e">
        <f t="shared" si="724"/>
        <v>#REF!</v>
      </c>
      <c r="E220" s="185">
        <v>0</v>
      </c>
      <c r="F220" s="185"/>
      <c r="G220" s="166">
        <f>G223</f>
        <v>0</v>
      </c>
      <c r="H220" s="185"/>
      <c r="I220" s="185" t="e">
        <f t="shared" ref="I220" si="739">I223+I229</f>
        <v>#REF!</v>
      </c>
      <c r="J220" s="166">
        <f t="shared" si="729"/>
        <v>0</v>
      </c>
      <c r="K220" s="166" t="e">
        <f t="shared" si="725"/>
        <v>#REF!</v>
      </c>
      <c r="L220" s="695" t="e">
        <f t="shared" si="627"/>
        <v>#REF!</v>
      </c>
      <c r="M220" s="185">
        <v>0</v>
      </c>
      <c r="N220" s="98"/>
      <c r="O220" s="98"/>
      <c r="P220" s="98"/>
      <c r="Q220" s="98">
        <f>Q223</f>
        <v>0</v>
      </c>
      <c r="R220" s="695" t="e">
        <f t="shared" si="726"/>
        <v>#DIV/0!</v>
      </c>
      <c r="S220" s="98"/>
      <c r="T220" s="98"/>
      <c r="U220" s="98" t="e">
        <f t="shared" ref="U220" si="740">U223+U229</f>
        <v>#REF!</v>
      </c>
      <c r="V220" s="98" t="e">
        <f>W220+X220+Y220</f>
        <v>#REF!</v>
      </c>
      <c r="W220" s="98" t="e">
        <f>W229+W283+#REF!</f>
        <v>#REF!</v>
      </c>
      <c r="X220" s="98"/>
      <c r="Y220" s="98"/>
      <c r="Z220" s="98" t="e">
        <f>AA220+AB220+AC220</f>
        <v>#REF!</v>
      </c>
      <c r="AA220" s="98" t="e">
        <f>AA229+AA283+#REF!</f>
        <v>#REF!</v>
      </c>
      <c r="AB220" s="98"/>
      <c r="AC220" s="98"/>
      <c r="AD220" s="98"/>
      <c r="AE220" s="166" t="e">
        <f>AG220+AK220+AM220+AO220</f>
        <v>#REF!</v>
      </c>
      <c r="AF220" s="695" t="e">
        <f t="shared" si="628"/>
        <v>#REF!</v>
      </c>
      <c r="AG220" s="185">
        <f>AG223+AG229</f>
        <v>0</v>
      </c>
      <c r="AH220" s="695"/>
      <c r="AI220" s="98"/>
      <c r="AJ220" s="98"/>
      <c r="AK220" s="98">
        <f t="shared" ref="AK220:AO220" si="741">AK223+AK229</f>
        <v>0</v>
      </c>
      <c r="AL220" s="98"/>
      <c r="AM220" s="98">
        <f t="shared" si="741"/>
        <v>0</v>
      </c>
      <c r="AN220" s="98"/>
      <c r="AO220" s="98" t="e">
        <f t="shared" si="741"/>
        <v>#REF!</v>
      </c>
      <c r="AP220" s="98"/>
      <c r="AQ220" s="98"/>
      <c r="AR220" s="185" t="e">
        <f>AT220+AX220+AZ220+BB220</f>
        <v>#REF!</v>
      </c>
      <c r="AS220" s="695" t="e">
        <f t="shared" si="630"/>
        <v>#REF!</v>
      </c>
      <c r="AT220" s="185">
        <f>AT223+AT229</f>
        <v>0</v>
      </c>
      <c r="AU220" s="695"/>
      <c r="AV220" s="98"/>
      <c r="AW220" s="695"/>
      <c r="AX220" s="185">
        <f t="shared" ref="AX220" si="742">AX223+AX229</f>
        <v>0</v>
      </c>
      <c r="AY220" s="695" t="e">
        <f t="shared" si="633"/>
        <v>#DIV/0!</v>
      </c>
      <c r="AZ220" s="98">
        <f t="shared" ref="AZ220:BB220" si="743">AZ223+AZ229</f>
        <v>0</v>
      </c>
      <c r="BA220" s="695"/>
      <c r="BB220" s="98" t="e">
        <f t="shared" si="743"/>
        <v>#REF!</v>
      </c>
      <c r="BC220" s="98"/>
      <c r="BD220" s="98"/>
      <c r="BE220" s="98" t="e">
        <f>BF220+BG220+BH220+BI220</f>
        <v>#REF!</v>
      </c>
      <c r="BF220" s="98">
        <f>BF223+BF229</f>
        <v>0</v>
      </c>
      <c r="BG220" s="98">
        <f t="shared" ref="BG220:BI220" si="744">BG223+BG229</f>
        <v>0</v>
      </c>
      <c r="BH220" s="98">
        <f t="shared" si="744"/>
        <v>0</v>
      </c>
      <c r="BI220" s="98" t="e">
        <f t="shared" si="744"/>
        <v>#REF!</v>
      </c>
      <c r="BJ220" s="98" t="e">
        <f>BK220+BL220+BM220</f>
        <v>#REF!</v>
      </c>
      <c r="BK220" s="98" t="e">
        <f>BK229+BK283+#REF!+#REF!+#REF!+BK301+BK304+BK315+BK318</f>
        <v>#REF!</v>
      </c>
      <c r="BL220" s="98" t="e">
        <f>BL229+BL283+#REF!+#REF!+#REF!+BL301+BL304+BL315+BL318</f>
        <v>#REF!</v>
      </c>
      <c r="BM220" s="98" t="e">
        <f>BM229+BM283+#REF!+#REF!+#REF!+BM301+BM304+BM315+BM318</f>
        <v>#REF!</v>
      </c>
      <c r="BN220" s="98" t="e">
        <f>BO220+BR220+BS220</f>
        <v>#REF!</v>
      </c>
      <c r="BO220" s="98" t="e">
        <f>BO229+BO283+#REF!+#REF!+#REF!+BO301+BO304+BO315+BO318</f>
        <v>#REF!</v>
      </c>
      <c r="BP220" s="98"/>
      <c r="BQ220" s="98">
        <f t="shared" ref="BQ220" si="745">BQ223+BQ229</f>
        <v>0</v>
      </c>
      <c r="BR220" s="98" t="e">
        <f>BR229+BR283+#REF!+#REF!+#REF!+BR301+BR304+BR315+BR318</f>
        <v>#REF!</v>
      </c>
      <c r="BS220" s="98" t="e">
        <f>BS229+BS283+#REF!+#REF!+#REF!+BS301+BS304+BS315+BS318</f>
        <v>#REF!</v>
      </c>
      <c r="BT220" s="622">
        <f t="shared" si="730"/>
        <v>0</v>
      </c>
      <c r="BU220" s="98" t="e">
        <f>BV220+BX220+BY220+BZ220</f>
        <v>#REF!</v>
      </c>
      <c r="BV220" s="98">
        <f>BV223+BV229</f>
        <v>0</v>
      </c>
      <c r="BW220" s="98"/>
      <c r="BX220" s="98">
        <f t="shared" ref="BX220:BZ220" si="746">BX223+BX229</f>
        <v>0</v>
      </c>
      <c r="BY220" s="98">
        <f t="shared" si="746"/>
        <v>0</v>
      </c>
      <c r="BZ220" s="98" t="e">
        <f t="shared" si="746"/>
        <v>#REF!</v>
      </c>
      <c r="CE220" s="695"/>
    </row>
    <row r="221" spans="2:83" s="150" customFormat="1" ht="67.5" hidden="1" customHeight="1" x14ac:dyDescent="0.25">
      <c r="B221" s="210"/>
      <c r="C221" s="101" t="s">
        <v>32</v>
      </c>
      <c r="D221" s="166">
        <f t="shared" si="724"/>
        <v>0</v>
      </c>
      <c r="E221" s="176">
        <f>E224+E230</f>
        <v>0</v>
      </c>
      <c r="F221" s="176"/>
      <c r="G221" s="166">
        <f t="shared" ref="G221:AC221" si="747">G224+G230</f>
        <v>0</v>
      </c>
      <c r="H221" s="176">
        <f t="shared" si="747"/>
        <v>0</v>
      </c>
      <c r="I221" s="176">
        <f t="shared" si="747"/>
        <v>0</v>
      </c>
      <c r="J221" s="166">
        <f t="shared" si="729"/>
        <v>0</v>
      </c>
      <c r="K221" s="166">
        <f t="shared" si="725"/>
        <v>0</v>
      </c>
      <c r="L221" s="695" t="e">
        <f t="shared" si="627"/>
        <v>#DIV/0!</v>
      </c>
      <c r="M221" s="176">
        <f>M224+M230</f>
        <v>0</v>
      </c>
      <c r="N221" s="683"/>
      <c r="O221" s="623"/>
      <c r="P221" s="683"/>
      <c r="Q221" s="623">
        <f t="shared" ref="Q221" si="748">Q224+Q230</f>
        <v>0</v>
      </c>
      <c r="R221" s="695" t="e">
        <f t="shared" si="726"/>
        <v>#DIV/0!</v>
      </c>
      <c r="S221" s="623">
        <f t="shared" ref="S221:U221" si="749">S224+S230</f>
        <v>0</v>
      </c>
      <c r="T221" s="683"/>
      <c r="U221" s="623">
        <f t="shared" si="749"/>
        <v>0</v>
      </c>
      <c r="V221" s="623">
        <f t="shared" si="747"/>
        <v>0</v>
      </c>
      <c r="W221" s="623">
        <f t="shared" si="747"/>
        <v>0</v>
      </c>
      <c r="X221" s="623">
        <f t="shared" si="747"/>
        <v>0</v>
      </c>
      <c r="Y221" s="623">
        <f t="shared" si="747"/>
        <v>0</v>
      </c>
      <c r="Z221" s="623">
        <f t="shared" si="747"/>
        <v>0</v>
      </c>
      <c r="AA221" s="623">
        <f t="shared" si="747"/>
        <v>0</v>
      </c>
      <c r="AB221" s="623">
        <f t="shared" si="747"/>
        <v>0</v>
      </c>
      <c r="AC221" s="623">
        <f t="shared" si="747"/>
        <v>0</v>
      </c>
      <c r="AD221" s="683"/>
      <c r="AE221" s="166" t="e">
        <f>AG221+AK221+AM221+AO221</f>
        <v>#REF!</v>
      </c>
      <c r="AF221" s="695" t="e">
        <f t="shared" si="628"/>
        <v>#REF!</v>
      </c>
      <c r="AG221" s="176">
        <f>AG224+AG230</f>
        <v>0</v>
      </c>
      <c r="AH221" s="695"/>
      <c r="AI221" s="623"/>
      <c r="AJ221" s="683"/>
      <c r="AK221" s="623">
        <f t="shared" ref="AK221:AO221" si="750">AK224+AK230</f>
        <v>0</v>
      </c>
      <c r="AL221" s="683"/>
      <c r="AM221" s="623">
        <f t="shared" si="750"/>
        <v>0</v>
      </c>
      <c r="AN221" s="683"/>
      <c r="AO221" s="623" t="e">
        <f t="shared" si="750"/>
        <v>#REF!</v>
      </c>
      <c r="AP221" s="623"/>
      <c r="AQ221" s="683"/>
      <c r="AR221" s="176" t="e">
        <f>AT221+AX221+AZ221+BB221</f>
        <v>#REF!</v>
      </c>
      <c r="AS221" s="695" t="e">
        <f t="shared" si="630"/>
        <v>#REF!</v>
      </c>
      <c r="AT221" s="176">
        <f>AT224+AT230</f>
        <v>0</v>
      </c>
      <c r="AU221" s="695"/>
      <c r="AV221" s="623"/>
      <c r="AW221" s="695"/>
      <c r="AX221" s="176">
        <f t="shared" ref="AX221" si="751">AX224+AX230</f>
        <v>0</v>
      </c>
      <c r="AY221" s="695" t="e">
        <f t="shared" si="633"/>
        <v>#DIV/0!</v>
      </c>
      <c r="AZ221" s="623">
        <f t="shared" ref="AZ221:BB221" si="752">AZ224+AZ230</f>
        <v>0</v>
      </c>
      <c r="BA221" s="695"/>
      <c r="BB221" s="623" t="e">
        <f t="shared" si="752"/>
        <v>#REF!</v>
      </c>
      <c r="BC221" s="279"/>
      <c r="BD221" s="279"/>
      <c r="BE221" s="623" t="e">
        <f>BF221+BG221+BH221+BI221</f>
        <v>#REF!</v>
      </c>
      <c r="BF221" s="623">
        <f>BF224+BF230</f>
        <v>0</v>
      </c>
      <c r="BG221" s="623">
        <f t="shared" ref="BG221:BI221" si="753">BG224+BG230</f>
        <v>0</v>
      </c>
      <c r="BH221" s="623">
        <f t="shared" si="753"/>
        <v>0</v>
      </c>
      <c r="BI221" s="623" t="e">
        <f t="shared" si="753"/>
        <v>#REF!</v>
      </c>
      <c r="BJ221" s="623" t="e">
        <f>BK221+BL221+BM221</f>
        <v>#REF!</v>
      </c>
      <c r="BK221" s="623" t="e">
        <f>BK228+BK282+BK285+#REF!+#REF!+#REF!+BK300+BK303+BK314+BK317</f>
        <v>#REF!</v>
      </c>
      <c r="BL221" s="623" t="e">
        <f>BL228+BL282+BL285+#REF!+#REF!+#REF!+BL300+BL303+BL314+BL317</f>
        <v>#REF!</v>
      </c>
      <c r="BM221" s="623" t="e">
        <f>BM228+BM282+BM285+#REF!+#REF!+#REF!+BM300+BM303+BM314+BM317</f>
        <v>#REF!</v>
      </c>
      <c r="BN221" s="623" t="e">
        <f>BO221+BR221+BS221</f>
        <v>#REF!</v>
      </c>
      <c r="BO221" s="623" t="e">
        <f>BO228+BO282+BO285+#REF!+#REF!+#REF!+BO300+BO303+BO314+BO317</f>
        <v>#REF!</v>
      </c>
      <c r="BP221" s="623"/>
      <c r="BQ221" s="677">
        <f t="shared" ref="BQ221" si="754">BQ224+BQ230</f>
        <v>0</v>
      </c>
      <c r="BR221" s="623" t="e">
        <f>BR228+BR282+BR285+#REF!+#REF!+#REF!+BR300+BR303+BR314+BR317</f>
        <v>#REF!</v>
      </c>
      <c r="BS221" s="623" t="e">
        <f>BS228+BS282+BS285+#REF!+#REF!+#REF!+BS300+BS303+BS314+BS317</f>
        <v>#REF!</v>
      </c>
      <c r="BT221" s="622">
        <f t="shared" si="730"/>
        <v>0</v>
      </c>
      <c r="BU221" s="623" t="e">
        <f>BV221+BX221+BY221+BZ221</f>
        <v>#REF!</v>
      </c>
      <c r="BV221" s="436">
        <f>BV224+BV230</f>
        <v>0</v>
      </c>
      <c r="BW221" s="517"/>
      <c r="BX221" s="664">
        <f t="shared" ref="BX221:BZ221" si="755">BX224+BX230</f>
        <v>0</v>
      </c>
      <c r="BY221" s="436">
        <f t="shared" si="755"/>
        <v>0</v>
      </c>
      <c r="BZ221" s="436" t="e">
        <f t="shared" si="755"/>
        <v>#REF!</v>
      </c>
      <c r="CE221" s="695"/>
    </row>
    <row r="222" spans="2:83" s="50" customFormat="1" ht="184.5" hidden="1" customHeight="1" x14ac:dyDescent="0.25">
      <c r="B222" s="200" t="s">
        <v>388</v>
      </c>
      <c r="C222" s="99" t="s">
        <v>387</v>
      </c>
      <c r="D222" s="166">
        <f t="shared" si="724"/>
        <v>220895.66612999997</v>
      </c>
      <c r="E222" s="168">
        <f>E223</f>
        <v>220895.66612999997</v>
      </c>
      <c r="F222" s="168"/>
      <c r="G222" s="166">
        <f>G223</f>
        <v>0</v>
      </c>
      <c r="H222" s="236"/>
      <c r="I222" s="236"/>
      <c r="J222" s="166">
        <f t="shared" si="729"/>
        <v>0</v>
      </c>
      <c r="K222" s="166">
        <f t="shared" si="725"/>
        <v>220895.66612999997</v>
      </c>
      <c r="L222" s="695">
        <f t="shared" si="627"/>
        <v>1</v>
      </c>
      <c r="M222" s="168">
        <f>M223</f>
        <v>220895.66612999997</v>
      </c>
      <c r="N222" s="683"/>
      <c r="O222" s="628"/>
      <c r="P222" s="683"/>
      <c r="Q222" s="628">
        <f>Q223</f>
        <v>0</v>
      </c>
      <c r="R222" s="695" t="e">
        <f t="shared" si="726"/>
        <v>#DIV/0!</v>
      </c>
      <c r="S222" s="31"/>
      <c r="T222" s="31"/>
      <c r="U222" s="31"/>
      <c r="V222" s="622"/>
      <c r="W222" s="622"/>
      <c r="X222" s="31"/>
      <c r="Y222" s="31"/>
      <c r="Z222" s="622"/>
      <c r="AA222" s="622"/>
      <c r="AB222" s="31"/>
      <c r="AC222" s="31"/>
      <c r="AD222" s="31"/>
      <c r="AE222" s="166"/>
      <c r="AF222" s="695">
        <f t="shared" si="628"/>
        <v>0</v>
      </c>
      <c r="AG222" s="166"/>
      <c r="AH222" s="695"/>
      <c r="AI222" s="622"/>
      <c r="AJ222" s="683"/>
      <c r="AK222" s="622"/>
      <c r="AL222" s="683"/>
      <c r="AM222" s="31"/>
      <c r="AN222" s="31"/>
      <c r="AO222" s="31"/>
      <c r="AP222" s="622"/>
      <c r="AQ222" s="683"/>
      <c r="AR222" s="166"/>
      <c r="AS222" s="695">
        <f t="shared" si="630"/>
        <v>0</v>
      </c>
      <c r="AT222" s="166"/>
      <c r="AU222" s="695"/>
      <c r="AV222" s="622"/>
      <c r="AW222" s="695"/>
      <c r="AX222" s="166"/>
      <c r="AY222" s="695" t="e">
        <f t="shared" si="633"/>
        <v>#DIV/0!</v>
      </c>
      <c r="AZ222" s="31"/>
      <c r="BA222" s="695"/>
      <c r="BB222" s="31"/>
      <c r="BC222" s="31"/>
      <c r="BD222" s="31"/>
      <c r="BE222" s="622"/>
      <c r="BF222" s="622"/>
      <c r="BG222" s="622"/>
      <c r="BH222" s="31"/>
      <c r="BI222" s="31"/>
      <c r="BJ222" s="622"/>
      <c r="BK222" s="622"/>
      <c r="BL222" s="31"/>
      <c r="BM222" s="31"/>
      <c r="BN222" s="622"/>
      <c r="BO222" s="622"/>
      <c r="BP222" s="622"/>
      <c r="BQ222" s="674"/>
      <c r="BR222" s="31"/>
      <c r="BS222" s="31"/>
      <c r="BT222" s="622">
        <f t="shared" si="730"/>
        <v>0</v>
      </c>
      <c r="BU222" s="622"/>
      <c r="BV222" s="435"/>
      <c r="BW222" s="519"/>
      <c r="BX222" s="666"/>
      <c r="BY222" s="31"/>
      <c r="BZ222" s="31"/>
      <c r="CE222" s="695"/>
    </row>
    <row r="223" spans="2:83" s="20" customFormat="1" ht="41.25" hidden="1" customHeight="1" x14ac:dyDescent="0.25">
      <c r="B223" s="200"/>
      <c r="C223" s="97" t="s">
        <v>31</v>
      </c>
      <c r="D223" s="166" t="e">
        <f t="shared" si="724"/>
        <v>#REF!</v>
      </c>
      <c r="E223" s="185">
        <f>[5]Лист1!$X$9+[5]Лист1!$X$10+[5]Лист1!$X$18</f>
        <v>220895.66612999997</v>
      </c>
      <c r="F223" s="185"/>
      <c r="G223" s="166">
        <v>0</v>
      </c>
      <c r="H223" s="185"/>
      <c r="I223" s="185" t="e">
        <f>I228+I283+#REF!+#REF!+#REF!+I301+I304+I315+I318</f>
        <v>#REF!</v>
      </c>
      <c r="J223" s="166">
        <f t="shared" si="729"/>
        <v>0</v>
      </c>
      <c r="K223" s="166" t="e">
        <f t="shared" si="725"/>
        <v>#REF!</v>
      </c>
      <c r="L223" s="695" t="e">
        <f t="shared" si="627"/>
        <v>#REF!</v>
      </c>
      <c r="M223" s="185">
        <f>[5]Лист1!$X$9+[5]Лист1!$X$10+[5]Лист1!$X$18</f>
        <v>220895.66612999997</v>
      </c>
      <c r="N223" s="98"/>
      <c r="O223" s="98"/>
      <c r="P223" s="98"/>
      <c r="Q223" s="98">
        <v>0</v>
      </c>
      <c r="R223" s="695" t="e">
        <f t="shared" si="726"/>
        <v>#DIV/0!</v>
      </c>
      <c r="S223" s="98"/>
      <c r="T223" s="98"/>
      <c r="U223" s="98" t="e">
        <f>U228+U283+#REF!+#REF!+#REF!+U301+U304+U315+U318</f>
        <v>#REF!</v>
      </c>
      <c r="V223" s="98" t="e">
        <f>W223+X223+Y223</f>
        <v>#REF!</v>
      </c>
      <c r="W223" s="98" t="e">
        <f>W228+W283+#REF!</f>
        <v>#REF!</v>
      </c>
      <c r="X223" s="98"/>
      <c r="Y223" s="98"/>
      <c r="Z223" s="98" t="e">
        <f>AA223+AB223+AC223</f>
        <v>#REF!</v>
      </c>
      <c r="AA223" s="98" t="e">
        <f>AA228+AA283+#REF!</f>
        <v>#REF!</v>
      </c>
      <c r="AB223" s="98"/>
      <c r="AC223" s="98"/>
      <c r="AD223" s="98"/>
      <c r="AE223" s="166" t="e">
        <f t="shared" ref="AE223" si="756">AG223+AK223+AM223+AO223</f>
        <v>#REF!</v>
      </c>
      <c r="AF223" s="695" t="e">
        <f t="shared" si="628"/>
        <v>#REF!</v>
      </c>
      <c r="AG223" s="185">
        <f>AG228+AG231+AG234</f>
        <v>0</v>
      </c>
      <c r="AH223" s="695"/>
      <c r="AI223" s="98"/>
      <c r="AJ223" s="98"/>
      <c r="AK223" s="98">
        <f>AK228+AK231+AK234</f>
        <v>0</v>
      </c>
      <c r="AL223" s="98"/>
      <c r="AM223" s="98">
        <f>AM228+AM231+AM234</f>
        <v>0</v>
      </c>
      <c r="AN223" s="98"/>
      <c r="AO223" s="98" t="e">
        <f>AO228+AO283+#REF!+#REF!+#REF!+AO301+AO304+AO315+AO318</f>
        <v>#REF!</v>
      </c>
      <c r="AP223" s="98"/>
      <c r="AQ223" s="98"/>
      <c r="AR223" s="185" t="e">
        <f t="shared" ref="AR223" si="757">AT223+AX223+AZ223+BB223</f>
        <v>#REF!</v>
      </c>
      <c r="AS223" s="695" t="e">
        <f t="shared" si="630"/>
        <v>#REF!</v>
      </c>
      <c r="AT223" s="185">
        <f>AT228+AT231+AT234</f>
        <v>0</v>
      </c>
      <c r="AU223" s="695"/>
      <c r="AV223" s="98"/>
      <c r="AW223" s="695"/>
      <c r="AX223" s="185">
        <f>AX228+AX231+AX234</f>
        <v>0</v>
      </c>
      <c r="AY223" s="695" t="e">
        <f t="shared" si="633"/>
        <v>#DIV/0!</v>
      </c>
      <c r="AZ223" s="98">
        <f>AZ228+AZ231+AZ234</f>
        <v>0</v>
      </c>
      <c r="BA223" s="695"/>
      <c r="BB223" s="98" t="e">
        <f>BB228+BB283+#REF!+#REF!+#REF!+BB301+BB304+BB315+BB318</f>
        <v>#REF!</v>
      </c>
      <c r="BC223" s="98"/>
      <c r="BD223" s="98"/>
      <c r="BE223" s="98" t="e">
        <f t="shared" ref="BE223" si="758">BF223+BG223+BH223+BI223</f>
        <v>#REF!</v>
      </c>
      <c r="BF223" s="98">
        <f>BF228+BF231+BF234</f>
        <v>0</v>
      </c>
      <c r="BG223" s="98">
        <f>BG228+BG231+BG234</f>
        <v>0</v>
      </c>
      <c r="BH223" s="98">
        <f>BH228+BH231+BH234</f>
        <v>0</v>
      </c>
      <c r="BI223" s="98" t="e">
        <f>BI228+BI283+#REF!+#REF!+#REF!+BI301+BI304+BI315+BI318</f>
        <v>#REF!</v>
      </c>
      <c r="BJ223" s="98" t="e">
        <f>BK223+BL223+BM223</f>
        <v>#REF!</v>
      </c>
      <c r="BK223" s="98" t="e">
        <f>BK228+BK283+#REF!+#REF!+#REF!+BK301+BK304+BK315+BK318</f>
        <v>#REF!</v>
      </c>
      <c r="BL223" s="98" t="e">
        <f>BL228+BL283+#REF!+#REF!+#REF!+BL301+BL304+BL315+BL318</f>
        <v>#REF!</v>
      </c>
      <c r="BM223" s="98" t="e">
        <f>BM228+BM283+#REF!+#REF!+#REF!+BM301+BM304+BM315+BM318</f>
        <v>#REF!</v>
      </c>
      <c r="BN223" s="98" t="e">
        <f>BO223+BR223+BS223</f>
        <v>#REF!</v>
      </c>
      <c r="BO223" s="98" t="e">
        <f>BO228+BO283+#REF!+#REF!+#REF!+BO301+BO304+BO315+BO318</f>
        <v>#REF!</v>
      </c>
      <c r="BP223" s="98"/>
      <c r="BQ223" s="98">
        <f>BQ228+BQ231+BQ234</f>
        <v>0</v>
      </c>
      <c r="BR223" s="98" t="e">
        <f>BR228+BR283+#REF!+#REF!+#REF!+BR301+BR304+BR315+BR318</f>
        <v>#REF!</v>
      </c>
      <c r="BS223" s="98" t="e">
        <f>BS228+BS283+#REF!+#REF!+#REF!+BS301+BS304+BS315+BS318</f>
        <v>#REF!</v>
      </c>
      <c r="BT223" s="622">
        <f t="shared" si="730"/>
        <v>0</v>
      </c>
      <c r="BU223" s="98" t="e">
        <f t="shared" ref="BU223" si="759">BV223+BX223+BY223+BZ223</f>
        <v>#REF!</v>
      </c>
      <c r="BV223" s="98">
        <f>BV228+BV231+BV234</f>
        <v>0</v>
      </c>
      <c r="BW223" s="98"/>
      <c r="BX223" s="98">
        <f>BX228+BX231+BX234</f>
        <v>0</v>
      </c>
      <c r="BY223" s="98">
        <f>BY228+BY231+BY234</f>
        <v>0</v>
      </c>
      <c r="BZ223" s="98" t="e">
        <f>BZ228+BZ283+#REF!+#REF!+#REF!+BZ301+BZ304+BZ315+BZ318</f>
        <v>#REF!</v>
      </c>
      <c r="CE223" s="695"/>
    </row>
    <row r="224" spans="2:83" s="150" customFormat="1" ht="67.5" hidden="1" customHeight="1" x14ac:dyDescent="0.25">
      <c r="B224" s="210"/>
      <c r="C224" s="101" t="s">
        <v>32</v>
      </c>
      <c r="D224" s="166">
        <f t="shared" si="724"/>
        <v>0</v>
      </c>
      <c r="E224" s="176">
        <f>E227+E230+E233</f>
        <v>0</v>
      </c>
      <c r="F224" s="176"/>
      <c r="G224" s="166">
        <f t="shared" ref="G224:AC224" si="760">G227+G230+G233</f>
        <v>0</v>
      </c>
      <c r="H224" s="176">
        <v>0</v>
      </c>
      <c r="I224" s="176">
        <f t="shared" si="760"/>
        <v>0</v>
      </c>
      <c r="J224" s="166">
        <f t="shared" si="729"/>
        <v>0</v>
      </c>
      <c r="K224" s="166">
        <f t="shared" si="725"/>
        <v>0</v>
      </c>
      <c r="L224" s="695" t="e">
        <f t="shared" si="627"/>
        <v>#DIV/0!</v>
      </c>
      <c r="M224" s="176">
        <f>M227+M230+M233</f>
        <v>0</v>
      </c>
      <c r="N224" s="683"/>
      <c r="O224" s="623"/>
      <c r="P224" s="683"/>
      <c r="Q224" s="623">
        <f t="shared" ref="Q224" si="761">Q227+Q230+Q233</f>
        <v>0</v>
      </c>
      <c r="R224" s="695" t="e">
        <f t="shared" si="726"/>
        <v>#DIV/0!</v>
      </c>
      <c r="S224" s="623">
        <v>0</v>
      </c>
      <c r="T224" s="683"/>
      <c r="U224" s="623">
        <f t="shared" ref="U224" si="762">U227+U230+U233</f>
        <v>0</v>
      </c>
      <c r="V224" s="623">
        <f t="shared" si="760"/>
        <v>0</v>
      </c>
      <c r="W224" s="623">
        <f t="shared" si="760"/>
        <v>0</v>
      </c>
      <c r="X224" s="623">
        <f t="shared" si="760"/>
        <v>0</v>
      </c>
      <c r="Y224" s="623">
        <f t="shared" si="760"/>
        <v>0</v>
      </c>
      <c r="Z224" s="623">
        <f t="shared" si="760"/>
        <v>0</v>
      </c>
      <c r="AA224" s="623">
        <f t="shared" si="760"/>
        <v>0</v>
      </c>
      <c r="AB224" s="623">
        <f t="shared" si="760"/>
        <v>0</v>
      </c>
      <c r="AC224" s="623">
        <f t="shared" si="760"/>
        <v>0</v>
      </c>
      <c r="AD224" s="683"/>
      <c r="AE224" s="166">
        <f>AE227+AE230+AE233</f>
        <v>0</v>
      </c>
      <c r="AF224" s="695" t="e">
        <f t="shared" si="628"/>
        <v>#DIV/0!</v>
      </c>
      <c r="AG224" s="176">
        <f>AG227+AG230+AG233</f>
        <v>0</v>
      </c>
      <c r="AH224" s="695"/>
      <c r="AI224" s="623"/>
      <c r="AJ224" s="683"/>
      <c r="AK224" s="623">
        <f>AK227+AK230+AK233</f>
        <v>0</v>
      </c>
      <c r="AL224" s="683"/>
      <c r="AM224" s="623">
        <f>AM227+AM230+AM233</f>
        <v>0</v>
      </c>
      <c r="AN224" s="683"/>
      <c r="AO224" s="623" t="e">
        <f>AO227+AO282+AO285+#REF!+#REF!+#REF!+AO300+AO303+AO314+AO317</f>
        <v>#REF!</v>
      </c>
      <c r="AP224" s="623"/>
      <c r="AQ224" s="683"/>
      <c r="AR224" s="176">
        <f>AR227+AR230+AR233</f>
        <v>0</v>
      </c>
      <c r="AS224" s="695" t="e">
        <f t="shared" si="630"/>
        <v>#DIV/0!</v>
      </c>
      <c r="AT224" s="176">
        <f>AT227+AT230+AT233</f>
        <v>0</v>
      </c>
      <c r="AU224" s="695"/>
      <c r="AV224" s="623"/>
      <c r="AW224" s="695"/>
      <c r="AX224" s="176">
        <f>AX227+AX230+AX233</f>
        <v>0</v>
      </c>
      <c r="AY224" s="695" t="e">
        <f t="shared" si="633"/>
        <v>#DIV/0!</v>
      </c>
      <c r="AZ224" s="623">
        <f>AZ227+AZ230+AZ233</f>
        <v>0</v>
      </c>
      <c r="BA224" s="695"/>
      <c r="BB224" s="623" t="e">
        <f>BB227+BB282+BB285+#REF!+#REF!+#REF!+BB300+BB303+BB314+BB317</f>
        <v>#REF!</v>
      </c>
      <c r="BC224" s="279"/>
      <c r="BD224" s="279"/>
      <c r="BE224" s="623">
        <f>BE227+BE230+BE233</f>
        <v>0</v>
      </c>
      <c r="BF224" s="623">
        <f>BF227+BF230+BF233</f>
        <v>0</v>
      </c>
      <c r="BG224" s="623">
        <f>BG227+BG230+BG233</f>
        <v>0</v>
      </c>
      <c r="BH224" s="623">
        <f>BH227+BH230+BH233</f>
        <v>0</v>
      </c>
      <c r="BI224" s="623" t="e">
        <f>BI227+BI282+BI285+#REF!+#REF!+#REF!+BI300+BI303+BI314+BI317</f>
        <v>#REF!</v>
      </c>
      <c r="BJ224" s="623" t="e">
        <f>BK224+BL224+BM224</f>
        <v>#REF!</v>
      </c>
      <c r="BK224" s="623" t="e">
        <f>BK227+BK282+BK285+#REF!+#REF!+#REF!+BK300+BK303+BK314+BK317</f>
        <v>#REF!</v>
      </c>
      <c r="BL224" s="623" t="e">
        <f>BL227+BL282+BL285+#REF!+#REF!+#REF!+BL300+BL303+BL314+BL317</f>
        <v>#REF!</v>
      </c>
      <c r="BM224" s="623" t="e">
        <f>BM227+BM282+BM285+#REF!+#REF!+#REF!+BM300+BM303+BM314+BM317</f>
        <v>#REF!</v>
      </c>
      <c r="BN224" s="623" t="e">
        <f>BO224+BR224+BS224</f>
        <v>#REF!</v>
      </c>
      <c r="BO224" s="623" t="e">
        <f>BO227+BO282+BO285+#REF!+#REF!+#REF!+BO300+BO303+BO314+BO317</f>
        <v>#REF!</v>
      </c>
      <c r="BP224" s="623"/>
      <c r="BQ224" s="677">
        <f>BQ227+BQ230+BQ233</f>
        <v>0</v>
      </c>
      <c r="BR224" s="623" t="e">
        <f>BR227+BR282+BR285+#REF!+#REF!+#REF!+BR300+BR303+BR314+BR317</f>
        <v>#REF!</v>
      </c>
      <c r="BS224" s="623" t="e">
        <f>BS227+BS282+BS285+#REF!+#REF!+#REF!+BS300+BS303+BS314+BS317</f>
        <v>#REF!</v>
      </c>
      <c r="BT224" s="622">
        <f t="shared" si="730"/>
        <v>0</v>
      </c>
      <c r="BU224" s="623">
        <f>BU227+BU230+BU233</f>
        <v>0</v>
      </c>
      <c r="BV224" s="436">
        <f>BV227+BV230+BV233</f>
        <v>0</v>
      </c>
      <c r="BW224" s="517"/>
      <c r="BX224" s="664">
        <f>BX227+BX230+BX233</f>
        <v>0</v>
      </c>
      <c r="BY224" s="436">
        <f>BY227+BY230+BY233</f>
        <v>0</v>
      </c>
      <c r="BZ224" s="436" t="e">
        <f>BZ227+BZ282+BZ285+#REF!+#REF!+#REF!+BZ300+BZ303+BZ314+BZ317</f>
        <v>#REF!</v>
      </c>
      <c r="CE224" s="695"/>
    </row>
    <row r="225" spans="2:83" s="355" customFormat="1" ht="133.5" hidden="1" customHeight="1" x14ac:dyDescent="0.3">
      <c r="B225" s="353" t="s">
        <v>344</v>
      </c>
      <c r="C225" s="350" t="s">
        <v>354</v>
      </c>
      <c r="D225" s="166">
        <f t="shared" si="724"/>
        <v>0</v>
      </c>
      <c r="E225" s="869">
        <f>E227</f>
        <v>0</v>
      </c>
      <c r="F225" s="869"/>
      <c r="G225" s="166"/>
      <c r="H225" s="869">
        <f t="shared" ref="H225:I225" si="763">H227</f>
        <v>0</v>
      </c>
      <c r="I225" s="869">
        <f t="shared" si="763"/>
        <v>0</v>
      </c>
      <c r="J225" s="166">
        <f t="shared" si="729"/>
        <v>0</v>
      </c>
      <c r="K225" s="166">
        <f t="shared" si="725"/>
        <v>0</v>
      </c>
      <c r="L225" s="695" t="e">
        <f t="shared" si="627"/>
        <v>#DIV/0!</v>
      </c>
      <c r="M225" s="869">
        <f>M227</f>
        <v>0</v>
      </c>
      <c r="N225" s="696"/>
      <c r="O225" s="626"/>
      <c r="P225" s="696"/>
      <c r="Q225" s="626"/>
      <c r="R225" s="695" t="e">
        <f t="shared" si="726"/>
        <v>#DIV/0!</v>
      </c>
      <c r="S225" s="626">
        <f t="shared" ref="S225:U225" si="764">S227</f>
        <v>0</v>
      </c>
      <c r="T225" s="696"/>
      <c r="U225" s="626">
        <f t="shared" si="764"/>
        <v>0</v>
      </c>
      <c r="V225" s="626">
        <f>W225+X225+Y225</f>
        <v>0</v>
      </c>
      <c r="W225" s="626">
        <f>W229</f>
        <v>0</v>
      </c>
      <c r="X225" s="626">
        <f>X229</f>
        <v>0</v>
      </c>
      <c r="Y225" s="626">
        <f>Y229</f>
        <v>0</v>
      </c>
      <c r="Z225" s="626">
        <f>AA225+AB225+AC225</f>
        <v>0</v>
      </c>
      <c r="AA225" s="626">
        <f>AA229</f>
        <v>0</v>
      </c>
      <c r="AB225" s="626">
        <f>AB229</f>
        <v>0</v>
      </c>
      <c r="AC225" s="626">
        <f>AC229</f>
        <v>0</v>
      </c>
      <c r="AD225" s="696"/>
      <c r="AE225" s="166">
        <f>AG225+AM225+AO225</f>
        <v>0</v>
      </c>
      <c r="AF225" s="695" t="e">
        <f t="shared" si="628"/>
        <v>#DIV/0!</v>
      </c>
      <c r="AG225" s="869">
        <f>AG227</f>
        <v>0</v>
      </c>
      <c r="AH225" s="695"/>
      <c r="AI225" s="626"/>
      <c r="AJ225" s="696"/>
      <c r="AK225" s="626"/>
      <c r="AL225" s="696"/>
      <c r="AM225" s="626">
        <f t="shared" ref="AM225:AO225" si="765">AM227</f>
        <v>0</v>
      </c>
      <c r="AN225" s="696"/>
      <c r="AO225" s="626">
        <f t="shared" si="765"/>
        <v>0</v>
      </c>
      <c r="AP225" s="626"/>
      <c r="AQ225" s="696"/>
      <c r="AR225" s="869">
        <f>AT225+AZ225+BB225</f>
        <v>0</v>
      </c>
      <c r="AS225" s="695" t="e">
        <f t="shared" si="630"/>
        <v>#DIV/0!</v>
      </c>
      <c r="AT225" s="842">
        <f>AT227</f>
        <v>0</v>
      </c>
      <c r="AU225" s="695"/>
      <c r="AV225" s="627"/>
      <c r="AW225" s="695"/>
      <c r="AX225" s="869"/>
      <c r="AY225" s="695" t="e">
        <f t="shared" si="633"/>
        <v>#DIV/0!</v>
      </c>
      <c r="AZ225" s="626">
        <f t="shared" ref="AZ225:BB225" si="766">AZ227</f>
        <v>0</v>
      </c>
      <c r="BA225" s="695"/>
      <c r="BB225" s="626">
        <f t="shared" si="766"/>
        <v>0</v>
      </c>
      <c r="BC225" s="626">
        <f>BC229</f>
        <v>0</v>
      </c>
      <c r="BD225" s="626">
        <f>BD229</f>
        <v>0</v>
      </c>
      <c r="BE225" s="627">
        <f>BF225+BH225+BI225</f>
        <v>0</v>
      </c>
      <c r="BF225" s="626">
        <f>BF227</f>
        <v>0</v>
      </c>
      <c r="BG225" s="626"/>
      <c r="BH225" s="626">
        <f t="shared" ref="BH225:BI225" si="767">BH227</f>
        <v>0</v>
      </c>
      <c r="BI225" s="626">
        <f t="shared" si="767"/>
        <v>0</v>
      </c>
      <c r="BJ225" s="626">
        <f>BK225+BL225+BM225</f>
        <v>0</v>
      </c>
      <c r="BK225" s="626">
        <f>BK227</f>
        <v>0</v>
      </c>
      <c r="BL225" s="626">
        <f t="shared" ref="BL225:BM225" si="768">BL227</f>
        <v>0</v>
      </c>
      <c r="BM225" s="626">
        <f t="shared" si="768"/>
        <v>0</v>
      </c>
      <c r="BN225" s="626">
        <f>BO225+BR225+BS225</f>
        <v>0</v>
      </c>
      <c r="BO225" s="626">
        <f>BO227</f>
        <v>0</v>
      </c>
      <c r="BP225" s="626"/>
      <c r="BQ225" s="675"/>
      <c r="BR225" s="626">
        <f t="shared" ref="BR225:BS225" si="769">BR227</f>
        <v>0</v>
      </c>
      <c r="BS225" s="626">
        <f t="shared" si="769"/>
        <v>0</v>
      </c>
      <c r="BT225" s="622">
        <f t="shared" si="730"/>
        <v>0</v>
      </c>
      <c r="BU225" s="627">
        <f>BV225+BY225+BZ225</f>
        <v>0</v>
      </c>
      <c r="BV225" s="434">
        <f>BV227</f>
        <v>0</v>
      </c>
      <c r="BW225" s="515"/>
      <c r="BX225" s="667"/>
      <c r="BY225" s="434">
        <f t="shared" ref="BY225:BZ225" si="770">BY227</f>
        <v>0</v>
      </c>
      <c r="BZ225" s="434">
        <f t="shared" si="770"/>
        <v>0</v>
      </c>
      <c r="CE225" s="695"/>
    </row>
    <row r="226" spans="2:83" s="173" customFormat="1" ht="55.5" hidden="1" customHeight="1" x14ac:dyDescent="0.3">
      <c r="B226" s="210"/>
      <c r="C226" s="101" t="s">
        <v>32</v>
      </c>
      <c r="D226" s="166">
        <f t="shared" si="724"/>
        <v>0</v>
      </c>
      <c r="E226" s="176">
        <f>E232</f>
        <v>0</v>
      </c>
      <c r="F226" s="176"/>
      <c r="G226" s="166"/>
      <c r="H226" s="176">
        <f t="shared" ref="H226:I226" si="771">H232</f>
        <v>0</v>
      </c>
      <c r="I226" s="176">
        <f t="shared" si="771"/>
        <v>0</v>
      </c>
      <c r="J226" s="166">
        <f t="shared" si="729"/>
        <v>0</v>
      </c>
      <c r="K226" s="166">
        <f t="shared" si="725"/>
        <v>0</v>
      </c>
      <c r="L226" s="695" t="e">
        <f t="shared" si="627"/>
        <v>#DIV/0!</v>
      </c>
      <c r="M226" s="176">
        <f>M232</f>
        <v>0</v>
      </c>
      <c r="N226" s="683"/>
      <c r="O226" s="623"/>
      <c r="P226" s="683"/>
      <c r="Q226" s="623"/>
      <c r="R226" s="695" t="e">
        <f t="shared" si="726"/>
        <v>#DIV/0!</v>
      </c>
      <c r="S226" s="623">
        <f t="shared" ref="S226:U226" si="772">S232</f>
        <v>0</v>
      </c>
      <c r="T226" s="683"/>
      <c r="U226" s="623">
        <f t="shared" si="772"/>
        <v>0</v>
      </c>
      <c r="V226" s="623">
        <f>W226+X226+Y226</f>
        <v>0</v>
      </c>
      <c r="W226" s="623">
        <f>W232</f>
        <v>0</v>
      </c>
      <c r="X226" s="623">
        <f t="shared" ref="X226:Y226" si="773">X232</f>
        <v>0</v>
      </c>
      <c r="Y226" s="623">
        <f t="shared" si="773"/>
        <v>0</v>
      </c>
      <c r="Z226" s="623">
        <f>AA226+AB226+AC226</f>
        <v>0</v>
      </c>
      <c r="AA226" s="623">
        <f>AA232</f>
        <v>0</v>
      </c>
      <c r="AB226" s="623">
        <f t="shared" ref="AB226:AC226" si="774">AB232</f>
        <v>0</v>
      </c>
      <c r="AC226" s="623">
        <f t="shared" si="774"/>
        <v>0</v>
      </c>
      <c r="AD226" s="683"/>
      <c r="AE226" s="166">
        <f>AG226+AM226+AO226</f>
        <v>0</v>
      </c>
      <c r="AF226" s="695" t="e">
        <f t="shared" si="628"/>
        <v>#DIV/0!</v>
      </c>
      <c r="AG226" s="176">
        <f>AG232</f>
        <v>0</v>
      </c>
      <c r="AH226" s="695"/>
      <c r="AI226" s="623"/>
      <c r="AJ226" s="683"/>
      <c r="AK226" s="623"/>
      <c r="AL226" s="683"/>
      <c r="AM226" s="623">
        <f t="shared" ref="AM226:AO226" si="775">AM232</f>
        <v>0</v>
      </c>
      <c r="AN226" s="683"/>
      <c r="AO226" s="623">
        <f t="shared" si="775"/>
        <v>0</v>
      </c>
      <c r="AP226" s="623"/>
      <c r="AQ226" s="683"/>
      <c r="AR226" s="176">
        <f>AT226+AZ226+BB226</f>
        <v>0</v>
      </c>
      <c r="AS226" s="695" t="e">
        <f t="shared" si="630"/>
        <v>#DIV/0!</v>
      </c>
      <c r="AT226" s="176">
        <f>AT232</f>
        <v>0</v>
      </c>
      <c r="AU226" s="695"/>
      <c r="AV226" s="623"/>
      <c r="AW226" s="695"/>
      <c r="AX226" s="176"/>
      <c r="AY226" s="695" t="e">
        <f t="shared" si="633"/>
        <v>#DIV/0!</v>
      </c>
      <c r="AZ226" s="623">
        <f t="shared" ref="AZ226:BB226" si="776">AZ232</f>
        <v>0</v>
      </c>
      <c r="BA226" s="695"/>
      <c r="BB226" s="623">
        <f t="shared" si="776"/>
        <v>0</v>
      </c>
      <c r="BC226" s="623">
        <f t="shared" ref="BC226:BD226" si="777">BC232</f>
        <v>0</v>
      </c>
      <c r="BD226" s="623">
        <f t="shared" si="777"/>
        <v>0</v>
      </c>
      <c r="BE226" s="623">
        <f>BF226+BH226+BI226</f>
        <v>0</v>
      </c>
      <c r="BF226" s="623">
        <f>BF232</f>
        <v>0</v>
      </c>
      <c r="BG226" s="623"/>
      <c r="BH226" s="623">
        <f t="shared" ref="BH226:BI226" si="778">BH232</f>
        <v>0</v>
      </c>
      <c r="BI226" s="623">
        <f t="shared" si="778"/>
        <v>0</v>
      </c>
      <c r="BJ226" s="623">
        <f>BK226+BL226+BM226</f>
        <v>0</v>
      </c>
      <c r="BK226" s="623">
        <f>BK232</f>
        <v>0</v>
      </c>
      <c r="BL226" s="623">
        <f t="shared" ref="BL226:BM226" si="779">BL232</f>
        <v>0</v>
      </c>
      <c r="BM226" s="623">
        <f t="shared" si="779"/>
        <v>0</v>
      </c>
      <c r="BN226" s="623">
        <f>BO226+BR226+BS226</f>
        <v>0</v>
      </c>
      <c r="BO226" s="623">
        <f>BO232</f>
        <v>0</v>
      </c>
      <c r="BP226" s="623"/>
      <c r="BQ226" s="677"/>
      <c r="BR226" s="623">
        <f t="shared" ref="BR226:BS226" si="780">BR232</f>
        <v>0</v>
      </c>
      <c r="BS226" s="623">
        <f t="shared" si="780"/>
        <v>0</v>
      </c>
      <c r="BT226" s="622">
        <f t="shared" si="730"/>
        <v>0</v>
      </c>
      <c r="BU226" s="623">
        <f>BV226+BY226+BZ226</f>
        <v>0</v>
      </c>
      <c r="BV226" s="436">
        <f>BV232</f>
        <v>0</v>
      </c>
      <c r="BW226" s="517"/>
      <c r="BX226" s="664"/>
      <c r="BY226" s="436">
        <f t="shared" ref="BY226:BZ226" si="781">BY232</f>
        <v>0</v>
      </c>
      <c r="BZ226" s="436">
        <f t="shared" si="781"/>
        <v>0</v>
      </c>
      <c r="CE226" s="695"/>
    </row>
    <row r="227" spans="2:83" s="68" customFormat="1" ht="57.75" hidden="1" customHeight="1" x14ac:dyDescent="0.3">
      <c r="B227" s="200"/>
      <c r="C227" s="97" t="s">
        <v>31</v>
      </c>
      <c r="D227" s="166">
        <f t="shared" si="724"/>
        <v>0</v>
      </c>
      <c r="E227" s="166">
        <f>E228+E234</f>
        <v>0</v>
      </c>
      <c r="F227" s="166"/>
      <c r="G227" s="166"/>
      <c r="H227" s="166">
        <f>H228+H234</f>
        <v>0</v>
      </c>
      <c r="I227" s="166">
        <f t="shared" ref="I227" si="782">I230+I233</f>
        <v>0</v>
      </c>
      <c r="J227" s="166">
        <f t="shared" si="729"/>
        <v>0</v>
      </c>
      <c r="K227" s="166">
        <f t="shared" si="725"/>
        <v>0</v>
      </c>
      <c r="L227" s="695" t="e">
        <f t="shared" si="627"/>
        <v>#DIV/0!</v>
      </c>
      <c r="M227" s="166">
        <f>M228+M234</f>
        <v>0</v>
      </c>
      <c r="N227" s="683"/>
      <c r="O227" s="622"/>
      <c r="P227" s="683"/>
      <c r="Q227" s="622"/>
      <c r="R227" s="695" t="e">
        <f t="shared" si="726"/>
        <v>#DIV/0!</v>
      </c>
      <c r="S227" s="622">
        <f>S228+S234</f>
        <v>0</v>
      </c>
      <c r="T227" s="683"/>
      <c r="U227" s="622">
        <f t="shared" ref="U227" si="783">U230+U233</f>
        <v>0</v>
      </c>
      <c r="V227" s="622">
        <f>W227+X227+Y227</f>
        <v>0</v>
      </c>
      <c r="W227" s="622">
        <f>W230+W233</f>
        <v>0</v>
      </c>
      <c r="X227" s="622">
        <f t="shared" ref="X227:Y227" si="784">X230+X233</f>
        <v>0</v>
      </c>
      <c r="Y227" s="622">
        <f t="shared" si="784"/>
        <v>0</v>
      </c>
      <c r="Z227" s="622">
        <f>AA227+AB227+AC227</f>
        <v>0</v>
      </c>
      <c r="AA227" s="622">
        <f>AA230+AA233</f>
        <v>0</v>
      </c>
      <c r="AB227" s="622">
        <f t="shared" ref="AB227:AC227" si="785">AB230+AB233</f>
        <v>0</v>
      </c>
      <c r="AC227" s="622">
        <f t="shared" si="785"/>
        <v>0</v>
      </c>
      <c r="AD227" s="683"/>
      <c r="AE227" s="166">
        <f>AG227+AM227+AO227</f>
        <v>0</v>
      </c>
      <c r="AF227" s="695" t="e">
        <f t="shared" si="628"/>
        <v>#DIV/0!</v>
      </c>
      <c r="AG227" s="166">
        <f>AG228+AG234</f>
        <v>0</v>
      </c>
      <c r="AH227" s="695"/>
      <c r="AI227" s="622"/>
      <c r="AJ227" s="683"/>
      <c r="AK227" s="622"/>
      <c r="AL227" s="683"/>
      <c r="AM227" s="622">
        <f>AM228+AM234</f>
        <v>0</v>
      </c>
      <c r="AN227" s="683"/>
      <c r="AO227" s="622">
        <f t="shared" ref="AO227" si="786">AO230+AO233</f>
        <v>0</v>
      </c>
      <c r="AP227" s="622"/>
      <c r="AQ227" s="683"/>
      <c r="AR227" s="166">
        <f>AT227+AZ227+BB227</f>
        <v>0</v>
      </c>
      <c r="AS227" s="695" t="e">
        <f t="shared" si="630"/>
        <v>#DIV/0!</v>
      </c>
      <c r="AT227" s="166">
        <f>AT228+AT234</f>
        <v>0</v>
      </c>
      <c r="AU227" s="695"/>
      <c r="AV227" s="622"/>
      <c r="AW227" s="695"/>
      <c r="AX227" s="166"/>
      <c r="AY227" s="695" t="e">
        <f t="shared" si="633"/>
        <v>#DIV/0!</v>
      </c>
      <c r="AZ227" s="622">
        <f>AZ228+AZ234</f>
        <v>0</v>
      </c>
      <c r="BA227" s="695"/>
      <c r="BB227" s="622">
        <f t="shared" ref="BB227" si="787">BB230+BB233</f>
        <v>0</v>
      </c>
      <c r="BC227" s="622">
        <f t="shared" ref="BC227:BD227" si="788">BC230+BC233</f>
        <v>0</v>
      </c>
      <c r="BD227" s="622">
        <f t="shared" si="788"/>
        <v>0</v>
      </c>
      <c r="BE227" s="622">
        <f>BF227+BH227+BI227</f>
        <v>0</v>
      </c>
      <c r="BF227" s="622">
        <f>BF228+BF234</f>
        <v>0</v>
      </c>
      <c r="BG227" s="622"/>
      <c r="BH227" s="622">
        <f>BH228+BH234</f>
        <v>0</v>
      </c>
      <c r="BI227" s="622">
        <f t="shared" ref="BI227" si="789">BI230+BI233</f>
        <v>0</v>
      </c>
      <c r="BJ227" s="622">
        <f>BK227+BL227+BM227</f>
        <v>0</v>
      </c>
      <c r="BK227" s="622">
        <f>BK228+BK234</f>
        <v>0</v>
      </c>
      <c r="BL227" s="622">
        <f>BL228+BL234</f>
        <v>0</v>
      </c>
      <c r="BM227" s="622">
        <f t="shared" ref="BM227" si="790">BM230+BM233</f>
        <v>0</v>
      </c>
      <c r="BN227" s="622">
        <f>BO227+BR227+BS227</f>
        <v>0</v>
      </c>
      <c r="BO227" s="622">
        <f>BO228+BO234</f>
        <v>0</v>
      </c>
      <c r="BP227" s="622"/>
      <c r="BQ227" s="674"/>
      <c r="BR227" s="622">
        <f>BR228+BR234</f>
        <v>0</v>
      </c>
      <c r="BS227" s="622">
        <f t="shared" ref="BS227" si="791">BS230+BS233</f>
        <v>0</v>
      </c>
      <c r="BT227" s="622">
        <f t="shared" si="730"/>
        <v>0</v>
      </c>
      <c r="BU227" s="622">
        <f>BV227+BY227+BZ227</f>
        <v>0</v>
      </c>
      <c r="BV227" s="435">
        <f>BV228+BV234</f>
        <v>0</v>
      </c>
      <c r="BW227" s="519"/>
      <c r="BX227" s="666"/>
      <c r="BY227" s="435">
        <f>BY228+BY234</f>
        <v>0</v>
      </c>
      <c r="BZ227" s="435">
        <f t="shared" ref="BZ227" si="792">BZ230+BZ233</f>
        <v>0</v>
      </c>
      <c r="CE227" s="695"/>
    </row>
    <row r="228" spans="2:83" s="359" customFormat="1" ht="209.25" hidden="1" customHeight="1" x14ac:dyDescent="0.3">
      <c r="B228" s="356" t="s">
        <v>34</v>
      </c>
      <c r="C228" s="357" t="s">
        <v>337</v>
      </c>
      <c r="D228" s="166">
        <f t="shared" si="724"/>
        <v>0</v>
      </c>
      <c r="E228" s="870"/>
      <c r="F228" s="870"/>
      <c r="G228" s="166"/>
      <c r="H228" s="870">
        <f>H229</f>
        <v>0</v>
      </c>
      <c r="I228" s="870"/>
      <c r="J228" s="166">
        <f t="shared" si="729"/>
        <v>0</v>
      </c>
      <c r="K228" s="166">
        <f t="shared" si="725"/>
        <v>0</v>
      </c>
      <c r="L228" s="695" t="e">
        <f t="shared" si="627"/>
        <v>#DIV/0!</v>
      </c>
      <c r="M228" s="870"/>
      <c r="N228" s="421"/>
      <c r="O228" s="358"/>
      <c r="P228" s="421"/>
      <c r="Q228" s="358"/>
      <c r="R228" s="695" t="e">
        <f t="shared" si="726"/>
        <v>#DIV/0!</v>
      </c>
      <c r="S228" s="358">
        <f>S229</f>
        <v>0</v>
      </c>
      <c r="T228" s="421"/>
      <c r="U228" s="358"/>
      <c r="V228" s="358"/>
      <c r="W228" s="358"/>
      <c r="X228" s="358"/>
      <c r="Y228" s="358"/>
      <c r="Z228" s="358"/>
      <c r="AA228" s="358"/>
      <c r="AB228" s="358"/>
      <c r="AC228" s="358"/>
      <c r="AD228" s="421"/>
      <c r="AE228" s="166">
        <f>AE229</f>
        <v>0</v>
      </c>
      <c r="AF228" s="695" t="e">
        <f t="shared" si="628"/>
        <v>#DIV/0!</v>
      </c>
      <c r="AG228" s="870"/>
      <c r="AH228" s="695"/>
      <c r="AI228" s="358"/>
      <c r="AJ228" s="421"/>
      <c r="AK228" s="358"/>
      <c r="AL228" s="421"/>
      <c r="AM228" s="358">
        <f>AM229</f>
        <v>0</v>
      </c>
      <c r="AN228" s="421"/>
      <c r="AO228" s="358"/>
      <c r="AP228" s="358"/>
      <c r="AQ228" s="421"/>
      <c r="AR228" s="870">
        <f>AR229</f>
        <v>0</v>
      </c>
      <c r="AS228" s="695" t="e">
        <f t="shared" si="630"/>
        <v>#DIV/0!</v>
      </c>
      <c r="AT228" s="872"/>
      <c r="AU228" s="695"/>
      <c r="AV228" s="625"/>
      <c r="AW228" s="695"/>
      <c r="AX228" s="870"/>
      <c r="AY228" s="695" t="e">
        <f t="shared" si="633"/>
        <v>#DIV/0!</v>
      </c>
      <c r="AZ228" s="358">
        <f>AZ229</f>
        <v>0</v>
      </c>
      <c r="BA228" s="695"/>
      <c r="BB228" s="358"/>
      <c r="BC228" s="358"/>
      <c r="BD228" s="358"/>
      <c r="BE228" s="625">
        <f>BE229</f>
        <v>0</v>
      </c>
      <c r="BF228" s="358"/>
      <c r="BG228" s="358"/>
      <c r="BH228" s="358">
        <f>BH229</f>
        <v>0</v>
      </c>
      <c r="BI228" s="358"/>
      <c r="BJ228" s="358">
        <f>BJ229</f>
        <v>0</v>
      </c>
      <c r="BK228" s="358"/>
      <c r="BL228" s="358">
        <f>BL229</f>
        <v>0</v>
      </c>
      <c r="BM228" s="358"/>
      <c r="BN228" s="358">
        <f>BN229</f>
        <v>0</v>
      </c>
      <c r="BO228" s="358"/>
      <c r="BP228" s="358"/>
      <c r="BQ228" s="676"/>
      <c r="BR228" s="358">
        <f>BR229</f>
        <v>0</v>
      </c>
      <c r="BS228" s="358"/>
      <c r="BT228" s="622">
        <f t="shared" si="730"/>
        <v>0</v>
      </c>
      <c r="BU228" s="625">
        <f>BU229</f>
        <v>0</v>
      </c>
      <c r="BV228" s="358"/>
      <c r="BW228" s="358"/>
      <c r="BX228" s="665"/>
      <c r="BY228" s="358">
        <f>BY229</f>
        <v>0</v>
      </c>
      <c r="BZ228" s="358"/>
      <c r="CE228" s="695"/>
    </row>
    <row r="229" spans="2:83" s="68" customFormat="1" ht="206.25" hidden="1" customHeight="1" x14ac:dyDescent="0.3">
      <c r="B229" s="205" t="s">
        <v>36</v>
      </c>
      <c r="C229" s="100" t="s">
        <v>133</v>
      </c>
      <c r="D229" s="166">
        <f t="shared" si="724"/>
        <v>0</v>
      </c>
      <c r="E229" s="166"/>
      <c r="F229" s="166"/>
      <c r="G229" s="166"/>
      <c r="H229" s="166">
        <v>0</v>
      </c>
      <c r="I229" s="237"/>
      <c r="J229" s="166">
        <f t="shared" si="729"/>
        <v>0</v>
      </c>
      <c r="K229" s="166">
        <f t="shared" si="725"/>
        <v>0</v>
      </c>
      <c r="L229" s="695" t="e">
        <f t="shared" si="627"/>
        <v>#DIV/0!</v>
      </c>
      <c r="M229" s="166"/>
      <c r="N229" s="683"/>
      <c r="O229" s="622"/>
      <c r="P229" s="683"/>
      <c r="Q229" s="622"/>
      <c r="R229" s="695" t="e">
        <f t="shared" si="726"/>
        <v>#DIV/0!</v>
      </c>
      <c r="S229" s="622">
        <v>0</v>
      </c>
      <c r="T229" s="683"/>
      <c r="U229" s="19"/>
      <c r="V229" s="285">
        <f t="shared" si="522"/>
        <v>0</v>
      </c>
      <c r="W229" s="19"/>
      <c r="X229" s="19"/>
      <c r="Y229" s="19"/>
      <c r="Z229" s="622">
        <f t="shared" si="520"/>
        <v>0</v>
      </c>
      <c r="AA229" s="622">
        <f>E229</f>
        <v>0</v>
      </c>
      <c r="AB229" s="622">
        <f>H229</f>
        <v>0</v>
      </c>
      <c r="AC229" s="19"/>
      <c r="AD229" s="19"/>
      <c r="AE229" s="166">
        <f>AG229+AM229+AO229</f>
        <v>0</v>
      </c>
      <c r="AF229" s="695" t="e">
        <f t="shared" si="628"/>
        <v>#DIV/0!</v>
      </c>
      <c r="AG229" s="166"/>
      <c r="AH229" s="695"/>
      <c r="AI229" s="622"/>
      <c r="AJ229" s="683"/>
      <c r="AK229" s="622"/>
      <c r="AL229" s="683"/>
      <c r="AM229" s="622"/>
      <c r="AN229" s="683"/>
      <c r="AO229" s="19"/>
      <c r="AP229" s="622"/>
      <c r="AQ229" s="683"/>
      <c r="AR229" s="166">
        <f>AT229+AZ229+BB229</f>
        <v>0</v>
      </c>
      <c r="AS229" s="695" t="e">
        <f t="shared" si="630"/>
        <v>#DIV/0!</v>
      </c>
      <c r="AT229" s="166"/>
      <c r="AU229" s="695"/>
      <c r="AV229" s="622"/>
      <c r="AW229" s="695"/>
      <c r="AX229" s="166"/>
      <c r="AY229" s="695" t="e">
        <f t="shared" si="633"/>
        <v>#DIV/0!</v>
      </c>
      <c r="AZ229" s="622"/>
      <c r="BA229" s="695"/>
      <c r="BB229" s="19"/>
      <c r="BC229" s="622"/>
      <c r="BD229" s="19"/>
      <c r="BE229" s="622">
        <f>BF229+BH229+BI229</f>
        <v>0</v>
      </c>
      <c r="BF229" s="622"/>
      <c r="BG229" s="622"/>
      <c r="BH229" s="622"/>
      <c r="BI229" s="19"/>
      <c r="BJ229" s="622">
        <f t="shared" ref="BJ229" si="793">BK229+BL229+BM229</f>
        <v>0</v>
      </c>
      <c r="BK229" s="622"/>
      <c r="BL229" s="622"/>
      <c r="BM229" s="19"/>
      <c r="BN229" s="622">
        <f t="shared" ref="BN229" si="794">BO229+BR229+BS229</f>
        <v>0</v>
      </c>
      <c r="BO229" s="622"/>
      <c r="BP229" s="622"/>
      <c r="BQ229" s="674"/>
      <c r="BR229" s="622"/>
      <c r="BS229" s="19"/>
      <c r="BT229" s="622">
        <f t="shared" si="730"/>
        <v>0</v>
      </c>
      <c r="BU229" s="622">
        <f>BV229+BY229+BZ229</f>
        <v>0</v>
      </c>
      <c r="BV229" s="435"/>
      <c r="BW229" s="519"/>
      <c r="BX229" s="666"/>
      <c r="BY229" s="435"/>
      <c r="BZ229" s="19"/>
      <c r="CE229" s="695"/>
    </row>
    <row r="230" spans="2:83" s="70" customFormat="1" ht="156.75" hidden="1" customHeight="1" x14ac:dyDescent="0.3">
      <c r="B230" s="204"/>
      <c r="C230" s="123" t="s">
        <v>31</v>
      </c>
      <c r="D230" s="166">
        <f t="shared" si="724"/>
        <v>0</v>
      </c>
      <c r="E230" s="109"/>
      <c r="F230" s="109"/>
      <c r="G230" s="166"/>
      <c r="H230" s="109"/>
      <c r="I230" s="236"/>
      <c r="J230" s="166">
        <f t="shared" si="729"/>
        <v>0</v>
      </c>
      <c r="K230" s="166">
        <f t="shared" si="725"/>
        <v>0</v>
      </c>
      <c r="L230" s="695" t="e">
        <f t="shared" si="627"/>
        <v>#DIV/0!</v>
      </c>
      <c r="M230" s="109"/>
      <c r="N230" s="106"/>
      <c r="O230" s="106"/>
      <c r="P230" s="106"/>
      <c r="Q230" s="106"/>
      <c r="R230" s="695" t="e">
        <f t="shared" si="726"/>
        <v>#DIV/0!</v>
      </c>
      <c r="S230" s="106"/>
      <c r="T230" s="106"/>
      <c r="U230" s="31"/>
      <c r="V230" s="313"/>
      <c r="W230" s="31"/>
      <c r="X230" s="31"/>
      <c r="Y230" s="31"/>
      <c r="Z230" s="106"/>
      <c r="AA230" s="106"/>
      <c r="AB230" s="106"/>
      <c r="AC230" s="31"/>
      <c r="AD230" s="31"/>
      <c r="AE230" s="166"/>
      <c r="AF230" s="695" t="e">
        <f t="shared" si="628"/>
        <v>#DIV/0!</v>
      </c>
      <c r="AG230" s="109"/>
      <c r="AH230" s="695"/>
      <c r="AI230" s="106"/>
      <c r="AJ230" s="106"/>
      <c r="AK230" s="106"/>
      <c r="AL230" s="106"/>
      <c r="AM230" s="106"/>
      <c r="AN230" s="106"/>
      <c r="AO230" s="31"/>
      <c r="AP230" s="106"/>
      <c r="AQ230" s="106"/>
      <c r="AR230" s="109"/>
      <c r="AS230" s="695" t="e">
        <f t="shared" si="630"/>
        <v>#DIV/0!</v>
      </c>
      <c r="AT230" s="109"/>
      <c r="AU230" s="695"/>
      <c r="AV230" s="106"/>
      <c r="AW230" s="695"/>
      <c r="AX230" s="109"/>
      <c r="AY230" s="695" t="e">
        <f t="shared" si="633"/>
        <v>#DIV/0!</v>
      </c>
      <c r="AZ230" s="106"/>
      <c r="BA230" s="695"/>
      <c r="BB230" s="31"/>
      <c r="BC230" s="106"/>
      <c r="BD230" s="31"/>
      <c r="BE230" s="106"/>
      <c r="BF230" s="106"/>
      <c r="BG230" s="106"/>
      <c r="BH230" s="106"/>
      <c r="BI230" s="31"/>
      <c r="BJ230" s="106"/>
      <c r="BK230" s="106"/>
      <c r="BL230" s="106"/>
      <c r="BM230" s="31"/>
      <c r="BN230" s="106"/>
      <c r="BO230" s="106"/>
      <c r="BP230" s="106"/>
      <c r="BQ230" s="106"/>
      <c r="BR230" s="106"/>
      <c r="BS230" s="31"/>
      <c r="BT230" s="622">
        <f t="shared" si="730"/>
        <v>0</v>
      </c>
      <c r="BU230" s="106"/>
      <c r="BV230" s="106"/>
      <c r="BW230" s="106"/>
      <c r="BX230" s="106"/>
      <c r="BY230" s="106"/>
      <c r="BZ230" s="31"/>
      <c r="CE230" s="695"/>
    </row>
    <row r="231" spans="2:83" s="68" customFormat="1" ht="186" hidden="1" customHeight="1" x14ac:dyDescent="0.3">
      <c r="B231" s="312" t="s">
        <v>185</v>
      </c>
      <c r="C231" s="100" t="s">
        <v>290</v>
      </c>
      <c r="D231" s="166">
        <f t="shared" si="724"/>
        <v>0</v>
      </c>
      <c r="E231" s="166"/>
      <c r="F231" s="166"/>
      <c r="G231" s="166"/>
      <c r="H231" s="166"/>
      <c r="I231" s="237"/>
      <c r="J231" s="166">
        <f t="shared" si="729"/>
        <v>0</v>
      </c>
      <c r="K231" s="166">
        <f t="shared" si="725"/>
        <v>0</v>
      </c>
      <c r="L231" s="695" t="e">
        <f t="shared" si="627"/>
        <v>#DIV/0!</v>
      </c>
      <c r="M231" s="166"/>
      <c r="N231" s="683"/>
      <c r="O231" s="622"/>
      <c r="P231" s="683"/>
      <c r="Q231" s="622"/>
      <c r="R231" s="695" t="e">
        <f t="shared" si="726"/>
        <v>#DIV/0!</v>
      </c>
      <c r="S231" s="622"/>
      <c r="T231" s="683"/>
      <c r="U231" s="19"/>
      <c r="V231" s="285"/>
      <c r="W231" s="19"/>
      <c r="X231" s="19"/>
      <c r="Y231" s="19"/>
      <c r="Z231" s="622"/>
      <c r="AA231" s="622"/>
      <c r="AB231" s="622"/>
      <c r="AC231" s="19"/>
      <c r="AD231" s="19"/>
      <c r="AE231" s="166"/>
      <c r="AF231" s="695" t="e">
        <f t="shared" si="628"/>
        <v>#DIV/0!</v>
      </c>
      <c r="AG231" s="166"/>
      <c r="AH231" s="695"/>
      <c r="AI231" s="622"/>
      <c r="AJ231" s="683"/>
      <c r="AK231" s="622"/>
      <c r="AL231" s="683"/>
      <c r="AM231" s="622"/>
      <c r="AN231" s="683"/>
      <c r="AO231" s="19"/>
      <c r="AP231" s="622"/>
      <c r="AQ231" s="683"/>
      <c r="AR231" s="166"/>
      <c r="AS231" s="695" t="e">
        <f t="shared" si="630"/>
        <v>#DIV/0!</v>
      </c>
      <c r="AT231" s="166"/>
      <c r="AU231" s="695"/>
      <c r="AV231" s="622"/>
      <c r="AW231" s="695"/>
      <c r="AX231" s="166"/>
      <c r="AY231" s="695" t="e">
        <f t="shared" si="633"/>
        <v>#DIV/0!</v>
      </c>
      <c r="AZ231" s="622"/>
      <c r="BA231" s="695"/>
      <c r="BB231" s="19"/>
      <c r="BC231" s="622"/>
      <c r="BD231" s="19"/>
      <c r="BE231" s="622"/>
      <c r="BF231" s="622"/>
      <c r="BG231" s="622"/>
      <c r="BH231" s="622"/>
      <c r="BI231" s="19"/>
      <c r="BJ231" s="622"/>
      <c r="BK231" s="622"/>
      <c r="BL231" s="622"/>
      <c r="BM231" s="19"/>
      <c r="BN231" s="622"/>
      <c r="BO231" s="622"/>
      <c r="BP231" s="622"/>
      <c r="BQ231" s="674"/>
      <c r="BR231" s="622"/>
      <c r="BS231" s="19"/>
      <c r="BT231" s="622">
        <f t="shared" si="730"/>
        <v>0</v>
      </c>
      <c r="BU231" s="622"/>
      <c r="BV231" s="435"/>
      <c r="BW231" s="519"/>
      <c r="BX231" s="666"/>
      <c r="BY231" s="435"/>
      <c r="BZ231" s="19"/>
      <c r="CE231" s="695"/>
    </row>
    <row r="232" spans="2:83" s="173" customFormat="1" ht="52.5" hidden="1" customHeight="1" x14ac:dyDescent="0.3">
      <c r="B232" s="201"/>
      <c r="C232" s="101" t="s">
        <v>32</v>
      </c>
      <c r="D232" s="166">
        <f t="shared" si="724"/>
        <v>0</v>
      </c>
      <c r="E232" s="176"/>
      <c r="F232" s="176"/>
      <c r="G232" s="166"/>
      <c r="H232" s="176"/>
      <c r="I232" s="238"/>
      <c r="J232" s="166">
        <f t="shared" si="729"/>
        <v>0</v>
      </c>
      <c r="K232" s="166">
        <f t="shared" si="725"/>
        <v>0</v>
      </c>
      <c r="L232" s="695" t="e">
        <f t="shared" si="627"/>
        <v>#DIV/0!</v>
      </c>
      <c r="M232" s="176"/>
      <c r="N232" s="683"/>
      <c r="O232" s="623"/>
      <c r="P232" s="683"/>
      <c r="Q232" s="623"/>
      <c r="R232" s="695" t="e">
        <f t="shared" si="726"/>
        <v>#DIV/0!</v>
      </c>
      <c r="S232" s="623"/>
      <c r="T232" s="683"/>
      <c r="U232" s="279"/>
      <c r="V232" s="279"/>
      <c r="W232" s="279"/>
      <c r="X232" s="279"/>
      <c r="Y232" s="279"/>
      <c r="Z232" s="623"/>
      <c r="AA232" s="623"/>
      <c r="AB232" s="623"/>
      <c r="AC232" s="279"/>
      <c r="AD232" s="19"/>
      <c r="AE232" s="166"/>
      <c r="AF232" s="695" t="e">
        <f t="shared" si="628"/>
        <v>#DIV/0!</v>
      </c>
      <c r="AG232" s="176"/>
      <c r="AH232" s="695"/>
      <c r="AI232" s="623"/>
      <c r="AJ232" s="683"/>
      <c r="AK232" s="623"/>
      <c r="AL232" s="683"/>
      <c r="AM232" s="623"/>
      <c r="AN232" s="683"/>
      <c r="AO232" s="279"/>
      <c r="AP232" s="623"/>
      <c r="AQ232" s="683"/>
      <c r="AR232" s="176"/>
      <c r="AS232" s="695" t="e">
        <f t="shared" si="630"/>
        <v>#DIV/0!</v>
      </c>
      <c r="AT232" s="176"/>
      <c r="AU232" s="695"/>
      <c r="AV232" s="623"/>
      <c r="AW232" s="695"/>
      <c r="AX232" s="176"/>
      <c r="AY232" s="695" t="e">
        <f t="shared" si="633"/>
        <v>#DIV/0!</v>
      </c>
      <c r="AZ232" s="623"/>
      <c r="BA232" s="695"/>
      <c r="BB232" s="279"/>
      <c r="BC232" s="623"/>
      <c r="BD232" s="279"/>
      <c r="BE232" s="623"/>
      <c r="BF232" s="623"/>
      <c r="BG232" s="623"/>
      <c r="BH232" s="623"/>
      <c r="BI232" s="279"/>
      <c r="BJ232" s="623"/>
      <c r="BK232" s="623"/>
      <c r="BL232" s="623"/>
      <c r="BM232" s="279"/>
      <c r="BN232" s="623"/>
      <c r="BO232" s="623"/>
      <c r="BP232" s="623"/>
      <c r="BQ232" s="677"/>
      <c r="BR232" s="623"/>
      <c r="BS232" s="279"/>
      <c r="BT232" s="622">
        <f t="shared" si="730"/>
        <v>0</v>
      </c>
      <c r="BU232" s="623"/>
      <c r="BV232" s="436"/>
      <c r="BW232" s="517"/>
      <c r="BX232" s="664"/>
      <c r="BY232" s="436"/>
      <c r="BZ232" s="279"/>
      <c r="CE232" s="695"/>
    </row>
    <row r="233" spans="2:83" s="68" customFormat="1" ht="52.5" hidden="1" customHeight="1" x14ac:dyDescent="0.3">
      <c r="B233" s="312"/>
      <c r="C233" s="97" t="s">
        <v>31</v>
      </c>
      <c r="D233" s="166">
        <f t="shared" si="724"/>
        <v>0</v>
      </c>
      <c r="E233" s="166"/>
      <c r="F233" s="166"/>
      <c r="G233" s="166"/>
      <c r="H233" s="166"/>
      <c r="I233" s="237"/>
      <c r="J233" s="166">
        <f t="shared" si="729"/>
        <v>0</v>
      </c>
      <c r="K233" s="166">
        <f t="shared" si="725"/>
        <v>0</v>
      </c>
      <c r="L233" s="695" t="e">
        <f t="shared" si="627"/>
        <v>#DIV/0!</v>
      </c>
      <c r="M233" s="166"/>
      <c r="N233" s="683"/>
      <c r="O233" s="622"/>
      <c r="P233" s="683"/>
      <c r="Q233" s="622"/>
      <c r="R233" s="695" t="e">
        <f t="shared" si="726"/>
        <v>#DIV/0!</v>
      </c>
      <c r="S233" s="622"/>
      <c r="T233" s="683"/>
      <c r="U233" s="19"/>
      <c r="V233" s="285"/>
      <c r="W233" s="19"/>
      <c r="X233" s="19"/>
      <c r="Y233" s="19"/>
      <c r="Z233" s="622"/>
      <c r="AA233" s="622"/>
      <c r="AB233" s="622"/>
      <c r="AC233" s="19"/>
      <c r="AD233" s="19"/>
      <c r="AE233" s="166"/>
      <c r="AF233" s="695" t="e">
        <f t="shared" si="628"/>
        <v>#DIV/0!</v>
      </c>
      <c r="AG233" s="166"/>
      <c r="AH233" s="695"/>
      <c r="AI233" s="622"/>
      <c r="AJ233" s="683"/>
      <c r="AK233" s="622"/>
      <c r="AL233" s="683"/>
      <c r="AM233" s="622"/>
      <c r="AN233" s="683"/>
      <c r="AO233" s="19"/>
      <c r="AP233" s="622"/>
      <c r="AQ233" s="683"/>
      <c r="AR233" s="166"/>
      <c r="AS233" s="695" t="e">
        <f t="shared" si="630"/>
        <v>#DIV/0!</v>
      </c>
      <c r="AT233" s="166"/>
      <c r="AU233" s="695"/>
      <c r="AV233" s="622"/>
      <c r="AW233" s="695"/>
      <c r="AX233" s="166"/>
      <c r="AY233" s="695" t="e">
        <f t="shared" si="633"/>
        <v>#DIV/0!</v>
      </c>
      <c r="AZ233" s="622"/>
      <c r="BA233" s="695"/>
      <c r="BB233" s="19"/>
      <c r="BC233" s="622"/>
      <c r="BD233" s="19"/>
      <c r="BE233" s="622"/>
      <c r="BF233" s="622"/>
      <c r="BG233" s="622"/>
      <c r="BH233" s="622"/>
      <c r="BI233" s="19"/>
      <c r="BJ233" s="622"/>
      <c r="BK233" s="622"/>
      <c r="BL233" s="622"/>
      <c r="BM233" s="19"/>
      <c r="BN233" s="622"/>
      <c r="BO233" s="622"/>
      <c r="BP233" s="622"/>
      <c r="BQ233" s="674"/>
      <c r="BR233" s="622"/>
      <c r="BS233" s="19"/>
      <c r="BT233" s="622">
        <f t="shared" si="730"/>
        <v>0</v>
      </c>
      <c r="BU233" s="622"/>
      <c r="BV233" s="435"/>
      <c r="BW233" s="519"/>
      <c r="BX233" s="666"/>
      <c r="BY233" s="435"/>
      <c r="BZ233" s="19"/>
      <c r="CE233" s="695"/>
    </row>
    <row r="234" spans="2:83" s="359" customFormat="1" ht="209.25" hidden="1" customHeight="1" x14ac:dyDescent="0.3">
      <c r="B234" s="356" t="s">
        <v>63</v>
      </c>
      <c r="C234" s="357" t="s">
        <v>338</v>
      </c>
      <c r="D234" s="166">
        <f t="shared" si="724"/>
        <v>0</v>
      </c>
      <c r="E234" s="870">
        <f>E235</f>
        <v>0</v>
      </c>
      <c r="F234" s="870"/>
      <c r="G234" s="166"/>
      <c r="H234" s="870"/>
      <c r="I234" s="870"/>
      <c r="J234" s="166">
        <f t="shared" si="729"/>
        <v>0</v>
      </c>
      <c r="K234" s="166">
        <f t="shared" si="725"/>
        <v>0</v>
      </c>
      <c r="L234" s="695" t="e">
        <f t="shared" si="627"/>
        <v>#DIV/0!</v>
      </c>
      <c r="M234" s="870">
        <f>M235</f>
        <v>0</v>
      </c>
      <c r="N234" s="421"/>
      <c r="O234" s="358"/>
      <c r="P234" s="421"/>
      <c r="Q234" s="358"/>
      <c r="R234" s="695" t="e">
        <f t="shared" si="726"/>
        <v>#DIV/0!</v>
      </c>
      <c r="S234" s="358"/>
      <c r="T234" s="421"/>
      <c r="U234" s="358"/>
      <c r="V234" s="358"/>
      <c r="W234" s="358"/>
      <c r="X234" s="358"/>
      <c r="Y234" s="358"/>
      <c r="Z234" s="358"/>
      <c r="AA234" s="358"/>
      <c r="AB234" s="358"/>
      <c r="AC234" s="358"/>
      <c r="AD234" s="421"/>
      <c r="AE234" s="166"/>
      <c r="AF234" s="695" t="e">
        <f t="shared" si="628"/>
        <v>#DIV/0!</v>
      </c>
      <c r="AG234" s="870"/>
      <c r="AH234" s="695"/>
      <c r="AI234" s="358"/>
      <c r="AJ234" s="421"/>
      <c r="AK234" s="358"/>
      <c r="AL234" s="421"/>
      <c r="AM234" s="358"/>
      <c r="AN234" s="421"/>
      <c r="AO234" s="358"/>
      <c r="AP234" s="358"/>
      <c r="AQ234" s="421"/>
      <c r="AR234" s="870"/>
      <c r="AS234" s="695" t="e">
        <f t="shared" si="630"/>
        <v>#DIV/0!</v>
      </c>
      <c r="AT234" s="872"/>
      <c r="AU234" s="695"/>
      <c r="AV234" s="625"/>
      <c r="AW234" s="695"/>
      <c r="AX234" s="870"/>
      <c r="AY234" s="695" t="e">
        <f t="shared" si="633"/>
        <v>#DIV/0!</v>
      </c>
      <c r="AZ234" s="358"/>
      <c r="BA234" s="695"/>
      <c r="BB234" s="358"/>
      <c r="BC234" s="358"/>
      <c r="BD234" s="358"/>
      <c r="BE234" s="625"/>
      <c r="BF234" s="358"/>
      <c r="BG234" s="358"/>
      <c r="BH234" s="358"/>
      <c r="BI234" s="358"/>
      <c r="BJ234" s="358"/>
      <c r="BK234" s="358"/>
      <c r="BL234" s="358"/>
      <c r="BM234" s="358"/>
      <c r="BN234" s="358"/>
      <c r="BO234" s="358"/>
      <c r="BP234" s="358"/>
      <c r="BQ234" s="676"/>
      <c r="BR234" s="358"/>
      <c r="BS234" s="358"/>
      <c r="BT234" s="622">
        <f t="shared" si="730"/>
        <v>0</v>
      </c>
      <c r="BU234" s="625"/>
      <c r="BV234" s="358"/>
      <c r="BW234" s="358"/>
      <c r="BX234" s="665"/>
      <c r="BY234" s="358"/>
      <c r="BZ234" s="358"/>
      <c r="CE234" s="695"/>
    </row>
    <row r="235" spans="2:83" s="68" customFormat="1" ht="235.5" hidden="1" customHeight="1" x14ac:dyDescent="0.3">
      <c r="B235" s="334" t="s">
        <v>184</v>
      </c>
      <c r="C235" s="100" t="s">
        <v>339</v>
      </c>
      <c r="D235" s="166">
        <f t="shared" si="724"/>
        <v>0</v>
      </c>
      <c r="E235" s="166"/>
      <c r="F235" s="166"/>
      <c r="G235" s="166"/>
      <c r="H235" s="166"/>
      <c r="I235" s="237"/>
      <c r="J235" s="166">
        <f t="shared" si="729"/>
        <v>0</v>
      </c>
      <c r="K235" s="166">
        <f t="shared" si="725"/>
        <v>0</v>
      </c>
      <c r="L235" s="695" t="e">
        <f t="shared" si="627"/>
        <v>#DIV/0!</v>
      </c>
      <c r="M235" s="166"/>
      <c r="N235" s="683"/>
      <c r="O235" s="622"/>
      <c r="P235" s="683"/>
      <c r="Q235" s="622"/>
      <c r="R235" s="695" t="e">
        <f t="shared" si="726"/>
        <v>#DIV/0!</v>
      </c>
      <c r="S235" s="622"/>
      <c r="T235" s="683"/>
      <c r="U235" s="19"/>
      <c r="V235" s="285"/>
      <c r="W235" s="19"/>
      <c r="X235" s="19"/>
      <c r="Y235" s="19"/>
      <c r="Z235" s="622"/>
      <c r="AA235" s="622"/>
      <c r="AB235" s="622"/>
      <c r="AC235" s="19"/>
      <c r="AD235" s="19"/>
      <c r="AE235" s="166"/>
      <c r="AF235" s="695" t="e">
        <f t="shared" si="628"/>
        <v>#DIV/0!</v>
      </c>
      <c r="AG235" s="166"/>
      <c r="AH235" s="695"/>
      <c r="AI235" s="622"/>
      <c r="AJ235" s="683"/>
      <c r="AK235" s="622"/>
      <c r="AL235" s="683"/>
      <c r="AM235" s="622"/>
      <c r="AN235" s="683"/>
      <c r="AO235" s="19"/>
      <c r="AP235" s="622"/>
      <c r="AQ235" s="683"/>
      <c r="AR235" s="166"/>
      <c r="AS235" s="695" t="e">
        <f t="shared" si="630"/>
        <v>#DIV/0!</v>
      </c>
      <c r="AT235" s="166"/>
      <c r="AU235" s="695"/>
      <c r="AV235" s="622"/>
      <c r="AW235" s="695"/>
      <c r="AX235" s="166"/>
      <c r="AY235" s="695" t="e">
        <f t="shared" si="633"/>
        <v>#DIV/0!</v>
      </c>
      <c r="AZ235" s="622"/>
      <c r="BA235" s="695"/>
      <c r="BB235" s="19"/>
      <c r="BC235" s="622"/>
      <c r="BD235" s="19"/>
      <c r="BE235" s="622"/>
      <c r="BF235" s="622"/>
      <c r="BG235" s="622"/>
      <c r="BH235" s="622"/>
      <c r="BI235" s="19"/>
      <c r="BJ235" s="622"/>
      <c r="BK235" s="622"/>
      <c r="BL235" s="622"/>
      <c r="BM235" s="19"/>
      <c r="BN235" s="622"/>
      <c r="BO235" s="622"/>
      <c r="BP235" s="622"/>
      <c r="BQ235" s="674"/>
      <c r="BR235" s="622"/>
      <c r="BS235" s="19"/>
      <c r="BT235" s="622">
        <f t="shared" si="730"/>
        <v>0</v>
      </c>
      <c r="BU235" s="622"/>
      <c r="BV235" s="435"/>
      <c r="BW235" s="519"/>
      <c r="BX235" s="666"/>
      <c r="BY235" s="435"/>
      <c r="BZ235" s="19"/>
      <c r="CE235" s="695"/>
    </row>
    <row r="236" spans="2:83" s="68" customFormat="1" ht="50.25" hidden="1" customHeight="1" x14ac:dyDescent="0.3">
      <c r="B236" s="460"/>
      <c r="C236" s="97" t="s">
        <v>31</v>
      </c>
      <c r="D236" s="166">
        <f t="shared" si="724"/>
        <v>0</v>
      </c>
      <c r="E236" s="166"/>
      <c r="F236" s="166"/>
      <c r="G236" s="166">
        <v>0</v>
      </c>
      <c r="H236" s="166"/>
      <c r="I236" s="237"/>
      <c r="J236" s="166">
        <f t="shared" si="729"/>
        <v>0</v>
      </c>
      <c r="K236" s="166">
        <f t="shared" si="725"/>
        <v>0</v>
      </c>
      <c r="L236" s="695" t="e">
        <f t="shared" si="627"/>
        <v>#DIV/0!</v>
      </c>
      <c r="M236" s="166"/>
      <c r="N236" s="683"/>
      <c r="O236" s="622"/>
      <c r="P236" s="683"/>
      <c r="Q236" s="622">
        <v>0</v>
      </c>
      <c r="R236" s="695" t="e">
        <f t="shared" si="726"/>
        <v>#DIV/0!</v>
      </c>
      <c r="S236" s="622"/>
      <c r="T236" s="683"/>
      <c r="U236" s="19"/>
      <c r="V236" s="285"/>
      <c r="W236" s="19"/>
      <c r="X236" s="19"/>
      <c r="Y236" s="19"/>
      <c r="Z236" s="622"/>
      <c r="AA236" s="622"/>
      <c r="AB236" s="622"/>
      <c r="AC236" s="19"/>
      <c r="AD236" s="19"/>
      <c r="AE236" s="166"/>
      <c r="AF236" s="695" t="e">
        <f t="shared" si="628"/>
        <v>#DIV/0!</v>
      </c>
      <c r="AG236" s="166"/>
      <c r="AH236" s="695"/>
      <c r="AI236" s="622"/>
      <c r="AJ236" s="683"/>
      <c r="AK236" s="622"/>
      <c r="AL236" s="683"/>
      <c r="AM236" s="622"/>
      <c r="AN236" s="683"/>
      <c r="AO236" s="19"/>
      <c r="AP236" s="622"/>
      <c r="AQ236" s="683"/>
      <c r="AR236" s="166"/>
      <c r="AS236" s="695" t="e">
        <f t="shared" si="630"/>
        <v>#DIV/0!</v>
      </c>
      <c r="AT236" s="166"/>
      <c r="AU236" s="695"/>
      <c r="AV236" s="622"/>
      <c r="AW236" s="695"/>
      <c r="AX236" s="166"/>
      <c r="AY236" s="695" t="e">
        <f t="shared" si="633"/>
        <v>#DIV/0!</v>
      </c>
      <c r="AZ236" s="622"/>
      <c r="BA236" s="695"/>
      <c r="BB236" s="19"/>
      <c r="BC236" s="622"/>
      <c r="BD236" s="19"/>
      <c r="BE236" s="622"/>
      <c r="BF236" s="622"/>
      <c r="BG236" s="622"/>
      <c r="BH236" s="622"/>
      <c r="BI236" s="19"/>
      <c r="BJ236" s="622"/>
      <c r="BK236" s="622"/>
      <c r="BL236" s="622"/>
      <c r="BM236" s="19"/>
      <c r="BN236" s="622"/>
      <c r="BO236" s="622"/>
      <c r="BP236" s="622"/>
      <c r="BQ236" s="674"/>
      <c r="BR236" s="622"/>
      <c r="BS236" s="19"/>
      <c r="BT236" s="622">
        <f t="shared" si="730"/>
        <v>0</v>
      </c>
      <c r="BU236" s="622"/>
      <c r="BV236" s="457"/>
      <c r="BW236" s="519"/>
      <c r="BX236" s="666"/>
      <c r="BY236" s="457"/>
      <c r="BZ236" s="19"/>
      <c r="CE236" s="695"/>
    </row>
    <row r="237" spans="2:83" s="57" customFormat="1" ht="55.5" customHeight="1" x14ac:dyDescent="0.3">
      <c r="B237" s="211" t="s">
        <v>63</v>
      </c>
      <c r="C237" s="99" t="s">
        <v>408</v>
      </c>
      <c r="D237" s="168">
        <f t="shared" ref="D237" si="795">D238+D239+D240</f>
        <v>1319795.6923199999</v>
      </c>
      <c r="E237" s="168"/>
      <c r="F237" s="168"/>
      <c r="G237" s="168">
        <f>G238+G239+G240</f>
        <v>1319795.6923199999</v>
      </c>
      <c r="H237" s="168"/>
      <c r="I237" s="168"/>
      <c r="J237" s="168">
        <f>K237-D237</f>
        <v>0</v>
      </c>
      <c r="K237" s="168">
        <f t="shared" ref="K237" si="796">K238+K239+K240</f>
        <v>1319795.6923199999</v>
      </c>
      <c r="L237" s="692">
        <f t="shared" si="627"/>
        <v>1</v>
      </c>
      <c r="M237" s="168">
        <f>M238+M239</f>
        <v>0</v>
      </c>
      <c r="N237" s="994"/>
      <c r="O237" s="994"/>
      <c r="P237" s="994"/>
      <c r="Q237" s="168">
        <f>Q238+Q239+Q240</f>
        <v>1319795.6923199999</v>
      </c>
      <c r="R237" s="692">
        <f t="shared" si="726"/>
        <v>1</v>
      </c>
      <c r="S237" s="994"/>
      <c r="T237" s="994"/>
      <c r="U237" s="994"/>
      <c r="V237" s="994"/>
      <c r="W237" s="994"/>
      <c r="X237" s="994"/>
      <c r="Y237" s="994"/>
      <c r="Z237" s="994"/>
      <c r="AA237" s="994"/>
      <c r="AB237" s="994"/>
      <c r="AC237" s="994"/>
      <c r="AD237" s="994"/>
      <c r="AE237" s="168">
        <f>AG237+AK237+AM237+AO237</f>
        <v>1359277.0364999999</v>
      </c>
      <c r="AF237" s="692">
        <f t="shared" si="628"/>
        <v>1.0299147393871226</v>
      </c>
      <c r="AG237" s="168"/>
      <c r="AH237" s="692"/>
      <c r="AI237" s="994"/>
      <c r="AJ237" s="994"/>
      <c r="AK237" s="994">
        <f>AK238+AK239</f>
        <v>1359277.0364999999</v>
      </c>
      <c r="AL237" s="692">
        <f>AK237/G237</f>
        <v>1.0299147393871226</v>
      </c>
      <c r="AM237" s="994"/>
      <c r="AN237" s="994"/>
      <c r="AO237" s="994"/>
      <c r="AP237" s="994">
        <f>AR237-AE237</f>
        <v>-39481.344180000015</v>
      </c>
      <c r="AQ237" s="994"/>
      <c r="AR237" s="168">
        <f>AT237+AX237+AZ237+BB237</f>
        <v>1319795.6923199999</v>
      </c>
      <c r="AS237" s="692">
        <f t="shared" si="630"/>
        <v>1</v>
      </c>
      <c r="AT237" s="168"/>
      <c r="AU237" s="692"/>
      <c r="AV237" s="994"/>
      <c r="AW237" s="692"/>
      <c r="AX237" s="168">
        <f>AX238+AX239</f>
        <v>1319795.6923199999</v>
      </c>
      <c r="AY237" s="692">
        <f t="shared" si="633"/>
        <v>1</v>
      </c>
      <c r="AZ237" s="994"/>
      <c r="BA237" s="692"/>
      <c r="BB237" s="89"/>
      <c r="BC237" s="994"/>
      <c r="BD237" s="89"/>
      <c r="BE237" s="994"/>
      <c r="BF237" s="994"/>
      <c r="BG237" s="994"/>
      <c r="BH237" s="994"/>
      <c r="BI237" s="89"/>
      <c r="BJ237" s="994"/>
      <c r="BK237" s="994"/>
      <c r="BL237" s="994"/>
      <c r="BM237" s="89"/>
      <c r="BN237" s="994">
        <f t="shared" ref="BN237:BN239" si="797">BQ237</f>
        <v>5390134.4649999999</v>
      </c>
      <c r="BO237" s="994"/>
      <c r="BP237" s="994"/>
      <c r="BQ237" s="994">
        <f>BQ238+BQ239</f>
        <v>5390134.4649999999</v>
      </c>
      <c r="BR237" s="994"/>
      <c r="BS237" s="89"/>
      <c r="BT237" s="994">
        <f>BU237-BN237</f>
        <v>0</v>
      </c>
      <c r="BU237" s="994">
        <f t="shared" ref="BU237:BU267" si="798">BX237</f>
        <v>5390134.4649999999</v>
      </c>
      <c r="BV237" s="994"/>
      <c r="BW237" s="994"/>
      <c r="BX237" s="994">
        <f>BX238+BX239</f>
        <v>5390134.4649999999</v>
      </c>
      <c r="BY237" s="994"/>
      <c r="BZ237" s="89"/>
      <c r="CE237" s="692"/>
    </row>
    <row r="238" spans="2:83" s="150" customFormat="1" ht="54" customHeight="1" x14ac:dyDescent="0.25">
      <c r="B238" s="210"/>
      <c r="C238" s="101" t="s">
        <v>32</v>
      </c>
      <c r="D238" s="176">
        <f t="shared" ref="D238:D240" si="799">G238</f>
        <v>857867.2</v>
      </c>
      <c r="E238" s="176">
        <v>0</v>
      </c>
      <c r="F238" s="176"/>
      <c r="G238" s="176">
        <f>G242+G246+G249+G252+G256+G259+G262+G266</f>
        <v>857867.2</v>
      </c>
      <c r="H238" s="187"/>
      <c r="I238" s="238"/>
      <c r="J238" s="176">
        <f t="shared" ref="J238:J240" si="800">K238-D238</f>
        <v>0</v>
      </c>
      <c r="K238" s="176">
        <f t="shared" ref="K238:K267" si="801">Q238</f>
        <v>857867.2</v>
      </c>
      <c r="L238" s="695">
        <f t="shared" si="627"/>
        <v>1</v>
      </c>
      <c r="M238" s="176">
        <f>M242+M246+M249+M252+M256+M259+M262+M266</f>
        <v>0</v>
      </c>
      <c r="N238" s="683"/>
      <c r="O238" s="623"/>
      <c r="P238" s="683"/>
      <c r="Q238" s="623">
        <f>Q242+Q246+Q249+Q252+Q256+Q259+Q262+Q266</f>
        <v>857867.2</v>
      </c>
      <c r="R238" s="695">
        <f t="shared" si="726"/>
        <v>1</v>
      </c>
      <c r="S238" s="279"/>
      <c r="T238" s="19"/>
      <c r="U238" s="279"/>
      <c r="V238" s="623">
        <f t="shared" ref="V238:V239" si="802">W238+X238+Y238</f>
        <v>0</v>
      </c>
      <c r="W238" s="623"/>
      <c r="X238" s="102"/>
      <c r="Y238" s="102"/>
      <c r="Z238" s="623">
        <f t="shared" ref="Z238:Z239" si="803">AA238+AB238+AC238</f>
        <v>0</v>
      </c>
      <c r="AA238" s="623">
        <f>E238</f>
        <v>0</v>
      </c>
      <c r="AB238" s="22"/>
      <c r="AC238" s="279"/>
      <c r="AD238" s="19"/>
      <c r="AE238" s="176">
        <f>AK238</f>
        <v>894243.61031000002</v>
      </c>
      <c r="AF238" s="695">
        <f t="shared" si="628"/>
        <v>1.042403311736362</v>
      </c>
      <c r="AG238" s="176"/>
      <c r="AH238" s="695"/>
      <c r="AI238" s="623"/>
      <c r="AJ238" s="683"/>
      <c r="AK238" s="623">
        <f>AK242+AK246+AK249+AK252+AK256+AK259+AK262+AK266+AK273</f>
        <v>894243.61031000002</v>
      </c>
      <c r="AL238" s="695">
        <f t="shared" ref="AL238:AL257" si="804">AK238/G238</f>
        <v>1.042403311736362</v>
      </c>
      <c r="AM238" s="22"/>
      <c r="AN238" s="41"/>
      <c r="AO238" s="279"/>
      <c r="AP238" s="623">
        <f t="shared" ref="AP238:AP239" si="805">AR238-AE238</f>
        <v>-36376.410310000065</v>
      </c>
      <c r="AQ238" s="683"/>
      <c r="AR238" s="176">
        <f>AX238</f>
        <v>857867.2</v>
      </c>
      <c r="AS238" s="695">
        <f t="shared" si="630"/>
        <v>1</v>
      </c>
      <c r="AT238" s="176"/>
      <c r="AU238" s="695"/>
      <c r="AV238" s="623"/>
      <c r="AW238" s="695"/>
      <c r="AX238" s="176">
        <f>AX242+AX246+AX249+AX252+AX256+AX259+AX262+AX266</f>
        <v>857867.2</v>
      </c>
      <c r="AY238" s="695">
        <f t="shared" si="633"/>
        <v>1</v>
      </c>
      <c r="AZ238" s="22"/>
      <c r="BA238" s="695"/>
      <c r="BB238" s="279"/>
      <c r="BC238" s="22"/>
      <c r="BD238" s="279"/>
      <c r="BE238" s="623">
        <f>BF238</f>
        <v>0</v>
      </c>
      <c r="BF238" s="623"/>
      <c r="BG238" s="623"/>
      <c r="BH238" s="22"/>
      <c r="BI238" s="279"/>
      <c r="BJ238" s="623">
        <f t="shared" ref="BJ238:BJ239" si="806">BK238+BL238+BM238</f>
        <v>0</v>
      </c>
      <c r="BK238" s="623"/>
      <c r="BL238" s="22"/>
      <c r="BM238" s="279"/>
      <c r="BN238" s="623">
        <f t="shared" si="797"/>
        <v>3018475.3</v>
      </c>
      <c r="BO238" s="623"/>
      <c r="BP238" s="623"/>
      <c r="BQ238" s="677">
        <f>BQ242+BQ246+BQ249+BQ252+BQ256+BQ259+BQ262+BQ266</f>
        <v>3018475.3</v>
      </c>
      <c r="BR238" s="22"/>
      <c r="BS238" s="279"/>
      <c r="BT238" s="623">
        <f t="shared" ref="BT238:BT239" si="807">BU238-BN238</f>
        <v>0</v>
      </c>
      <c r="BU238" s="623">
        <f t="shared" si="798"/>
        <v>3018475.3</v>
      </c>
      <c r="BV238" s="443"/>
      <c r="BW238" s="517"/>
      <c r="BX238" s="664">
        <f>BX242+BX246+BX249+BX252+BX256+BX259+BX262+BX266</f>
        <v>3018475.3</v>
      </c>
      <c r="BY238" s="22"/>
      <c r="BZ238" s="279"/>
      <c r="CE238" s="695"/>
    </row>
    <row r="239" spans="2:83" s="50" customFormat="1" ht="54" customHeight="1" x14ac:dyDescent="0.25">
      <c r="B239" s="200"/>
      <c r="C239" s="97" t="s">
        <v>409</v>
      </c>
      <c r="D239" s="166">
        <f t="shared" si="799"/>
        <v>461928.49232000002</v>
      </c>
      <c r="E239" s="166">
        <v>0</v>
      </c>
      <c r="F239" s="166"/>
      <c r="G239" s="166">
        <f>G243+G247+G250+G257+G260+G263+G267+G253</f>
        <v>461928.49232000002</v>
      </c>
      <c r="H239" s="236"/>
      <c r="I239" s="236"/>
      <c r="J239" s="166">
        <f t="shared" si="800"/>
        <v>0</v>
      </c>
      <c r="K239" s="166">
        <f t="shared" si="801"/>
        <v>461928.49232000002</v>
      </c>
      <c r="L239" s="695">
        <f t="shared" si="627"/>
        <v>1</v>
      </c>
      <c r="M239" s="166">
        <f>M243+M247+M250+M257+M260+M263+M267</f>
        <v>0</v>
      </c>
      <c r="N239" s="683"/>
      <c r="O239" s="622"/>
      <c r="P239" s="683"/>
      <c r="Q239" s="166">
        <f>Q243+Q247+Q250+Q257+Q260+Q263+Q267+Q253</f>
        <v>461928.49232000002</v>
      </c>
      <c r="R239" s="695">
        <f t="shared" si="726"/>
        <v>1</v>
      </c>
      <c r="S239" s="31"/>
      <c r="T239" s="31"/>
      <c r="U239" s="31"/>
      <c r="V239" s="622">
        <f t="shared" si="802"/>
        <v>0</v>
      </c>
      <c r="W239" s="622"/>
      <c r="X239" s="31"/>
      <c r="Y239" s="31"/>
      <c r="Z239" s="622">
        <f t="shared" si="803"/>
        <v>0</v>
      </c>
      <c r="AA239" s="622">
        <f>E239</f>
        <v>0</v>
      </c>
      <c r="AB239" s="31"/>
      <c r="AC239" s="31"/>
      <c r="AD239" s="31"/>
      <c r="AE239" s="166">
        <f>AK239</f>
        <v>465033.42618999997</v>
      </c>
      <c r="AF239" s="695">
        <f t="shared" si="628"/>
        <v>1.006721676453439</v>
      </c>
      <c r="AG239" s="166"/>
      <c r="AH239" s="695"/>
      <c r="AI239" s="622"/>
      <c r="AJ239" s="683"/>
      <c r="AK239" s="622">
        <f>AK243+AK247+AK250+AK257+AK260+AK263+AK267+AK253+AK274</f>
        <v>465033.42618999997</v>
      </c>
      <c r="AL239" s="695">
        <f t="shared" si="804"/>
        <v>1.006721676453439</v>
      </c>
      <c r="AM239" s="31"/>
      <c r="AN239" s="31"/>
      <c r="AO239" s="31"/>
      <c r="AP239" s="622">
        <f t="shared" si="805"/>
        <v>-3104.9338699999498</v>
      </c>
      <c r="AQ239" s="683"/>
      <c r="AR239" s="166">
        <f>AX239</f>
        <v>461928.49232000002</v>
      </c>
      <c r="AS239" s="695">
        <f t="shared" si="630"/>
        <v>1</v>
      </c>
      <c r="AT239" s="236"/>
      <c r="AU239" s="695"/>
      <c r="AV239" s="622"/>
      <c r="AW239" s="695"/>
      <c r="AX239" s="166">
        <f>AX243+AX247+AX250+AX257+AX260+AX263+AX267+AX253</f>
        <v>461928.49232000002</v>
      </c>
      <c r="AY239" s="695">
        <f t="shared" si="633"/>
        <v>1</v>
      </c>
      <c r="AZ239" s="31"/>
      <c r="BA239" s="695"/>
      <c r="BB239" s="31"/>
      <c r="BC239" s="31"/>
      <c r="BD239" s="31"/>
      <c r="BE239" s="622">
        <f>BF239</f>
        <v>0</v>
      </c>
      <c r="BF239" s="622"/>
      <c r="BG239" s="622"/>
      <c r="BH239" s="31"/>
      <c r="BI239" s="31"/>
      <c r="BJ239" s="622">
        <f t="shared" si="806"/>
        <v>0</v>
      </c>
      <c r="BK239" s="622"/>
      <c r="BL239" s="31"/>
      <c r="BM239" s="31"/>
      <c r="BN239" s="622">
        <f t="shared" si="797"/>
        <v>2371659.165</v>
      </c>
      <c r="BO239" s="622"/>
      <c r="BP239" s="622"/>
      <c r="BQ239" s="674">
        <f>BQ243+BQ247+BQ250+BQ257+BQ260+BQ263+BQ267+BQ253</f>
        <v>2371659.165</v>
      </c>
      <c r="BR239" s="31"/>
      <c r="BS239" s="31"/>
      <c r="BT239" s="622">
        <f t="shared" si="807"/>
        <v>0</v>
      </c>
      <c r="BU239" s="622">
        <f t="shared" si="798"/>
        <v>2371659.165</v>
      </c>
      <c r="BV239" s="435"/>
      <c r="BW239" s="519"/>
      <c r="BX239" s="666">
        <f>BX243+BX247+BX250+BX257+BX260+BX263+BX267+BX253</f>
        <v>2371659.165</v>
      </c>
      <c r="BY239" s="571"/>
      <c r="BZ239" s="31"/>
      <c r="CE239" s="695"/>
    </row>
    <row r="240" spans="2:83" s="50" customFormat="1" ht="54" hidden="1" customHeight="1" x14ac:dyDescent="0.25">
      <c r="B240" s="200"/>
      <c r="C240" s="97" t="s">
        <v>288</v>
      </c>
      <c r="D240" s="166">
        <f t="shared" si="799"/>
        <v>0</v>
      </c>
      <c r="E240" s="166"/>
      <c r="F240" s="166"/>
      <c r="G240" s="166">
        <f>G244+G264+G254</f>
        <v>0</v>
      </c>
      <c r="H240" s="236"/>
      <c r="I240" s="236"/>
      <c r="J240" s="166">
        <f t="shared" si="800"/>
        <v>0</v>
      </c>
      <c r="K240" s="166">
        <f>Q240</f>
        <v>0</v>
      </c>
      <c r="L240" s="695" t="e">
        <f t="shared" si="627"/>
        <v>#DIV/0!</v>
      </c>
      <c r="M240" s="166"/>
      <c r="N240" s="683"/>
      <c r="O240" s="622"/>
      <c r="P240" s="683"/>
      <c r="Q240" s="622">
        <f>Q244+Q264+Q254</f>
        <v>0</v>
      </c>
      <c r="R240" s="695" t="e">
        <f t="shared" si="726"/>
        <v>#DIV/0!</v>
      </c>
      <c r="S240" s="31"/>
      <c r="T240" s="31"/>
      <c r="U240" s="31"/>
      <c r="V240" s="622"/>
      <c r="W240" s="622"/>
      <c r="X240" s="31"/>
      <c r="Y240" s="31"/>
      <c r="Z240" s="622"/>
      <c r="AA240" s="622"/>
      <c r="AB240" s="31"/>
      <c r="AC240" s="31"/>
      <c r="AD240" s="31"/>
      <c r="AE240" s="866"/>
      <c r="AF240" s="695" t="e">
        <f t="shared" si="628"/>
        <v>#DIV/0!</v>
      </c>
      <c r="AG240" s="166"/>
      <c r="AH240" s="695"/>
      <c r="AI240" s="622"/>
      <c r="AJ240" s="683"/>
      <c r="AK240" s="263"/>
      <c r="AL240" s="695" t="e">
        <f t="shared" si="804"/>
        <v>#DIV/0!</v>
      </c>
      <c r="AM240" s="31"/>
      <c r="AN240" s="31"/>
      <c r="AO240" s="31"/>
      <c r="AP240" s="622"/>
      <c r="AQ240" s="683"/>
      <c r="AR240" s="166"/>
      <c r="AS240" s="695" t="e">
        <f t="shared" si="630"/>
        <v>#DIV/0!</v>
      </c>
      <c r="AT240" s="166"/>
      <c r="AU240" s="695"/>
      <c r="AV240" s="622"/>
      <c r="AW240" s="695"/>
      <c r="AX240" s="166"/>
      <c r="AY240" s="695" t="e">
        <f t="shared" si="633"/>
        <v>#DIV/0!</v>
      </c>
      <c r="AZ240" s="31"/>
      <c r="BA240" s="695"/>
      <c r="BB240" s="31"/>
      <c r="BC240" s="31"/>
      <c r="BD240" s="31"/>
      <c r="BE240" s="622"/>
      <c r="BF240" s="622"/>
      <c r="BG240" s="622"/>
      <c r="BH240" s="31"/>
      <c r="BI240" s="31"/>
      <c r="BJ240" s="622"/>
      <c r="BK240" s="622"/>
      <c r="BL240" s="31"/>
      <c r="BM240" s="31"/>
      <c r="BN240" s="622"/>
      <c r="BO240" s="622"/>
      <c r="BP240" s="622"/>
      <c r="BQ240" s="622"/>
      <c r="BR240" s="31"/>
      <c r="BS240" s="31"/>
      <c r="BT240" s="622"/>
      <c r="BU240" s="622"/>
      <c r="BV240" s="457"/>
      <c r="BW240" s="519"/>
      <c r="BX240" s="166"/>
      <c r="BY240" s="31"/>
      <c r="BZ240" s="31"/>
      <c r="CE240" s="695"/>
    </row>
    <row r="241" spans="2:83" s="68" customFormat="1" ht="155.25" customHeight="1" x14ac:dyDescent="0.3">
      <c r="B241" s="503" t="s">
        <v>184</v>
      </c>
      <c r="C241" s="97" t="s">
        <v>53</v>
      </c>
      <c r="D241" s="166">
        <f t="shared" ref="D241:D247" si="808">G241</f>
        <v>509710.92307999998</v>
      </c>
      <c r="E241" s="166"/>
      <c r="F241" s="166"/>
      <c r="G241" s="166">
        <f>G242+G243+G244</f>
        <v>509710.92307999998</v>
      </c>
      <c r="H241" s="166"/>
      <c r="I241" s="237"/>
      <c r="J241" s="166">
        <f>J242+J243+J244</f>
        <v>0</v>
      </c>
      <c r="K241" s="166">
        <f t="shared" si="801"/>
        <v>509710.92307999998</v>
      </c>
      <c r="L241" s="695">
        <f t="shared" si="627"/>
        <v>1</v>
      </c>
      <c r="M241" s="166"/>
      <c r="N241" s="683"/>
      <c r="O241" s="622"/>
      <c r="P241" s="683"/>
      <c r="Q241" s="622">
        <f>Q242+Q243+Q244</f>
        <v>509710.92307999998</v>
      </c>
      <c r="R241" s="695">
        <f t="shared" si="726"/>
        <v>1</v>
      </c>
      <c r="S241" s="622"/>
      <c r="T241" s="683"/>
      <c r="U241" s="19"/>
      <c r="V241" s="285"/>
      <c r="W241" s="19"/>
      <c r="X241" s="19"/>
      <c r="Y241" s="19"/>
      <c r="Z241" s="622"/>
      <c r="AA241" s="622"/>
      <c r="AB241" s="622"/>
      <c r="AC241" s="19"/>
      <c r="AD241" s="19"/>
      <c r="AE241" s="166">
        <f>AK241</f>
        <v>469991.73509000009</v>
      </c>
      <c r="AF241" s="695">
        <f t="shared" si="628"/>
        <v>0.92207507002206057</v>
      </c>
      <c r="AG241" s="166"/>
      <c r="AH241" s="695"/>
      <c r="AI241" s="622"/>
      <c r="AJ241" s="683"/>
      <c r="AK241" s="622">
        <f>AK242+AK243</f>
        <v>469991.73509000009</v>
      </c>
      <c r="AL241" s="695">
        <f t="shared" si="804"/>
        <v>0.92207507002206057</v>
      </c>
      <c r="AM241" s="622"/>
      <c r="AN241" s="683"/>
      <c r="AO241" s="19"/>
      <c r="AP241" s="622">
        <f>AP242+AP243</f>
        <v>15644.958469999983</v>
      </c>
      <c r="AQ241" s="683"/>
      <c r="AR241" s="166">
        <f>AX241</f>
        <v>509710.92308000004</v>
      </c>
      <c r="AS241" s="695">
        <f t="shared" si="630"/>
        <v>1.0000000000000002</v>
      </c>
      <c r="AT241" s="166"/>
      <c r="AU241" s="695"/>
      <c r="AV241" s="622"/>
      <c r="AW241" s="695"/>
      <c r="AX241" s="166">
        <f>AX242+AX243</f>
        <v>509710.92308000004</v>
      </c>
      <c r="AY241" s="695">
        <f t="shared" si="633"/>
        <v>1.0000000000000002</v>
      </c>
      <c r="AZ241" s="622"/>
      <c r="BA241" s="695"/>
      <c r="BB241" s="19"/>
      <c r="BC241" s="622"/>
      <c r="BD241" s="19"/>
      <c r="BE241" s="622"/>
      <c r="BF241" s="622"/>
      <c r="BG241" s="622"/>
      <c r="BH241" s="622"/>
      <c r="BI241" s="19"/>
      <c r="BJ241" s="622"/>
      <c r="BK241" s="622"/>
      <c r="BL241" s="622"/>
      <c r="BM241" s="19"/>
      <c r="BN241" s="622">
        <f t="shared" ref="BN241:BN267" si="809">BQ241</f>
        <v>2018454.82143</v>
      </c>
      <c r="BO241" s="622"/>
      <c r="BP241" s="622"/>
      <c r="BQ241" s="622">
        <f>BQ242+BQ243</f>
        <v>2018454.82143</v>
      </c>
      <c r="BR241" s="622"/>
      <c r="BS241" s="19"/>
      <c r="BT241" s="622">
        <f>BT242+BT243</f>
        <v>0</v>
      </c>
      <c r="BU241" s="622">
        <f t="shared" si="798"/>
        <v>2018454.82143</v>
      </c>
      <c r="BV241" s="504"/>
      <c r="BW241" s="519"/>
      <c r="BX241" s="504">
        <f>BX242+BX243</f>
        <v>2018454.82143</v>
      </c>
      <c r="BY241" s="504"/>
      <c r="BZ241" s="19"/>
      <c r="CE241" s="695"/>
    </row>
    <row r="242" spans="2:83" s="173" customFormat="1" ht="44.25" customHeight="1" x14ac:dyDescent="0.3">
      <c r="B242" s="201"/>
      <c r="C242" s="101" t="s">
        <v>32</v>
      </c>
      <c r="D242" s="176">
        <f t="shared" si="808"/>
        <v>331312.09999999998</v>
      </c>
      <c r="E242" s="176"/>
      <c r="F242" s="176"/>
      <c r="G242" s="176">
        <v>331312.09999999998</v>
      </c>
      <c r="H242" s="176"/>
      <c r="I242" s="238"/>
      <c r="J242" s="176">
        <v>0</v>
      </c>
      <c r="K242" s="176">
        <f t="shared" si="801"/>
        <v>331312.09999999998</v>
      </c>
      <c r="L242" s="695">
        <f t="shared" si="627"/>
        <v>1</v>
      </c>
      <c r="M242" s="176"/>
      <c r="N242" s="683"/>
      <c r="O242" s="623"/>
      <c r="P242" s="683"/>
      <c r="Q242" s="623">
        <f>G242</f>
        <v>331312.09999999998</v>
      </c>
      <c r="R242" s="695">
        <f t="shared" si="726"/>
        <v>1</v>
      </c>
      <c r="S242" s="623"/>
      <c r="T242" s="683"/>
      <c r="U242" s="279"/>
      <c r="V242" s="279"/>
      <c r="W242" s="279"/>
      <c r="X242" s="279"/>
      <c r="Y242" s="279"/>
      <c r="Z242" s="623"/>
      <c r="AA242" s="623"/>
      <c r="AB242" s="623"/>
      <c r="AC242" s="279"/>
      <c r="AD242" s="19"/>
      <c r="AE242" s="176">
        <f>AK242</f>
        <v>307237.87048000004</v>
      </c>
      <c r="AF242" s="695">
        <f t="shared" si="628"/>
        <v>0.92733670300601778</v>
      </c>
      <c r="AG242" s="176"/>
      <c r="AH242" s="695"/>
      <c r="AI242" s="623"/>
      <c r="AJ242" s="683"/>
      <c r="AK242" s="623">
        <f>'[7]2 вариант'!$D$35+'[7]2 вариант'!$D$38</f>
        <v>307237.87048000004</v>
      </c>
      <c r="AL242" s="695">
        <f t="shared" si="804"/>
        <v>0.92733670300601778</v>
      </c>
      <c r="AM242" s="623"/>
      <c r="AN242" s="683"/>
      <c r="AO242" s="279"/>
      <c r="AP242" s="623">
        <v>0</v>
      </c>
      <c r="AQ242" s="683"/>
      <c r="AR242" s="176">
        <f>AX242</f>
        <v>331312.10000000003</v>
      </c>
      <c r="AS242" s="695">
        <f t="shared" si="630"/>
        <v>1.0000000000000002</v>
      </c>
      <c r="AT242" s="176"/>
      <c r="AU242" s="695"/>
      <c r="AV242" s="623"/>
      <c r="AW242" s="695"/>
      <c r="AX242" s="176">
        <f>'[7]2 вариант'!$I$35+'[7]2 вариант'!$I$38</f>
        <v>331312.10000000003</v>
      </c>
      <c r="AY242" s="695">
        <f t="shared" si="633"/>
        <v>1.0000000000000002</v>
      </c>
      <c r="AZ242" s="623"/>
      <c r="BA242" s="695"/>
      <c r="BB242" s="279"/>
      <c r="BC242" s="623"/>
      <c r="BD242" s="279"/>
      <c r="BE242" s="623"/>
      <c r="BF242" s="623"/>
      <c r="BG242" s="623"/>
      <c r="BH242" s="623"/>
      <c r="BI242" s="279"/>
      <c r="BJ242" s="623"/>
      <c r="BK242" s="623"/>
      <c r="BL242" s="623"/>
      <c r="BM242" s="279"/>
      <c r="BN242" s="623">
        <f t="shared" si="809"/>
        <v>1130334.7</v>
      </c>
      <c r="BO242" s="623"/>
      <c r="BP242" s="623"/>
      <c r="BQ242" s="623">
        <v>1130334.7</v>
      </c>
      <c r="BR242" s="623"/>
      <c r="BS242" s="279"/>
      <c r="BT242" s="623">
        <f>BX242-BQ242</f>
        <v>0</v>
      </c>
      <c r="BU242" s="623">
        <f t="shared" si="798"/>
        <v>1130334.7</v>
      </c>
      <c r="BV242" s="566"/>
      <c r="BW242" s="566"/>
      <c r="BX242" s="566">
        <v>1130334.7</v>
      </c>
      <c r="BY242" s="566"/>
      <c r="BZ242" s="279"/>
      <c r="CE242" s="695"/>
    </row>
    <row r="243" spans="2:83" s="68" customFormat="1" ht="44.25" customHeight="1" x14ac:dyDescent="0.3">
      <c r="B243" s="503"/>
      <c r="C243" s="97" t="s">
        <v>409</v>
      </c>
      <c r="D243" s="166">
        <f t="shared" si="808"/>
        <v>178398.82308</v>
      </c>
      <c r="E243" s="166"/>
      <c r="F243" s="166"/>
      <c r="G243" s="166">
        <v>178398.82308</v>
      </c>
      <c r="H243" s="166"/>
      <c r="I243" s="237"/>
      <c r="J243" s="166">
        <f>Q243-G243</f>
        <v>0</v>
      </c>
      <c r="K243" s="166">
        <f t="shared" si="801"/>
        <v>178398.82308</v>
      </c>
      <c r="L243" s="695">
        <f t="shared" si="627"/>
        <v>1</v>
      </c>
      <c r="M243" s="166"/>
      <c r="N243" s="683"/>
      <c r="O243" s="622"/>
      <c r="P243" s="683"/>
      <c r="Q243" s="622">
        <f>G243</f>
        <v>178398.82308</v>
      </c>
      <c r="R243" s="695">
        <f t="shared" si="726"/>
        <v>1</v>
      </c>
      <c r="S243" s="622"/>
      <c r="T243" s="683"/>
      <c r="U243" s="19"/>
      <c r="V243" s="285"/>
      <c r="W243" s="19"/>
      <c r="X243" s="19"/>
      <c r="Y243" s="19"/>
      <c r="Z243" s="622"/>
      <c r="AA243" s="622"/>
      <c r="AB243" s="622"/>
      <c r="AC243" s="19"/>
      <c r="AD243" s="19"/>
      <c r="AE243" s="166">
        <f>AK243</f>
        <v>162753.86461000002</v>
      </c>
      <c r="AF243" s="695">
        <f t="shared" si="628"/>
        <v>0.91230346590916545</v>
      </c>
      <c r="AG243" s="166"/>
      <c r="AH243" s="695"/>
      <c r="AI243" s="622"/>
      <c r="AJ243" s="683"/>
      <c r="AK243" s="622">
        <f>'[7]2 вариант'!$D$36+'[7]2 вариант'!$D$39</f>
        <v>162753.86461000002</v>
      </c>
      <c r="AL243" s="695">
        <f t="shared" si="804"/>
        <v>0.91230346590916545</v>
      </c>
      <c r="AM243" s="622"/>
      <c r="AN243" s="683"/>
      <c r="AO243" s="622"/>
      <c r="AP243" s="622">
        <f>AR243-AK243</f>
        <v>15644.958469999983</v>
      </c>
      <c r="AQ243" s="683"/>
      <c r="AR243" s="166">
        <f>AX243</f>
        <v>178398.82308</v>
      </c>
      <c r="AS243" s="695">
        <f t="shared" si="630"/>
        <v>1</v>
      </c>
      <c r="AT243" s="166"/>
      <c r="AU243" s="695"/>
      <c r="AV243" s="622"/>
      <c r="AW243" s="695"/>
      <c r="AX243" s="166">
        <f>'[7]2 вариант'!$I$36+'[7]2 вариант'!$I$39</f>
        <v>178398.82308</v>
      </c>
      <c r="AY243" s="695">
        <f t="shared" si="633"/>
        <v>1</v>
      </c>
      <c r="AZ243" s="622"/>
      <c r="BA243" s="695"/>
      <c r="BB243" s="622"/>
      <c r="BC243" s="622"/>
      <c r="BD243" s="622"/>
      <c r="BE243" s="622"/>
      <c r="BF243" s="622"/>
      <c r="BG243" s="622"/>
      <c r="BH243" s="622"/>
      <c r="BI243" s="622"/>
      <c r="BJ243" s="622"/>
      <c r="BK243" s="622"/>
      <c r="BL243" s="622"/>
      <c r="BM243" s="622"/>
      <c r="BN243" s="622">
        <f t="shared" si="809"/>
        <v>888120.12143000006</v>
      </c>
      <c r="BO243" s="622"/>
      <c r="BP243" s="622"/>
      <c r="BQ243" s="622">
        <v>888120.12143000006</v>
      </c>
      <c r="BR243" s="622"/>
      <c r="BS243" s="19"/>
      <c r="BT243" s="622">
        <f>BU243-BQ243</f>
        <v>0</v>
      </c>
      <c r="BU243" s="622">
        <f t="shared" si="798"/>
        <v>888120.12143000006</v>
      </c>
      <c r="BV243" s="504"/>
      <c r="BW243" s="519"/>
      <c r="BX243" s="504">
        <v>888120.12143000006</v>
      </c>
      <c r="BY243" s="504"/>
      <c r="BZ243" s="19"/>
      <c r="CE243" s="695"/>
    </row>
    <row r="244" spans="2:83" s="68" customFormat="1" ht="44.25" hidden="1" customHeight="1" x14ac:dyDescent="0.3">
      <c r="B244" s="503"/>
      <c r="C244" s="97" t="s">
        <v>31</v>
      </c>
      <c r="D244" s="166">
        <f t="shared" si="808"/>
        <v>0</v>
      </c>
      <c r="E244" s="166"/>
      <c r="F244" s="166"/>
      <c r="G244" s="166">
        <v>0</v>
      </c>
      <c r="H244" s="166"/>
      <c r="I244" s="237"/>
      <c r="J244" s="166">
        <f>Q244-G244</f>
        <v>0</v>
      </c>
      <c r="K244" s="166">
        <f t="shared" ref="K244" si="810">Q244</f>
        <v>0</v>
      </c>
      <c r="L244" s="695" t="e">
        <f t="shared" si="627"/>
        <v>#DIV/0!</v>
      </c>
      <c r="M244" s="166"/>
      <c r="N244" s="683"/>
      <c r="O244" s="622"/>
      <c r="P244" s="683"/>
      <c r="Q244" s="622">
        <v>0</v>
      </c>
      <c r="R244" s="695" t="e">
        <f t="shared" si="726"/>
        <v>#DIV/0!</v>
      </c>
      <c r="S244" s="622"/>
      <c r="T244" s="683"/>
      <c r="U244" s="19"/>
      <c r="V244" s="285"/>
      <c r="W244" s="19"/>
      <c r="X244" s="19"/>
      <c r="Y244" s="19"/>
      <c r="Z244" s="622"/>
      <c r="AA244" s="622"/>
      <c r="AB244" s="622"/>
      <c r="AC244" s="19"/>
      <c r="AD244" s="19"/>
      <c r="AE244" s="166">
        <f t="shared" ref="AE244:AE250" si="811">AK244</f>
        <v>0</v>
      </c>
      <c r="AF244" s="695" t="e">
        <f t="shared" si="628"/>
        <v>#DIV/0!</v>
      </c>
      <c r="AG244" s="166"/>
      <c r="AH244" s="695"/>
      <c r="AI244" s="622"/>
      <c r="AJ244" s="683"/>
      <c r="AK244" s="622"/>
      <c r="AL244" s="695" t="e">
        <f t="shared" si="804"/>
        <v>#DIV/0!</v>
      </c>
      <c r="AM244" s="622"/>
      <c r="AN244" s="683"/>
      <c r="AO244" s="19"/>
      <c r="AP244" s="622"/>
      <c r="AQ244" s="683"/>
      <c r="AR244" s="166"/>
      <c r="AS244" s="695" t="e">
        <f t="shared" si="630"/>
        <v>#DIV/0!</v>
      </c>
      <c r="AT244" s="166"/>
      <c r="AU244" s="695"/>
      <c r="AV244" s="622"/>
      <c r="AW244" s="695"/>
      <c r="AX244" s="166"/>
      <c r="AY244" s="695" t="e">
        <f t="shared" si="633"/>
        <v>#DIV/0!</v>
      </c>
      <c r="AZ244" s="622"/>
      <c r="BA244" s="695"/>
      <c r="BB244" s="19"/>
      <c r="BC244" s="622"/>
      <c r="BD244" s="19"/>
      <c r="BE244" s="622"/>
      <c r="BF244" s="622"/>
      <c r="BG244" s="622"/>
      <c r="BH244" s="622"/>
      <c r="BI244" s="19"/>
      <c r="BJ244" s="622"/>
      <c r="BK244" s="622"/>
      <c r="BL244" s="622"/>
      <c r="BM244" s="19"/>
      <c r="BN244" s="622"/>
      <c r="BO244" s="622"/>
      <c r="BP244" s="622"/>
      <c r="BQ244" s="622"/>
      <c r="BR244" s="622"/>
      <c r="BS244" s="19"/>
      <c r="BT244" s="622"/>
      <c r="BU244" s="622"/>
      <c r="BV244" s="504"/>
      <c r="BW244" s="519"/>
      <c r="BX244" s="504"/>
      <c r="BY244" s="504"/>
      <c r="BZ244" s="19"/>
      <c r="CE244" s="695"/>
    </row>
    <row r="245" spans="2:83" s="68" customFormat="1" ht="44.25" hidden="1" customHeight="1" x14ac:dyDescent="0.3">
      <c r="B245" s="503" t="s">
        <v>185</v>
      </c>
      <c r="C245" s="97" t="s">
        <v>38</v>
      </c>
      <c r="D245" s="166">
        <f t="shared" si="808"/>
        <v>0</v>
      </c>
      <c r="E245" s="166"/>
      <c r="F245" s="166"/>
      <c r="G245" s="166">
        <f>G246+G247</f>
        <v>0</v>
      </c>
      <c r="H245" s="166"/>
      <c r="I245" s="237"/>
      <c r="J245" s="166">
        <v>0</v>
      </c>
      <c r="K245" s="166">
        <f t="shared" si="801"/>
        <v>0</v>
      </c>
      <c r="L245" s="695" t="e">
        <f t="shared" si="627"/>
        <v>#DIV/0!</v>
      </c>
      <c r="M245" s="166"/>
      <c r="N245" s="683"/>
      <c r="O245" s="622"/>
      <c r="P245" s="683"/>
      <c r="Q245" s="622">
        <f>Q246+Q247</f>
        <v>0</v>
      </c>
      <c r="R245" s="695" t="e">
        <f t="shared" si="726"/>
        <v>#DIV/0!</v>
      </c>
      <c r="S245" s="622"/>
      <c r="T245" s="683"/>
      <c r="U245" s="19"/>
      <c r="V245" s="285"/>
      <c r="W245" s="19"/>
      <c r="X245" s="19"/>
      <c r="Y245" s="19"/>
      <c r="Z245" s="622"/>
      <c r="AA245" s="622"/>
      <c r="AB245" s="622"/>
      <c r="AC245" s="19"/>
      <c r="AD245" s="19"/>
      <c r="AE245" s="166">
        <f t="shared" si="811"/>
        <v>0</v>
      </c>
      <c r="AF245" s="695" t="e">
        <f t="shared" si="628"/>
        <v>#DIV/0!</v>
      </c>
      <c r="AG245" s="166"/>
      <c r="AH245" s="695"/>
      <c r="AI245" s="622"/>
      <c r="AJ245" s="683"/>
      <c r="AK245" s="622">
        <f>AK246+AK247</f>
        <v>0</v>
      </c>
      <c r="AL245" s="695" t="e">
        <f t="shared" si="804"/>
        <v>#DIV/0!</v>
      </c>
      <c r="AM245" s="622"/>
      <c r="AN245" s="683"/>
      <c r="AO245" s="19"/>
      <c r="AP245" s="622">
        <f>AP246+AP247</f>
        <v>0</v>
      </c>
      <c r="AQ245" s="683"/>
      <c r="AR245" s="166">
        <f>AX245</f>
        <v>0</v>
      </c>
      <c r="AS245" s="695" t="e">
        <f t="shared" si="630"/>
        <v>#DIV/0!</v>
      </c>
      <c r="AT245" s="166"/>
      <c r="AU245" s="695"/>
      <c r="AV245" s="622"/>
      <c r="AW245" s="695"/>
      <c r="AX245" s="166">
        <f>AX246+AX247</f>
        <v>0</v>
      </c>
      <c r="AY245" s="695" t="e">
        <f t="shared" si="633"/>
        <v>#DIV/0!</v>
      </c>
      <c r="AZ245" s="622"/>
      <c r="BA245" s="695"/>
      <c r="BB245" s="19"/>
      <c r="BC245" s="622"/>
      <c r="BD245" s="19"/>
      <c r="BE245" s="622"/>
      <c r="BF245" s="622"/>
      <c r="BG245" s="622"/>
      <c r="BH245" s="622"/>
      <c r="BI245" s="19"/>
      <c r="BJ245" s="622"/>
      <c r="BK245" s="622"/>
      <c r="BL245" s="622"/>
      <c r="BM245" s="19"/>
      <c r="BN245" s="622">
        <f t="shared" si="809"/>
        <v>0</v>
      </c>
      <c r="BO245" s="622"/>
      <c r="BP245" s="622"/>
      <c r="BQ245" s="622">
        <f>BQ246+BQ247</f>
        <v>0</v>
      </c>
      <c r="BR245" s="622"/>
      <c r="BS245" s="19"/>
      <c r="BT245" s="622">
        <f>BT246+BT247</f>
        <v>0</v>
      </c>
      <c r="BU245" s="622">
        <f t="shared" si="798"/>
        <v>0</v>
      </c>
      <c r="BV245" s="504"/>
      <c r="BW245" s="519"/>
      <c r="BX245" s="504">
        <f>BX246+BX247</f>
        <v>0</v>
      </c>
      <c r="BY245" s="504"/>
      <c r="BZ245" s="19"/>
      <c r="CE245" s="695"/>
    </row>
    <row r="246" spans="2:83" s="173" customFormat="1" ht="55.5" hidden="1" customHeight="1" x14ac:dyDescent="0.3">
      <c r="B246" s="201"/>
      <c r="C246" s="101" t="s">
        <v>32</v>
      </c>
      <c r="D246" s="176">
        <f t="shared" si="808"/>
        <v>0</v>
      </c>
      <c r="E246" s="176"/>
      <c r="F246" s="176"/>
      <c r="G246" s="176">
        <v>0</v>
      </c>
      <c r="H246" s="176"/>
      <c r="I246" s="238"/>
      <c r="J246" s="176">
        <v>0</v>
      </c>
      <c r="K246" s="176">
        <f t="shared" si="801"/>
        <v>0</v>
      </c>
      <c r="L246" s="695" t="e">
        <f t="shared" si="627"/>
        <v>#DIV/0!</v>
      </c>
      <c r="M246" s="176"/>
      <c r="N246" s="683"/>
      <c r="O246" s="623"/>
      <c r="P246" s="683"/>
      <c r="Q246" s="623">
        <v>0</v>
      </c>
      <c r="R246" s="695" t="e">
        <f t="shared" si="726"/>
        <v>#DIV/0!</v>
      </c>
      <c r="S246" s="623"/>
      <c r="T246" s="683"/>
      <c r="U246" s="279"/>
      <c r="V246" s="279"/>
      <c r="W246" s="279"/>
      <c r="X246" s="279"/>
      <c r="Y246" s="279"/>
      <c r="Z246" s="623"/>
      <c r="AA246" s="623"/>
      <c r="AB246" s="623"/>
      <c r="AC246" s="279"/>
      <c r="AD246" s="19"/>
      <c r="AE246" s="176">
        <f t="shared" si="811"/>
        <v>0</v>
      </c>
      <c r="AF246" s="695" t="e">
        <f t="shared" si="628"/>
        <v>#DIV/0!</v>
      </c>
      <c r="AG246" s="176"/>
      <c r="AH246" s="695"/>
      <c r="AI246" s="623"/>
      <c r="AJ246" s="683"/>
      <c r="AK246" s="623">
        <v>0</v>
      </c>
      <c r="AL246" s="695" t="e">
        <f t="shared" si="804"/>
        <v>#DIV/0!</v>
      </c>
      <c r="AM246" s="623"/>
      <c r="AN246" s="683"/>
      <c r="AO246" s="279"/>
      <c r="AP246" s="623">
        <f>AR246-AK246</f>
        <v>0</v>
      </c>
      <c r="AQ246" s="683"/>
      <c r="AR246" s="176">
        <f>AX246</f>
        <v>0</v>
      </c>
      <c r="AS246" s="695" t="e">
        <f t="shared" si="630"/>
        <v>#DIV/0!</v>
      </c>
      <c r="AT246" s="176"/>
      <c r="AU246" s="695"/>
      <c r="AV246" s="623"/>
      <c r="AW246" s="695"/>
      <c r="AX246" s="176">
        <v>0</v>
      </c>
      <c r="AY246" s="695" t="e">
        <f t="shared" si="633"/>
        <v>#DIV/0!</v>
      </c>
      <c r="AZ246" s="623"/>
      <c r="BA246" s="695"/>
      <c r="BB246" s="279"/>
      <c r="BC246" s="623"/>
      <c r="BD246" s="279"/>
      <c r="BE246" s="623"/>
      <c r="BF246" s="623"/>
      <c r="BG246" s="623"/>
      <c r="BH246" s="623"/>
      <c r="BI246" s="279"/>
      <c r="BJ246" s="623"/>
      <c r="BK246" s="623"/>
      <c r="BL246" s="623"/>
      <c r="BM246" s="279"/>
      <c r="BN246" s="623">
        <f t="shared" si="809"/>
        <v>0</v>
      </c>
      <c r="BO246" s="623"/>
      <c r="BP246" s="623"/>
      <c r="BQ246" s="623">
        <v>0</v>
      </c>
      <c r="BR246" s="623"/>
      <c r="BS246" s="279"/>
      <c r="BT246" s="623">
        <f>BU246-BQ246</f>
        <v>0</v>
      </c>
      <c r="BU246" s="623">
        <f t="shared" si="798"/>
        <v>0</v>
      </c>
      <c r="BV246" s="548"/>
      <c r="BW246" s="548"/>
      <c r="BX246" s="548">
        <v>0</v>
      </c>
      <c r="BY246" s="548"/>
      <c r="BZ246" s="279"/>
      <c r="CE246" s="695"/>
    </row>
    <row r="247" spans="2:83" s="68" customFormat="1" ht="55.5" hidden="1" customHeight="1" x14ac:dyDescent="0.3">
      <c r="B247" s="503"/>
      <c r="C247" s="97" t="s">
        <v>409</v>
      </c>
      <c r="D247" s="166">
        <f t="shared" si="808"/>
        <v>0</v>
      </c>
      <c r="E247" s="166"/>
      <c r="F247" s="166"/>
      <c r="G247" s="166">
        <v>0</v>
      </c>
      <c r="H247" s="166"/>
      <c r="I247" s="237"/>
      <c r="J247" s="166">
        <v>0</v>
      </c>
      <c r="K247" s="166">
        <f t="shared" si="801"/>
        <v>0</v>
      </c>
      <c r="L247" s="695" t="e">
        <f t="shared" si="627"/>
        <v>#DIV/0!</v>
      </c>
      <c r="M247" s="166"/>
      <c r="N247" s="683"/>
      <c r="O247" s="622"/>
      <c r="P247" s="683"/>
      <c r="Q247" s="622">
        <v>0</v>
      </c>
      <c r="R247" s="695" t="e">
        <f t="shared" si="726"/>
        <v>#DIV/0!</v>
      </c>
      <c r="S247" s="622"/>
      <c r="T247" s="683"/>
      <c r="U247" s="19"/>
      <c r="V247" s="285"/>
      <c r="W247" s="19"/>
      <c r="X247" s="19"/>
      <c r="Y247" s="19"/>
      <c r="Z247" s="622"/>
      <c r="AA247" s="622"/>
      <c r="AB247" s="622"/>
      <c r="AC247" s="19"/>
      <c r="AD247" s="19"/>
      <c r="AE247" s="166">
        <f t="shared" si="811"/>
        <v>0</v>
      </c>
      <c r="AF247" s="695" t="e">
        <f t="shared" si="628"/>
        <v>#DIV/0!</v>
      </c>
      <c r="AG247" s="166"/>
      <c r="AH247" s="695"/>
      <c r="AI247" s="622"/>
      <c r="AJ247" s="683"/>
      <c r="AK247" s="622">
        <v>0</v>
      </c>
      <c r="AL247" s="695" t="e">
        <f t="shared" si="804"/>
        <v>#DIV/0!</v>
      </c>
      <c r="AM247" s="622"/>
      <c r="AN247" s="683"/>
      <c r="AO247" s="19"/>
      <c r="AP247" s="622">
        <f>AR247-AK247</f>
        <v>0</v>
      </c>
      <c r="AQ247" s="683"/>
      <c r="AR247" s="166">
        <f>AX247</f>
        <v>0</v>
      </c>
      <c r="AS247" s="695" t="e">
        <f t="shared" si="630"/>
        <v>#DIV/0!</v>
      </c>
      <c r="AT247" s="166"/>
      <c r="AU247" s="695"/>
      <c r="AV247" s="622"/>
      <c r="AW247" s="695"/>
      <c r="AX247" s="166">
        <v>0</v>
      </c>
      <c r="AY247" s="695" t="e">
        <f t="shared" si="633"/>
        <v>#DIV/0!</v>
      </c>
      <c r="AZ247" s="622"/>
      <c r="BA247" s="695"/>
      <c r="BB247" s="19"/>
      <c r="BC247" s="622"/>
      <c r="BD247" s="19"/>
      <c r="BE247" s="622"/>
      <c r="BF247" s="622"/>
      <c r="BG247" s="622"/>
      <c r="BH247" s="622"/>
      <c r="BI247" s="19"/>
      <c r="BJ247" s="622"/>
      <c r="BK247" s="622"/>
      <c r="BL247" s="622"/>
      <c r="BM247" s="19"/>
      <c r="BN247" s="622">
        <f t="shared" si="809"/>
        <v>0</v>
      </c>
      <c r="BO247" s="622"/>
      <c r="BP247" s="622"/>
      <c r="BQ247" s="622">
        <v>0</v>
      </c>
      <c r="BR247" s="622"/>
      <c r="BS247" s="19"/>
      <c r="BT247" s="622">
        <f>BU247-BQ247</f>
        <v>0</v>
      </c>
      <c r="BU247" s="622">
        <f t="shared" si="798"/>
        <v>0</v>
      </c>
      <c r="BV247" s="504"/>
      <c r="BW247" s="519"/>
      <c r="BX247" s="504">
        <v>0</v>
      </c>
      <c r="BY247" s="504"/>
      <c r="BZ247" s="19"/>
      <c r="CE247" s="695"/>
    </row>
    <row r="248" spans="2:83" s="68" customFormat="1" ht="55.5" hidden="1" customHeight="1" x14ac:dyDescent="0.3">
      <c r="B248" s="503" t="s">
        <v>7</v>
      </c>
      <c r="C248" s="124" t="s">
        <v>227</v>
      </c>
      <c r="D248" s="166">
        <f t="shared" ref="D248:D257" si="812">G248</f>
        <v>0</v>
      </c>
      <c r="E248" s="166"/>
      <c r="F248" s="166"/>
      <c r="G248" s="166">
        <f>G249+G250</f>
        <v>0</v>
      </c>
      <c r="H248" s="166"/>
      <c r="I248" s="237"/>
      <c r="J248" s="166"/>
      <c r="K248" s="166">
        <f t="shared" si="801"/>
        <v>0</v>
      </c>
      <c r="L248" s="695" t="e">
        <f t="shared" si="627"/>
        <v>#DIV/0!</v>
      </c>
      <c r="M248" s="166"/>
      <c r="N248" s="683"/>
      <c r="O248" s="622"/>
      <c r="P248" s="683"/>
      <c r="Q248" s="622">
        <f>Q249+Q250</f>
        <v>0</v>
      </c>
      <c r="R248" s="695" t="e">
        <f t="shared" si="726"/>
        <v>#DIV/0!</v>
      </c>
      <c r="S248" s="622"/>
      <c r="T248" s="683"/>
      <c r="U248" s="19"/>
      <c r="V248" s="285"/>
      <c r="W248" s="19"/>
      <c r="X248" s="19"/>
      <c r="Y248" s="19"/>
      <c r="Z248" s="622"/>
      <c r="AA248" s="622"/>
      <c r="AB248" s="622"/>
      <c r="AC248" s="19"/>
      <c r="AD248" s="19"/>
      <c r="AE248" s="166">
        <f t="shared" si="811"/>
        <v>0</v>
      </c>
      <c r="AF248" s="695" t="e">
        <f t="shared" si="628"/>
        <v>#DIV/0!</v>
      </c>
      <c r="AG248" s="166"/>
      <c r="AH248" s="695"/>
      <c r="AI248" s="622"/>
      <c r="AJ248" s="683"/>
      <c r="AK248" s="622"/>
      <c r="AL248" s="695" t="e">
        <f t="shared" si="804"/>
        <v>#DIV/0!</v>
      </c>
      <c r="AM248" s="622"/>
      <c r="AN248" s="683"/>
      <c r="AO248" s="19"/>
      <c r="AP248" s="622"/>
      <c r="AQ248" s="683"/>
      <c r="AR248" s="166"/>
      <c r="AS248" s="695" t="e">
        <f t="shared" si="630"/>
        <v>#DIV/0!</v>
      </c>
      <c r="AT248" s="166"/>
      <c r="AU248" s="695"/>
      <c r="AV248" s="622"/>
      <c r="AW248" s="695"/>
      <c r="AX248" s="166"/>
      <c r="AY248" s="695" t="e">
        <f t="shared" si="633"/>
        <v>#DIV/0!</v>
      </c>
      <c r="AZ248" s="622"/>
      <c r="BA248" s="695"/>
      <c r="BB248" s="19"/>
      <c r="BC248" s="622"/>
      <c r="BD248" s="19"/>
      <c r="BE248" s="622"/>
      <c r="BF248" s="622"/>
      <c r="BG248" s="622"/>
      <c r="BH248" s="622"/>
      <c r="BI248" s="19"/>
      <c r="BJ248" s="622"/>
      <c r="BK248" s="622"/>
      <c r="BL248" s="622"/>
      <c r="BM248" s="19"/>
      <c r="BN248" s="622">
        <f t="shared" si="809"/>
        <v>0</v>
      </c>
      <c r="BO248" s="622"/>
      <c r="BP248" s="622"/>
      <c r="BQ248" s="622">
        <f>BQ249+BQ250</f>
        <v>0</v>
      </c>
      <c r="BR248" s="622"/>
      <c r="BS248" s="19"/>
      <c r="BT248" s="622">
        <f t="shared" ref="BT248:BT263" si="813">BX248</f>
        <v>0</v>
      </c>
      <c r="BU248" s="622">
        <f t="shared" si="798"/>
        <v>0</v>
      </c>
      <c r="BV248" s="504"/>
      <c r="BW248" s="519"/>
      <c r="BX248" s="504">
        <f>BX249+BX250</f>
        <v>0</v>
      </c>
      <c r="BY248" s="504"/>
      <c r="BZ248" s="19"/>
      <c r="CE248" s="695"/>
    </row>
    <row r="249" spans="2:83" s="173" customFormat="1" ht="55.5" hidden="1" customHeight="1" x14ac:dyDescent="0.3">
      <c r="B249" s="201"/>
      <c r="C249" s="101" t="s">
        <v>32</v>
      </c>
      <c r="D249" s="176">
        <f t="shared" si="812"/>
        <v>0</v>
      </c>
      <c r="E249" s="176"/>
      <c r="F249" s="176"/>
      <c r="G249" s="176">
        <v>0</v>
      </c>
      <c r="H249" s="176"/>
      <c r="I249" s="238"/>
      <c r="J249" s="166"/>
      <c r="K249" s="176">
        <f t="shared" si="801"/>
        <v>0</v>
      </c>
      <c r="L249" s="695" t="e">
        <f t="shared" si="627"/>
        <v>#DIV/0!</v>
      </c>
      <c r="M249" s="176"/>
      <c r="N249" s="683"/>
      <c r="O249" s="623"/>
      <c r="P249" s="683"/>
      <c r="Q249" s="623">
        <v>0</v>
      </c>
      <c r="R249" s="695" t="e">
        <f t="shared" si="726"/>
        <v>#DIV/0!</v>
      </c>
      <c r="S249" s="623"/>
      <c r="T249" s="683"/>
      <c r="U249" s="279"/>
      <c r="V249" s="279"/>
      <c r="W249" s="279"/>
      <c r="X249" s="279"/>
      <c r="Y249" s="279"/>
      <c r="Z249" s="623"/>
      <c r="AA249" s="623"/>
      <c r="AB249" s="623"/>
      <c r="AC249" s="279"/>
      <c r="AD249" s="19"/>
      <c r="AE249" s="166">
        <f t="shared" si="811"/>
        <v>0</v>
      </c>
      <c r="AF249" s="695" t="e">
        <f t="shared" si="628"/>
        <v>#DIV/0!</v>
      </c>
      <c r="AG249" s="176"/>
      <c r="AH249" s="695"/>
      <c r="AI249" s="623"/>
      <c r="AJ249" s="683"/>
      <c r="AK249" s="623"/>
      <c r="AL249" s="695" t="e">
        <f t="shared" si="804"/>
        <v>#DIV/0!</v>
      </c>
      <c r="AM249" s="623"/>
      <c r="AN249" s="683"/>
      <c r="AO249" s="279"/>
      <c r="AP249" s="623"/>
      <c r="AQ249" s="683"/>
      <c r="AR249" s="176">
        <f>AX249</f>
        <v>0</v>
      </c>
      <c r="AS249" s="695" t="e">
        <f t="shared" si="630"/>
        <v>#DIV/0!</v>
      </c>
      <c r="AT249" s="176"/>
      <c r="AU249" s="695"/>
      <c r="AV249" s="623"/>
      <c r="AW249" s="695"/>
      <c r="AX249" s="176"/>
      <c r="AY249" s="695" t="e">
        <f t="shared" si="633"/>
        <v>#DIV/0!</v>
      </c>
      <c r="AZ249" s="623"/>
      <c r="BA249" s="695"/>
      <c r="BB249" s="279"/>
      <c r="BC249" s="623"/>
      <c r="BD249" s="279"/>
      <c r="BE249" s="623"/>
      <c r="BF249" s="623"/>
      <c r="BG249" s="623"/>
      <c r="BH249" s="623"/>
      <c r="BI249" s="279"/>
      <c r="BJ249" s="623"/>
      <c r="BK249" s="623"/>
      <c r="BL249" s="623"/>
      <c r="BM249" s="279"/>
      <c r="BN249" s="623">
        <f t="shared" si="809"/>
        <v>0</v>
      </c>
      <c r="BO249" s="623"/>
      <c r="BP249" s="623"/>
      <c r="BQ249" s="623">
        <v>0</v>
      </c>
      <c r="BR249" s="623"/>
      <c r="BS249" s="279"/>
      <c r="BT249" s="623">
        <f t="shared" si="813"/>
        <v>0</v>
      </c>
      <c r="BU249" s="623">
        <f t="shared" si="798"/>
        <v>0</v>
      </c>
      <c r="BV249" s="505"/>
      <c r="BW249" s="517"/>
      <c r="BX249" s="505">
        <v>0</v>
      </c>
      <c r="BY249" s="505"/>
      <c r="BZ249" s="279"/>
      <c r="CE249" s="695"/>
    </row>
    <row r="250" spans="2:83" s="68" customFormat="1" ht="55.5" hidden="1" customHeight="1" x14ac:dyDescent="0.3">
      <c r="B250" s="503"/>
      <c r="C250" s="97" t="s">
        <v>409</v>
      </c>
      <c r="D250" s="166">
        <f t="shared" si="812"/>
        <v>0</v>
      </c>
      <c r="E250" s="166"/>
      <c r="F250" s="166"/>
      <c r="G250" s="166">
        <v>0</v>
      </c>
      <c r="H250" s="166"/>
      <c r="I250" s="237"/>
      <c r="J250" s="166"/>
      <c r="K250" s="166">
        <f t="shared" si="801"/>
        <v>0</v>
      </c>
      <c r="L250" s="695" t="e">
        <f t="shared" si="627"/>
        <v>#DIV/0!</v>
      </c>
      <c r="M250" s="166"/>
      <c r="N250" s="683"/>
      <c r="O250" s="622"/>
      <c r="P250" s="683"/>
      <c r="Q250" s="622">
        <v>0</v>
      </c>
      <c r="R250" s="695" t="e">
        <f t="shared" si="726"/>
        <v>#DIV/0!</v>
      </c>
      <c r="S250" s="622"/>
      <c r="T250" s="683"/>
      <c r="U250" s="19"/>
      <c r="V250" s="285"/>
      <c r="W250" s="19"/>
      <c r="X250" s="19"/>
      <c r="Y250" s="19"/>
      <c r="Z250" s="622"/>
      <c r="AA250" s="622"/>
      <c r="AB250" s="622"/>
      <c r="AC250" s="19"/>
      <c r="AD250" s="19"/>
      <c r="AE250" s="166">
        <f t="shared" si="811"/>
        <v>0</v>
      </c>
      <c r="AF250" s="695" t="e">
        <f t="shared" si="628"/>
        <v>#DIV/0!</v>
      </c>
      <c r="AG250" s="166"/>
      <c r="AH250" s="695"/>
      <c r="AI250" s="622"/>
      <c r="AJ250" s="683"/>
      <c r="AK250" s="622"/>
      <c r="AL250" s="695" t="e">
        <f t="shared" si="804"/>
        <v>#DIV/0!</v>
      </c>
      <c r="AM250" s="622"/>
      <c r="AN250" s="683"/>
      <c r="AO250" s="19"/>
      <c r="AP250" s="622"/>
      <c r="AQ250" s="683"/>
      <c r="AR250" s="166">
        <f>AX250</f>
        <v>0</v>
      </c>
      <c r="AS250" s="695" t="e">
        <f t="shared" si="630"/>
        <v>#DIV/0!</v>
      </c>
      <c r="AT250" s="166"/>
      <c r="AU250" s="695"/>
      <c r="AV250" s="622"/>
      <c r="AW250" s="695"/>
      <c r="AX250" s="166"/>
      <c r="AY250" s="695" t="e">
        <f t="shared" si="633"/>
        <v>#DIV/0!</v>
      </c>
      <c r="AZ250" s="622"/>
      <c r="BA250" s="695"/>
      <c r="BB250" s="19"/>
      <c r="BC250" s="622"/>
      <c r="BD250" s="19"/>
      <c r="BE250" s="622"/>
      <c r="BF250" s="622"/>
      <c r="BG250" s="622"/>
      <c r="BH250" s="622"/>
      <c r="BI250" s="19"/>
      <c r="BJ250" s="622"/>
      <c r="BK250" s="622"/>
      <c r="BL250" s="622"/>
      <c r="BM250" s="19"/>
      <c r="BN250" s="622">
        <f t="shared" si="809"/>
        <v>0</v>
      </c>
      <c r="BO250" s="622"/>
      <c r="BP250" s="622"/>
      <c r="BQ250" s="622">
        <v>0</v>
      </c>
      <c r="BR250" s="622"/>
      <c r="BS250" s="19"/>
      <c r="BT250" s="622">
        <f t="shared" si="813"/>
        <v>0</v>
      </c>
      <c r="BU250" s="622">
        <f t="shared" si="798"/>
        <v>0</v>
      </c>
      <c r="BV250" s="504"/>
      <c r="BW250" s="519"/>
      <c r="BX250" s="504">
        <v>0</v>
      </c>
      <c r="BY250" s="504"/>
      <c r="BZ250" s="19"/>
      <c r="CE250" s="695"/>
    </row>
    <row r="251" spans="2:83" s="68" customFormat="1" ht="55.5" customHeight="1" x14ac:dyDescent="0.3">
      <c r="B251" s="503" t="s">
        <v>185</v>
      </c>
      <c r="C251" s="124" t="s">
        <v>228</v>
      </c>
      <c r="D251" s="166">
        <f t="shared" si="812"/>
        <v>663557.07692999998</v>
      </c>
      <c r="E251" s="166"/>
      <c r="F251" s="166"/>
      <c r="G251" s="166">
        <f t="shared" ref="G251" si="814">G252+G253</f>
        <v>663557.07692999998</v>
      </c>
      <c r="H251" s="166"/>
      <c r="I251" s="237"/>
      <c r="J251" s="166">
        <f>Q251-G251</f>
        <v>0</v>
      </c>
      <c r="K251" s="166">
        <f t="shared" si="801"/>
        <v>663557.07692999998</v>
      </c>
      <c r="L251" s="695">
        <f t="shared" si="627"/>
        <v>1</v>
      </c>
      <c r="M251" s="166"/>
      <c r="N251" s="683"/>
      <c r="O251" s="622"/>
      <c r="P251" s="683"/>
      <c r="Q251" s="166">
        <f t="shared" ref="Q251" si="815">Q252+Q253</f>
        <v>663557.07692999998</v>
      </c>
      <c r="R251" s="695">
        <f t="shared" si="726"/>
        <v>1</v>
      </c>
      <c r="S251" s="622"/>
      <c r="T251" s="683"/>
      <c r="U251" s="19"/>
      <c r="V251" s="285"/>
      <c r="W251" s="19"/>
      <c r="X251" s="19"/>
      <c r="Y251" s="19"/>
      <c r="Z251" s="622"/>
      <c r="AA251" s="622"/>
      <c r="AB251" s="622"/>
      <c r="AC251" s="19"/>
      <c r="AD251" s="19"/>
      <c r="AE251" s="166">
        <f>AK251</f>
        <v>294242.9117</v>
      </c>
      <c r="AF251" s="695">
        <f t="shared" si="628"/>
        <v>0.44343270824770403</v>
      </c>
      <c r="AG251" s="166">
        <f t="shared" ref="AG251" si="816">AG252+AG253</f>
        <v>0</v>
      </c>
      <c r="AH251" s="695"/>
      <c r="AI251" s="622"/>
      <c r="AJ251" s="683"/>
      <c r="AK251" s="622">
        <f>AK252+AK253</f>
        <v>294242.9117</v>
      </c>
      <c r="AL251" s="695">
        <f t="shared" si="804"/>
        <v>0.44343270824770403</v>
      </c>
      <c r="AM251" s="622"/>
      <c r="AN251" s="683"/>
      <c r="AO251" s="19"/>
      <c r="AP251" s="622">
        <f>AP252+AP253</f>
        <v>129259.95783000001</v>
      </c>
      <c r="AQ251" s="683"/>
      <c r="AR251" s="166">
        <f>AX251</f>
        <v>663557.07692999998</v>
      </c>
      <c r="AS251" s="695">
        <f t="shared" si="630"/>
        <v>1</v>
      </c>
      <c r="AT251" s="166">
        <f t="shared" ref="AT251" si="817">AT252+AT253</f>
        <v>0</v>
      </c>
      <c r="AU251" s="695"/>
      <c r="AV251" s="622"/>
      <c r="AW251" s="695"/>
      <c r="AX251" s="166">
        <f>AX252+AX253</f>
        <v>663557.07692999998</v>
      </c>
      <c r="AY251" s="695">
        <f t="shared" si="633"/>
        <v>1</v>
      </c>
      <c r="AZ251" s="622"/>
      <c r="BA251" s="695"/>
      <c r="BB251" s="19"/>
      <c r="BC251" s="622"/>
      <c r="BD251" s="19"/>
      <c r="BE251" s="622"/>
      <c r="BF251" s="622"/>
      <c r="BG251" s="622"/>
      <c r="BH251" s="622"/>
      <c r="BI251" s="19"/>
      <c r="BJ251" s="622"/>
      <c r="BK251" s="622"/>
      <c r="BL251" s="622"/>
      <c r="BM251" s="19"/>
      <c r="BN251" s="622">
        <f t="shared" si="809"/>
        <v>549474.28599999996</v>
      </c>
      <c r="BO251" s="622"/>
      <c r="BP251" s="622"/>
      <c r="BQ251" s="622">
        <f>BQ252+BQ253</f>
        <v>549474.28599999996</v>
      </c>
      <c r="BR251" s="622"/>
      <c r="BS251" s="19"/>
      <c r="BT251" s="622">
        <f>BT252+BT253</f>
        <v>0</v>
      </c>
      <c r="BU251" s="622">
        <f>BU252+BU253</f>
        <v>549474.28599999996</v>
      </c>
      <c r="BV251" s="504"/>
      <c r="BW251" s="519"/>
      <c r="BX251" s="504">
        <f>BX252+BX253</f>
        <v>549474.28599999996</v>
      </c>
      <c r="BY251" s="504"/>
      <c r="BZ251" s="19"/>
      <c r="CE251" s="695"/>
    </row>
    <row r="252" spans="2:83" s="173" customFormat="1" ht="55.5" customHeight="1" x14ac:dyDescent="0.3">
      <c r="B252" s="201"/>
      <c r="C252" s="101" t="s">
        <v>32</v>
      </c>
      <c r="D252" s="176">
        <f t="shared" si="812"/>
        <v>431312.1</v>
      </c>
      <c r="E252" s="176"/>
      <c r="F252" s="176"/>
      <c r="G252" s="176">
        <v>431312.1</v>
      </c>
      <c r="H252" s="176"/>
      <c r="I252" s="238"/>
      <c r="J252" s="176">
        <v>0</v>
      </c>
      <c r="K252" s="176">
        <f t="shared" si="801"/>
        <v>431312.1</v>
      </c>
      <c r="L252" s="695">
        <f t="shared" si="627"/>
        <v>1</v>
      </c>
      <c r="M252" s="176"/>
      <c r="N252" s="683"/>
      <c r="O252" s="623"/>
      <c r="P252" s="683"/>
      <c r="Q252" s="623">
        <f>G252</f>
        <v>431312.1</v>
      </c>
      <c r="R252" s="695">
        <f t="shared" si="726"/>
        <v>1</v>
      </c>
      <c r="S252" s="623"/>
      <c r="T252" s="683"/>
      <c r="U252" s="279"/>
      <c r="V252" s="279"/>
      <c r="W252" s="279"/>
      <c r="X252" s="279"/>
      <c r="Y252" s="279"/>
      <c r="Z252" s="623"/>
      <c r="AA252" s="623"/>
      <c r="AB252" s="623"/>
      <c r="AC252" s="279"/>
      <c r="AD252" s="19"/>
      <c r="AE252" s="176">
        <f>AK252</f>
        <v>191257.89259999999</v>
      </c>
      <c r="AF252" s="695">
        <f t="shared" si="628"/>
        <v>0.44343270824073799</v>
      </c>
      <c r="AG252" s="176">
        <v>0</v>
      </c>
      <c r="AH252" s="695"/>
      <c r="AI252" s="623"/>
      <c r="AJ252" s="683"/>
      <c r="AK252" s="176">
        <f>'[7]2 вариант'!$D$42+'[7]2 вариант'!$D$45</f>
        <v>191257.89259999999</v>
      </c>
      <c r="AL252" s="695">
        <f t="shared" si="804"/>
        <v>0.44343270824073799</v>
      </c>
      <c r="AM252" s="623"/>
      <c r="AN252" s="683"/>
      <c r="AO252" s="279"/>
      <c r="AP252" s="623">
        <v>0</v>
      </c>
      <c r="AQ252" s="683"/>
      <c r="AR252" s="176">
        <f>D252</f>
        <v>431312.1</v>
      </c>
      <c r="AS252" s="695">
        <f t="shared" si="630"/>
        <v>1</v>
      </c>
      <c r="AT252" s="176">
        <v>0</v>
      </c>
      <c r="AU252" s="695"/>
      <c r="AV252" s="623"/>
      <c r="AW252" s="695"/>
      <c r="AX252" s="176">
        <f>D252</f>
        <v>431312.1</v>
      </c>
      <c r="AY252" s="695">
        <f t="shared" si="633"/>
        <v>1</v>
      </c>
      <c r="AZ252" s="623"/>
      <c r="BA252" s="695"/>
      <c r="BB252" s="279"/>
      <c r="BC252" s="623"/>
      <c r="BD252" s="279"/>
      <c r="BE252" s="623"/>
      <c r="BF252" s="623"/>
      <c r="BG252" s="623"/>
      <c r="BH252" s="623"/>
      <c r="BI252" s="279"/>
      <c r="BJ252" s="623"/>
      <c r="BK252" s="623"/>
      <c r="BL252" s="623"/>
      <c r="BM252" s="279"/>
      <c r="BN252" s="623">
        <f t="shared" si="809"/>
        <v>307705.59999999998</v>
      </c>
      <c r="BO252" s="623"/>
      <c r="BP252" s="623"/>
      <c r="BQ252" s="623">
        <v>307705.59999999998</v>
      </c>
      <c r="BR252" s="623"/>
      <c r="BS252" s="279"/>
      <c r="BT252" s="623">
        <f>BX252-BQ252</f>
        <v>0</v>
      </c>
      <c r="BU252" s="623">
        <f>BQ252</f>
        <v>307705.59999999998</v>
      </c>
      <c r="BV252" s="566"/>
      <c r="BW252" s="566"/>
      <c r="BX252" s="566">
        <v>307705.59999999998</v>
      </c>
      <c r="BY252" s="566"/>
      <c r="BZ252" s="279"/>
      <c r="CE252" s="695"/>
    </row>
    <row r="253" spans="2:83" s="68" customFormat="1" ht="55.5" customHeight="1" x14ac:dyDescent="0.3">
      <c r="B253" s="503"/>
      <c r="C253" s="97" t="s">
        <v>409</v>
      </c>
      <c r="D253" s="166">
        <f t="shared" si="812"/>
        <v>232244.97693</v>
      </c>
      <c r="E253" s="166"/>
      <c r="F253" s="166"/>
      <c r="G253" s="166">
        <v>232244.97693</v>
      </c>
      <c r="H253" s="166"/>
      <c r="I253" s="237"/>
      <c r="J253" s="166">
        <f>Q253-G253</f>
        <v>0</v>
      </c>
      <c r="K253" s="166">
        <f t="shared" si="801"/>
        <v>232244.97693</v>
      </c>
      <c r="L253" s="695">
        <f t="shared" si="627"/>
        <v>1</v>
      </c>
      <c r="M253" s="166"/>
      <c r="N253" s="683"/>
      <c r="O253" s="622"/>
      <c r="P253" s="683"/>
      <c r="Q253" s="166">
        <f>G253</f>
        <v>232244.97693</v>
      </c>
      <c r="R253" s="695">
        <f t="shared" si="726"/>
        <v>1</v>
      </c>
      <c r="S253" s="622"/>
      <c r="T253" s="683"/>
      <c r="U253" s="19"/>
      <c r="V253" s="285"/>
      <c r="W253" s="19"/>
      <c r="X253" s="19"/>
      <c r="Y253" s="19"/>
      <c r="Z253" s="622"/>
      <c r="AA253" s="622"/>
      <c r="AB253" s="622"/>
      <c r="AC253" s="19"/>
      <c r="AD253" s="19"/>
      <c r="AE253" s="166">
        <f>AK253</f>
        <v>102985.01909999999</v>
      </c>
      <c r="AF253" s="695">
        <f t="shared" si="628"/>
        <v>0.44343270826064102</v>
      </c>
      <c r="AG253" s="166">
        <v>0</v>
      </c>
      <c r="AH253" s="695"/>
      <c r="AI253" s="622"/>
      <c r="AJ253" s="683"/>
      <c r="AK253" s="166">
        <f>'[7]2 вариант'!$D$43+'[7]2 вариант'!$D$46</f>
        <v>102985.01909999999</v>
      </c>
      <c r="AL253" s="695">
        <f t="shared" si="804"/>
        <v>0.44343270826064102</v>
      </c>
      <c r="AM253" s="622"/>
      <c r="AN253" s="683"/>
      <c r="AO253" s="19"/>
      <c r="AP253" s="622">
        <f>AR253-AK253</f>
        <v>129259.95783000001</v>
      </c>
      <c r="AQ253" s="683"/>
      <c r="AR253" s="166">
        <f>D253</f>
        <v>232244.97693</v>
      </c>
      <c r="AS253" s="695">
        <f t="shared" si="630"/>
        <v>1</v>
      </c>
      <c r="AT253" s="166">
        <v>0</v>
      </c>
      <c r="AU253" s="695"/>
      <c r="AV253" s="622"/>
      <c r="AW253" s="695"/>
      <c r="AX253" s="166">
        <f>D253</f>
        <v>232244.97693</v>
      </c>
      <c r="AY253" s="695">
        <f t="shared" si="633"/>
        <v>1</v>
      </c>
      <c r="AZ253" s="622"/>
      <c r="BA253" s="695"/>
      <c r="BB253" s="19"/>
      <c r="BC253" s="622"/>
      <c r="BD253" s="19"/>
      <c r="BE253" s="622"/>
      <c r="BF253" s="622"/>
      <c r="BG253" s="622"/>
      <c r="BH253" s="622"/>
      <c r="BI253" s="19"/>
      <c r="BJ253" s="622"/>
      <c r="BK253" s="622"/>
      <c r="BL253" s="622"/>
      <c r="BM253" s="19"/>
      <c r="BN253" s="622">
        <f t="shared" si="809"/>
        <v>241768.68599999999</v>
      </c>
      <c r="BO253" s="622"/>
      <c r="BP253" s="622"/>
      <c r="BQ253" s="622">
        <v>241768.68599999999</v>
      </c>
      <c r="BR253" s="622"/>
      <c r="BS253" s="19"/>
      <c r="BT253" s="622">
        <f>BU253-BQ253</f>
        <v>0</v>
      </c>
      <c r="BU253" s="622">
        <f>BX253</f>
        <v>241768.68599999999</v>
      </c>
      <c r="BV253" s="504"/>
      <c r="BW253" s="519"/>
      <c r="BX253" s="504">
        <v>241768.68599999999</v>
      </c>
      <c r="BY253" s="504"/>
      <c r="BZ253" s="19"/>
      <c r="CE253" s="695"/>
    </row>
    <row r="254" spans="2:83" s="68" customFormat="1" ht="55.5" hidden="1" customHeight="1" x14ac:dyDescent="0.3">
      <c r="B254" s="503"/>
      <c r="C254" s="97" t="s">
        <v>31</v>
      </c>
      <c r="D254" s="166">
        <f t="shared" si="812"/>
        <v>0</v>
      </c>
      <c r="E254" s="166"/>
      <c r="F254" s="166"/>
      <c r="G254" s="166"/>
      <c r="H254" s="166"/>
      <c r="I254" s="237"/>
      <c r="J254" s="166">
        <f>Q254-G254</f>
        <v>0</v>
      </c>
      <c r="K254" s="166">
        <f>Q254</f>
        <v>0</v>
      </c>
      <c r="L254" s="695" t="e">
        <f t="shared" si="627"/>
        <v>#DIV/0!</v>
      </c>
      <c r="M254" s="166"/>
      <c r="N254" s="683"/>
      <c r="O254" s="622"/>
      <c r="P254" s="683"/>
      <c r="Q254" s="622">
        <v>0</v>
      </c>
      <c r="R254" s="695" t="e">
        <f t="shared" si="726"/>
        <v>#DIV/0!</v>
      </c>
      <c r="S254" s="622"/>
      <c r="T254" s="683"/>
      <c r="U254" s="19"/>
      <c r="V254" s="285"/>
      <c r="W254" s="19"/>
      <c r="X254" s="19"/>
      <c r="Y254" s="19"/>
      <c r="Z254" s="622"/>
      <c r="AA254" s="622"/>
      <c r="AB254" s="622"/>
      <c r="AC254" s="19"/>
      <c r="AD254" s="19"/>
      <c r="AE254" s="166"/>
      <c r="AF254" s="695" t="e">
        <f t="shared" si="628"/>
        <v>#DIV/0!</v>
      </c>
      <c r="AG254" s="166"/>
      <c r="AH254" s="695"/>
      <c r="AI254" s="622"/>
      <c r="AJ254" s="683"/>
      <c r="AK254" s="622"/>
      <c r="AL254" s="695" t="e">
        <f t="shared" si="804"/>
        <v>#DIV/0!</v>
      </c>
      <c r="AM254" s="622"/>
      <c r="AN254" s="683"/>
      <c r="AO254" s="19"/>
      <c r="AP254" s="622"/>
      <c r="AQ254" s="683"/>
      <c r="AR254" s="166"/>
      <c r="AS254" s="695" t="e">
        <f t="shared" si="630"/>
        <v>#DIV/0!</v>
      </c>
      <c r="AT254" s="166"/>
      <c r="AU254" s="695"/>
      <c r="AV254" s="622"/>
      <c r="AW254" s="695"/>
      <c r="AX254" s="166"/>
      <c r="AY254" s="695" t="e">
        <f t="shared" si="633"/>
        <v>#DIV/0!</v>
      </c>
      <c r="AZ254" s="622"/>
      <c r="BA254" s="695"/>
      <c r="BB254" s="19"/>
      <c r="BC254" s="622"/>
      <c r="BD254" s="19"/>
      <c r="BE254" s="622"/>
      <c r="BF254" s="622"/>
      <c r="BG254" s="622"/>
      <c r="BH254" s="622"/>
      <c r="BI254" s="19"/>
      <c r="BJ254" s="622"/>
      <c r="BK254" s="622"/>
      <c r="BL254" s="622"/>
      <c r="BM254" s="19"/>
      <c r="BN254" s="622"/>
      <c r="BO254" s="622"/>
      <c r="BP254" s="622"/>
      <c r="BQ254" s="622"/>
      <c r="BR254" s="622"/>
      <c r="BS254" s="19"/>
      <c r="BT254" s="622"/>
      <c r="BU254" s="622"/>
      <c r="BV254" s="504"/>
      <c r="BW254" s="519"/>
      <c r="BX254" s="504"/>
      <c r="BY254" s="504"/>
      <c r="BZ254" s="19"/>
      <c r="CE254" s="695"/>
    </row>
    <row r="255" spans="2:83" s="68" customFormat="1" ht="110.25" customHeight="1" x14ac:dyDescent="0.3">
      <c r="B255" s="503" t="s">
        <v>67</v>
      </c>
      <c r="C255" s="124" t="s">
        <v>238</v>
      </c>
      <c r="D255" s="166">
        <f t="shared" si="812"/>
        <v>146527.69231000001</v>
      </c>
      <c r="E255" s="166"/>
      <c r="F255" s="166"/>
      <c r="G255" s="166">
        <f t="shared" ref="G255" si="818">G256+G257</f>
        <v>146527.69231000001</v>
      </c>
      <c r="H255" s="166"/>
      <c r="I255" s="237"/>
      <c r="J255" s="166">
        <f>J256+J257</f>
        <v>0</v>
      </c>
      <c r="K255" s="166">
        <f t="shared" si="801"/>
        <v>146527.69231000001</v>
      </c>
      <c r="L255" s="695">
        <f t="shared" si="627"/>
        <v>1</v>
      </c>
      <c r="M255" s="166"/>
      <c r="N255" s="683"/>
      <c r="O255" s="622"/>
      <c r="P255" s="683"/>
      <c r="Q255" s="622">
        <f t="shared" ref="Q255" si="819">Q256+Q257</f>
        <v>146527.69231000001</v>
      </c>
      <c r="R255" s="695">
        <f t="shared" si="726"/>
        <v>1</v>
      </c>
      <c r="S255" s="622"/>
      <c r="T255" s="683"/>
      <c r="U255" s="19"/>
      <c r="V255" s="285"/>
      <c r="W255" s="19"/>
      <c r="X255" s="19"/>
      <c r="Y255" s="19"/>
      <c r="Z255" s="622"/>
      <c r="AA255" s="622"/>
      <c r="AB255" s="622"/>
      <c r="AC255" s="19"/>
      <c r="AD255" s="19"/>
      <c r="AE255" s="166">
        <f t="shared" ref="AE255:AG255" si="820">AE256+AE257</f>
        <v>146527.69231000001</v>
      </c>
      <c r="AF255" s="695">
        <f t="shared" si="628"/>
        <v>1</v>
      </c>
      <c r="AG255" s="166">
        <f t="shared" si="820"/>
        <v>0</v>
      </c>
      <c r="AH255" s="695"/>
      <c r="AI255" s="622"/>
      <c r="AJ255" s="683"/>
      <c r="AK255" s="622">
        <f>AK256+AK257</f>
        <v>146527.69231000001</v>
      </c>
      <c r="AL255" s="695">
        <f t="shared" si="804"/>
        <v>1</v>
      </c>
      <c r="AM255" s="622"/>
      <c r="AN255" s="683"/>
      <c r="AO255" s="19"/>
      <c r="AP255" s="622">
        <f>AP256+AP257</f>
        <v>0</v>
      </c>
      <c r="AQ255" s="683"/>
      <c r="AR255" s="166">
        <f t="shared" ref="AR255" si="821">AR256+AR257</f>
        <v>146527.69231000001</v>
      </c>
      <c r="AS255" s="695">
        <f t="shared" si="630"/>
        <v>1</v>
      </c>
      <c r="AT255" s="166">
        <f t="shared" ref="AT255" si="822">AT256+AT257</f>
        <v>0</v>
      </c>
      <c r="AU255" s="695"/>
      <c r="AV255" s="622"/>
      <c r="AW255" s="695"/>
      <c r="AX255" s="166">
        <f>AX256+AX257</f>
        <v>146527.69231000001</v>
      </c>
      <c r="AY255" s="695">
        <f t="shared" si="633"/>
        <v>1</v>
      </c>
      <c r="AZ255" s="622"/>
      <c r="BA255" s="695"/>
      <c r="BB255" s="19"/>
      <c r="BC255" s="622"/>
      <c r="BD255" s="19"/>
      <c r="BE255" s="622"/>
      <c r="BF255" s="622"/>
      <c r="BG255" s="622"/>
      <c r="BH255" s="622"/>
      <c r="BI255" s="19"/>
      <c r="BJ255" s="622"/>
      <c r="BK255" s="622"/>
      <c r="BL255" s="622"/>
      <c r="BM255" s="19"/>
      <c r="BN255" s="622">
        <f t="shared" si="809"/>
        <v>104186.429</v>
      </c>
      <c r="BO255" s="622"/>
      <c r="BP255" s="622"/>
      <c r="BQ255" s="622">
        <f>BQ256+BQ257</f>
        <v>104186.429</v>
      </c>
      <c r="BR255" s="622"/>
      <c r="BS255" s="19"/>
      <c r="BT255" s="622">
        <f>BT256+BT257</f>
        <v>0</v>
      </c>
      <c r="BU255" s="622">
        <f t="shared" si="798"/>
        <v>104186.429</v>
      </c>
      <c r="BV255" s="504"/>
      <c r="BW255" s="519"/>
      <c r="BX255" s="504">
        <f>BX256+BX257</f>
        <v>104186.429</v>
      </c>
      <c r="BY255" s="504"/>
      <c r="BZ255" s="19"/>
      <c r="CE255" s="695"/>
    </row>
    <row r="256" spans="2:83" s="173" customFormat="1" ht="55.5" customHeight="1" x14ac:dyDescent="0.3">
      <c r="B256" s="201"/>
      <c r="C256" s="101" t="s">
        <v>32</v>
      </c>
      <c r="D256" s="176">
        <f t="shared" si="812"/>
        <v>95243</v>
      </c>
      <c r="E256" s="176"/>
      <c r="F256" s="176"/>
      <c r="G256" s="176">
        <v>95243</v>
      </c>
      <c r="H256" s="176"/>
      <c r="I256" s="238"/>
      <c r="J256" s="176">
        <v>0</v>
      </c>
      <c r="K256" s="176">
        <f t="shared" si="801"/>
        <v>95243</v>
      </c>
      <c r="L256" s="695">
        <f t="shared" ref="L256:L295" si="823">K256/D256</f>
        <v>1</v>
      </c>
      <c r="M256" s="176"/>
      <c r="N256" s="683"/>
      <c r="O256" s="623"/>
      <c r="P256" s="683"/>
      <c r="Q256" s="623">
        <f>G256</f>
        <v>95243</v>
      </c>
      <c r="R256" s="695">
        <f t="shared" si="726"/>
        <v>1</v>
      </c>
      <c r="S256" s="623"/>
      <c r="T256" s="683"/>
      <c r="U256" s="279"/>
      <c r="V256" s="279"/>
      <c r="W256" s="279"/>
      <c r="X256" s="279"/>
      <c r="Y256" s="279"/>
      <c r="Z256" s="623"/>
      <c r="AA256" s="623"/>
      <c r="AB256" s="623"/>
      <c r="AC256" s="279"/>
      <c r="AD256" s="19"/>
      <c r="AE256" s="176">
        <f>AK256</f>
        <v>95243</v>
      </c>
      <c r="AF256" s="695">
        <f t="shared" ref="AF256:AF295" si="824">AE256/D256</f>
        <v>1</v>
      </c>
      <c r="AG256" s="176">
        <v>0</v>
      </c>
      <c r="AH256" s="695"/>
      <c r="AI256" s="623"/>
      <c r="AJ256" s="683"/>
      <c r="AK256" s="623">
        <f>'[7]2 вариант'!$D$48</f>
        <v>95243</v>
      </c>
      <c r="AL256" s="695">
        <f t="shared" si="804"/>
        <v>1</v>
      </c>
      <c r="AM256" s="623"/>
      <c r="AN256" s="683"/>
      <c r="AO256" s="279"/>
      <c r="AP256" s="623">
        <v>0</v>
      </c>
      <c r="AQ256" s="683"/>
      <c r="AR256" s="176">
        <f>AX256</f>
        <v>95243</v>
      </c>
      <c r="AS256" s="695">
        <f t="shared" ref="AS256:AS295" si="825">AR256/D256</f>
        <v>1</v>
      </c>
      <c r="AT256" s="176">
        <v>0</v>
      </c>
      <c r="AU256" s="695"/>
      <c r="AV256" s="623"/>
      <c r="AW256" s="695"/>
      <c r="AX256" s="176">
        <f>'[7]2 вариант'!$I$48</f>
        <v>95243</v>
      </c>
      <c r="AY256" s="695">
        <f t="shared" ref="AY256:AY285" si="826">AX256/G256</f>
        <v>1</v>
      </c>
      <c r="AZ256" s="623"/>
      <c r="BA256" s="695"/>
      <c r="BB256" s="279"/>
      <c r="BC256" s="623"/>
      <c r="BD256" s="279"/>
      <c r="BE256" s="623"/>
      <c r="BF256" s="623"/>
      <c r="BG256" s="623"/>
      <c r="BH256" s="623"/>
      <c r="BI256" s="279"/>
      <c r="BJ256" s="623"/>
      <c r="BK256" s="623"/>
      <c r="BL256" s="623"/>
      <c r="BM256" s="279"/>
      <c r="BN256" s="623">
        <f t="shared" si="809"/>
        <v>58344.4</v>
      </c>
      <c r="BO256" s="623"/>
      <c r="BP256" s="623"/>
      <c r="BQ256" s="623">
        <v>58344.4</v>
      </c>
      <c r="BR256" s="623"/>
      <c r="BS256" s="279"/>
      <c r="BT256" s="623">
        <v>0</v>
      </c>
      <c r="BU256" s="623">
        <f t="shared" si="798"/>
        <v>58344.4</v>
      </c>
      <c r="BV256" s="566"/>
      <c r="BW256" s="566"/>
      <c r="BX256" s="566">
        <v>58344.4</v>
      </c>
      <c r="BY256" s="566"/>
      <c r="BZ256" s="279"/>
      <c r="CE256" s="695"/>
    </row>
    <row r="257" spans="1:12295" s="68" customFormat="1" ht="55.5" customHeight="1" x14ac:dyDescent="0.3">
      <c r="B257" s="503"/>
      <c r="C257" s="97" t="s">
        <v>409</v>
      </c>
      <c r="D257" s="166">
        <f t="shared" si="812"/>
        <v>51284.692309999999</v>
      </c>
      <c r="E257" s="166"/>
      <c r="F257" s="166"/>
      <c r="G257" s="166">
        <v>51284.692309999999</v>
      </c>
      <c r="H257" s="166"/>
      <c r="I257" s="237"/>
      <c r="J257" s="166">
        <f>Q257-G257</f>
        <v>0</v>
      </c>
      <c r="K257" s="166">
        <f t="shared" si="801"/>
        <v>51284.692309999999</v>
      </c>
      <c r="L257" s="695">
        <f t="shared" si="823"/>
        <v>1</v>
      </c>
      <c r="M257" s="166"/>
      <c r="N257" s="683"/>
      <c r="O257" s="622"/>
      <c r="P257" s="683"/>
      <c r="Q257" s="622">
        <f>G257</f>
        <v>51284.692309999999</v>
      </c>
      <c r="R257" s="695">
        <f t="shared" si="726"/>
        <v>1</v>
      </c>
      <c r="S257" s="622"/>
      <c r="T257" s="683"/>
      <c r="U257" s="19"/>
      <c r="V257" s="285"/>
      <c r="W257" s="19"/>
      <c r="X257" s="19"/>
      <c r="Y257" s="19"/>
      <c r="Z257" s="622"/>
      <c r="AA257" s="622"/>
      <c r="AB257" s="622"/>
      <c r="AC257" s="19"/>
      <c r="AD257" s="19"/>
      <c r="AE257" s="166">
        <f>AK257</f>
        <v>51284.692309999999</v>
      </c>
      <c r="AF257" s="695">
        <f t="shared" si="824"/>
        <v>1</v>
      </c>
      <c r="AG257" s="166">
        <v>0</v>
      </c>
      <c r="AH257" s="695"/>
      <c r="AI257" s="622"/>
      <c r="AJ257" s="683"/>
      <c r="AK257" s="622">
        <f>'[7]2 вариант'!$D$49</f>
        <v>51284.692309999999</v>
      </c>
      <c r="AL257" s="695">
        <f t="shared" si="804"/>
        <v>1</v>
      </c>
      <c r="AM257" s="622"/>
      <c r="AN257" s="683"/>
      <c r="AO257" s="19"/>
      <c r="AP257" s="622">
        <f>AX257-AK257</f>
        <v>0</v>
      </c>
      <c r="AQ257" s="683"/>
      <c r="AR257" s="166">
        <f>AX257</f>
        <v>51284.692310000006</v>
      </c>
      <c r="AS257" s="695">
        <f t="shared" si="825"/>
        <v>1.0000000000000002</v>
      </c>
      <c r="AT257" s="166">
        <v>0</v>
      </c>
      <c r="AU257" s="695"/>
      <c r="AV257" s="622"/>
      <c r="AW257" s="695"/>
      <c r="AX257" s="166">
        <f>'[7]2 вариант'!$I$49</f>
        <v>51284.692310000006</v>
      </c>
      <c r="AY257" s="695">
        <f t="shared" si="826"/>
        <v>1.0000000000000002</v>
      </c>
      <c r="AZ257" s="622"/>
      <c r="BA257" s="695"/>
      <c r="BB257" s="19"/>
      <c r="BC257" s="622"/>
      <c r="BD257" s="19"/>
      <c r="BE257" s="622"/>
      <c r="BF257" s="622"/>
      <c r="BG257" s="622"/>
      <c r="BH257" s="622"/>
      <c r="BI257" s="19"/>
      <c r="BJ257" s="622"/>
      <c r="BK257" s="622"/>
      <c r="BL257" s="622"/>
      <c r="BM257" s="19"/>
      <c r="BN257" s="622">
        <f t="shared" si="809"/>
        <v>45842.029000000002</v>
      </c>
      <c r="BO257" s="622"/>
      <c r="BP257" s="622"/>
      <c r="BQ257" s="622">
        <v>45842.029000000002</v>
      </c>
      <c r="BR257" s="622"/>
      <c r="BS257" s="19"/>
      <c r="BT257" s="622">
        <f>BU257-BN257</f>
        <v>0</v>
      </c>
      <c r="BU257" s="622">
        <f t="shared" si="798"/>
        <v>45842.029000000002</v>
      </c>
      <c r="BV257" s="504"/>
      <c r="BW257" s="519"/>
      <c r="BX257" s="504">
        <v>45842.029000000002</v>
      </c>
      <c r="BY257" s="504"/>
      <c r="BZ257" s="19"/>
      <c r="CE257" s="695"/>
    </row>
    <row r="258" spans="1:12295" s="68" customFormat="1" ht="73.5" hidden="1" customHeight="1" x14ac:dyDescent="0.3">
      <c r="B258" s="503" t="s">
        <v>451</v>
      </c>
      <c r="C258" s="108" t="s">
        <v>294</v>
      </c>
      <c r="D258" s="166">
        <v>0</v>
      </c>
      <c r="E258" s="166"/>
      <c r="F258" s="166"/>
      <c r="G258" s="166"/>
      <c r="H258" s="166"/>
      <c r="I258" s="237"/>
      <c r="J258" s="166">
        <f t="shared" ref="J258:J267" si="827">Q258</f>
        <v>0</v>
      </c>
      <c r="K258" s="166">
        <f t="shared" si="801"/>
        <v>0</v>
      </c>
      <c r="L258" s="695" t="e">
        <f t="shared" si="823"/>
        <v>#DIV/0!</v>
      </c>
      <c r="M258" s="166"/>
      <c r="N258" s="683"/>
      <c r="O258" s="622"/>
      <c r="P258" s="683"/>
      <c r="Q258" s="622">
        <f>Q259+Q260</f>
        <v>0</v>
      </c>
      <c r="R258" s="683"/>
      <c r="S258" s="622"/>
      <c r="T258" s="683"/>
      <c r="U258" s="19"/>
      <c r="V258" s="285"/>
      <c r="W258" s="19"/>
      <c r="X258" s="19"/>
      <c r="Y258" s="19"/>
      <c r="Z258" s="622"/>
      <c r="AA258" s="622"/>
      <c r="AB258" s="622"/>
      <c r="AC258" s="19"/>
      <c r="AD258" s="19"/>
      <c r="AE258" s="166">
        <f t="shared" ref="AE258:AE260" si="828">AK258</f>
        <v>0</v>
      </c>
      <c r="AF258" s="695" t="e">
        <f t="shared" si="824"/>
        <v>#DIV/0!</v>
      </c>
      <c r="AG258" s="166"/>
      <c r="AH258" s="695"/>
      <c r="AI258" s="622"/>
      <c r="AJ258" s="683"/>
      <c r="AK258" s="622">
        <f>AK259+AK260</f>
        <v>0</v>
      </c>
      <c r="AL258" s="683"/>
      <c r="AM258" s="622"/>
      <c r="AN258" s="683"/>
      <c r="AO258" s="19"/>
      <c r="AP258" s="622">
        <f>AP259+AP260</f>
        <v>0</v>
      </c>
      <c r="AQ258" s="683"/>
      <c r="AR258" s="166">
        <f>AX258</f>
        <v>0</v>
      </c>
      <c r="AS258" s="695" t="e">
        <f t="shared" si="825"/>
        <v>#DIV/0!</v>
      </c>
      <c r="AT258" s="166"/>
      <c r="AU258" s="695"/>
      <c r="AV258" s="622"/>
      <c r="AW258" s="695"/>
      <c r="AX258" s="166">
        <f>AX259+AX260</f>
        <v>0</v>
      </c>
      <c r="AY258" s="695" t="e">
        <f t="shared" si="826"/>
        <v>#DIV/0!</v>
      </c>
      <c r="AZ258" s="622"/>
      <c r="BA258" s="695"/>
      <c r="BB258" s="19"/>
      <c r="BC258" s="622"/>
      <c r="BD258" s="19"/>
      <c r="BE258" s="622"/>
      <c r="BF258" s="622"/>
      <c r="BG258" s="622"/>
      <c r="BH258" s="622"/>
      <c r="BI258" s="19"/>
      <c r="BJ258" s="622"/>
      <c r="BK258" s="622"/>
      <c r="BL258" s="622"/>
      <c r="BM258" s="19"/>
      <c r="BN258" s="622">
        <f t="shared" si="809"/>
        <v>2034024.28571</v>
      </c>
      <c r="BO258" s="622"/>
      <c r="BP258" s="622"/>
      <c r="BQ258" s="622">
        <f>BQ259+BQ260</f>
        <v>2034024.28571</v>
      </c>
      <c r="BR258" s="622"/>
      <c r="BS258" s="19"/>
      <c r="BT258" s="622">
        <f>BT259+BT260</f>
        <v>0</v>
      </c>
      <c r="BU258" s="622">
        <f t="shared" si="798"/>
        <v>2034024.28571</v>
      </c>
      <c r="BV258" s="504"/>
      <c r="BW258" s="519"/>
      <c r="BX258" s="504">
        <f>BX259+BX260</f>
        <v>2034024.28571</v>
      </c>
      <c r="BY258" s="504"/>
      <c r="BZ258" s="19"/>
      <c r="CE258" s="695" t="e">
        <f t="shared" ref="CE258:CE322" si="829">BB258/I258</f>
        <v>#DIV/0!</v>
      </c>
    </row>
    <row r="259" spans="1:12295" s="173" customFormat="1" ht="42" hidden="1" customHeight="1" x14ac:dyDescent="0.3">
      <c r="B259" s="201"/>
      <c r="C259" s="101" t="s">
        <v>32</v>
      </c>
      <c r="D259" s="176">
        <v>0</v>
      </c>
      <c r="E259" s="176"/>
      <c r="F259" s="176"/>
      <c r="G259" s="176"/>
      <c r="H259" s="176"/>
      <c r="I259" s="238"/>
      <c r="J259" s="176">
        <f t="shared" si="827"/>
        <v>0</v>
      </c>
      <c r="K259" s="176">
        <f t="shared" si="801"/>
        <v>0</v>
      </c>
      <c r="L259" s="695" t="e">
        <f t="shared" si="823"/>
        <v>#DIV/0!</v>
      </c>
      <c r="M259" s="176"/>
      <c r="N259" s="683"/>
      <c r="O259" s="623"/>
      <c r="P259" s="683"/>
      <c r="Q259" s="623">
        <v>0</v>
      </c>
      <c r="R259" s="683"/>
      <c r="S259" s="623"/>
      <c r="T259" s="683"/>
      <c r="U259" s="279"/>
      <c r="V259" s="279"/>
      <c r="W259" s="279"/>
      <c r="X259" s="279"/>
      <c r="Y259" s="279"/>
      <c r="Z259" s="623"/>
      <c r="AA259" s="623"/>
      <c r="AB259" s="623"/>
      <c r="AC259" s="279"/>
      <c r="AD259" s="19"/>
      <c r="AE259" s="176">
        <f t="shared" si="828"/>
        <v>0</v>
      </c>
      <c r="AF259" s="695" t="e">
        <f t="shared" si="824"/>
        <v>#DIV/0!</v>
      </c>
      <c r="AG259" s="176">
        <v>0</v>
      </c>
      <c r="AH259" s="695"/>
      <c r="AI259" s="623"/>
      <c r="AJ259" s="683"/>
      <c r="AK259" s="623"/>
      <c r="AL259" s="683"/>
      <c r="AM259" s="623"/>
      <c r="AN259" s="683"/>
      <c r="AO259" s="279"/>
      <c r="AP259" s="623">
        <v>0</v>
      </c>
      <c r="AQ259" s="683"/>
      <c r="AR259" s="176">
        <f>AX259</f>
        <v>0</v>
      </c>
      <c r="AS259" s="695" t="e">
        <f t="shared" si="825"/>
        <v>#DIV/0!</v>
      </c>
      <c r="AT259" s="176">
        <v>0</v>
      </c>
      <c r="AU259" s="695"/>
      <c r="AV259" s="623"/>
      <c r="AW259" s="695"/>
      <c r="AX259" s="176"/>
      <c r="AY259" s="695" t="e">
        <f t="shared" si="826"/>
        <v>#DIV/0!</v>
      </c>
      <c r="AZ259" s="623"/>
      <c r="BA259" s="695"/>
      <c r="BB259" s="279"/>
      <c r="BC259" s="623"/>
      <c r="BD259" s="279"/>
      <c r="BE259" s="623"/>
      <c r="BF259" s="623"/>
      <c r="BG259" s="623"/>
      <c r="BH259" s="623"/>
      <c r="BI259" s="279"/>
      <c r="BJ259" s="623"/>
      <c r="BK259" s="623"/>
      <c r="BL259" s="623"/>
      <c r="BM259" s="279"/>
      <c r="BN259" s="623">
        <f t="shared" si="809"/>
        <v>1139053.6000000001</v>
      </c>
      <c r="BO259" s="623"/>
      <c r="BP259" s="623"/>
      <c r="BQ259" s="623">
        <v>1139053.6000000001</v>
      </c>
      <c r="BR259" s="623"/>
      <c r="BS259" s="279"/>
      <c r="BT259" s="623">
        <f>BX259-BQ259</f>
        <v>0</v>
      </c>
      <c r="BU259" s="623">
        <f t="shared" si="798"/>
        <v>1139053.6000000001</v>
      </c>
      <c r="BV259" s="505"/>
      <c r="BW259" s="517"/>
      <c r="BX259" s="505">
        <f>1139053.6</f>
        <v>1139053.6000000001</v>
      </c>
      <c r="BY259" s="505"/>
      <c r="BZ259" s="279"/>
      <c r="CE259" s="695" t="e">
        <f t="shared" si="829"/>
        <v>#DIV/0!</v>
      </c>
    </row>
    <row r="260" spans="1:12295" s="68" customFormat="1" ht="55.5" hidden="1" customHeight="1" x14ac:dyDescent="0.3">
      <c r="B260" s="503"/>
      <c r="C260" s="97" t="s">
        <v>409</v>
      </c>
      <c r="D260" s="166">
        <v>0</v>
      </c>
      <c r="E260" s="166"/>
      <c r="F260" s="166"/>
      <c r="G260" s="166"/>
      <c r="H260" s="166"/>
      <c r="I260" s="237"/>
      <c r="J260" s="166">
        <f t="shared" si="827"/>
        <v>0</v>
      </c>
      <c r="K260" s="166">
        <f t="shared" si="801"/>
        <v>0</v>
      </c>
      <c r="L260" s="695" t="e">
        <f t="shared" si="823"/>
        <v>#DIV/0!</v>
      </c>
      <c r="M260" s="166"/>
      <c r="N260" s="683"/>
      <c r="O260" s="622"/>
      <c r="P260" s="683"/>
      <c r="Q260" s="622">
        <v>0</v>
      </c>
      <c r="R260" s="683"/>
      <c r="S260" s="622"/>
      <c r="T260" s="683"/>
      <c r="U260" s="19"/>
      <c r="V260" s="285"/>
      <c r="W260" s="19"/>
      <c r="X260" s="19"/>
      <c r="Y260" s="19"/>
      <c r="Z260" s="622"/>
      <c r="AA260" s="622"/>
      <c r="AB260" s="622"/>
      <c r="AC260" s="19"/>
      <c r="AD260" s="19"/>
      <c r="AE260" s="166">
        <f t="shared" si="828"/>
        <v>0</v>
      </c>
      <c r="AF260" s="695" t="e">
        <f t="shared" si="824"/>
        <v>#DIV/0!</v>
      </c>
      <c r="AG260" s="166">
        <v>0</v>
      </c>
      <c r="AH260" s="695"/>
      <c r="AI260" s="622"/>
      <c r="AJ260" s="683"/>
      <c r="AK260" s="622"/>
      <c r="AL260" s="683"/>
      <c r="AM260" s="622"/>
      <c r="AN260" s="683"/>
      <c r="AO260" s="19"/>
      <c r="AP260" s="622">
        <f>AX260-AK260</f>
        <v>0</v>
      </c>
      <c r="AQ260" s="683"/>
      <c r="AR260" s="166">
        <f>AX260</f>
        <v>0</v>
      </c>
      <c r="AS260" s="695" t="e">
        <f t="shared" si="825"/>
        <v>#DIV/0!</v>
      </c>
      <c r="AT260" s="166">
        <v>0</v>
      </c>
      <c r="AU260" s="695"/>
      <c r="AV260" s="622"/>
      <c r="AW260" s="695"/>
      <c r="AX260" s="166"/>
      <c r="AY260" s="695" t="e">
        <f t="shared" si="826"/>
        <v>#DIV/0!</v>
      </c>
      <c r="AZ260" s="622"/>
      <c r="BA260" s="695"/>
      <c r="BB260" s="19"/>
      <c r="BC260" s="622"/>
      <c r="BD260" s="19"/>
      <c r="BE260" s="622"/>
      <c r="BF260" s="622"/>
      <c r="BG260" s="622"/>
      <c r="BH260" s="622"/>
      <c r="BI260" s="19"/>
      <c r="BJ260" s="622"/>
      <c r="BK260" s="622"/>
      <c r="BL260" s="622"/>
      <c r="BM260" s="19"/>
      <c r="BN260" s="622">
        <f t="shared" si="809"/>
        <v>894970.68570999999</v>
      </c>
      <c r="BO260" s="622"/>
      <c r="BP260" s="622"/>
      <c r="BQ260" s="622">
        <v>894970.68570999999</v>
      </c>
      <c r="BR260" s="622"/>
      <c r="BS260" s="19"/>
      <c r="BT260" s="622">
        <f>BX260-BQ260</f>
        <v>0</v>
      </c>
      <c r="BU260" s="622">
        <f t="shared" si="798"/>
        <v>894970.68570999999</v>
      </c>
      <c r="BV260" s="504"/>
      <c r="BW260" s="519"/>
      <c r="BX260" s="504">
        <v>894970.68570999999</v>
      </c>
      <c r="BY260" s="504"/>
      <c r="BZ260" s="19"/>
      <c r="CE260" s="695" t="e">
        <f t="shared" si="829"/>
        <v>#DIV/0!</v>
      </c>
    </row>
    <row r="261" spans="1:12295" s="68" customFormat="1" ht="137.25" hidden="1" customHeight="1" x14ac:dyDescent="0.3">
      <c r="B261" s="503" t="s">
        <v>15</v>
      </c>
      <c r="C261" s="108" t="s">
        <v>45</v>
      </c>
      <c r="D261" s="166">
        <f t="shared" ref="D261:D264" si="830">G261</f>
        <v>0</v>
      </c>
      <c r="E261" s="166"/>
      <c r="F261" s="166"/>
      <c r="G261" s="166">
        <f>G262+G263+G264</f>
        <v>0</v>
      </c>
      <c r="H261" s="166"/>
      <c r="I261" s="237"/>
      <c r="J261" s="166">
        <f>J262+J263+J264</f>
        <v>0</v>
      </c>
      <c r="K261" s="166">
        <f t="shared" si="801"/>
        <v>0</v>
      </c>
      <c r="L261" s="695" t="e">
        <f t="shared" si="823"/>
        <v>#DIV/0!</v>
      </c>
      <c r="M261" s="166"/>
      <c r="N261" s="683"/>
      <c r="O261" s="622"/>
      <c r="P261" s="683"/>
      <c r="Q261" s="622">
        <f>Q262+Q263+Q264</f>
        <v>0</v>
      </c>
      <c r="R261" s="683"/>
      <c r="S261" s="622"/>
      <c r="T261" s="683"/>
      <c r="U261" s="19"/>
      <c r="V261" s="285"/>
      <c r="W261" s="19"/>
      <c r="X261" s="19"/>
      <c r="Y261" s="19"/>
      <c r="Z261" s="622"/>
      <c r="AA261" s="622"/>
      <c r="AB261" s="622"/>
      <c r="AC261" s="19"/>
      <c r="AD261" s="19"/>
      <c r="AE261" s="166"/>
      <c r="AF261" s="695" t="e">
        <f t="shared" si="824"/>
        <v>#DIV/0!</v>
      </c>
      <c r="AG261" s="166"/>
      <c r="AH261" s="695"/>
      <c r="AI261" s="622"/>
      <c r="AJ261" s="683"/>
      <c r="AK261" s="622"/>
      <c r="AL261" s="683"/>
      <c r="AM261" s="622"/>
      <c r="AN261" s="683"/>
      <c r="AO261" s="19"/>
      <c r="AP261" s="622"/>
      <c r="AQ261" s="683"/>
      <c r="AR261" s="166"/>
      <c r="AS261" s="695" t="e">
        <f t="shared" si="825"/>
        <v>#DIV/0!</v>
      </c>
      <c r="AT261" s="166"/>
      <c r="AU261" s="695"/>
      <c r="AV261" s="622"/>
      <c r="AW261" s="695"/>
      <c r="AX261" s="166"/>
      <c r="AY261" s="695" t="e">
        <f t="shared" si="826"/>
        <v>#DIV/0!</v>
      </c>
      <c r="AZ261" s="622"/>
      <c r="BA261" s="695"/>
      <c r="BB261" s="19"/>
      <c r="BC261" s="622"/>
      <c r="BD261" s="19"/>
      <c r="BE261" s="622"/>
      <c r="BF261" s="622"/>
      <c r="BG261" s="622"/>
      <c r="BH261" s="622"/>
      <c r="BI261" s="19"/>
      <c r="BJ261" s="622"/>
      <c r="BK261" s="622"/>
      <c r="BL261" s="622"/>
      <c r="BM261" s="19"/>
      <c r="BN261" s="622">
        <f t="shared" si="809"/>
        <v>0</v>
      </c>
      <c r="BO261" s="622"/>
      <c r="BP261" s="622"/>
      <c r="BQ261" s="622">
        <f>BQ262+BQ263</f>
        <v>0</v>
      </c>
      <c r="BR261" s="622"/>
      <c r="BS261" s="19"/>
      <c r="BT261" s="622">
        <f t="shared" si="813"/>
        <v>0</v>
      </c>
      <c r="BU261" s="622">
        <f t="shared" si="798"/>
        <v>0</v>
      </c>
      <c r="BV261" s="504"/>
      <c r="BW261" s="519"/>
      <c r="BX261" s="504">
        <f>BX262+BX263</f>
        <v>0</v>
      </c>
      <c r="BY261" s="504"/>
      <c r="BZ261" s="19"/>
      <c r="CE261" s="695" t="e">
        <f t="shared" si="829"/>
        <v>#DIV/0!</v>
      </c>
    </row>
    <row r="262" spans="1:12295" s="173" customFormat="1" ht="55.5" hidden="1" customHeight="1" x14ac:dyDescent="0.3">
      <c r="B262" s="201"/>
      <c r="C262" s="101" t="s">
        <v>32</v>
      </c>
      <c r="D262" s="176">
        <f t="shared" si="830"/>
        <v>0</v>
      </c>
      <c r="E262" s="176"/>
      <c r="F262" s="176"/>
      <c r="G262" s="176"/>
      <c r="H262" s="176"/>
      <c r="I262" s="238"/>
      <c r="J262" s="176"/>
      <c r="K262" s="176">
        <f t="shared" si="801"/>
        <v>0</v>
      </c>
      <c r="L262" s="695" t="e">
        <f t="shared" si="823"/>
        <v>#DIV/0!</v>
      </c>
      <c r="M262" s="176"/>
      <c r="N262" s="683"/>
      <c r="O262" s="623"/>
      <c r="P262" s="683"/>
      <c r="Q262" s="623"/>
      <c r="R262" s="683"/>
      <c r="S262" s="623"/>
      <c r="T262" s="683"/>
      <c r="U262" s="279"/>
      <c r="V262" s="279"/>
      <c r="W262" s="279"/>
      <c r="X262" s="279"/>
      <c r="Y262" s="279"/>
      <c r="Z262" s="623"/>
      <c r="AA262" s="623"/>
      <c r="AB262" s="623"/>
      <c r="AC262" s="279"/>
      <c r="AD262" s="19"/>
      <c r="AE262" s="176">
        <v>0</v>
      </c>
      <c r="AF262" s="695" t="e">
        <f t="shared" si="824"/>
        <v>#DIV/0!</v>
      </c>
      <c r="AG262" s="176">
        <v>0</v>
      </c>
      <c r="AH262" s="695"/>
      <c r="AI262" s="623"/>
      <c r="AJ262" s="683"/>
      <c r="AK262" s="623"/>
      <c r="AL262" s="683"/>
      <c r="AM262" s="623"/>
      <c r="AN262" s="683"/>
      <c r="AO262" s="279"/>
      <c r="AP262" s="623">
        <f>AX262</f>
        <v>0</v>
      </c>
      <c r="AQ262" s="683"/>
      <c r="AR262" s="176">
        <v>0</v>
      </c>
      <c r="AS262" s="695" t="e">
        <f t="shared" si="825"/>
        <v>#DIV/0!</v>
      </c>
      <c r="AT262" s="176">
        <v>0</v>
      </c>
      <c r="AU262" s="695"/>
      <c r="AV262" s="623"/>
      <c r="AW262" s="695"/>
      <c r="AX262" s="176"/>
      <c r="AY262" s="695" t="e">
        <f t="shared" si="826"/>
        <v>#DIV/0!</v>
      </c>
      <c r="AZ262" s="623"/>
      <c r="BA262" s="695"/>
      <c r="BB262" s="279"/>
      <c r="BC262" s="623"/>
      <c r="BD262" s="279"/>
      <c r="BE262" s="623"/>
      <c r="BF262" s="623"/>
      <c r="BG262" s="623"/>
      <c r="BH262" s="623"/>
      <c r="BI262" s="279"/>
      <c r="BJ262" s="623"/>
      <c r="BK262" s="623"/>
      <c r="BL262" s="623"/>
      <c r="BM262" s="279"/>
      <c r="BN262" s="623">
        <f t="shared" si="809"/>
        <v>0</v>
      </c>
      <c r="BO262" s="623"/>
      <c r="BP262" s="623"/>
      <c r="BQ262" s="623">
        <v>0</v>
      </c>
      <c r="BR262" s="623"/>
      <c r="BS262" s="279"/>
      <c r="BT262" s="623">
        <f t="shared" si="813"/>
        <v>0</v>
      </c>
      <c r="BU262" s="623">
        <f t="shared" si="798"/>
        <v>0</v>
      </c>
      <c r="BV262" s="505"/>
      <c r="BW262" s="517"/>
      <c r="BX262" s="505">
        <v>0</v>
      </c>
      <c r="BY262" s="505"/>
      <c r="BZ262" s="279"/>
      <c r="CE262" s="695" t="e">
        <f t="shared" si="829"/>
        <v>#DIV/0!</v>
      </c>
    </row>
    <row r="263" spans="1:12295" s="68" customFormat="1" ht="55.5" hidden="1" customHeight="1" x14ac:dyDescent="0.3">
      <c r="B263" s="503"/>
      <c r="C263" s="97" t="s">
        <v>409</v>
      </c>
      <c r="D263" s="166">
        <f t="shared" si="830"/>
        <v>0</v>
      </c>
      <c r="E263" s="166"/>
      <c r="F263" s="166"/>
      <c r="G263" s="166"/>
      <c r="H263" s="166"/>
      <c r="I263" s="237"/>
      <c r="J263" s="166">
        <f>Q263-G263</f>
        <v>0</v>
      </c>
      <c r="K263" s="166">
        <f t="shared" si="801"/>
        <v>0</v>
      </c>
      <c r="L263" s="695" t="e">
        <f t="shared" si="823"/>
        <v>#DIV/0!</v>
      </c>
      <c r="M263" s="166"/>
      <c r="N263" s="683"/>
      <c r="O263" s="622"/>
      <c r="P263" s="683"/>
      <c r="Q263" s="622"/>
      <c r="R263" s="683"/>
      <c r="S263" s="622"/>
      <c r="T263" s="683"/>
      <c r="U263" s="19"/>
      <c r="V263" s="285"/>
      <c r="W263" s="19"/>
      <c r="X263" s="19"/>
      <c r="Y263" s="19"/>
      <c r="Z263" s="622"/>
      <c r="AA263" s="622"/>
      <c r="AB263" s="622"/>
      <c r="AC263" s="19"/>
      <c r="AD263" s="19"/>
      <c r="AE263" s="166">
        <v>0</v>
      </c>
      <c r="AF263" s="695" t="e">
        <f t="shared" si="824"/>
        <v>#DIV/0!</v>
      </c>
      <c r="AG263" s="166">
        <v>0</v>
      </c>
      <c r="AH263" s="695"/>
      <c r="AI263" s="622"/>
      <c r="AJ263" s="683"/>
      <c r="AK263" s="622"/>
      <c r="AL263" s="683"/>
      <c r="AM263" s="622"/>
      <c r="AN263" s="683"/>
      <c r="AO263" s="19"/>
      <c r="AP263" s="622">
        <f>AX263</f>
        <v>0</v>
      </c>
      <c r="AQ263" s="683"/>
      <c r="AR263" s="166">
        <v>0</v>
      </c>
      <c r="AS263" s="695" t="e">
        <f t="shared" si="825"/>
        <v>#DIV/0!</v>
      </c>
      <c r="AT263" s="166">
        <v>0</v>
      </c>
      <c r="AU263" s="695"/>
      <c r="AV263" s="622"/>
      <c r="AW263" s="695"/>
      <c r="AX263" s="166"/>
      <c r="AY263" s="695" t="e">
        <f t="shared" si="826"/>
        <v>#DIV/0!</v>
      </c>
      <c r="AZ263" s="622"/>
      <c r="BA263" s="695"/>
      <c r="BB263" s="19"/>
      <c r="BC263" s="622"/>
      <c r="BD263" s="19"/>
      <c r="BE263" s="622"/>
      <c r="BF263" s="622"/>
      <c r="BG263" s="622"/>
      <c r="BH263" s="622"/>
      <c r="BI263" s="19"/>
      <c r="BJ263" s="622"/>
      <c r="BK263" s="622"/>
      <c r="BL263" s="622"/>
      <c r="BM263" s="19"/>
      <c r="BN263" s="622">
        <f t="shared" si="809"/>
        <v>0</v>
      </c>
      <c r="BO263" s="622"/>
      <c r="BP263" s="622"/>
      <c r="BQ263" s="622">
        <v>0</v>
      </c>
      <c r="BR263" s="622"/>
      <c r="BS263" s="19"/>
      <c r="BT263" s="622">
        <f t="shared" si="813"/>
        <v>0</v>
      </c>
      <c r="BU263" s="622">
        <f t="shared" si="798"/>
        <v>0</v>
      </c>
      <c r="BV263" s="504"/>
      <c r="BW263" s="519"/>
      <c r="BX263" s="504">
        <v>0</v>
      </c>
      <c r="BY263" s="504"/>
      <c r="BZ263" s="19"/>
      <c r="CE263" s="695" t="e">
        <f t="shared" si="829"/>
        <v>#DIV/0!</v>
      </c>
    </row>
    <row r="264" spans="1:12295" s="68" customFormat="1" ht="55.5" hidden="1" customHeight="1" x14ac:dyDescent="0.3">
      <c r="B264" s="503"/>
      <c r="C264" s="97" t="s">
        <v>31</v>
      </c>
      <c r="D264" s="166">
        <f t="shared" si="830"/>
        <v>0</v>
      </c>
      <c r="E264" s="166"/>
      <c r="F264" s="166"/>
      <c r="G264" s="166"/>
      <c r="H264" s="166"/>
      <c r="I264" s="237"/>
      <c r="J264" s="166">
        <f>Q264-G264</f>
        <v>0</v>
      </c>
      <c r="K264" s="166">
        <f t="shared" ref="K264" si="831">Q264</f>
        <v>0</v>
      </c>
      <c r="L264" s="695" t="e">
        <f t="shared" si="823"/>
        <v>#DIV/0!</v>
      </c>
      <c r="M264" s="166"/>
      <c r="N264" s="683"/>
      <c r="O264" s="622"/>
      <c r="P264" s="683"/>
      <c r="Q264" s="622">
        <v>0</v>
      </c>
      <c r="R264" s="683"/>
      <c r="S264" s="622"/>
      <c r="T264" s="683"/>
      <c r="U264" s="19"/>
      <c r="V264" s="285"/>
      <c r="W264" s="19"/>
      <c r="X264" s="19"/>
      <c r="Y264" s="19"/>
      <c r="Z264" s="622"/>
      <c r="AA264" s="622"/>
      <c r="AB264" s="622"/>
      <c r="AC264" s="19"/>
      <c r="AD264" s="19"/>
      <c r="AE264" s="166"/>
      <c r="AF264" s="695" t="e">
        <f t="shared" si="824"/>
        <v>#DIV/0!</v>
      </c>
      <c r="AG264" s="166"/>
      <c r="AH264" s="695"/>
      <c r="AI264" s="622"/>
      <c r="AJ264" s="683"/>
      <c r="AK264" s="622"/>
      <c r="AL264" s="683"/>
      <c r="AM264" s="622"/>
      <c r="AN264" s="683"/>
      <c r="AO264" s="19"/>
      <c r="AP264" s="622"/>
      <c r="AQ264" s="683"/>
      <c r="AR264" s="166"/>
      <c r="AS264" s="695" t="e">
        <f t="shared" si="825"/>
        <v>#DIV/0!</v>
      </c>
      <c r="AT264" s="166"/>
      <c r="AU264" s="695"/>
      <c r="AV264" s="622"/>
      <c r="AW264" s="695"/>
      <c r="AX264" s="166"/>
      <c r="AY264" s="695" t="e">
        <f t="shared" si="826"/>
        <v>#DIV/0!</v>
      </c>
      <c r="AZ264" s="622"/>
      <c r="BA264" s="695"/>
      <c r="BB264" s="19"/>
      <c r="BC264" s="622"/>
      <c r="BD264" s="19"/>
      <c r="BE264" s="622"/>
      <c r="BF264" s="622"/>
      <c r="BG264" s="622"/>
      <c r="BH264" s="622"/>
      <c r="BI264" s="19"/>
      <c r="BJ264" s="622"/>
      <c r="BK264" s="622"/>
      <c r="BL264" s="622"/>
      <c r="BM264" s="19"/>
      <c r="BN264" s="622"/>
      <c r="BO264" s="622"/>
      <c r="BP264" s="622"/>
      <c r="BQ264" s="622"/>
      <c r="BR264" s="622"/>
      <c r="BS264" s="19"/>
      <c r="BT264" s="622"/>
      <c r="BU264" s="622"/>
      <c r="BV264" s="504"/>
      <c r="BW264" s="519"/>
      <c r="BX264" s="504"/>
      <c r="BY264" s="504"/>
      <c r="BZ264" s="19"/>
      <c r="CE264" s="695" t="e">
        <f t="shared" si="829"/>
        <v>#DIV/0!</v>
      </c>
    </row>
    <row r="265" spans="1:12295" s="68" customFormat="1" ht="71.25" hidden="1" customHeight="1" x14ac:dyDescent="0.3">
      <c r="B265" s="503" t="s">
        <v>81</v>
      </c>
      <c r="C265" s="108" t="s">
        <v>296</v>
      </c>
      <c r="D265" s="166">
        <v>0</v>
      </c>
      <c r="E265" s="166"/>
      <c r="F265" s="166"/>
      <c r="G265" s="166"/>
      <c r="H265" s="166"/>
      <c r="I265" s="237"/>
      <c r="J265" s="166">
        <f t="shared" si="827"/>
        <v>0</v>
      </c>
      <c r="K265" s="166">
        <f t="shared" si="801"/>
        <v>0</v>
      </c>
      <c r="L265" s="695" t="e">
        <f t="shared" si="823"/>
        <v>#DIV/0!</v>
      </c>
      <c r="M265" s="166"/>
      <c r="N265" s="683"/>
      <c r="O265" s="622"/>
      <c r="P265" s="683"/>
      <c r="Q265" s="622">
        <f>Q266+Q267</f>
        <v>0</v>
      </c>
      <c r="R265" s="683"/>
      <c r="S265" s="622"/>
      <c r="T265" s="683"/>
      <c r="U265" s="19"/>
      <c r="V265" s="285"/>
      <c r="W265" s="19"/>
      <c r="X265" s="19"/>
      <c r="Y265" s="19"/>
      <c r="Z265" s="622"/>
      <c r="AA265" s="622"/>
      <c r="AB265" s="622"/>
      <c r="AC265" s="19"/>
      <c r="AD265" s="19"/>
      <c r="AE265" s="166">
        <f t="shared" ref="AE265:AE267" si="832">AK265</f>
        <v>0</v>
      </c>
      <c r="AF265" s="695" t="e">
        <f t="shared" si="824"/>
        <v>#DIV/0!</v>
      </c>
      <c r="AG265" s="166"/>
      <c r="AH265" s="695"/>
      <c r="AI265" s="622"/>
      <c r="AJ265" s="683"/>
      <c r="AK265" s="622">
        <f>AK266+AK267</f>
        <v>0</v>
      </c>
      <c r="AL265" s="683"/>
      <c r="AM265" s="622"/>
      <c r="AN265" s="683"/>
      <c r="AO265" s="19"/>
      <c r="AP265" s="622">
        <f>AP266+AP267</f>
        <v>0</v>
      </c>
      <c r="AQ265" s="683"/>
      <c r="AR265" s="166">
        <f>AX265</f>
        <v>0</v>
      </c>
      <c r="AS265" s="695" t="e">
        <f t="shared" si="825"/>
        <v>#DIV/0!</v>
      </c>
      <c r="AT265" s="166"/>
      <c r="AU265" s="695"/>
      <c r="AV265" s="622"/>
      <c r="AW265" s="695"/>
      <c r="AX265" s="166">
        <f>AX266+AX267</f>
        <v>0</v>
      </c>
      <c r="AY265" s="695" t="e">
        <f t="shared" si="826"/>
        <v>#DIV/0!</v>
      </c>
      <c r="AZ265" s="622"/>
      <c r="BA265" s="695"/>
      <c r="BB265" s="19"/>
      <c r="BC265" s="622"/>
      <c r="BD265" s="19"/>
      <c r="BE265" s="622"/>
      <c r="BF265" s="622"/>
      <c r="BG265" s="622"/>
      <c r="BH265" s="622"/>
      <c r="BI265" s="19"/>
      <c r="BJ265" s="622"/>
      <c r="BK265" s="622"/>
      <c r="BL265" s="622"/>
      <c r="BM265" s="19"/>
      <c r="BN265" s="622">
        <f t="shared" si="809"/>
        <v>683994.64286000002</v>
      </c>
      <c r="BO265" s="622"/>
      <c r="BP265" s="622"/>
      <c r="BQ265" s="622">
        <f>BQ266+BQ267</f>
        <v>683994.64286000002</v>
      </c>
      <c r="BR265" s="622"/>
      <c r="BS265" s="19"/>
      <c r="BT265" s="622">
        <f>BT266+BT267</f>
        <v>0</v>
      </c>
      <c r="BU265" s="622">
        <f t="shared" si="798"/>
        <v>683994.64286000002</v>
      </c>
      <c r="BV265" s="504"/>
      <c r="BW265" s="519"/>
      <c r="BX265" s="504">
        <f>BX266+BX267</f>
        <v>683994.64286000002</v>
      </c>
      <c r="BY265" s="504"/>
      <c r="BZ265" s="19"/>
      <c r="CE265" s="695" t="e">
        <f t="shared" si="829"/>
        <v>#DIV/0!</v>
      </c>
    </row>
    <row r="266" spans="1:12295" s="173" customFormat="1" ht="55.5" hidden="1" customHeight="1" x14ac:dyDescent="0.3">
      <c r="B266" s="201"/>
      <c r="C266" s="101" t="s">
        <v>32</v>
      </c>
      <c r="D266" s="176">
        <v>0</v>
      </c>
      <c r="E266" s="176"/>
      <c r="F266" s="176"/>
      <c r="G266" s="176"/>
      <c r="H266" s="176"/>
      <c r="I266" s="238"/>
      <c r="J266" s="176">
        <f t="shared" si="827"/>
        <v>0</v>
      </c>
      <c r="K266" s="176">
        <f t="shared" si="801"/>
        <v>0</v>
      </c>
      <c r="L266" s="695" t="e">
        <f t="shared" si="823"/>
        <v>#DIV/0!</v>
      </c>
      <c r="M266" s="176"/>
      <c r="N266" s="683"/>
      <c r="O266" s="623"/>
      <c r="P266" s="683"/>
      <c r="Q266" s="623">
        <v>0</v>
      </c>
      <c r="R266" s="683"/>
      <c r="S266" s="623"/>
      <c r="T266" s="683"/>
      <c r="U266" s="279"/>
      <c r="V266" s="279"/>
      <c r="W266" s="279"/>
      <c r="X266" s="279"/>
      <c r="Y266" s="279"/>
      <c r="Z266" s="623"/>
      <c r="AA266" s="623"/>
      <c r="AB266" s="623"/>
      <c r="AC266" s="279"/>
      <c r="AD266" s="19"/>
      <c r="AE266" s="176">
        <f t="shared" si="832"/>
        <v>0</v>
      </c>
      <c r="AF266" s="695" t="e">
        <f t="shared" si="824"/>
        <v>#DIV/0!</v>
      </c>
      <c r="AG266" s="176">
        <v>0</v>
      </c>
      <c r="AH266" s="695"/>
      <c r="AI266" s="623"/>
      <c r="AJ266" s="683"/>
      <c r="AK266" s="623"/>
      <c r="AL266" s="683"/>
      <c r="AM266" s="623"/>
      <c r="AN266" s="683"/>
      <c r="AO266" s="279"/>
      <c r="AP266" s="623">
        <v>0</v>
      </c>
      <c r="AQ266" s="683"/>
      <c r="AR266" s="176">
        <f>AX266</f>
        <v>0</v>
      </c>
      <c r="AS266" s="695" t="e">
        <f t="shared" si="825"/>
        <v>#DIV/0!</v>
      </c>
      <c r="AT266" s="176">
        <v>0</v>
      </c>
      <c r="AU266" s="695"/>
      <c r="AV266" s="623"/>
      <c r="AW266" s="695"/>
      <c r="AX266" s="176"/>
      <c r="AY266" s="695" t="e">
        <f t="shared" si="826"/>
        <v>#DIV/0!</v>
      </c>
      <c r="AZ266" s="623"/>
      <c r="BA266" s="695"/>
      <c r="BB266" s="279"/>
      <c r="BC266" s="623"/>
      <c r="BD266" s="279"/>
      <c r="BE266" s="623"/>
      <c r="BF266" s="623"/>
      <c r="BG266" s="623"/>
      <c r="BH266" s="623"/>
      <c r="BI266" s="279"/>
      <c r="BJ266" s="623"/>
      <c r="BK266" s="623"/>
      <c r="BL266" s="623"/>
      <c r="BM266" s="279"/>
      <c r="BN266" s="623">
        <f t="shared" si="809"/>
        <v>383037</v>
      </c>
      <c r="BO266" s="623"/>
      <c r="BP266" s="623"/>
      <c r="BQ266" s="623">
        <v>383037</v>
      </c>
      <c r="BR266" s="623"/>
      <c r="BS266" s="279"/>
      <c r="BT266" s="623">
        <f>BX266-BQ266</f>
        <v>0</v>
      </c>
      <c r="BU266" s="623">
        <f t="shared" si="798"/>
        <v>383037</v>
      </c>
      <c r="BV266" s="505"/>
      <c r="BW266" s="517"/>
      <c r="BX266" s="505">
        <f>BQ266</f>
        <v>383037</v>
      </c>
      <c r="BY266" s="505"/>
      <c r="BZ266" s="279"/>
      <c r="CE266" s="695" t="e">
        <f t="shared" si="829"/>
        <v>#DIV/0!</v>
      </c>
    </row>
    <row r="267" spans="1:12295" s="68" customFormat="1" ht="55.5" hidden="1" customHeight="1" x14ac:dyDescent="0.3">
      <c r="B267" s="441"/>
      <c r="C267" s="97" t="s">
        <v>409</v>
      </c>
      <c r="D267" s="166">
        <v>0</v>
      </c>
      <c r="E267" s="166"/>
      <c r="F267" s="166"/>
      <c r="G267" s="166"/>
      <c r="H267" s="166"/>
      <c r="I267" s="237"/>
      <c r="J267" s="166">
        <f t="shared" si="827"/>
        <v>0</v>
      </c>
      <c r="K267" s="166">
        <f t="shared" si="801"/>
        <v>0</v>
      </c>
      <c r="L267" s="695" t="e">
        <f t="shared" si="823"/>
        <v>#DIV/0!</v>
      </c>
      <c r="M267" s="166"/>
      <c r="N267" s="683"/>
      <c r="O267" s="622"/>
      <c r="P267" s="683"/>
      <c r="Q267" s="622">
        <v>0</v>
      </c>
      <c r="R267" s="683"/>
      <c r="S267" s="622"/>
      <c r="T267" s="683"/>
      <c r="U267" s="19"/>
      <c r="V267" s="285"/>
      <c r="W267" s="19"/>
      <c r="X267" s="19"/>
      <c r="Y267" s="19"/>
      <c r="Z267" s="622"/>
      <c r="AA267" s="622"/>
      <c r="AB267" s="622"/>
      <c r="AC267" s="19"/>
      <c r="AD267" s="19"/>
      <c r="AE267" s="166">
        <f t="shared" si="832"/>
        <v>0</v>
      </c>
      <c r="AF267" s="695" t="e">
        <f t="shared" si="824"/>
        <v>#DIV/0!</v>
      </c>
      <c r="AG267" s="166">
        <v>0</v>
      </c>
      <c r="AH267" s="695"/>
      <c r="AI267" s="622"/>
      <c r="AJ267" s="683"/>
      <c r="AK267" s="622"/>
      <c r="AL267" s="683"/>
      <c r="AM267" s="622"/>
      <c r="AN267" s="683"/>
      <c r="AO267" s="19"/>
      <c r="AP267" s="622">
        <f>AX267-AK267</f>
        <v>0</v>
      </c>
      <c r="AQ267" s="683"/>
      <c r="AR267" s="166">
        <f>AX267</f>
        <v>0</v>
      </c>
      <c r="AS267" s="695" t="e">
        <f t="shared" si="825"/>
        <v>#DIV/0!</v>
      </c>
      <c r="AT267" s="166">
        <v>0</v>
      </c>
      <c r="AU267" s="695"/>
      <c r="AV267" s="622"/>
      <c r="AW267" s="695"/>
      <c r="AX267" s="166"/>
      <c r="AY267" s="695" t="e">
        <f t="shared" si="826"/>
        <v>#DIV/0!</v>
      </c>
      <c r="AZ267" s="622"/>
      <c r="BA267" s="695"/>
      <c r="BB267" s="19"/>
      <c r="BC267" s="622"/>
      <c r="BD267" s="19"/>
      <c r="BE267" s="622"/>
      <c r="BF267" s="622"/>
      <c r="BG267" s="622"/>
      <c r="BH267" s="622"/>
      <c r="BI267" s="19"/>
      <c r="BJ267" s="622"/>
      <c r="BK267" s="622"/>
      <c r="BL267" s="622"/>
      <c r="BM267" s="19"/>
      <c r="BN267" s="622">
        <f t="shared" si="809"/>
        <v>300957.64286000002</v>
      </c>
      <c r="BO267" s="622"/>
      <c r="BP267" s="622"/>
      <c r="BQ267" s="622">
        <v>300957.64286000002</v>
      </c>
      <c r="BR267" s="622"/>
      <c r="BS267" s="19"/>
      <c r="BT267" s="622">
        <f>BX267-BQ267</f>
        <v>0</v>
      </c>
      <c r="BU267" s="622">
        <f t="shared" si="798"/>
        <v>300957.64286000002</v>
      </c>
      <c r="BV267" s="435"/>
      <c r="BW267" s="519"/>
      <c r="BX267" s="435">
        <f>BQ267</f>
        <v>300957.64286000002</v>
      </c>
      <c r="BY267" s="435"/>
      <c r="BZ267" s="19"/>
      <c r="CE267" s="695" t="e">
        <f t="shared" si="829"/>
        <v>#DIV/0!</v>
      </c>
    </row>
    <row r="268" spans="1:12295" s="68" customFormat="1" ht="55.5" hidden="1" customHeight="1" x14ac:dyDescent="0.3">
      <c r="B268" s="441"/>
      <c r="C268" s="97"/>
      <c r="D268" s="166"/>
      <c r="E268" s="166"/>
      <c r="F268" s="166"/>
      <c r="G268" s="166"/>
      <c r="H268" s="166"/>
      <c r="I268" s="237"/>
      <c r="J268" s="166"/>
      <c r="K268" s="166"/>
      <c r="L268" s="695" t="e">
        <f t="shared" si="823"/>
        <v>#DIV/0!</v>
      </c>
      <c r="M268" s="166"/>
      <c r="N268" s="683"/>
      <c r="O268" s="622"/>
      <c r="P268" s="683"/>
      <c r="Q268" s="622"/>
      <c r="R268" s="683"/>
      <c r="S268" s="622"/>
      <c r="T268" s="683"/>
      <c r="U268" s="19"/>
      <c r="V268" s="285"/>
      <c r="W268" s="19"/>
      <c r="X268" s="19"/>
      <c r="Y268" s="19"/>
      <c r="Z268" s="622"/>
      <c r="AA268" s="622"/>
      <c r="AB268" s="622"/>
      <c r="AC268" s="19"/>
      <c r="AD268" s="19"/>
      <c r="AE268" s="866"/>
      <c r="AF268" s="695" t="e">
        <f t="shared" si="824"/>
        <v>#DIV/0!</v>
      </c>
      <c r="AG268" s="166"/>
      <c r="AH268" s="695"/>
      <c r="AI268" s="622"/>
      <c r="AJ268" s="683"/>
      <c r="AK268" s="622"/>
      <c r="AL268" s="683"/>
      <c r="AM268" s="622"/>
      <c r="AN268" s="683"/>
      <c r="AO268" s="19"/>
      <c r="AP268" s="622"/>
      <c r="AQ268" s="683"/>
      <c r="AR268" s="166"/>
      <c r="AS268" s="695" t="e">
        <f t="shared" si="825"/>
        <v>#DIV/0!</v>
      </c>
      <c r="AT268" s="166"/>
      <c r="AU268" s="695"/>
      <c r="AV268" s="622"/>
      <c r="AW268" s="695"/>
      <c r="AX268" s="166"/>
      <c r="AY268" s="695" t="e">
        <f t="shared" si="826"/>
        <v>#DIV/0!</v>
      </c>
      <c r="AZ268" s="622"/>
      <c r="BA268" s="695"/>
      <c r="BB268" s="19"/>
      <c r="BC268" s="622"/>
      <c r="BD268" s="19"/>
      <c r="BE268" s="622"/>
      <c r="BF268" s="622"/>
      <c r="BG268" s="622"/>
      <c r="BH268" s="622"/>
      <c r="BI268" s="19"/>
      <c r="BJ268" s="622"/>
      <c r="BK268" s="622"/>
      <c r="BL268" s="622"/>
      <c r="BM268" s="19"/>
      <c r="BN268" s="622"/>
      <c r="BO268" s="622"/>
      <c r="BP268" s="622"/>
      <c r="BQ268" s="622"/>
      <c r="BR268" s="622"/>
      <c r="BS268" s="19"/>
      <c r="BT268" s="622"/>
      <c r="BU268" s="622"/>
      <c r="BV268" s="435"/>
      <c r="BW268" s="519"/>
      <c r="BX268" s="435"/>
      <c r="BY268" s="435"/>
      <c r="BZ268" s="19"/>
      <c r="CE268" s="695" t="e">
        <f t="shared" si="829"/>
        <v>#DIV/0!</v>
      </c>
    </row>
    <row r="269" spans="1:12295" s="68" customFormat="1" ht="55.5" hidden="1" customHeight="1" x14ac:dyDescent="0.3">
      <c r="B269" s="441"/>
      <c r="C269" s="97"/>
      <c r="D269" s="166"/>
      <c r="E269" s="166"/>
      <c r="F269" s="166"/>
      <c r="G269" s="166"/>
      <c r="H269" s="166"/>
      <c r="I269" s="237"/>
      <c r="J269" s="166"/>
      <c r="K269" s="166"/>
      <c r="L269" s="695" t="e">
        <f t="shared" si="823"/>
        <v>#DIV/0!</v>
      </c>
      <c r="M269" s="166"/>
      <c r="N269" s="683"/>
      <c r="O269" s="622"/>
      <c r="P269" s="683"/>
      <c r="Q269" s="622"/>
      <c r="R269" s="683"/>
      <c r="S269" s="622"/>
      <c r="T269" s="683"/>
      <c r="U269" s="19"/>
      <c r="V269" s="285"/>
      <c r="W269" s="19"/>
      <c r="X269" s="19"/>
      <c r="Y269" s="19"/>
      <c r="Z269" s="622"/>
      <c r="AA269" s="622"/>
      <c r="AB269" s="622"/>
      <c r="AC269" s="19"/>
      <c r="AD269" s="19"/>
      <c r="AE269" s="866"/>
      <c r="AF269" s="695" t="e">
        <f t="shared" si="824"/>
        <v>#DIV/0!</v>
      </c>
      <c r="AG269" s="166"/>
      <c r="AH269" s="695"/>
      <c r="AI269" s="622"/>
      <c r="AJ269" s="683"/>
      <c r="AK269" s="622"/>
      <c r="AL269" s="683"/>
      <c r="AM269" s="622"/>
      <c r="AN269" s="683"/>
      <c r="AO269" s="19"/>
      <c r="AP269" s="622"/>
      <c r="AQ269" s="683"/>
      <c r="AR269" s="166"/>
      <c r="AS269" s="695" t="e">
        <f t="shared" si="825"/>
        <v>#DIV/0!</v>
      </c>
      <c r="AT269" s="166"/>
      <c r="AU269" s="695"/>
      <c r="AV269" s="622"/>
      <c r="AW269" s="695"/>
      <c r="AX269" s="166"/>
      <c r="AY269" s="695" t="e">
        <f t="shared" si="826"/>
        <v>#DIV/0!</v>
      </c>
      <c r="AZ269" s="622"/>
      <c r="BA269" s="695"/>
      <c r="BB269" s="19"/>
      <c r="BC269" s="622"/>
      <c r="BD269" s="19"/>
      <c r="BE269" s="622"/>
      <c r="BF269" s="622"/>
      <c r="BG269" s="622"/>
      <c r="BH269" s="622"/>
      <c r="BI269" s="19"/>
      <c r="BJ269" s="622"/>
      <c r="BK269" s="622"/>
      <c r="BL269" s="622"/>
      <c r="BM269" s="19"/>
      <c r="BN269" s="622"/>
      <c r="BO269" s="622"/>
      <c r="BP269" s="622"/>
      <c r="BQ269" s="622"/>
      <c r="BR269" s="622"/>
      <c r="BS269" s="19"/>
      <c r="BT269" s="622"/>
      <c r="BU269" s="622"/>
      <c r="BV269" s="435"/>
      <c r="BW269" s="519"/>
      <c r="BX269" s="435"/>
      <c r="BY269" s="435"/>
      <c r="BZ269" s="19"/>
      <c r="CE269" s="695" t="e">
        <f t="shared" si="829"/>
        <v>#DIV/0!</v>
      </c>
    </row>
    <row r="270" spans="1:12295" s="68" customFormat="1" ht="235.5" hidden="1" customHeight="1" x14ac:dyDescent="0.3">
      <c r="B270" s="441"/>
      <c r="C270" s="100"/>
      <c r="D270" s="166"/>
      <c r="E270" s="166"/>
      <c r="F270" s="166"/>
      <c r="G270" s="166"/>
      <c r="H270" s="166"/>
      <c r="I270" s="237"/>
      <c r="J270" s="166"/>
      <c r="K270" s="166"/>
      <c r="L270" s="695" t="e">
        <f t="shared" si="823"/>
        <v>#DIV/0!</v>
      </c>
      <c r="M270" s="166"/>
      <c r="N270" s="683"/>
      <c r="O270" s="622"/>
      <c r="P270" s="683"/>
      <c r="Q270" s="622"/>
      <c r="R270" s="683"/>
      <c r="S270" s="622"/>
      <c r="T270" s="683"/>
      <c r="U270" s="19"/>
      <c r="V270" s="285"/>
      <c r="W270" s="19"/>
      <c r="X270" s="19"/>
      <c r="Y270" s="19"/>
      <c r="Z270" s="622"/>
      <c r="AA270" s="622"/>
      <c r="AB270" s="622"/>
      <c r="AC270" s="19"/>
      <c r="AD270" s="19"/>
      <c r="AE270" s="866"/>
      <c r="AF270" s="695" t="e">
        <f t="shared" si="824"/>
        <v>#DIV/0!</v>
      </c>
      <c r="AG270" s="166"/>
      <c r="AH270" s="695"/>
      <c r="AI270" s="622"/>
      <c r="AJ270" s="683"/>
      <c r="AK270" s="622"/>
      <c r="AL270" s="683"/>
      <c r="AM270" s="622"/>
      <c r="AN270" s="683"/>
      <c r="AO270" s="19"/>
      <c r="AP270" s="622"/>
      <c r="AQ270" s="683"/>
      <c r="AR270" s="166"/>
      <c r="AS270" s="695" t="e">
        <f t="shared" si="825"/>
        <v>#DIV/0!</v>
      </c>
      <c r="AT270" s="166"/>
      <c r="AU270" s="695"/>
      <c r="AV270" s="622"/>
      <c r="AW270" s="695"/>
      <c r="AX270" s="166"/>
      <c r="AY270" s="695" t="e">
        <f t="shared" si="826"/>
        <v>#DIV/0!</v>
      </c>
      <c r="AZ270" s="622"/>
      <c r="BA270" s="695"/>
      <c r="BB270" s="19"/>
      <c r="BC270" s="622"/>
      <c r="BD270" s="19"/>
      <c r="BE270" s="622"/>
      <c r="BF270" s="622"/>
      <c r="BG270" s="622"/>
      <c r="BH270" s="622"/>
      <c r="BI270" s="19"/>
      <c r="BJ270" s="622"/>
      <c r="BK270" s="622"/>
      <c r="BL270" s="622"/>
      <c r="BM270" s="19"/>
      <c r="BN270" s="622"/>
      <c r="BO270" s="622"/>
      <c r="BP270" s="622"/>
      <c r="BQ270" s="622"/>
      <c r="BR270" s="622"/>
      <c r="BS270" s="19"/>
      <c r="BT270" s="622"/>
      <c r="BU270" s="622"/>
      <c r="BV270" s="435"/>
      <c r="BW270" s="519"/>
      <c r="BX270" s="435"/>
      <c r="BY270" s="435"/>
      <c r="BZ270" s="19"/>
      <c r="CE270" s="695" t="e">
        <f t="shared" si="829"/>
        <v>#DIV/0!</v>
      </c>
    </row>
    <row r="271" spans="1:12295" s="70" customFormat="1" ht="224.25" hidden="1" customHeight="1" x14ac:dyDescent="0.3">
      <c r="A271" s="370"/>
      <c r="B271" s="398" t="s">
        <v>8</v>
      </c>
      <c r="C271" s="397" t="s">
        <v>438</v>
      </c>
      <c r="D271" s="375">
        <f>E271</f>
        <v>0</v>
      </c>
      <c r="E271" s="375">
        <v>0</v>
      </c>
      <c r="F271" s="375"/>
      <c r="G271" s="375"/>
      <c r="H271" s="375"/>
      <c r="I271" s="375"/>
      <c r="J271" s="375">
        <f>K271</f>
        <v>0</v>
      </c>
      <c r="K271" s="168">
        <f>M271</f>
        <v>0</v>
      </c>
      <c r="L271" s="695" t="e">
        <f t="shared" si="823"/>
        <v>#DIV/0!</v>
      </c>
      <c r="M271" s="375"/>
      <c r="N271" s="421"/>
      <c r="O271" s="376"/>
      <c r="P271" s="421"/>
      <c r="Q271" s="376"/>
      <c r="R271" s="421"/>
      <c r="S271" s="376"/>
      <c r="T271" s="421"/>
      <c r="U271" s="376"/>
      <c r="V271" s="376"/>
      <c r="W271" s="376"/>
      <c r="X271" s="376"/>
      <c r="Y271" s="376"/>
      <c r="Z271" s="376"/>
      <c r="AA271" s="376"/>
      <c r="AB271" s="376"/>
      <c r="AC271" s="376"/>
      <c r="AD271" s="421"/>
      <c r="AE271" s="900"/>
      <c r="AF271" s="695" t="e">
        <f t="shared" si="824"/>
        <v>#DIV/0!</v>
      </c>
      <c r="AG271" s="375"/>
      <c r="AH271" s="695"/>
      <c r="AI271" s="376"/>
      <c r="AJ271" s="421"/>
      <c r="AK271" s="376"/>
      <c r="AL271" s="421"/>
      <c r="AM271" s="376"/>
      <c r="AN271" s="421"/>
      <c r="AO271" s="376"/>
      <c r="AP271" s="376"/>
      <c r="AQ271" s="421"/>
      <c r="AR271" s="168"/>
      <c r="AS271" s="695" t="e">
        <f t="shared" si="825"/>
        <v>#DIV/0!</v>
      </c>
      <c r="AT271" s="375"/>
      <c r="AU271" s="695"/>
      <c r="AV271" s="376"/>
      <c r="AW271" s="695"/>
      <c r="AX271" s="375"/>
      <c r="AY271" s="695" t="e">
        <f t="shared" si="826"/>
        <v>#DIV/0!</v>
      </c>
      <c r="AZ271" s="376"/>
      <c r="BA271" s="695"/>
      <c r="BB271" s="376"/>
      <c r="BC271" s="376"/>
      <c r="BD271" s="376"/>
      <c r="BE271" s="376"/>
      <c r="BF271" s="376"/>
      <c r="BG271" s="376"/>
      <c r="BH271" s="376"/>
      <c r="BI271" s="376"/>
      <c r="BJ271" s="376"/>
      <c r="BK271" s="376"/>
      <c r="BL271" s="376"/>
      <c r="BM271" s="376"/>
      <c r="BN271" s="376"/>
      <c r="BO271" s="376"/>
      <c r="BP271" s="376"/>
      <c r="BQ271" s="376"/>
      <c r="BR271" s="376"/>
      <c r="BS271" s="376"/>
      <c r="BT271" s="376"/>
      <c r="BU271" s="628"/>
      <c r="BV271" s="376"/>
      <c r="BW271" s="376"/>
      <c r="BX271" s="376"/>
      <c r="BY271" s="376"/>
      <c r="BZ271" s="370"/>
      <c r="CA271" s="376"/>
      <c r="CB271" s="376"/>
      <c r="CC271" s="376"/>
      <c r="CD271" s="376"/>
      <c r="CE271" s="695" t="e">
        <f t="shared" si="829"/>
        <v>#DIV/0!</v>
      </c>
      <c r="CF271" s="376"/>
      <c r="CG271" s="376"/>
      <c r="CH271" s="376"/>
      <c r="CI271" s="376"/>
      <c r="CJ271" s="376"/>
      <c r="CK271" s="376"/>
      <c r="CL271" s="376"/>
      <c r="CM271" s="376"/>
      <c r="CN271" s="376"/>
      <c r="CO271" s="377"/>
      <c r="CP271" s="377"/>
      <c r="CQ271" s="377"/>
      <c r="CR271" s="377"/>
      <c r="CS271" s="377"/>
      <c r="CT271" s="376"/>
      <c r="CU271" s="376"/>
      <c r="CV271" s="377"/>
      <c r="CW271" s="377"/>
      <c r="CX271" s="376"/>
      <c r="CY271" s="376"/>
      <c r="CZ271" s="377"/>
      <c r="DA271" s="377"/>
      <c r="DB271" s="376"/>
      <c r="DC271" s="376"/>
      <c r="DD271" s="376"/>
      <c r="DE271" s="376"/>
      <c r="DF271" s="376"/>
      <c r="DG271" s="376"/>
      <c r="DH271" s="376"/>
      <c r="DI271" s="377"/>
      <c r="DJ271" s="377"/>
      <c r="DK271" s="376"/>
      <c r="DL271" s="376"/>
      <c r="DM271" s="377"/>
      <c r="DN271" s="377"/>
      <c r="DO271" s="376"/>
      <c r="DP271" s="376"/>
      <c r="DQ271" s="376"/>
      <c r="DR271" s="376"/>
      <c r="DS271" s="376"/>
      <c r="DT271" s="370"/>
      <c r="DU271" s="396"/>
      <c r="DV271" s="376"/>
      <c r="DW271" s="376"/>
      <c r="DX271" s="376"/>
      <c r="DY271" s="376"/>
      <c r="DZ271" s="376"/>
      <c r="EA271" s="376"/>
      <c r="EB271" s="376"/>
      <c r="EC271" s="375"/>
      <c r="ED271" s="375"/>
      <c r="EE271" s="375"/>
      <c r="EF271" s="375"/>
      <c r="EG271" s="375"/>
      <c r="EH271" s="375"/>
      <c r="EI271" s="375"/>
      <c r="EJ271" s="375"/>
      <c r="EK271" s="375"/>
      <c r="EL271" s="375"/>
      <c r="EM271" s="375"/>
      <c r="EN271" s="375"/>
      <c r="EO271" s="375"/>
      <c r="EP271" s="375"/>
      <c r="EQ271" s="375"/>
      <c r="ER271" s="375"/>
      <c r="ES271" s="375"/>
      <c r="ET271" s="375"/>
      <c r="EU271" s="375"/>
      <c r="EV271" s="375"/>
      <c r="EW271" s="375"/>
      <c r="EX271" s="375"/>
      <c r="EY271" s="375"/>
      <c r="EZ271" s="375"/>
      <c r="FA271" s="375"/>
      <c r="FB271" s="375"/>
      <c r="FC271" s="375"/>
      <c r="FD271" s="375"/>
      <c r="FE271" s="375"/>
      <c r="FF271" s="375"/>
      <c r="FG271" s="375"/>
      <c r="FH271" s="375"/>
      <c r="FI271" s="375"/>
      <c r="FJ271" s="375"/>
      <c r="FK271" s="375"/>
      <c r="FL271" s="375"/>
      <c r="FM271" s="375"/>
      <c r="FN271" s="375"/>
      <c r="FO271" s="375"/>
      <c r="FP271" s="375"/>
      <c r="FQ271" s="375"/>
      <c r="FR271" s="375"/>
      <c r="FS271" s="375"/>
      <c r="FT271" s="375"/>
      <c r="FU271" s="376"/>
      <c r="FV271" s="376"/>
      <c r="FW271" s="376"/>
      <c r="FX271" s="376"/>
      <c r="FY271" s="376"/>
      <c r="FZ271" s="376"/>
      <c r="GA271" s="376"/>
      <c r="GB271" s="376"/>
      <c r="GC271" s="376"/>
      <c r="GD271" s="376"/>
      <c r="GE271" s="376"/>
      <c r="GF271" s="376"/>
      <c r="GG271" s="376"/>
      <c r="GH271" s="376"/>
      <c r="GI271" s="376"/>
      <c r="GJ271" s="376"/>
      <c r="GK271" s="376"/>
      <c r="GL271" s="376"/>
      <c r="GM271" s="376"/>
      <c r="GN271" s="376"/>
      <c r="GO271" s="376"/>
      <c r="GP271" s="376"/>
      <c r="GQ271" s="376"/>
      <c r="GR271" s="376"/>
      <c r="GS271" s="377"/>
      <c r="GT271" s="377"/>
      <c r="GU271" s="377"/>
      <c r="GV271" s="377"/>
      <c r="GW271" s="377"/>
      <c r="GX271" s="376"/>
      <c r="GY271" s="376"/>
      <c r="GZ271" s="377"/>
      <c r="HA271" s="377"/>
      <c r="HB271" s="376"/>
      <c r="HC271" s="376"/>
      <c r="HD271" s="377"/>
      <c r="HE271" s="377"/>
      <c r="HF271" s="376"/>
      <c r="HG271" s="376"/>
      <c r="HH271" s="376"/>
      <c r="HI271" s="376"/>
      <c r="HJ271" s="376"/>
      <c r="HK271" s="376"/>
      <c r="HL271" s="376"/>
      <c r="HM271" s="377"/>
      <c r="HN271" s="377"/>
      <c r="HO271" s="376"/>
      <c r="HP271" s="376"/>
      <c r="HQ271" s="377"/>
      <c r="HR271" s="377"/>
      <c r="HS271" s="376"/>
      <c r="HT271" s="376"/>
      <c r="HU271" s="376"/>
      <c r="HV271" s="376"/>
      <c r="HW271" s="376"/>
      <c r="HX271" s="370"/>
      <c r="HY271" s="396"/>
      <c r="HZ271" s="376"/>
      <c r="IA271" s="376"/>
      <c r="IB271" s="376"/>
      <c r="IC271" s="376"/>
      <c r="ID271" s="376"/>
      <c r="IE271" s="376"/>
      <c r="IF271" s="376"/>
      <c r="IG271" s="375"/>
      <c r="IH271" s="375"/>
      <c r="II271" s="375"/>
      <c r="IJ271" s="375"/>
      <c r="IK271" s="375"/>
      <c r="IL271" s="375"/>
      <c r="IM271" s="375"/>
      <c r="IN271" s="375"/>
      <c r="IO271" s="375"/>
      <c r="IP271" s="375"/>
      <c r="IQ271" s="375"/>
      <c r="IR271" s="375"/>
      <c r="IS271" s="375"/>
      <c r="IT271" s="375"/>
      <c r="IU271" s="375"/>
      <c r="IV271" s="375"/>
      <c r="IW271" s="375"/>
      <c r="IX271" s="375"/>
      <c r="IY271" s="375"/>
      <c r="IZ271" s="375"/>
      <c r="JA271" s="375"/>
      <c r="JB271" s="375"/>
      <c r="JC271" s="375"/>
      <c r="JD271" s="375"/>
      <c r="JE271" s="375"/>
      <c r="JF271" s="375"/>
      <c r="JG271" s="375"/>
      <c r="JH271" s="375"/>
      <c r="JI271" s="375"/>
      <c r="JJ271" s="375"/>
      <c r="JK271" s="375"/>
      <c r="JL271" s="375"/>
      <c r="JM271" s="375"/>
      <c r="JN271" s="375"/>
      <c r="JO271" s="375"/>
      <c r="JP271" s="375"/>
      <c r="JQ271" s="375"/>
      <c r="JR271" s="375"/>
      <c r="JS271" s="375"/>
      <c r="JT271" s="375"/>
      <c r="JU271" s="375"/>
      <c r="JV271" s="375"/>
      <c r="JW271" s="375"/>
      <c r="JX271" s="375"/>
      <c r="JY271" s="376"/>
      <c r="JZ271" s="376"/>
      <c r="KA271" s="376"/>
      <c r="KB271" s="376"/>
      <c r="KC271" s="376"/>
      <c r="KD271" s="376"/>
      <c r="KE271" s="376"/>
      <c r="KF271" s="376"/>
      <c r="KG271" s="376"/>
      <c r="KH271" s="376"/>
      <c r="KI271" s="376"/>
      <c r="KJ271" s="376"/>
      <c r="KK271" s="376"/>
      <c r="KL271" s="376"/>
      <c r="KM271" s="376"/>
      <c r="KN271" s="376"/>
      <c r="KO271" s="376"/>
      <c r="KP271" s="376"/>
      <c r="KQ271" s="376"/>
      <c r="KR271" s="376"/>
      <c r="KS271" s="376"/>
      <c r="KT271" s="376"/>
      <c r="KU271" s="376"/>
      <c r="KV271" s="376"/>
      <c r="KW271" s="377"/>
      <c r="KX271" s="377"/>
      <c r="KY271" s="377"/>
      <c r="KZ271" s="377"/>
      <c r="LA271" s="377"/>
      <c r="LB271" s="376"/>
      <c r="LC271" s="376"/>
      <c r="LD271" s="377"/>
      <c r="LE271" s="377"/>
      <c r="LF271" s="376"/>
      <c r="LG271" s="376"/>
      <c r="LH271" s="377"/>
      <c r="LI271" s="377"/>
      <c r="LJ271" s="376"/>
      <c r="LK271" s="376"/>
      <c r="LL271" s="376"/>
      <c r="LM271" s="376"/>
      <c r="LN271" s="376"/>
      <c r="LO271" s="376"/>
      <c r="LP271" s="376"/>
      <c r="LQ271" s="377"/>
      <c r="LR271" s="377"/>
      <c r="LS271" s="376"/>
      <c r="LT271" s="376"/>
      <c r="LU271" s="377"/>
      <c r="LV271" s="377"/>
      <c r="LW271" s="376"/>
      <c r="LX271" s="376"/>
      <c r="LY271" s="376"/>
      <c r="LZ271" s="376"/>
      <c r="MA271" s="376"/>
      <c r="MB271" s="370"/>
      <c r="MC271" s="396"/>
      <c r="MD271" s="376"/>
      <c r="ME271" s="376"/>
      <c r="MF271" s="376"/>
      <c r="MG271" s="376"/>
      <c r="MH271" s="376"/>
      <c r="MI271" s="376"/>
      <c r="MJ271" s="376"/>
      <c r="MK271" s="375"/>
      <c r="ML271" s="375"/>
      <c r="MM271" s="375"/>
      <c r="MN271" s="375"/>
      <c r="MO271" s="375"/>
      <c r="MP271" s="375"/>
      <c r="MQ271" s="375"/>
      <c r="MR271" s="375"/>
      <c r="MS271" s="375"/>
      <c r="MT271" s="375"/>
      <c r="MU271" s="375"/>
      <c r="MV271" s="375"/>
      <c r="MW271" s="375"/>
      <c r="MX271" s="375"/>
      <c r="MY271" s="375"/>
      <c r="MZ271" s="375"/>
      <c r="NA271" s="375"/>
      <c r="NB271" s="375"/>
      <c r="NC271" s="375"/>
      <c r="ND271" s="375"/>
      <c r="NE271" s="375"/>
      <c r="NF271" s="375"/>
      <c r="NG271" s="375"/>
      <c r="NH271" s="375"/>
      <c r="NI271" s="375"/>
      <c r="NJ271" s="375"/>
      <c r="NK271" s="375"/>
      <c r="NL271" s="375"/>
      <c r="NM271" s="375"/>
      <c r="NN271" s="375"/>
      <c r="NO271" s="375"/>
      <c r="NP271" s="375"/>
      <c r="NQ271" s="375"/>
      <c r="NR271" s="375"/>
      <c r="NS271" s="375"/>
      <c r="NT271" s="375"/>
      <c r="NU271" s="375"/>
      <c r="NV271" s="375"/>
      <c r="NW271" s="375"/>
      <c r="NX271" s="375"/>
      <c r="NY271" s="375"/>
      <c r="NZ271" s="375"/>
      <c r="OA271" s="375"/>
      <c r="OB271" s="375"/>
      <c r="OC271" s="376"/>
      <c r="OD271" s="376"/>
      <c r="OE271" s="376"/>
      <c r="OF271" s="376"/>
      <c r="OG271" s="376"/>
      <c r="OH271" s="376"/>
      <c r="OI271" s="376"/>
      <c r="OJ271" s="376"/>
      <c r="OK271" s="376"/>
      <c r="OL271" s="376"/>
      <c r="OM271" s="376"/>
      <c r="ON271" s="376"/>
      <c r="OO271" s="376"/>
      <c r="OP271" s="376"/>
      <c r="OQ271" s="376"/>
      <c r="OR271" s="376"/>
      <c r="OS271" s="376"/>
      <c r="OT271" s="376"/>
      <c r="OU271" s="376"/>
      <c r="OV271" s="376"/>
      <c r="OW271" s="376"/>
      <c r="OX271" s="376"/>
      <c r="OY271" s="376"/>
      <c r="OZ271" s="376"/>
      <c r="PA271" s="377"/>
      <c r="PB271" s="377"/>
      <c r="PC271" s="377"/>
      <c r="PD271" s="377"/>
      <c r="PE271" s="377"/>
      <c r="PF271" s="376"/>
      <c r="PG271" s="376"/>
      <c r="PH271" s="377"/>
      <c r="PI271" s="377"/>
      <c r="PJ271" s="376"/>
      <c r="PK271" s="376"/>
      <c r="PL271" s="377"/>
      <c r="PM271" s="377"/>
      <c r="PN271" s="376"/>
      <c r="PO271" s="376"/>
      <c r="PP271" s="376"/>
      <c r="PQ271" s="376"/>
      <c r="PR271" s="376"/>
      <c r="PS271" s="376"/>
      <c r="PT271" s="376"/>
      <c r="PU271" s="377"/>
      <c r="PV271" s="377"/>
      <c r="PW271" s="376"/>
      <c r="PX271" s="376"/>
      <c r="PY271" s="377"/>
      <c r="PZ271" s="377"/>
      <c r="QA271" s="376"/>
      <c r="QB271" s="376"/>
      <c r="QC271" s="376"/>
      <c r="QD271" s="376"/>
      <c r="QE271" s="376"/>
      <c r="QF271" s="370"/>
      <c r="QG271" s="396"/>
      <c r="QH271" s="376"/>
      <c r="QI271" s="376"/>
      <c r="QJ271" s="376"/>
      <c r="QK271" s="376"/>
      <c r="QL271" s="376"/>
      <c r="QM271" s="376"/>
      <c r="QN271" s="376"/>
      <c r="QO271" s="375"/>
      <c r="QP271" s="375"/>
      <c r="QQ271" s="375"/>
      <c r="QR271" s="375"/>
      <c r="QS271" s="375"/>
      <c r="QT271" s="375"/>
      <c r="QU271" s="375"/>
      <c r="QV271" s="375"/>
      <c r="QW271" s="375"/>
      <c r="QX271" s="375"/>
      <c r="QY271" s="375"/>
      <c r="QZ271" s="375"/>
      <c r="RA271" s="375"/>
      <c r="RB271" s="375"/>
      <c r="RC271" s="375"/>
      <c r="RD271" s="375"/>
      <c r="RE271" s="375"/>
      <c r="RF271" s="375"/>
      <c r="RG271" s="375"/>
      <c r="RH271" s="375"/>
      <c r="RI271" s="375"/>
      <c r="RJ271" s="375"/>
      <c r="RK271" s="375"/>
      <c r="RL271" s="375"/>
      <c r="RM271" s="375"/>
      <c r="RN271" s="375"/>
      <c r="RO271" s="375"/>
      <c r="RP271" s="375"/>
      <c r="RQ271" s="375"/>
      <c r="RR271" s="375"/>
      <c r="RS271" s="375"/>
      <c r="RT271" s="375"/>
      <c r="RU271" s="375"/>
      <c r="RV271" s="375"/>
      <c r="RW271" s="375"/>
      <c r="RX271" s="375"/>
      <c r="RY271" s="375"/>
      <c r="RZ271" s="375"/>
      <c r="SA271" s="375"/>
      <c r="SB271" s="375"/>
      <c r="SC271" s="375"/>
      <c r="SD271" s="375"/>
      <c r="SE271" s="375"/>
      <c r="SF271" s="375"/>
      <c r="SG271" s="376"/>
      <c r="SH271" s="376"/>
      <c r="SI271" s="376"/>
      <c r="SJ271" s="376"/>
      <c r="SK271" s="376"/>
      <c r="SL271" s="376"/>
      <c r="SM271" s="376"/>
      <c r="SN271" s="376"/>
      <c r="SO271" s="376"/>
      <c r="SP271" s="376"/>
      <c r="SQ271" s="376"/>
      <c r="SR271" s="376"/>
      <c r="SS271" s="376"/>
      <c r="ST271" s="376"/>
      <c r="SU271" s="376"/>
      <c r="SV271" s="376"/>
      <c r="SW271" s="376"/>
      <c r="SX271" s="376"/>
      <c r="SY271" s="376"/>
      <c r="SZ271" s="376"/>
      <c r="TA271" s="376"/>
      <c r="TB271" s="376"/>
      <c r="TC271" s="376"/>
      <c r="TD271" s="376"/>
      <c r="TE271" s="377"/>
      <c r="TF271" s="377"/>
      <c r="TG271" s="377"/>
      <c r="TH271" s="377"/>
      <c r="TI271" s="377"/>
      <c r="TJ271" s="376"/>
      <c r="TK271" s="376"/>
      <c r="TL271" s="377"/>
      <c r="TM271" s="377"/>
      <c r="TN271" s="376"/>
      <c r="TO271" s="376"/>
      <c r="TP271" s="377"/>
      <c r="TQ271" s="377"/>
      <c r="TR271" s="376"/>
      <c r="TS271" s="376"/>
      <c r="TT271" s="376"/>
      <c r="TU271" s="376"/>
      <c r="TV271" s="376"/>
      <c r="TW271" s="376"/>
      <c r="TX271" s="376"/>
      <c r="TY271" s="377"/>
      <c r="TZ271" s="377"/>
      <c r="UA271" s="376"/>
      <c r="UB271" s="376"/>
      <c r="UC271" s="377"/>
      <c r="UD271" s="377"/>
      <c r="UE271" s="376"/>
      <c r="UF271" s="376"/>
      <c r="UG271" s="376"/>
      <c r="UH271" s="376"/>
      <c r="UI271" s="376"/>
      <c r="UJ271" s="370"/>
      <c r="UK271" s="396"/>
      <c r="UL271" s="376"/>
      <c r="UM271" s="376"/>
      <c r="UN271" s="376"/>
      <c r="UO271" s="376"/>
      <c r="UP271" s="376"/>
      <c r="UQ271" s="376"/>
      <c r="UR271" s="376"/>
      <c r="US271" s="375"/>
      <c r="UT271" s="375"/>
      <c r="UU271" s="375"/>
      <c r="UV271" s="375"/>
      <c r="UW271" s="375"/>
      <c r="UX271" s="375"/>
      <c r="UY271" s="375"/>
      <c r="UZ271" s="375"/>
      <c r="VA271" s="375"/>
      <c r="VB271" s="375"/>
      <c r="VC271" s="375"/>
      <c r="VD271" s="375"/>
      <c r="VE271" s="375"/>
      <c r="VF271" s="375"/>
      <c r="VG271" s="375"/>
      <c r="VH271" s="375"/>
      <c r="VI271" s="375"/>
      <c r="VJ271" s="375"/>
      <c r="VK271" s="375"/>
      <c r="VL271" s="375"/>
      <c r="VM271" s="375"/>
      <c r="VN271" s="375"/>
      <c r="VO271" s="375"/>
      <c r="VP271" s="375"/>
      <c r="VQ271" s="375"/>
      <c r="VR271" s="375"/>
      <c r="VS271" s="375"/>
      <c r="VT271" s="375"/>
      <c r="VU271" s="375"/>
      <c r="VV271" s="375"/>
      <c r="VW271" s="375"/>
      <c r="VX271" s="375"/>
      <c r="VY271" s="375"/>
      <c r="VZ271" s="375"/>
      <c r="WA271" s="375"/>
      <c r="WB271" s="375"/>
      <c r="WC271" s="375"/>
      <c r="WD271" s="375"/>
      <c r="WE271" s="375"/>
      <c r="WF271" s="375"/>
      <c r="WG271" s="375"/>
      <c r="WH271" s="375"/>
      <c r="WI271" s="375"/>
      <c r="WJ271" s="375"/>
      <c r="WK271" s="376"/>
      <c r="WL271" s="376"/>
      <c r="WM271" s="376"/>
      <c r="WN271" s="376"/>
      <c r="WO271" s="376"/>
      <c r="WP271" s="376"/>
      <c r="WQ271" s="376"/>
      <c r="WR271" s="376"/>
      <c r="WS271" s="376"/>
      <c r="WT271" s="376"/>
      <c r="WU271" s="376"/>
      <c r="WV271" s="376"/>
      <c r="WW271" s="376"/>
      <c r="WX271" s="376"/>
      <c r="WY271" s="376"/>
      <c r="WZ271" s="376"/>
      <c r="XA271" s="376"/>
      <c r="XB271" s="376"/>
      <c r="XC271" s="376"/>
      <c r="XD271" s="376"/>
      <c r="XE271" s="376"/>
      <c r="XF271" s="376"/>
      <c r="XG271" s="376"/>
      <c r="XH271" s="376"/>
      <c r="XI271" s="377"/>
      <c r="XJ271" s="377"/>
      <c r="XK271" s="377"/>
      <c r="XL271" s="377"/>
      <c r="XM271" s="377"/>
      <c r="XN271" s="376"/>
      <c r="XO271" s="376"/>
      <c r="XP271" s="377"/>
      <c r="XQ271" s="377"/>
      <c r="XR271" s="376"/>
      <c r="XS271" s="376"/>
      <c r="XT271" s="377"/>
      <c r="XU271" s="377"/>
      <c r="XV271" s="376"/>
      <c r="XW271" s="376"/>
      <c r="XX271" s="376"/>
      <c r="XY271" s="376"/>
      <c r="XZ271" s="376"/>
      <c r="YA271" s="376"/>
      <c r="YB271" s="376"/>
      <c r="YC271" s="377"/>
      <c r="YD271" s="377"/>
      <c r="YE271" s="376"/>
      <c r="YF271" s="376"/>
      <c r="YG271" s="377"/>
      <c r="YH271" s="377"/>
      <c r="YI271" s="376"/>
      <c r="YJ271" s="376"/>
      <c r="YK271" s="376"/>
      <c r="YL271" s="376"/>
      <c r="YM271" s="376"/>
      <c r="YN271" s="370"/>
      <c r="YO271" s="396"/>
      <c r="YP271" s="376"/>
      <c r="YQ271" s="376"/>
      <c r="YR271" s="376"/>
      <c r="YS271" s="376"/>
      <c r="YT271" s="376"/>
      <c r="YU271" s="376"/>
      <c r="YV271" s="376"/>
      <c r="YW271" s="375"/>
      <c r="YX271" s="375"/>
      <c r="YY271" s="375"/>
      <c r="YZ271" s="375"/>
      <c r="ZA271" s="375"/>
      <c r="ZB271" s="375"/>
      <c r="ZC271" s="375"/>
      <c r="ZD271" s="375"/>
      <c r="ZE271" s="375"/>
      <c r="ZF271" s="375"/>
      <c r="ZG271" s="375"/>
      <c r="ZH271" s="375"/>
      <c r="ZI271" s="375"/>
      <c r="ZJ271" s="375"/>
      <c r="ZK271" s="375"/>
      <c r="ZL271" s="375"/>
      <c r="ZM271" s="375"/>
      <c r="ZN271" s="375"/>
      <c r="ZO271" s="375"/>
      <c r="ZP271" s="375"/>
      <c r="ZQ271" s="375"/>
      <c r="ZR271" s="375"/>
      <c r="ZS271" s="375"/>
      <c r="ZT271" s="375"/>
      <c r="ZU271" s="375"/>
      <c r="ZV271" s="375"/>
      <c r="ZW271" s="375"/>
      <c r="ZX271" s="375"/>
      <c r="ZY271" s="375"/>
      <c r="ZZ271" s="375"/>
      <c r="AAA271" s="375"/>
      <c r="AAB271" s="375"/>
      <c r="AAC271" s="375"/>
      <c r="AAD271" s="375"/>
      <c r="AAE271" s="375"/>
      <c r="AAF271" s="375"/>
      <c r="AAG271" s="375"/>
      <c r="AAH271" s="375"/>
      <c r="AAI271" s="375"/>
      <c r="AAJ271" s="375"/>
      <c r="AAK271" s="375"/>
      <c r="AAL271" s="375"/>
      <c r="AAM271" s="375"/>
      <c r="AAN271" s="375"/>
      <c r="AAO271" s="376"/>
      <c r="AAP271" s="376"/>
      <c r="AAQ271" s="376"/>
      <c r="AAR271" s="376"/>
      <c r="AAS271" s="376"/>
      <c r="AAT271" s="376"/>
      <c r="AAU271" s="376"/>
      <c r="AAV271" s="376"/>
      <c r="AAW271" s="376"/>
      <c r="AAX271" s="376"/>
      <c r="AAY271" s="376"/>
      <c r="AAZ271" s="376"/>
      <c r="ABA271" s="376"/>
      <c r="ABB271" s="376"/>
      <c r="ABC271" s="376"/>
      <c r="ABD271" s="376"/>
      <c r="ABE271" s="376"/>
      <c r="ABF271" s="376"/>
      <c r="ABG271" s="376"/>
      <c r="ABH271" s="376"/>
      <c r="ABI271" s="376"/>
      <c r="ABJ271" s="376"/>
      <c r="ABK271" s="376"/>
      <c r="ABL271" s="376"/>
      <c r="ABM271" s="377"/>
      <c r="ABN271" s="377"/>
      <c r="ABO271" s="377"/>
      <c r="ABP271" s="377"/>
      <c r="ABQ271" s="377"/>
      <c r="ABR271" s="376"/>
      <c r="ABS271" s="376"/>
      <c r="ABT271" s="377"/>
      <c r="ABU271" s="377"/>
      <c r="ABV271" s="376"/>
      <c r="ABW271" s="376"/>
      <c r="ABX271" s="377"/>
      <c r="ABY271" s="377"/>
      <c r="ABZ271" s="376"/>
      <c r="ACA271" s="376"/>
      <c r="ACB271" s="376"/>
      <c r="ACC271" s="376"/>
      <c r="ACD271" s="376"/>
      <c r="ACE271" s="376"/>
      <c r="ACF271" s="376"/>
      <c r="ACG271" s="377"/>
      <c r="ACH271" s="377"/>
      <c r="ACI271" s="376"/>
      <c r="ACJ271" s="376"/>
      <c r="ACK271" s="377"/>
      <c r="ACL271" s="377"/>
      <c r="ACM271" s="376"/>
      <c r="ACN271" s="376"/>
      <c r="ACO271" s="376"/>
      <c r="ACP271" s="376"/>
      <c r="ACQ271" s="376"/>
      <c r="ACR271" s="370"/>
      <c r="ACS271" s="396"/>
      <c r="ACT271" s="376"/>
      <c r="ACU271" s="376"/>
      <c r="ACV271" s="376"/>
      <c r="ACW271" s="376"/>
      <c r="ACX271" s="376"/>
      <c r="ACY271" s="376"/>
      <c r="ACZ271" s="376"/>
      <c r="ADA271" s="375"/>
      <c r="ADB271" s="375"/>
      <c r="ADC271" s="375"/>
      <c r="ADD271" s="375"/>
      <c r="ADE271" s="375"/>
      <c r="ADF271" s="375"/>
      <c r="ADG271" s="375"/>
      <c r="ADH271" s="375"/>
      <c r="ADI271" s="375"/>
      <c r="ADJ271" s="375"/>
      <c r="ADK271" s="375"/>
      <c r="ADL271" s="375"/>
      <c r="ADM271" s="375"/>
      <c r="ADN271" s="375"/>
      <c r="ADO271" s="375"/>
      <c r="ADP271" s="375"/>
      <c r="ADQ271" s="375"/>
      <c r="ADR271" s="375"/>
      <c r="ADS271" s="375"/>
      <c r="ADT271" s="375"/>
      <c r="ADU271" s="375"/>
      <c r="ADV271" s="375"/>
      <c r="ADW271" s="375"/>
      <c r="ADX271" s="375"/>
      <c r="ADY271" s="375"/>
      <c r="ADZ271" s="375"/>
      <c r="AEA271" s="375"/>
      <c r="AEB271" s="375"/>
      <c r="AEC271" s="375"/>
      <c r="AED271" s="375"/>
      <c r="AEE271" s="375"/>
      <c r="AEF271" s="375"/>
      <c r="AEG271" s="375"/>
      <c r="AEH271" s="375"/>
      <c r="AEI271" s="375"/>
      <c r="AEJ271" s="375"/>
      <c r="AEK271" s="375"/>
      <c r="AEL271" s="375"/>
      <c r="AEM271" s="375"/>
      <c r="AEN271" s="375"/>
      <c r="AEO271" s="375"/>
      <c r="AEP271" s="375"/>
      <c r="AEQ271" s="375"/>
      <c r="AER271" s="375"/>
      <c r="AES271" s="376"/>
      <c r="AET271" s="376"/>
      <c r="AEU271" s="376"/>
      <c r="AEV271" s="376"/>
      <c r="AEW271" s="376"/>
      <c r="AEX271" s="376"/>
      <c r="AEY271" s="376"/>
      <c r="AEZ271" s="376"/>
      <c r="AFA271" s="376"/>
      <c r="AFB271" s="376"/>
      <c r="AFC271" s="376"/>
      <c r="AFD271" s="376"/>
      <c r="AFE271" s="376"/>
      <c r="AFF271" s="376"/>
      <c r="AFG271" s="376"/>
      <c r="AFH271" s="376"/>
      <c r="AFI271" s="376"/>
      <c r="AFJ271" s="376"/>
      <c r="AFK271" s="376"/>
      <c r="AFL271" s="376"/>
      <c r="AFM271" s="376"/>
      <c r="AFN271" s="376"/>
      <c r="AFO271" s="376"/>
      <c r="AFP271" s="376"/>
      <c r="AFQ271" s="377"/>
      <c r="AFR271" s="377"/>
      <c r="AFS271" s="377"/>
      <c r="AFT271" s="377"/>
      <c r="AFU271" s="377"/>
      <c r="AFV271" s="376"/>
      <c r="AFW271" s="376"/>
      <c r="AFX271" s="377"/>
      <c r="AFY271" s="377"/>
      <c r="AFZ271" s="376"/>
      <c r="AGA271" s="376"/>
      <c r="AGB271" s="377"/>
      <c r="AGC271" s="377"/>
      <c r="AGD271" s="376"/>
      <c r="AGE271" s="376"/>
      <c r="AGF271" s="376"/>
      <c r="AGG271" s="376"/>
      <c r="AGH271" s="376"/>
      <c r="AGI271" s="376"/>
      <c r="AGJ271" s="376"/>
      <c r="AGK271" s="377"/>
      <c r="AGL271" s="377"/>
      <c r="AGM271" s="376"/>
      <c r="AGN271" s="376"/>
      <c r="AGO271" s="377"/>
      <c r="AGP271" s="377"/>
      <c r="AGQ271" s="376"/>
      <c r="AGR271" s="376"/>
      <c r="AGS271" s="376"/>
      <c r="AGT271" s="376"/>
      <c r="AGU271" s="376"/>
      <c r="AGV271" s="370"/>
      <c r="AGW271" s="396"/>
      <c r="AGX271" s="376"/>
      <c r="AGY271" s="376"/>
      <c r="AGZ271" s="376"/>
      <c r="AHA271" s="376"/>
      <c r="AHB271" s="376"/>
      <c r="AHC271" s="376"/>
      <c r="AHD271" s="376"/>
      <c r="AHE271" s="375"/>
      <c r="AHF271" s="375"/>
      <c r="AHG271" s="375"/>
      <c r="AHH271" s="375"/>
      <c r="AHI271" s="375"/>
      <c r="AHJ271" s="375"/>
      <c r="AHK271" s="375"/>
      <c r="AHL271" s="375"/>
      <c r="AHM271" s="375"/>
      <c r="AHN271" s="375"/>
      <c r="AHO271" s="375"/>
      <c r="AHP271" s="375"/>
      <c r="AHQ271" s="375"/>
      <c r="AHR271" s="375"/>
      <c r="AHS271" s="375"/>
      <c r="AHT271" s="375"/>
      <c r="AHU271" s="375"/>
      <c r="AHV271" s="375"/>
      <c r="AHW271" s="375"/>
      <c r="AHX271" s="375"/>
      <c r="AHY271" s="375"/>
      <c r="AHZ271" s="375"/>
      <c r="AIA271" s="375"/>
      <c r="AIB271" s="375"/>
      <c r="AIC271" s="375"/>
      <c r="AID271" s="375"/>
      <c r="AIE271" s="375"/>
      <c r="AIF271" s="375"/>
      <c r="AIG271" s="375"/>
      <c r="AIH271" s="375"/>
      <c r="AII271" s="375"/>
      <c r="AIJ271" s="375"/>
      <c r="AIK271" s="375"/>
      <c r="AIL271" s="375"/>
      <c r="AIM271" s="375"/>
      <c r="AIN271" s="375"/>
      <c r="AIO271" s="375"/>
      <c r="AIP271" s="375"/>
      <c r="AIQ271" s="375"/>
      <c r="AIR271" s="375"/>
      <c r="AIS271" s="375"/>
      <c r="AIT271" s="375"/>
      <c r="AIU271" s="375"/>
      <c r="AIV271" s="375"/>
      <c r="AIW271" s="376"/>
      <c r="AIX271" s="376"/>
      <c r="AIY271" s="376"/>
      <c r="AIZ271" s="376"/>
      <c r="AJA271" s="376"/>
      <c r="AJB271" s="376"/>
      <c r="AJC271" s="376"/>
      <c r="AJD271" s="376"/>
      <c r="AJE271" s="376"/>
      <c r="AJF271" s="376"/>
      <c r="AJG271" s="376"/>
      <c r="AJH271" s="376"/>
      <c r="AJI271" s="376"/>
      <c r="AJJ271" s="376"/>
      <c r="AJK271" s="376"/>
      <c r="AJL271" s="376"/>
      <c r="AJM271" s="376"/>
      <c r="AJN271" s="376"/>
      <c r="AJO271" s="376"/>
      <c r="AJP271" s="376"/>
      <c r="AJQ271" s="376"/>
      <c r="AJR271" s="376"/>
      <c r="AJS271" s="376"/>
      <c r="AJT271" s="376"/>
      <c r="AJU271" s="377"/>
      <c r="AJV271" s="377"/>
      <c r="AJW271" s="377"/>
      <c r="AJX271" s="377"/>
      <c r="AJY271" s="377"/>
      <c r="AJZ271" s="376"/>
      <c r="AKA271" s="376"/>
      <c r="AKB271" s="377"/>
      <c r="AKC271" s="377"/>
      <c r="AKD271" s="376"/>
      <c r="AKE271" s="376"/>
      <c r="AKF271" s="377"/>
      <c r="AKG271" s="377"/>
      <c r="AKH271" s="376"/>
      <c r="AKI271" s="376"/>
      <c r="AKJ271" s="376"/>
      <c r="AKK271" s="376"/>
      <c r="AKL271" s="376"/>
      <c r="AKM271" s="376"/>
      <c r="AKN271" s="376"/>
      <c r="AKO271" s="377"/>
      <c r="AKP271" s="377"/>
      <c r="AKQ271" s="376"/>
      <c r="AKR271" s="376"/>
      <c r="AKS271" s="377"/>
      <c r="AKT271" s="377"/>
      <c r="AKU271" s="376"/>
      <c r="AKV271" s="376"/>
      <c r="AKW271" s="376"/>
      <c r="AKX271" s="376"/>
      <c r="AKY271" s="376"/>
      <c r="AKZ271" s="370"/>
      <c r="ALA271" s="396"/>
      <c r="ALB271" s="376"/>
      <c r="ALC271" s="376"/>
      <c r="ALD271" s="376"/>
      <c r="ALE271" s="376"/>
      <c r="ALF271" s="376"/>
      <c r="ALG271" s="376"/>
      <c r="ALH271" s="376"/>
      <c r="ALI271" s="375"/>
      <c r="ALJ271" s="375"/>
      <c r="ALK271" s="375"/>
      <c r="ALL271" s="375"/>
      <c r="ALM271" s="375"/>
      <c r="ALN271" s="375"/>
      <c r="ALO271" s="375"/>
      <c r="ALP271" s="375"/>
      <c r="ALQ271" s="375"/>
      <c r="ALR271" s="375"/>
      <c r="ALS271" s="375"/>
      <c r="ALT271" s="375"/>
      <c r="ALU271" s="375"/>
      <c r="ALV271" s="375"/>
      <c r="ALW271" s="375"/>
      <c r="ALX271" s="375"/>
      <c r="ALY271" s="375"/>
      <c r="ALZ271" s="375"/>
      <c r="AMA271" s="375"/>
      <c r="AMB271" s="375"/>
      <c r="AMC271" s="375"/>
      <c r="AMD271" s="375"/>
      <c r="AME271" s="375"/>
      <c r="AMF271" s="375"/>
      <c r="AMG271" s="375"/>
      <c r="AMH271" s="375"/>
      <c r="AMI271" s="375"/>
      <c r="AMJ271" s="375"/>
      <c r="AMK271" s="375"/>
      <c r="AML271" s="375"/>
      <c r="AMM271" s="375"/>
      <c r="AMN271" s="375"/>
      <c r="AMO271" s="375"/>
      <c r="AMP271" s="375"/>
      <c r="AMQ271" s="375"/>
      <c r="AMR271" s="375"/>
      <c r="AMS271" s="375"/>
      <c r="AMT271" s="375"/>
      <c r="AMU271" s="375"/>
      <c r="AMV271" s="375"/>
      <c r="AMW271" s="375"/>
      <c r="AMX271" s="375"/>
      <c r="AMY271" s="375"/>
      <c r="AMZ271" s="375"/>
      <c r="ANA271" s="376"/>
      <c r="ANB271" s="376"/>
      <c r="ANC271" s="376"/>
      <c r="AND271" s="376"/>
      <c r="ANE271" s="376"/>
      <c r="ANF271" s="376"/>
      <c r="ANG271" s="376"/>
      <c r="ANH271" s="376"/>
      <c r="ANI271" s="376"/>
      <c r="ANJ271" s="376"/>
      <c r="ANK271" s="376"/>
      <c r="ANL271" s="376"/>
      <c r="ANM271" s="376"/>
      <c r="ANN271" s="376"/>
      <c r="ANO271" s="376"/>
      <c r="ANP271" s="376"/>
      <c r="ANQ271" s="376"/>
      <c r="ANR271" s="376"/>
      <c r="ANS271" s="376"/>
      <c r="ANT271" s="376"/>
      <c r="ANU271" s="376"/>
      <c r="ANV271" s="376"/>
      <c r="ANW271" s="376"/>
      <c r="ANX271" s="376"/>
      <c r="ANY271" s="377"/>
      <c r="ANZ271" s="377"/>
      <c r="AOA271" s="377"/>
      <c r="AOB271" s="377"/>
      <c r="AOC271" s="377"/>
      <c r="AOD271" s="376"/>
      <c r="AOE271" s="376"/>
      <c r="AOF271" s="377"/>
      <c r="AOG271" s="377"/>
      <c r="AOH271" s="376"/>
      <c r="AOI271" s="376"/>
      <c r="AOJ271" s="377"/>
      <c r="AOK271" s="377"/>
      <c r="AOL271" s="376"/>
      <c r="AOM271" s="376"/>
      <c r="AON271" s="376"/>
      <c r="AOO271" s="376"/>
      <c r="AOP271" s="376"/>
      <c r="AOQ271" s="376"/>
      <c r="AOR271" s="376"/>
      <c r="AOS271" s="377"/>
      <c r="AOT271" s="377"/>
      <c r="AOU271" s="376"/>
      <c r="AOV271" s="376"/>
      <c r="AOW271" s="377"/>
      <c r="AOX271" s="377"/>
      <c r="AOY271" s="376"/>
      <c r="AOZ271" s="376"/>
      <c r="APA271" s="376"/>
      <c r="APB271" s="376"/>
      <c r="APC271" s="376"/>
      <c r="APD271" s="370"/>
      <c r="APE271" s="396"/>
      <c r="APF271" s="376"/>
      <c r="APG271" s="376"/>
      <c r="APH271" s="376"/>
      <c r="API271" s="376"/>
      <c r="APJ271" s="376"/>
      <c r="APK271" s="376"/>
      <c r="APL271" s="376"/>
      <c r="APM271" s="375"/>
      <c r="APN271" s="375"/>
      <c r="APO271" s="375"/>
      <c r="APP271" s="375"/>
      <c r="APQ271" s="375"/>
      <c r="APR271" s="375"/>
      <c r="APS271" s="375"/>
      <c r="APT271" s="375"/>
      <c r="APU271" s="375"/>
      <c r="APV271" s="375"/>
      <c r="APW271" s="375"/>
      <c r="APX271" s="375"/>
      <c r="APY271" s="375"/>
      <c r="APZ271" s="375"/>
      <c r="AQA271" s="375"/>
      <c r="AQB271" s="375"/>
      <c r="AQC271" s="375"/>
      <c r="AQD271" s="375"/>
      <c r="AQE271" s="375"/>
      <c r="AQF271" s="375"/>
      <c r="AQG271" s="375"/>
      <c r="AQH271" s="375"/>
      <c r="AQI271" s="375"/>
      <c r="AQJ271" s="375"/>
      <c r="AQK271" s="375"/>
      <c r="AQL271" s="375"/>
      <c r="AQM271" s="375"/>
      <c r="AQN271" s="375"/>
      <c r="AQO271" s="375"/>
      <c r="AQP271" s="375"/>
      <c r="AQQ271" s="375"/>
      <c r="AQR271" s="375"/>
      <c r="AQS271" s="375"/>
      <c r="AQT271" s="375"/>
      <c r="AQU271" s="375"/>
      <c r="AQV271" s="375"/>
      <c r="AQW271" s="375"/>
      <c r="AQX271" s="375"/>
      <c r="AQY271" s="375"/>
      <c r="AQZ271" s="375"/>
      <c r="ARA271" s="375"/>
      <c r="ARB271" s="375"/>
      <c r="ARC271" s="375"/>
      <c r="ARD271" s="375"/>
      <c r="ARE271" s="376"/>
      <c r="ARF271" s="376"/>
      <c r="ARG271" s="376"/>
      <c r="ARH271" s="376"/>
      <c r="ARI271" s="376"/>
      <c r="ARJ271" s="376"/>
      <c r="ARK271" s="376"/>
      <c r="ARL271" s="376"/>
      <c r="ARM271" s="376"/>
      <c r="ARN271" s="376"/>
      <c r="ARO271" s="376"/>
      <c r="ARP271" s="376"/>
      <c r="ARQ271" s="376"/>
      <c r="ARR271" s="376"/>
      <c r="ARS271" s="376"/>
      <c r="ART271" s="376"/>
      <c r="ARU271" s="376"/>
      <c r="ARV271" s="376"/>
      <c r="ARW271" s="376"/>
      <c r="ARX271" s="376"/>
      <c r="ARY271" s="376"/>
      <c r="ARZ271" s="376"/>
      <c r="ASA271" s="376"/>
      <c r="ASB271" s="376"/>
      <c r="ASC271" s="377"/>
      <c r="ASD271" s="377"/>
      <c r="ASE271" s="377"/>
      <c r="ASF271" s="377"/>
      <c r="ASG271" s="377"/>
      <c r="ASH271" s="376"/>
      <c r="ASI271" s="376"/>
      <c r="ASJ271" s="377"/>
      <c r="ASK271" s="377"/>
      <c r="ASL271" s="376"/>
      <c r="ASM271" s="376"/>
      <c r="ASN271" s="377"/>
      <c r="ASO271" s="377"/>
      <c r="ASP271" s="376"/>
      <c r="ASQ271" s="376"/>
      <c r="ASR271" s="376"/>
      <c r="ASS271" s="376"/>
      <c r="AST271" s="376"/>
      <c r="ASU271" s="376"/>
      <c r="ASV271" s="376"/>
      <c r="ASW271" s="377"/>
      <c r="ASX271" s="377"/>
      <c r="ASY271" s="376"/>
      <c r="ASZ271" s="376"/>
      <c r="ATA271" s="377"/>
      <c r="ATB271" s="377"/>
      <c r="ATC271" s="376"/>
      <c r="ATD271" s="376"/>
      <c r="ATE271" s="376"/>
      <c r="ATF271" s="376"/>
      <c r="ATG271" s="376"/>
      <c r="ATH271" s="370"/>
      <c r="ATI271" s="396"/>
      <c r="ATJ271" s="376"/>
      <c r="ATK271" s="376"/>
      <c r="ATL271" s="376"/>
      <c r="ATM271" s="376"/>
      <c r="ATN271" s="376"/>
      <c r="ATO271" s="376"/>
      <c r="ATP271" s="376"/>
      <c r="ATQ271" s="375"/>
      <c r="ATR271" s="375"/>
      <c r="ATS271" s="375"/>
      <c r="ATT271" s="375"/>
      <c r="ATU271" s="375"/>
      <c r="ATV271" s="375"/>
      <c r="ATW271" s="375"/>
      <c r="ATX271" s="375"/>
      <c r="ATY271" s="375"/>
      <c r="ATZ271" s="375"/>
      <c r="AUA271" s="375"/>
      <c r="AUB271" s="375"/>
      <c r="AUC271" s="375"/>
      <c r="AUD271" s="375"/>
      <c r="AUE271" s="375"/>
      <c r="AUF271" s="375"/>
      <c r="AUG271" s="375"/>
      <c r="AUH271" s="375"/>
      <c r="AUI271" s="375"/>
      <c r="AUJ271" s="375"/>
      <c r="AUK271" s="375"/>
      <c r="AUL271" s="375"/>
      <c r="AUM271" s="375"/>
      <c r="AUN271" s="375"/>
      <c r="AUO271" s="375"/>
      <c r="AUP271" s="375"/>
      <c r="AUQ271" s="375"/>
      <c r="AUR271" s="375"/>
      <c r="AUS271" s="375"/>
      <c r="AUT271" s="375"/>
      <c r="AUU271" s="375"/>
      <c r="AUV271" s="375"/>
      <c r="AUW271" s="375"/>
      <c r="AUX271" s="375"/>
      <c r="AUY271" s="375"/>
      <c r="AUZ271" s="375"/>
      <c r="AVA271" s="375"/>
      <c r="AVB271" s="375"/>
      <c r="AVC271" s="375"/>
      <c r="AVD271" s="375"/>
      <c r="AVE271" s="375"/>
      <c r="AVF271" s="375"/>
      <c r="AVG271" s="375"/>
      <c r="AVH271" s="375"/>
      <c r="AVI271" s="376"/>
      <c r="AVJ271" s="376"/>
      <c r="AVK271" s="376"/>
      <c r="AVL271" s="376"/>
      <c r="AVM271" s="376"/>
      <c r="AVN271" s="376"/>
      <c r="AVO271" s="376"/>
      <c r="AVP271" s="376"/>
      <c r="AVQ271" s="376"/>
      <c r="AVR271" s="376"/>
      <c r="AVS271" s="376"/>
      <c r="AVT271" s="376"/>
      <c r="AVU271" s="376"/>
      <c r="AVV271" s="376"/>
      <c r="AVW271" s="376"/>
      <c r="AVX271" s="376"/>
      <c r="AVY271" s="376"/>
      <c r="AVZ271" s="376"/>
      <c r="AWA271" s="376"/>
      <c r="AWB271" s="376"/>
      <c r="AWC271" s="376"/>
      <c r="AWD271" s="376"/>
      <c r="AWE271" s="376"/>
      <c r="AWF271" s="376"/>
      <c r="AWG271" s="377"/>
      <c r="AWH271" s="377"/>
      <c r="AWI271" s="377"/>
      <c r="AWJ271" s="377"/>
      <c r="AWK271" s="377"/>
      <c r="AWL271" s="376"/>
      <c r="AWM271" s="376"/>
      <c r="AWN271" s="377"/>
      <c r="AWO271" s="377"/>
      <c r="AWP271" s="376"/>
      <c r="AWQ271" s="376"/>
      <c r="AWR271" s="377"/>
      <c r="AWS271" s="377"/>
      <c r="AWT271" s="376"/>
      <c r="AWU271" s="376"/>
      <c r="AWV271" s="376"/>
      <c r="AWW271" s="376"/>
      <c r="AWX271" s="376"/>
      <c r="AWY271" s="376"/>
      <c r="AWZ271" s="376"/>
      <c r="AXA271" s="377"/>
      <c r="AXB271" s="377"/>
      <c r="AXC271" s="376"/>
      <c r="AXD271" s="376"/>
      <c r="AXE271" s="377"/>
      <c r="AXF271" s="377"/>
      <c r="AXG271" s="376"/>
      <c r="AXH271" s="376"/>
      <c r="AXI271" s="376"/>
      <c r="AXJ271" s="376"/>
      <c r="AXK271" s="376"/>
      <c r="AXL271" s="370"/>
      <c r="AXM271" s="396"/>
      <c r="AXN271" s="376"/>
      <c r="AXO271" s="376"/>
      <c r="AXP271" s="376"/>
      <c r="AXQ271" s="376"/>
      <c r="AXR271" s="376"/>
      <c r="AXS271" s="376"/>
      <c r="AXT271" s="376"/>
      <c r="AXU271" s="375"/>
      <c r="AXV271" s="375"/>
      <c r="AXW271" s="375"/>
      <c r="AXX271" s="375"/>
      <c r="AXY271" s="375"/>
      <c r="AXZ271" s="375"/>
      <c r="AYA271" s="375"/>
      <c r="AYB271" s="375"/>
      <c r="AYC271" s="375"/>
      <c r="AYD271" s="375"/>
      <c r="AYE271" s="375"/>
      <c r="AYF271" s="375"/>
      <c r="AYG271" s="375"/>
      <c r="AYH271" s="375"/>
      <c r="AYI271" s="375"/>
      <c r="AYJ271" s="375"/>
      <c r="AYK271" s="375"/>
      <c r="AYL271" s="375"/>
      <c r="AYM271" s="375"/>
      <c r="AYN271" s="375"/>
      <c r="AYO271" s="375"/>
      <c r="AYP271" s="375"/>
      <c r="AYQ271" s="375"/>
      <c r="AYR271" s="375"/>
      <c r="AYS271" s="375"/>
      <c r="AYT271" s="375"/>
      <c r="AYU271" s="375"/>
      <c r="AYV271" s="375"/>
      <c r="AYW271" s="375"/>
      <c r="AYX271" s="375"/>
      <c r="AYY271" s="375"/>
      <c r="AYZ271" s="375"/>
      <c r="AZA271" s="375"/>
      <c r="AZB271" s="375"/>
      <c r="AZC271" s="375"/>
      <c r="AZD271" s="375"/>
      <c r="AZE271" s="375"/>
      <c r="AZF271" s="375"/>
      <c r="AZG271" s="375"/>
      <c r="AZH271" s="375"/>
      <c r="AZI271" s="375"/>
      <c r="AZJ271" s="375"/>
      <c r="AZK271" s="375"/>
      <c r="AZL271" s="375"/>
      <c r="AZM271" s="376"/>
      <c r="AZN271" s="376"/>
      <c r="AZO271" s="376"/>
      <c r="AZP271" s="376"/>
      <c r="AZQ271" s="376"/>
      <c r="AZR271" s="376"/>
      <c r="AZS271" s="376"/>
      <c r="AZT271" s="376"/>
      <c r="AZU271" s="376"/>
      <c r="AZV271" s="376"/>
      <c r="AZW271" s="376"/>
      <c r="AZX271" s="376"/>
      <c r="AZY271" s="376"/>
      <c r="AZZ271" s="376"/>
      <c r="BAA271" s="376"/>
      <c r="BAB271" s="376"/>
      <c r="BAC271" s="376"/>
      <c r="BAD271" s="376"/>
      <c r="BAE271" s="376"/>
      <c r="BAF271" s="376"/>
      <c r="BAG271" s="376"/>
      <c r="BAH271" s="376"/>
      <c r="BAI271" s="376"/>
      <c r="BAJ271" s="376"/>
      <c r="BAK271" s="377"/>
      <c r="BAL271" s="377"/>
      <c r="BAM271" s="377"/>
      <c r="BAN271" s="377"/>
      <c r="BAO271" s="377"/>
      <c r="BAP271" s="376"/>
      <c r="BAQ271" s="376"/>
      <c r="BAR271" s="377"/>
      <c r="BAS271" s="377"/>
      <c r="BAT271" s="376"/>
      <c r="BAU271" s="376"/>
      <c r="BAV271" s="377"/>
      <c r="BAW271" s="377"/>
      <c r="BAX271" s="376"/>
      <c r="BAY271" s="376"/>
      <c r="BAZ271" s="376"/>
      <c r="BBA271" s="376"/>
      <c r="BBB271" s="376"/>
      <c r="BBC271" s="376"/>
      <c r="BBD271" s="376"/>
      <c r="BBE271" s="377"/>
      <c r="BBF271" s="377"/>
      <c r="BBG271" s="376"/>
      <c r="BBH271" s="376"/>
      <c r="BBI271" s="377"/>
      <c r="BBJ271" s="377"/>
      <c r="BBK271" s="376"/>
      <c r="BBL271" s="376"/>
      <c r="BBM271" s="376"/>
      <c r="BBN271" s="376"/>
      <c r="BBO271" s="376"/>
      <c r="BBP271" s="370"/>
      <c r="BBQ271" s="396"/>
      <c r="BBR271" s="376"/>
      <c r="BBS271" s="376"/>
      <c r="BBT271" s="376"/>
      <c r="BBU271" s="376"/>
      <c r="BBV271" s="376"/>
      <c r="BBW271" s="376"/>
      <c r="BBX271" s="376"/>
      <c r="BBY271" s="375"/>
      <c r="BBZ271" s="375"/>
      <c r="BCA271" s="375"/>
      <c r="BCB271" s="375"/>
      <c r="BCC271" s="375"/>
      <c r="BCD271" s="375"/>
      <c r="BCE271" s="375"/>
      <c r="BCF271" s="375"/>
      <c r="BCG271" s="375"/>
      <c r="BCH271" s="375"/>
      <c r="BCI271" s="375"/>
      <c r="BCJ271" s="375"/>
      <c r="BCK271" s="375"/>
      <c r="BCL271" s="375"/>
      <c r="BCM271" s="375"/>
      <c r="BCN271" s="375"/>
      <c r="BCO271" s="375"/>
      <c r="BCP271" s="375"/>
      <c r="BCQ271" s="375"/>
      <c r="BCR271" s="375"/>
      <c r="BCS271" s="375"/>
      <c r="BCT271" s="375"/>
      <c r="BCU271" s="375"/>
      <c r="BCV271" s="375"/>
      <c r="BCW271" s="375"/>
      <c r="BCX271" s="375"/>
      <c r="BCY271" s="375"/>
      <c r="BCZ271" s="375"/>
      <c r="BDA271" s="375"/>
      <c r="BDB271" s="375"/>
      <c r="BDC271" s="375"/>
      <c r="BDD271" s="375"/>
      <c r="BDE271" s="375"/>
      <c r="BDF271" s="375"/>
      <c r="BDG271" s="375"/>
      <c r="BDH271" s="375"/>
      <c r="BDI271" s="375"/>
      <c r="BDJ271" s="375"/>
      <c r="BDK271" s="375"/>
      <c r="BDL271" s="375"/>
      <c r="BDM271" s="375"/>
      <c r="BDN271" s="375"/>
      <c r="BDO271" s="375"/>
      <c r="BDP271" s="375"/>
      <c r="BDQ271" s="376"/>
      <c r="BDR271" s="376"/>
      <c r="BDS271" s="376"/>
      <c r="BDT271" s="376"/>
      <c r="BDU271" s="376"/>
      <c r="BDV271" s="376"/>
      <c r="BDW271" s="376"/>
      <c r="BDX271" s="376"/>
      <c r="BDY271" s="376"/>
      <c r="BDZ271" s="376"/>
      <c r="BEA271" s="376"/>
      <c r="BEB271" s="376"/>
      <c r="BEC271" s="376"/>
      <c r="BED271" s="376"/>
      <c r="BEE271" s="376"/>
      <c r="BEF271" s="376"/>
      <c r="BEG271" s="376"/>
      <c r="BEH271" s="376"/>
      <c r="BEI271" s="376"/>
      <c r="BEJ271" s="376"/>
      <c r="BEK271" s="376"/>
      <c r="BEL271" s="376"/>
      <c r="BEM271" s="376"/>
      <c r="BEN271" s="376"/>
      <c r="BEO271" s="377"/>
      <c r="BEP271" s="377"/>
      <c r="BEQ271" s="377"/>
      <c r="BER271" s="377"/>
      <c r="BES271" s="377"/>
      <c r="BET271" s="376"/>
      <c r="BEU271" s="376"/>
      <c r="BEV271" s="377"/>
      <c r="BEW271" s="377"/>
      <c r="BEX271" s="376"/>
      <c r="BEY271" s="376"/>
      <c r="BEZ271" s="377"/>
      <c r="BFA271" s="377"/>
      <c r="BFB271" s="376"/>
      <c r="BFC271" s="376"/>
      <c r="BFD271" s="376"/>
      <c r="BFE271" s="376"/>
      <c r="BFF271" s="376"/>
      <c r="BFG271" s="376"/>
      <c r="BFH271" s="376"/>
      <c r="BFI271" s="377"/>
      <c r="BFJ271" s="377"/>
      <c r="BFK271" s="376"/>
      <c r="BFL271" s="376"/>
      <c r="BFM271" s="377"/>
      <c r="BFN271" s="377"/>
      <c r="BFO271" s="376"/>
      <c r="BFP271" s="376"/>
      <c r="BFQ271" s="376"/>
      <c r="BFR271" s="376"/>
      <c r="BFS271" s="376"/>
      <c r="BFT271" s="370"/>
      <c r="BFU271" s="396"/>
      <c r="BFV271" s="376"/>
      <c r="BFW271" s="376"/>
      <c r="BFX271" s="376"/>
      <c r="BFY271" s="376"/>
      <c r="BFZ271" s="376"/>
      <c r="BGA271" s="376"/>
      <c r="BGB271" s="376"/>
      <c r="BGC271" s="375"/>
      <c r="BGD271" s="375"/>
      <c r="BGE271" s="375"/>
      <c r="BGF271" s="375"/>
      <c r="BGG271" s="375"/>
      <c r="BGH271" s="375"/>
      <c r="BGI271" s="375"/>
      <c r="BGJ271" s="375"/>
      <c r="BGK271" s="375"/>
      <c r="BGL271" s="375"/>
      <c r="BGM271" s="375"/>
      <c r="BGN271" s="375"/>
      <c r="BGO271" s="375"/>
      <c r="BGP271" s="375"/>
      <c r="BGQ271" s="375"/>
      <c r="BGR271" s="375"/>
      <c r="BGS271" s="375"/>
      <c r="BGT271" s="375"/>
      <c r="BGU271" s="375"/>
      <c r="BGV271" s="375"/>
      <c r="BGW271" s="375"/>
      <c r="BGX271" s="375"/>
      <c r="BGY271" s="375"/>
      <c r="BGZ271" s="375"/>
      <c r="BHA271" s="375"/>
      <c r="BHB271" s="375"/>
      <c r="BHC271" s="375"/>
      <c r="BHD271" s="375"/>
      <c r="BHE271" s="375"/>
      <c r="BHF271" s="375"/>
      <c r="BHG271" s="375"/>
      <c r="BHH271" s="375"/>
      <c r="BHI271" s="375"/>
      <c r="BHJ271" s="375"/>
      <c r="BHK271" s="375"/>
      <c r="BHL271" s="375"/>
      <c r="BHM271" s="375"/>
      <c r="BHN271" s="375"/>
      <c r="BHO271" s="375"/>
      <c r="BHP271" s="375"/>
      <c r="BHQ271" s="375"/>
      <c r="BHR271" s="375"/>
      <c r="BHS271" s="375"/>
      <c r="BHT271" s="375"/>
      <c r="BHU271" s="376"/>
      <c r="BHV271" s="376"/>
      <c r="BHW271" s="376"/>
      <c r="BHX271" s="376"/>
      <c r="BHY271" s="376"/>
      <c r="BHZ271" s="376"/>
      <c r="BIA271" s="376"/>
      <c r="BIB271" s="376"/>
      <c r="BIC271" s="376"/>
      <c r="BID271" s="376"/>
      <c r="BIE271" s="376"/>
      <c r="BIF271" s="376"/>
      <c r="BIG271" s="376"/>
      <c r="BIH271" s="376"/>
      <c r="BII271" s="376"/>
      <c r="BIJ271" s="376"/>
      <c r="BIK271" s="376"/>
      <c r="BIL271" s="376"/>
      <c r="BIM271" s="376"/>
      <c r="BIN271" s="376"/>
      <c r="BIO271" s="376"/>
      <c r="BIP271" s="376"/>
      <c r="BIQ271" s="376"/>
      <c r="BIR271" s="376"/>
      <c r="BIS271" s="377"/>
      <c r="BIT271" s="377"/>
      <c r="BIU271" s="377"/>
      <c r="BIV271" s="377"/>
      <c r="BIW271" s="377"/>
      <c r="BIX271" s="376"/>
      <c r="BIY271" s="376"/>
      <c r="BIZ271" s="377"/>
      <c r="BJA271" s="377"/>
      <c r="BJB271" s="376"/>
      <c r="BJC271" s="376"/>
      <c r="BJD271" s="377"/>
      <c r="BJE271" s="377"/>
      <c r="BJF271" s="376"/>
      <c r="BJG271" s="376"/>
      <c r="BJH271" s="376"/>
      <c r="BJI271" s="376"/>
      <c r="BJJ271" s="376"/>
      <c r="BJK271" s="376"/>
      <c r="BJL271" s="376"/>
      <c r="BJM271" s="377"/>
      <c r="BJN271" s="377"/>
      <c r="BJO271" s="376"/>
      <c r="BJP271" s="376"/>
      <c r="BJQ271" s="377"/>
      <c r="BJR271" s="377"/>
      <c r="BJS271" s="376"/>
      <c r="BJT271" s="376"/>
      <c r="BJU271" s="376"/>
      <c r="BJV271" s="376"/>
      <c r="BJW271" s="376"/>
      <c r="BJX271" s="370"/>
      <c r="BJY271" s="396"/>
      <c r="BJZ271" s="376"/>
      <c r="BKA271" s="376"/>
      <c r="BKB271" s="376"/>
      <c r="BKC271" s="376"/>
      <c r="BKD271" s="376"/>
      <c r="BKE271" s="376"/>
      <c r="BKF271" s="376"/>
      <c r="BKG271" s="375"/>
      <c r="BKH271" s="375"/>
      <c r="BKI271" s="375"/>
      <c r="BKJ271" s="375"/>
      <c r="BKK271" s="375"/>
      <c r="BKL271" s="375"/>
      <c r="BKM271" s="375"/>
      <c r="BKN271" s="375"/>
      <c r="BKO271" s="375"/>
      <c r="BKP271" s="375"/>
      <c r="BKQ271" s="375"/>
      <c r="BKR271" s="375"/>
      <c r="BKS271" s="375"/>
      <c r="BKT271" s="375"/>
      <c r="BKU271" s="375"/>
      <c r="BKV271" s="375"/>
      <c r="BKW271" s="375"/>
      <c r="BKX271" s="375"/>
      <c r="BKY271" s="375"/>
      <c r="BKZ271" s="375"/>
      <c r="BLA271" s="375"/>
      <c r="BLB271" s="375"/>
      <c r="BLC271" s="375"/>
      <c r="BLD271" s="375"/>
      <c r="BLE271" s="375"/>
      <c r="BLF271" s="375"/>
      <c r="BLG271" s="375"/>
      <c r="BLH271" s="375"/>
      <c r="BLI271" s="375"/>
      <c r="BLJ271" s="375"/>
      <c r="BLK271" s="375"/>
      <c r="BLL271" s="375"/>
      <c r="BLM271" s="375"/>
      <c r="BLN271" s="375"/>
      <c r="BLO271" s="375"/>
      <c r="BLP271" s="375"/>
      <c r="BLQ271" s="375"/>
      <c r="BLR271" s="375"/>
      <c r="BLS271" s="375"/>
      <c r="BLT271" s="375"/>
      <c r="BLU271" s="375"/>
      <c r="BLV271" s="375"/>
      <c r="BLW271" s="375"/>
      <c r="BLX271" s="375"/>
      <c r="BLY271" s="376"/>
      <c r="BLZ271" s="376"/>
      <c r="BMA271" s="376"/>
      <c r="BMB271" s="376"/>
      <c r="BMC271" s="376"/>
      <c r="BMD271" s="376"/>
      <c r="BME271" s="376"/>
      <c r="BMF271" s="376"/>
      <c r="BMG271" s="376"/>
      <c r="BMH271" s="376"/>
      <c r="BMI271" s="376"/>
      <c r="BMJ271" s="376"/>
      <c r="BMK271" s="376"/>
      <c r="BML271" s="376"/>
      <c r="BMM271" s="376"/>
      <c r="BMN271" s="376"/>
      <c r="BMO271" s="376"/>
      <c r="BMP271" s="376"/>
      <c r="BMQ271" s="376"/>
      <c r="BMR271" s="376"/>
      <c r="BMS271" s="376"/>
      <c r="BMT271" s="376"/>
      <c r="BMU271" s="376"/>
      <c r="BMV271" s="376"/>
      <c r="BMW271" s="377"/>
      <c r="BMX271" s="377"/>
      <c r="BMY271" s="377"/>
      <c r="BMZ271" s="377"/>
      <c r="BNA271" s="377"/>
      <c r="BNB271" s="376"/>
      <c r="BNC271" s="376"/>
      <c r="BND271" s="377"/>
      <c r="BNE271" s="377"/>
      <c r="BNF271" s="376"/>
      <c r="BNG271" s="376"/>
      <c r="BNH271" s="377"/>
      <c r="BNI271" s="377"/>
      <c r="BNJ271" s="376"/>
      <c r="BNK271" s="376"/>
      <c r="BNL271" s="376"/>
      <c r="BNM271" s="376"/>
      <c r="BNN271" s="376"/>
      <c r="BNO271" s="376"/>
      <c r="BNP271" s="376"/>
      <c r="BNQ271" s="377"/>
      <c r="BNR271" s="377"/>
      <c r="BNS271" s="376"/>
      <c r="BNT271" s="376"/>
      <c r="BNU271" s="377"/>
      <c r="BNV271" s="377"/>
      <c r="BNW271" s="376"/>
      <c r="BNX271" s="376"/>
      <c r="BNY271" s="376"/>
      <c r="BNZ271" s="376"/>
      <c r="BOA271" s="376"/>
      <c r="BOB271" s="370"/>
      <c r="BOC271" s="396"/>
      <c r="BOD271" s="376"/>
      <c r="BOE271" s="376"/>
      <c r="BOF271" s="376"/>
      <c r="BOG271" s="376"/>
      <c r="BOH271" s="376"/>
      <c r="BOI271" s="376"/>
      <c r="BOJ271" s="376"/>
      <c r="BOK271" s="375"/>
      <c r="BOL271" s="375"/>
      <c r="BOM271" s="375"/>
      <c r="BON271" s="375"/>
      <c r="BOO271" s="375"/>
      <c r="BOP271" s="375"/>
      <c r="BOQ271" s="375"/>
      <c r="BOR271" s="375"/>
      <c r="BOS271" s="375"/>
      <c r="BOT271" s="375"/>
      <c r="BOU271" s="375"/>
      <c r="BOV271" s="375"/>
      <c r="BOW271" s="375"/>
      <c r="BOX271" s="375"/>
      <c r="BOY271" s="375"/>
      <c r="BOZ271" s="375"/>
      <c r="BPA271" s="375"/>
      <c r="BPB271" s="375"/>
      <c r="BPC271" s="375"/>
      <c r="BPD271" s="375"/>
      <c r="BPE271" s="375"/>
      <c r="BPF271" s="375"/>
      <c r="BPG271" s="375"/>
      <c r="BPH271" s="375"/>
      <c r="BPI271" s="375"/>
      <c r="BPJ271" s="375"/>
      <c r="BPK271" s="375"/>
      <c r="BPL271" s="375"/>
      <c r="BPM271" s="375"/>
      <c r="BPN271" s="375"/>
      <c r="BPO271" s="375"/>
      <c r="BPP271" s="375"/>
      <c r="BPQ271" s="375"/>
      <c r="BPR271" s="375"/>
      <c r="BPS271" s="375"/>
      <c r="BPT271" s="375"/>
      <c r="BPU271" s="375"/>
      <c r="BPV271" s="375"/>
      <c r="BPW271" s="375"/>
      <c r="BPX271" s="375"/>
      <c r="BPY271" s="375"/>
      <c r="BPZ271" s="375"/>
      <c r="BQA271" s="375"/>
      <c r="BQB271" s="375"/>
      <c r="BQC271" s="376"/>
      <c r="BQD271" s="376"/>
      <c r="BQE271" s="376"/>
      <c r="BQF271" s="376"/>
      <c r="BQG271" s="376"/>
      <c r="BQH271" s="376"/>
      <c r="BQI271" s="376"/>
      <c r="BQJ271" s="376"/>
      <c r="BQK271" s="376"/>
      <c r="BQL271" s="376"/>
      <c r="BQM271" s="376"/>
      <c r="BQN271" s="376"/>
      <c r="BQO271" s="376"/>
      <c r="BQP271" s="376"/>
      <c r="BQQ271" s="376"/>
      <c r="BQR271" s="376"/>
      <c r="BQS271" s="376"/>
      <c r="BQT271" s="376"/>
      <c r="BQU271" s="376"/>
      <c r="BQV271" s="376"/>
      <c r="BQW271" s="376"/>
      <c r="BQX271" s="376"/>
      <c r="BQY271" s="376"/>
      <c r="BQZ271" s="376"/>
      <c r="BRA271" s="377"/>
      <c r="BRB271" s="377"/>
      <c r="BRC271" s="377"/>
      <c r="BRD271" s="377"/>
      <c r="BRE271" s="377"/>
      <c r="BRF271" s="376"/>
      <c r="BRG271" s="376"/>
      <c r="BRH271" s="377"/>
      <c r="BRI271" s="377"/>
      <c r="BRJ271" s="376"/>
      <c r="BRK271" s="376"/>
      <c r="BRL271" s="377"/>
      <c r="BRM271" s="377"/>
      <c r="BRN271" s="376"/>
      <c r="BRO271" s="376"/>
      <c r="BRP271" s="376"/>
      <c r="BRQ271" s="376"/>
      <c r="BRR271" s="376"/>
      <c r="BRS271" s="376"/>
      <c r="BRT271" s="376"/>
      <c r="BRU271" s="377"/>
      <c r="BRV271" s="377"/>
      <c r="BRW271" s="376"/>
      <c r="BRX271" s="376"/>
      <c r="BRY271" s="377"/>
      <c r="BRZ271" s="377"/>
      <c r="BSA271" s="376"/>
      <c r="BSB271" s="376"/>
      <c r="BSC271" s="376"/>
      <c r="BSD271" s="376"/>
      <c r="BSE271" s="376"/>
      <c r="BSF271" s="370"/>
      <c r="BSG271" s="396"/>
      <c r="BSH271" s="376"/>
      <c r="BSI271" s="376"/>
      <c r="BSJ271" s="376"/>
      <c r="BSK271" s="376"/>
      <c r="BSL271" s="376"/>
      <c r="BSM271" s="376"/>
      <c r="BSN271" s="376"/>
      <c r="BSO271" s="375"/>
      <c r="BSP271" s="375"/>
      <c r="BSQ271" s="375"/>
      <c r="BSR271" s="375"/>
      <c r="BSS271" s="375"/>
      <c r="BST271" s="375"/>
      <c r="BSU271" s="375"/>
      <c r="BSV271" s="375"/>
      <c r="BSW271" s="375"/>
      <c r="BSX271" s="375"/>
      <c r="BSY271" s="375"/>
      <c r="BSZ271" s="375"/>
      <c r="BTA271" s="375"/>
      <c r="BTB271" s="375"/>
      <c r="BTC271" s="375"/>
      <c r="BTD271" s="375"/>
      <c r="BTE271" s="375"/>
      <c r="BTF271" s="375"/>
      <c r="BTG271" s="375"/>
      <c r="BTH271" s="375"/>
      <c r="BTI271" s="375"/>
      <c r="BTJ271" s="375"/>
      <c r="BTK271" s="375"/>
      <c r="BTL271" s="375"/>
      <c r="BTM271" s="375"/>
      <c r="BTN271" s="375"/>
      <c r="BTO271" s="375"/>
      <c r="BTP271" s="375"/>
      <c r="BTQ271" s="375"/>
      <c r="BTR271" s="375"/>
      <c r="BTS271" s="375"/>
      <c r="BTT271" s="375"/>
      <c r="BTU271" s="375"/>
      <c r="BTV271" s="375"/>
      <c r="BTW271" s="375"/>
      <c r="BTX271" s="375"/>
      <c r="BTY271" s="375"/>
      <c r="BTZ271" s="375"/>
      <c r="BUA271" s="375"/>
      <c r="BUB271" s="375"/>
      <c r="BUC271" s="375"/>
      <c r="BUD271" s="375"/>
      <c r="BUE271" s="375"/>
      <c r="BUF271" s="375"/>
      <c r="BUG271" s="376"/>
      <c r="BUH271" s="376"/>
      <c r="BUI271" s="376"/>
      <c r="BUJ271" s="376"/>
      <c r="BUK271" s="376"/>
      <c r="BUL271" s="376"/>
      <c r="BUM271" s="376"/>
      <c r="BUN271" s="376"/>
      <c r="BUO271" s="376"/>
      <c r="BUP271" s="376"/>
      <c r="BUQ271" s="376"/>
      <c r="BUR271" s="376"/>
      <c r="BUS271" s="376"/>
      <c r="BUT271" s="376"/>
      <c r="BUU271" s="376"/>
      <c r="BUV271" s="376"/>
      <c r="BUW271" s="376"/>
      <c r="BUX271" s="376"/>
      <c r="BUY271" s="376"/>
      <c r="BUZ271" s="376"/>
      <c r="BVA271" s="376"/>
      <c r="BVB271" s="376"/>
      <c r="BVC271" s="376"/>
      <c r="BVD271" s="376"/>
      <c r="BVE271" s="377"/>
      <c r="BVF271" s="377"/>
      <c r="BVG271" s="377"/>
      <c r="BVH271" s="377"/>
      <c r="BVI271" s="377"/>
      <c r="BVJ271" s="376"/>
      <c r="BVK271" s="376"/>
      <c r="BVL271" s="377"/>
      <c r="BVM271" s="377"/>
      <c r="BVN271" s="376"/>
      <c r="BVO271" s="376"/>
      <c r="BVP271" s="377"/>
      <c r="BVQ271" s="377"/>
      <c r="BVR271" s="376"/>
      <c r="BVS271" s="376"/>
      <c r="BVT271" s="376"/>
      <c r="BVU271" s="376"/>
      <c r="BVV271" s="376"/>
      <c r="BVW271" s="376"/>
      <c r="BVX271" s="376"/>
      <c r="BVY271" s="377"/>
      <c r="BVZ271" s="377"/>
      <c r="BWA271" s="376"/>
      <c r="BWB271" s="376"/>
      <c r="BWC271" s="377"/>
      <c r="BWD271" s="377"/>
      <c r="BWE271" s="376"/>
      <c r="BWF271" s="376"/>
      <c r="BWG271" s="376"/>
      <c r="BWH271" s="376"/>
      <c r="BWI271" s="376"/>
      <c r="BWJ271" s="370"/>
      <c r="BWK271" s="396"/>
      <c r="BWL271" s="376"/>
      <c r="BWM271" s="376"/>
      <c r="BWN271" s="376"/>
      <c r="BWO271" s="376"/>
      <c r="BWP271" s="376"/>
      <c r="BWQ271" s="376"/>
      <c r="BWR271" s="376"/>
      <c r="BWS271" s="375"/>
      <c r="BWT271" s="375"/>
      <c r="BWU271" s="375"/>
      <c r="BWV271" s="375"/>
      <c r="BWW271" s="375"/>
      <c r="BWX271" s="375"/>
      <c r="BWY271" s="375"/>
      <c r="BWZ271" s="375"/>
      <c r="BXA271" s="375"/>
      <c r="BXB271" s="375"/>
      <c r="BXC271" s="375"/>
      <c r="BXD271" s="375"/>
      <c r="BXE271" s="375"/>
      <c r="BXF271" s="375"/>
      <c r="BXG271" s="375"/>
      <c r="BXH271" s="375"/>
      <c r="BXI271" s="375"/>
      <c r="BXJ271" s="375"/>
      <c r="BXK271" s="375"/>
      <c r="BXL271" s="375"/>
      <c r="BXM271" s="375"/>
      <c r="BXN271" s="375"/>
      <c r="BXO271" s="375"/>
      <c r="BXP271" s="375"/>
      <c r="BXQ271" s="375"/>
      <c r="BXR271" s="375"/>
      <c r="BXS271" s="375"/>
      <c r="BXT271" s="375"/>
      <c r="BXU271" s="375"/>
      <c r="BXV271" s="375"/>
      <c r="BXW271" s="375"/>
      <c r="BXX271" s="375"/>
      <c r="BXY271" s="375"/>
      <c r="BXZ271" s="375"/>
      <c r="BYA271" s="375"/>
      <c r="BYB271" s="375"/>
      <c r="BYC271" s="375"/>
      <c r="BYD271" s="375"/>
      <c r="BYE271" s="375"/>
      <c r="BYF271" s="375"/>
      <c r="BYG271" s="375"/>
      <c r="BYH271" s="375"/>
      <c r="BYI271" s="375"/>
      <c r="BYJ271" s="375"/>
      <c r="BYK271" s="376"/>
      <c r="BYL271" s="376"/>
      <c r="BYM271" s="376"/>
      <c r="BYN271" s="376"/>
      <c r="BYO271" s="376"/>
      <c r="BYP271" s="376"/>
      <c r="BYQ271" s="376"/>
      <c r="BYR271" s="376"/>
      <c r="BYS271" s="376"/>
      <c r="BYT271" s="376"/>
      <c r="BYU271" s="376"/>
      <c r="BYV271" s="376"/>
      <c r="BYW271" s="376"/>
      <c r="BYX271" s="376"/>
      <c r="BYY271" s="376"/>
      <c r="BYZ271" s="376"/>
      <c r="BZA271" s="376"/>
      <c r="BZB271" s="376"/>
      <c r="BZC271" s="376"/>
      <c r="BZD271" s="376"/>
      <c r="BZE271" s="376"/>
      <c r="BZF271" s="376"/>
      <c r="BZG271" s="376"/>
      <c r="BZH271" s="376"/>
      <c r="BZI271" s="377"/>
      <c r="BZJ271" s="377"/>
      <c r="BZK271" s="377"/>
      <c r="BZL271" s="377"/>
      <c r="BZM271" s="377"/>
      <c r="BZN271" s="376"/>
      <c r="BZO271" s="376"/>
      <c r="BZP271" s="377"/>
      <c r="BZQ271" s="377"/>
      <c r="BZR271" s="376"/>
      <c r="BZS271" s="376"/>
      <c r="BZT271" s="377"/>
      <c r="BZU271" s="377"/>
      <c r="BZV271" s="376"/>
      <c r="BZW271" s="376"/>
      <c r="BZX271" s="376"/>
      <c r="BZY271" s="376"/>
      <c r="BZZ271" s="376"/>
      <c r="CAA271" s="376"/>
      <c r="CAB271" s="376"/>
      <c r="CAC271" s="377"/>
      <c r="CAD271" s="377"/>
      <c r="CAE271" s="376"/>
      <c r="CAF271" s="376"/>
      <c r="CAG271" s="377"/>
      <c r="CAH271" s="377"/>
      <c r="CAI271" s="376"/>
      <c r="CAJ271" s="376"/>
      <c r="CAK271" s="376"/>
      <c r="CAL271" s="376"/>
      <c r="CAM271" s="376"/>
      <c r="CAN271" s="370"/>
      <c r="CAO271" s="396"/>
      <c r="CAP271" s="376"/>
      <c r="CAQ271" s="376"/>
      <c r="CAR271" s="376"/>
      <c r="CAS271" s="376"/>
      <c r="CAT271" s="376"/>
      <c r="CAU271" s="376"/>
      <c r="CAV271" s="376"/>
      <c r="CAW271" s="375"/>
      <c r="CAX271" s="375"/>
      <c r="CAY271" s="375"/>
      <c r="CAZ271" s="375"/>
      <c r="CBA271" s="375"/>
      <c r="CBB271" s="375"/>
      <c r="CBC271" s="375"/>
      <c r="CBD271" s="375"/>
      <c r="CBE271" s="375"/>
      <c r="CBF271" s="375"/>
      <c r="CBG271" s="375"/>
      <c r="CBH271" s="375"/>
      <c r="CBI271" s="375"/>
      <c r="CBJ271" s="375"/>
      <c r="CBK271" s="375"/>
      <c r="CBL271" s="375"/>
      <c r="CBM271" s="375"/>
      <c r="CBN271" s="375"/>
      <c r="CBO271" s="375"/>
      <c r="CBP271" s="375"/>
      <c r="CBQ271" s="375"/>
      <c r="CBR271" s="375"/>
      <c r="CBS271" s="375"/>
      <c r="CBT271" s="375"/>
      <c r="CBU271" s="375"/>
      <c r="CBV271" s="375"/>
      <c r="CBW271" s="375"/>
      <c r="CBX271" s="375"/>
      <c r="CBY271" s="375"/>
      <c r="CBZ271" s="375"/>
      <c r="CCA271" s="375"/>
      <c r="CCB271" s="375"/>
      <c r="CCC271" s="375"/>
      <c r="CCD271" s="375"/>
      <c r="CCE271" s="375"/>
      <c r="CCF271" s="375"/>
      <c r="CCG271" s="375"/>
      <c r="CCH271" s="375"/>
      <c r="CCI271" s="375"/>
      <c r="CCJ271" s="375"/>
      <c r="CCK271" s="375"/>
      <c r="CCL271" s="375"/>
      <c r="CCM271" s="375"/>
      <c r="CCN271" s="375"/>
      <c r="CCO271" s="376"/>
      <c r="CCP271" s="376"/>
      <c r="CCQ271" s="376"/>
      <c r="CCR271" s="376"/>
      <c r="CCS271" s="376"/>
      <c r="CCT271" s="376"/>
      <c r="CCU271" s="376"/>
      <c r="CCV271" s="376"/>
      <c r="CCW271" s="376"/>
      <c r="CCX271" s="376"/>
      <c r="CCY271" s="376"/>
      <c r="CCZ271" s="376"/>
      <c r="CDA271" s="376"/>
      <c r="CDB271" s="376"/>
      <c r="CDC271" s="376"/>
      <c r="CDD271" s="376"/>
      <c r="CDE271" s="376"/>
      <c r="CDF271" s="376"/>
      <c r="CDG271" s="376"/>
      <c r="CDH271" s="376"/>
      <c r="CDI271" s="376"/>
      <c r="CDJ271" s="376"/>
      <c r="CDK271" s="376"/>
      <c r="CDL271" s="376"/>
      <c r="CDM271" s="377"/>
      <c r="CDN271" s="377"/>
      <c r="CDO271" s="377"/>
      <c r="CDP271" s="377"/>
      <c r="CDQ271" s="377"/>
      <c r="CDR271" s="376"/>
      <c r="CDS271" s="376"/>
      <c r="CDT271" s="377"/>
      <c r="CDU271" s="377"/>
      <c r="CDV271" s="376"/>
      <c r="CDW271" s="376"/>
      <c r="CDX271" s="377"/>
      <c r="CDY271" s="377"/>
      <c r="CDZ271" s="376"/>
      <c r="CEA271" s="376"/>
      <c r="CEB271" s="376"/>
      <c r="CEC271" s="376"/>
      <c r="CED271" s="376"/>
      <c r="CEE271" s="376"/>
      <c r="CEF271" s="376"/>
      <c r="CEG271" s="377"/>
      <c r="CEH271" s="377"/>
      <c r="CEI271" s="376"/>
      <c r="CEJ271" s="376"/>
      <c r="CEK271" s="377"/>
      <c r="CEL271" s="377"/>
      <c r="CEM271" s="376"/>
      <c r="CEN271" s="376"/>
      <c r="CEO271" s="376"/>
      <c r="CEP271" s="376"/>
      <c r="CEQ271" s="376"/>
      <c r="CER271" s="370"/>
      <c r="CES271" s="396"/>
      <c r="CET271" s="376"/>
      <c r="CEU271" s="376"/>
      <c r="CEV271" s="376"/>
      <c r="CEW271" s="376"/>
      <c r="CEX271" s="376"/>
      <c r="CEY271" s="376"/>
      <c r="CEZ271" s="376"/>
      <c r="CFA271" s="375"/>
      <c r="CFB271" s="375"/>
      <c r="CFC271" s="375"/>
      <c r="CFD271" s="375"/>
      <c r="CFE271" s="375"/>
      <c r="CFF271" s="375"/>
      <c r="CFG271" s="375"/>
      <c r="CFH271" s="375"/>
      <c r="CFI271" s="375"/>
      <c r="CFJ271" s="375"/>
      <c r="CFK271" s="375"/>
      <c r="CFL271" s="375"/>
      <c r="CFM271" s="375"/>
      <c r="CFN271" s="375"/>
      <c r="CFO271" s="375"/>
      <c r="CFP271" s="375"/>
      <c r="CFQ271" s="375"/>
      <c r="CFR271" s="375"/>
      <c r="CFS271" s="375"/>
      <c r="CFT271" s="375"/>
      <c r="CFU271" s="375"/>
      <c r="CFV271" s="375"/>
      <c r="CFW271" s="375"/>
      <c r="CFX271" s="375"/>
      <c r="CFY271" s="375"/>
      <c r="CFZ271" s="375"/>
      <c r="CGA271" s="375"/>
      <c r="CGB271" s="375"/>
      <c r="CGC271" s="375"/>
      <c r="CGD271" s="375"/>
      <c r="CGE271" s="375"/>
      <c r="CGF271" s="375"/>
      <c r="CGG271" s="375"/>
      <c r="CGH271" s="375"/>
      <c r="CGI271" s="375"/>
      <c r="CGJ271" s="375"/>
      <c r="CGK271" s="375"/>
      <c r="CGL271" s="375"/>
      <c r="CGM271" s="375"/>
      <c r="CGN271" s="375"/>
      <c r="CGO271" s="375"/>
      <c r="CGP271" s="375"/>
      <c r="CGQ271" s="375"/>
      <c r="CGR271" s="375"/>
      <c r="CGS271" s="376"/>
      <c r="CGT271" s="376"/>
      <c r="CGU271" s="376"/>
      <c r="CGV271" s="376"/>
      <c r="CGW271" s="376"/>
      <c r="CGX271" s="376"/>
      <c r="CGY271" s="376"/>
      <c r="CGZ271" s="376"/>
      <c r="CHA271" s="376"/>
      <c r="CHB271" s="376"/>
      <c r="CHC271" s="376"/>
      <c r="CHD271" s="376"/>
      <c r="CHE271" s="376"/>
      <c r="CHF271" s="376"/>
      <c r="CHG271" s="376"/>
      <c r="CHH271" s="376"/>
      <c r="CHI271" s="376"/>
      <c r="CHJ271" s="376"/>
      <c r="CHK271" s="376"/>
      <c r="CHL271" s="376"/>
      <c r="CHM271" s="376"/>
      <c r="CHN271" s="376"/>
      <c r="CHO271" s="376"/>
      <c r="CHP271" s="376"/>
      <c r="CHQ271" s="377"/>
      <c r="CHR271" s="377"/>
      <c r="CHS271" s="377"/>
      <c r="CHT271" s="377"/>
      <c r="CHU271" s="377"/>
      <c r="CHV271" s="376"/>
      <c r="CHW271" s="376"/>
      <c r="CHX271" s="377"/>
      <c r="CHY271" s="377"/>
      <c r="CHZ271" s="376"/>
      <c r="CIA271" s="376"/>
      <c r="CIB271" s="377"/>
      <c r="CIC271" s="377"/>
      <c r="CID271" s="376"/>
      <c r="CIE271" s="376"/>
      <c r="CIF271" s="376"/>
      <c r="CIG271" s="376"/>
      <c r="CIH271" s="376"/>
      <c r="CII271" s="376"/>
      <c r="CIJ271" s="376"/>
      <c r="CIK271" s="377"/>
      <c r="CIL271" s="377"/>
      <c r="CIM271" s="376"/>
      <c r="CIN271" s="376"/>
      <c r="CIO271" s="377"/>
      <c r="CIP271" s="377"/>
      <c r="CIQ271" s="376"/>
      <c r="CIR271" s="376"/>
      <c r="CIS271" s="376"/>
      <c r="CIT271" s="376"/>
      <c r="CIU271" s="376"/>
      <c r="CIV271" s="370"/>
      <c r="CIW271" s="396"/>
      <c r="CIX271" s="376"/>
      <c r="CIY271" s="376"/>
      <c r="CIZ271" s="376"/>
      <c r="CJA271" s="376"/>
      <c r="CJB271" s="376"/>
      <c r="CJC271" s="376"/>
      <c r="CJD271" s="376"/>
      <c r="CJE271" s="375"/>
      <c r="CJF271" s="375"/>
      <c r="CJG271" s="375"/>
      <c r="CJH271" s="375"/>
      <c r="CJI271" s="375"/>
      <c r="CJJ271" s="375"/>
      <c r="CJK271" s="375"/>
      <c r="CJL271" s="375"/>
      <c r="CJM271" s="375"/>
      <c r="CJN271" s="375"/>
      <c r="CJO271" s="375"/>
      <c r="CJP271" s="375"/>
      <c r="CJQ271" s="375"/>
      <c r="CJR271" s="375"/>
      <c r="CJS271" s="375"/>
      <c r="CJT271" s="375"/>
      <c r="CJU271" s="375"/>
      <c r="CJV271" s="375"/>
      <c r="CJW271" s="375"/>
      <c r="CJX271" s="375"/>
      <c r="CJY271" s="375"/>
      <c r="CJZ271" s="375"/>
      <c r="CKA271" s="375"/>
      <c r="CKB271" s="375"/>
      <c r="CKC271" s="375"/>
      <c r="CKD271" s="375"/>
      <c r="CKE271" s="375"/>
      <c r="CKF271" s="375"/>
      <c r="CKG271" s="375"/>
      <c r="CKH271" s="375"/>
      <c r="CKI271" s="375"/>
      <c r="CKJ271" s="375"/>
      <c r="CKK271" s="375"/>
      <c r="CKL271" s="375"/>
      <c r="CKM271" s="375"/>
      <c r="CKN271" s="375"/>
      <c r="CKO271" s="375"/>
      <c r="CKP271" s="375"/>
      <c r="CKQ271" s="375"/>
      <c r="CKR271" s="375"/>
      <c r="CKS271" s="375"/>
      <c r="CKT271" s="375"/>
      <c r="CKU271" s="375"/>
      <c r="CKV271" s="375"/>
      <c r="CKW271" s="376"/>
      <c r="CKX271" s="376"/>
      <c r="CKY271" s="376"/>
      <c r="CKZ271" s="376"/>
      <c r="CLA271" s="376"/>
      <c r="CLB271" s="376"/>
      <c r="CLC271" s="376"/>
      <c r="CLD271" s="376"/>
      <c r="CLE271" s="376"/>
      <c r="CLF271" s="376"/>
      <c r="CLG271" s="376"/>
      <c r="CLH271" s="376"/>
      <c r="CLI271" s="376"/>
      <c r="CLJ271" s="376"/>
      <c r="CLK271" s="376"/>
      <c r="CLL271" s="376"/>
      <c r="CLM271" s="376"/>
      <c r="CLN271" s="376"/>
      <c r="CLO271" s="376"/>
      <c r="CLP271" s="376"/>
      <c r="CLQ271" s="376"/>
      <c r="CLR271" s="376"/>
      <c r="CLS271" s="376"/>
      <c r="CLT271" s="376"/>
      <c r="CLU271" s="377"/>
      <c r="CLV271" s="377"/>
      <c r="CLW271" s="377"/>
      <c r="CLX271" s="377"/>
      <c r="CLY271" s="377"/>
      <c r="CLZ271" s="376"/>
      <c r="CMA271" s="376"/>
      <c r="CMB271" s="377"/>
      <c r="CMC271" s="377"/>
      <c r="CMD271" s="376"/>
      <c r="CME271" s="376"/>
      <c r="CMF271" s="377"/>
      <c r="CMG271" s="377"/>
      <c r="CMH271" s="376"/>
      <c r="CMI271" s="376"/>
      <c r="CMJ271" s="376"/>
      <c r="CMK271" s="376"/>
      <c r="CML271" s="376"/>
      <c r="CMM271" s="376"/>
      <c r="CMN271" s="376"/>
      <c r="CMO271" s="377"/>
      <c r="CMP271" s="377"/>
      <c r="CMQ271" s="376"/>
      <c r="CMR271" s="376"/>
      <c r="CMS271" s="377"/>
      <c r="CMT271" s="377"/>
      <c r="CMU271" s="376"/>
      <c r="CMV271" s="376"/>
      <c r="CMW271" s="376"/>
      <c r="CMX271" s="376"/>
      <c r="CMY271" s="376"/>
      <c r="CMZ271" s="370"/>
      <c r="CNA271" s="396"/>
      <c r="CNB271" s="376"/>
      <c r="CNC271" s="376"/>
      <c r="CND271" s="376"/>
      <c r="CNE271" s="376"/>
      <c r="CNF271" s="376"/>
      <c r="CNG271" s="376"/>
      <c r="CNH271" s="376"/>
      <c r="CNI271" s="375"/>
      <c r="CNJ271" s="375"/>
      <c r="CNK271" s="375"/>
      <c r="CNL271" s="375"/>
      <c r="CNM271" s="375"/>
      <c r="CNN271" s="375"/>
      <c r="CNO271" s="375"/>
      <c r="CNP271" s="375"/>
      <c r="CNQ271" s="375"/>
      <c r="CNR271" s="375"/>
      <c r="CNS271" s="375"/>
      <c r="CNT271" s="375"/>
      <c r="CNU271" s="375"/>
      <c r="CNV271" s="375"/>
      <c r="CNW271" s="375"/>
      <c r="CNX271" s="375"/>
      <c r="CNY271" s="375"/>
      <c r="CNZ271" s="375"/>
      <c r="COA271" s="375"/>
      <c r="COB271" s="375"/>
      <c r="COC271" s="375"/>
      <c r="COD271" s="375"/>
      <c r="COE271" s="375"/>
      <c r="COF271" s="375"/>
      <c r="COG271" s="375"/>
      <c r="COH271" s="375"/>
      <c r="COI271" s="375"/>
      <c r="COJ271" s="375"/>
      <c r="COK271" s="375"/>
      <c r="COL271" s="375"/>
      <c r="COM271" s="375"/>
      <c r="CON271" s="375"/>
      <c r="COO271" s="375"/>
      <c r="COP271" s="375"/>
      <c r="COQ271" s="375"/>
      <c r="COR271" s="375"/>
      <c r="COS271" s="375"/>
      <c r="COT271" s="375"/>
      <c r="COU271" s="375"/>
      <c r="COV271" s="375"/>
      <c r="COW271" s="375"/>
      <c r="COX271" s="375"/>
      <c r="COY271" s="375"/>
      <c r="COZ271" s="375"/>
      <c r="CPA271" s="376"/>
      <c r="CPB271" s="376"/>
      <c r="CPC271" s="376"/>
      <c r="CPD271" s="376"/>
      <c r="CPE271" s="376"/>
      <c r="CPF271" s="376"/>
      <c r="CPG271" s="376"/>
      <c r="CPH271" s="376"/>
      <c r="CPI271" s="376"/>
      <c r="CPJ271" s="376"/>
      <c r="CPK271" s="376"/>
      <c r="CPL271" s="376"/>
      <c r="CPM271" s="376"/>
      <c r="CPN271" s="376"/>
      <c r="CPO271" s="376"/>
      <c r="CPP271" s="376"/>
      <c r="CPQ271" s="376"/>
      <c r="CPR271" s="376"/>
      <c r="CPS271" s="376"/>
      <c r="CPT271" s="376"/>
      <c r="CPU271" s="376"/>
      <c r="CPV271" s="376"/>
      <c r="CPW271" s="376"/>
      <c r="CPX271" s="376"/>
      <c r="CPY271" s="377"/>
      <c r="CPZ271" s="377"/>
      <c r="CQA271" s="377"/>
      <c r="CQB271" s="377"/>
      <c r="CQC271" s="377"/>
      <c r="CQD271" s="376"/>
      <c r="CQE271" s="376"/>
      <c r="CQF271" s="377"/>
      <c r="CQG271" s="377"/>
      <c r="CQH271" s="376"/>
      <c r="CQI271" s="376"/>
      <c r="CQJ271" s="377"/>
      <c r="CQK271" s="377"/>
      <c r="CQL271" s="376"/>
      <c r="CQM271" s="376"/>
      <c r="CQN271" s="376"/>
      <c r="CQO271" s="376"/>
      <c r="CQP271" s="376"/>
      <c r="CQQ271" s="376"/>
      <c r="CQR271" s="376"/>
      <c r="CQS271" s="377"/>
      <c r="CQT271" s="377"/>
      <c r="CQU271" s="376"/>
      <c r="CQV271" s="376"/>
      <c r="CQW271" s="377"/>
      <c r="CQX271" s="377"/>
      <c r="CQY271" s="376"/>
      <c r="CQZ271" s="376"/>
      <c r="CRA271" s="376"/>
      <c r="CRB271" s="376"/>
      <c r="CRC271" s="376"/>
      <c r="CRD271" s="370"/>
      <c r="CRE271" s="396"/>
      <c r="CRF271" s="376"/>
      <c r="CRG271" s="376"/>
      <c r="CRH271" s="376"/>
      <c r="CRI271" s="376"/>
      <c r="CRJ271" s="376"/>
      <c r="CRK271" s="376"/>
      <c r="CRL271" s="376"/>
      <c r="CRM271" s="375"/>
      <c r="CRN271" s="375"/>
      <c r="CRO271" s="375"/>
      <c r="CRP271" s="375"/>
      <c r="CRQ271" s="375"/>
      <c r="CRR271" s="375"/>
      <c r="CRS271" s="375"/>
      <c r="CRT271" s="375"/>
      <c r="CRU271" s="375"/>
      <c r="CRV271" s="375"/>
      <c r="CRW271" s="375"/>
      <c r="CRX271" s="375"/>
      <c r="CRY271" s="375"/>
      <c r="CRZ271" s="375"/>
      <c r="CSA271" s="375"/>
      <c r="CSB271" s="375"/>
      <c r="CSC271" s="375"/>
      <c r="CSD271" s="375"/>
      <c r="CSE271" s="375"/>
      <c r="CSF271" s="375"/>
      <c r="CSG271" s="375"/>
      <c r="CSH271" s="375"/>
      <c r="CSI271" s="375"/>
      <c r="CSJ271" s="375"/>
      <c r="CSK271" s="375"/>
      <c r="CSL271" s="375"/>
      <c r="CSM271" s="375"/>
      <c r="CSN271" s="375"/>
      <c r="CSO271" s="375"/>
      <c r="CSP271" s="375"/>
      <c r="CSQ271" s="375"/>
      <c r="CSR271" s="375"/>
      <c r="CSS271" s="375"/>
      <c r="CST271" s="375"/>
      <c r="CSU271" s="375"/>
      <c r="CSV271" s="375"/>
      <c r="CSW271" s="375"/>
      <c r="CSX271" s="375"/>
      <c r="CSY271" s="375"/>
      <c r="CSZ271" s="375"/>
      <c r="CTA271" s="375"/>
      <c r="CTB271" s="375"/>
      <c r="CTC271" s="375"/>
      <c r="CTD271" s="375"/>
      <c r="CTE271" s="376"/>
      <c r="CTF271" s="376"/>
      <c r="CTG271" s="376"/>
      <c r="CTH271" s="376"/>
      <c r="CTI271" s="376"/>
      <c r="CTJ271" s="376"/>
      <c r="CTK271" s="376"/>
      <c r="CTL271" s="376"/>
      <c r="CTM271" s="376"/>
      <c r="CTN271" s="376"/>
      <c r="CTO271" s="376"/>
      <c r="CTP271" s="376"/>
      <c r="CTQ271" s="376"/>
      <c r="CTR271" s="376"/>
      <c r="CTS271" s="376"/>
      <c r="CTT271" s="376"/>
      <c r="CTU271" s="376"/>
      <c r="CTV271" s="376"/>
      <c r="CTW271" s="376"/>
      <c r="CTX271" s="376"/>
      <c r="CTY271" s="376"/>
      <c r="CTZ271" s="376"/>
      <c r="CUA271" s="376"/>
      <c r="CUB271" s="376"/>
      <c r="CUC271" s="377"/>
      <c r="CUD271" s="377"/>
      <c r="CUE271" s="377"/>
      <c r="CUF271" s="377"/>
      <c r="CUG271" s="377"/>
      <c r="CUH271" s="376"/>
      <c r="CUI271" s="376"/>
      <c r="CUJ271" s="377"/>
      <c r="CUK271" s="377"/>
      <c r="CUL271" s="376"/>
      <c r="CUM271" s="376"/>
      <c r="CUN271" s="377"/>
      <c r="CUO271" s="377"/>
      <c r="CUP271" s="376"/>
      <c r="CUQ271" s="376"/>
      <c r="CUR271" s="376"/>
      <c r="CUS271" s="376"/>
      <c r="CUT271" s="376"/>
      <c r="CUU271" s="376"/>
      <c r="CUV271" s="376"/>
      <c r="CUW271" s="377"/>
      <c r="CUX271" s="377"/>
      <c r="CUY271" s="376"/>
      <c r="CUZ271" s="376"/>
      <c r="CVA271" s="377"/>
      <c r="CVB271" s="377"/>
      <c r="CVC271" s="376"/>
      <c r="CVD271" s="376"/>
      <c r="CVE271" s="376"/>
      <c r="CVF271" s="376"/>
      <c r="CVG271" s="376"/>
      <c r="CVH271" s="370"/>
      <c r="CVI271" s="396"/>
      <c r="CVJ271" s="376"/>
      <c r="CVK271" s="376"/>
      <c r="CVL271" s="376"/>
      <c r="CVM271" s="376"/>
      <c r="CVN271" s="376"/>
      <c r="CVO271" s="376"/>
      <c r="CVP271" s="376"/>
      <c r="CVQ271" s="375"/>
      <c r="CVR271" s="375"/>
      <c r="CVS271" s="375"/>
      <c r="CVT271" s="375"/>
      <c r="CVU271" s="375"/>
      <c r="CVV271" s="375"/>
      <c r="CVW271" s="375"/>
      <c r="CVX271" s="375"/>
      <c r="CVY271" s="375"/>
      <c r="CVZ271" s="375"/>
      <c r="CWA271" s="375"/>
      <c r="CWB271" s="375"/>
      <c r="CWC271" s="375"/>
      <c r="CWD271" s="375"/>
      <c r="CWE271" s="375"/>
      <c r="CWF271" s="375"/>
      <c r="CWG271" s="375"/>
      <c r="CWH271" s="375"/>
      <c r="CWI271" s="375"/>
      <c r="CWJ271" s="375"/>
      <c r="CWK271" s="375"/>
      <c r="CWL271" s="375"/>
      <c r="CWM271" s="375"/>
      <c r="CWN271" s="375"/>
      <c r="CWO271" s="375"/>
      <c r="CWP271" s="375"/>
      <c r="CWQ271" s="375"/>
      <c r="CWR271" s="375"/>
      <c r="CWS271" s="375"/>
      <c r="CWT271" s="375"/>
      <c r="CWU271" s="375"/>
      <c r="CWV271" s="375"/>
      <c r="CWW271" s="375"/>
      <c r="CWX271" s="375"/>
      <c r="CWY271" s="375"/>
      <c r="CWZ271" s="375"/>
      <c r="CXA271" s="375"/>
      <c r="CXB271" s="375"/>
      <c r="CXC271" s="375"/>
      <c r="CXD271" s="375"/>
      <c r="CXE271" s="375"/>
      <c r="CXF271" s="375"/>
      <c r="CXG271" s="375"/>
      <c r="CXH271" s="375"/>
      <c r="CXI271" s="376"/>
      <c r="CXJ271" s="376"/>
      <c r="CXK271" s="376"/>
      <c r="CXL271" s="376"/>
      <c r="CXM271" s="376"/>
      <c r="CXN271" s="376"/>
      <c r="CXO271" s="376"/>
      <c r="CXP271" s="376"/>
      <c r="CXQ271" s="376"/>
      <c r="CXR271" s="376"/>
      <c r="CXS271" s="376"/>
      <c r="CXT271" s="376"/>
      <c r="CXU271" s="376"/>
      <c r="CXV271" s="376"/>
      <c r="CXW271" s="376"/>
      <c r="CXX271" s="376"/>
      <c r="CXY271" s="376"/>
      <c r="CXZ271" s="376"/>
      <c r="CYA271" s="376"/>
      <c r="CYB271" s="376"/>
      <c r="CYC271" s="376"/>
      <c r="CYD271" s="376"/>
      <c r="CYE271" s="376"/>
      <c r="CYF271" s="376"/>
      <c r="CYG271" s="377"/>
      <c r="CYH271" s="377"/>
      <c r="CYI271" s="377"/>
      <c r="CYJ271" s="377"/>
      <c r="CYK271" s="377"/>
      <c r="CYL271" s="376"/>
      <c r="CYM271" s="376"/>
      <c r="CYN271" s="377"/>
      <c r="CYO271" s="377"/>
      <c r="CYP271" s="376"/>
      <c r="CYQ271" s="376"/>
      <c r="CYR271" s="377"/>
      <c r="CYS271" s="377"/>
      <c r="CYT271" s="376"/>
      <c r="CYU271" s="376"/>
      <c r="CYV271" s="376"/>
      <c r="CYW271" s="376"/>
      <c r="CYX271" s="376"/>
      <c r="CYY271" s="376"/>
      <c r="CYZ271" s="376"/>
      <c r="CZA271" s="377"/>
      <c r="CZB271" s="377"/>
      <c r="CZC271" s="376"/>
      <c r="CZD271" s="376"/>
      <c r="CZE271" s="377"/>
      <c r="CZF271" s="377"/>
      <c r="CZG271" s="376"/>
      <c r="CZH271" s="376"/>
      <c r="CZI271" s="376"/>
      <c r="CZJ271" s="376"/>
      <c r="CZK271" s="376"/>
      <c r="CZL271" s="370"/>
      <c r="CZM271" s="396"/>
      <c r="CZN271" s="376"/>
      <c r="CZO271" s="376"/>
      <c r="CZP271" s="376"/>
      <c r="CZQ271" s="376"/>
      <c r="CZR271" s="376"/>
      <c r="CZS271" s="376"/>
      <c r="CZT271" s="376"/>
      <c r="CZU271" s="375"/>
      <c r="CZV271" s="375"/>
      <c r="CZW271" s="375"/>
      <c r="CZX271" s="375"/>
      <c r="CZY271" s="375"/>
      <c r="CZZ271" s="375"/>
      <c r="DAA271" s="375"/>
      <c r="DAB271" s="375"/>
      <c r="DAC271" s="375"/>
      <c r="DAD271" s="375"/>
      <c r="DAE271" s="375"/>
      <c r="DAF271" s="375"/>
      <c r="DAG271" s="375"/>
      <c r="DAH271" s="375"/>
      <c r="DAI271" s="375"/>
      <c r="DAJ271" s="375"/>
      <c r="DAK271" s="375"/>
      <c r="DAL271" s="375"/>
      <c r="DAM271" s="375"/>
      <c r="DAN271" s="375"/>
      <c r="DAO271" s="375"/>
      <c r="DAP271" s="375"/>
      <c r="DAQ271" s="375"/>
      <c r="DAR271" s="375"/>
      <c r="DAS271" s="375"/>
      <c r="DAT271" s="375"/>
      <c r="DAU271" s="375"/>
      <c r="DAV271" s="375"/>
      <c r="DAW271" s="375"/>
      <c r="DAX271" s="375"/>
      <c r="DAY271" s="375"/>
      <c r="DAZ271" s="375"/>
      <c r="DBA271" s="375"/>
      <c r="DBB271" s="375"/>
      <c r="DBC271" s="375"/>
      <c r="DBD271" s="375"/>
      <c r="DBE271" s="375"/>
      <c r="DBF271" s="375"/>
      <c r="DBG271" s="375"/>
      <c r="DBH271" s="375"/>
      <c r="DBI271" s="375"/>
      <c r="DBJ271" s="375"/>
      <c r="DBK271" s="375"/>
      <c r="DBL271" s="375"/>
      <c r="DBM271" s="376"/>
      <c r="DBN271" s="376"/>
      <c r="DBO271" s="376"/>
      <c r="DBP271" s="376"/>
      <c r="DBQ271" s="376"/>
      <c r="DBR271" s="376"/>
      <c r="DBS271" s="376"/>
      <c r="DBT271" s="376"/>
      <c r="DBU271" s="376"/>
      <c r="DBV271" s="376"/>
      <c r="DBW271" s="376"/>
      <c r="DBX271" s="376"/>
      <c r="DBY271" s="376"/>
      <c r="DBZ271" s="376"/>
      <c r="DCA271" s="376"/>
      <c r="DCB271" s="376"/>
      <c r="DCC271" s="376"/>
      <c r="DCD271" s="376"/>
      <c r="DCE271" s="376"/>
      <c r="DCF271" s="376"/>
      <c r="DCG271" s="376"/>
      <c r="DCH271" s="376"/>
      <c r="DCI271" s="376"/>
      <c r="DCJ271" s="376"/>
      <c r="DCK271" s="377"/>
      <c r="DCL271" s="377"/>
      <c r="DCM271" s="377"/>
      <c r="DCN271" s="377"/>
      <c r="DCO271" s="377"/>
      <c r="DCP271" s="376"/>
      <c r="DCQ271" s="376"/>
      <c r="DCR271" s="377"/>
      <c r="DCS271" s="377"/>
      <c r="DCT271" s="376"/>
      <c r="DCU271" s="376"/>
      <c r="DCV271" s="377"/>
      <c r="DCW271" s="377"/>
      <c r="DCX271" s="376"/>
      <c r="DCY271" s="376"/>
      <c r="DCZ271" s="376"/>
      <c r="DDA271" s="376"/>
      <c r="DDB271" s="376"/>
      <c r="DDC271" s="376"/>
      <c r="DDD271" s="376"/>
      <c r="DDE271" s="377"/>
      <c r="DDF271" s="377"/>
      <c r="DDG271" s="376"/>
      <c r="DDH271" s="376"/>
      <c r="DDI271" s="377"/>
      <c r="DDJ271" s="377"/>
      <c r="DDK271" s="376"/>
      <c r="DDL271" s="376"/>
      <c r="DDM271" s="376"/>
      <c r="DDN271" s="376"/>
      <c r="DDO271" s="376"/>
      <c r="DDP271" s="370"/>
      <c r="DDQ271" s="396"/>
      <c r="DDR271" s="376"/>
      <c r="DDS271" s="376"/>
      <c r="DDT271" s="376"/>
      <c r="DDU271" s="376"/>
      <c r="DDV271" s="376"/>
      <c r="DDW271" s="376"/>
      <c r="DDX271" s="376"/>
      <c r="DDY271" s="375"/>
      <c r="DDZ271" s="375"/>
      <c r="DEA271" s="375"/>
      <c r="DEB271" s="375"/>
      <c r="DEC271" s="375"/>
      <c r="DED271" s="375"/>
      <c r="DEE271" s="375"/>
      <c r="DEF271" s="375"/>
      <c r="DEG271" s="375"/>
      <c r="DEH271" s="375"/>
      <c r="DEI271" s="375"/>
      <c r="DEJ271" s="375"/>
      <c r="DEK271" s="375"/>
      <c r="DEL271" s="375"/>
      <c r="DEM271" s="375"/>
      <c r="DEN271" s="375"/>
      <c r="DEO271" s="375"/>
      <c r="DEP271" s="375"/>
      <c r="DEQ271" s="375"/>
      <c r="DER271" s="375"/>
      <c r="DES271" s="375"/>
      <c r="DET271" s="375"/>
      <c r="DEU271" s="375"/>
      <c r="DEV271" s="375"/>
      <c r="DEW271" s="375"/>
      <c r="DEX271" s="375"/>
      <c r="DEY271" s="375"/>
      <c r="DEZ271" s="375"/>
      <c r="DFA271" s="375"/>
      <c r="DFB271" s="375"/>
      <c r="DFC271" s="375"/>
      <c r="DFD271" s="375"/>
      <c r="DFE271" s="375"/>
      <c r="DFF271" s="375"/>
      <c r="DFG271" s="375"/>
      <c r="DFH271" s="375"/>
      <c r="DFI271" s="375"/>
      <c r="DFJ271" s="375"/>
      <c r="DFK271" s="375"/>
      <c r="DFL271" s="375"/>
      <c r="DFM271" s="375"/>
      <c r="DFN271" s="375"/>
      <c r="DFO271" s="375"/>
      <c r="DFP271" s="375"/>
      <c r="DFQ271" s="376"/>
      <c r="DFR271" s="376"/>
      <c r="DFS271" s="376"/>
      <c r="DFT271" s="376"/>
      <c r="DFU271" s="376"/>
      <c r="DFV271" s="376"/>
      <c r="DFW271" s="376"/>
      <c r="DFX271" s="376"/>
      <c r="DFY271" s="376"/>
      <c r="DFZ271" s="376"/>
      <c r="DGA271" s="376"/>
      <c r="DGB271" s="376"/>
      <c r="DGC271" s="376"/>
      <c r="DGD271" s="376"/>
      <c r="DGE271" s="376"/>
      <c r="DGF271" s="376"/>
      <c r="DGG271" s="376"/>
      <c r="DGH271" s="376"/>
      <c r="DGI271" s="376"/>
      <c r="DGJ271" s="376"/>
      <c r="DGK271" s="376"/>
      <c r="DGL271" s="376"/>
      <c r="DGM271" s="376"/>
      <c r="DGN271" s="376"/>
      <c r="DGO271" s="377"/>
      <c r="DGP271" s="377"/>
      <c r="DGQ271" s="377"/>
      <c r="DGR271" s="377"/>
      <c r="DGS271" s="377"/>
      <c r="DGT271" s="376"/>
      <c r="DGU271" s="376"/>
      <c r="DGV271" s="377"/>
      <c r="DGW271" s="377"/>
      <c r="DGX271" s="376"/>
      <c r="DGY271" s="376"/>
      <c r="DGZ271" s="377"/>
      <c r="DHA271" s="377"/>
      <c r="DHB271" s="376"/>
      <c r="DHC271" s="376"/>
      <c r="DHD271" s="376"/>
      <c r="DHE271" s="376"/>
      <c r="DHF271" s="376"/>
      <c r="DHG271" s="376"/>
      <c r="DHH271" s="376"/>
      <c r="DHI271" s="377"/>
      <c r="DHJ271" s="377"/>
      <c r="DHK271" s="376"/>
      <c r="DHL271" s="376"/>
      <c r="DHM271" s="377"/>
      <c r="DHN271" s="377"/>
      <c r="DHO271" s="376"/>
      <c r="DHP271" s="376"/>
      <c r="DHQ271" s="376"/>
      <c r="DHR271" s="376"/>
      <c r="DHS271" s="376"/>
      <c r="DHT271" s="370"/>
      <c r="DHU271" s="396"/>
      <c r="DHV271" s="376"/>
      <c r="DHW271" s="376"/>
      <c r="DHX271" s="376"/>
      <c r="DHY271" s="376"/>
      <c r="DHZ271" s="376"/>
      <c r="DIA271" s="376"/>
      <c r="DIB271" s="376"/>
      <c r="DIC271" s="375"/>
      <c r="DID271" s="375"/>
      <c r="DIE271" s="375"/>
      <c r="DIF271" s="375"/>
      <c r="DIG271" s="375"/>
      <c r="DIH271" s="375"/>
      <c r="DII271" s="375"/>
      <c r="DIJ271" s="375"/>
      <c r="DIK271" s="375"/>
      <c r="DIL271" s="375"/>
      <c r="DIM271" s="375"/>
      <c r="DIN271" s="375"/>
      <c r="DIO271" s="375"/>
      <c r="DIP271" s="375"/>
      <c r="DIQ271" s="375"/>
      <c r="DIR271" s="375"/>
      <c r="DIS271" s="375"/>
      <c r="DIT271" s="375"/>
      <c r="DIU271" s="375"/>
      <c r="DIV271" s="375"/>
      <c r="DIW271" s="375"/>
      <c r="DIX271" s="375"/>
      <c r="DIY271" s="375"/>
      <c r="DIZ271" s="375"/>
      <c r="DJA271" s="375"/>
      <c r="DJB271" s="375"/>
      <c r="DJC271" s="375"/>
      <c r="DJD271" s="375"/>
      <c r="DJE271" s="375"/>
      <c r="DJF271" s="375"/>
      <c r="DJG271" s="375"/>
      <c r="DJH271" s="375"/>
      <c r="DJI271" s="375"/>
      <c r="DJJ271" s="375"/>
      <c r="DJK271" s="375"/>
      <c r="DJL271" s="375"/>
      <c r="DJM271" s="375"/>
      <c r="DJN271" s="375"/>
      <c r="DJO271" s="375"/>
      <c r="DJP271" s="375"/>
      <c r="DJQ271" s="375"/>
      <c r="DJR271" s="375"/>
      <c r="DJS271" s="375"/>
      <c r="DJT271" s="375"/>
      <c r="DJU271" s="376"/>
      <c r="DJV271" s="376"/>
      <c r="DJW271" s="376"/>
      <c r="DJX271" s="376"/>
      <c r="DJY271" s="376"/>
      <c r="DJZ271" s="376"/>
      <c r="DKA271" s="376"/>
      <c r="DKB271" s="376"/>
      <c r="DKC271" s="376"/>
      <c r="DKD271" s="376"/>
      <c r="DKE271" s="376"/>
      <c r="DKF271" s="376"/>
      <c r="DKG271" s="376"/>
      <c r="DKH271" s="376"/>
      <c r="DKI271" s="376"/>
      <c r="DKJ271" s="376"/>
      <c r="DKK271" s="376"/>
      <c r="DKL271" s="376"/>
      <c r="DKM271" s="376"/>
      <c r="DKN271" s="376"/>
      <c r="DKO271" s="376"/>
      <c r="DKP271" s="376"/>
      <c r="DKQ271" s="376"/>
      <c r="DKR271" s="376"/>
      <c r="DKS271" s="377"/>
      <c r="DKT271" s="377"/>
      <c r="DKU271" s="377"/>
      <c r="DKV271" s="377"/>
      <c r="DKW271" s="377"/>
      <c r="DKX271" s="376"/>
      <c r="DKY271" s="376"/>
      <c r="DKZ271" s="377"/>
      <c r="DLA271" s="377"/>
      <c r="DLB271" s="376"/>
      <c r="DLC271" s="376"/>
      <c r="DLD271" s="377"/>
      <c r="DLE271" s="377"/>
      <c r="DLF271" s="376"/>
      <c r="DLG271" s="376"/>
      <c r="DLH271" s="376"/>
      <c r="DLI271" s="376"/>
      <c r="DLJ271" s="376"/>
      <c r="DLK271" s="376"/>
      <c r="DLL271" s="376"/>
      <c r="DLM271" s="377"/>
      <c r="DLN271" s="377"/>
      <c r="DLO271" s="376"/>
      <c r="DLP271" s="376"/>
      <c r="DLQ271" s="377"/>
      <c r="DLR271" s="377"/>
      <c r="DLS271" s="376"/>
      <c r="DLT271" s="376"/>
      <c r="DLU271" s="376"/>
      <c r="DLV271" s="376"/>
      <c r="DLW271" s="376"/>
      <c r="DLX271" s="370"/>
      <c r="DLY271" s="396"/>
      <c r="DLZ271" s="376"/>
      <c r="DMA271" s="376"/>
      <c r="DMB271" s="376"/>
      <c r="DMC271" s="376"/>
      <c r="DMD271" s="376"/>
      <c r="DME271" s="376"/>
      <c r="DMF271" s="376"/>
      <c r="DMG271" s="375"/>
      <c r="DMH271" s="375"/>
      <c r="DMI271" s="375"/>
      <c r="DMJ271" s="375"/>
      <c r="DMK271" s="375"/>
      <c r="DML271" s="375"/>
      <c r="DMM271" s="375"/>
      <c r="DMN271" s="375"/>
      <c r="DMO271" s="375"/>
      <c r="DMP271" s="375"/>
      <c r="DMQ271" s="375"/>
      <c r="DMR271" s="375"/>
      <c r="DMS271" s="375"/>
      <c r="DMT271" s="375"/>
      <c r="DMU271" s="375"/>
      <c r="DMV271" s="375"/>
      <c r="DMW271" s="375"/>
      <c r="DMX271" s="375"/>
      <c r="DMY271" s="375"/>
      <c r="DMZ271" s="375"/>
      <c r="DNA271" s="375"/>
      <c r="DNB271" s="375"/>
      <c r="DNC271" s="375"/>
      <c r="DND271" s="375"/>
      <c r="DNE271" s="375"/>
      <c r="DNF271" s="375"/>
      <c r="DNG271" s="375"/>
      <c r="DNH271" s="375"/>
      <c r="DNI271" s="375"/>
      <c r="DNJ271" s="375"/>
      <c r="DNK271" s="375"/>
      <c r="DNL271" s="375"/>
      <c r="DNM271" s="375"/>
      <c r="DNN271" s="375"/>
      <c r="DNO271" s="375"/>
      <c r="DNP271" s="375"/>
      <c r="DNQ271" s="375"/>
      <c r="DNR271" s="375"/>
      <c r="DNS271" s="375"/>
      <c r="DNT271" s="375"/>
      <c r="DNU271" s="375"/>
      <c r="DNV271" s="375"/>
      <c r="DNW271" s="375"/>
      <c r="DNX271" s="375"/>
      <c r="DNY271" s="376"/>
      <c r="DNZ271" s="376"/>
      <c r="DOA271" s="376"/>
      <c r="DOB271" s="376"/>
      <c r="DOC271" s="376"/>
      <c r="DOD271" s="376"/>
      <c r="DOE271" s="376"/>
      <c r="DOF271" s="376"/>
      <c r="DOG271" s="376"/>
      <c r="DOH271" s="376"/>
      <c r="DOI271" s="376"/>
      <c r="DOJ271" s="376"/>
      <c r="DOK271" s="376"/>
      <c r="DOL271" s="376"/>
      <c r="DOM271" s="376"/>
      <c r="DON271" s="376"/>
      <c r="DOO271" s="376"/>
      <c r="DOP271" s="376"/>
      <c r="DOQ271" s="376"/>
      <c r="DOR271" s="376"/>
      <c r="DOS271" s="376"/>
      <c r="DOT271" s="376"/>
      <c r="DOU271" s="376"/>
      <c r="DOV271" s="376"/>
      <c r="DOW271" s="377"/>
      <c r="DOX271" s="377"/>
      <c r="DOY271" s="377"/>
      <c r="DOZ271" s="377"/>
      <c r="DPA271" s="377"/>
      <c r="DPB271" s="376"/>
      <c r="DPC271" s="376"/>
      <c r="DPD271" s="377"/>
      <c r="DPE271" s="377"/>
      <c r="DPF271" s="376"/>
      <c r="DPG271" s="376"/>
      <c r="DPH271" s="377"/>
      <c r="DPI271" s="377"/>
      <c r="DPJ271" s="376"/>
      <c r="DPK271" s="376"/>
      <c r="DPL271" s="376"/>
      <c r="DPM271" s="376"/>
      <c r="DPN271" s="376"/>
      <c r="DPO271" s="376"/>
      <c r="DPP271" s="376"/>
      <c r="DPQ271" s="377"/>
      <c r="DPR271" s="377"/>
      <c r="DPS271" s="376"/>
      <c r="DPT271" s="376"/>
      <c r="DPU271" s="377"/>
      <c r="DPV271" s="377"/>
      <c r="DPW271" s="376"/>
      <c r="DPX271" s="376"/>
      <c r="DPY271" s="376"/>
      <c r="DPZ271" s="376"/>
      <c r="DQA271" s="376"/>
      <c r="DQB271" s="370"/>
      <c r="DQC271" s="396"/>
      <c r="DQD271" s="376"/>
      <c r="DQE271" s="376"/>
      <c r="DQF271" s="376"/>
      <c r="DQG271" s="376"/>
      <c r="DQH271" s="376"/>
      <c r="DQI271" s="376"/>
      <c r="DQJ271" s="376"/>
      <c r="DQK271" s="375"/>
      <c r="DQL271" s="375"/>
      <c r="DQM271" s="375"/>
      <c r="DQN271" s="375"/>
      <c r="DQO271" s="375"/>
      <c r="DQP271" s="375"/>
      <c r="DQQ271" s="375"/>
      <c r="DQR271" s="375"/>
      <c r="DQS271" s="375"/>
      <c r="DQT271" s="375"/>
      <c r="DQU271" s="375"/>
      <c r="DQV271" s="375"/>
      <c r="DQW271" s="375"/>
      <c r="DQX271" s="375"/>
      <c r="DQY271" s="375"/>
      <c r="DQZ271" s="375"/>
      <c r="DRA271" s="375"/>
      <c r="DRB271" s="375"/>
      <c r="DRC271" s="375"/>
      <c r="DRD271" s="375"/>
      <c r="DRE271" s="375"/>
      <c r="DRF271" s="375"/>
      <c r="DRG271" s="375"/>
      <c r="DRH271" s="375"/>
      <c r="DRI271" s="375"/>
      <c r="DRJ271" s="375"/>
      <c r="DRK271" s="375"/>
      <c r="DRL271" s="375"/>
      <c r="DRM271" s="375"/>
      <c r="DRN271" s="375"/>
      <c r="DRO271" s="375"/>
      <c r="DRP271" s="375"/>
      <c r="DRQ271" s="375"/>
      <c r="DRR271" s="375"/>
      <c r="DRS271" s="375"/>
      <c r="DRT271" s="375"/>
      <c r="DRU271" s="375"/>
      <c r="DRV271" s="375"/>
      <c r="DRW271" s="375"/>
      <c r="DRX271" s="375"/>
      <c r="DRY271" s="375"/>
      <c r="DRZ271" s="375"/>
      <c r="DSA271" s="375"/>
      <c r="DSB271" s="375"/>
      <c r="DSC271" s="376"/>
      <c r="DSD271" s="376"/>
      <c r="DSE271" s="376"/>
      <c r="DSF271" s="376"/>
      <c r="DSG271" s="376"/>
      <c r="DSH271" s="376"/>
      <c r="DSI271" s="376"/>
      <c r="DSJ271" s="376"/>
      <c r="DSK271" s="376"/>
      <c r="DSL271" s="376"/>
      <c r="DSM271" s="376"/>
      <c r="DSN271" s="376"/>
      <c r="DSO271" s="376"/>
      <c r="DSP271" s="376"/>
      <c r="DSQ271" s="376"/>
      <c r="DSR271" s="376"/>
      <c r="DSS271" s="376"/>
      <c r="DST271" s="376"/>
      <c r="DSU271" s="376"/>
      <c r="DSV271" s="376"/>
      <c r="DSW271" s="376"/>
      <c r="DSX271" s="376"/>
      <c r="DSY271" s="376"/>
      <c r="DSZ271" s="376"/>
      <c r="DTA271" s="377"/>
      <c r="DTB271" s="377"/>
      <c r="DTC271" s="377"/>
      <c r="DTD271" s="377"/>
      <c r="DTE271" s="377"/>
      <c r="DTF271" s="376"/>
      <c r="DTG271" s="376"/>
      <c r="DTH271" s="377"/>
      <c r="DTI271" s="377"/>
      <c r="DTJ271" s="376"/>
      <c r="DTK271" s="376"/>
      <c r="DTL271" s="377"/>
      <c r="DTM271" s="377"/>
      <c r="DTN271" s="376"/>
      <c r="DTO271" s="376"/>
      <c r="DTP271" s="376"/>
      <c r="DTQ271" s="376"/>
      <c r="DTR271" s="376"/>
      <c r="DTS271" s="376"/>
      <c r="DTT271" s="376"/>
      <c r="DTU271" s="377"/>
      <c r="DTV271" s="377"/>
      <c r="DTW271" s="376"/>
      <c r="DTX271" s="376"/>
      <c r="DTY271" s="377"/>
      <c r="DTZ271" s="377"/>
      <c r="DUA271" s="376"/>
      <c r="DUB271" s="376"/>
      <c r="DUC271" s="376"/>
      <c r="DUD271" s="376"/>
      <c r="DUE271" s="376"/>
      <c r="DUF271" s="370"/>
      <c r="DUG271" s="396"/>
      <c r="DUH271" s="376"/>
      <c r="DUI271" s="376"/>
      <c r="DUJ271" s="376"/>
      <c r="DUK271" s="376"/>
      <c r="DUL271" s="376"/>
      <c r="DUM271" s="376"/>
      <c r="DUN271" s="376"/>
      <c r="DUO271" s="375"/>
      <c r="DUP271" s="375"/>
      <c r="DUQ271" s="375"/>
      <c r="DUR271" s="375"/>
      <c r="DUS271" s="375"/>
      <c r="DUT271" s="375"/>
      <c r="DUU271" s="375"/>
      <c r="DUV271" s="375"/>
      <c r="DUW271" s="375"/>
      <c r="DUX271" s="375"/>
      <c r="DUY271" s="375"/>
      <c r="DUZ271" s="375"/>
      <c r="DVA271" s="375"/>
      <c r="DVB271" s="375"/>
      <c r="DVC271" s="375"/>
      <c r="DVD271" s="375"/>
      <c r="DVE271" s="375"/>
      <c r="DVF271" s="375"/>
      <c r="DVG271" s="375"/>
      <c r="DVH271" s="375"/>
      <c r="DVI271" s="375"/>
      <c r="DVJ271" s="375"/>
      <c r="DVK271" s="375"/>
      <c r="DVL271" s="375"/>
      <c r="DVM271" s="375"/>
      <c r="DVN271" s="375"/>
      <c r="DVO271" s="375"/>
      <c r="DVP271" s="375"/>
      <c r="DVQ271" s="375"/>
      <c r="DVR271" s="375"/>
      <c r="DVS271" s="375"/>
      <c r="DVT271" s="375"/>
      <c r="DVU271" s="375"/>
      <c r="DVV271" s="375"/>
      <c r="DVW271" s="375"/>
      <c r="DVX271" s="375"/>
      <c r="DVY271" s="375"/>
      <c r="DVZ271" s="375"/>
      <c r="DWA271" s="375"/>
      <c r="DWB271" s="375"/>
      <c r="DWC271" s="375"/>
      <c r="DWD271" s="375"/>
      <c r="DWE271" s="375"/>
      <c r="DWF271" s="375"/>
      <c r="DWG271" s="376"/>
      <c r="DWH271" s="376"/>
      <c r="DWI271" s="376"/>
      <c r="DWJ271" s="376"/>
      <c r="DWK271" s="376"/>
      <c r="DWL271" s="376"/>
      <c r="DWM271" s="376"/>
      <c r="DWN271" s="376"/>
      <c r="DWO271" s="376"/>
      <c r="DWP271" s="376"/>
      <c r="DWQ271" s="376"/>
      <c r="DWR271" s="376"/>
      <c r="DWS271" s="376"/>
      <c r="DWT271" s="376"/>
      <c r="DWU271" s="376"/>
      <c r="DWV271" s="376"/>
      <c r="DWW271" s="376"/>
      <c r="DWX271" s="376"/>
      <c r="DWY271" s="376"/>
      <c r="DWZ271" s="376"/>
      <c r="DXA271" s="376"/>
      <c r="DXB271" s="376"/>
      <c r="DXC271" s="376"/>
      <c r="DXD271" s="376"/>
      <c r="DXE271" s="377"/>
      <c r="DXF271" s="377"/>
      <c r="DXG271" s="377"/>
      <c r="DXH271" s="377"/>
      <c r="DXI271" s="377"/>
      <c r="DXJ271" s="376"/>
      <c r="DXK271" s="376"/>
      <c r="DXL271" s="377"/>
      <c r="DXM271" s="377"/>
      <c r="DXN271" s="376"/>
      <c r="DXO271" s="376"/>
      <c r="DXP271" s="377"/>
      <c r="DXQ271" s="377"/>
      <c r="DXR271" s="376"/>
      <c r="DXS271" s="376"/>
      <c r="DXT271" s="376"/>
      <c r="DXU271" s="376"/>
      <c r="DXV271" s="376"/>
      <c r="DXW271" s="376"/>
      <c r="DXX271" s="376"/>
      <c r="DXY271" s="377"/>
      <c r="DXZ271" s="377"/>
      <c r="DYA271" s="376"/>
      <c r="DYB271" s="376"/>
      <c r="DYC271" s="377"/>
      <c r="DYD271" s="377"/>
      <c r="DYE271" s="376"/>
      <c r="DYF271" s="376"/>
      <c r="DYG271" s="376"/>
      <c r="DYH271" s="376"/>
      <c r="DYI271" s="376"/>
      <c r="DYJ271" s="370"/>
      <c r="DYK271" s="396"/>
      <c r="DYL271" s="376"/>
      <c r="DYM271" s="376"/>
      <c r="DYN271" s="376"/>
      <c r="DYO271" s="376"/>
      <c r="DYP271" s="376"/>
      <c r="DYQ271" s="376"/>
      <c r="DYR271" s="376"/>
      <c r="DYS271" s="375"/>
      <c r="DYT271" s="375"/>
      <c r="DYU271" s="375"/>
      <c r="DYV271" s="375"/>
      <c r="DYW271" s="375"/>
      <c r="DYX271" s="375"/>
      <c r="DYY271" s="375"/>
      <c r="DYZ271" s="375"/>
      <c r="DZA271" s="375"/>
      <c r="DZB271" s="375"/>
      <c r="DZC271" s="375"/>
      <c r="DZD271" s="375"/>
      <c r="DZE271" s="375"/>
      <c r="DZF271" s="375"/>
      <c r="DZG271" s="375"/>
      <c r="DZH271" s="375"/>
      <c r="DZI271" s="375"/>
      <c r="DZJ271" s="375"/>
      <c r="DZK271" s="375"/>
      <c r="DZL271" s="375"/>
      <c r="DZM271" s="375"/>
      <c r="DZN271" s="375"/>
      <c r="DZO271" s="375"/>
      <c r="DZP271" s="375"/>
      <c r="DZQ271" s="375"/>
      <c r="DZR271" s="375"/>
      <c r="DZS271" s="375"/>
      <c r="DZT271" s="375"/>
      <c r="DZU271" s="375"/>
      <c r="DZV271" s="375"/>
      <c r="DZW271" s="375"/>
      <c r="DZX271" s="375"/>
      <c r="DZY271" s="375"/>
      <c r="DZZ271" s="375"/>
      <c r="EAA271" s="375"/>
      <c r="EAB271" s="375"/>
      <c r="EAC271" s="375"/>
      <c r="EAD271" s="375"/>
      <c r="EAE271" s="375"/>
      <c r="EAF271" s="375"/>
      <c r="EAG271" s="375"/>
      <c r="EAH271" s="375"/>
      <c r="EAI271" s="375"/>
      <c r="EAJ271" s="375"/>
      <c r="EAK271" s="376"/>
      <c r="EAL271" s="376"/>
      <c r="EAM271" s="376"/>
      <c r="EAN271" s="376"/>
      <c r="EAO271" s="376"/>
      <c r="EAP271" s="376"/>
      <c r="EAQ271" s="376"/>
      <c r="EAR271" s="376"/>
      <c r="EAS271" s="376"/>
      <c r="EAT271" s="376"/>
      <c r="EAU271" s="376"/>
      <c r="EAV271" s="376"/>
      <c r="EAW271" s="376"/>
      <c r="EAX271" s="376"/>
      <c r="EAY271" s="376"/>
      <c r="EAZ271" s="376"/>
      <c r="EBA271" s="376"/>
      <c r="EBB271" s="376"/>
      <c r="EBC271" s="376"/>
      <c r="EBD271" s="376"/>
      <c r="EBE271" s="376"/>
      <c r="EBF271" s="376"/>
      <c r="EBG271" s="376"/>
      <c r="EBH271" s="376"/>
      <c r="EBI271" s="377"/>
      <c r="EBJ271" s="377"/>
      <c r="EBK271" s="377"/>
      <c r="EBL271" s="377"/>
      <c r="EBM271" s="377"/>
      <c r="EBN271" s="376"/>
      <c r="EBO271" s="376"/>
      <c r="EBP271" s="377"/>
      <c r="EBQ271" s="377"/>
      <c r="EBR271" s="376"/>
      <c r="EBS271" s="376"/>
      <c r="EBT271" s="377"/>
      <c r="EBU271" s="377"/>
      <c r="EBV271" s="376"/>
      <c r="EBW271" s="376"/>
      <c r="EBX271" s="376"/>
      <c r="EBY271" s="376"/>
      <c r="EBZ271" s="376"/>
      <c r="ECA271" s="376"/>
      <c r="ECB271" s="376"/>
      <c r="ECC271" s="377"/>
      <c r="ECD271" s="377"/>
      <c r="ECE271" s="376"/>
      <c r="ECF271" s="376"/>
      <c r="ECG271" s="377"/>
      <c r="ECH271" s="377"/>
      <c r="ECI271" s="376"/>
      <c r="ECJ271" s="376"/>
      <c r="ECK271" s="376"/>
      <c r="ECL271" s="376"/>
      <c r="ECM271" s="376"/>
      <c r="ECN271" s="370"/>
      <c r="ECO271" s="396"/>
      <c r="ECP271" s="376"/>
      <c r="ECQ271" s="376"/>
      <c r="ECR271" s="376"/>
      <c r="ECS271" s="376"/>
      <c r="ECT271" s="376"/>
      <c r="ECU271" s="376"/>
      <c r="ECV271" s="376"/>
      <c r="ECW271" s="375"/>
      <c r="ECX271" s="375"/>
      <c r="ECY271" s="375"/>
      <c r="ECZ271" s="375"/>
      <c r="EDA271" s="375"/>
      <c r="EDB271" s="375"/>
      <c r="EDC271" s="375"/>
      <c r="EDD271" s="375"/>
      <c r="EDE271" s="375"/>
      <c r="EDF271" s="375"/>
      <c r="EDG271" s="375"/>
      <c r="EDH271" s="375"/>
      <c r="EDI271" s="375"/>
      <c r="EDJ271" s="375"/>
      <c r="EDK271" s="375"/>
      <c r="EDL271" s="375"/>
      <c r="EDM271" s="375"/>
      <c r="EDN271" s="375"/>
      <c r="EDO271" s="375"/>
      <c r="EDP271" s="375"/>
      <c r="EDQ271" s="375"/>
      <c r="EDR271" s="375"/>
      <c r="EDS271" s="375"/>
      <c r="EDT271" s="375"/>
      <c r="EDU271" s="375"/>
      <c r="EDV271" s="375"/>
      <c r="EDW271" s="375"/>
      <c r="EDX271" s="375"/>
      <c r="EDY271" s="375"/>
      <c r="EDZ271" s="375"/>
      <c r="EEA271" s="375"/>
      <c r="EEB271" s="375"/>
      <c r="EEC271" s="375"/>
      <c r="EED271" s="375"/>
      <c r="EEE271" s="375"/>
      <c r="EEF271" s="375"/>
      <c r="EEG271" s="375"/>
      <c r="EEH271" s="375"/>
      <c r="EEI271" s="375"/>
      <c r="EEJ271" s="375"/>
      <c r="EEK271" s="375"/>
      <c r="EEL271" s="375"/>
      <c r="EEM271" s="375"/>
      <c r="EEN271" s="375"/>
      <c r="EEO271" s="376"/>
      <c r="EEP271" s="376"/>
      <c r="EEQ271" s="376"/>
      <c r="EER271" s="376"/>
      <c r="EES271" s="376"/>
      <c r="EET271" s="376"/>
      <c r="EEU271" s="376"/>
      <c r="EEV271" s="376"/>
      <c r="EEW271" s="376"/>
      <c r="EEX271" s="376"/>
      <c r="EEY271" s="376"/>
      <c r="EEZ271" s="376"/>
      <c r="EFA271" s="376"/>
      <c r="EFB271" s="376"/>
      <c r="EFC271" s="376"/>
      <c r="EFD271" s="376"/>
      <c r="EFE271" s="376"/>
      <c r="EFF271" s="376"/>
      <c r="EFG271" s="376"/>
      <c r="EFH271" s="376"/>
      <c r="EFI271" s="376"/>
      <c r="EFJ271" s="376"/>
      <c r="EFK271" s="376"/>
      <c r="EFL271" s="376"/>
      <c r="EFM271" s="377"/>
      <c r="EFN271" s="377"/>
      <c r="EFO271" s="377"/>
      <c r="EFP271" s="377"/>
      <c r="EFQ271" s="377"/>
      <c r="EFR271" s="376"/>
      <c r="EFS271" s="376"/>
      <c r="EFT271" s="377"/>
      <c r="EFU271" s="377"/>
      <c r="EFV271" s="376"/>
      <c r="EFW271" s="376"/>
      <c r="EFX271" s="377"/>
      <c r="EFY271" s="377"/>
      <c r="EFZ271" s="376"/>
      <c r="EGA271" s="376"/>
      <c r="EGB271" s="376"/>
      <c r="EGC271" s="376"/>
      <c r="EGD271" s="376"/>
      <c r="EGE271" s="376"/>
      <c r="EGF271" s="376"/>
      <c r="EGG271" s="377"/>
      <c r="EGH271" s="377"/>
      <c r="EGI271" s="376"/>
      <c r="EGJ271" s="376"/>
      <c r="EGK271" s="377"/>
      <c r="EGL271" s="377"/>
      <c r="EGM271" s="376"/>
      <c r="EGN271" s="376"/>
      <c r="EGO271" s="376"/>
      <c r="EGP271" s="376"/>
      <c r="EGQ271" s="376"/>
      <c r="EGR271" s="370"/>
      <c r="EGS271" s="396"/>
      <c r="EGT271" s="376"/>
      <c r="EGU271" s="376"/>
      <c r="EGV271" s="376"/>
      <c r="EGW271" s="376"/>
      <c r="EGX271" s="376"/>
      <c r="EGY271" s="376"/>
      <c r="EGZ271" s="376"/>
      <c r="EHA271" s="375"/>
      <c r="EHB271" s="375"/>
      <c r="EHC271" s="375"/>
      <c r="EHD271" s="375"/>
      <c r="EHE271" s="375"/>
      <c r="EHF271" s="375"/>
      <c r="EHG271" s="375"/>
      <c r="EHH271" s="375"/>
      <c r="EHI271" s="375"/>
      <c r="EHJ271" s="375"/>
      <c r="EHK271" s="375"/>
      <c r="EHL271" s="375"/>
      <c r="EHM271" s="375"/>
      <c r="EHN271" s="375"/>
      <c r="EHO271" s="375"/>
      <c r="EHP271" s="375"/>
      <c r="EHQ271" s="375"/>
      <c r="EHR271" s="375"/>
      <c r="EHS271" s="375"/>
      <c r="EHT271" s="375"/>
      <c r="EHU271" s="375"/>
      <c r="EHV271" s="375"/>
      <c r="EHW271" s="375"/>
      <c r="EHX271" s="375"/>
      <c r="EHY271" s="375"/>
      <c r="EHZ271" s="375"/>
      <c r="EIA271" s="375"/>
      <c r="EIB271" s="375"/>
      <c r="EIC271" s="375"/>
      <c r="EID271" s="375"/>
      <c r="EIE271" s="375"/>
      <c r="EIF271" s="375"/>
      <c r="EIG271" s="375"/>
      <c r="EIH271" s="375"/>
      <c r="EII271" s="375"/>
      <c r="EIJ271" s="375"/>
      <c r="EIK271" s="375"/>
      <c r="EIL271" s="375"/>
      <c r="EIM271" s="375"/>
      <c r="EIN271" s="375"/>
      <c r="EIO271" s="375"/>
      <c r="EIP271" s="375"/>
      <c r="EIQ271" s="375"/>
      <c r="EIR271" s="375"/>
      <c r="EIS271" s="376"/>
      <c r="EIT271" s="376"/>
      <c r="EIU271" s="376"/>
      <c r="EIV271" s="376"/>
      <c r="EIW271" s="376"/>
      <c r="EIX271" s="376"/>
      <c r="EIY271" s="376"/>
      <c r="EIZ271" s="376"/>
      <c r="EJA271" s="376"/>
      <c r="EJB271" s="376"/>
      <c r="EJC271" s="376"/>
      <c r="EJD271" s="376"/>
      <c r="EJE271" s="376"/>
      <c r="EJF271" s="376"/>
      <c r="EJG271" s="376"/>
      <c r="EJH271" s="376"/>
      <c r="EJI271" s="376"/>
      <c r="EJJ271" s="376"/>
      <c r="EJK271" s="376"/>
      <c r="EJL271" s="376"/>
      <c r="EJM271" s="376"/>
      <c r="EJN271" s="376"/>
      <c r="EJO271" s="376"/>
      <c r="EJP271" s="376"/>
      <c r="EJQ271" s="377"/>
      <c r="EJR271" s="377"/>
      <c r="EJS271" s="377"/>
      <c r="EJT271" s="377"/>
      <c r="EJU271" s="377"/>
      <c r="EJV271" s="376"/>
      <c r="EJW271" s="376"/>
      <c r="EJX271" s="377"/>
      <c r="EJY271" s="377"/>
      <c r="EJZ271" s="376"/>
      <c r="EKA271" s="376"/>
      <c r="EKB271" s="377"/>
      <c r="EKC271" s="377"/>
      <c r="EKD271" s="376"/>
      <c r="EKE271" s="376"/>
      <c r="EKF271" s="376"/>
      <c r="EKG271" s="376"/>
      <c r="EKH271" s="376"/>
      <c r="EKI271" s="376"/>
      <c r="EKJ271" s="376"/>
      <c r="EKK271" s="377"/>
      <c r="EKL271" s="377"/>
      <c r="EKM271" s="376"/>
      <c r="EKN271" s="376"/>
      <c r="EKO271" s="377"/>
      <c r="EKP271" s="377"/>
      <c r="EKQ271" s="376"/>
      <c r="EKR271" s="376"/>
      <c r="EKS271" s="376"/>
      <c r="EKT271" s="376"/>
      <c r="EKU271" s="376"/>
      <c r="EKV271" s="370"/>
      <c r="EKW271" s="396"/>
      <c r="EKX271" s="376"/>
      <c r="EKY271" s="376"/>
      <c r="EKZ271" s="376"/>
      <c r="ELA271" s="376"/>
      <c r="ELB271" s="376"/>
      <c r="ELC271" s="376"/>
      <c r="ELD271" s="376"/>
      <c r="ELE271" s="375"/>
      <c r="ELF271" s="375"/>
      <c r="ELG271" s="375"/>
      <c r="ELH271" s="375"/>
      <c r="ELI271" s="375"/>
      <c r="ELJ271" s="375"/>
      <c r="ELK271" s="375"/>
      <c r="ELL271" s="375"/>
      <c r="ELM271" s="375"/>
      <c r="ELN271" s="375"/>
      <c r="ELO271" s="375"/>
      <c r="ELP271" s="375"/>
      <c r="ELQ271" s="375"/>
      <c r="ELR271" s="375"/>
      <c r="ELS271" s="375"/>
      <c r="ELT271" s="375"/>
      <c r="ELU271" s="375"/>
      <c r="ELV271" s="375"/>
      <c r="ELW271" s="375"/>
      <c r="ELX271" s="375"/>
      <c r="ELY271" s="375"/>
      <c r="ELZ271" s="375"/>
      <c r="EMA271" s="375"/>
      <c r="EMB271" s="375"/>
      <c r="EMC271" s="375"/>
      <c r="EMD271" s="375"/>
      <c r="EME271" s="375"/>
      <c r="EMF271" s="375"/>
      <c r="EMG271" s="375"/>
      <c r="EMH271" s="375"/>
      <c r="EMI271" s="375"/>
      <c r="EMJ271" s="375"/>
      <c r="EMK271" s="375"/>
      <c r="EML271" s="375"/>
      <c r="EMM271" s="375"/>
      <c r="EMN271" s="375"/>
      <c r="EMO271" s="375"/>
      <c r="EMP271" s="375"/>
      <c r="EMQ271" s="375"/>
      <c r="EMR271" s="375"/>
      <c r="EMS271" s="375"/>
      <c r="EMT271" s="375"/>
      <c r="EMU271" s="375"/>
      <c r="EMV271" s="375"/>
      <c r="EMW271" s="376"/>
      <c r="EMX271" s="376"/>
      <c r="EMY271" s="376"/>
      <c r="EMZ271" s="376"/>
      <c r="ENA271" s="376"/>
      <c r="ENB271" s="376"/>
      <c r="ENC271" s="376"/>
      <c r="END271" s="376"/>
      <c r="ENE271" s="376"/>
      <c r="ENF271" s="376"/>
      <c r="ENG271" s="376"/>
      <c r="ENH271" s="376"/>
      <c r="ENI271" s="376"/>
      <c r="ENJ271" s="376"/>
      <c r="ENK271" s="376"/>
      <c r="ENL271" s="376"/>
      <c r="ENM271" s="376"/>
      <c r="ENN271" s="376"/>
      <c r="ENO271" s="376"/>
      <c r="ENP271" s="376"/>
      <c r="ENQ271" s="376"/>
      <c r="ENR271" s="376"/>
      <c r="ENS271" s="376"/>
      <c r="ENT271" s="376"/>
      <c r="ENU271" s="377"/>
      <c r="ENV271" s="377"/>
      <c r="ENW271" s="377"/>
      <c r="ENX271" s="377"/>
      <c r="ENY271" s="377"/>
      <c r="ENZ271" s="376"/>
      <c r="EOA271" s="376"/>
      <c r="EOB271" s="377"/>
      <c r="EOC271" s="377"/>
      <c r="EOD271" s="376"/>
      <c r="EOE271" s="376"/>
      <c r="EOF271" s="377"/>
      <c r="EOG271" s="377"/>
      <c r="EOH271" s="376"/>
      <c r="EOI271" s="376"/>
      <c r="EOJ271" s="376"/>
      <c r="EOK271" s="376"/>
      <c r="EOL271" s="376"/>
      <c r="EOM271" s="376"/>
      <c r="EON271" s="376"/>
      <c r="EOO271" s="377"/>
      <c r="EOP271" s="377"/>
      <c r="EOQ271" s="376"/>
      <c r="EOR271" s="376"/>
      <c r="EOS271" s="377"/>
      <c r="EOT271" s="377"/>
      <c r="EOU271" s="376"/>
      <c r="EOV271" s="376"/>
      <c r="EOW271" s="376"/>
      <c r="EOX271" s="376"/>
      <c r="EOY271" s="376"/>
      <c r="EOZ271" s="370"/>
      <c r="EPA271" s="396"/>
      <c r="EPB271" s="376"/>
      <c r="EPC271" s="376"/>
      <c r="EPD271" s="376"/>
      <c r="EPE271" s="376"/>
      <c r="EPF271" s="376"/>
      <c r="EPG271" s="376"/>
      <c r="EPH271" s="376"/>
      <c r="EPI271" s="375"/>
      <c r="EPJ271" s="375"/>
      <c r="EPK271" s="375"/>
      <c r="EPL271" s="375"/>
      <c r="EPM271" s="375"/>
      <c r="EPN271" s="375"/>
      <c r="EPO271" s="375"/>
      <c r="EPP271" s="375"/>
      <c r="EPQ271" s="375"/>
      <c r="EPR271" s="375"/>
      <c r="EPS271" s="375"/>
      <c r="EPT271" s="375"/>
      <c r="EPU271" s="375"/>
      <c r="EPV271" s="375"/>
      <c r="EPW271" s="375"/>
      <c r="EPX271" s="375"/>
      <c r="EPY271" s="375"/>
      <c r="EPZ271" s="375"/>
      <c r="EQA271" s="375"/>
      <c r="EQB271" s="375"/>
      <c r="EQC271" s="375"/>
      <c r="EQD271" s="375"/>
      <c r="EQE271" s="375"/>
      <c r="EQF271" s="375"/>
      <c r="EQG271" s="375"/>
      <c r="EQH271" s="375"/>
      <c r="EQI271" s="375"/>
      <c r="EQJ271" s="375"/>
      <c r="EQK271" s="375"/>
      <c r="EQL271" s="375"/>
      <c r="EQM271" s="375"/>
      <c r="EQN271" s="375"/>
      <c r="EQO271" s="375"/>
      <c r="EQP271" s="375"/>
      <c r="EQQ271" s="375"/>
      <c r="EQR271" s="375"/>
      <c r="EQS271" s="375"/>
      <c r="EQT271" s="375"/>
      <c r="EQU271" s="375"/>
      <c r="EQV271" s="375"/>
      <c r="EQW271" s="375"/>
      <c r="EQX271" s="375"/>
      <c r="EQY271" s="375"/>
      <c r="EQZ271" s="375"/>
      <c r="ERA271" s="376"/>
      <c r="ERB271" s="376"/>
      <c r="ERC271" s="376"/>
      <c r="ERD271" s="376"/>
      <c r="ERE271" s="376"/>
      <c r="ERF271" s="376"/>
      <c r="ERG271" s="376"/>
      <c r="ERH271" s="376"/>
      <c r="ERI271" s="376"/>
      <c r="ERJ271" s="376"/>
      <c r="ERK271" s="376"/>
      <c r="ERL271" s="376"/>
      <c r="ERM271" s="376"/>
      <c r="ERN271" s="376"/>
      <c r="ERO271" s="376"/>
      <c r="ERP271" s="376"/>
      <c r="ERQ271" s="376"/>
      <c r="ERR271" s="376"/>
      <c r="ERS271" s="376"/>
      <c r="ERT271" s="376"/>
      <c r="ERU271" s="376"/>
      <c r="ERV271" s="376"/>
      <c r="ERW271" s="376"/>
      <c r="ERX271" s="376"/>
      <c r="ERY271" s="377"/>
      <c r="ERZ271" s="377"/>
      <c r="ESA271" s="377"/>
      <c r="ESB271" s="377"/>
      <c r="ESC271" s="377"/>
      <c r="ESD271" s="376"/>
      <c r="ESE271" s="376"/>
      <c r="ESF271" s="377"/>
      <c r="ESG271" s="377"/>
      <c r="ESH271" s="376"/>
      <c r="ESI271" s="376"/>
      <c r="ESJ271" s="377"/>
      <c r="ESK271" s="377"/>
      <c r="ESL271" s="376"/>
      <c r="ESM271" s="376"/>
      <c r="ESN271" s="376"/>
      <c r="ESO271" s="376"/>
      <c r="ESP271" s="376"/>
      <c r="ESQ271" s="376"/>
      <c r="ESR271" s="376"/>
      <c r="ESS271" s="377"/>
      <c r="EST271" s="377"/>
      <c r="ESU271" s="376"/>
      <c r="ESV271" s="376"/>
      <c r="ESW271" s="377"/>
      <c r="ESX271" s="377"/>
      <c r="ESY271" s="376"/>
      <c r="ESZ271" s="376"/>
      <c r="ETA271" s="376"/>
      <c r="ETB271" s="376"/>
      <c r="ETC271" s="376"/>
      <c r="ETD271" s="370"/>
      <c r="ETE271" s="396"/>
      <c r="ETF271" s="376"/>
      <c r="ETG271" s="376"/>
      <c r="ETH271" s="376"/>
      <c r="ETI271" s="376"/>
      <c r="ETJ271" s="376"/>
      <c r="ETK271" s="376"/>
      <c r="ETL271" s="376"/>
      <c r="ETM271" s="375"/>
      <c r="ETN271" s="375"/>
      <c r="ETO271" s="375"/>
      <c r="ETP271" s="375"/>
      <c r="ETQ271" s="375"/>
      <c r="ETR271" s="375"/>
      <c r="ETS271" s="375"/>
      <c r="ETT271" s="375"/>
      <c r="ETU271" s="375"/>
      <c r="ETV271" s="375"/>
      <c r="ETW271" s="375"/>
      <c r="ETX271" s="375"/>
      <c r="ETY271" s="375"/>
      <c r="ETZ271" s="375"/>
      <c r="EUA271" s="375"/>
      <c r="EUB271" s="375"/>
      <c r="EUC271" s="375"/>
      <c r="EUD271" s="375"/>
      <c r="EUE271" s="375"/>
      <c r="EUF271" s="375"/>
      <c r="EUG271" s="375"/>
      <c r="EUH271" s="375"/>
      <c r="EUI271" s="375"/>
      <c r="EUJ271" s="375"/>
      <c r="EUK271" s="375"/>
      <c r="EUL271" s="375"/>
      <c r="EUM271" s="375"/>
      <c r="EUN271" s="375"/>
      <c r="EUO271" s="375"/>
      <c r="EUP271" s="375"/>
      <c r="EUQ271" s="375"/>
      <c r="EUR271" s="375"/>
      <c r="EUS271" s="375"/>
      <c r="EUT271" s="375"/>
      <c r="EUU271" s="375"/>
      <c r="EUV271" s="375"/>
      <c r="EUW271" s="375"/>
      <c r="EUX271" s="375"/>
      <c r="EUY271" s="375"/>
      <c r="EUZ271" s="375"/>
      <c r="EVA271" s="375"/>
      <c r="EVB271" s="375"/>
      <c r="EVC271" s="375"/>
      <c r="EVD271" s="375"/>
      <c r="EVE271" s="376"/>
      <c r="EVF271" s="376"/>
      <c r="EVG271" s="376"/>
      <c r="EVH271" s="376"/>
      <c r="EVI271" s="376"/>
      <c r="EVJ271" s="376"/>
      <c r="EVK271" s="376"/>
      <c r="EVL271" s="376"/>
      <c r="EVM271" s="376"/>
      <c r="EVN271" s="376"/>
      <c r="EVO271" s="376"/>
      <c r="EVP271" s="376"/>
      <c r="EVQ271" s="376"/>
      <c r="EVR271" s="376"/>
      <c r="EVS271" s="376"/>
      <c r="EVT271" s="376"/>
      <c r="EVU271" s="376"/>
      <c r="EVV271" s="376"/>
      <c r="EVW271" s="376"/>
      <c r="EVX271" s="376"/>
      <c r="EVY271" s="376"/>
      <c r="EVZ271" s="376"/>
      <c r="EWA271" s="376"/>
      <c r="EWB271" s="376"/>
      <c r="EWC271" s="377"/>
      <c r="EWD271" s="377"/>
      <c r="EWE271" s="377"/>
      <c r="EWF271" s="377"/>
      <c r="EWG271" s="377"/>
      <c r="EWH271" s="376"/>
      <c r="EWI271" s="376"/>
      <c r="EWJ271" s="377"/>
      <c r="EWK271" s="377"/>
      <c r="EWL271" s="376"/>
      <c r="EWM271" s="376"/>
      <c r="EWN271" s="377"/>
      <c r="EWO271" s="377"/>
      <c r="EWP271" s="376"/>
      <c r="EWQ271" s="376"/>
      <c r="EWR271" s="376"/>
      <c r="EWS271" s="376"/>
      <c r="EWT271" s="376"/>
      <c r="EWU271" s="376"/>
      <c r="EWV271" s="376"/>
      <c r="EWW271" s="377"/>
      <c r="EWX271" s="377"/>
      <c r="EWY271" s="376"/>
      <c r="EWZ271" s="376"/>
      <c r="EXA271" s="377"/>
      <c r="EXB271" s="377"/>
      <c r="EXC271" s="376"/>
      <c r="EXD271" s="376"/>
      <c r="EXE271" s="376"/>
      <c r="EXF271" s="376"/>
      <c r="EXG271" s="376"/>
      <c r="EXH271" s="370"/>
      <c r="EXI271" s="396"/>
      <c r="EXJ271" s="376"/>
      <c r="EXK271" s="376"/>
      <c r="EXL271" s="376"/>
      <c r="EXM271" s="376"/>
      <c r="EXN271" s="376"/>
      <c r="EXO271" s="376"/>
      <c r="EXP271" s="376"/>
      <c r="EXQ271" s="375"/>
      <c r="EXR271" s="375"/>
      <c r="EXS271" s="375"/>
      <c r="EXT271" s="375"/>
      <c r="EXU271" s="375"/>
      <c r="EXV271" s="375"/>
      <c r="EXW271" s="375"/>
      <c r="EXX271" s="375"/>
      <c r="EXY271" s="375"/>
      <c r="EXZ271" s="375"/>
      <c r="EYA271" s="375"/>
      <c r="EYB271" s="375"/>
      <c r="EYC271" s="375"/>
      <c r="EYD271" s="375"/>
      <c r="EYE271" s="375"/>
      <c r="EYF271" s="375"/>
      <c r="EYG271" s="375"/>
      <c r="EYH271" s="375"/>
      <c r="EYI271" s="375"/>
      <c r="EYJ271" s="375"/>
      <c r="EYK271" s="375"/>
      <c r="EYL271" s="375"/>
      <c r="EYM271" s="375"/>
      <c r="EYN271" s="375"/>
      <c r="EYO271" s="375"/>
      <c r="EYP271" s="375"/>
      <c r="EYQ271" s="375"/>
      <c r="EYR271" s="375"/>
      <c r="EYS271" s="375"/>
      <c r="EYT271" s="375"/>
      <c r="EYU271" s="375"/>
      <c r="EYV271" s="375"/>
      <c r="EYW271" s="375"/>
      <c r="EYX271" s="375"/>
      <c r="EYY271" s="375"/>
      <c r="EYZ271" s="375"/>
      <c r="EZA271" s="375"/>
      <c r="EZB271" s="375"/>
      <c r="EZC271" s="375"/>
      <c r="EZD271" s="375"/>
      <c r="EZE271" s="375"/>
      <c r="EZF271" s="375"/>
      <c r="EZG271" s="375"/>
      <c r="EZH271" s="375"/>
      <c r="EZI271" s="376"/>
      <c r="EZJ271" s="376"/>
      <c r="EZK271" s="376"/>
      <c r="EZL271" s="376"/>
      <c r="EZM271" s="376"/>
      <c r="EZN271" s="376"/>
      <c r="EZO271" s="376"/>
      <c r="EZP271" s="376"/>
      <c r="EZQ271" s="376"/>
      <c r="EZR271" s="376"/>
      <c r="EZS271" s="376"/>
      <c r="EZT271" s="376"/>
      <c r="EZU271" s="376"/>
      <c r="EZV271" s="376"/>
      <c r="EZW271" s="376"/>
      <c r="EZX271" s="376"/>
      <c r="EZY271" s="376"/>
      <c r="EZZ271" s="376"/>
      <c r="FAA271" s="376"/>
      <c r="FAB271" s="376"/>
      <c r="FAC271" s="376"/>
      <c r="FAD271" s="376"/>
      <c r="FAE271" s="376"/>
      <c r="FAF271" s="376"/>
      <c r="FAG271" s="377"/>
      <c r="FAH271" s="377"/>
      <c r="FAI271" s="377"/>
      <c r="FAJ271" s="377"/>
      <c r="FAK271" s="377"/>
      <c r="FAL271" s="376"/>
      <c r="FAM271" s="376"/>
      <c r="FAN271" s="377"/>
      <c r="FAO271" s="377"/>
      <c r="FAP271" s="376"/>
      <c r="FAQ271" s="376"/>
      <c r="FAR271" s="377"/>
      <c r="FAS271" s="377"/>
      <c r="FAT271" s="376"/>
      <c r="FAU271" s="376"/>
      <c r="FAV271" s="376"/>
      <c r="FAW271" s="376"/>
      <c r="FAX271" s="376"/>
      <c r="FAY271" s="376"/>
      <c r="FAZ271" s="376"/>
      <c r="FBA271" s="377"/>
      <c r="FBB271" s="377"/>
      <c r="FBC271" s="376"/>
      <c r="FBD271" s="376"/>
      <c r="FBE271" s="377"/>
      <c r="FBF271" s="377"/>
      <c r="FBG271" s="376"/>
      <c r="FBH271" s="376"/>
      <c r="FBI271" s="376"/>
      <c r="FBJ271" s="376"/>
      <c r="FBK271" s="376"/>
      <c r="FBL271" s="370"/>
      <c r="FBM271" s="396"/>
      <c r="FBN271" s="376"/>
      <c r="FBO271" s="376"/>
      <c r="FBP271" s="376"/>
      <c r="FBQ271" s="376"/>
      <c r="FBR271" s="376"/>
      <c r="FBS271" s="376"/>
      <c r="FBT271" s="376"/>
      <c r="FBU271" s="375"/>
      <c r="FBV271" s="375"/>
      <c r="FBW271" s="375"/>
      <c r="FBX271" s="375"/>
      <c r="FBY271" s="375"/>
      <c r="FBZ271" s="375"/>
      <c r="FCA271" s="375"/>
      <c r="FCB271" s="375"/>
      <c r="FCC271" s="375"/>
      <c r="FCD271" s="375"/>
      <c r="FCE271" s="375"/>
      <c r="FCF271" s="375"/>
      <c r="FCG271" s="375"/>
      <c r="FCH271" s="375"/>
      <c r="FCI271" s="375"/>
      <c r="FCJ271" s="375"/>
      <c r="FCK271" s="375"/>
      <c r="FCL271" s="375"/>
      <c r="FCM271" s="375"/>
      <c r="FCN271" s="375"/>
      <c r="FCO271" s="375"/>
      <c r="FCP271" s="375"/>
      <c r="FCQ271" s="375"/>
      <c r="FCR271" s="375"/>
      <c r="FCS271" s="375"/>
      <c r="FCT271" s="375"/>
      <c r="FCU271" s="375"/>
      <c r="FCV271" s="375"/>
      <c r="FCW271" s="375"/>
      <c r="FCX271" s="375"/>
      <c r="FCY271" s="375"/>
      <c r="FCZ271" s="375"/>
      <c r="FDA271" s="375"/>
      <c r="FDB271" s="375"/>
      <c r="FDC271" s="375"/>
      <c r="FDD271" s="375"/>
      <c r="FDE271" s="375"/>
      <c r="FDF271" s="375"/>
      <c r="FDG271" s="375"/>
      <c r="FDH271" s="375"/>
      <c r="FDI271" s="375"/>
      <c r="FDJ271" s="375"/>
      <c r="FDK271" s="375"/>
      <c r="FDL271" s="375"/>
      <c r="FDM271" s="376"/>
      <c r="FDN271" s="376"/>
      <c r="FDO271" s="376"/>
      <c r="FDP271" s="376"/>
      <c r="FDQ271" s="376"/>
      <c r="FDR271" s="376"/>
      <c r="FDS271" s="376"/>
      <c r="FDT271" s="376"/>
      <c r="FDU271" s="376"/>
      <c r="FDV271" s="376"/>
      <c r="FDW271" s="376"/>
      <c r="FDX271" s="376"/>
      <c r="FDY271" s="376"/>
      <c r="FDZ271" s="376"/>
      <c r="FEA271" s="376"/>
      <c r="FEB271" s="376"/>
      <c r="FEC271" s="376"/>
      <c r="FED271" s="376"/>
      <c r="FEE271" s="376"/>
      <c r="FEF271" s="376"/>
      <c r="FEG271" s="376"/>
      <c r="FEH271" s="376"/>
      <c r="FEI271" s="376"/>
      <c r="FEJ271" s="376"/>
      <c r="FEK271" s="377"/>
      <c r="FEL271" s="377"/>
      <c r="FEM271" s="377"/>
      <c r="FEN271" s="377"/>
      <c r="FEO271" s="377"/>
      <c r="FEP271" s="376"/>
      <c r="FEQ271" s="376"/>
      <c r="FER271" s="377"/>
      <c r="FES271" s="377"/>
      <c r="FET271" s="376"/>
      <c r="FEU271" s="376"/>
      <c r="FEV271" s="377"/>
      <c r="FEW271" s="377"/>
      <c r="FEX271" s="376"/>
      <c r="FEY271" s="376"/>
      <c r="FEZ271" s="376"/>
      <c r="FFA271" s="376"/>
      <c r="FFB271" s="376"/>
      <c r="FFC271" s="376"/>
      <c r="FFD271" s="376"/>
      <c r="FFE271" s="377"/>
      <c r="FFF271" s="377"/>
      <c r="FFG271" s="376"/>
      <c r="FFH271" s="376"/>
      <c r="FFI271" s="377"/>
      <c r="FFJ271" s="377"/>
      <c r="FFK271" s="376"/>
      <c r="FFL271" s="376"/>
      <c r="FFM271" s="376"/>
      <c r="FFN271" s="376"/>
      <c r="FFO271" s="376"/>
      <c r="FFP271" s="370"/>
      <c r="FFQ271" s="396"/>
      <c r="FFR271" s="376"/>
      <c r="FFS271" s="376"/>
      <c r="FFT271" s="376"/>
      <c r="FFU271" s="376"/>
      <c r="FFV271" s="376"/>
      <c r="FFW271" s="376"/>
      <c r="FFX271" s="376"/>
      <c r="FFY271" s="375"/>
      <c r="FFZ271" s="375"/>
      <c r="FGA271" s="375"/>
      <c r="FGB271" s="375"/>
      <c r="FGC271" s="375"/>
      <c r="FGD271" s="375"/>
      <c r="FGE271" s="375"/>
      <c r="FGF271" s="375"/>
      <c r="FGG271" s="375"/>
      <c r="FGH271" s="375"/>
      <c r="FGI271" s="375"/>
      <c r="FGJ271" s="375"/>
      <c r="FGK271" s="375"/>
      <c r="FGL271" s="375"/>
      <c r="FGM271" s="375"/>
      <c r="FGN271" s="375"/>
      <c r="FGO271" s="375"/>
      <c r="FGP271" s="375"/>
      <c r="FGQ271" s="375"/>
      <c r="FGR271" s="375"/>
      <c r="FGS271" s="375"/>
      <c r="FGT271" s="375"/>
      <c r="FGU271" s="375"/>
      <c r="FGV271" s="375"/>
      <c r="FGW271" s="375"/>
      <c r="FGX271" s="375"/>
      <c r="FGY271" s="375"/>
      <c r="FGZ271" s="375"/>
      <c r="FHA271" s="375"/>
      <c r="FHB271" s="375"/>
      <c r="FHC271" s="375"/>
      <c r="FHD271" s="375"/>
      <c r="FHE271" s="375"/>
      <c r="FHF271" s="375"/>
      <c r="FHG271" s="375"/>
      <c r="FHH271" s="375"/>
      <c r="FHI271" s="375"/>
      <c r="FHJ271" s="375"/>
      <c r="FHK271" s="375"/>
      <c r="FHL271" s="375"/>
      <c r="FHM271" s="375"/>
      <c r="FHN271" s="375"/>
      <c r="FHO271" s="375"/>
      <c r="FHP271" s="375"/>
      <c r="FHQ271" s="376"/>
      <c r="FHR271" s="376"/>
      <c r="FHS271" s="376"/>
      <c r="FHT271" s="376"/>
      <c r="FHU271" s="376"/>
      <c r="FHV271" s="376"/>
      <c r="FHW271" s="376"/>
      <c r="FHX271" s="376"/>
      <c r="FHY271" s="376"/>
      <c r="FHZ271" s="376"/>
      <c r="FIA271" s="376"/>
      <c r="FIB271" s="376"/>
      <c r="FIC271" s="376"/>
      <c r="FID271" s="376"/>
      <c r="FIE271" s="376"/>
      <c r="FIF271" s="376"/>
      <c r="FIG271" s="376"/>
      <c r="FIH271" s="376"/>
      <c r="FII271" s="376"/>
      <c r="FIJ271" s="376"/>
      <c r="FIK271" s="376"/>
      <c r="FIL271" s="376"/>
      <c r="FIM271" s="376"/>
      <c r="FIN271" s="376"/>
      <c r="FIO271" s="377"/>
      <c r="FIP271" s="377"/>
      <c r="FIQ271" s="377"/>
      <c r="FIR271" s="377"/>
      <c r="FIS271" s="377"/>
      <c r="FIT271" s="376"/>
      <c r="FIU271" s="376"/>
      <c r="FIV271" s="377"/>
      <c r="FIW271" s="377"/>
      <c r="FIX271" s="376"/>
      <c r="FIY271" s="376"/>
      <c r="FIZ271" s="377"/>
      <c r="FJA271" s="377"/>
      <c r="FJB271" s="376"/>
      <c r="FJC271" s="376"/>
      <c r="FJD271" s="376"/>
      <c r="FJE271" s="376"/>
      <c r="FJF271" s="376"/>
      <c r="FJG271" s="376"/>
      <c r="FJH271" s="376"/>
      <c r="FJI271" s="377"/>
      <c r="FJJ271" s="377"/>
      <c r="FJK271" s="376"/>
      <c r="FJL271" s="376"/>
      <c r="FJM271" s="377"/>
      <c r="FJN271" s="377"/>
      <c r="FJO271" s="376"/>
      <c r="FJP271" s="376"/>
      <c r="FJQ271" s="376"/>
      <c r="FJR271" s="376"/>
      <c r="FJS271" s="376"/>
      <c r="FJT271" s="370"/>
      <c r="FJU271" s="396"/>
      <c r="FJV271" s="376"/>
      <c r="FJW271" s="376"/>
      <c r="FJX271" s="376"/>
      <c r="FJY271" s="376"/>
      <c r="FJZ271" s="376"/>
      <c r="FKA271" s="376"/>
      <c r="FKB271" s="376"/>
      <c r="FKC271" s="375"/>
      <c r="FKD271" s="375"/>
      <c r="FKE271" s="375"/>
      <c r="FKF271" s="375"/>
      <c r="FKG271" s="375"/>
      <c r="FKH271" s="375"/>
      <c r="FKI271" s="375"/>
      <c r="FKJ271" s="375"/>
      <c r="FKK271" s="375"/>
      <c r="FKL271" s="375"/>
      <c r="FKM271" s="375"/>
      <c r="FKN271" s="375"/>
      <c r="FKO271" s="375"/>
      <c r="FKP271" s="375"/>
      <c r="FKQ271" s="375"/>
      <c r="FKR271" s="375"/>
      <c r="FKS271" s="375"/>
      <c r="FKT271" s="375"/>
      <c r="FKU271" s="375"/>
      <c r="FKV271" s="375"/>
      <c r="FKW271" s="375"/>
      <c r="FKX271" s="375"/>
      <c r="FKY271" s="375"/>
      <c r="FKZ271" s="375"/>
      <c r="FLA271" s="375"/>
      <c r="FLB271" s="375"/>
      <c r="FLC271" s="375"/>
      <c r="FLD271" s="375"/>
      <c r="FLE271" s="375"/>
      <c r="FLF271" s="375"/>
      <c r="FLG271" s="375"/>
      <c r="FLH271" s="375"/>
      <c r="FLI271" s="375"/>
      <c r="FLJ271" s="375"/>
      <c r="FLK271" s="375"/>
      <c r="FLL271" s="375"/>
      <c r="FLM271" s="375"/>
      <c r="FLN271" s="375"/>
      <c r="FLO271" s="375"/>
      <c r="FLP271" s="375"/>
      <c r="FLQ271" s="375"/>
      <c r="FLR271" s="375"/>
      <c r="FLS271" s="375"/>
      <c r="FLT271" s="375"/>
      <c r="FLU271" s="376"/>
      <c r="FLV271" s="376"/>
      <c r="FLW271" s="376"/>
      <c r="FLX271" s="376"/>
      <c r="FLY271" s="376"/>
      <c r="FLZ271" s="376"/>
      <c r="FMA271" s="376"/>
      <c r="FMB271" s="376"/>
      <c r="FMC271" s="376"/>
      <c r="FMD271" s="376"/>
      <c r="FME271" s="376"/>
      <c r="FMF271" s="376"/>
      <c r="FMG271" s="376"/>
      <c r="FMH271" s="376"/>
      <c r="FMI271" s="376"/>
      <c r="FMJ271" s="376"/>
      <c r="FMK271" s="376"/>
      <c r="FML271" s="376"/>
      <c r="FMM271" s="376"/>
      <c r="FMN271" s="376"/>
      <c r="FMO271" s="376"/>
      <c r="FMP271" s="376"/>
      <c r="FMQ271" s="376"/>
      <c r="FMR271" s="376"/>
      <c r="FMS271" s="377"/>
      <c r="FMT271" s="377"/>
      <c r="FMU271" s="377"/>
      <c r="FMV271" s="377"/>
      <c r="FMW271" s="377"/>
      <c r="FMX271" s="376"/>
      <c r="FMY271" s="376"/>
      <c r="FMZ271" s="377"/>
      <c r="FNA271" s="377"/>
      <c r="FNB271" s="376"/>
      <c r="FNC271" s="376"/>
      <c r="FND271" s="377"/>
      <c r="FNE271" s="377"/>
      <c r="FNF271" s="376"/>
      <c r="FNG271" s="376"/>
      <c r="FNH271" s="376"/>
      <c r="FNI271" s="376"/>
      <c r="FNJ271" s="376"/>
      <c r="FNK271" s="376"/>
      <c r="FNL271" s="376"/>
      <c r="FNM271" s="377"/>
      <c r="FNN271" s="377"/>
      <c r="FNO271" s="376"/>
      <c r="FNP271" s="376"/>
      <c r="FNQ271" s="377"/>
      <c r="FNR271" s="377"/>
      <c r="FNS271" s="376"/>
      <c r="FNT271" s="376"/>
      <c r="FNU271" s="376"/>
      <c r="FNV271" s="376"/>
      <c r="FNW271" s="376"/>
      <c r="FNX271" s="370"/>
      <c r="FNY271" s="396"/>
      <c r="FNZ271" s="376"/>
      <c r="FOA271" s="376"/>
      <c r="FOB271" s="376"/>
      <c r="FOC271" s="376"/>
      <c r="FOD271" s="376"/>
      <c r="FOE271" s="376"/>
      <c r="FOF271" s="376"/>
      <c r="FOG271" s="375"/>
      <c r="FOH271" s="375"/>
      <c r="FOI271" s="375"/>
      <c r="FOJ271" s="375"/>
      <c r="FOK271" s="375"/>
      <c r="FOL271" s="375"/>
      <c r="FOM271" s="375"/>
      <c r="FON271" s="375"/>
      <c r="FOO271" s="375"/>
      <c r="FOP271" s="375"/>
      <c r="FOQ271" s="375"/>
      <c r="FOR271" s="375"/>
      <c r="FOS271" s="375"/>
      <c r="FOT271" s="375"/>
      <c r="FOU271" s="375"/>
      <c r="FOV271" s="375"/>
      <c r="FOW271" s="375"/>
      <c r="FOX271" s="375"/>
      <c r="FOY271" s="375"/>
      <c r="FOZ271" s="375"/>
      <c r="FPA271" s="375"/>
      <c r="FPB271" s="375"/>
      <c r="FPC271" s="375"/>
      <c r="FPD271" s="375"/>
      <c r="FPE271" s="375"/>
      <c r="FPF271" s="375"/>
      <c r="FPG271" s="375"/>
      <c r="FPH271" s="375"/>
      <c r="FPI271" s="375"/>
      <c r="FPJ271" s="375"/>
      <c r="FPK271" s="375"/>
      <c r="FPL271" s="375"/>
      <c r="FPM271" s="375"/>
      <c r="FPN271" s="375"/>
      <c r="FPO271" s="375"/>
      <c r="FPP271" s="375"/>
      <c r="FPQ271" s="375"/>
      <c r="FPR271" s="375"/>
      <c r="FPS271" s="375"/>
      <c r="FPT271" s="375"/>
      <c r="FPU271" s="375"/>
      <c r="FPV271" s="375"/>
      <c r="FPW271" s="375"/>
      <c r="FPX271" s="375"/>
      <c r="FPY271" s="376"/>
      <c r="FPZ271" s="376"/>
      <c r="FQA271" s="376"/>
      <c r="FQB271" s="376"/>
      <c r="FQC271" s="376"/>
      <c r="FQD271" s="376"/>
      <c r="FQE271" s="376"/>
      <c r="FQF271" s="376"/>
      <c r="FQG271" s="376"/>
      <c r="FQH271" s="376"/>
      <c r="FQI271" s="376"/>
      <c r="FQJ271" s="376"/>
      <c r="FQK271" s="376"/>
      <c r="FQL271" s="376"/>
      <c r="FQM271" s="376"/>
      <c r="FQN271" s="376"/>
      <c r="FQO271" s="376"/>
      <c r="FQP271" s="376"/>
      <c r="FQQ271" s="376"/>
      <c r="FQR271" s="376"/>
      <c r="FQS271" s="376"/>
      <c r="FQT271" s="376"/>
      <c r="FQU271" s="376"/>
      <c r="FQV271" s="376"/>
      <c r="FQW271" s="377"/>
      <c r="FQX271" s="377"/>
      <c r="FQY271" s="377"/>
      <c r="FQZ271" s="377"/>
      <c r="FRA271" s="377"/>
      <c r="FRB271" s="376"/>
      <c r="FRC271" s="376"/>
      <c r="FRD271" s="377"/>
      <c r="FRE271" s="377"/>
      <c r="FRF271" s="376"/>
      <c r="FRG271" s="376"/>
      <c r="FRH271" s="377"/>
      <c r="FRI271" s="377"/>
      <c r="FRJ271" s="376"/>
      <c r="FRK271" s="376"/>
      <c r="FRL271" s="376"/>
      <c r="FRM271" s="376"/>
      <c r="FRN271" s="376"/>
      <c r="FRO271" s="376"/>
      <c r="FRP271" s="376"/>
      <c r="FRQ271" s="377"/>
      <c r="FRR271" s="377"/>
      <c r="FRS271" s="376"/>
      <c r="FRT271" s="376"/>
      <c r="FRU271" s="377"/>
      <c r="FRV271" s="377"/>
      <c r="FRW271" s="376"/>
      <c r="FRX271" s="376"/>
      <c r="FRY271" s="376"/>
      <c r="FRZ271" s="376"/>
      <c r="FSA271" s="376"/>
      <c r="FSB271" s="370"/>
      <c r="FSC271" s="396"/>
      <c r="FSD271" s="376"/>
      <c r="FSE271" s="376"/>
      <c r="FSF271" s="376"/>
      <c r="FSG271" s="376"/>
      <c r="FSH271" s="376"/>
      <c r="FSI271" s="376"/>
      <c r="FSJ271" s="376"/>
      <c r="FSK271" s="375"/>
      <c r="FSL271" s="375"/>
      <c r="FSM271" s="375"/>
      <c r="FSN271" s="375"/>
      <c r="FSO271" s="375"/>
      <c r="FSP271" s="375"/>
      <c r="FSQ271" s="375"/>
      <c r="FSR271" s="375"/>
      <c r="FSS271" s="375"/>
      <c r="FST271" s="375"/>
      <c r="FSU271" s="375"/>
      <c r="FSV271" s="375"/>
      <c r="FSW271" s="375"/>
      <c r="FSX271" s="375"/>
      <c r="FSY271" s="375"/>
      <c r="FSZ271" s="375"/>
      <c r="FTA271" s="375"/>
      <c r="FTB271" s="375"/>
      <c r="FTC271" s="375"/>
      <c r="FTD271" s="375"/>
      <c r="FTE271" s="375"/>
      <c r="FTF271" s="375"/>
      <c r="FTG271" s="375"/>
      <c r="FTH271" s="375"/>
      <c r="FTI271" s="375"/>
      <c r="FTJ271" s="375"/>
      <c r="FTK271" s="375"/>
      <c r="FTL271" s="375"/>
      <c r="FTM271" s="375"/>
      <c r="FTN271" s="375"/>
      <c r="FTO271" s="375"/>
      <c r="FTP271" s="375"/>
      <c r="FTQ271" s="375"/>
      <c r="FTR271" s="375"/>
      <c r="FTS271" s="375"/>
      <c r="FTT271" s="375"/>
      <c r="FTU271" s="375"/>
      <c r="FTV271" s="375"/>
      <c r="FTW271" s="375"/>
      <c r="FTX271" s="375"/>
      <c r="FTY271" s="375"/>
      <c r="FTZ271" s="375"/>
      <c r="FUA271" s="375"/>
      <c r="FUB271" s="375"/>
      <c r="FUC271" s="376"/>
      <c r="FUD271" s="376"/>
      <c r="FUE271" s="376"/>
      <c r="FUF271" s="376"/>
      <c r="FUG271" s="376"/>
      <c r="FUH271" s="376"/>
      <c r="FUI271" s="376"/>
      <c r="FUJ271" s="376"/>
      <c r="FUK271" s="376"/>
      <c r="FUL271" s="376"/>
      <c r="FUM271" s="376"/>
      <c r="FUN271" s="376"/>
      <c r="FUO271" s="376"/>
      <c r="FUP271" s="376"/>
      <c r="FUQ271" s="376"/>
      <c r="FUR271" s="376"/>
      <c r="FUS271" s="376"/>
      <c r="FUT271" s="376"/>
      <c r="FUU271" s="376"/>
      <c r="FUV271" s="376"/>
      <c r="FUW271" s="376"/>
      <c r="FUX271" s="376"/>
      <c r="FUY271" s="376"/>
      <c r="FUZ271" s="376"/>
      <c r="FVA271" s="377"/>
      <c r="FVB271" s="377"/>
      <c r="FVC271" s="377"/>
      <c r="FVD271" s="377"/>
      <c r="FVE271" s="377"/>
      <c r="FVF271" s="376"/>
      <c r="FVG271" s="376"/>
      <c r="FVH271" s="377"/>
      <c r="FVI271" s="377"/>
      <c r="FVJ271" s="376"/>
      <c r="FVK271" s="376"/>
      <c r="FVL271" s="377"/>
      <c r="FVM271" s="377"/>
      <c r="FVN271" s="376"/>
      <c r="FVO271" s="376"/>
      <c r="FVP271" s="376"/>
      <c r="FVQ271" s="376"/>
      <c r="FVR271" s="376"/>
      <c r="FVS271" s="376"/>
      <c r="FVT271" s="376"/>
      <c r="FVU271" s="377"/>
      <c r="FVV271" s="377"/>
      <c r="FVW271" s="376"/>
      <c r="FVX271" s="376"/>
      <c r="FVY271" s="377"/>
      <c r="FVZ271" s="377"/>
      <c r="FWA271" s="376"/>
      <c r="FWB271" s="376"/>
      <c r="FWC271" s="376"/>
      <c r="FWD271" s="376"/>
      <c r="FWE271" s="376"/>
      <c r="FWF271" s="370"/>
      <c r="FWG271" s="396"/>
      <c r="FWH271" s="376"/>
      <c r="FWI271" s="376"/>
      <c r="FWJ271" s="376"/>
      <c r="FWK271" s="376"/>
      <c r="FWL271" s="376"/>
      <c r="FWM271" s="376"/>
      <c r="FWN271" s="376"/>
      <c r="FWO271" s="375"/>
      <c r="FWP271" s="375"/>
      <c r="FWQ271" s="375"/>
      <c r="FWR271" s="375"/>
      <c r="FWS271" s="375"/>
      <c r="FWT271" s="375"/>
      <c r="FWU271" s="375"/>
      <c r="FWV271" s="375"/>
      <c r="FWW271" s="375"/>
      <c r="FWX271" s="375"/>
      <c r="FWY271" s="375"/>
      <c r="FWZ271" s="375"/>
      <c r="FXA271" s="375"/>
      <c r="FXB271" s="375"/>
      <c r="FXC271" s="375"/>
      <c r="FXD271" s="375"/>
      <c r="FXE271" s="375"/>
      <c r="FXF271" s="375"/>
      <c r="FXG271" s="375"/>
      <c r="FXH271" s="375"/>
      <c r="FXI271" s="375"/>
      <c r="FXJ271" s="375"/>
      <c r="FXK271" s="375"/>
      <c r="FXL271" s="375"/>
      <c r="FXM271" s="375"/>
      <c r="FXN271" s="375"/>
      <c r="FXO271" s="375"/>
      <c r="FXP271" s="375"/>
      <c r="FXQ271" s="375"/>
      <c r="FXR271" s="375"/>
      <c r="FXS271" s="375"/>
      <c r="FXT271" s="375"/>
      <c r="FXU271" s="375"/>
      <c r="FXV271" s="375"/>
      <c r="FXW271" s="375"/>
      <c r="FXX271" s="375"/>
      <c r="FXY271" s="375"/>
      <c r="FXZ271" s="375"/>
      <c r="FYA271" s="375"/>
      <c r="FYB271" s="375"/>
      <c r="FYC271" s="375"/>
      <c r="FYD271" s="375"/>
      <c r="FYE271" s="375"/>
      <c r="FYF271" s="375"/>
      <c r="FYG271" s="376"/>
      <c r="FYH271" s="376"/>
      <c r="FYI271" s="376"/>
      <c r="FYJ271" s="376"/>
      <c r="FYK271" s="376"/>
      <c r="FYL271" s="376"/>
      <c r="FYM271" s="376"/>
      <c r="FYN271" s="376"/>
      <c r="FYO271" s="376"/>
      <c r="FYP271" s="376"/>
      <c r="FYQ271" s="376"/>
      <c r="FYR271" s="376"/>
      <c r="FYS271" s="376"/>
      <c r="FYT271" s="376"/>
      <c r="FYU271" s="376"/>
      <c r="FYV271" s="376"/>
      <c r="FYW271" s="376"/>
      <c r="FYX271" s="376"/>
      <c r="FYY271" s="376"/>
      <c r="FYZ271" s="376"/>
      <c r="FZA271" s="376"/>
      <c r="FZB271" s="376"/>
      <c r="FZC271" s="376"/>
      <c r="FZD271" s="376"/>
      <c r="FZE271" s="377"/>
      <c r="FZF271" s="377"/>
      <c r="FZG271" s="377"/>
      <c r="FZH271" s="377"/>
      <c r="FZI271" s="377"/>
      <c r="FZJ271" s="376"/>
      <c r="FZK271" s="376"/>
      <c r="FZL271" s="377"/>
      <c r="FZM271" s="377"/>
      <c r="FZN271" s="376"/>
      <c r="FZO271" s="376"/>
      <c r="FZP271" s="377"/>
      <c r="FZQ271" s="377"/>
      <c r="FZR271" s="376"/>
      <c r="FZS271" s="376"/>
      <c r="FZT271" s="376"/>
      <c r="FZU271" s="376"/>
      <c r="FZV271" s="376"/>
      <c r="FZW271" s="376"/>
      <c r="FZX271" s="376"/>
      <c r="FZY271" s="377"/>
      <c r="FZZ271" s="377"/>
      <c r="GAA271" s="376"/>
      <c r="GAB271" s="376"/>
      <c r="GAC271" s="377"/>
      <c r="GAD271" s="377"/>
      <c r="GAE271" s="376"/>
      <c r="GAF271" s="376"/>
      <c r="GAG271" s="376"/>
      <c r="GAH271" s="376"/>
      <c r="GAI271" s="376"/>
      <c r="GAJ271" s="370"/>
      <c r="GAK271" s="396"/>
      <c r="GAL271" s="376"/>
      <c r="GAM271" s="376"/>
      <c r="GAN271" s="376"/>
      <c r="GAO271" s="376"/>
      <c r="GAP271" s="376"/>
      <c r="GAQ271" s="376"/>
      <c r="GAR271" s="376"/>
      <c r="GAS271" s="375"/>
      <c r="GAT271" s="375"/>
      <c r="GAU271" s="375"/>
      <c r="GAV271" s="375"/>
      <c r="GAW271" s="375"/>
      <c r="GAX271" s="375"/>
      <c r="GAY271" s="375"/>
      <c r="GAZ271" s="375"/>
      <c r="GBA271" s="375"/>
      <c r="GBB271" s="375"/>
      <c r="GBC271" s="375"/>
      <c r="GBD271" s="375"/>
      <c r="GBE271" s="375"/>
      <c r="GBF271" s="375"/>
      <c r="GBG271" s="375"/>
      <c r="GBH271" s="375"/>
      <c r="GBI271" s="375"/>
      <c r="GBJ271" s="375"/>
      <c r="GBK271" s="375"/>
      <c r="GBL271" s="375"/>
      <c r="GBM271" s="375"/>
      <c r="GBN271" s="375"/>
      <c r="GBO271" s="375"/>
      <c r="GBP271" s="375"/>
      <c r="GBQ271" s="375"/>
      <c r="GBR271" s="375"/>
      <c r="GBS271" s="375"/>
      <c r="GBT271" s="375"/>
      <c r="GBU271" s="375"/>
      <c r="GBV271" s="375"/>
      <c r="GBW271" s="375"/>
      <c r="GBX271" s="375"/>
      <c r="GBY271" s="375"/>
      <c r="GBZ271" s="375"/>
      <c r="GCA271" s="375"/>
      <c r="GCB271" s="375"/>
      <c r="GCC271" s="375"/>
      <c r="GCD271" s="375"/>
      <c r="GCE271" s="375"/>
      <c r="GCF271" s="375"/>
      <c r="GCG271" s="375"/>
      <c r="GCH271" s="375"/>
      <c r="GCI271" s="375"/>
      <c r="GCJ271" s="375"/>
      <c r="GCK271" s="376"/>
      <c r="GCL271" s="376"/>
      <c r="GCM271" s="376"/>
      <c r="GCN271" s="376"/>
      <c r="GCO271" s="376"/>
      <c r="GCP271" s="376"/>
      <c r="GCQ271" s="376"/>
      <c r="GCR271" s="376"/>
      <c r="GCS271" s="376"/>
      <c r="GCT271" s="376"/>
      <c r="GCU271" s="376"/>
      <c r="GCV271" s="376"/>
      <c r="GCW271" s="376"/>
      <c r="GCX271" s="376"/>
      <c r="GCY271" s="376"/>
      <c r="GCZ271" s="376"/>
      <c r="GDA271" s="376"/>
      <c r="GDB271" s="376"/>
      <c r="GDC271" s="376"/>
      <c r="GDD271" s="376"/>
      <c r="GDE271" s="376"/>
      <c r="GDF271" s="376"/>
      <c r="GDG271" s="376"/>
      <c r="GDH271" s="376"/>
      <c r="GDI271" s="377"/>
      <c r="GDJ271" s="377"/>
      <c r="GDK271" s="377"/>
      <c r="GDL271" s="377"/>
      <c r="GDM271" s="377"/>
      <c r="GDN271" s="376"/>
      <c r="GDO271" s="376"/>
      <c r="GDP271" s="377"/>
      <c r="GDQ271" s="377"/>
      <c r="GDR271" s="376"/>
      <c r="GDS271" s="376"/>
      <c r="GDT271" s="377"/>
      <c r="GDU271" s="377"/>
      <c r="GDV271" s="376"/>
      <c r="GDW271" s="376"/>
      <c r="GDX271" s="376"/>
      <c r="GDY271" s="376"/>
      <c r="GDZ271" s="376"/>
      <c r="GEA271" s="376"/>
      <c r="GEB271" s="376"/>
      <c r="GEC271" s="377"/>
      <c r="GED271" s="377"/>
      <c r="GEE271" s="376"/>
      <c r="GEF271" s="376"/>
      <c r="GEG271" s="377"/>
      <c r="GEH271" s="377"/>
      <c r="GEI271" s="376"/>
      <c r="GEJ271" s="376"/>
      <c r="GEK271" s="376"/>
      <c r="GEL271" s="376"/>
      <c r="GEM271" s="376"/>
      <c r="GEN271" s="370"/>
      <c r="GEO271" s="396"/>
      <c r="GEP271" s="376"/>
      <c r="GEQ271" s="376"/>
      <c r="GER271" s="376"/>
      <c r="GES271" s="376"/>
      <c r="GET271" s="376"/>
      <c r="GEU271" s="376"/>
      <c r="GEV271" s="376"/>
      <c r="GEW271" s="375"/>
      <c r="GEX271" s="375"/>
      <c r="GEY271" s="375"/>
      <c r="GEZ271" s="375"/>
      <c r="GFA271" s="375"/>
      <c r="GFB271" s="375"/>
      <c r="GFC271" s="375"/>
      <c r="GFD271" s="375"/>
      <c r="GFE271" s="375"/>
      <c r="GFF271" s="375"/>
      <c r="GFG271" s="375"/>
      <c r="GFH271" s="375"/>
      <c r="GFI271" s="375"/>
      <c r="GFJ271" s="375"/>
      <c r="GFK271" s="375"/>
      <c r="GFL271" s="375"/>
      <c r="GFM271" s="375"/>
      <c r="GFN271" s="375"/>
      <c r="GFO271" s="375"/>
      <c r="GFP271" s="375"/>
      <c r="GFQ271" s="375"/>
      <c r="GFR271" s="375"/>
      <c r="GFS271" s="375"/>
      <c r="GFT271" s="375"/>
      <c r="GFU271" s="375"/>
      <c r="GFV271" s="375"/>
      <c r="GFW271" s="375"/>
      <c r="GFX271" s="375"/>
      <c r="GFY271" s="375"/>
      <c r="GFZ271" s="375"/>
      <c r="GGA271" s="375"/>
      <c r="GGB271" s="375"/>
      <c r="GGC271" s="375"/>
      <c r="GGD271" s="375"/>
      <c r="GGE271" s="375"/>
      <c r="GGF271" s="375"/>
      <c r="GGG271" s="375"/>
      <c r="GGH271" s="375"/>
      <c r="GGI271" s="375"/>
      <c r="GGJ271" s="375"/>
      <c r="GGK271" s="375"/>
      <c r="GGL271" s="375"/>
      <c r="GGM271" s="375"/>
      <c r="GGN271" s="375"/>
      <c r="GGO271" s="376"/>
      <c r="GGP271" s="376"/>
      <c r="GGQ271" s="376"/>
      <c r="GGR271" s="376"/>
      <c r="GGS271" s="376"/>
      <c r="GGT271" s="376"/>
      <c r="GGU271" s="376"/>
      <c r="GGV271" s="376"/>
      <c r="GGW271" s="376"/>
      <c r="GGX271" s="376"/>
      <c r="GGY271" s="376"/>
      <c r="GGZ271" s="376"/>
      <c r="GHA271" s="376"/>
      <c r="GHB271" s="376"/>
      <c r="GHC271" s="376"/>
      <c r="GHD271" s="376"/>
      <c r="GHE271" s="376"/>
      <c r="GHF271" s="376"/>
      <c r="GHG271" s="376"/>
      <c r="GHH271" s="376"/>
      <c r="GHI271" s="376"/>
      <c r="GHJ271" s="376"/>
      <c r="GHK271" s="376"/>
      <c r="GHL271" s="376"/>
      <c r="GHM271" s="377"/>
      <c r="GHN271" s="377"/>
      <c r="GHO271" s="377"/>
      <c r="GHP271" s="377"/>
      <c r="GHQ271" s="377"/>
      <c r="GHR271" s="376"/>
      <c r="GHS271" s="376"/>
      <c r="GHT271" s="377"/>
      <c r="GHU271" s="377"/>
      <c r="GHV271" s="376"/>
      <c r="GHW271" s="376"/>
      <c r="GHX271" s="377"/>
      <c r="GHY271" s="377"/>
      <c r="GHZ271" s="376"/>
      <c r="GIA271" s="376"/>
      <c r="GIB271" s="376"/>
      <c r="GIC271" s="376"/>
      <c r="GID271" s="376"/>
      <c r="GIE271" s="376"/>
      <c r="GIF271" s="376"/>
      <c r="GIG271" s="377"/>
      <c r="GIH271" s="377"/>
      <c r="GII271" s="376"/>
      <c r="GIJ271" s="376"/>
      <c r="GIK271" s="377"/>
      <c r="GIL271" s="377"/>
      <c r="GIM271" s="376"/>
      <c r="GIN271" s="376"/>
      <c r="GIO271" s="376"/>
      <c r="GIP271" s="376"/>
      <c r="GIQ271" s="376"/>
      <c r="GIR271" s="370"/>
      <c r="GIS271" s="396"/>
      <c r="GIT271" s="376"/>
      <c r="GIU271" s="376"/>
      <c r="GIV271" s="376"/>
      <c r="GIW271" s="376"/>
      <c r="GIX271" s="376"/>
      <c r="GIY271" s="376"/>
      <c r="GIZ271" s="376"/>
      <c r="GJA271" s="375"/>
      <c r="GJB271" s="375"/>
      <c r="GJC271" s="375"/>
      <c r="GJD271" s="375"/>
      <c r="GJE271" s="375"/>
      <c r="GJF271" s="375"/>
      <c r="GJG271" s="375"/>
      <c r="GJH271" s="375"/>
      <c r="GJI271" s="375"/>
      <c r="GJJ271" s="375"/>
      <c r="GJK271" s="375"/>
      <c r="GJL271" s="375"/>
      <c r="GJM271" s="375"/>
      <c r="GJN271" s="375"/>
      <c r="GJO271" s="375"/>
      <c r="GJP271" s="375"/>
      <c r="GJQ271" s="375"/>
      <c r="GJR271" s="375"/>
      <c r="GJS271" s="375"/>
      <c r="GJT271" s="375"/>
      <c r="GJU271" s="375"/>
      <c r="GJV271" s="375"/>
      <c r="GJW271" s="375"/>
      <c r="GJX271" s="375"/>
      <c r="GJY271" s="375"/>
      <c r="GJZ271" s="375"/>
      <c r="GKA271" s="375"/>
      <c r="GKB271" s="375"/>
      <c r="GKC271" s="375"/>
      <c r="GKD271" s="375"/>
      <c r="GKE271" s="375"/>
      <c r="GKF271" s="375"/>
      <c r="GKG271" s="375"/>
      <c r="GKH271" s="375"/>
      <c r="GKI271" s="375"/>
      <c r="GKJ271" s="375"/>
      <c r="GKK271" s="375"/>
      <c r="GKL271" s="375"/>
      <c r="GKM271" s="375"/>
      <c r="GKN271" s="375"/>
      <c r="GKO271" s="375"/>
      <c r="GKP271" s="375"/>
      <c r="GKQ271" s="375"/>
      <c r="GKR271" s="375"/>
      <c r="GKS271" s="376"/>
      <c r="GKT271" s="376"/>
      <c r="GKU271" s="376"/>
      <c r="GKV271" s="376"/>
      <c r="GKW271" s="376"/>
      <c r="GKX271" s="376"/>
      <c r="GKY271" s="376"/>
      <c r="GKZ271" s="376"/>
      <c r="GLA271" s="376"/>
      <c r="GLB271" s="376"/>
      <c r="GLC271" s="376"/>
      <c r="GLD271" s="376"/>
      <c r="GLE271" s="376"/>
      <c r="GLF271" s="376"/>
      <c r="GLG271" s="376"/>
      <c r="GLH271" s="376"/>
      <c r="GLI271" s="376"/>
      <c r="GLJ271" s="376"/>
      <c r="GLK271" s="376"/>
      <c r="GLL271" s="376"/>
      <c r="GLM271" s="376"/>
      <c r="GLN271" s="376"/>
      <c r="GLO271" s="376"/>
      <c r="GLP271" s="376"/>
      <c r="GLQ271" s="377"/>
      <c r="GLR271" s="377"/>
      <c r="GLS271" s="377"/>
      <c r="GLT271" s="377"/>
      <c r="GLU271" s="377"/>
      <c r="GLV271" s="376"/>
      <c r="GLW271" s="376"/>
      <c r="GLX271" s="377"/>
      <c r="GLY271" s="377"/>
      <c r="GLZ271" s="376"/>
      <c r="GMA271" s="376"/>
      <c r="GMB271" s="377"/>
      <c r="GMC271" s="377"/>
      <c r="GMD271" s="376"/>
      <c r="GME271" s="376"/>
      <c r="GMF271" s="376"/>
      <c r="GMG271" s="376"/>
      <c r="GMH271" s="376"/>
      <c r="GMI271" s="376"/>
      <c r="GMJ271" s="376"/>
      <c r="GMK271" s="377"/>
      <c r="GML271" s="377"/>
      <c r="GMM271" s="376"/>
      <c r="GMN271" s="376"/>
      <c r="GMO271" s="377"/>
      <c r="GMP271" s="377"/>
      <c r="GMQ271" s="376"/>
      <c r="GMR271" s="376"/>
      <c r="GMS271" s="376"/>
      <c r="GMT271" s="376"/>
      <c r="GMU271" s="376"/>
      <c r="GMV271" s="370"/>
      <c r="GMW271" s="396"/>
      <c r="GMX271" s="376"/>
      <c r="GMY271" s="376"/>
      <c r="GMZ271" s="376"/>
      <c r="GNA271" s="376"/>
      <c r="GNB271" s="376"/>
      <c r="GNC271" s="376"/>
      <c r="GND271" s="376"/>
      <c r="GNE271" s="375"/>
      <c r="GNF271" s="375"/>
      <c r="GNG271" s="375"/>
      <c r="GNH271" s="375"/>
      <c r="GNI271" s="375"/>
      <c r="GNJ271" s="375"/>
      <c r="GNK271" s="375"/>
      <c r="GNL271" s="375"/>
      <c r="GNM271" s="375"/>
      <c r="GNN271" s="375"/>
      <c r="GNO271" s="375"/>
      <c r="GNP271" s="375"/>
      <c r="GNQ271" s="375"/>
      <c r="GNR271" s="375"/>
      <c r="GNS271" s="375"/>
      <c r="GNT271" s="375"/>
      <c r="GNU271" s="375"/>
      <c r="GNV271" s="375"/>
      <c r="GNW271" s="375"/>
      <c r="GNX271" s="375"/>
      <c r="GNY271" s="375"/>
      <c r="GNZ271" s="375"/>
      <c r="GOA271" s="375"/>
      <c r="GOB271" s="375"/>
      <c r="GOC271" s="375"/>
      <c r="GOD271" s="375"/>
      <c r="GOE271" s="375"/>
      <c r="GOF271" s="375"/>
      <c r="GOG271" s="375"/>
      <c r="GOH271" s="375"/>
      <c r="GOI271" s="375"/>
      <c r="GOJ271" s="375"/>
      <c r="GOK271" s="375"/>
      <c r="GOL271" s="375"/>
      <c r="GOM271" s="375"/>
      <c r="GON271" s="375"/>
      <c r="GOO271" s="375"/>
      <c r="GOP271" s="375"/>
      <c r="GOQ271" s="375"/>
      <c r="GOR271" s="375"/>
      <c r="GOS271" s="375"/>
      <c r="GOT271" s="375"/>
      <c r="GOU271" s="375"/>
      <c r="GOV271" s="375"/>
      <c r="GOW271" s="376"/>
      <c r="GOX271" s="376"/>
      <c r="GOY271" s="376"/>
      <c r="GOZ271" s="376"/>
      <c r="GPA271" s="376"/>
      <c r="GPB271" s="376"/>
      <c r="GPC271" s="376"/>
      <c r="GPD271" s="376"/>
      <c r="GPE271" s="376"/>
      <c r="GPF271" s="376"/>
      <c r="GPG271" s="376"/>
      <c r="GPH271" s="376"/>
      <c r="GPI271" s="376"/>
      <c r="GPJ271" s="376"/>
      <c r="GPK271" s="376"/>
      <c r="GPL271" s="376"/>
      <c r="GPM271" s="376"/>
      <c r="GPN271" s="376"/>
      <c r="GPO271" s="376"/>
      <c r="GPP271" s="376"/>
      <c r="GPQ271" s="376"/>
      <c r="GPR271" s="376"/>
      <c r="GPS271" s="376"/>
      <c r="GPT271" s="376"/>
      <c r="GPU271" s="377"/>
      <c r="GPV271" s="377"/>
      <c r="GPW271" s="377"/>
      <c r="GPX271" s="377"/>
      <c r="GPY271" s="377"/>
      <c r="GPZ271" s="376"/>
      <c r="GQA271" s="376"/>
      <c r="GQB271" s="377"/>
      <c r="GQC271" s="377"/>
      <c r="GQD271" s="376"/>
      <c r="GQE271" s="376"/>
      <c r="GQF271" s="377"/>
      <c r="GQG271" s="377"/>
      <c r="GQH271" s="376"/>
      <c r="GQI271" s="376"/>
      <c r="GQJ271" s="376"/>
      <c r="GQK271" s="376"/>
      <c r="GQL271" s="376"/>
      <c r="GQM271" s="376"/>
      <c r="GQN271" s="376"/>
      <c r="GQO271" s="377"/>
      <c r="GQP271" s="377"/>
      <c r="GQQ271" s="376"/>
      <c r="GQR271" s="376"/>
      <c r="GQS271" s="377"/>
      <c r="GQT271" s="377"/>
      <c r="GQU271" s="376"/>
      <c r="GQV271" s="376"/>
      <c r="GQW271" s="376"/>
      <c r="GQX271" s="376"/>
      <c r="GQY271" s="376"/>
      <c r="GQZ271" s="370"/>
      <c r="GRA271" s="396"/>
      <c r="GRB271" s="376"/>
      <c r="GRC271" s="376"/>
      <c r="GRD271" s="376"/>
      <c r="GRE271" s="376"/>
      <c r="GRF271" s="376"/>
      <c r="GRG271" s="376"/>
      <c r="GRH271" s="376"/>
      <c r="GRI271" s="375"/>
      <c r="GRJ271" s="375"/>
      <c r="GRK271" s="375"/>
      <c r="GRL271" s="375"/>
      <c r="GRM271" s="375"/>
      <c r="GRN271" s="375"/>
      <c r="GRO271" s="375"/>
      <c r="GRP271" s="375"/>
      <c r="GRQ271" s="375"/>
      <c r="GRR271" s="375"/>
      <c r="GRS271" s="375"/>
      <c r="GRT271" s="375"/>
      <c r="GRU271" s="375"/>
      <c r="GRV271" s="375"/>
      <c r="GRW271" s="375"/>
      <c r="GRX271" s="375"/>
      <c r="GRY271" s="375"/>
      <c r="GRZ271" s="375"/>
      <c r="GSA271" s="375"/>
      <c r="GSB271" s="375"/>
      <c r="GSC271" s="375"/>
      <c r="GSD271" s="375"/>
      <c r="GSE271" s="375"/>
      <c r="GSF271" s="375"/>
      <c r="GSG271" s="375"/>
      <c r="GSH271" s="375"/>
      <c r="GSI271" s="375"/>
      <c r="GSJ271" s="375"/>
      <c r="GSK271" s="375"/>
      <c r="GSL271" s="375"/>
      <c r="GSM271" s="375"/>
      <c r="GSN271" s="375"/>
      <c r="GSO271" s="375"/>
      <c r="GSP271" s="375"/>
      <c r="GSQ271" s="375"/>
      <c r="GSR271" s="375"/>
      <c r="GSS271" s="375"/>
      <c r="GST271" s="375"/>
      <c r="GSU271" s="375"/>
      <c r="GSV271" s="375"/>
      <c r="GSW271" s="375"/>
      <c r="GSX271" s="375"/>
      <c r="GSY271" s="375"/>
      <c r="GSZ271" s="375"/>
      <c r="GTA271" s="376"/>
      <c r="GTB271" s="376"/>
      <c r="GTC271" s="376"/>
      <c r="GTD271" s="376"/>
      <c r="GTE271" s="376"/>
      <c r="GTF271" s="376"/>
      <c r="GTG271" s="376"/>
      <c r="GTH271" s="376"/>
      <c r="GTI271" s="376"/>
      <c r="GTJ271" s="376"/>
      <c r="GTK271" s="376"/>
      <c r="GTL271" s="376"/>
      <c r="GTM271" s="376"/>
      <c r="GTN271" s="376"/>
      <c r="GTO271" s="376"/>
      <c r="GTP271" s="376"/>
      <c r="GTQ271" s="376"/>
      <c r="GTR271" s="376"/>
      <c r="GTS271" s="376"/>
      <c r="GTT271" s="376"/>
      <c r="GTU271" s="376"/>
      <c r="GTV271" s="376"/>
      <c r="GTW271" s="376"/>
      <c r="GTX271" s="376"/>
      <c r="GTY271" s="377"/>
      <c r="GTZ271" s="377"/>
      <c r="GUA271" s="377"/>
      <c r="GUB271" s="377"/>
      <c r="GUC271" s="377"/>
      <c r="GUD271" s="376"/>
      <c r="GUE271" s="376"/>
      <c r="GUF271" s="377"/>
      <c r="GUG271" s="377"/>
      <c r="GUH271" s="376"/>
      <c r="GUI271" s="376"/>
      <c r="GUJ271" s="377"/>
      <c r="GUK271" s="377"/>
      <c r="GUL271" s="376"/>
      <c r="GUM271" s="376"/>
      <c r="GUN271" s="376"/>
      <c r="GUO271" s="376"/>
      <c r="GUP271" s="376"/>
      <c r="GUQ271" s="376"/>
      <c r="GUR271" s="376"/>
      <c r="GUS271" s="377"/>
      <c r="GUT271" s="377"/>
      <c r="GUU271" s="376"/>
      <c r="GUV271" s="376"/>
      <c r="GUW271" s="377"/>
      <c r="GUX271" s="377"/>
      <c r="GUY271" s="376"/>
      <c r="GUZ271" s="376"/>
      <c r="GVA271" s="376"/>
      <c r="GVB271" s="376"/>
      <c r="GVC271" s="376"/>
      <c r="GVD271" s="370"/>
      <c r="GVE271" s="396"/>
      <c r="GVF271" s="376"/>
      <c r="GVG271" s="376"/>
      <c r="GVH271" s="376"/>
      <c r="GVI271" s="376"/>
      <c r="GVJ271" s="376"/>
      <c r="GVK271" s="376"/>
      <c r="GVL271" s="376"/>
      <c r="GVM271" s="375"/>
      <c r="GVN271" s="375"/>
      <c r="GVO271" s="375"/>
      <c r="GVP271" s="375"/>
      <c r="GVQ271" s="375"/>
      <c r="GVR271" s="375"/>
      <c r="GVS271" s="375"/>
      <c r="GVT271" s="375"/>
      <c r="GVU271" s="375"/>
      <c r="GVV271" s="375"/>
      <c r="GVW271" s="375"/>
      <c r="GVX271" s="375"/>
      <c r="GVY271" s="375"/>
      <c r="GVZ271" s="375"/>
      <c r="GWA271" s="375"/>
      <c r="GWB271" s="375"/>
      <c r="GWC271" s="375"/>
      <c r="GWD271" s="375"/>
      <c r="GWE271" s="375"/>
      <c r="GWF271" s="375"/>
      <c r="GWG271" s="375"/>
      <c r="GWH271" s="375"/>
      <c r="GWI271" s="375"/>
      <c r="GWJ271" s="375"/>
      <c r="GWK271" s="375"/>
      <c r="GWL271" s="375"/>
      <c r="GWM271" s="375"/>
      <c r="GWN271" s="375"/>
      <c r="GWO271" s="375"/>
      <c r="GWP271" s="375"/>
      <c r="GWQ271" s="375"/>
      <c r="GWR271" s="375"/>
      <c r="GWS271" s="375"/>
      <c r="GWT271" s="375"/>
      <c r="GWU271" s="375"/>
      <c r="GWV271" s="375"/>
      <c r="GWW271" s="375"/>
      <c r="GWX271" s="375"/>
      <c r="GWY271" s="375"/>
      <c r="GWZ271" s="375"/>
      <c r="GXA271" s="375"/>
      <c r="GXB271" s="375"/>
      <c r="GXC271" s="375"/>
      <c r="GXD271" s="375"/>
      <c r="GXE271" s="376"/>
      <c r="GXF271" s="376"/>
      <c r="GXG271" s="376"/>
      <c r="GXH271" s="376"/>
      <c r="GXI271" s="376"/>
      <c r="GXJ271" s="376"/>
      <c r="GXK271" s="376"/>
      <c r="GXL271" s="376"/>
      <c r="GXM271" s="376"/>
      <c r="GXN271" s="376"/>
      <c r="GXO271" s="376"/>
      <c r="GXP271" s="376"/>
      <c r="GXQ271" s="376"/>
      <c r="GXR271" s="376"/>
      <c r="GXS271" s="376"/>
      <c r="GXT271" s="376"/>
      <c r="GXU271" s="376"/>
      <c r="GXV271" s="376"/>
      <c r="GXW271" s="376"/>
      <c r="GXX271" s="376"/>
      <c r="GXY271" s="376"/>
      <c r="GXZ271" s="376"/>
      <c r="GYA271" s="376"/>
      <c r="GYB271" s="376"/>
      <c r="GYC271" s="377"/>
      <c r="GYD271" s="377"/>
      <c r="GYE271" s="377"/>
      <c r="GYF271" s="377"/>
      <c r="GYG271" s="377"/>
      <c r="GYH271" s="376"/>
      <c r="GYI271" s="376"/>
      <c r="GYJ271" s="377"/>
      <c r="GYK271" s="377"/>
      <c r="GYL271" s="376"/>
      <c r="GYM271" s="376"/>
      <c r="GYN271" s="377"/>
      <c r="GYO271" s="377"/>
      <c r="GYP271" s="376"/>
      <c r="GYQ271" s="376"/>
      <c r="GYR271" s="376"/>
      <c r="GYS271" s="376"/>
      <c r="GYT271" s="376"/>
      <c r="GYU271" s="376"/>
      <c r="GYV271" s="376"/>
      <c r="GYW271" s="377"/>
      <c r="GYX271" s="377"/>
      <c r="GYY271" s="376"/>
      <c r="GYZ271" s="376"/>
      <c r="GZA271" s="377"/>
      <c r="GZB271" s="377"/>
      <c r="GZC271" s="376"/>
      <c r="GZD271" s="376"/>
      <c r="GZE271" s="376"/>
      <c r="GZF271" s="376"/>
      <c r="GZG271" s="376"/>
      <c r="GZH271" s="370"/>
      <c r="GZI271" s="396"/>
      <c r="GZJ271" s="376"/>
      <c r="GZK271" s="376"/>
      <c r="GZL271" s="376"/>
      <c r="GZM271" s="376"/>
      <c r="GZN271" s="376"/>
      <c r="GZO271" s="376"/>
      <c r="GZP271" s="376"/>
      <c r="GZQ271" s="375"/>
      <c r="GZR271" s="375"/>
      <c r="GZS271" s="375"/>
      <c r="GZT271" s="375"/>
      <c r="GZU271" s="375"/>
      <c r="GZV271" s="375"/>
      <c r="GZW271" s="375"/>
      <c r="GZX271" s="375"/>
      <c r="GZY271" s="375"/>
      <c r="GZZ271" s="375"/>
      <c r="HAA271" s="375"/>
      <c r="HAB271" s="375"/>
      <c r="HAC271" s="375"/>
      <c r="HAD271" s="375"/>
      <c r="HAE271" s="375"/>
      <c r="HAF271" s="375"/>
      <c r="HAG271" s="375"/>
      <c r="HAH271" s="375"/>
      <c r="HAI271" s="375"/>
      <c r="HAJ271" s="375"/>
      <c r="HAK271" s="375"/>
      <c r="HAL271" s="375"/>
      <c r="HAM271" s="375"/>
      <c r="HAN271" s="375"/>
      <c r="HAO271" s="375"/>
      <c r="HAP271" s="375"/>
      <c r="HAQ271" s="375"/>
      <c r="HAR271" s="375"/>
      <c r="HAS271" s="375"/>
      <c r="HAT271" s="375"/>
      <c r="HAU271" s="375"/>
      <c r="HAV271" s="375"/>
      <c r="HAW271" s="375"/>
      <c r="HAX271" s="375"/>
      <c r="HAY271" s="375"/>
      <c r="HAZ271" s="375"/>
      <c r="HBA271" s="375"/>
      <c r="HBB271" s="375"/>
      <c r="HBC271" s="375"/>
      <c r="HBD271" s="375"/>
      <c r="HBE271" s="375"/>
      <c r="HBF271" s="375"/>
      <c r="HBG271" s="375"/>
      <c r="HBH271" s="375"/>
      <c r="HBI271" s="376"/>
      <c r="HBJ271" s="376"/>
      <c r="HBK271" s="376"/>
      <c r="HBL271" s="376"/>
      <c r="HBM271" s="376"/>
      <c r="HBN271" s="376"/>
      <c r="HBO271" s="376"/>
      <c r="HBP271" s="376"/>
      <c r="HBQ271" s="376"/>
      <c r="HBR271" s="376"/>
      <c r="HBS271" s="376"/>
      <c r="HBT271" s="376"/>
      <c r="HBU271" s="376"/>
      <c r="HBV271" s="376"/>
      <c r="HBW271" s="376"/>
      <c r="HBX271" s="376"/>
      <c r="HBY271" s="376"/>
      <c r="HBZ271" s="376"/>
      <c r="HCA271" s="376"/>
      <c r="HCB271" s="376"/>
      <c r="HCC271" s="376"/>
      <c r="HCD271" s="376"/>
      <c r="HCE271" s="376"/>
      <c r="HCF271" s="376"/>
      <c r="HCG271" s="377"/>
      <c r="HCH271" s="377"/>
      <c r="HCI271" s="377"/>
      <c r="HCJ271" s="377"/>
      <c r="HCK271" s="377"/>
      <c r="HCL271" s="376"/>
      <c r="HCM271" s="376"/>
      <c r="HCN271" s="377"/>
      <c r="HCO271" s="377"/>
      <c r="HCP271" s="376"/>
      <c r="HCQ271" s="376"/>
      <c r="HCR271" s="377"/>
      <c r="HCS271" s="377"/>
      <c r="HCT271" s="376"/>
      <c r="HCU271" s="376"/>
      <c r="HCV271" s="376"/>
      <c r="HCW271" s="376"/>
      <c r="HCX271" s="376"/>
      <c r="HCY271" s="376"/>
      <c r="HCZ271" s="376"/>
      <c r="HDA271" s="377"/>
      <c r="HDB271" s="377"/>
      <c r="HDC271" s="376"/>
      <c r="HDD271" s="376"/>
      <c r="HDE271" s="377"/>
      <c r="HDF271" s="377"/>
      <c r="HDG271" s="376"/>
      <c r="HDH271" s="376"/>
      <c r="HDI271" s="376"/>
      <c r="HDJ271" s="376"/>
      <c r="HDK271" s="376"/>
      <c r="HDL271" s="370"/>
      <c r="HDM271" s="396"/>
      <c r="HDN271" s="376"/>
      <c r="HDO271" s="376"/>
      <c r="HDP271" s="376"/>
      <c r="HDQ271" s="376"/>
      <c r="HDR271" s="376"/>
      <c r="HDS271" s="376"/>
      <c r="HDT271" s="376"/>
      <c r="HDU271" s="375"/>
      <c r="HDV271" s="375"/>
      <c r="HDW271" s="375"/>
      <c r="HDX271" s="375"/>
      <c r="HDY271" s="375"/>
      <c r="HDZ271" s="375"/>
      <c r="HEA271" s="375"/>
      <c r="HEB271" s="375"/>
      <c r="HEC271" s="375"/>
      <c r="HED271" s="375"/>
      <c r="HEE271" s="375"/>
      <c r="HEF271" s="375"/>
      <c r="HEG271" s="375"/>
      <c r="HEH271" s="375"/>
      <c r="HEI271" s="375"/>
      <c r="HEJ271" s="375"/>
      <c r="HEK271" s="375"/>
      <c r="HEL271" s="375"/>
      <c r="HEM271" s="375"/>
      <c r="HEN271" s="375"/>
      <c r="HEO271" s="375"/>
      <c r="HEP271" s="375"/>
      <c r="HEQ271" s="375"/>
      <c r="HER271" s="375"/>
      <c r="HES271" s="375"/>
      <c r="HET271" s="375"/>
      <c r="HEU271" s="375"/>
      <c r="HEV271" s="375"/>
      <c r="HEW271" s="375"/>
      <c r="HEX271" s="375"/>
      <c r="HEY271" s="375"/>
      <c r="HEZ271" s="375"/>
      <c r="HFA271" s="375"/>
      <c r="HFB271" s="375"/>
      <c r="HFC271" s="375"/>
      <c r="HFD271" s="375"/>
      <c r="HFE271" s="375"/>
      <c r="HFF271" s="375"/>
      <c r="HFG271" s="375"/>
      <c r="HFH271" s="375"/>
      <c r="HFI271" s="375"/>
      <c r="HFJ271" s="375"/>
      <c r="HFK271" s="375"/>
      <c r="HFL271" s="375"/>
      <c r="HFM271" s="376"/>
      <c r="HFN271" s="376"/>
      <c r="HFO271" s="376"/>
      <c r="HFP271" s="376"/>
      <c r="HFQ271" s="376"/>
      <c r="HFR271" s="376"/>
      <c r="HFS271" s="376"/>
      <c r="HFT271" s="376"/>
      <c r="HFU271" s="376"/>
      <c r="HFV271" s="376"/>
      <c r="HFW271" s="376"/>
      <c r="HFX271" s="376"/>
      <c r="HFY271" s="376"/>
      <c r="HFZ271" s="376"/>
      <c r="HGA271" s="376"/>
      <c r="HGB271" s="376"/>
      <c r="HGC271" s="376"/>
      <c r="HGD271" s="376"/>
      <c r="HGE271" s="376"/>
      <c r="HGF271" s="376"/>
      <c r="HGG271" s="376"/>
      <c r="HGH271" s="376"/>
      <c r="HGI271" s="376"/>
      <c r="HGJ271" s="376"/>
      <c r="HGK271" s="377"/>
      <c r="HGL271" s="377"/>
      <c r="HGM271" s="377"/>
      <c r="HGN271" s="377"/>
      <c r="HGO271" s="377"/>
      <c r="HGP271" s="376"/>
      <c r="HGQ271" s="376"/>
      <c r="HGR271" s="377"/>
      <c r="HGS271" s="377"/>
      <c r="HGT271" s="376"/>
      <c r="HGU271" s="376"/>
      <c r="HGV271" s="377"/>
      <c r="HGW271" s="377"/>
      <c r="HGX271" s="376"/>
      <c r="HGY271" s="376"/>
      <c r="HGZ271" s="376"/>
      <c r="HHA271" s="376"/>
      <c r="HHB271" s="376"/>
      <c r="HHC271" s="376"/>
      <c r="HHD271" s="376"/>
      <c r="HHE271" s="377"/>
      <c r="HHF271" s="377"/>
      <c r="HHG271" s="376"/>
      <c r="HHH271" s="376"/>
      <c r="HHI271" s="377"/>
      <c r="HHJ271" s="377"/>
      <c r="HHK271" s="376"/>
      <c r="HHL271" s="376"/>
      <c r="HHM271" s="376"/>
      <c r="HHN271" s="376"/>
      <c r="HHO271" s="376"/>
      <c r="HHP271" s="370"/>
      <c r="HHQ271" s="396"/>
      <c r="HHR271" s="376"/>
      <c r="HHS271" s="376"/>
      <c r="HHT271" s="376"/>
      <c r="HHU271" s="376"/>
      <c r="HHV271" s="376"/>
      <c r="HHW271" s="376"/>
      <c r="HHX271" s="376"/>
      <c r="HHY271" s="375"/>
      <c r="HHZ271" s="375"/>
      <c r="HIA271" s="375"/>
      <c r="HIB271" s="375"/>
      <c r="HIC271" s="375"/>
      <c r="HID271" s="375"/>
      <c r="HIE271" s="375"/>
      <c r="HIF271" s="375"/>
      <c r="HIG271" s="375"/>
      <c r="HIH271" s="375"/>
      <c r="HII271" s="375"/>
      <c r="HIJ271" s="375"/>
      <c r="HIK271" s="375"/>
      <c r="HIL271" s="375"/>
      <c r="HIM271" s="375"/>
      <c r="HIN271" s="375"/>
      <c r="HIO271" s="375"/>
      <c r="HIP271" s="375"/>
      <c r="HIQ271" s="375"/>
      <c r="HIR271" s="375"/>
      <c r="HIS271" s="375"/>
      <c r="HIT271" s="375"/>
      <c r="HIU271" s="375"/>
      <c r="HIV271" s="375"/>
      <c r="HIW271" s="375"/>
      <c r="HIX271" s="375"/>
      <c r="HIY271" s="375"/>
      <c r="HIZ271" s="375"/>
      <c r="HJA271" s="375"/>
      <c r="HJB271" s="375"/>
      <c r="HJC271" s="375"/>
      <c r="HJD271" s="375"/>
      <c r="HJE271" s="375"/>
      <c r="HJF271" s="375"/>
      <c r="HJG271" s="375"/>
      <c r="HJH271" s="375"/>
      <c r="HJI271" s="375"/>
      <c r="HJJ271" s="375"/>
      <c r="HJK271" s="375"/>
      <c r="HJL271" s="375"/>
      <c r="HJM271" s="375"/>
      <c r="HJN271" s="375"/>
      <c r="HJO271" s="375"/>
      <c r="HJP271" s="375"/>
      <c r="HJQ271" s="376"/>
      <c r="HJR271" s="376"/>
      <c r="HJS271" s="376"/>
      <c r="HJT271" s="376"/>
      <c r="HJU271" s="376"/>
      <c r="HJV271" s="376"/>
      <c r="HJW271" s="376"/>
      <c r="HJX271" s="376"/>
      <c r="HJY271" s="376"/>
      <c r="HJZ271" s="376"/>
      <c r="HKA271" s="376"/>
      <c r="HKB271" s="376"/>
      <c r="HKC271" s="376"/>
      <c r="HKD271" s="376"/>
      <c r="HKE271" s="376"/>
      <c r="HKF271" s="376"/>
      <c r="HKG271" s="376"/>
      <c r="HKH271" s="376"/>
      <c r="HKI271" s="376"/>
      <c r="HKJ271" s="376"/>
      <c r="HKK271" s="376"/>
      <c r="HKL271" s="376"/>
      <c r="HKM271" s="376"/>
      <c r="HKN271" s="376"/>
      <c r="HKO271" s="377"/>
      <c r="HKP271" s="377"/>
      <c r="HKQ271" s="377"/>
      <c r="HKR271" s="377"/>
      <c r="HKS271" s="377"/>
      <c r="HKT271" s="376"/>
      <c r="HKU271" s="376"/>
      <c r="HKV271" s="377"/>
      <c r="HKW271" s="377"/>
      <c r="HKX271" s="376"/>
      <c r="HKY271" s="376"/>
      <c r="HKZ271" s="377"/>
      <c r="HLA271" s="377"/>
      <c r="HLB271" s="376"/>
      <c r="HLC271" s="376"/>
      <c r="HLD271" s="376"/>
      <c r="HLE271" s="376"/>
      <c r="HLF271" s="376"/>
      <c r="HLG271" s="376"/>
      <c r="HLH271" s="376"/>
      <c r="HLI271" s="377"/>
      <c r="HLJ271" s="377"/>
      <c r="HLK271" s="376"/>
      <c r="HLL271" s="376"/>
      <c r="HLM271" s="377"/>
      <c r="HLN271" s="377"/>
      <c r="HLO271" s="376"/>
      <c r="HLP271" s="376"/>
      <c r="HLQ271" s="376"/>
      <c r="HLR271" s="376"/>
      <c r="HLS271" s="376"/>
      <c r="HLT271" s="370"/>
      <c r="HLU271" s="396"/>
      <c r="HLV271" s="376"/>
      <c r="HLW271" s="376"/>
      <c r="HLX271" s="376"/>
      <c r="HLY271" s="376"/>
      <c r="HLZ271" s="376"/>
      <c r="HMA271" s="376"/>
      <c r="HMB271" s="376"/>
      <c r="HMC271" s="375"/>
      <c r="HMD271" s="375"/>
      <c r="HME271" s="375"/>
      <c r="HMF271" s="375"/>
      <c r="HMG271" s="375"/>
      <c r="HMH271" s="375"/>
      <c r="HMI271" s="375"/>
      <c r="HMJ271" s="375"/>
      <c r="HMK271" s="375"/>
      <c r="HML271" s="375"/>
      <c r="HMM271" s="375"/>
      <c r="HMN271" s="375"/>
      <c r="HMO271" s="375"/>
      <c r="HMP271" s="375"/>
      <c r="HMQ271" s="375"/>
      <c r="HMR271" s="375"/>
      <c r="HMS271" s="375"/>
      <c r="HMT271" s="375"/>
      <c r="HMU271" s="375"/>
      <c r="HMV271" s="375"/>
      <c r="HMW271" s="375"/>
      <c r="HMX271" s="375"/>
      <c r="HMY271" s="375"/>
      <c r="HMZ271" s="375"/>
      <c r="HNA271" s="375"/>
      <c r="HNB271" s="375"/>
      <c r="HNC271" s="375"/>
      <c r="HND271" s="375"/>
      <c r="HNE271" s="375"/>
      <c r="HNF271" s="375"/>
      <c r="HNG271" s="375"/>
      <c r="HNH271" s="375"/>
      <c r="HNI271" s="375"/>
      <c r="HNJ271" s="375"/>
      <c r="HNK271" s="375"/>
      <c r="HNL271" s="375"/>
      <c r="HNM271" s="375"/>
      <c r="HNN271" s="375"/>
      <c r="HNO271" s="375"/>
      <c r="HNP271" s="375"/>
      <c r="HNQ271" s="375"/>
      <c r="HNR271" s="375"/>
      <c r="HNS271" s="375"/>
      <c r="HNT271" s="375"/>
      <c r="HNU271" s="376"/>
      <c r="HNV271" s="376"/>
      <c r="HNW271" s="376"/>
      <c r="HNX271" s="376"/>
      <c r="HNY271" s="376"/>
      <c r="HNZ271" s="376"/>
      <c r="HOA271" s="376"/>
      <c r="HOB271" s="376"/>
      <c r="HOC271" s="376"/>
      <c r="HOD271" s="376"/>
      <c r="HOE271" s="376"/>
      <c r="HOF271" s="376"/>
      <c r="HOG271" s="376"/>
      <c r="HOH271" s="376"/>
      <c r="HOI271" s="376"/>
      <c r="HOJ271" s="376"/>
      <c r="HOK271" s="376"/>
      <c r="HOL271" s="376"/>
      <c r="HOM271" s="376"/>
      <c r="HON271" s="376"/>
      <c r="HOO271" s="376"/>
      <c r="HOP271" s="376"/>
      <c r="HOQ271" s="376"/>
      <c r="HOR271" s="376"/>
      <c r="HOS271" s="377"/>
      <c r="HOT271" s="377"/>
      <c r="HOU271" s="377"/>
      <c r="HOV271" s="377"/>
      <c r="HOW271" s="377"/>
      <c r="HOX271" s="376"/>
      <c r="HOY271" s="376"/>
      <c r="HOZ271" s="377"/>
      <c r="HPA271" s="377"/>
      <c r="HPB271" s="376"/>
      <c r="HPC271" s="376"/>
      <c r="HPD271" s="377"/>
      <c r="HPE271" s="377"/>
      <c r="HPF271" s="376"/>
      <c r="HPG271" s="376"/>
      <c r="HPH271" s="376"/>
      <c r="HPI271" s="376"/>
      <c r="HPJ271" s="376"/>
      <c r="HPK271" s="376"/>
      <c r="HPL271" s="376"/>
      <c r="HPM271" s="377"/>
      <c r="HPN271" s="377"/>
      <c r="HPO271" s="376"/>
      <c r="HPP271" s="376"/>
      <c r="HPQ271" s="377"/>
      <c r="HPR271" s="377"/>
      <c r="HPS271" s="376"/>
      <c r="HPT271" s="376"/>
      <c r="HPU271" s="376"/>
      <c r="HPV271" s="376"/>
      <c r="HPW271" s="376"/>
      <c r="HPX271" s="370"/>
      <c r="HPY271" s="396"/>
      <c r="HPZ271" s="376"/>
      <c r="HQA271" s="376"/>
      <c r="HQB271" s="376"/>
      <c r="HQC271" s="376"/>
      <c r="HQD271" s="376"/>
      <c r="HQE271" s="376"/>
      <c r="HQF271" s="376"/>
      <c r="HQG271" s="375"/>
      <c r="HQH271" s="375"/>
      <c r="HQI271" s="375"/>
      <c r="HQJ271" s="375"/>
      <c r="HQK271" s="375"/>
      <c r="HQL271" s="375"/>
      <c r="HQM271" s="375"/>
      <c r="HQN271" s="375"/>
      <c r="HQO271" s="375"/>
      <c r="HQP271" s="375"/>
      <c r="HQQ271" s="375"/>
      <c r="HQR271" s="375"/>
      <c r="HQS271" s="375"/>
      <c r="HQT271" s="375"/>
      <c r="HQU271" s="375"/>
      <c r="HQV271" s="375"/>
      <c r="HQW271" s="375"/>
      <c r="HQX271" s="375"/>
      <c r="HQY271" s="375"/>
      <c r="HQZ271" s="375"/>
      <c r="HRA271" s="375"/>
      <c r="HRB271" s="375"/>
      <c r="HRC271" s="375"/>
      <c r="HRD271" s="375"/>
      <c r="HRE271" s="375"/>
      <c r="HRF271" s="375"/>
      <c r="HRG271" s="375"/>
      <c r="HRH271" s="375"/>
      <c r="HRI271" s="375"/>
      <c r="HRJ271" s="375"/>
      <c r="HRK271" s="375"/>
      <c r="HRL271" s="375"/>
      <c r="HRM271" s="375"/>
      <c r="HRN271" s="375"/>
      <c r="HRO271" s="375"/>
      <c r="HRP271" s="375"/>
      <c r="HRQ271" s="375"/>
      <c r="HRR271" s="375"/>
      <c r="HRS271" s="375"/>
      <c r="HRT271" s="375"/>
      <c r="HRU271" s="375"/>
      <c r="HRV271" s="375"/>
      <c r="HRW271" s="375"/>
      <c r="HRX271" s="375"/>
      <c r="HRY271" s="376"/>
      <c r="HRZ271" s="376"/>
      <c r="HSA271" s="376"/>
      <c r="HSB271" s="376"/>
      <c r="HSC271" s="376"/>
      <c r="HSD271" s="376"/>
      <c r="HSE271" s="376"/>
      <c r="HSF271" s="376"/>
      <c r="HSG271" s="376"/>
      <c r="HSH271" s="376"/>
      <c r="HSI271" s="376"/>
      <c r="HSJ271" s="376"/>
      <c r="HSK271" s="376"/>
      <c r="HSL271" s="376"/>
      <c r="HSM271" s="376"/>
      <c r="HSN271" s="376"/>
      <c r="HSO271" s="376"/>
      <c r="HSP271" s="376"/>
      <c r="HSQ271" s="376"/>
      <c r="HSR271" s="376"/>
      <c r="HSS271" s="376"/>
      <c r="HST271" s="376"/>
      <c r="HSU271" s="376"/>
      <c r="HSV271" s="376"/>
      <c r="HSW271" s="377"/>
      <c r="HSX271" s="377"/>
      <c r="HSY271" s="377"/>
      <c r="HSZ271" s="377"/>
      <c r="HTA271" s="377"/>
      <c r="HTB271" s="376"/>
      <c r="HTC271" s="376"/>
      <c r="HTD271" s="377"/>
      <c r="HTE271" s="377"/>
      <c r="HTF271" s="376"/>
      <c r="HTG271" s="376"/>
      <c r="HTH271" s="377"/>
      <c r="HTI271" s="377"/>
      <c r="HTJ271" s="376"/>
      <c r="HTK271" s="376"/>
      <c r="HTL271" s="376"/>
      <c r="HTM271" s="376"/>
      <c r="HTN271" s="376"/>
      <c r="HTO271" s="376"/>
      <c r="HTP271" s="376"/>
      <c r="HTQ271" s="377"/>
      <c r="HTR271" s="377"/>
      <c r="HTS271" s="376"/>
      <c r="HTT271" s="376"/>
      <c r="HTU271" s="377"/>
      <c r="HTV271" s="377"/>
      <c r="HTW271" s="376"/>
      <c r="HTX271" s="376"/>
      <c r="HTY271" s="376"/>
      <c r="HTZ271" s="376"/>
      <c r="HUA271" s="376"/>
      <c r="HUB271" s="370"/>
      <c r="HUC271" s="396"/>
      <c r="HUD271" s="376"/>
      <c r="HUE271" s="376"/>
      <c r="HUF271" s="376"/>
      <c r="HUG271" s="376"/>
      <c r="HUH271" s="376"/>
      <c r="HUI271" s="376"/>
      <c r="HUJ271" s="376"/>
      <c r="HUK271" s="375"/>
      <c r="HUL271" s="375"/>
      <c r="HUM271" s="375"/>
      <c r="HUN271" s="375"/>
      <c r="HUO271" s="375"/>
      <c r="HUP271" s="375"/>
      <c r="HUQ271" s="375"/>
      <c r="HUR271" s="375"/>
      <c r="HUS271" s="375"/>
      <c r="HUT271" s="375"/>
      <c r="HUU271" s="375"/>
      <c r="HUV271" s="375"/>
      <c r="HUW271" s="375"/>
      <c r="HUX271" s="375"/>
      <c r="HUY271" s="375"/>
      <c r="HUZ271" s="375"/>
      <c r="HVA271" s="375"/>
      <c r="HVB271" s="375"/>
      <c r="HVC271" s="375"/>
      <c r="HVD271" s="375"/>
      <c r="HVE271" s="375"/>
      <c r="HVF271" s="375"/>
      <c r="HVG271" s="375"/>
      <c r="HVH271" s="375"/>
      <c r="HVI271" s="375"/>
      <c r="HVJ271" s="375"/>
      <c r="HVK271" s="375"/>
      <c r="HVL271" s="375"/>
      <c r="HVM271" s="375"/>
      <c r="HVN271" s="375"/>
      <c r="HVO271" s="375"/>
      <c r="HVP271" s="375"/>
      <c r="HVQ271" s="375"/>
      <c r="HVR271" s="375"/>
      <c r="HVS271" s="375"/>
      <c r="HVT271" s="375"/>
      <c r="HVU271" s="375"/>
      <c r="HVV271" s="375"/>
      <c r="HVW271" s="375"/>
      <c r="HVX271" s="375"/>
      <c r="HVY271" s="375"/>
      <c r="HVZ271" s="375"/>
      <c r="HWA271" s="375"/>
      <c r="HWB271" s="375"/>
      <c r="HWC271" s="376"/>
      <c r="HWD271" s="376"/>
      <c r="HWE271" s="376"/>
      <c r="HWF271" s="376"/>
      <c r="HWG271" s="376"/>
      <c r="HWH271" s="376"/>
      <c r="HWI271" s="376"/>
      <c r="HWJ271" s="376"/>
      <c r="HWK271" s="376"/>
      <c r="HWL271" s="376"/>
      <c r="HWM271" s="376"/>
      <c r="HWN271" s="376"/>
      <c r="HWO271" s="376"/>
      <c r="HWP271" s="376"/>
      <c r="HWQ271" s="376"/>
      <c r="HWR271" s="376"/>
      <c r="HWS271" s="376"/>
      <c r="HWT271" s="376"/>
      <c r="HWU271" s="376"/>
      <c r="HWV271" s="376"/>
      <c r="HWW271" s="376"/>
      <c r="HWX271" s="376"/>
      <c r="HWY271" s="376"/>
      <c r="HWZ271" s="376"/>
      <c r="HXA271" s="377"/>
      <c r="HXB271" s="377"/>
      <c r="HXC271" s="377"/>
      <c r="HXD271" s="377"/>
      <c r="HXE271" s="377"/>
      <c r="HXF271" s="376"/>
      <c r="HXG271" s="376"/>
      <c r="HXH271" s="377"/>
      <c r="HXI271" s="377"/>
      <c r="HXJ271" s="376"/>
      <c r="HXK271" s="376"/>
      <c r="HXL271" s="377"/>
      <c r="HXM271" s="377"/>
      <c r="HXN271" s="376"/>
      <c r="HXO271" s="376"/>
      <c r="HXP271" s="376"/>
      <c r="HXQ271" s="376"/>
      <c r="HXR271" s="376"/>
      <c r="HXS271" s="376"/>
      <c r="HXT271" s="376"/>
      <c r="HXU271" s="377"/>
      <c r="HXV271" s="377"/>
      <c r="HXW271" s="376"/>
      <c r="HXX271" s="376"/>
      <c r="HXY271" s="377"/>
      <c r="HXZ271" s="377"/>
      <c r="HYA271" s="376"/>
      <c r="HYB271" s="376"/>
      <c r="HYC271" s="376"/>
      <c r="HYD271" s="376"/>
      <c r="HYE271" s="376"/>
      <c r="HYF271" s="370"/>
      <c r="HYG271" s="396"/>
      <c r="HYH271" s="376"/>
      <c r="HYI271" s="376"/>
      <c r="HYJ271" s="376"/>
      <c r="HYK271" s="376"/>
      <c r="HYL271" s="376"/>
      <c r="HYM271" s="376"/>
      <c r="HYN271" s="376"/>
      <c r="HYO271" s="375"/>
      <c r="HYP271" s="375"/>
      <c r="HYQ271" s="375"/>
      <c r="HYR271" s="375"/>
      <c r="HYS271" s="375"/>
      <c r="HYT271" s="375"/>
      <c r="HYU271" s="375"/>
      <c r="HYV271" s="375"/>
      <c r="HYW271" s="375"/>
      <c r="HYX271" s="375"/>
      <c r="HYY271" s="375"/>
      <c r="HYZ271" s="375"/>
      <c r="HZA271" s="375"/>
      <c r="HZB271" s="375"/>
      <c r="HZC271" s="375"/>
      <c r="HZD271" s="375"/>
      <c r="HZE271" s="375"/>
      <c r="HZF271" s="375"/>
      <c r="HZG271" s="375"/>
      <c r="HZH271" s="375"/>
      <c r="HZI271" s="375"/>
      <c r="HZJ271" s="375"/>
      <c r="HZK271" s="375"/>
      <c r="HZL271" s="375"/>
      <c r="HZM271" s="375"/>
      <c r="HZN271" s="375"/>
      <c r="HZO271" s="375"/>
      <c r="HZP271" s="375"/>
      <c r="HZQ271" s="375"/>
      <c r="HZR271" s="375"/>
      <c r="HZS271" s="375"/>
      <c r="HZT271" s="375"/>
      <c r="HZU271" s="375"/>
      <c r="HZV271" s="375"/>
      <c r="HZW271" s="375"/>
      <c r="HZX271" s="375"/>
      <c r="HZY271" s="375"/>
      <c r="HZZ271" s="375"/>
      <c r="IAA271" s="375"/>
      <c r="IAB271" s="375"/>
      <c r="IAC271" s="375"/>
      <c r="IAD271" s="375"/>
      <c r="IAE271" s="375"/>
      <c r="IAF271" s="375"/>
      <c r="IAG271" s="376"/>
      <c r="IAH271" s="376"/>
      <c r="IAI271" s="376"/>
      <c r="IAJ271" s="376"/>
      <c r="IAK271" s="376"/>
      <c r="IAL271" s="376"/>
      <c r="IAM271" s="376"/>
      <c r="IAN271" s="376"/>
      <c r="IAO271" s="376"/>
      <c r="IAP271" s="376"/>
      <c r="IAQ271" s="376"/>
      <c r="IAR271" s="376"/>
      <c r="IAS271" s="376"/>
      <c r="IAT271" s="376"/>
      <c r="IAU271" s="376"/>
      <c r="IAV271" s="376"/>
      <c r="IAW271" s="376"/>
      <c r="IAX271" s="376"/>
      <c r="IAY271" s="376"/>
      <c r="IAZ271" s="376"/>
      <c r="IBA271" s="376"/>
      <c r="IBB271" s="376"/>
      <c r="IBC271" s="376"/>
      <c r="IBD271" s="376"/>
      <c r="IBE271" s="377"/>
      <c r="IBF271" s="377"/>
      <c r="IBG271" s="377"/>
      <c r="IBH271" s="377"/>
      <c r="IBI271" s="377"/>
      <c r="IBJ271" s="376"/>
      <c r="IBK271" s="376"/>
      <c r="IBL271" s="377"/>
      <c r="IBM271" s="377"/>
      <c r="IBN271" s="376"/>
      <c r="IBO271" s="376"/>
      <c r="IBP271" s="377"/>
      <c r="IBQ271" s="377"/>
      <c r="IBR271" s="376"/>
      <c r="IBS271" s="376"/>
      <c r="IBT271" s="376"/>
      <c r="IBU271" s="376"/>
      <c r="IBV271" s="376"/>
      <c r="IBW271" s="376"/>
      <c r="IBX271" s="376"/>
      <c r="IBY271" s="377"/>
      <c r="IBZ271" s="377"/>
      <c r="ICA271" s="376"/>
      <c r="ICB271" s="376"/>
      <c r="ICC271" s="377"/>
      <c r="ICD271" s="377"/>
      <c r="ICE271" s="376"/>
      <c r="ICF271" s="376"/>
      <c r="ICG271" s="376"/>
      <c r="ICH271" s="376"/>
      <c r="ICI271" s="376"/>
      <c r="ICJ271" s="370"/>
      <c r="ICK271" s="396"/>
      <c r="ICL271" s="376"/>
      <c r="ICM271" s="376"/>
      <c r="ICN271" s="376"/>
      <c r="ICO271" s="376"/>
      <c r="ICP271" s="376"/>
      <c r="ICQ271" s="376"/>
      <c r="ICR271" s="376"/>
      <c r="ICS271" s="375"/>
      <c r="ICT271" s="375"/>
      <c r="ICU271" s="375"/>
      <c r="ICV271" s="375"/>
      <c r="ICW271" s="375"/>
      <c r="ICX271" s="375"/>
      <c r="ICY271" s="375"/>
      <c r="ICZ271" s="375"/>
      <c r="IDA271" s="375"/>
      <c r="IDB271" s="375"/>
      <c r="IDC271" s="375"/>
      <c r="IDD271" s="375"/>
      <c r="IDE271" s="375"/>
      <c r="IDF271" s="375"/>
      <c r="IDG271" s="375"/>
      <c r="IDH271" s="375"/>
      <c r="IDI271" s="375"/>
      <c r="IDJ271" s="375"/>
      <c r="IDK271" s="375"/>
      <c r="IDL271" s="375"/>
      <c r="IDM271" s="375"/>
      <c r="IDN271" s="375"/>
      <c r="IDO271" s="375"/>
      <c r="IDP271" s="375"/>
      <c r="IDQ271" s="375"/>
      <c r="IDR271" s="375"/>
      <c r="IDS271" s="375"/>
      <c r="IDT271" s="375"/>
      <c r="IDU271" s="375"/>
      <c r="IDV271" s="375"/>
      <c r="IDW271" s="375"/>
      <c r="IDX271" s="375"/>
      <c r="IDY271" s="375"/>
      <c r="IDZ271" s="375"/>
      <c r="IEA271" s="375"/>
      <c r="IEB271" s="375"/>
      <c r="IEC271" s="375"/>
      <c r="IED271" s="375"/>
      <c r="IEE271" s="375"/>
      <c r="IEF271" s="375"/>
      <c r="IEG271" s="375"/>
      <c r="IEH271" s="375"/>
      <c r="IEI271" s="375"/>
      <c r="IEJ271" s="375"/>
      <c r="IEK271" s="376"/>
      <c r="IEL271" s="376"/>
      <c r="IEM271" s="376"/>
      <c r="IEN271" s="376"/>
      <c r="IEO271" s="376"/>
      <c r="IEP271" s="376"/>
      <c r="IEQ271" s="376"/>
      <c r="IER271" s="376"/>
      <c r="IES271" s="376"/>
      <c r="IET271" s="376"/>
      <c r="IEU271" s="376"/>
      <c r="IEV271" s="376"/>
      <c r="IEW271" s="376"/>
      <c r="IEX271" s="376"/>
      <c r="IEY271" s="376"/>
      <c r="IEZ271" s="376"/>
      <c r="IFA271" s="376"/>
      <c r="IFB271" s="376"/>
      <c r="IFC271" s="376"/>
      <c r="IFD271" s="376"/>
      <c r="IFE271" s="376"/>
      <c r="IFF271" s="376"/>
      <c r="IFG271" s="376"/>
      <c r="IFH271" s="376"/>
      <c r="IFI271" s="377"/>
      <c r="IFJ271" s="377"/>
      <c r="IFK271" s="377"/>
      <c r="IFL271" s="377"/>
      <c r="IFM271" s="377"/>
      <c r="IFN271" s="376"/>
      <c r="IFO271" s="376"/>
      <c r="IFP271" s="377"/>
      <c r="IFQ271" s="377"/>
      <c r="IFR271" s="376"/>
      <c r="IFS271" s="376"/>
      <c r="IFT271" s="377"/>
      <c r="IFU271" s="377"/>
      <c r="IFV271" s="376"/>
      <c r="IFW271" s="376"/>
      <c r="IFX271" s="376"/>
      <c r="IFY271" s="376"/>
      <c r="IFZ271" s="376"/>
      <c r="IGA271" s="376"/>
      <c r="IGB271" s="376"/>
      <c r="IGC271" s="377"/>
      <c r="IGD271" s="377"/>
      <c r="IGE271" s="376"/>
      <c r="IGF271" s="376"/>
      <c r="IGG271" s="377"/>
      <c r="IGH271" s="377"/>
      <c r="IGI271" s="376"/>
      <c r="IGJ271" s="376"/>
      <c r="IGK271" s="376"/>
      <c r="IGL271" s="376"/>
      <c r="IGM271" s="376"/>
      <c r="IGN271" s="370"/>
      <c r="IGO271" s="396"/>
      <c r="IGP271" s="376"/>
      <c r="IGQ271" s="376"/>
      <c r="IGR271" s="376"/>
      <c r="IGS271" s="376"/>
      <c r="IGT271" s="376"/>
      <c r="IGU271" s="376"/>
      <c r="IGV271" s="376"/>
      <c r="IGW271" s="375"/>
      <c r="IGX271" s="375"/>
      <c r="IGY271" s="375"/>
      <c r="IGZ271" s="375"/>
      <c r="IHA271" s="375"/>
      <c r="IHB271" s="375"/>
      <c r="IHC271" s="375"/>
      <c r="IHD271" s="375"/>
      <c r="IHE271" s="375"/>
      <c r="IHF271" s="375"/>
      <c r="IHG271" s="375"/>
      <c r="IHH271" s="375"/>
      <c r="IHI271" s="375"/>
      <c r="IHJ271" s="375"/>
      <c r="IHK271" s="375"/>
      <c r="IHL271" s="375"/>
      <c r="IHM271" s="375"/>
      <c r="IHN271" s="375"/>
      <c r="IHO271" s="375"/>
      <c r="IHP271" s="375"/>
      <c r="IHQ271" s="375"/>
      <c r="IHR271" s="375"/>
      <c r="IHS271" s="375"/>
      <c r="IHT271" s="375"/>
      <c r="IHU271" s="375"/>
      <c r="IHV271" s="375"/>
      <c r="IHW271" s="375"/>
      <c r="IHX271" s="375"/>
      <c r="IHY271" s="375"/>
      <c r="IHZ271" s="375"/>
      <c r="IIA271" s="375"/>
      <c r="IIB271" s="375"/>
      <c r="IIC271" s="375"/>
      <c r="IID271" s="375"/>
      <c r="IIE271" s="375"/>
      <c r="IIF271" s="375"/>
      <c r="IIG271" s="375"/>
      <c r="IIH271" s="375"/>
      <c r="III271" s="375"/>
      <c r="IIJ271" s="375"/>
      <c r="IIK271" s="375"/>
      <c r="IIL271" s="375"/>
      <c r="IIM271" s="375"/>
      <c r="IIN271" s="375"/>
      <c r="IIO271" s="376"/>
      <c r="IIP271" s="376"/>
      <c r="IIQ271" s="376"/>
      <c r="IIR271" s="376"/>
      <c r="IIS271" s="376"/>
      <c r="IIT271" s="376"/>
      <c r="IIU271" s="376"/>
      <c r="IIV271" s="376"/>
      <c r="IIW271" s="376"/>
      <c r="IIX271" s="376"/>
      <c r="IIY271" s="376"/>
      <c r="IIZ271" s="376"/>
      <c r="IJA271" s="376"/>
      <c r="IJB271" s="376"/>
      <c r="IJC271" s="376"/>
      <c r="IJD271" s="376"/>
      <c r="IJE271" s="376"/>
      <c r="IJF271" s="376"/>
      <c r="IJG271" s="376"/>
      <c r="IJH271" s="376"/>
      <c r="IJI271" s="376"/>
      <c r="IJJ271" s="376"/>
      <c r="IJK271" s="376"/>
      <c r="IJL271" s="376"/>
      <c r="IJM271" s="377"/>
      <c r="IJN271" s="377"/>
      <c r="IJO271" s="377"/>
      <c r="IJP271" s="377"/>
      <c r="IJQ271" s="377"/>
      <c r="IJR271" s="376"/>
      <c r="IJS271" s="376"/>
      <c r="IJT271" s="377"/>
      <c r="IJU271" s="377"/>
      <c r="IJV271" s="376"/>
      <c r="IJW271" s="376"/>
      <c r="IJX271" s="377"/>
      <c r="IJY271" s="377"/>
      <c r="IJZ271" s="376"/>
      <c r="IKA271" s="376"/>
      <c r="IKB271" s="376"/>
      <c r="IKC271" s="376"/>
      <c r="IKD271" s="376"/>
      <c r="IKE271" s="376"/>
      <c r="IKF271" s="376"/>
      <c r="IKG271" s="377"/>
      <c r="IKH271" s="377"/>
      <c r="IKI271" s="376"/>
      <c r="IKJ271" s="376"/>
      <c r="IKK271" s="377"/>
      <c r="IKL271" s="377"/>
      <c r="IKM271" s="376"/>
      <c r="IKN271" s="376"/>
      <c r="IKO271" s="376"/>
      <c r="IKP271" s="376"/>
      <c r="IKQ271" s="376"/>
      <c r="IKR271" s="370"/>
      <c r="IKS271" s="396"/>
      <c r="IKT271" s="376"/>
      <c r="IKU271" s="376"/>
      <c r="IKV271" s="376"/>
      <c r="IKW271" s="376"/>
      <c r="IKX271" s="376"/>
      <c r="IKY271" s="376"/>
      <c r="IKZ271" s="376"/>
      <c r="ILA271" s="375"/>
      <c r="ILB271" s="375"/>
      <c r="ILC271" s="375"/>
      <c r="ILD271" s="375"/>
      <c r="ILE271" s="375"/>
      <c r="ILF271" s="375"/>
      <c r="ILG271" s="375"/>
      <c r="ILH271" s="375"/>
      <c r="ILI271" s="375"/>
      <c r="ILJ271" s="375"/>
      <c r="ILK271" s="375"/>
      <c r="ILL271" s="375"/>
      <c r="ILM271" s="375"/>
      <c r="ILN271" s="375"/>
      <c r="ILO271" s="375"/>
      <c r="ILP271" s="375"/>
      <c r="ILQ271" s="375"/>
      <c r="ILR271" s="375"/>
      <c r="ILS271" s="375"/>
      <c r="ILT271" s="375"/>
      <c r="ILU271" s="375"/>
      <c r="ILV271" s="375"/>
      <c r="ILW271" s="375"/>
      <c r="ILX271" s="375"/>
      <c r="ILY271" s="375"/>
      <c r="ILZ271" s="375"/>
      <c r="IMA271" s="375"/>
      <c r="IMB271" s="375"/>
      <c r="IMC271" s="375"/>
      <c r="IMD271" s="375"/>
      <c r="IME271" s="375"/>
      <c r="IMF271" s="375"/>
      <c r="IMG271" s="375"/>
      <c r="IMH271" s="375"/>
      <c r="IMI271" s="375"/>
      <c r="IMJ271" s="375"/>
      <c r="IMK271" s="375"/>
      <c r="IML271" s="375"/>
      <c r="IMM271" s="375"/>
      <c r="IMN271" s="375"/>
      <c r="IMO271" s="375"/>
      <c r="IMP271" s="375"/>
      <c r="IMQ271" s="375"/>
      <c r="IMR271" s="375"/>
      <c r="IMS271" s="376"/>
      <c r="IMT271" s="376"/>
      <c r="IMU271" s="376"/>
      <c r="IMV271" s="376"/>
      <c r="IMW271" s="376"/>
      <c r="IMX271" s="376"/>
      <c r="IMY271" s="376"/>
      <c r="IMZ271" s="376"/>
      <c r="INA271" s="376"/>
      <c r="INB271" s="376"/>
      <c r="INC271" s="376"/>
      <c r="IND271" s="376"/>
      <c r="INE271" s="376"/>
      <c r="INF271" s="376"/>
      <c r="ING271" s="376"/>
      <c r="INH271" s="376"/>
      <c r="INI271" s="376"/>
      <c r="INJ271" s="376"/>
      <c r="INK271" s="376"/>
      <c r="INL271" s="376"/>
      <c r="INM271" s="376"/>
      <c r="INN271" s="376"/>
      <c r="INO271" s="376"/>
      <c r="INP271" s="376"/>
      <c r="INQ271" s="377"/>
      <c r="INR271" s="377"/>
      <c r="INS271" s="377"/>
      <c r="INT271" s="377"/>
      <c r="INU271" s="377"/>
      <c r="INV271" s="376"/>
      <c r="INW271" s="376"/>
      <c r="INX271" s="377"/>
      <c r="INY271" s="377"/>
      <c r="INZ271" s="376"/>
      <c r="IOA271" s="376"/>
      <c r="IOB271" s="377"/>
      <c r="IOC271" s="377"/>
      <c r="IOD271" s="376"/>
      <c r="IOE271" s="376"/>
      <c r="IOF271" s="376"/>
      <c r="IOG271" s="376"/>
      <c r="IOH271" s="376"/>
      <c r="IOI271" s="376"/>
      <c r="IOJ271" s="376"/>
      <c r="IOK271" s="377"/>
      <c r="IOL271" s="377"/>
      <c r="IOM271" s="376"/>
      <c r="ION271" s="376"/>
      <c r="IOO271" s="377"/>
      <c r="IOP271" s="377"/>
      <c r="IOQ271" s="376"/>
      <c r="IOR271" s="376"/>
      <c r="IOS271" s="376"/>
      <c r="IOT271" s="376"/>
      <c r="IOU271" s="376"/>
      <c r="IOV271" s="370"/>
      <c r="IOW271" s="396"/>
      <c r="IOX271" s="376"/>
      <c r="IOY271" s="376"/>
      <c r="IOZ271" s="376"/>
      <c r="IPA271" s="376"/>
      <c r="IPB271" s="376"/>
      <c r="IPC271" s="376"/>
      <c r="IPD271" s="376"/>
      <c r="IPE271" s="375"/>
      <c r="IPF271" s="375"/>
      <c r="IPG271" s="375"/>
      <c r="IPH271" s="375"/>
      <c r="IPI271" s="375"/>
      <c r="IPJ271" s="375"/>
      <c r="IPK271" s="375"/>
      <c r="IPL271" s="375"/>
      <c r="IPM271" s="375"/>
      <c r="IPN271" s="375"/>
      <c r="IPO271" s="375"/>
      <c r="IPP271" s="375"/>
      <c r="IPQ271" s="375"/>
      <c r="IPR271" s="375"/>
      <c r="IPS271" s="375"/>
      <c r="IPT271" s="375"/>
      <c r="IPU271" s="375"/>
      <c r="IPV271" s="375"/>
      <c r="IPW271" s="375"/>
      <c r="IPX271" s="375"/>
      <c r="IPY271" s="375"/>
      <c r="IPZ271" s="375"/>
      <c r="IQA271" s="375"/>
      <c r="IQB271" s="375"/>
      <c r="IQC271" s="375"/>
      <c r="IQD271" s="375"/>
      <c r="IQE271" s="375"/>
      <c r="IQF271" s="375"/>
      <c r="IQG271" s="375"/>
      <c r="IQH271" s="375"/>
      <c r="IQI271" s="375"/>
      <c r="IQJ271" s="375"/>
      <c r="IQK271" s="375"/>
      <c r="IQL271" s="375"/>
      <c r="IQM271" s="375"/>
      <c r="IQN271" s="375"/>
      <c r="IQO271" s="375"/>
      <c r="IQP271" s="375"/>
      <c r="IQQ271" s="375"/>
      <c r="IQR271" s="375"/>
      <c r="IQS271" s="375"/>
      <c r="IQT271" s="375"/>
      <c r="IQU271" s="375"/>
      <c r="IQV271" s="375"/>
      <c r="IQW271" s="376"/>
      <c r="IQX271" s="376"/>
      <c r="IQY271" s="376"/>
      <c r="IQZ271" s="376"/>
      <c r="IRA271" s="376"/>
      <c r="IRB271" s="376"/>
      <c r="IRC271" s="376"/>
      <c r="IRD271" s="376"/>
      <c r="IRE271" s="376"/>
      <c r="IRF271" s="376"/>
      <c r="IRG271" s="376"/>
      <c r="IRH271" s="376"/>
      <c r="IRI271" s="376"/>
      <c r="IRJ271" s="376"/>
      <c r="IRK271" s="376"/>
      <c r="IRL271" s="376"/>
      <c r="IRM271" s="376"/>
      <c r="IRN271" s="376"/>
      <c r="IRO271" s="376"/>
      <c r="IRP271" s="376"/>
      <c r="IRQ271" s="376"/>
      <c r="IRR271" s="376"/>
      <c r="IRS271" s="376"/>
      <c r="IRT271" s="376"/>
      <c r="IRU271" s="377"/>
      <c r="IRV271" s="377"/>
      <c r="IRW271" s="377"/>
      <c r="IRX271" s="377"/>
      <c r="IRY271" s="377"/>
      <c r="IRZ271" s="376"/>
      <c r="ISA271" s="376"/>
      <c r="ISB271" s="377"/>
      <c r="ISC271" s="377"/>
      <c r="ISD271" s="376"/>
      <c r="ISE271" s="376"/>
      <c r="ISF271" s="377"/>
      <c r="ISG271" s="377"/>
      <c r="ISH271" s="376"/>
      <c r="ISI271" s="376"/>
      <c r="ISJ271" s="376"/>
      <c r="ISK271" s="376"/>
      <c r="ISL271" s="376"/>
      <c r="ISM271" s="376"/>
      <c r="ISN271" s="376"/>
      <c r="ISO271" s="377"/>
      <c r="ISP271" s="377"/>
      <c r="ISQ271" s="376"/>
      <c r="ISR271" s="376"/>
      <c r="ISS271" s="377"/>
      <c r="IST271" s="377"/>
      <c r="ISU271" s="376"/>
      <c r="ISV271" s="376"/>
      <c r="ISW271" s="376"/>
      <c r="ISX271" s="376"/>
      <c r="ISY271" s="376"/>
      <c r="ISZ271" s="370"/>
      <c r="ITA271" s="396"/>
      <c r="ITB271" s="376"/>
      <c r="ITC271" s="376"/>
      <c r="ITD271" s="376"/>
      <c r="ITE271" s="376"/>
      <c r="ITF271" s="376"/>
      <c r="ITG271" s="376"/>
      <c r="ITH271" s="376"/>
      <c r="ITI271" s="375"/>
      <c r="ITJ271" s="375"/>
      <c r="ITK271" s="375"/>
      <c r="ITL271" s="375"/>
      <c r="ITM271" s="375"/>
      <c r="ITN271" s="375"/>
      <c r="ITO271" s="375"/>
      <c r="ITP271" s="375"/>
      <c r="ITQ271" s="375"/>
      <c r="ITR271" s="375"/>
      <c r="ITS271" s="375"/>
      <c r="ITT271" s="375"/>
      <c r="ITU271" s="375"/>
      <c r="ITV271" s="375"/>
      <c r="ITW271" s="375"/>
      <c r="ITX271" s="375"/>
      <c r="ITY271" s="375"/>
      <c r="ITZ271" s="375"/>
      <c r="IUA271" s="375"/>
      <c r="IUB271" s="375"/>
      <c r="IUC271" s="375"/>
      <c r="IUD271" s="375"/>
      <c r="IUE271" s="375"/>
      <c r="IUF271" s="375"/>
      <c r="IUG271" s="375"/>
      <c r="IUH271" s="375"/>
      <c r="IUI271" s="375"/>
      <c r="IUJ271" s="375"/>
      <c r="IUK271" s="375"/>
      <c r="IUL271" s="375"/>
      <c r="IUM271" s="375"/>
      <c r="IUN271" s="375"/>
      <c r="IUO271" s="375"/>
      <c r="IUP271" s="375"/>
      <c r="IUQ271" s="375"/>
      <c r="IUR271" s="375"/>
      <c r="IUS271" s="375"/>
      <c r="IUT271" s="375"/>
      <c r="IUU271" s="375"/>
      <c r="IUV271" s="375"/>
      <c r="IUW271" s="375"/>
      <c r="IUX271" s="375"/>
      <c r="IUY271" s="375"/>
      <c r="IUZ271" s="375"/>
      <c r="IVA271" s="376"/>
      <c r="IVB271" s="376"/>
      <c r="IVC271" s="376"/>
      <c r="IVD271" s="376"/>
      <c r="IVE271" s="376"/>
      <c r="IVF271" s="376"/>
      <c r="IVG271" s="376"/>
      <c r="IVH271" s="376"/>
      <c r="IVI271" s="376"/>
      <c r="IVJ271" s="376"/>
      <c r="IVK271" s="376"/>
      <c r="IVL271" s="376"/>
      <c r="IVM271" s="376"/>
      <c r="IVN271" s="376"/>
      <c r="IVO271" s="376"/>
      <c r="IVP271" s="376"/>
      <c r="IVQ271" s="376"/>
      <c r="IVR271" s="376"/>
      <c r="IVS271" s="376"/>
      <c r="IVT271" s="376"/>
      <c r="IVU271" s="376"/>
      <c r="IVV271" s="376"/>
      <c r="IVW271" s="376"/>
      <c r="IVX271" s="376"/>
      <c r="IVY271" s="377"/>
      <c r="IVZ271" s="377"/>
      <c r="IWA271" s="377"/>
      <c r="IWB271" s="377"/>
      <c r="IWC271" s="377"/>
      <c r="IWD271" s="376"/>
      <c r="IWE271" s="376"/>
      <c r="IWF271" s="377"/>
      <c r="IWG271" s="377"/>
      <c r="IWH271" s="376"/>
      <c r="IWI271" s="376"/>
      <c r="IWJ271" s="377"/>
      <c r="IWK271" s="377"/>
      <c r="IWL271" s="376"/>
      <c r="IWM271" s="376"/>
      <c r="IWN271" s="376"/>
      <c r="IWO271" s="376"/>
      <c r="IWP271" s="376"/>
      <c r="IWQ271" s="376"/>
      <c r="IWR271" s="376"/>
      <c r="IWS271" s="377"/>
      <c r="IWT271" s="377"/>
      <c r="IWU271" s="376"/>
      <c r="IWV271" s="376"/>
      <c r="IWW271" s="377"/>
      <c r="IWX271" s="377"/>
      <c r="IWY271" s="376"/>
      <c r="IWZ271" s="376"/>
      <c r="IXA271" s="376"/>
      <c r="IXB271" s="376"/>
      <c r="IXC271" s="376"/>
      <c r="IXD271" s="370"/>
      <c r="IXE271" s="396"/>
      <c r="IXF271" s="376"/>
      <c r="IXG271" s="376"/>
      <c r="IXH271" s="376"/>
      <c r="IXI271" s="376"/>
      <c r="IXJ271" s="376"/>
      <c r="IXK271" s="376"/>
      <c r="IXL271" s="376"/>
      <c r="IXM271" s="375"/>
      <c r="IXN271" s="375"/>
      <c r="IXO271" s="375"/>
      <c r="IXP271" s="375"/>
      <c r="IXQ271" s="375"/>
      <c r="IXR271" s="375"/>
      <c r="IXS271" s="375"/>
      <c r="IXT271" s="375"/>
      <c r="IXU271" s="375"/>
      <c r="IXV271" s="375"/>
      <c r="IXW271" s="375"/>
      <c r="IXX271" s="375"/>
      <c r="IXY271" s="375"/>
      <c r="IXZ271" s="375"/>
      <c r="IYA271" s="375"/>
      <c r="IYB271" s="375"/>
      <c r="IYC271" s="375"/>
      <c r="IYD271" s="375"/>
      <c r="IYE271" s="375"/>
      <c r="IYF271" s="375"/>
      <c r="IYG271" s="375"/>
      <c r="IYH271" s="375"/>
      <c r="IYI271" s="375"/>
      <c r="IYJ271" s="375"/>
      <c r="IYK271" s="375"/>
      <c r="IYL271" s="375"/>
      <c r="IYM271" s="375"/>
      <c r="IYN271" s="375"/>
      <c r="IYO271" s="375"/>
      <c r="IYP271" s="375"/>
      <c r="IYQ271" s="375"/>
      <c r="IYR271" s="375"/>
      <c r="IYS271" s="375"/>
      <c r="IYT271" s="375"/>
      <c r="IYU271" s="375"/>
      <c r="IYV271" s="375"/>
      <c r="IYW271" s="375"/>
      <c r="IYX271" s="375"/>
      <c r="IYY271" s="375"/>
      <c r="IYZ271" s="375"/>
      <c r="IZA271" s="375"/>
      <c r="IZB271" s="375"/>
      <c r="IZC271" s="375"/>
      <c r="IZD271" s="375"/>
      <c r="IZE271" s="376"/>
      <c r="IZF271" s="376"/>
      <c r="IZG271" s="376"/>
      <c r="IZH271" s="376"/>
      <c r="IZI271" s="376"/>
      <c r="IZJ271" s="376"/>
      <c r="IZK271" s="376"/>
      <c r="IZL271" s="376"/>
      <c r="IZM271" s="376"/>
      <c r="IZN271" s="376"/>
      <c r="IZO271" s="376"/>
      <c r="IZP271" s="376"/>
      <c r="IZQ271" s="376"/>
      <c r="IZR271" s="376"/>
      <c r="IZS271" s="376"/>
      <c r="IZT271" s="376"/>
      <c r="IZU271" s="376"/>
      <c r="IZV271" s="376"/>
      <c r="IZW271" s="376"/>
      <c r="IZX271" s="376"/>
      <c r="IZY271" s="376"/>
      <c r="IZZ271" s="376"/>
      <c r="JAA271" s="376"/>
      <c r="JAB271" s="376"/>
      <c r="JAC271" s="377"/>
      <c r="JAD271" s="377"/>
      <c r="JAE271" s="377"/>
      <c r="JAF271" s="377"/>
      <c r="JAG271" s="377"/>
      <c r="JAH271" s="376"/>
      <c r="JAI271" s="376"/>
      <c r="JAJ271" s="377"/>
      <c r="JAK271" s="377"/>
      <c r="JAL271" s="376"/>
      <c r="JAM271" s="376"/>
      <c r="JAN271" s="377"/>
      <c r="JAO271" s="377"/>
      <c r="JAP271" s="376"/>
      <c r="JAQ271" s="376"/>
      <c r="JAR271" s="376"/>
      <c r="JAS271" s="376"/>
      <c r="JAT271" s="376"/>
      <c r="JAU271" s="376"/>
      <c r="JAV271" s="376"/>
      <c r="JAW271" s="377"/>
      <c r="JAX271" s="377"/>
      <c r="JAY271" s="376"/>
      <c r="JAZ271" s="376"/>
      <c r="JBA271" s="377"/>
      <c r="JBB271" s="377"/>
      <c r="JBC271" s="376"/>
      <c r="JBD271" s="376"/>
      <c r="JBE271" s="376"/>
      <c r="JBF271" s="376"/>
      <c r="JBG271" s="376"/>
      <c r="JBH271" s="370"/>
      <c r="JBI271" s="396"/>
      <c r="JBJ271" s="376"/>
      <c r="JBK271" s="376"/>
      <c r="JBL271" s="376"/>
      <c r="JBM271" s="376"/>
      <c r="JBN271" s="376"/>
      <c r="JBO271" s="376"/>
      <c r="JBP271" s="376"/>
      <c r="JBQ271" s="375"/>
      <c r="JBR271" s="375"/>
      <c r="JBS271" s="375"/>
      <c r="JBT271" s="375"/>
      <c r="JBU271" s="375"/>
      <c r="JBV271" s="375"/>
      <c r="JBW271" s="375"/>
      <c r="JBX271" s="375"/>
      <c r="JBY271" s="375"/>
      <c r="JBZ271" s="375"/>
      <c r="JCA271" s="375"/>
      <c r="JCB271" s="375"/>
      <c r="JCC271" s="375"/>
      <c r="JCD271" s="375"/>
      <c r="JCE271" s="375"/>
      <c r="JCF271" s="375"/>
      <c r="JCG271" s="375"/>
      <c r="JCH271" s="375"/>
      <c r="JCI271" s="375"/>
      <c r="JCJ271" s="375"/>
      <c r="JCK271" s="375"/>
      <c r="JCL271" s="375"/>
      <c r="JCM271" s="375"/>
      <c r="JCN271" s="375"/>
      <c r="JCO271" s="375"/>
      <c r="JCP271" s="375"/>
      <c r="JCQ271" s="375"/>
      <c r="JCR271" s="375"/>
      <c r="JCS271" s="375"/>
      <c r="JCT271" s="375"/>
      <c r="JCU271" s="375"/>
      <c r="JCV271" s="375"/>
      <c r="JCW271" s="375"/>
      <c r="JCX271" s="375"/>
      <c r="JCY271" s="375"/>
      <c r="JCZ271" s="375"/>
      <c r="JDA271" s="375"/>
      <c r="JDB271" s="375"/>
      <c r="JDC271" s="375"/>
      <c r="JDD271" s="375"/>
      <c r="JDE271" s="375"/>
      <c r="JDF271" s="375"/>
      <c r="JDG271" s="375"/>
      <c r="JDH271" s="375"/>
      <c r="JDI271" s="376"/>
      <c r="JDJ271" s="376"/>
      <c r="JDK271" s="376"/>
      <c r="JDL271" s="376"/>
      <c r="JDM271" s="376"/>
      <c r="JDN271" s="376"/>
      <c r="JDO271" s="376"/>
      <c r="JDP271" s="376"/>
      <c r="JDQ271" s="376"/>
      <c r="JDR271" s="376"/>
      <c r="JDS271" s="376"/>
      <c r="JDT271" s="376"/>
      <c r="JDU271" s="376"/>
      <c r="JDV271" s="376"/>
      <c r="JDW271" s="376"/>
      <c r="JDX271" s="376"/>
      <c r="JDY271" s="376"/>
      <c r="JDZ271" s="376"/>
      <c r="JEA271" s="376"/>
      <c r="JEB271" s="376"/>
      <c r="JEC271" s="376"/>
      <c r="JED271" s="376"/>
      <c r="JEE271" s="376"/>
      <c r="JEF271" s="376"/>
      <c r="JEG271" s="377"/>
      <c r="JEH271" s="377"/>
      <c r="JEI271" s="377"/>
      <c r="JEJ271" s="377"/>
      <c r="JEK271" s="377"/>
      <c r="JEL271" s="376"/>
      <c r="JEM271" s="376"/>
      <c r="JEN271" s="377"/>
      <c r="JEO271" s="377"/>
      <c r="JEP271" s="376"/>
      <c r="JEQ271" s="376"/>
      <c r="JER271" s="377"/>
      <c r="JES271" s="377"/>
      <c r="JET271" s="376"/>
      <c r="JEU271" s="376"/>
      <c r="JEV271" s="376"/>
      <c r="JEW271" s="376"/>
      <c r="JEX271" s="376"/>
      <c r="JEY271" s="376"/>
      <c r="JEZ271" s="376"/>
      <c r="JFA271" s="377"/>
      <c r="JFB271" s="377"/>
      <c r="JFC271" s="376"/>
      <c r="JFD271" s="376"/>
      <c r="JFE271" s="377"/>
      <c r="JFF271" s="377"/>
      <c r="JFG271" s="376"/>
      <c r="JFH271" s="376"/>
      <c r="JFI271" s="376"/>
      <c r="JFJ271" s="376"/>
      <c r="JFK271" s="376"/>
      <c r="JFL271" s="370"/>
      <c r="JFM271" s="396"/>
      <c r="JFN271" s="376"/>
      <c r="JFO271" s="376"/>
      <c r="JFP271" s="376"/>
      <c r="JFQ271" s="376"/>
      <c r="JFR271" s="376"/>
      <c r="JFS271" s="376"/>
      <c r="JFT271" s="376"/>
      <c r="JFU271" s="375"/>
      <c r="JFV271" s="375"/>
      <c r="JFW271" s="375"/>
      <c r="JFX271" s="375"/>
      <c r="JFY271" s="375"/>
      <c r="JFZ271" s="375"/>
      <c r="JGA271" s="375"/>
      <c r="JGB271" s="375"/>
      <c r="JGC271" s="375"/>
      <c r="JGD271" s="375"/>
      <c r="JGE271" s="375"/>
      <c r="JGF271" s="375"/>
      <c r="JGG271" s="375"/>
      <c r="JGH271" s="375"/>
      <c r="JGI271" s="375"/>
      <c r="JGJ271" s="375"/>
      <c r="JGK271" s="375"/>
      <c r="JGL271" s="375"/>
      <c r="JGM271" s="375"/>
      <c r="JGN271" s="375"/>
      <c r="JGO271" s="375"/>
      <c r="JGP271" s="375"/>
      <c r="JGQ271" s="375"/>
      <c r="JGR271" s="375"/>
      <c r="JGS271" s="375"/>
      <c r="JGT271" s="375"/>
      <c r="JGU271" s="375"/>
      <c r="JGV271" s="375"/>
      <c r="JGW271" s="375"/>
      <c r="JGX271" s="375"/>
      <c r="JGY271" s="375"/>
      <c r="JGZ271" s="375"/>
      <c r="JHA271" s="375"/>
      <c r="JHB271" s="375"/>
      <c r="JHC271" s="375"/>
      <c r="JHD271" s="375"/>
      <c r="JHE271" s="375"/>
      <c r="JHF271" s="375"/>
      <c r="JHG271" s="375"/>
      <c r="JHH271" s="375"/>
      <c r="JHI271" s="375"/>
      <c r="JHJ271" s="375"/>
      <c r="JHK271" s="375"/>
      <c r="JHL271" s="375"/>
      <c r="JHM271" s="376"/>
      <c r="JHN271" s="376"/>
      <c r="JHO271" s="376"/>
      <c r="JHP271" s="376"/>
      <c r="JHQ271" s="376"/>
      <c r="JHR271" s="376"/>
      <c r="JHS271" s="376"/>
      <c r="JHT271" s="376"/>
      <c r="JHU271" s="376"/>
      <c r="JHV271" s="376"/>
      <c r="JHW271" s="376"/>
      <c r="JHX271" s="376"/>
      <c r="JHY271" s="376"/>
      <c r="JHZ271" s="376"/>
      <c r="JIA271" s="376"/>
      <c r="JIB271" s="376"/>
      <c r="JIC271" s="376"/>
      <c r="JID271" s="376"/>
      <c r="JIE271" s="376"/>
      <c r="JIF271" s="376"/>
      <c r="JIG271" s="376"/>
      <c r="JIH271" s="376"/>
      <c r="JII271" s="376"/>
      <c r="JIJ271" s="376"/>
      <c r="JIK271" s="377"/>
      <c r="JIL271" s="377"/>
      <c r="JIM271" s="377"/>
      <c r="JIN271" s="377"/>
      <c r="JIO271" s="377"/>
      <c r="JIP271" s="376"/>
      <c r="JIQ271" s="376"/>
      <c r="JIR271" s="377"/>
      <c r="JIS271" s="377"/>
      <c r="JIT271" s="376"/>
      <c r="JIU271" s="376"/>
      <c r="JIV271" s="377"/>
      <c r="JIW271" s="377"/>
      <c r="JIX271" s="376"/>
      <c r="JIY271" s="376"/>
      <c r="JIZ271" s="376"/>
      <c r="JJA271" s="376"/>
      <c r="JJB271" s="376"/>
      <c r="JJC271" s="376"/>
      <c r="JJD271" s="376"/>
      <c r="JJE271" s="377"/>
      <c r="JJF271" s="377"/>
      <c r="JJG271" s="376"/>
      <c r="JJH271" s="376"/>
      <c r="JJI271" s="377"/>
      <c r="JJJ271" s="377"/>
      <c r="JJK271" s="376"/>
      <c r="JJL271" s="376"/>
      <c r="JJM271" s="376"/>
      <c r="JJN271" s="376"/>
      <c r="JJO271" s="376"/>
      <c r="JJP271" s="370"/>
      <c r="JJQ271" s="396"/>
      <c r="JJR271" s="376"/>
      <c r="JJS271" s="376"/>
      <c r="JJT271" s="376"/>
      <c r="JJU271" s="376"/>
      <c r="JJV271" s="376"/>
      <c r="JJW271" s="376"/>
      <c r="JJX271" s="376"/>
      <c r="JJY271" s="375"/>
      <c r="JJZ271" s="375"/>
      <c r="JKA271" s="375"/>
      <c r="JKB271" s="375"/>
      <c r="JKC271" s="375"/>
      <c r="JKD271" s="375"/>
      <c r="JKE271" s="375"/>
      <c r="JKF271" s="375"/>
      <c r="JKG271" s="375"/>
      <c r="JKH271" s="375"/>
      <c r="JKI271" s="375"/>
      <c r="JKJ271" s="375"/>
      <c r="JKK271" s="375"/>
      <c r="JKL271" s="375"/>
      <c r="JKM271" s="375"/>
      <c r="JKN271" s="375"/>
      <c r="JKO271" s="375"/>
      <c r="JKP271" s="375"/>
      <c r="JKQ271" s="375"/>
      <c r="JKR271" s="375"/>
      <c r="JKS271" s="375"/>
      <c r="JKT271" s="375"/>
      <c r="JKU271" s="375"/>
      <c r="JKV271" s="375"/>
      <c r="JKW271" s="375"/>
      <c r="JKX271" s="375"/>
      <c r="JKY271" s="375"/>
      <c r="JKZ271" s="375"/>
      <c r="JLA271" s="375"/>
      <c r="JLB271" s="375"/>
      <c r="JLC271" s="375"/>
      <c r="JLD271" s="375"/>
      <c r="JLE271" s="375"/>
      <c r="JLF271" s="375"/>
      <c r="JLG271" s="375"/>
      <c r="JLH271" s="375"/>
      <c r="JLI271" s="375"/>
      <c r="JLJ271" s="375"/>
      <c r="JLK271" s="375"/>
      <c r="JLL271" s="375"/>
      <c r="JLM271" s="375"/>
      <c r="JLN271" s="375"/>
      <c r="JLO271" s="375"/>
      <c r="JLP271" s="375"/>
      <c r="JLQ271" s="376"/>
      <c r="JLR271" s="376"/>
      <c r="JLS271" s="376"/>
      <c r="JLT271" s="376"/>
      <c r="JLU271" s="376"/>
      <c r="JLV271" s="376"/>
      <c r="JLW271" s="376"/>
      <c r="JLX271" s="376"/>
      <c r="JLY271" s="376"/>
      <c r="JLZ271" s="376"/>
      <c r="JMA271" s="376"/>
      <c r="JMB271" s="376"/>
      <c r="JMC271" s="376"/>
      <c r="JMD271" s="376"/>
      <c r="JME271" s="376"/>
      <c r="JMF271" s="376"/>
      <c r="JMG271" s="376"/>
      <c r="JMH271" s="376"/>
      <c r="JMI271" s="376"/>
      <c r="JMJ271" s="376"/>
      <c r="JMK271" s="376"/>
      <c r="JML271" s="376"/>
      <c r="JMM271" s="376"/>
      <c r="JMN271" s="376"/>
      <c r="JMO271" s="377"/>
      <c r="JMP271" s="377"/>
      <c r="JMQ271" s="377"/>
      <c r="JMR271" s="377"/>
      <c r="JMS271" s="377"/>
      <c r="JMT271" s="376"/>
      <c r="JMU271" s="376"/>
      <c r="JMV271" s="377"/>
      <c r="JMW271" s="377"/>
      <c r="JMX271" s="376"/>
      <c r="JMY271" s="376"/>
      <c r="JMZ271" s="377"/>
      <c r="JNA271" s="377"/>
      <c r="JNB271" s="376"/>
      <c r="JNC271" s="376"/>
      <c r="JND271" s="376"/>
      <c r="JNE271" s="376"/>
      <c r="JNF271" s="376"/>
      <c r="JNG271" s="376"/>
      <c r="JNH271" s="376"/>
      <c r="JNI271" s="377"/>
      <c r="JNJ271" s="377"/>
      <c r="JNK271" s="376"/>
      <c r="JNL271" s="376"/>
      <c r="JNM271" s="377"/>
      <c r="JNN271" s="377"/>
      <c r="JNO271" s="376"/>
      <c r="JNP271" s="376"/>
      <c r="JNQ271" s="376"/>
      <c r="JNR271" s="376"/>
      <c r="JNS271" s="376"/>
      <c r="JNT271" s="370"/>
      <c r="JNU271" s="396"/>
      <c r="JNV271" s="376"/>
      <c r="JNW271" s="376"/>
      <c r="JNX271" s="376"/>
      <c r="JNY271" s="376"/>
      <c r="JNZ271" s="376"/>
      <c r="JOA271" s="376"/>
      <c r="JOB271" s="376"/>
      <c r="JOC271" s="375"/>
      <c r="JOD271" s="375"/>
      <c r="JOE271" s="375"/>
      <c r="JOF271" s="375"/>
      <c r="JOG271" s="375"/>
      <c r="JOH271" s="375"/>
      <c r="JOI271" s="375"/>
      <c r="JOJ271" s="375"/>
      <c r="JOK271" s="375"/>
      <c r="JOL271" s="375"/>
      <c r="JOM271" s="375"/>
      <c r="JON271" s="375"/>
      <c r="JOO271" s="375"/>
      <c r="JOP271" s="375"/>
      <c r="JOQ271" s="375"/>
      <c r="JOR271" s="375"/>
      <c r="JOS271" s="375"/>
      <c r="JOT271" s="375"/>
      <c r="JOU271" s="375"/>
      <c r="JOV271" s="375"/>
      <c r="JOW271" s="375"/>
      <c r="JOX271" s="375"/>
      <c r="JOY271" s="375"/>
      <c r="JOZ271" s="375"/>
      <c r="JPA271" s="375"/>
      <c r="JPB271" s="375"/>
      <c r="JPC271" s="375"/>
      <c r="JPD271" s="375"/>
      <c r="JPE271" s="375"/>
      <c r="JPF271" s="375"/>
      <c r="JPG271" s="375"/>
      <c r="JPH271" s="375"/>
      <c r="JPI271" s="375"/>
      <c r="JPJ271" s="375"/>
      <c r="JPK271" s="375"/>
      <c r="JPL271" s="375"/>
      <c r="JPM271" s="375"/>
      <c r="JPN271" s="375"/>
      <c r="JPO271" s="375"/>
      <c r="JPP271" s="375"/>
      <c r="JPQ271" s="375"/>
      <c r="JPR271" s="375"/>
      <c r="JPS271" s="375"/>
      <c r="JPT271" s="375"/>
      <c r="JPU271" s="376"/>
      <c r="JPV271" s="376"/>
      <c r="JPW271" s="376"/>
      <c r="JPX271" s="376"/>
      <c r="JPY271" s="376"/>
      <c r="JPZ271" s="376"/>
      <c r="JQA271" s="376"/>
      <c r="JQB271" s="376"/>
      <c r="JQC271" s="376"/>
      <c r="JQD271" s="376"/>
      <c r="JQE271" s="376"/>
      <c r="JQF271" s="376"/>
      <c r="JQG271" s="376"/>
      <c r="JQH271" s="376"/>
      <c r="JQI271" s="376"/>
      <c r="JQJ271" s="376"/>
      <c r="JQK271" s="376"/>
      <c r="JQL271" s="376"/>
      <c r="JQM271" s="376"/>
      <c r="JQN271" s="376"/>
      <c r="JQO271" s="376"/>
      <c r="JQP271" s="376"/>
      <c r="JQQ271" s="376"/>
      <c r="JQR271" s="376"/>
      <c r="JQS271" s="377"/>
      <c r="JQT271" s="377"/>
      <c r="JQU271" s="377"/>
      <c r="JQV271" s="377"/>
      <c r="JQW271" s="377"/>
      <c r="JQX271" s="376"/>
      <c r="JQY271" s="376"/>
      <c r="JQZ271" s="377"/>
      <c r="JRA271" s="377"/>
      <c r="JRB271" s="376"/>
      <c r="JRC271" s="376"/>
      <c r="JRD271" s="377"/>
      <c r="JRE271" s="377"/>
      <c r="JRF271" s="376"/>
      <c r="JRG271" s="376"/>
      <c r="JRH271" s="376"/>
      <c r="JRI271" s="376"/>
      <c r="JRJ271" s="376"/>
      <c r="JRK271" s="376"/>
      <c r="JRL271" s="376"/>
      <c r="JRM271" s="377"/>
      <c r="JRN271" s="377"/>
      <c r="JRO271" s="376"/>
      <c r="JRP271" s="376"/>
      <c r="JRQ271" s="377"/>
      <c r="JRR271" s="377"/>
      <c r="JRS271" s="376"/>
      <c r="JRT271" s="376"/>
      <c r="JRU271" s="376"/>
      <c r="JRV271" s="376"/>
      <c r="JRW271" s="376"/>
      <c r="JRX271" s="370"/>
      <c r="JRY271" s="396"/>
      <c r="JRZ271" s="376"/>
      <c r="JSA271" s="376"/>
      <c r="JSB271" s="376"/>
      <c r="JSC271" s="376"/>
      <c r="JSD271" s="376"/>
      <c r="JSE271" s="376"/>
      <c r="JSF271" s="376"/>
      <c r="JSG271" s="375"/>
      <c r="JSH271" s="375"/>
      <c r="JSI271" s="375"/>
      <c r="JSJ271" s="375"/>
      <c r="JSK271" s="375"/>
      <c r="JSL271" s="375"/>
      <c r="JSM271" s="375"/>
      <c r="JSN271" s="375"/>
      <c r="JSO271" s="375"/>
      <c r="JSP271" s="375"/>
      <c r="JSQ271" s="375"/>
      <c r="JSR271" s="375"/>
      <c r="JSS271" s="375"/>
      <c r="JST271" s="375"/>
      <c r="JSU271" s="375"/>
      <c r="JSV271" s="375"/>
      <c r="JSW271" s="375"/>
      <c r="JSX271" s="375"/>
      <c r="JSY271" s="375"/>
      <c r="JSZ271" s="375"/>
      <c r="JTA271" s="375"/>
      <c r="JTB271" s="375"/>
      <c r="JTC271" s="375"/>
      <c r="JTD271" s="375"/>
      <c r="JTE271" s="375"/>
      <c r="JTF271" s="375"/>
      <c r="JTG271" s="375"/>
      <c r="JTH271" s="375"/>
      <c r="JTI271" s="375"/>
      <c r="JTJ271" s="375"/>
      <c r="JTK271" s="375"/>
      <c r="JTL271" s="375"/>
      <c r="JTM271" s="375"/>
      <c r="JTN271" s="375"/>
      <c r="JTO271" s="375"/>
      <c r="JTP271" s="375"/>
      <c r="JTQ271" s="375"/>
      <c r="JTR271" s="375"/>
      <c r="JTS271" s="375"/>
      <c r="JTT271" s="375"/>
      <c r="JTU271" s="375"/>
      <c r="JTV271" s="375"/>
      <c r="JTW271" s="375"/>
      <c r="JTX271" s="375"/>
      <c r="JTY271" s="376"/>
      <c r="JTZ271" s="376"/>
      <c r="JUA271" s="376"/>
      <c r="JUB271" s="376"/>
      <c r="JUC271" s="376"/>
      <c r="JUD271" s="376"/>
      <c r="JUE271" s="376"/>
      <c r="JUF271" s="376"/>
      <c r="JUG271" s="376"/>
      <c r="JUH271" s="376"/>
      <c r="JUI271" s="376"/>
      <c r="JUJ271" s="376"/>
      <c r="JUK271" s="376"/>
      <c r="JUL271" s="376"/>
      <c r="JUM271" s="376"/>
      <c r="JUN271" s="376"/>
      <c r="JUO271" s="376"/>
      <c r="JUP271" s="376"/>
      <c r="JUQ271" s="376"/>
      <c r="JUR271" s="376"/>
      <c r="JUS271" s="376"/>
      <c r="JUT271" s="376"/>
      <c r="JUU271" s="376"/>
      <c r="JUV271" s="376"/>
      <c r="JUW271" s="377"/>
      <c r="JUX271" s="377"/>
      <c r="JUY271" s="377"/>
      <c r="JUZ271" s="377"/>
      <c r="JVA271" s="377"/>
      <c r="JVB271" s="376"/>
      <c r="JVC271" s="376"/>
      <c r="JVD271" s="377"/>
      <c r="JVE271" s="377"/>
      <c r="JVF271" s="376"/>
      <c r="JVG271" s="376"/>
      <c r="JVH271" s="377"/>
      <c r="JVI271" s="377"/>
      <c r="JVJ271" s="376"/>
      <c r="JVK271" s="376"/>
      <c r="JVL271" s="376"/>
      <c r="JVM271" s="376"/>
      <c r="JVN271" s="376"/>
      <c r="JVO271" s="376"/>
      <c r="JVP271" s="376"/>
      <c r="JVQ271" s="377"/>
      <c r="JVR271" s="377"/>
      <c r="JVS271" s="376"/>
      <c r="JVT271" s="376"/>
      <c r="JVU271" s="377"/>
      <c r="JVV271" s="377"/>
      <c r="JVW271" s="376"/>
      <c r="JVX271" s="376"/>
      <c r="JVY271" s="376"/>
      <c r="JVZ271" s="376"/>
      <c r="JWA271" s="376"/>
      <c r="JWB271" s="370"/>
      <c r="JWC271" s="396"/>
      <c r="JWD271" s="376"/>
      <c r="JWE271" s="376"/>
      <c r="JWF271" s="376"/>
      <c r="JWG271" s="376"/>
      <c r="JWH271" s="376"/>
      <c r="JWI271" s="376"/>
      <c r="JWJ271" s="376"/>
      <c r="JWK271" s="375"/>
      <c r="JWL271" s="375"/>
      <c r="JWM271" s="375"/>
      <c r="JWN271" s="375"/>
      <c r="JWO271" s="375"/>
      <c r="JWP271" s="375"/>
      <c r="JWQ271" s="375"/>
      <c r="JWR271" s="375"/>
      <c r="JWS271" s="375"/>
      <c r="JWT271" s="375"/>
      <c r="JWU271" s="375"/>
      <c r="JWV271" s="375"/>
      <c r="JWW271" s="375"/>
      <c r="JWX271" s="375"/>
      <c r="JWY271" s="375"/>
      <c r="JWZ271" s="375"/>
      <c r="JXA271" s="375"/>
      <c r="JXB271" s="375"/>
      <c r="JXC271" s="375"/>
      <c r="JXD271" s="375"/>
      <c r="JXE271" s="375"/>
      <c r="JXF271" s="375"/>
      <c r="JXG271" s="375"/>
      <c r="JXH271" s="375"/>
      <c r="JXI271" s="375"/>
      <c r="JXJ271" s="375"/>
      <c r="JXK271" s="375"/>
      <c r="JXL271" s="375"/>
      <c r="JXM271" s="375"/>
      <c r="JXN271" s="375"/>
      <c r="JXO271" s="375"/>
      <c r="JXP271" s="375"/>
      <c r="JXQ271" s="375"/>
      <c r="JXR271" s="375"/>
      <c r="JXS271" s="375"/>
      <c r="JXT271" s="375"/>
      <c r="JXU271" s="375"/>
      <c r="JXV271" s="375"/>
      <c r="JXW271" s="375"/>
      <c r="JXX271" s="375"/>
      <c r="JXY271" s="375"/>
      <c r="JXZ271" s="375"/>
      <c r="JYA271" s="375"/>
      <c r="JYB271" s="375"/>
      <c r="JYC271" s="376"/>
      <c r="JYD271" s="376"/>
      <c r="JYE271" s="376"/>
      <c r="JYF271" s="376"/>
      <c r="JYG271" s="376"/>
      <c r="JYH271" s="376"/>
      <c r="JYI271" s="376"/>
      <c r="JYJ271" s="376"/>
      <c r="JYK271" s="376"/>
      <c r="JYL271" s="376"/>
      <c r="JYM271" s="376"/>
      <c r="JYN271" s="376"/>
      <c r="JYO271" s="376"/>
      <c r="JYP271" s="376"/>
      <c r="JYQ271" s="376"/>
      <c r="JYR271" s="376"/>
      <c r="JYS271" s="376"/>
      <c r="JYT271" s="376"/>
      <c r="JYU271" s="376"/>
      <c r="JYV271" s="376"/>
      <c r="JYW271" s="376"/>
      <c r="JYX271" s="376"/>
      <c r="JYY271" s="376"/>
      <c r="JYZ271" s="376"/>
      <c r="JZA271" s="377"/>
      <c r="JZB271" s="377"/>
      <c r="JZC271" s="377"/>
      <c r="JZD271" s="377"/>
      <c r="JZE271" s="377"/>
      <c r="JZF271" s="376"/>
      <c r="JZG271" s="376"/>
      <c r="JZH271" s="377"/>
      <c r="JZI271" s="377"/>
      <c r="JZJ271" s="376"/>
      <c r="JZK271" s="376"/>
      <c r="JZL271" s="377"/>
      <c r="JZM271" s="377"/>
      <c r="JZN271" s="376"/>
      <c r="JZO271" s="376"/>
      <c r="JZP271" s="376"/>
      <c r="JZQ271" s="376"/>
      <c r="JZR271" s="376"/>
      <c r="JZS271" s="376"/>
      <c r="JZT271" s="376"/>
      <c r="JZU271" s="377"/>
      <c r="JZV271" s="377"/>
      <c r="JZW271" s="376"/>
      <c r="JZX271" s="376"/>
      <c r="JZY271" s="377"/>
      <c r="JZZ271" s="377"/>
      <c r="KAA271" s="376"/>
      <c r="KAB271" s="376"/>
      <c r="KAC271" s="376"/>
      <c r="KAD271" s="376"/>
      <c r="KAE271" s="376"/>
      <c r="KAF271" s="370"/>
      <c r="KAG271" s="396"/>
      <c r="KAH271" s="376"/>
      <c r="KAI271" s="376"/>
      <c r="KAJ271" s="376"/>
      <c r="KAK271" s="376"/>
      <c r="KAL271" s="376"/>
      <c r="KAM271" s="376"/>
      <c r="KAN271" s="376"/>
      <c r="KAO271" s="375"/>
      <c r="KAP271" s="375"/>
      <c r="KAQ271" s="375"/>
      <c r="KAR271" s="375"/>
      <c r="KAS271" s="375"/>
      <c r="KAT271" s="375"/>
      <c r="KAU271" s="375"/>
      <c r="KAV271" s="375"/>
      <c r="KAW271" s="375"/>
      <c r="KAX271" s="375"/>
      <c r="KAY271" s="375"/>
      <c r="KAZ271" s="375"/>
      <c r="KBA271" s="375"/>
      <c r="KBB271" s="375"/>
      <c r="KBC271" s="375"/>
      <c r="KBD271" s="375"/>
      <c r="KBE271" s="375"/>
      <c r="KBF271" s="375"/>
      <c r="KBG271" s="375"/>
      <c r="KBH271" s="375"/>
      <c r="KBI271" s="375"/>
      <c r="KBJ271" s="375"/>
      <c r="KBK271" s="375"/>
      <c r="KBL271" s="375"/>
      <c r="KBM271" s="375"/>
      <c r="KBN271" s="375"/>
      <c r="KBO271" s="375"/>
      <c r="KBP271" s="375"/>
      <c r="KBQ271" s="375"/>
      <c r="KBR271" s="375"/>
      <c r="KBS271" s="375"/>
      <c r="KBT271" s="375"/>
      <c r="KBU271" s="375"/>
      <c r="KBV271" s="375"/>
      <c r="KBW271" s="375"/>
      <c r="KBX271" s="375"/>
      <c r="KBY271" s="375"/>
      <c r="KBZ271" s="375"/>
      <c r="KCA271" s="375"/>
      <c r="KCB271" s="375"/>
      <c r="KCC271" s="375"/>
      <c r="KCD271" s="375"/>
      <c r="KCE271" s="375"/>
      <c r="KCF271" s="375"/>
      <c r="KCG271" s="376"/>
      <c r="KCH271" s="376"/>
      <c r="KCI271" s="376"/>
      <c r="KCJ271" s="376"/>
      <c r="KCK271" s="376"/>
      <c r="KCL271" s="376"/>
      <c r="KCM271" s="376"/>
      <c r="KCN271" s="376"/>
      <c r="KCO271" s="376"/>
      <c r="KCP271" s="376"/>
      <c r="KCQ271" s="376"/>
      <c r="KCR271" s="376"/>
      <c r="KCS271" s="376"/>
      <c r="KCT271" s="376"/>
      <c r="KCU271" s="376"/>
      <c r="KCV271" s="376"/>
      <c r="KCW271" s="376"/>
      <c r="KCX271" s="376"/>
      <c r="KCY271" s="376"/>
      <c r="KCZ271" s="376"/>
      <c r="KDA271" s="376"/>
      <c r="KDB271" s="376"/>
      <c r="KDC271" s="376"/>
      <c r="KDD271" s="376"/>
      <c r="KDE271" s="377"/>
      <c r="KDF271" s="377"/>
      <c r="KDG271" s="377"/>
      <c r="KDH271" s="377"/>
      <c r="KDI271" s="377"/>
      <c r="KDJ271" s="376"/>
      <c r="KDK271" s="376"/>
      <c r="KDL271" s="377"/>
      <c r="KDM271" s="377"/>
      <c r="KDN271" s="376"/>
      <c r="KDO271" s="376"/>
      <c r="KDP271" s="377"/>
      <c r="KDQ271" s="377"/>
      <c r="KDR271" s="376"/>
      <c r="KDS271" s="376"/>
      <c r="KDT271" s="376"/>
      <c r="KDU271" s="376"/>
      <c r="KDV271" s="376"/>
      <c r="KDW271" s="376"/>
      <c r="KDX271" s="376"/>
      <c r="KDY271" s="377"/>
      <c r="KDZ271" s="377"/>
      <c r="KEA271" s="376"/>
      <c r="KEB271" s="376"/>
      <c r="KEC271" s="377"/>
      <c r="KED271" s="377"/>
      <c r="KEE271" s="376"/>
      <c r="KEF271" s="376"/>
      <c r="KEG271" s="376"/>
      <c r="KEH271" s="376"/>
      <c r="KEI271" s="376"/>
      <c r="KEJ271" s="370"/>
      <c r="KEK271" s="396"/>
      <c r="KEL271" s="376"/>
      <c r="KEM271" s="376"/>
      <c r="KEN271" s="376"/>
      <c r="KEO271" s="376"/>
      <c r="KEP271" s="376"/>
      <c r="KEQ271" s="376"/>
      <c r="KER271" s="376"/>
      <c r="KES271" s="375"/>
      <c r="KET271" s="375"/>
      <c r="KEU271" s="375"/>
      <c r="KEV271" s="375"/>
      <c r="KEW271" s="375"/>
      <c r="KEX271" s="375"/>
      <c r="KEY271" s="375"/>
      <c r="KEZ271" s="375"/>
      <c r="KFA271" s="375"/>
      <c r="KFB271" s="375"/>
      <c r="KFC271" s="375"/>
      <c r="KFD271" s="375"/>
      <c r="KFE271" s="375"/>
      <c r="KFF271" s="375"/>
      <c r="KFG271" s="375"/>
      <c r="KFH271" s="375"/>
      <c r="KFI271" s="375"/>
      <c r="KFJ271" s="375"/>
      <c r="KFK271" s="375"/>
      <c r="KFL271" s="375"/>
      <c r="KFM271" s="375"/>
      <c r="KFN271" s="375"/>
      <c r="KFO271" s="375"/>
      <c r="KFP271" s="375"/>
      <c r="KFQ271" s="375"/>
      <c r="KFR271" s="375"/>
      <c r="KFS271" s="375"/>
      <c r="KFT271" s="375"/>
      <c r="KFU271" s="375"/>
      <c r="KFV271" s="375"/>
      <c r="KFW271" s="375"/>
      <c r="KFX271" s="375"/>
      <c r="KFY271" s="375"/>
      <c r="KFZ271" s="375"/>
      <c r="KGA271" s="375"/>
      <c r="KGB271" s="375"/>
      <c r="KGC271" s="375"/>
      <c r="KGD271" s="375"/>
      <c r="KGE271" s="375"/>
      <c r="KGF271" s="375"/>
      <c r="KGG271" s="375"/>
      <c r="KGH271" s="375"/>
      <c r="KGI271" s="375"/>
      <c r="KGJ271" s="375"/>
      <c r="KGK271" s="376"/>
      <c r="KGL271" s="376"/>
      <c r="KGM271" s="376"/>
      <c r="KGN271" s="376"/>
      <c r="KGO271" s="376"/>
      <c r="KGP271" s="376"/>
      <c r="KGQ271" s="376"/>
      <c r="KGR271" s="376"/>
      <c r="KGS271" s="376"/>
      <c r="KGT271" s="376"/>
      <c r="KGU271" s="376"/>
      <c r="KGV271" s="376"/>
      <c r="KGW271" s="376"/>
      <c r="KGX271" s="376"/>
      <c r="KGY271" s="376"/>
      <c r="KGZ271" s="376"/>
      <c r="KHA271" s="376"/>
      <c r="KHB271" s="376"/>
      <c r="KHC271" s="376"/>
      <c r="KHD271" s="376"/>
      <c r="KHE271" s="376"/>
      <c r="KHF271" s="376"/>
      <c r="KHG271" s="376"/>
      <c r="KHH271" s="376"/>
      <c r="KHI271" s="377"/>
      <c r="KHJ271" s="377"/>
      <c r="KHK271" s="377"/>
      <c r="KHL271" s="377"/>
      <c r="KHM271" s="377"/>
      <c r="KHN271" s="376"/>
      <c r="KHO271" s="376"/>
      <c r="KHP271" s="377"/>
      <c r="KHQ271" s="377"/>
      <c r="KHR271" s="376"/>
      <c r="KHS271" s="376"/>
      <c r="KHT271" s="377"/>
      <c r="KHU271" s="377"/>
      <c r="KHV271" s="376"/>
      <c r="KHW271" s="376"/>
      <c r="KHX271" s="376"/>
      <c r="KHY271" s="376"/>
      <c r="KHZ271" s="376"/>
      <c r="KIA271" s="376"/>
      <c r="KIB271" s="376"/>
      <c r="KIC271" s="377"/>
      <c r="KID271" s="377"/>
      <c r="KIE271" s="376"/>
      <c r="KIF271" s="376"/>
      <c r="KIG271" s="377"/>
      <c r="KIH271" s="377"/>
      <c r="KII271" s="376"/>
      <c r="KIJ271" s="376"/>
      <c r="KIK271" s="376"/>
      <c r="KIL271" s="376"/>
      <c r="KIM271" s="376"/>
      <c r="KIN271" s="370"/>
      <c r="KIO271" s="396"/>
      <c r="KIP271" s="376"/>
      <c r="KIQ271" s="376"/>
      <c r="KIR271" s="376"/>
      <c r="KIS271" s="376"/>
      <c r="KIT271" s="376"/>
      <c r="KIU271" s="376"/>
      <c r="KIV271" s="376"/>
      <c r="KIW271" s="375"/>
      <c r="KIX271" s="375"/>
      <c r="KIY271" s="375"/>
      <c r="KIZ271" s="375"/>
      <c r="KJA271" s="375"/>
      <c r="KJB271" s="375"/>
      <c r="KJC271" s="375"/>
      <c r="KJD271" s="375"/>
      <c r="KJE271" s="375"/>
      <c r="KJF271" s="375"/>
      <c r="KJG271" s="375"/>
      <c r="KJH271" s="375"/>
      <c r="KJI271" s="375"/>
      <c r="KJJ271" s="375"/>
      <c r="KJK271" s="375"/>
      <c r="KJL271" s="375"/>
      <c r="KJM271" s="375"/>
      <c r="KJN271" s="375"/>
      <c r="KJO271" s="375"/>
      <c r="KJP271" s="375"/>
      <c r="KJQ271" s="375"/>
      <c r="KJR271" s="375"/>
      <c r="KJS271" s="375"/>
      <c r="KJT271" s="375"/>
      <c r="KJU271" s="375"/>
      <c r="KJV271" s="375"/>
      <c r="KJW271" s="375"/>
      <c r="KJX271" s="375"/>
      <c r="KJY271" s="375"/>
      <c r="KJZ271" s="375"/>
      <c r="KKA271" s="375"/>
      <c r="KKB271" s="375"/>
      <c r="KKC271" s="375"/>
      <c r="KKD271" s="375"/>
      <c r="KKE271" s="375"/>
      <c r="KKF271" s="375"/>
      <c r="KKG271" s="375"/>
      <c r="KKH271" s="375"/>
      <c r="KKI271" s="375"/>
      <c r="KKJ271" s="375"/>
      <c r="KKK271" s="375"/>
      <c r="KKL271" s="375"/>
      <c r="KKM271" s="375"/>
      <c r="KKN271" s="375"/>
      <c r="KKO271" s="376"/>
      <c r="KKP271" s="376"/>
      <c r="KKQ271" s="376"/>
      <c r="KKR271" s="376"/>
      <c r="KKS271" s="376"/>
      <c r="KKT271" s="376"/>
      <c r="KKU271" s="376"/>
      <c r="KKV271" s="376"/>
      <c r="KKW271" s="376"/>
      <c r="KKX271" s="376"/>
      <c r="KKY271" s="376"/>
      <c r="KKZ271" s="376"/>
      <c r="KLA271" s="376"/>
      <c r="KLB271" s="376"/>
      <c r="KLC271" s="376"/>
      <c r="KLD271" s="376"/>
      <c r="KLE271" s="376"/>
      <c r="KLF271" s="376"/>
      <c r="KLG271" s="376"/>
      <c r="KLH271" s="376"/>
      <c r="KLI271" s="376"/>
      <c r="KLJ271" s="376"/>
      <c r="KLK271" s="376"/>
      <c r="KLL271" s="376"/>
      <c r="KLM271" s="377"/>
      <c r="KLN271" s="377"/>
      <c r="KLO271" s="377"/>
      <c r="KLP271" s="377"/>
      <c r="KLQ271" s="377"/>
      <c r="KLR271" s="376"/>
      <c r="KLS271" s="376"/>
      <c r="KLT271" s="377"/>
      <c r="KLU271" s="377"/>
      <c r="KLV271" s="376"/>
      <c r="KLW271" s="376"/>
      <c r="KLX271" s="377"/>
      <c r="KLY271" s="377"/>
      <c r="KLZ271" s="376"/>
      <c r="KMA271" s="376"/>
      <c r="KMB271" s="376"/>
      <c r="KMC271" s="376"/>
      <c r="KMD271" s="376"/>
      <c r="KME271" s="376"/>
      <c r="KMF271" s="376"/>
      <c r="KMG271" s="377"/>
      <c r="KMH271" s="377"/>
      <c r="KMI271" s="376"/>
      <c r="KMJ271" s="376"/>
      <c r="KMK271" s="377"/>
      <c r="KML271" s="377"/>
      <c r="KMM271" s="376"/>
      <c r="KMN271" s="376"/>
      <c r="KMO271" s="376"/>
      <c r="KMP271" s="376"/>
      <c r="KMQ271" s="376"/>
      <c r="KMR271" s="370"/>
      <c r="KMS271" s="396"/>
      <c r="KMT271" s="376"/>
      <c r="KMU271" s="376"/>
      <c r="KMV271" s="376"/>
      <c r="KMW271" s="376"/>
      <c r="KMX271" s="376"/>
      <c r="KMY271" s="376"/>
      <c r="KMZ271" s="376"/>
      <c r="KNA271" s="375"/>
      <c r="KNB271" s="375"/>
      <c r="KNC271" s="375"/>
      <c r="KND271" s="375"/>
      <c r="KNE271" s="375"/>
      <c r="KNF271" s="375"/>
      <c r="KNG271" s="375"/>
      <c r="KNH271" s="375"/>
      <c r="KNI271" s="375"/>
      <c r="KNJ271" s="375"/>
      <c r="KNK271" s="375"/>
      <c r="KNL271" s="375"/>
      <c r="KNM271" s="375"/>
      <c r="KNN271" s="375"/>
      <c r="KNO271" s="375"/>
      <c r="KNP271" s="375"/>
      <c r="KNQ271" s="375"/>
      <c r="KNR271" s="375"/>
      <c r="KNS271" s="375"/>
      <c r="KNT271" s="375"/>
      <c r="KNU271" s="375"/>
      <c r="KNV271" s="375"/>
      <c r="KNW271" s="375"/>
      <c r="KNX271" s="375"/>
      <c r="KNY271" s="375"/>
      <c r="KNZ271" s="375"/>
      <c r="KOA271" s="375"/>
      <c r="KOB271" s="375"/>
      <c r="KOC271" s="375"/>
      <c r="KOD271" s="375"/>
      <c r="KOE271" s="375"/>
      <c r="KOF271" s="375"/>
      <c r="KOG271" s="375"/>
      <c r="KOH271" s="375"/>
      <c r="KOI271" s="375"/>
      <c r="KOJ271" s="375"/>
      <c r="KOK271" s="375"/>
      <c r="KOL271" s="375"/>
      <c r="KOM271" s="375"/>
      <c r="KON271" s="375"/>
      <c r="KOO271" s="375"/>
      <c r="KOP271" s="375"/>
      <c r="KOQ271" s="375"/>
      <c r="KOR271" s="375"/>
      <c r="KOS271" s="376"/>
      <c r="KOT271" s="376"/>
      <c r="KOU271" s="376"/>
      <c r="KOV271" s="376"/>
      <c r="KOW271" s="376"/>
      <c r="KOX271" s="376"/>
      <c r="KOY271" s="376"/>
      <c r="KOZ271" s="376"/>
      <c r="KPA271" s="376"/>
      <c r="KPB271" s="376"/>
      <c r="KPC271" s="376"/>
      <c r="KPD271" s="376"/>
      <c r="KPE271" s="376"/>
      <c r="KPF271" s="376"/>
      <c r="KPG271" s="376"/>
      <c r="KPH271" s="376"/>
      <c r="KPI271" s="376"/>
      <c r="KPJ271" s="376"/>
      <c r="KPK271" s="376"/>
      <c r="KPL271" s="376"/>
      <c r="KPM271" s="376"/>
      <c r="KPN271" s="376"/>
      <c r="KPO271" s="376"/>
      <c r="KPP271" s="376"/>
      <c r="KPQ271" s="377"/>
      <c r="KPR271" s="377"/>
      <c r="KPS271" s="377"/>
      <c r="KPT271" s="377"/>
      <c r="KPU271" s="377"/>
      <c r="KPV271" s="376"/>
      <c r="KPW271" s="376"/>
      <c r="KPX271" s="377"/>
      <c r="KPY271" s="377"/>
      <c r="KPZ271" s="376"/>
      <c r="KQA271" s="376"/>
      <c r="KQB271" s="377"/>
      <c r="KQC271" s="377"/>
      <c r="KQD271" s="376"/>
      <c r="KQE271" s="376"/>
      <c r="KQF271" s="376"/>
      <c r="KQG271" s="376"/>
      <c r="KQH271" s="376"/>
      <c r="KQI271" s="376"/>
      <c r="KQJ271" s="376"/>
      <c r="KQK271" s="377"/>
      <c r="KQL271" s="377"/>
      <c r="KQM271" s="376"/>
      <c r="KQN271" s="376"/>
      <c r="KQO271" s="377"/>
      <c r="KQP271" s="377"/>
      <c r="KQQ271" s="376"/>
      <c r="KQR271" s="376"/>
      <c r="KQS271" s="376"/>
      <c r="KQT271" s="376"/>
      <c r="KQU271" s="376"/>
      <c r="KQV271" s="370"/>
      <c r="KQW271" s="396"/>
      <c r="KQX271" s="376"/>
      <c r="KQY271" s="376"/>
      <c r="KQZ271" s="376"/>
      <c r="KRA271" s="376"/>
      <c r="KRB271" s="376"/>
      <c r="KRC271" s="376"/>
      <c r="KRD271" s="376"/>
      <c r="KRE271" s="375"/>
      <c r="KRF271" s="375"/>
      <c r="KRG271" s="375"/>
      <c r="KRH271" s="375"/>
      <c r="KRI271" s="375"/>
      <c r="KRJ271" s="375"/>
      <c r="KRK271" s="375"/>
      <c r="KRL271" s="375"/>
      <c r="KRM271" s="375"/>
      <c r="KRN271" s="375"/>
      <c r="KRO271" s="375"/>
      <c r="KRP271" s="375"/>
      <c r="KRQ271" s="375"/>
      <c r="KRR271" s="375"/>
      <c r="KRS271" s="375"/>
      <c r="KRT271" s="375"/>
      <c r="KRU271" s="375"/>
      <c r="KRV271" s="375"/>
      <c r="KRW271" s="375"/>
      <c r="KRX271" s="375"/>
      <c r="KRY271" s="375"/>
      <c r="KRZ271" s="375"/>
      <c r="KSA271" s="375"/>
      <c r="KSB271" s="375"/>
      <c r="KSC271" s="375"/>
      <c r="KSD271" s="375"/>
      <c r="KSE271" s="375"/>
      <c r="KSF271" s="375"/>
      <c r="KSG271" s="375"/>
      <c r="KSH271" s="375"/>
      <c r="KSI271" s="375"/>
      <c r="KSJ271" s="375"/>
      <c r="KSK271" s="375"/>
      <c r="KSL271" s="375"/>
      <c r="KSM271" s="375"/>
      <c r="KSN271" s="375"/>
      <c r="KSO271" s="375"/>
      <c r="KSP271" s="375"/>
      <c r="KSQ271" s="375"/>
      <c r="KSR271" s="375"/>
      <c r="KSS271" s="375"/>
      <c r="KST271" s="375"/>
      <c r="KSU271" s="375"/>
      <c r="KSV271" s="375"/>
      <c r="KSW271" s="376"/>
      <c r="KSX271" s="376"/>
      <c r="KSY271" s="376"/>
      <c r="KSZ271" s="376"/>
      <c r="KTA271" s="376"/>
      <c r="KTB271" s="376"/>
      <c r="KTC271" s="376"/>
      <c r="KTD271" s="376"/>
      <c r="KTE271" s="376"/>
      <c r="KTF271" s="376"/>
      <c r="KTG271" s="376"/>
      <c r="KTH271" s="376"/>
      <c r="KTI271" s="376"/>
      <c r="KTJ271" s="376"/>
      <c r="KTK271" s="376"/>
      <c r="KTL271" s="376"/>
      <c r="KTM271" s="376"/>
      <c r="KTN271" s="376"/>
      <c r="KTO271" s="376"/>
      <c r="KTP271" s="376"/>
      <c r="KTQ271" s="376"/>
      <c r="KTR271" s="376"/>
      <c r="KTS271" s="376"/>
      <c r="KTT271" s="376"/>
      <c r="KTU271" s="377"/>
      <c r="KTV271" s="377"/>
      <c r="KTW271" s="377"/>
      <c r="KTX271" s="377"/>
      <c r="KTY271" s="377"/>
      <c r="KTZ271" s="376"/>
      <c r="KUA271" s="376"/>
      <c r="KUB271" s="377"/>
      <c r="KUC271" s="377"/>
      <c r="KUD271" s="376"/>
      <c r="KUE271" s="376"/>
      <c r="KUF271" s="377"/>
      <c r="KUG271" s="377"/>
      <c r="KUH271" s="376"/>
      <c r="KUI271" s="376"/>
      <c r="KUJ271" s="376"/>
      <c r="KUK271" s="376"/>
      <c r="KUL271" s="376"/>
      <c r="KUM271" s="376"/>
      <c r="KUN271" s="376"/>
      <c r="KUO271" s="377"/>
      <c r="KUP271" s="377"/>
      <c r="KUQ271" s="376"/>
      <c r="KUR271" s="376"/>
      <c r="KUS271" s="377"/>
      <c r="KUT271" s="377"/>
      <c r="KUU271" s="376"/>
      <c r="KUV271" s="376"/>
      <c r="KUW271" s="376"/>
      <c r="KUX271" s="376"/>
      <c r="KUY271" s="376"/>
      <c r="KUZ271" s="370"/>
      <c r="KVA271" s="396"/>
      <c r="KVB271" s="376"/>
      <c r="KVC271" s="376"/>
      <c r="KVD271" s="376"/>
      <c r="KVE271" s="376"/>
      <c r="KVF271" s="376"/>
      <c r="KVG271" s="376"/>
      <c r="KVH271" s="376"/>
      <c r="KVI271" s="375"/>
      <c r="KVJ271" s="375"/>
      <c r="KVK271" s="375"/>
      <c r="KVL271" s="375"/>
      <c r="KVM271" s="375"/>
      <c r="KVN271" s="375"/>
      <c r="KVO271" s="375"/>
      <c r="KVP271" s="375"/>
      <c r="KVQ271" s="375"/>
      <c r="KVR271" s="375"/>
      <c r="KVS271" s="375"/>
      <c r="KVT271" s="375"/>
      <c r="KVU271" s="375"/>
      <c r="KVV271" s="375"/>
      <c r="KVW271" s="375"/>
      <c r="KVX271" s="375"/>
      <c r="KVY271" s="375"/>
      <c r="KVZ271" s="375"/>
      <c r="KWA271" s="375"/>
      <c r="KWB271" s="375"/>
      <c r="KWC271" s="375"/>
      <c r="KWD271" s="375"/>
      <c r="KWE271" s="375"/>
      <c r="KWF271" s="375"/>
      <c r="KWG271" s="375"/>
      <c r="KWH271" s="375"/>
      <c r="KWI271" s="375"/>
      <c r="KWJ271" s="375"/>
      <c r="KWK271" s="375"/>
      <c r="KWL271" s="375"/>
      <c r="KWM271" s="375"/>
      <c r="KWN271" s="375"/>
      <c r="KWO271" s="375"/>
      <c r="KWP271" s="375"/>
      <c r="KWQ271" s="375"/>
      <c r="KWR271" s="375"/>
      <c r="KWS271" s="375"/>
      <c r="KWT271" s="375"/>
      <c r="KWU271" s="375"/>
      <c r="KWV271" s="375"/>
      <c r="KWW271" s="375"/>
      <c r="KWX271" s="375"/>
      <c r="KWY271" s="375"/>
      <c r="KWZ271" s="375"/>
      <c r="KXA271" s="376"/>
      <c r="KXB271" s="376"/>
      <c r="KXC271" s="376"/>
      <c r="KXD271" s="376"/>
      <c r="KXE271" s="376"/>
      <c r="KXF271" s="376"/>
      <c r="KXG271" s="376"/>
      <c r="KXH271" s="376"/>
      <c r="KXI271" s="376"/>
      <c r="KXJ271" s="376"/>
      <c r="KXK271" s="376"/>
      <c r="KXL271" s="376"/>
      <c r="KXM271" s="376"/>
      <c r="KXN271" s="376"/>
      <c r="KXO271" s="376"/>
      <c r="KXP271" s="376"/>
      <c r="KXQ271" s="376"/>
      <c r="KXR271" s="376"/>
      <c r="KXS271" s="376"/>
      <c r="KXT271" s="376"/>
      <c r="KXU271" s="376"/>
      <c r="KXV271" s="376"/>
      <c r="KXW271" s="376"/>
      <c r="KXX271" s="376"/>
      <c r="KXY271" s="377"/>
      <c r="KXZ271" s="377"/>
      <c r="KYA271" s="377"/>
      <c r="KYB271" s="377"/>
      <c r="KYC271" s="377"/>
      <c r="KYD271" s="376"/>
      <c r="KYE271" s="376"/>
      <c r="KYF271" s="377"/>
      <c r="KYG271" s="377"/>
      <c r="KYH271" s="376"/>
      <c r="KYI271" s="376"/>
      <c r="KYJ271" s="377"/>
      <c r="KYK271" s="377"/>
      <c r="KYL271" s="376"/>
      <c r="KYM271" s="376"/>
      <c r="KYN271" s="376"/>
      <c r="KYO271" s="376"/>
      <c r="KYP271" s="376"/>
      <c r="KYQ271" s="376"/>
      <c r="KYR271" s="376"/>
      <c r="KYS271" s="377"/>
      <c r="KYT271" s="377"/>
      <c r="KYU271" s="376"/>
      <c r="KYV271" s="376"/>
      <c r="KYW271" s="377"/>
      <c r="KYX271" s="377"/>
      <c r="KYY271" s="376"/>
      <c r="KYZ271" s="376"/>
      <c r="KZA271" s="376"/>
      <c r="KZB271" s="376"/>
      <c r="KZC271" s="376"/>
      <c r="KZD271" s="370"/>
      <c r="KZE271" s="396"/>
      <c r="KZF271" s="376"/>
      <c r="KZG271" s="376"/>
      <c r="KZH271" s="376"/>
      <c r="KZI271" s="376"/>
      <c r="KZJ271" s="376"/>
      <c r="KZK271" s="376"/>
      <c r="KZL271" s="376"/>
      <c r="KZM271" s="375"/>
      <c r="KZN271" s="375"/>
      <c r="KZO271" s="375"/>
      <c r="KZP271" s="375"/>
      <c r="KZQ271" s="375"/>
      <c r="KZR271" s="375"/>
      <c r="KZS271" s="375"/>
      <c r="KZT271" s="375"/>
      <c r="KZU271" s="375"/>
      <c r="KZV271" s="375"/>
      <c r="KZW271" s="375"/>
      <c r="KZX271" s="375"/>
      <c r="KZY271" s="375"/>
      <c r="KZZ271" s="375"/>
      <c r="LAA271" s="375"/>
      <c r="LAB271" s="375"/>
      <c r="LAC271" s="375"/>
      <c r="LAD271" s="375"/>
      <c r="LAE271" s="375"/>
      <c r="LAF271" s="375"/>
      <c r="LAG271" s="375"/>
      <c r="LAH271" s="375"/>
      <c r="LAI271" s="375"/>
      <c r="LAJ271" s="375"/>
      <c r="LAK271" s="375"/>
      <c r="LAL271" s="375"/>
      <c r="LAM271" s="375"/>
      <c r="LAN271" s="375"/>
      <c r="LAO271" s="375"/>
      <c r="LAP271" s="375"/>
      <c r="LAQ271" s="375"/>
      <c r="LAR271" s="375"/>
      <c r="LAS271" s="375"/>
      <c r="LAT271" s="375"/>
      <c r="LAU271" s="375"/>
      <c r="LAV271" s="375"/>
      <c r="LAW271" s="375"/>
      <c r="LAX271" s="375"/>
      <c r="LAY271" s="375"/>
      <c r="LAZ271" s="375"/>
      <c r="LBA271" s="375"/>
      <c r="LBB271" s="375"/>
      <c r="LBC271" s="375"/>
      <c r="LBD271" s="375"/>
      <c r="LBE271" s="376"/>
      <c r="LBF271" s="376"/>
      <c r="LBG271" s="376"/>
      <c r="LBH271" s="376"/>
      <c r="LBI271" s="376"/>
      <c r="LBJ271" s="376"/>
      <c r="LBK271" s="376"/>
      <c r="LBL271" s="376"/>
      <c r="LBM271" s="376"/>
      <c r="LBN271" s="376"/>
      <c r="LBO271" s="376"/>
      <c r="LBP271" s="376"/>
      <c r="LBQ271" s="376"/>
      <c r="LBR271" s="376"/>
      <c r="LBS271" s="376"/>
      <c r="LBT271" s="376"/>
      <c r="LBU271" s="376"/>
      <c r="LBV271" s="376"/>
      <c r="LBW271" s="376"/>
      <c r="LBX271" s="376"/>
      <c r="LBY271" s="376"/>
      <c r="LBZ271" s="376"/>
      <c r="LCA271" s="376"/>
      <c r="LCB271" s="376"/>
      <c r="LCC271" s="377"/>
      <c r="LCD271" s="377"/>
      <c r="LCE271" s="377"/>
      <c r="LCF271" s="377"/>
      <c r="LCG271" s="377"/>
      <c r="LCH271" s="376"/>
      <c r="LCI271" s="376"/>
      <c r="LCJ271" s="377"/>
      <c r="LCK271" s="377"/>
      <c r="LCL271" s="376"/>
      <c r="LCM271" s="376"/>
      <c r="LCN271" s="377"/>
      <c r="LCO271" s="377"/>
      <c r="LCP271" s="376"/>
      <c r="LCQ271" s="376"/>
      <c r="LCR271" s="376"/>
      <c r="LCS271" s="376"/>
      <c r="LCT271" s="376"/>
      <c r="LCU271" s="376"/>
      <c r="LCV271" s="376"/>
      <c r="LCW271" s="377"/>
      <c r="LCX271" s="377"/>
      <c r="LCY271" s="376"/>
      <c r="LCZ271" s="376"/>
      <c r="LDA271" s="377"/>
      <c r="LDB271" s="377"/>
      <c r="LDC271" s="376"/>
      <c r="LDD271" s="376"/>
      <c r="LDE271" s="376"/>
      <c r="LDF271" s="376"/>
      <c r="LDG271" s="376"/>
      <c r="LDH271" s="370"/>
      <c r="LDI271" s="396"/>
      <c r="LDJ271" s="376"/>
      <c r="LDK271" s="376"/>
      <c r="LDL271" s="376"/>
      <c r="LDM271" s="376"/>
      <c r="LDN271" s="376"/>
      <c r="LDO271" s="376"/>
      <c r="LDP271" s="376"/>
      <c r="LDQ271" s="375"/>
      <c r="LDR271" s="375"/>
      <c r="LDS271" s="375"/>
      <c r="LDT271" s="375"/>
      <c r="LDU271" s="375"/>
      <c r="LDV271" s="375"/>
      <c r="LDW271" s="375"/>
      <c r="LDX271" s="375"/>
      <c r="LDY271" s="375"/>
      <c r="LDZ271" s="375"/>
      <c r="LEA271" s="375"/>
      <c r="LEB271" s="375"/>
      <c r="LEC271" s="375"/>
      <c r="LED271" s="375"/>
      <c r="LEE271" s="375"/>
      <c r="LEF271" s="375"/>
      <c r="LEG271" s="375"/>
      <c r="LEH271" s="375"/>
      <c r="LEI271" s="375"/>
      <c r="LEJ271" s="375"/>
      <c r="LEK271" s="375"/>
      <c r="LEL271" s="375"/>
      <c r="LEM271" s="375"/>
      <c r="LEN271" s="375"/>
      <c r="LEO271" s="375"/>
      <c r="LEP271" s="375"/>
      <c r="LEQ271" s="375"/>
      <c r="LER271" s="375"/>
      <c r="LES271" s="375"/>
      <c r="LET271" s="375"/>
      <c r="LEU271" s="375"/>
      <c r="LEV271" s="375"/>
      <c r="LEW271" s="375"/>
      <c r="LEX271" s="375"/>
      <c r="LEY271" s="375"/>
      <c r="LEZ271" s="375"/>
      <c r="LFA271" s="375"/>
      <c r="LFB271" s="375"/>
      <c r="LFC271" s="375"/>
      <c r="LFD271" s="375"/>
      <c r="LFE271" s="375"/>
      <c r="LFF271" s="375"/>
      <c r="LFG271" s="375"/>
      <c r="LFH271" s="375"/>
      <c r="LFI271" s="376"/>
      <c r="LFJ271" s="376"/>
      <c r="LFK271" s="376"/>
      <c r="LFL271" s="376"/>
      <c r="LFM271" s="376"/>
      <c r="LFN271" s="376"/>
      <c r="LFO271" s="376"/>
      <c r="LFP271" s="376"/>
      <c r="LFQ271" s="376"/>
      <c r="LFR271" s="376"/>
      <c r="LFS271" s="376"/>
      <c r="LFT271" s="376"/>
      <c r="LFU271" s="376"/>
      <c r="LFV271" s="376"/>
      <c r="LFW271" s="376"/>
      <c r="LFX271" s="376"/>
      <c r="LFY271" s="376"/>
      <c r="LFZ271" s="376"/>
      <c r="LGA271" s="376"/>
      <c r="LGB271" s="376"/>
      <c r="LGC271" s="376"/>
      <c r="LGD271" s="376"/>
      <c r="LGE271" s="376"/>
      <c r="LGF271" s="376"/>
      <c r="LGG271" s="377"/>
      <c r="LGH271" s="377"/>
      <c r="LGI271" s="377"/>
      <c r="LGJ271" s="377"/>
      <c r="LGK271" s="377"/>
      <c r="LGL271" s="376"/>
      <c r="LGM271" s="376"/>
      <c r="LGN271" s="377"/>
      <c r="LGO271" s="377"/>
      <c r="LGP271" s="376"/>
      <c r="LGQ271" s="376"/>
      <c r="LGR271" s="377"/>
      <c r="LGS271" s="377"/>
      <c r="LGT271" s="376"/>
      <c r="LGU271" s="376"/>
      <c r="LGV271" s="376"/>
      <c r="LGW271" s="376"/>
      <c r="LGX271" s="376"/>
      <c r="LGY271" s="376"/>
      <c r="LGZ271" s="376"/>
      <c r="LHA271" s="377"/>
      <c r="LHB271" s="377"/>
      <c r="LHC271" s="376"/>
      <c r="LHD271" s="376"/>
      <c r="LHE271" s="377"/>
      <c r="LHF271" s="377"/>
      <c r="LHG271" s="376"/>
      <c r="LHH271" s="376"/>
      <c r="LHI271" s="376"/>
      <c r="LHJ271" s="376"/>
      <c r="LHK271" s="376"/>
      <c r="LHL271" s="370"/>
      <c r="LHM271" s="396"/>
      <c r="LHN271" s="376"/>
      <c r="LHO271" s="376"/>
      <c r="LHP271" s="376"/>
      <c r="LHQ271" s="376"/>
      <c r="LHR271" s="376"/>
      <c r="LHS271" s="376"/>
      <c r="LHT271" s="376"/>
      <c r="LHU271" s="375"/>
      <c r="LHV271" s="375"/>
      <c r="LHW271" s="375"/>
      <c r="LHX271" s="375"/>
      <c r="LHY271" s="375"/>
      <c r="LHZ271" s="375"/>
      <c r="LIA271" s="375"/>
      <c r="LIB271" s="375"/>
      <c r="LIC271" s="375"/>
      <c r="LID271" s="375"/>
      <c r="LIE271" s="375"/>
      <c r="LIF271" s="375"/>
      <c r="LIG271" s="375"/>
      <c r="LIH271" s="375"/>
      <c r="LII271" s="375"/>
      <c r="LIJ271" s="375"/>
      <c r="LIK271" s="375"/>
      <c r="LIL271" s="375"/>
      <c r="LIM271" s="375"/>
      <c r="LIN271" s="375"/>
      <c r="LIO271" s="375"/>
      <c r="LIP271" s="375"/>
      <c r="LIQ271" s="375"/>
      <c r="LIR271" s="375"/>
      <c r="LIS271" s="375"/>
      <c r="LIT271" s="375"/>
      <c r="LIU271" s="375"/>
      <c r="LIV271" s="375"/>
      <c r="LIW271" s="375"/>
      <c r="LIX271" s="375"/>
      <c r="LIY271" s="375"/>
      <c r="LIZ271" s="375"/>
      <c r="LJA271" s="375"/>
      <c r="LJB271" s="375"/>
      <c r="LJC271" s="375"/>
      <c r="LJD271" s="375"/>
      <c r="LJE271" s="375"/>
      <c r="LJF271" s="375"/>
      <c r="LJG271" s="375"/>
      <c r="LJH271" s="375"/>
      <c r="LJI271" s="375"/>
      <c r="LJJ271" s="375"/>
      <c r="LJK271" s="375"/>
      <c r="LJL271" s="375"/>
      <c r="LJM271" s="376"/>
      <c r="LJN271" s="376"/>
      <c r="LJO271" s="376"/>
      <c r="LJP271" s="376"/>
      <c r="LJQ271" s="376"/>
      <c r="LJR271" s="376"/>
      <c r="LJS271" s="376"/>
      <c r="LJT271" s="376"/>
      <c r="LJU271" s="376"/>
      <c r="LJV271" s="376"/>
      <c r="LJW271" s="376"/>
      <c r="LJX271" s="376"/>
      <c r="LJY271" s="376"/>
      <c r="LJZ271" s="376"/>
      <c r="LKA271" s="376"/>
      <c r="LKB271" s="376"/>
      <c r="LKC271" s="376"/>
      <c r="LKD271" s="376"/>
      <c r="LKE271" s="376"/>
      <c r="LKF271" s="376"/>
      <c r="LKG271" s="376"/>
      <c r="LKH271" s="376"/>
      <c r="LKI271" s="376"/>
      <c r="LKJ271" s="376"/>
      <c r="LKK271" s="377"/>
      <c r="LKL271" s="377"/>
      <c r="LKM271" s="377"/>
      <c r="LKN271" s="377"/>
      <c r="LKO271" s="377"/>
      <c r="LKP271" s="376"/>
      <c r="LKQ271" s="376"/>
      <c r="LKR271" s="377"/>
      <c r="LKS271" s="377"/>
      <c r="LKT271" s="376"/>
      <c r="LKU271" s="376"/>
      <c r="LKV271" s="377"/>
      <c r="LKW271" s="377"/>
      <c r="LKX271" s="376"/>
      <c r="LKY271" s="376"/>
      <c r="LKZ271" s="376"/>
      <c r="LLA271" s="376"/>
      <c r="LLB271" s="376"/>
      <c r="LLC271" s="376"/>
      <c r="LLD271" s="376"/>
      <c r="LLE271" s="377"/>
      <c r="LLF271" s="377"/>
      <c r="LLG271" s="376"/>
      <c r="LLH271" s="376"/>
      <c r="LLI271" s="377"/>
      <c r="LLJ271" s="377"/>
      <c r="LLK271" s="376"/>
      <c r="LLL271" s="376"/>
      <c r="LLM271" s="376"/>
      <c r="LLN271" s="376"/>
      <c r="LLO271" s="376"/>
      <c r="LLP271" s="370"/>
      <c r="LLQ271" s="396"/>
      <c r="LLR271" s="376"/>
      <c r="LLS271" s="376"/>
      <c r="LLT271" s="376"/>
      <c r="LLU271" s="376"/>
      <c r="LLV271" s="376"/>
      <c r="LLW271" s="376"/>
      <c r="LLX271" s="376"/>
      <c r="LLY271" s="375"/>
      <c r="LLZ271" s="375"/>
      <c r="LMA271" s="375"/>
      <c r="LMB271" s="375"/>
      <c r="LMC271" s="375"/>
      <c r="LMD271" s="375"/>
      <c r="LME271" s="375"/>
      <c r="LMF271" s="375"/>
      <c r="LMG271" s="375"/>
      <c r="LMH271" s="375"/>
      <c r="LMI271" s="375"/>
      <c r="LMJ271" s="375"/>
      <c r="LMK271" s="375"/>
      <c r="LML271" s="375"/>
      <c r="LMM271" s="375"/>
      <c r="LMN271" s="375"/>
      <c r="LMO271" s="375"/>
      <c r="LMP271" s="375"/>
      <c r="LMQ271" s="375"/>
      <c r="LMR271" s="375"/>
      <c r="LMS271" s="375"/>
      <c r="LMT271" s="375"/>
      <c r="LMU271" s="375"/>
      <c r="LMV271" s="375"/>
      <c r="LMW271" s="375"/>
      <c r="LMX271" s="375"/>
      <c r="LMY271" s="375"/>
      <c r="LMZ271" s="375"/>
      <c r="LNA271" s="375"/>
      <c r="LNB271" s="375"/>
      <c r="LNC271" s="375"/>
      <c r="LND271" s="375"/>
      <c r="LNE271" s="375"/>
      <c r="LNF271" s="375"/>
      <c r="LNG271" s="375"/>
      <c r="LNH271" s="375"/>
      <c r="LNI271" s="375"/>
      <c r="LNJ271" s="375"/>
      <c r="LNK271" s="375"/>
      <c r="LNL271" s="375"/>
      <c r="LNM271" s="375"/>
      <c r="LNN271" s="375"/>
      <c r="LNO271" s="375"/>
      <c r="LNP271" s="375"/>
      <c r="LNQ271" s="376"/>
      <c r="LNR271" s="376"/>
      <c r="LNS271" s="376"/>
      <c r="LNT271" s="376"/>
      <c r="LNU271" s="376"/>
      <c r="LNV271" s="376"/>
      <c r="LNW271" s="376"/>
      <c r="LNX271" s="376"/>
      <c r="LNY271" s="376"/>
      <c r="LNZ271" s="376"/>
      <c r="LOA271" s="376"/>
      <c r="LOB271" s="376"/>
      <c r="LOC271" s="376"/>
      <c r="LOD271" s="376"/>
      <c r="LOE271" s="376"/>
      <c r="LOF271" s="376"/>
      <c r="LOG271" s="376"/>
      <c r="LOH271" s="376"/>
      <c r="LOI271" s="376"/>
      <c r="LOJ271" s="376"/>
      <c r="LOK271" s="376"/>
      <c r="LOL271" s="376"/>
      <c r="LOM271" s="376"/>
      <c r="LON271" s="376"/>
      <c r="LOO271" s="377"/>
      <c r="LOP271" s="377"/>
      <c r="LOQ271" s="377"/>
      <c r="LOR271" s="377"/>
      <c r="LOS271" s="377"/>
      <c r="LOT271" s="376"/>
      <c r="LOU271" s="376"/>
      <c r="LOV271" s="377"/>
      <c r="LOW271" s="377"/>
      <c r="LOX271" s="376"/>
      <c r="LOY271" s="376"/>
      <c r="LOZ271" s="377"/>
      <c r="LPA271" s="377"/>
      <c r="LPB271" s="376"/>
      <c r="LPC271" s="376"/>
      <c r="LPD271" s="376"/>
      <c r="LPE271" s="376"/>
      <c r="LPF271" s="376"/>
      <c r="LPG271" s="376"/>
      <c r="LPH271" s="376"/>
      <c r="LPI271" s="377"/>
      <c r="LPJ271" s="377"/>
      <c r="LPK271" s="376"/>
      <c r="LPL271" s="376"/>
      <c r="LPM271" s="377"/>
      <c r="LPN271" s="377"/>
      <c r="LPO271" s="376"/>
      <c r="LPP271" s="376"/>
      <c r="LPQ271" s="376"/>
      <c r="LPR271" s="376"/>
      <c r="LPS271" s="376"/>
      <c r="LPT271" s="370"/>
      <c r="LPU271" s="396"/>
      <c r="LPV271" s="376"/>
      <c r="LPW271" s="376"/>
      <c r="LPX271" s="376"/>
      <c r="LPY271" s="376"/>
      <c r="LPZ271" s="376"/>
      <c r="LQA271" s="376"/>
      <c r="LQB271" s="376"/>
      <c r="LQC271" s="375"/>
      <c r="LQD271" s="375"/>
      <c r="LQE271" s="375"/>
      <c r="LQF271" s="375"/>
      <c r="LQG271" s="375"/>
      <c r="LQH271" s="375"/>
      <c r="LQI271" s="375"/>
      <c r="LQJ271" s="375"/>
      <c r="LQK271" s="375"/>
      <c r="LQL271" s="375"/>
      <c r="LQM271" s="375"/>
      <c r="LQN271" s="375"/>
      <c r="LQO271" s="375"/>
      <c r="LQP271" s="375"/>
      <c r="LQQ271" s="375"/>
      <c r="LQR271" s="375"/>
      <c r="LQS271" s="375"/>
      <c r="LQT271" s="375"/>
      <c r="LQU271" s="375"/>
      <c r="LQV271" s="375"/>
      <c r="LQW271" s="375"/>
      <c r="LQX271" s="375"/>
      <c r="LQY271" s="375"/>
      <c r="LQZ271" s="375"/>
      <c r="LRA271" s="375"/>
      <c r="LRB271" s="375"/>
      <c r="LRC271" s="375"/>
      <c r="LRD271" s="375"/>
      <c r="LRE271" s="375"/>
      <c r="LRF271" s="375"/>
      <c r="LRG271" s="375"/>
      <c r="LRH271" s="375"/>
      <c r="LRI271" s="375"/>
      <c r="LRJ271" s="375"/>
      <c r="LRK271" s="375"/>
      <c r="LRL271" s="375"/>
      <c r="LRM271" s="375"/>
      <c r="LRN271" s="375"/>
      <c r="LRO271" s="375"/>
      <c r="LRP271" s="375"/>
      <c r="LRQ271" s="375"/>
      <c r="LRR271" s="375"/>
      <c r="LRS271" s="375"/>
      <c r="LRT271" s="375"/>
      <c r="LRU271" s="376"/>
      <c r="LRV271" s="376"/>
      <c r="LRW271" s="376"/>
      <c r="LRX271" s="376"/>
      <c r="LRY271" s="376"/>
      <c r="LRZ271" s="376"/>
      <c r="LSA271" s="376"/>
      <c r="LSB271" s="376"/>
      <c r="LSC271" s="376"/>
      <c r="LSD271" s="376"/>
      <c r="LSE271" s="376"/>
      <c r="LSF271" s="376"/>
      <c r="LSG271" s="376"/>
      <c r="LSH271" s="376"/>
      <c r="LSI271" s="376"/>
      <c r="LSJ271" s="376"/>
      <c r="LSK271" s="376"/>
      <c r="LSL271" s="376"/>
      <c r="LSM271" s="376"/>
      <c r="LSN271" s="376"/>
      <c r="LSO271" s="376"/>
      <c r="LSP271" s="376"/>
      <c r="LSQ271" s="376"/>
      <c r="LSR271" s="376"/>
      <c r="LSS271" s="377"/>
      <c r="LST271" s="377"/>
      <c r="LSU271" s="377"/>
      <c r="LSV271" s="377"/>
      <c r="LSW271" s="377"/>
      <c r="LSX271" s="376"/>
      <c r="LSY271" s="376"/>
      <c r="LSZ271" s="377"/>
      <c r="LTA271" s="377"/>
      <c r="LTB271" s="376"/>
      <c r="LTC271" s="376"/>
      <c r="LTD271" s="377"/>
      <c r="LTE271" s="377"/>
      <c r="LTF271" s="376"/>
      <c r="LTG271" s="376"/>
      <c r="LTH271" s="376"/>
      <c r="LTI271" s="376"/>
      <c r="LTJ271" s="376"/>
      <c r="LTK271" s="376"/>
      <c r="LTL271" s="376"/>
      <c r="LTM271" s="377"/>
      <c r="LTN271" s="377"/>
      <c r="LTO271" s="376"/>
      <c r="LTP271" s="376"/>
      <c r="LTQ271" s="377"/>
      <c r="LTR271" s="377"/>
      <c r="LTS271" s="376"/>
      <c r="LTT271" s="376"/>
      <c r="LTU271" s="376"/>
      <c r="LTV271" s="376"/>
      <c r="LTW271" s="376"/>
      <c r="LTX271" s="370"/>
      <c r="LTY271" s="396"/>
      <c r="LTZ271" s="376"/>
      <c r="LUA271" s="376"/>
      <c r="LUB271" s="376"/>
      <c r="LUC271" s="376"/>
      <c r="LUD271" s="376"/>
      <c r="LUE271" s="376"/>
      <c r="LUF271" s="376"/>
      <c r="LUG271" s="375"/>
      <c r="LUH271" s="375"/>
      <c r="LUI271" s="375"/>
      <c r="LUJ271" s="375"/>
      <c r="LUK271" s="375"/>
      <c r="LUL271" s="375"/>
      <c r="LUM271" s="375"/>
      <c r="LUN271" s="375"/>
      <c r="LUO271" s="375"/>
      <c r="LUP271" s="375"/>
      <c r="LUQ271" s="375"/>
      <c r="LUR271" s="375"/>
      <c r="LUS271" s="375"/>
      <c r="LUT271" s="375"/>
      <c r="LUU271" s="375"/>
      <c r="LUV271" s="375"/>
      <c r="LUW271" s="375"/>
      <c r="LUX271" s="375"/>
      <c r="LUY271" s="375"/>
      <c r="LUZ271" s="375"/>
      <c r="LVA271" s="375"/>
      <c r="LVB271" s="375"/>
      <c r="LVC271" s="375"/>
      <c r="LVD271" s="375"/>
      <c r="LVE271" s="375"/>
      <c r="LVF271" s="375"/>
      <c r="LVG271" s="375"/>
      <c r="LVH271" s="375"/>
      <c r="LVI271" s="375"/>
      <c r="LVJ271" s="375"/>
      <c r="LVK271" s="375"/>
      <c r="LVL271" s="375"/>
      <c r="LVM271" s="375"/>
      <c r="LVN271" s="375"/>
      <c r="LVO271" s="375"/>
      <c r="LVP271" s="375"/>
      <c r="LVQ271" s="375"/>
      <c r="LVR271" s="375"/>
      <c r="LVS271" s="375"/>
      <c r="LVT271" s="375"/>
      <c r="LVU271" s="375"/>
      <c r="LVV271" s="375"/>
      <c r="LVW271" s="375"/>
      <c r="LVX271" s="375"/>
      <c r="LVY271" s="376"/>
      <c r="LVZ271" s="376"/>
      <c r="LWA271" s="376"/>
      <c r="LWB271" s="376"/>
      <c r="LWC271" s="376"/>
      <c r="LWD271" s="376"/>
      <c r="LWE271" s="376"/>
      <c r="LWF271" s="376"/>
      <c r="LWG271" s="376"/>
      <c r="LWH271" s="376"/>
      <c r="LWI271" s="376"/>
      <c r="LWJ271" s="376"/>
      <c r="LWK271" s="376"/>
      <c r="LWL271" s="376"/>
      <c r="LWM271" s="376"/>
      <c r="LWN271" s="376"/>
      <c r="LWO271" s="376"/>
      <c r="LWP271" s="376"/>
      <c r="LWQ271" s="376"/>
      <c r="LWR271" s="376"/>
      <c r="LWS271" s="376"/>
      <c r="LWT271" s="376"/>
      <c r="LWU271" s="376"/>
      <c r="LWV271" s="376"/>
      <c r="LWW271" s="377"/>
      <c r="LWX271" s="377"/>
      <c r="LWY271" s="377"/>
      <c r="LWZ271" s="377"/>
      <c r="LXA271" s="377"/>
      <c r="LXB271" s="376"/>
      <c r="LXC271" s="376"/>
      <c r="LXD271" s="377"/>
      <c r="LXE271" s="377"/>
      <c r="LXF271" s="376"/>
      <c r="LXG271" s="376"/>
      <c r="LXH271" s="377"/>
      <c r="LXI271" s="377"/>
      <c r="LXJ271" s="376"/>
      <c r="LXK271" s="376"/>
      <c r="LXL271" s="376"/>
      <c r="LXM271" s="376"/>
      <c r="LXN271" s="376"/>
      <c r="LXO271" s="376"/>
      <c r="LXP271" s="376"/>
      <c r="LXQ271" s="377"/>
      <c r="LXR271" s="377"/>
      <c r="LXS271" s="376"/>
      <c r="LXT271" s="376"/>
      <c r="LXU271" s="377"/>
      <c r="LXV271" s="377"/>
      <c r="LXW271" s="376"/>
      <c r="LXX271" s="376"/>
      <c r="LXY271" s="376"/>
      <c r="LXZ271" s="376"/>
      <c r="LYA271" s="376"/>
      <c r="LYB271" s="370"/>
      <c r="LYC271" s="396"/>
      <c r="LYD271" s="376"/>
      <c r="LYE271" s="376"/>
      <c r="LYF271" s="376"/>
      <c r="LYG271" s="376"/>
      <c r="LYH271" s="376"/>
      <c r="LYI271" s="376"/>
      <c r="LYJ271" s="376"/>
      <c r="LYK271" s="375"/>
      <c r="LYL271" s="375"/>
      <c r="LYM271" s="375"/>
      <c r="LYN271" s="375"/>
      <c r="LYO271" s="375"/>
      <c r="LYP271" s="375"/>
      <c r="LYQ271" s="375"/>
      <c r="LYR271" s="375"/>
      <c r="LYS271" s="375"/>
      <c r="LYT271" s="375"/>
      <c r="LYU271" s="375"/>
      <c r="LYV271" s="375"/>
      <c r="LYW271" s="375"/>
      <c r="LYX271" s="375"/>
      <c r="LYY271" s="375"/>
      <c r="LYZ271" s="375"/>
      <c r="LZA271" s="375"/>
      <c r="LZB271" s="375"/>
      <c r="LZC271" s="375"/>
      <c r="LZD271" s="375"/>
      <c r="LZE271" s="375"/>
      <c r="LZF271" s="375"/>
      <c r="LZG271" s="375"/>
      <c r="LZH271" s="375"/>
      <c r="LZI271" s="375"/>
      <c r="LZJ271" s="375"/>
      <c r="LZK271" s="375"/>
      <c r="LZL271" s="375"/>
      <c r="LZM271" s="375"/>
      <c r="LZN271" s="375"/>
      <c r="LZO271" s="375"/>
      <c r="LZP271" s="375"/>
      <c r="LZQ271" s="375"/>
      <c r="LZR271" s="375"/>
      <c r="LZS271" s="375"/>
      <c r="LZT271" s="375"/>
      <c r="LZU271" s="375"/>
      <c r="LZV271" s="375"/>
      <c r="LZW271" s="375"/>
      <c r="LZX271" s="375"/>
      <c r="LZY271" s="375"/>
      <c r="LZZ271" s="375"/>
      <c r="MAA271" s="375"/>
      <c r="MAB271" s="375"/>
      <c r="MAC271" s="376"/>
      <c r="MAD271" s="376"/>
      <c r="MAE271" s="376"/>
      <c r="MAF271" s="376"/>
      <c r="MAG271" s="376"/>
      <c r="MAH271" s="376"/>
      <c r="MAI271" s="376"/>
      <c r="MAJ271" s="376"/>
      <c r="MAK271" s="376"/>
      <c r="MAL271" s="376"/>
      <c r="MAM271" s="376"/>
      <c r="MAN271" s="376"/>
      <c r="MAO271" s="376"/>
      <c r="MAP271" s="376"/>
      <c r="MAQ271" s="376"/>
      <c r="MAR271" s="376"/>
      <c r="MAS271" s="376"/>
      <c r="MAT271" s="376"/>
      <c r="MAU271" s="376"/>
      <c r="MAV271" s="376"/>
      <c r="MAW271" s="376"/>
      <c r="MAX271" s="376"/>
      <c r="MAY271" s="376"/>
      <c r="MAZ271" s="376"/>
      <c r="MBA271" s="377"/>
      <c r="MBB271" s="377"/>
      <c r="MBC271" s="377"/>
      <c r="MBD271" s="377"/>
      <c r="MBE271" s="377"/>
      <c r="MBF271" s="376"/>
      <c r="MBG271" s="376"/>
      <c r="MBH271" s="377"/>
      <c r="MBI271" s="377"/>
      <c r="MBJ271" s="376"/>
      <c r="MBK271" s="376"/>
      <c r="MBL271" s="377"/>
      <c r="MBM271" s="377"/>
      <c r="MBN271" s="376"/>
      <c r="MBO271" s="376"/>
      <c r="MBP271" s="376"/>
      <c r="MBQ271" s="376"/>
      <c r="MBR271" s="376"/>
      <c r="MBS271" s="376"/>
      <c r="MBT271" s="376"/>
      <c r="MBU271" s="377"/>
      <c r="MBV271" s="377"/>
      <c r="MBW271" s="376"/>
      <c r="MBX271" s="376"/>
      <c r="MBY271" s="377"/>
      <c r="MBZ271" s="377"/>
      <c r="MCA271" s="376"/>
      <c r="MCB271" s="376"/>
      <c r="MCC271" s="376"/>
      <c r="MCD271" s="376"/>
      <c r="MCE271" s="376"/>
      <c r="MCF271" s="370"/>
      <c r="MCG271" s="396"/>
      <c r="MCH271" s="376"/>
      <c r="MCI271" s="376"/>
      <c r="MCJ271" s="376"/>
      <c r="MCK271" s="376"/>
      <c r="MCL271" s="376"/>
      <c r="MCM271" s="376"/>
      <c r="MCN271" s="376"/>
      <c r="MCO271" s="375"/>
      <c r="MCP271" s="375"/>
      <c r="MCQ271" s="375"/>
      <c r="MCR271" s="375"/>
      <c r="MCS271" s="375"/>
      <c r="MCT271" s="375"/>
      <c r="MCU271" s="375"/>
      <c r="MCV271" s="375"/>
      <c r="MCW271" s="375"/>
      <c r="MCX271" s="375"/>
      <c r="MCY271" s="375"/>
      <c r="MCZ271" s="375"/>
      <c r="MDA271" s="375"/>
      <c r="MDB271" s="375"/>
      <c r="MDC271" s="375"/>
      <c r="MDD271" s="375"/>
      <c r="MDE271" s="375"/>
      <c r="MDF271" s="375"/>
      <c r="MDG271" s="375"/>
      <c r="MDH271" s="375"/>
      <c r="MDI271" s="375"/>
      <c r="MDJ271" s="375"/>
      <c r="MDK271" s="375"/>
      <c r="MDL271" s="375"/>
      <c r="MDM271" s="375"/>
      <c r="MDN271" s="375"/>
      <c r="MDO271" s="375"/>
      <c r="MDP271" s="375"/>
      <c r="MDQ271" s="375"/>
      <c r="MDR271" s="375"/>
      <c r="MDS271" s="375"/>
      <c r="MDT271" s="375"/>
      <c r="MDU271" s="375"/>
      <c r="MDV271" s="375"/>
      <c r="MDW271" s="375"/>
      <c r="MDX271" s="375"/>
      <c r="MDY271" s="375"/>
      <c r="MDZ271" s="375"/>
      <c r="MEA271" s="375"/>
      <c r="MEB271" s="375"/>
      <c r="MEC271" s="375"/>
      <c r="MED271" s="375"/>
      <c r="MEE271" s="375"/>
      <c r="MEF271" s="375"/>
      <c r="MEG271" s="376"/>
      <c r="MEH271" s="376"/>
      <c r="MEI271" s="376"/>
      <c r="MEJ271" s="376"/>
      <c r="MEK271" s="376"/>
      <c r="MEL271" s="376"/>
      <c r="MEM271" s="376"/>
      <c r="MEN271" s="376"/>
      <c r="MEO271" s="376"/>
      <c r="MEP271" s="376"/>
      <c r="MEQ271" s="376"/>
      <c r="MER271" s="376"/>
      <c r="MES271" s="376"/>
      <c r="MET271" s="376"/>
      <c r="MEU271" s="376"/>
      <c r="MEV271" s="376"/>
      <c r="MEW271" s="376"/>
      <c r="MEX271" s="376"/>
      <c r="MEY271" s="376"/>
      <c r="MEZ271" s="376"/>
      <c r="MFA271" s="376"/>
      <c r="MFB271" s="376"/>
      <c r="MFC271" s="376"/>
      <c r="MFD271" s="376"/>
      <c r="MFE271" s="377"/>
      <c r="MFF271" s="377"/>
      <c r="MFG271" s="377"/>
      <c r="MFH271" s="377"/>
      <c r="MFI271" s="377"/>
      <c r="MFJ271" s="376"/>
      <c r="MFK271" s="376"/>
      <c r="MFL271" s="377"/>
      <c r="MFM271" s="377"/>
      <c r="MFN271" s="376"/>
      <c r="MFO271" s="376"/>
      <c r="MFP271" s="377"/>
      <c r="MFQ271" s="377"/>
      <c r="MFR271" s="376"/>
      <c r="MFS271" s="376"/>
      <c r="MFT271" s="376"/>
      <c r="MFU271" s="376"/>
      <c r="MFV271" s="376"/>
      <c r="MFW271" s="376"/>
      <c r="MFX271" s="376"/>
      <c r="MFY271" s="377"/>
      <c r="MFZ271" s="377"/>
      <c r="MGA271" s="376"/>
      <c r="MGB271" s="376"/>
      <c r="MGC271" s="377"/>
      <c r="MGD271" s="377"/>
      <c r="MGE271" s="376"/>
      <c r="MGF271" s="376"/>
      <c r="MGG271" s="376"/>
      <c r="MGH271" s="376"/>
      <c r="MGI271" s="376"/>
      <c r="MGJ271" s="370"/>
      <c r="MGK271" s="396"/>
      <c r="MGL271" s="376"/>
      <c r="MGM271" s="376"/>
      <c r="MGN271" s="376"/>
      <c r="MGO271" s="376"/>
      <c r="MGP271" s="376"/>
      <c r="MGQ271" s="376"/>
      <c r="MGR271" s="376"/>
      <c r="MGS271" s="375"/>
      <c r="MGT271" s="375"/>
      <c r="MGU271" s="375"/>
      <c r="MGV271" s="375"/>
      <c r="MGW271" s="375"/>
      <c r="MGX271" s="375"/>
      <c r="MGY271" s="375"/>
      <c r="MGZ271" s="375"/>
      <c r="MHA271" s="375"/>
      <c r="MHB271" s="375"/>
      <c r="MHC271" s="375"/>
      <c r="MHD271" s="375"/>
      <c r="MHE271" s="375"/>
      <c r="MHF271" s="375"/>
      <c r="MHG271" s="375"/>
      <c r="MHH271" s="375"/>
      <c r="MHI271" s="375"/>
      <c r="MHJ271" s="375"/>
      <c r="MHK271" s="375"/>
      <c r="MHL271" s="375"/>
      <c r="MHM271" s="375"/>
      <c r="MHN271" s="375"/>
      <c r="MHO271" s="375"/>
      <c r="MHP271" s="375"/>
      <c r="MHQ271" s="375"/>
      <c r="MHR271" s="375"/>
      <c r="MHS271" s="375"/>
      <c r="MHT271" s="375"/>
      <c r="MHU271" s="375"/>
      <c r="MHV271" s="375"/>
      <c r="MHW271" s="375"/>
      <c r="MHX271" s="375"/>
      <c r="MHY271" s="375"/>
      <c r="MHZ271" s="375"/>
      <c r="MIA271" s="375"/>
      <c r="MIB271" s="375"/>
      <c r="MIC271" s="375"/>
      <c r="MID271" s="375"/>
      <c r="MIE271" s="375"/>
      <c r="MIF271" s="375"/>
      <c r="MIG271" s="375"/>
      <c r="MIH271" s="375"/>
      <c r="MII271" s="375"/>
      <c r="MIJ271" s="375"/>
      <c r="MIK271" s="376"/>
      <c r="MIL271" s="376"/>
      <c r="MIM271" s="376"/>
      <c r="MIN271" s="376"/>
      <c r="MIO271" s="376"/>
      <c r="MIP271" s="376"/>
      <c r="MIQ271" s="376"/>
      <c r="MIR271" s="376"/>
      <c r="MIS271" s="376"/>
      <c r="MIT271" s="376"/>
      <c r="MIU271" s="376"/>
      <c r="MIV271" s="376"/>
      <c r="MIW271" s="376"/>
      <c r="MIX271" s="376"/>
      <c r="MIY271" s="376"/>
      <c r="MIZ271" s="376"/>
      <c r="MJA271" s="376"/>
      <c r="MJB271" s="376"/>
      <c r="MJC271" s="376"/>
      <c r="MJD271" s="376"/>
      <c r="MJE271" s="376"/>
      <c r="MJF271" s="376"/>
      <c r="MJG271" s="376"/>
      <c r="MJH271" s="376"/>
      <c r="MJI271" s="377"/>
      <c r="MJJ271" s="377"/>
      <c r="MJK271" s="377"/>
      <c r="MJL271" s="377"/>
      <c r="MJM271" s="377"/>
      <c r="MJN271" s="376"/>
      <c r="MJO271" s="376"/>
      <c r="MJP271" s="377"/>
      <c r="MJQ271" s="377"/>
      <c r="MJR271" s="376"/>
      <c r="MJS271" s="376"/>
      <c r="MJT271" s="377"/>
      <c r="MJU271" s="377"/>
      <c r="MJV271" s="376"/>
      <c r="MJW271" s="376"/>
      <c r="MJX271" s="376"/>
      <c r="MJY271" s="376"/>
      <c r="MJZ271" s="376"/>
      <c r="MKA271" s="376"/>
      <c r="MKB271" s="376"/>
      <c r="MKC271" s="377"/>
      <c r="MKD271" s="377"/>
      <c r="MKE271" s="376"/>
      <c r="MKF271" s="376"/>
      <c r="MKG271" s="377"/>
      <c r="MKH271" s="377"/>
      <c r="MKI271" s="376"/>
      <c r="MKJ271" s="376"/>
      <c r="MKK271" s="376"/>
      <c r="MKL271" s="376"/>
      <c r="MKM271" s="376"/>
      <c r="MKN271" s="370"/>
      <c r="MKO271" s="396"/>
      <c r="MKP271" s="376"/>
      <c r="MKQ271" s="376"/>
      <c r="MKR271" s="376"/>
      <c r="MKS271" s="376"/>
      <c r="MKT271" s="376"/>
      <c r="MKU271" s="376"/>
      <c r="MKV271" s="376"/>
      <c r="MKW271" s="375"/>
      <c r="MKX271" s="375"/>
      <c r="MKY271" s="375"/>
      <c r="MKZ271" s="375"/>
      <c r="MLA271" s="375"/>
      <c r="MLB271" s="375"/>
      <c r="MLC271" s="375"/>
      <c r="MLD271" s="375"/>
      <c r="MLE271" s="375"/>
      <c r="MLF271" s="375"/>
      <c r="MLG271" s="375"/>
      <c r="MLH271" s="375"/>
      <c r="MLI271" s="375"/>
      <c r="MLJ271" s="375"/>
      <c r="MLK271" s="375"/>
      <c r="MLL271" s="375"/>
      <c r="MLM271" s="375"/>
      <c r="MLN271" s="375"/>
      <c r="MLO271" s="375"/>
      <c r="MLP271" s="375"/>
      <c r="MLQ271" s="375"/>
      <c r="MLR271" s="375"/>
      <c r="MLS271" s="375"/>
      <c r="MLT271" s="375"/>
      <c r="MLU271" s="375"/>
      <c r="MLV271" s="375"/>
      <c r="MLW271" s="375"/>
      <c r="MLX271" s="375"/>
      <c r="MLY271" s="375"/>
      <c r="MLZ271" s="375"/>
      <c r="MMA271" s="375"/>
      <c r="MMB271" s="375"/>
      <c r="MMC271" s="375"/>
      <c r="MMD271" s="375"/>
      <c r="MME271" s="375"/>
      <c r="MMF271" s="375"/>
      <c r="MMG271" s="375"/>
      <c r="MMH271" s="375"/>
      <c r="MMI271" s="375"/>
      <c r="MMJ271" s="375"/>
      <c r="MMK271" s="375"/>
      <c r="MML271" s="375"/>
      <c r="MMM271" s="375"/>
      <c r="MMN271" s="375"/>
      <c r="MMO271" s="376"/>
      <c r="MMP271" s="376"/>
      <c r="MMQ271" s="376"/>
      <c r="MMR271" s="376"/>
      <c r="MMS271" s="376"/>
      <c r="MMT271" s="376"/>
      <c r="MMU271" s="376"/>
      <c r="MMV271" s="376"/>
      <c r="MMW271" s="376"/>
      <c r="MMX271" s="376"/>
      <c r="MMY271" s="376"/>
      <c r="MMZ271" s="376"/>
      <c r="MNA271" s="376"/>
      <c r="MNB271" s="376"/>
      <c r="MNC271" s="376"/>
      <c r="MND271" s="376"/>
      <c r="MNE271" s="376"/>
      <c r="MNF271" s="376"/>
      <c r="MNG271" s="376"/>
      <c r="MNH271" s="376"/>
      <c r="MNI271" s="376"/>
      <c r="MNJ271" s="376"/>
      <c r="MNK271" s="376"/>
      <c r="MNL271" s="376"/>
      <c r="MNM271" s="377"/>
      <c r="MNN271" s="377"/>
      <c r="MNO271" s="377"/>
      <c r="MNP271" s="377"/>
      <c r="MNQ271" s="377"/>
      <c r="MNR271" s="376"/>
      <c r="MNS271" s="376"/>
      <c r="MNT271" s="377"/>
      <c r="MNU271" s="377"/>
      <c r="MNV271" s="376"/>
      <c r="MNW271" s="376"/>
      <c r="MNX271" s="377"/>
      <c r="MNY271" s="377"/>
      <c r="MNZ271" s="376"/>
      <c r="MOA271" s="376"/>
      <c r="MOB271" s="376"/>
      <c r="MOC271" s="376"/>
      <c r="MOD271" s="376"/>
      <c r="MOE271" s="376"/>
      <c r="MOF271" s="376"/>
      <c r="MOG271" s="377"/>
      <c r="MOH271" s="377"/>
      <c r="MOI271" s="376"/>
      <c r="MOJ271" s="376"/>
      <c r="MOK271" s="377"/>
      <c r="MOL271" s="377"/>
      <c r="MOM271" s="376"/>
      <c r="MON271" s="376"/>
      <c r="MOO271" s="376"/>
      <c r="MOP271" s="376"/>
      <c r="MOQ271" s="376"/>
      <c r="MOR271" s="370"/>
      <c r="MOS271" s="396"/>
      <c r="MOT271" s="376"/>
      <c r="MOU271" s="376"/>
      <c r="MOV271" s="376"/>
      <c r="MOW271" s="376"/>
      <c r="MOX271" s="376"/>
      <c r="MOY271" s="376"/>
      <c r="MOZ271" s="376"/>
      <c r="MPA271" s="375"/>
      <c r="MPB271" s="375"/>
      <c r="MPC271" s="375"/>
      <c r="MPD271" s="375"/>
      <c r="MPE271" s="375"/>
      <c r="MPF271" s="375"/>
      <c r="MPG271" s="375"/>
      <c r="MPH271" s="375"/>
      <c r="MPI271" s="375"/>
      <c r="MPJ271" s="375"/>
      <c r="MPK271" s="375"/>
      <c r="MPL271" s="375"/>
      <c r="MPM271" s="375"/>
      <c r="MPN271" s="375"/>
      <c r="MPO271" s="375"/>
      <c r="MPP271" s="375"/>
      <c r="MPQ271" s="375"/>
      <c r="MPR271" s="375"/>
      <c r="MPS271" s="375"/>
      <c r="MPT271" s="375"/>
      <c r="MPU271" s="375"/>
      <c r="MPV271" s="375"/>
      <c r="MPW271" s="375"/>
      <c r="MPX271" s="375"/>
      <c r="MPY271" s="375"/>
      <c r="MPZ271" s="375"/>
      <c r="MQA271" s="375"/>
      <c r="MQB271" s="375"/>
      <c r="MQC271" s="375"/>
      <c r="MQD271" s="375"/>
      <c r="MQE271" s="375"/>
      <c r="MQF271" s="375"/>
      <c r="MQG271" s="375"/>
      <c r="MQH271" s="375"/>
      <c r="MQI271" s="375"/>
      <c r="MQJ271" s="375"/>
      <c r="MQK271" s="375"/>
      <c r="MQL271" s="375"/>
      <c r="MQM271" s="375"/>
      <c r="MQN271" s="375"/>
      <c r="MQO271" s="375"/>
      <c r="MQP271" s="375"/>
      <c r="MQQ271" s="375"/>
      <c r="MQR271" s="375"/>
      <c r="MQS271" s="376"/>
      <c r="MQT271" s="376"/>
      <c r="MQU271" s="376"/>
      <c r="MQV271" s="376"/>
      <c r="MQW271" s="376"/>
      <c r="MQX271" s="376"/>
      <c r="MQY271" s="376"/>
      <c r="MQZ271" s="376"/>
      <c r="MRA271" s="376"/>
      <c r="MRB271" s="376"/>
      <c r="MRC271" s="376"/>
      <c r="MRD271" s="376"/>
      <c r="MRE271" s="376"/>
      <c r="MRF271" s="376"/>
      <c r="MRG271" s="376"/>
      <c r="MRH271" s="376"/>
      <c r="MRI271" s="376"/>
      <c r="MRJ271" s="376"/>
      <c r="MRK271" s="376"/>
      <c r="MRL271" s="376"/>
      <c r="MRM271" s="376"/>
      <c r="MRN271" s="376"/>
      <c r="MRO271" s="376"/>
      <c r="MRP271" s="376"/>
      <c r="MRQ271" s="377"/>
      <c r="MRR271" s="377"/>
      <c r="MRS271" s="377"/>
      <c r="MRT271" s="377"/>
      <c r="MRU271" s="377"/>
      <c r="MRV271" s="376"/>
      <c r="MRW271" s="376"/>
      <c r="MRX271" s="377"/>
      <c r="MRY271" s="377"/>
      <c r="MRZ271" s="376"/>
      <c r="MSA271" s="376"/>
      <c r="MSB271" s="377"/>
      <c r="MSC271" s="377"/>
      <c r="MSD271" s="376"/>
      <c r="MSE271" s="376"/>
      <c r="MSF271" s="376"/>
      <c r="MSG271" s="376"/>
      <c r="MSH271" s="376"/>
      <c r="MSI271" s="376"/>
      <c r="MSJ271" s="376"/>
      <c r="MSK271" s="377"/>
      <c r="MSL271" s="377"/>
      <c r="MSM271" s="376"/>
      <c r="MSN271" s="376"/>
      <c r="MSO271" s="377"/>
      <c r="MSP271" s="377"/>
      <c r="MSQ271" s="376"/>
      <c r="MSR271" s="376"/>
      <c r="MSS271" s="376"/>
      <c r="MST271" s="376"/>
      <c r="MSU271" s="376"/>
      <c r="MSV271" s="370"/>
      <c r="MSW271" s="396"/>
      <c r="MSX271" s="376"/>
      <c r="MSY271" s="376"/>
      <c r="MSZ271" s="376"/>
      <c r="MTA271" s="376"/>
      <c r="MTB271" s="376"/>
      <c r="MTC271" s="376"/>
      <c r="MTD271" s="376"/>
      <c r="MTE271" s="375"/>
      <c r="MTF271" s="375"/>
      <c r="MTG271" s="375"/>
      <c r="MTH271" s="375"/>
      <c r="MTI271" s="375"/>
      <c r="MTJ271" s="375"/>
      <c r="MTK271" s="375"/>
      <c r="MTL271" s="375"/>
      <c r="MTM271" s="375"/>
      <c r="MTN271" s="375"/>
      <c r="MTO271" s="375"/>
      <c r="MTP271" s="375"/>
      <c r="MTQ271" s="375"/>
      <c r="MTR271" s="375"/>
      <c r="MTS271" s="375"/>
      <c r="MTT271" s="375"/>
      <c r="MTU271" s="375"/>
      <c r="MTV271" s="375"/>
      <c r="MTW271" s="375"/>
      <c r="MTX271" s="375"/>
      <c r="MTY271" s="375"/>
      <c r="MTZ271" s="375"/>
      <c r="MUA271" s="375"/>
      <c r="MUB271" s="375"/>
      <c r="MUC271" s="375"/>
      <c r="MUD271" s="375"/>
      <c r="MUE271" s="375"/>
      <c r="MUF271" s="375"/>
      <c r="MUG271" s="375"/>
      <c r="MUH271" s="375"/>
      <c r="MUI271" s="375"/>
      <c r="MUJ271" s="375"/>
      <c r="MUK271" s="375"/>
      <c r="MUL271" s="375"/>
      <c r="MUM271" s="375"/>
      <c r="MUN271" s="375"/>
      <c r="MUO271" s="375"/>
      <c r="MUP271" s="375"/>
      <c r="MUQ271" s="375"/>
      <c r="MUR271" s="375"/>
      <c r="MUS271" s="375"/>
      <c r="MUT271" s="375"/>
      <c r="MUU271" s="375"/>
      <c r="MUV271" s="375"/>
      <c r="MUW271" s="376"/>
      <c r="MUX271" s="376"/>
      <c r="MUY271" s="376"/>
      <c r="MUZ271" s="376"/>
      <c r="MVA271" s="376"/>
      <c r="MVB271" s="376"/>
      <c r="MVC271" s="376"/>
      <c r="MVD271" s="376"/>
      <c r="MVE271" s="376"/>
      <c r="MVF271" s="376"/>
      <c r="MVG271" s="376"/>
      <c r="MVH271" s="376"/>
      <c r="MVI271" s="376"/>
      <c r="MVJ271" s="376"/>
      <c r="MVK271" s="376"/>
      <c r="MVL271" s="376"/>
      <c r="MVM271" s="376"/>
      <c r="MVN271" s="376"/>
      <c r="MVO271" s="376"/>
      <c r="MVP271" s="376"/>
      <c r="MVQ271" s="376"/>
      <c r="MVR271" s="376"/>
      <c r="MVS271" s="376"/>
      <c r="MVT271" s="376"/>
      <c r="MVU271" s="377"/>
      <c r="MVV271" s="377"/>
      <c r="MVW271" s="377"/>
      <c r="MVX271" s="377"/>
      <c r="MVY271" s="377"/>
      <c r="MVZ271" s="376"/>
      <c r="MWA271" s="376"/>
      <c r="MWB271" s="377"/>
      <c r="MWC271" s="377"/>
      <c r="MWD271" s="376"/>
      <c r="MWE271" s="376"/>
      <c r="MWF271" s="377"/>
      <c r="MWG271" s="377"/>
      <c r="MWH271" s="376"/>
      <c r="MWI271" s="376"/>
      <c r="MWJ271" s="376"/>
      <c r="MWK271" s="376"/>
      <c r="MWL271" s="376"/>
      <c r="MWM271" s="376"/>
      <c r="MWN271" s="376"/>
      <c r="MWO271" s="377"/>
      <c r="MWP271" s="377"/>
      <c r="MWQ271" s="376"/>
      <c r="MWR271" s="376"/>
      <c r="MWS271" s="377"/>
      <c r="MWT271" s="377"/>
      <c r="MWU271" s="376"/>
      <c r="MWV271" s="376"/>
      <c r="MWW271" s="376"/>
      <c r="MWX271" s="376"/>
      <c r="MWY271" s="376"/>
      <c r="MWZ271" s="370"/>
      <c r="MXA271" s="396"/>
      <c r="MXB271" s="376"/>
      <c r="MXC271" s="376"/>
      <c r="MXD271" s="376"/>
      <c r="MXE271" s="376"/>
      <c r="MXF271" s="376"/>
      <c r="MXG271" s="376"/>
      <c r="MXH271" s="376"/>
      <c r="MXI271" s="375"/>
      <c r="MXJ271" s="375"/>
      <c r="MXK271" s="375"/>
      <c r="MXL271" s="375"/>
      <c r="MXM271" s="375"/>
      <c r="MXN271" s="375"/>
      <c r="MXO271" s="375"/>
      <c r="MXP271" s="375"/>
      <c r="MXQ271" s="375"/>
      <c r="MXR271" s="375"/>
      <c r="MXS271" s="375"/>
      <c r="MXT271" s="375"/>
      <c r="MXU271" s="375"/>
      <c r="MXV271" s="375"/>
      <c r="MXW271" s="375"/>
      <c r="MXX271" s="375"/>
      <c r="MXY271" s="375"/>
      <c r="MXZ271" s="375"/>
      <c r="MYA271" s="375"/>
      <c r="MYB271" s="375"/>
      <c r="MYC271" s="375"/>
      <c r="MYD271" s="375"/>
      <c r="MYE271" s="375"/>
      <c r="MYF271" s="375"/>
      <c r="MYG271" s="375"/>
      <c r="MYH271" s="375"/>
      <c r="MYI271" s="375"/>
      <c r="MYJ271" s="375"/>
      <c r="MYK271" s="375"/>
      <c r="MYL271" s="375"/>
      <c r="MYM271" s="375"/>
      <c r="MYN271" s="375"/>
      <c r="MYO271" s="375"/>
      <c r="MYP271" s="375"/>
      <c r="MYQ271" s="375"/>
      <c r="MYR271" s="375"/>
      <c r="MYS271" s="375"/>
      <c r="MYT271" s="375"/>
      <c r="MYU271" s="375"/>
      <c r="MYV271" s="375"/>
      <c r="MYW271" s="375"/>
      <c r="MYX271" s="375"/>
      <c r="MYY271" s="375"/>
      <c r="MYZ271" s="375"/>
      <c r="MZA271" s="376"/>
      <c r="MZB271" s="376"/>
      <c r="MZC271" s="376"/>
      <c r="MZD271" s="376"/>
      <c r="MZE271" s="376"/>
      <c r="MZF271" s="376"/>
      <c r="MZG271" s="376"/>
      <c r="MZH271" s="376"/>
      <c r="MZI271" s="376"/>
      <c r="MZJ271" s="376"/>
      <c r="MZK271" s="376"/>
      <c r="MZL271" s="376"/>
      <c r="MZM271" s="376"/>
      <c r="MZN271" s="376"/>
      <c r="MZO271" s="376"/>
      <c r="MZP271" s="376"/>
      <c r="MZQ271" s="376"/>
      <c r="MZR271" s="376"/>
      <c r="MZS271" s="376"/>
      <c r="MZT271" s="376"/>
      <c r="MZU271" s="376"/>
      <c r="MZV271" s="376"/>
      <c r="MZW271" s="376"/>
      <c r="MZX271" s="376"/>
      <c r="MZY271" s="377"/>
      <c r="MZZ271" s="377"/>
      <c r="NAA271" s="377"/>
      <c r="NAB271" s="377"/>
      <c r="NAC271" s="377"/>
      <c r="NAD271" s="376"/>
      <c r="NAE271" s="376"/>
      <c r="NAF271" s="377"/>
      <c r="NAG271" s="377"/>
      <c r="NAH271" s="376"/>
      <c r="NAI271" s="376"/>
      <c r="NAJ271" s="377"/>
      <c r="NAK271" s="377"/>
      <c r="NAL271" s="376"/>
      <c r="NAM271" s="376"/>
      <c r="NAN271" s="376"/>
      <c r="NAO271" s="376"/>
      <c r="NAP271" s="376"/>
      <c r="NAQ271" s="376"/>
      <c r="NAR271" s="376"/>
      <c r="NAS271" s="377"/>
      <c r="NAT271" s="377"/>
      <c r="NAU271" s="376"/>
      <c r="NAV271" s="376"/>
      <c r="NAW271" s="377"/>
      <c r="NAX271" s="377"/>
      <c r="NAY271" s="376"/>
      <c r="NAZ271" s="376"/>
      <c r="NBA271" s="376"/>
      <c r="NBB271" s="376"/>
      <c r="NBC271" s="376"/>
      <c r="NBD271" s="370"/>
      <c r="NBE271" s="396"/>
      <c r="NBF271" s="376"/>
      <c r="NBG271" s="376"/>
      <c r="NBH271" s="376"/>
      <c r="NBI271" s="376"/>
      <c r="NBJ271" s="376"/>
      <c r="NBK271" s="376"/>
      <c r="NBL271" s="376"/>
      <c r="NBM271" s="375"/>
      <c r="NBN271" s="375"/>
      <c r="NBO271" s="375"/>
      <c r="NBP271" s="375"/>
      <c r="NBQ271" s="375"/>
      <c r="NBR271" s="375"/>
      <c r="NBS271" s="375"/>
      <c r="NBT271" s="375"/>
      <c r="NBU271" s="375"/>
      <c r="NBV271" s="375"/>
      <c r="NBW271" s="375"/>
      <c r="NBX271" s="375"/>
      <c r="NBY271" s="375"/>
      <c r="NBZ271" s="375"/>
      <c r="NCA271" s="375"/>
      <c r="NCB271" s="375"/>
      <c r="NCC271" s="375"/>
      <c r="NCD271" s="375"/>
      <c r="NCE271" s="375"/>
      <c r="NCF271" s="375"/>
      <c r="NCG271" s="375"/>
      <c r="NCH271" s="375"/>
      <c r="NCI271" s="375"/>
      <c r="NCJ271" s="375"/>
      <c r="NCK271" s="375"/>
      <c r="NCL271" s="375"/>
      <c r="NCM271" s="375"/>
      <c r="NCN271" s="375"/>
      <c r="NCO271" s="375"/>
      <c r="NCP271" s="375"/>
      <c r="NCQ271" s="375"/>
      <c r="NCR271" s="375"/>
      <c r="NCS271" s="375"/>
      <c r="NCT271" s="375"/>
      <c r="NCU271" s="375"/>
      <c r="NCV271" s="375"/>
      <c r="NCW271" s="375"/>
      <c r="NCX271" s="375"/>
      <c r="NCY271" s="375"/>
      <c r="NCZ271" s="375"/>
      <c r="NDA271" s="375"/>
      <c r="NDB271" s="375"/>
      <c r="NDC271" s="375"/>
      <c r="NDD271" s="375"/>
      <c r="NDE271" s="376"/>
      <c r="NDF271" s="376"/>
      <c r="NDG271" s="376"/>
      <c r="NDH271" s="376"/>
      <c r="NDI271" s="376"/>
      <c r="NDJ271" s="376"/>
      <c r="NDK271" s="376"/>
      <c r="NDL271" s="376"/>
      <c r="NDM271" s="376"/>
      <c r="NDN271" s="376"/>
      <c r="NDO271" s="376"/>
      <c r="NDP271" s="376"/>
      <c r="NDQ271" s="376"/>
      <c r="NDR271" s="376"/>
      <c r="NDS271" s="376"/>
      <c r="NDT271" s="376"/>
      <c r="NDU271" s="376"/>
      <c r="NDV271" s="376"/>
      <c r="NDW271" s="376"/>
      <c r="NDX271" s="376"/>
      <c r="NDY271" s="376"/>
      <c r="NDZ271" s="376"/>
      <c r="NEA271" s="376"/>
      <c r="NEB271" s="376"/>
      <c r="NEC271" s="377"/>
      <c r="NED271" s="377"/>
      <c r="NEE271" s="377"/>
      <c r="NEF271" s="377"/>
      <c r="NEG271" s="377"/>
      <c r="NEH271" s="376"/>
      <c r="NEI271" s="376"/>
      <c r="NEJ271" s="377"/>
      <c r="NEK271" s="377"/>
      <c r="NEL271" s="376"/>
      <c r="NEM271" s="376"/>
      <c r="NEN271" s="377"/>
      <c r="NEO271" s="377"/>
      <c r="NEP271" s="376"/>
      <c r="NEQ271" s="376"/>
      <c r="NER271" s="376"/>
      <c r="NES271" s="376"/>
      <c r="NET271" s="376"/>
      <c r="NEU271" s="376"/>
      <c r="NEV271" s="376"/>
      <c r="NEW271" s="377"/>
      <c r="NEX271" s="377"/>
      <c r="NEY271" s="376"/>
      <c r="NEZ271" s="376"/>
      <c r="NFA271" s="377"/>
      <c r="NFB271" s="377"/>
      <c r="NFC271" s="376"/>
      <c r="NFD271" s="376"/>
      <c r="NFE271" s="376"/>
      <c r="NFF271" s="376"/>
      <c r="NFG271" s="376"/>
      <c r="NFH271" s="370"/>
      <c r="NFI271" s="396"/>
      <c r="NFJ271" s="376"/>
      <c r="NFK271" s="376"/>
      <c r="NFL271" s="376"/>
      <c r="NFM271" s="376"/>
      <c r="NFN271" s="376"/>
      <c r="NFO271" s="376"/>
      <c r="NFP271" s="376"/>
      <c r="NFQ271" s="375"/>
      <c r="NFR271" s="375"/>
      <c r="NFS271" s="375"/>
      <c r="NFT271" s="375"/>
      <c r="NFU271" s="375"/>
      <c r="NFV271" s="375"/>
      <c r="NFW271" s="375"/>
      <c r="NFX271" s="375"/>
      <c r="NFY271" s="375"/>
      <c r="NFZ271" s="375"/>
      <c r="NGA271" s="375"/>
      <c r="NGB271" s="375"/>
      <c r="NGC271" s="375"/>
      <c r="NGD271" s="375"/>
      <c r="NGE271" s="375"/>
      <c r="NGF271" s="375"/>
      <c r="NGG271" s="375"/>
      <c r="NGH271" s="375"/>
      <c r="NGI271" s="375"/>
      <c r="NGJ271" s="375"/>
      <c r="NGK271" s="375"/>
      <c r="NGL271" s="375"/>
      <c r="NGM271" s="375"/>
      <c r="NGN271" s="375"/>
      <c r="NGO271" s="375"/>
      <c r="NGP271" s="375"/>
      <c r="NGQ271" s="375"/>
      <c r="NGR271" s="375"/>
      <c r="NGS271" s="375"/>
      <c r="NGT271" s="375"/>
      <c r="NGU271" s="375"/>
      <c r="NGV271" s="375"/>
      <c r="NGW271" s="375"/>
      <c r="NGX271" s="375"/>
      <c r="NGY271" s="375"/>
      <c r="NGZ271" s="375"/>
      <c r="NHA271" s="375"/>
      <c r="NHB271" s="375"/>
      <c r="NHC271" s="375"/>
      <c r="NHD271" s="375"/>
      <c r="NHE271" s="375"/>
      <c r="NHF271" s="375"/>
      <c r="NHG271" s="375"/>
      <c r="NHH271" s="375"/>
      <c r="NHI271" s="376"/>
      <c r="NHJ271" s="376"/>
      <c r="NHK271" s="376"/>
      <c r="NHL271" s="376"/>
      <c r="NHM271" s="376"/>
      <c r="NHN271" s="376"/>
      <c r="NHO271" s="376"/>
      <c r="NHP271" s="376"/>
      <c r="NHQ271" s="376"/>
      <c r="NHR271" s="376"/>
      <c r="NHS271" s="376"/>
      <c r="NHT271" s="376"/>
      <c r="NHU271" s="376"/>
      <c r="NHV271" s="376"/>
      <c r="NHW271" s="376"/>
      <c r="NHX271" s="376"/>
      <c r="NHY271" s="376"/>
      <c r="NHZ271" s="376"/>
      <c r="NIA271" s="376"/>
      <c r="NIB271" s="376"/>
      <c r="NIC271" s="376"/>
      <c r="NID271" s="376"/>
      <c r="NIE271" s="376"/>
      <c r="NIF271" s="376"/>
      <c r="NIG271" s="377"/>
      <c r="NIH271" s="377"/>
      <c r="NII271" s="377"/>
      <c r="NIJ271" s="377"/>
      <c r="NIK271" s="377"/>
      <c r="NIL271" s="376"/>
      <c r="NIM271" s="376"/>
      <c r="NIN271" s="377"/>
      <c r="NIO271" s="377"/>
      <c r="NIP271" s="376"/>
      <c r="NIQ271" s="376"/>
      <c r="NIR271" s="377"/>
      <c r="NIS271" s="377"/>
      <c r="NIT271" s="376"/>
      <c r="NIU271" s="376"/>
      <c r="NIV271" s="376"/>
      <c r="NIW271" s="376"/>
      <c r="NIX271" s="376"/>
      <c r="NIY271" s="376"/>
      <c r="NIZ271" s="376"/>
      <c r="NJA271" s="377"/>
      <c r="NJB271" s="377"/>
      <c r="NJC271" s="376"/>
      <c r="NJD271" s="376"/>
      <c r="NJE271" s="377"/>
      <c r="NJF271" s="377"/>
      <c r="NJG271" s="376"/>
      <c r="NJH271" s="376"/>
      <c r="NJI271" s="376"/>
      <c r="NJJ271" s="376"/>
      <c r="NJK271" s="376"/>
      <c r="NJL271" s="370"/>
      <c r="NJM271" s="396"/>
      <c r="NJN271" s="376"/>
      <c r="NJO271" s="376"/>
      <c r="NJP271" s="376"/>
      <c r="NJQ271" s="376"/>
      <c r="NJR271" s="376"/>
      <c r="NJS271" s="376"/>
      <c r="NJT271" s="376"/>
      <c r="NJU271" s="375"/>
      <c r="NJV271" s="375"/>
      <c r="NJW271" s="375"/>
      <c r="NJX271" s="375"/>
      <c r="NJY271" s="375"/>
      <c r="NJZ271" s="375"/>
      <c r="NKA271" s="375"/>
      <c r="NKB271" s="375"/>
      <c r="NKC271" s="375"/>
      <c r="NKD271" s="375"/>
      <c r="NKE271" s="375"/>
      <c r="NKF271" s="375"/>
      <c r="NKG271" s="375"/>
      <c r="NKH271" s="375"/>
      <c r="NKI271" s="375"/>
      <c r="NKJ271" s="375"/>
      <c r="NKK271" s="375"/>
      <c r="NKL271" s="375"/>
      <c r="NKM271" s="375"/>
      <c r="NKN271" s="375"/>
      <c r="NKO271" s="375"/>
      <c r="NKP271" s="375"/>
      <c r="NKQ271" s="375"/>
      <c r="NKR271" s="375"/>
      <c r="NKS271" s="375"/>
      <c r="NKT271" s="375"/>
      <c r="NKU271" s="375"/>
      <c r="NKV271" s="375"/>
      <c r="NKW271" s="375"/>
      <c r="NKX271" s="375"/>
      <c r="NKY271" s="375"/>
      <c r="NKZ271" s="375"/>
      <c r="NLA271" s="375"/>
      <c r="NLB271" s="375"/>
      <c r="NLC271" s="375"/>
      <c r="NLD271" s="375"/>
      <c r="NLE271" s="375"/>
      <c r="NLF271" s="375"/>
      <c r="NLG271" s="375"/>
      <c r="NLH271" s="375"/>
      <c r="NLI271" s="375"/>
      <c r="NLJ271" s="375"/>
      <c r="NLK271" s="375"/>
      <c r="NLL271" s="375"/>
      <c r="NLM271" s="376"/>
      <c r="NLN271" s="376"/>
      <c r="NLO271" s="376"/>
      <c r="NLP271" s="376"/>
      <c r="NLQ271" s="376"/>
      <c r="NLR271" s="376"/>
      <c r="NLS271" s="376"/>
      <c r="NLT271" s="376"/>
      <c r="NLU271" s="376"/>
      <c r="NLV271" s="376"/>
      <c r="NLW271" s="376"/>
      <c r="NLX271" s="376"/>
      <c r="NLY271" s="376"/>
      <c r="NLZ271" s="376"/>
      <c r="NMA271" s="376"/>
      <c r="NMB271" s="376"/>
      <c r="NMC271" s="376"/>
      <c r="NMD271" s="376"/>
      <c r="NME271" s="376"/>
      <c r="NMF271" s="376"/>
      <c r="NMG271" s="376"/>
      <c r="NMH271" s="376"/>
      <c r="NMI271" s="376"/>
      <c r="NMJ271" s="376"/>
      <c r="NMK271" s="377"/>
      <c r="NML271" s="377"/>
      <c r="NMM271" s="377"/>
      <c r="NMN271" s="377"/>
      <c r="NMO271" s="377"/>
      <c r="NMP271" s="376"/>
      <c r="NMQ271" s="376"/>
      <c r="NMR271" s="377"/>
      <c r="NMS271" s="377"/>
      <c r="NMT271" s="376"/>
      <c r="NMU271" s="376"/>
      <c r="NMV271" s="377"/>
      <c r="NMW271" s="377"/>
      <c r="NMX271" s="376"/>
      <c r="NMY271" s="376"/>
      <c r="NMZ271" s="376"/>
      <c r="NNA271" s="376"/>
      <c r="NNB271" s="376"/>
      <c r="NNC271" s="376"/>
      <c r="NND271" s="376"/>
      <c r="NNE271" s="377"/>
      <c r="NNF271" s="377"/>
      <c r="NNG271" s="376"/>
      <c r="NNH271" s="376"/>
      <c r="NNI271" s="377"/>
      <c r="NNJ271" s="377"/>
      <c r="NNK271" s="376"/>
      <c r="NNL271" s="376"/>
      <c r="NNM271" s="376"/>
      <c r="NNN271" s="376"/>
      <c r="NNO271" s="376"/>
      <c r="NNP271" s="370"/>
      <c r="NNQ271" s="396"/>
      <c r="NNR271" s="376"/>
      <c r="NNS271" s="376"/>
      <c r="NNT271" s="376"/>
      <c r="NNU271" s="376"/>
      <c r="NNV271" s="376"/>
      <c r="NNW271" s="376"/>
      <c r="NNX271" s="376"/>
      <c r="NNY271" s="375"/>
      <c r="NNZ271" s="375"/>
      <c r="NOA271" s="375"/>
      <c r="NOB271" s="375"/>
      <c r="NOC271" s="375"/>
      <c r="NOD271" s="375"/>
      <c r="NOE271" s="375"/>
      <c r="NOF271" s="375"/>
      <c r="NOG271" s="375"/>
      <c r="NOH271" s="375"/>
      <c r="NOI271" s="375"/>
      <c r="NOJ271" s="375"/>
      <c r="NOK271" s="375"/>
      <c r="NOL271" s="375"/>
      <c r="NOM271" s="375"/>
      <c r="NON271" s="375"/>
      <c r="NOO271" s="375"/>
      <c r="NOP271" s="375"/>
      <c r="NOQ271" s="375"/>
      <c r="NOR271" s="375"/>
      <c r="NOS271" s="375"/>
      <c r="NOT271" s="375"/>
      <c r="NOU271" s="375"/>
      <c r="NOV271" s="375"/>
      <c r="NOW271" s="375"/>
      <c r="NOX271" s="375"/>
      <c r="NOY271" s="375"/>
      <c r="NOZ271" s="375"/>
      <c r="NPA271" s="375"/>
      <c r="NPB271" s="375"/>
      <c r="NPC271" s="375"/>
      <c r="NPD271" s="375"/>
      <c r="NPE271" s="375"/>
      <c r="NPF271" s="375"/>
      <c r="NPG271" s="375"/>
      <c r="NPH271" s="375"/>
      <c r="NPI271" s="375"/>
      <c r="NPJ271" s="375"/>
      <c r="NPK271" s="375"/>
      <c r="NPL271" s="375"/>
      <c r="NPM271" s="375"/>
      <c r="NPN271" s="375"/>
      <c r="NPO271" s="375"/>
      <c r="NPP271" s="375"/>
      <c r="NPQ271" s="376"/>
      <c r="NPR271" s="376"/>
      <c r="NPS271" s="376"/>
      <c r="NPT271" s="376"/>
      <c r="NPU271" s="376"/>
      <c r="NPV271" s="376"/>
      <c r="NPW271" s="376"/>
      <c r="NPX271" s="376"/>
      <c r="NPY271" s="376"/>
      <c r="NPZ271" s="376"/>
      <c r="NQA271" s="376"/>
      <c r="NQB271" s="376"/>
      <c r="NQC271" s="376"/>
      <c r="NQD271" s="376"/>
      <c r="NQE271" s="376"/>
      <c r="NQF271" s="376"/>
      <c r="NQG271" s="376"/>
      <c r="NQH271" s="376"/>
      <c r="NQI271" s="376"/>
      <c r="NQJ271" s="376"/>
      <c r="NQK271" s="376"/>
      <c r="NQL271" s="376"/>
      <c r="NQM271" s="376"/>
      <c r="NQN271" s="376"/>
      <c r="NQO271" s="377"/>
      <c r="NQP271" s="377"/>
      <c r="NQQ271" s="377"/>
      <c r="NQR271" s="377"/>
      <c r="NQS271" s="377"/>
      <c r="NQT271" s="376"/>
      <c r="NQU271" s="376"/>
      <c r="NQV271" s="377"/>
      <c r="NQW271" s="377"/>
      <c r="NQX271" s="376"/>
      <c r="NQY271" s="376"/>
      <c r="NQZ271" s="377"/>
      <c r="NRA271" s="377"/>
      <c r="NRB271" s="376"/>
      <c r="NRC271" s="376"/>
      <c r="NRD271" s="376"/>
      <c r="NRE271" s="376"/>
      <c r="NRF271" s="376"/>
      <c r="NRG271" s="376"/>
      <c r="NRH271" s="376"/>
      <c r="NRI271" s="377"/>
      <c r="NRJ271" s="377"/>
      <c r="NRK271" s="376"/>
      <c r="NRL271" s="376"/>
      <c r="NRM271" s="377"/>
      <c r="NRN271" s="377"/>
      <c r="NRO271" s="376"/>
      <c r="NRP271" s="376"/>
      <c r="NRQ271" s="376"/>
      <c r="NRR271" s="376"/>
      <c r="NRS271" s="376"/>
      <c r="NRT271" s="370"/>
      <c r="NRU271" s="396"/>
      <c r="NRV271" s="376"/>
      <c r="NRW271" s="376"/>
      <c r="NRX271" s="376"/>
      <c r="NRY271" s="376"/>
      <c r="NRZ271" s="376"/>
      <c r="NSA271" s="376"/>
      <c r="NSB271" s="376"/>
      <c r="NSC271" s="375"/>
      <c r="NSD271" s="375"/>
      <c r="NSE271" s="375"/>
      <c r="NSF271" s="375"/>
      <c r="NSG271" s="375"/>
      <c r="NSH271" s="375"/>
      <c r="NSI271" s="375"/>
      <c r="NSJ271" s="375"/>
      <c r="NSK271" s="375"/>
      <c r="NSL271" s="375"/>
      <c r="NSM271" s="375"/>
      <c r="NSN271" s="375"/>
      <c r="NSO271" s="375"/>
      <c r="NSP271" s="375"/>
      <c r="NSQ271" s="375"/>
      <c r="NSR271" s="375"/>
      <c r="NSS271" s="375"/>
      <c r="NST271" s="375"/>
      <c r="NSU271" s="375"/>
      <c r="NSV271" s="375"/>
      <c r="NSW271" s="375"/>
      <c r="NSX271" s="375"/>
      <c r="NSY271" s="375"/>
      <c r="NSZ271" s="375"/>
      <c r="NTA271" s="375"/>
      <c r="NTB271" s="375"/>
      <c r="NTC271" s="375"/>
      <c r="NTD271" s="375"/>
      <c r="NTE271" s="375"/>
      <c r="NTF271" s="375"/>
      <c r="NTG271" s="375"/>
      <c r="NTH271" s="375"/>
      <c r="NTI271" s="375"/>
      <c r="NTJ271" s="375"/>
      <c r="NTK271" s="375"/>
      <c r="NTL271" s="375"/>
      <c r="NTM271" s="375"/>
      <c r="NTN271" s="375"/>
      <c r="NTO271" s="375"/>
      <c r="NTP271" s="375"/>
      <c r="NTQ271" s="375"/>
      <c r="NTR271" s="375"/>
      <c r="NTS271" s="375"/>
      <c r="NTT271" s="375"/>
      <c r="NTU271" s="376"/>
      <c r="NTV271" s="376"/>
      <c r="NTW271" s="376"/>
      <c r="NTX271" s="376"/>
      <c r="NTY271" s="376"/>
      <c r="NTZ271" s="376"/>
      <c r="NUA271" s="376"/>
      <c r="NUB271" s="376"/>
      <c r="NUC271" s="376"/>
      <c r="NUD271" s="376"/>
      <c r="NUE271" s="376"/>
      <c r="NUF271" s="376"/>
      <c r="NUG271" s="376"/>
      <c r="NUH271" s="376"/>
      <c r="NUI271" s="376"/>
      <c r="NUJ271" s="376"/>
      <c r="NUK271" s="376"/>
      <c r="NUL271" s="376"/>
      <c r="NUM271" s="376"/>
      <c r="NUN271" s="376"/>
      <c r="NUO271" s="376"/>
      <c r="NUP271" s="376"/>
      <c r="NUQ271" s="376"/>
      <c r="NUR271" s="376"/>
      <c r="NUS271" s="377"/>
      <c r="NUT271" s="377"/>
      <c r="NUU271" s="377"/>
      <c r="NUV271" s="377"/>
      <c r="NUW271" s="377"/>
      <c r="NUX271" s="376"/>
      <c r="NUY271" s="376"/>
      <c r="NUZ271" s="377"/>
      <c r="NVA271" s="377"/>
      <c r="NVB271" s="376"/>
      <c r="NVC271" s="376"/>
      <c r="NVD271" s="377"/>
      <c r="NVE271" s="377"/>
      <c r="NVF271" s="376"/>
      <c r="NVG271" s="376"/>
      <c r="NVH271" s="376"/>
      <c r="NVI271" s="376"/>
      <c r="NVJ271" s="376"/>
      <c r="NVK271" s="376"/>
      <c r="NVL271" s="376"/>
      <c r="NVM271" s="377"/>
      <c r="NVN271" s="377"/>
      <c r="NVO271" s="376"/>
      <c r="NVP271" s="376"/>
      <c r="NVQ271" s="377"/>
      <c r="NVR271" s="377"/>
      <c r="NVS271" s="376"/>
      <c r="NVT271" s="376"/>
      <c r="NVU271" s="376"/>
      <c r="NVV271" s="376"/>
      <c r="NVW271" s="376"/>
      <c r="NVX271" s="370"/>
      <c r="NVY271" s="396"/>
      <c r="NVZ271" s="376"/>
      <c r="NWA271" s="376"/>
      <c r="NWB271" s="376"/>
      <c r="NWC271" s="376"/>
      <c r="NWD271" s="376"/>
      <c r="NWE271" s="376"/>
      <c r="NWF271" s="376"/>
      <c r="NWG271" s="375"/>
      <c r="NWH271" s="375"/>
      <c r="NWI271" s="375"/>
      <c r="NWJ271" s="375"/>
      <c r="NWK271" s="375"/>
      <c r="NWL271" s="375"/>
      <c r="NWM271" s="375"/>
      <c r="NWN271" s="375"/>
      <c r="NWO271" s="375"/>
      <c r="NWP271" s="375"/>
      <c r="NWQ271" s="375"/>
      <c r="NWR271" s="375"/>
      <c r="NWS271" s="375"/>
      <c r="NWT271" s="375"/>
      <c r="NWU271" s="375"/>
      <c r="NWV271" s="375"/>
      <c r="NWW271" s="375"/>
      <c r="NWX271" s="375"/>
      <c r="NWY271" s="375"/>
      <c r="NWZ271" s="375"/>
      <c r="NXA271" s="375"/>
      <c r="NXB271" s="375"/>
      <c r="NXC271" s="375"/>
      <c r="NXD271" s="375"/>
      <c r="NXE271" s="375"/>
      <c r="NXF271" s="375"/>
      <c r="NXG271" s="375"/>
      <c r="NXH271" s="375"/>
      <c r="NXI271" s="375"/>
      <c r="NXJ271" s="375"/>
      <c r="NXK271" s="375"/>
      <c r="NXL271" s="375"/>
      <c r="NXM271" s="375"/>
      <c r="NXN271" s="375"/>
      <c r="NXO271" s="375"/>
      <c r="NXP271" s="375"/>
      <c r="NXQ271" s="375"/>
      <c r="NXR271" s="375"/>
      <c r="NXS271" s="375"/>
      <c r="NXT271" s="375"/>
      <c r="NXU271" s="375"/>
      <c r="NXV271" s="375"/>
      <c r="NXW271" s="375"/>
      <c r="NXX271" s="375"/>
      <c r="NXY271" s="376"/>
      <c r="NXZ271" s="376"/>
      <c r="NYA271" s="376"/>
      <c r="NYB271" s="376"/>
      <c r="NYC271" s="376"/>
      <c r="NYD271" s="376"/>
      <c r="NYE271" s="376"/>
      <c r="NYF271" s="376"/>
      <c r="NYG271" s="376"/>
      <c r="NYH271" s="376"/>
      <c r="NYI271" s="376"/>
      <c r="NYJ271" s="376"/>
      <c r="NYK271" s="376"/>
      <c r="NYL271" s="376"/>
      <c r="NYM271" s="376"/>
      <c r="NYN271" s="376"/>
      <c r="NYO271" s="376"/>
      <c r="NYP271" s="376"/>
      <c r="NYQ271" s="376"/>
      <c r="NYR271" s="376"/>
      <c r="NYS271" s="376"/>
      <c r="NYT271" s="376"/>
      <c r="NYU271" s="376"/>
      <c r="NYV271" s="376"/>
      <c r="NYW271" s="377"/>
      <c r="NYX271" s="377"/>
      <c r="NYY271" s="377"/>
      <c r="NYZ271" s="377"/>
      <c r="NZA271" s="377"/>
      <c r="NZB271" s="376"/>
      <c r="NZC271" s="376"/>
      <c r="NZD271" s="377"/>
      <c r="NZE271" s="377"/>
      <c r="NZF271" s="376"/>
      <c r="NZG271" s="376"/>
      <c r="NZH271" s="377"/>
      <c r="NZI271" s="377"/>
      <c r="NZJ271" s="376"/>
      <c r="NZK271" s="376"/>
      <c r="NZL271" s="376"/>
      <c r="NZM271" s="376"/>
      <c r="NZN271" s="376"/>
      <c r="NZO271" s="376"/>
      <c r="NZP271" s="376"/>
      <c r="NZQ271" s="377"/>
      <c r="NZR271" s="377"/>
      <c r="NZS271" s="376"/>
      <c r="NZT271" s="376"/>
      <c r="NZU271" s="377"/>
      <c r="NZV271" s="377"/>
      <c r="NZW271" s="376"/>
      <c r="NZX271" s="376"/>
      <c r="NZY271" s="376"/>
      <c r="NZZ271" s="376"/>
      <c r="OAA271" s="376"/>
      <c r="OAB271" s="370"/>
      <c r="OAC271" s="396"/>
      <c r="OAD271" s="376"/>
      <c r="OAE271" s="376"/>
      <c r="OAF271" s="376"/>
      <c r="OAG271" s="376"/>
      <c r="OAH271" s="376"/>
      <c r="OAI271" s="376"/>
      <c r="OAJ271" s="376"/>
      <c r="OAK271" s="375"/>
      <c r="OAL271" s="375"/>
      <c r="OAM271" s="375"/>
      <c r="OAN271" s="375"/>
      <c r="OAO271" s="375"/>
      <c r="OAP271" s="375"/>
      <c r="OAQ271" s="375"/>
      <c r="OAR271" s="375"/>
      <c r="OAS271" s="375"/>
      <c r="OAT271" s="375"/>
      <c r="OAU271" s="375"/>
      <c r="OAV271" s="375"/>
      <c r="OAW271" s="375"/>
      <c r="OAX271" s="375"/>
      <c r="OAY271" s="375"/>
      <c r="OAZ271" s="375"/>
      <c r="OBA271" s="375"/>
      <c r="OBB271" s="375"/>
      <c r="OBC271" s="375"/>
      <c r="OBD271" s="375"/>
      <c r="OBE271" s="375"/>
      <c r="OBF271" s="375"/>
      <c r="OBG271" s="375"/>
      <c r="OBH271" s="375"/>
      <c r="OBI271" s="375"/>
      <c r="OBJ271" s="375"/>
      <c r="OBK271" s="375"/>
      <c r="OBL271" s="375"/>
      <c r="OBM271" s="375"/>
      <c r="OBN271" s="375"/>
      <c r="OBO271" s="375"/>
      <c r="OBP271" s="375"/>
      <c r="OBQ271" s="375"/>
      <c r="OBR271" s="375"/>
      <c r="OBS271" s="375"/>
      <c r="OBT271" s="375"/>
      <c r="OBU271" s="375"/>
      <c r="OBV271" s="375"/>
      <c r="OBW271" s="375"/>
      <c r="OBX271" s="375"/>
      <c r="OBY271" s="375"/>
      <c r="OBZ271" s="375"/>
      <c r="OCA271" s="375"/>
      <c r="OCB271" s="375"/>
      <c r="OCC271" s="376"/>
      <c r="OCD271" s="376"/>
      <c r="OCE271" s="376"/>
      <c r="OCF271" s="376"/>
      <c r="OCG271" s="376"/>
      <c r="OCH271" s="376"/>
      <c r="OCI271" s="376"/>
      <c r="OCJ271" s="376"/>
      <c r="OCK271" s="376"/>
      <c r="OCL271" s="376"/>
      <c r="OCM271" s="376"/>
      <c r="OCN271" s="376"/>
      <c r="OCO271" s="376"/>
      <c r="OCP271" s="376"/>
      <c r="OCQ271" s="376"/>
      <c r="OCR271" s="376"/>
      <c r="OCS271" s="376"/>
      <c r="OCT271" s="376"/>
      <c r="OCU271" s="376"/>
      <c r="OCV271" s="376"/>
      <c r="OCW271" s="376"/>
      <c r="OCX271" s="376"/>
      <c r="OCY271" s="376"/>
      <c r="OCZ271" s="376"/>
      <c r="ODA271" s="377"/>
      <c r="ODB271" s="377"/>
      <c r="ODC271" s="377"/>
      <c r="ODD271" s="377"/>
      <c r="ODE271" s="377"/>
      <c r="ODF271" s="376"/>
      <c r="ODG271" s="376"/>
      <c r="ODH271" s="377"/>
      <c r="ODI271" s="377"/>
      <c r="ODJ271" s="376"/>
      <c r="ODK271" s="376"/>
      <c r="ODL271" s="377"/>
      <c r="ODM271" s="377"/>
      <c r="ODN271" s="376"/>
      <c r="ODO271" s="376"/>
      <c r="ODP271" s="376"/>
      <c r="ODQ271" s="376"/>
      <c r="ODR271" s="376"/>
      <c r="ODS271" s="376"/>
      <c r="ODT271" s="376"/>
      <c r="ODU271" s="377"/>
      <c r="ODV271" s="377"/>
      <c r="ODW271" s="376"/>
      <c r="ODX271" s="376"/>
      <c r="ODY271" s="377"/>
      <c r="ODZ271" s="377"/>
      <c r="OEA271" s="376"/>
      <c r="OEB271" s="376"/>
      <c r="OEC271" s="376"/>
      <c r="OED271" s="376"/>
      <c r="OEE271" s="376"/>
      <c r="OEF271" s="370"/>
      <c r="OEG271" s="396"/>
      <c r="OEH271" s="376"/>
      <c r="OEI271" s="376"/>
      <c r="OEJ271" s="376"/>
      <c r="OEK271" s="376"/>
      <c r="OEL271" s="376"/>
      <c r="OEM271" s="376"/>
      <c r="OEN271" s="376"/>
      <c r="OEO271" s="375"/>
      <c r="OEP271" s="375"/>
      <c r="OEQ271" s="375"/>
      <c r="OER271" s="375"/>
      <c r="OES271" s="375"/>
      <c r="OET271" s="375"/>
      <c r="OEU271" s="375"/>
      <c r="OEV271" s="375"/>
      <c r="OEW271" s="375"/>
      <c r="OEX271" s="375"/>
      <c r="OEY271" s="375"/>
      <c r="OEZ271" s="375"/>
      <c r="OFA271" s="375"/>
      <c r="OFB271" s="375"/>
      <c r="OFC271" s="375"/>
      <c r="OFD271" s="375"/>
      <c r="OFE271" s="375"/>
      <c r="OFF271" s="375"/>
      <c r="OFG271" s="375"/>
      <c r="OFH271" s="375"/>
      <c r="OFI271" s="375"/>
      <c r="OFJ271" s="375"/>
      <c r="OFK271" s="375"/>
      <c r="OFL271" s="375"/>
      <c r="OFM271" s="375"/>
      <c r="OFN271" s="375"/>
      <c r="OFO271" s="375"/>
      <c r="OFP271" s="375"/>
      <c r="OFQ271" s="375"/>
      <c r="OFR271" s="375"/>
      <c r="OFS271" s="375"/>
      <c r="OFT271" s="375"/>
      <c r="OFU271" s="375"/>
      <c r="OFV271" s="375"/>
      <c r="OFW271" s="375"/>
      <c r="OFX271" s="375"/>
      <c r="OFY271" s="375"/>
      <c r="OFZ271" s="375"/>
      <c r="OGA271" s="375"/>
      <c r="OGB271" s="375"/>
      <c r="OGC271" s="375"/>
      <c r="OGD271" s="375"/>
      <c r="OGE271" s="375"/>
      <c r="OGF271" s="375"/>
      <c r="OGG271" s="376"/>
      <c r="OGH271" s="376"/>
      <c r="OGI271" s="376"/>
      <c r="OGJ271" s="376"/>
      <c r="OGK271" s="376"/>
      <c r="OGL271" s="376"/>
      <c r="OGM271" s="376"/>
      <c r="OGN271" s="376"/>
      <c r="OGO271" s="376"/>
      <c r="OGP271" s="376"/>
      <c r="OGQ271" s="376"/>
      <c r="OGR271" s="376"/>
      <c r="OGS271" s="376"/>
      <c r="OGT271" s="376"/>
      <c r="OGU271" s="376"/>
      <c r="OGV271" s="376"/>
      <c r="OGW271" s="376"/>
      <c r="OGX271" s="376"/>
      <c r="OGY271" s="376"/>
      <c r="OGZ271" s="376"/>
      <c r="OHA271" s="376"/>
      <c r="OHB271" s="376"/>
      <c r="OHC271" s="376"/>
      <c r="OHD271" s="376"/>
      <c r="OHE271" s="377"/>
      <c r="OHF271" s="377"/>
      <c r="OHG271" s="377"/>
      <c r="OHH271" s="377"/>
      <c r="OHI271" s="377"/>
      <c r="OHJ271" s="376"/>
      <c r="OHK271" s="376"/>
      <c r="OHL271" s="377"/>
      <c r="OHM271" s="377"/>
      <c r="OHN271" s="376"/>
      <c r="OHO271" s="376"/>
      <c r="OHP271" s="377"/>
      <c r="OHQ271" s="377"/>
      <c r="OHR271" s="376"/>
      <c r="OHS271" s="376"/>
      <c r="OHT271" s="376"/>
      <c r="OHU271" s="376"/>
      <c r="OHV271" s="376"/>
      <c r="OHW271" s="376"/>
      <c r="OHX271" s="376"/>
      <c r="OHY271" s="377"/>
      <c r="OHZ271" s="377"/>
      <c r="OIA271" s="376"/>
      <c r="OIB271" s="376"/>
      <c r="OIC271" s="377"/>
      <c r="OID271" s="377"/>
      <c r="OIE271" s="376"/>
      <c r="OIF271" s="376"/>
      <c r="OIG271" s="376"/>
      <c r="OIH271" s="376"/>
      <c r="OII271" s="376"/>
      <c r="OIJ271" s="370"/>
      <c r="OIK271" s="396"/>
      <c r="OIL271" s="376"/>
      <c r="OIM271" s="376"/>
      <c r="OIN271" s="376"/>
      <c r="OIO271" s="376"/>
      <c r="OIP271" s="376"/>
      <c r="OIQ271" s="376"/>
      <c r="OIR271" s="376"/>
      <c r="OIS271" s="375"/>
      <c r="OIT271" s="375"/>
      <c r="OIU271" s="375"/>
      <c r="OIV271" s="375"/>
      <c r="OIW271" s="375"/>
      <c r="OIX271" s="375"/>
      <c r="OIY271" s="375"/>
      <c r="OIZ271" s="375"/>
      <c r="OJA271" s="375"/>
      <c r="OJB271" s="375"/>
      <c r="OJC271" s="375"/>
      <c r="OJD271" s="375"/>
      <c r="OJE271" s="375"/>
      <c r="OJF271" s="375"/>
      <c r="OJG271" s="375"/>
      <c r="OJH271" s="375"/>
      <c r="OJI271" s="375"/>
      <c r="OJJ271" s="375"/>
      <c r="OJK271" s="375"/>
      <c r="OJL271" s="375"/>
      <c r="OJM271" s="375"/>
      <c r="OJN271" s="375"/>
      <c r="OJO271" s="375"/>
      <c r="OJP271" s="375"/>
      <c r="OJQ271" s="375"/>
      <c r="OJR271" s="375"/>
      <c r="OJS271" s="375"/>
      <c r="OJT271" s="375"/>
      <c r="OJU271" s="375"/>
      <c r="OJV271" s="375"/>
      <c r="OJW271" s="375"/>
      <c r="OJX271" s="375"/>
      <c r="OJY271" s="375"/>
      <c r="OJZ271" s="375"/>
      <c r="OKA271" s="375"/>
      <c r="OKB271" s="375"/>
      <c r="OKC271" s="375"/>
      <c r="OKD271" s="375"/>
      <c r="OKE271" s="375"/>
      <c r="OKF271" s="375"/>
      <c r="OKG271" s="375"/>
      <c r="OKH271" s="375"/>
      <c r="OKI271" s="375"/>
      <c r="OKJ271" s="375"/>
      <c r="OKK271" s="376"/>
      <c r="OKL271" s="376"/>
      <c r="OKM271" s="376"/>
      <c r="OKN271" s="376"/>
      <c r="OKO271" s="376"/>
      <c r="OKP271" s="376"/>
      <c r="OKQ271" s="376"/>
      <c r="OKR271" s="376"/>
      <c r="OKS271" s="376"/>
      <c r="OKT271" s="376"/>
      <c r="OKU271" s="376"/>
      <c r="OKV271" s="376"/>
      <c r="OKW271" s="376"/>
      <c r="OKX271" s="376"/>
      <c r="OKY271" s="376"/>
      <c r="OKZ271" s="376"/>
      <c r="OLA271" s="376"/>
      <c r="OLB271" s="376"/>
      <c r="OLC271" s="376"/>
      <c r="OLD271" s="376"/>
      <c r="OLE271" s="376"/>
      <c r="OLF271" s="376"/>
      <c r="OLG271" s="376"/>
      <c r="OLH271" s="376"/>
      <c r="OLI271" s="377"/>
      <c r="OLJ271" s="377"/>
      <c r="OLK271" s="377"/>
      <c r="OLL271" s="377"/>
      <c r="OLM271" s="377"/>
      <c r="OLN271" s="376"/>
      <c r="OLO271" s="376"/>
      <c r="OLP271" s="377"/>
      <c r="OLQ271" s="377"/>
      <c r="OLR271" s="376"/>
      <c r="OLS271" s="376"/>
      <c r="OLT271" s="377"/>
      <c r="OLU271" s="377"/>
      <c r="OLV271" s="376"/>
      <c r="OLW271" s="376"/>
      <c r="OLX271" s="376"/>
      <c r="OLY271" s="376"/>
      <c r="OLZ271" s="376"/>
      <c r="OMA271" s="376"/>
      <c r="OMB271" s="376"/>
      <c r="OMC271" s="377"/>
      <c r="OMD271" s="377"/>
      <c r="OME271" s="376"/>
      <c r="OMF271" s="376"/>
      <c r="OMG271" s="377"/>
      <c r="OMH271" s="377"/>
      <c r="OMI271" s="376"/>
      <c r="OMJ271" s="376"/>
      <c r="OMK271" s="376"/>
      <c r="OML271" s="376"/>
      <c r="OMM271" s="376"/>
      <c r="OMN271" s="370"/>
      <c r="OMO271" s="396"/>
      <c r="OMP271" s="376"/>
      <c r="OMQ271" s="376"/>
      <c r="OMR271" s="376"/>
      <c r="OMS271" s="376"/>
      <c r="OMT271" s="376"/>
      <c r="OMU271" s="376"/>
      <c r="OMV271" s="376"/>
      <c r="OMW271" s="375"/>
      <c r="OMX271" s="375"/>
      <c r="OMY271" s="375"/>
      <c r="OMZ271" s="375"/>
      <c r="ONA271" s="375"/>
      <c r="ONB271" s="375"/>
      <c r="ONC271" s="375"/>
      <c r="OND271" s="375"/>
      <c r="ONE271" s="375"/>
      <c r="ONF271" s="375"/>
      <c r="ONG271" s="375"/>
      <c r="ONH271" s="375"/>
      <c r="ONI271" s="375"/>
      <c r="ONJ271" s="375"/>
      <c r="ONK271" s="375"/>
      <c r="ONL271" s="375"/>
      <c r="ONM271" s="375"/>
      <c r="ONN271" s="375"/>
      <c r="ONO271" s="375"/>
      <c r="ONP271" s="375"/>
      <c r="ONQ271" s="375"/>
      <c r="ONR271" s="375"/>
      <c r="ONS271" s="375"/>
      <c r="ONT271" s="375"/>
      <c r="ONU271" s="375"/>
      <c r="ONV271" s="375"/>
      <c r="ONW271" s="375"/>
      <c r="ONX271" s="375"/>
      <c r="ONY271" s="375"/>
      <c r="ONZ271" s="375"/>
      <c r="OOA271" s="375"/>
      <c r="OOB271" s="375"/>
      <c r="OOC271" s="375"/>
      <c r="OOD271" s="375"/>
      <c r="OOE271" s="375"/>
      <c r="OOF271" s="375"/>
      <c r="OOG271" s="375"/>
      <c r="OOH271" s="375"/>
      <c r="OOI271" s="375"/>
      <c r="OOJ271" s="375"/>
      <c r="OOK271" s="375"/>
      <c r="OOL271" s="375"/>
      <c r="OOM271" s="375"/>
      <c r="OON271" s="375"/>
      <c r="OOO271" s="376"/>
      <c r="OOP271" s="376"/>
      <c r="OOQ271" s="376"/>
      <c r="OOR271" s="376"/>
      <c r="OOS271" s="376"/>
      <c r="OOT271" s="376"/>
      <c r="OOU271" s="376"/>
      <c r="OOV271" s="376"/>
      <c r="OOW271" s="376"/>
      <c r="OOX271" s="376"/>
      <c r="OOY271" s="376"/>
      <c r="OOZ271" s="376"/>
      <c r="OPA271" s="376"/>
      <c r="OPB271" s="376"/>
      <c r="OPC271" s="376"/>
      <c r="OPD271" s="376"/>
      <c r="OPE271" s="376"/>
      <c r="OPF271" s="376"/>
      <c r="OPG271" s="376"/>
      <c r="OPH271" s="376"/>
      <c r="OPI271" s="376"/>
      <c r="OPJ271" s="376"/>
      <c r="OPK271" s="376"/>
      <c r="OPL271" s="376"/>
      <c r="OPM271" s="377"/>
      <c r="OPN271" s="377"/>
      <c r="OPO271" s="377"/>
      <c r="OPP271" s="377"/>
      <c r="OPQ271" s="377"/>
      <c r="OPR271" s="376"/>
      <c r="OPS271" s="376"/>
      <c r="OPT271" s="377"/>
      <c r="OPU271" s="377"/>
      <c r="OPV271" s="376"/>
      <c r="OPW271" s="376"/>
      <c r="OPX271" s="377"/>
      <c r="OPY271" s="377"/>
      <c r="OPZ271" s="376"/>
      <c r="OQA271" s="376"/>
      <c r="OQB271" s="376"/>
      <c r="OQC271" s="376"/>
      <c r="OQD271" s="376"/>
      <c r="OQE271" s="376"/>
      <c r="OQF271" s="376"/>
      <c r="OQG271" s="377"/>
      <c r="OQH271" s="377"/>
      <c r="OQI271" s="376"/>
      <c r="OQJ271" s="376"/>
      <c r="OQK271" s="377"/>
      <c r="OQL271" s="377"/>
      <c r="OQM271" s="376"/>
      <c r="OQN271" s="376"/>
      <c r="OQO271" s="376"/>
      <c r="OQP271" s="376"/>
      <c r="OQQ271" s="376"/>
      <c r="OQR271" s="370"/>
      <c r="OQS271" s="396"/>
      <c r="OQT271" s="376"/>
      <c r="OQU271" s="376"/>
      <c r="OQV271" s="376"/>
      <c r="OQW271" s="376"/>
      <c r="OQX271" s="376"/>
      <c r="OQY271" s="376"/>
      <c r="OQZ271" s="376"/>
      <c r="ORA271" s="375"/>
      <c r="ORB271" s="375"/>
      <c r="ORC271" s="375"/>
      <c r="ORD271" s="375"/>
      <c r="ORE271" s="375"/>
      <c r="ORF271" s="375"/>
      <c r="ORG271" s="375"/>
      <c r="ORH271" s="375"/>
      <c r="ORI271" s="375"/>
      <c r="ORJ271" s="375"/>
      <c r="ORK271" s="375"/>
      <c r="ORL271" s="375"/>
      <c r="ORM271" s="375"/>
      <c r="ORN271" s="375"/>
      <c r="ORO271" s="375"/>
      <c r="ORP271" s="375"/>
      <c r="ORQ271" s="375"/>
      <c r="ORR271" s="375"/>
      <c r="ORS271" s="375"/>
      <c r="ORT271" s="375"/>
      <c r="ORU271" s="375"/>
      <c r="ORV271" s="375"/>
      <c r="ORW271" s="375"/>
      <c r="ORX271" s="375"/>
      <c r="ORY271" s="375"/>
      <c r="ORZ271" s="375"/>
      <c r="OSA271" s="375"/>
      <c r="OSB271" s="375"/>
      <c r="OSC271" s="375"/>
      <c r="OSD271" s="375"/>
      <c r="OSE271" s="375"/>
      <c r="OSF271" s="375"/>
      <c r="OSG271" s="375"/>
      <c r="OSH271" s="375"/>
      <c r="OSI271" s="375"/>
      <c r="OSJ271" s="375"/>
      <c r="OSK271" s="375"/>
      <c r="OSL271" s="375"/>
      <c r="OSM271" s="375"/>
      <c r="OSN271" s="375"/>
      <c r="OSO271" s="375"/>
      <c r="OSP271" s="375"/>
      <c r="OSQ271" s="375"/>
      <c r="OSR271" s="375"/>
      <c r="OSS271" s="376"/>
      <c r="OST271" s="376"/>
      <c r="OSU271" s="376"/>
      <c r="OSV271" s="376"/>
      <c r="OSW271" s="376"/>
      <c r="OSX271" s="376"/>
      <c r="OSY271" s="376"/>
      <c r="OSZ271" s="376"/>
      <c r="OTA271" s="376"/>
      <c r="OTB271" s="376"/>
      <c r="OTC271" s="376"/>
      <c r="OTD271" s="376"/>
      <c r="OTE271" s="376"/>
      <c r="OTF271" s="376"/>
      <c r="OTG271" s="376"/>
      <c r="OTH271" s="376"/>
      <c r="OTI271" s="376"/>
      <c r="OTJ271" s="376"/>
      <c r="OTK271" s="376"/>
      <c r="OTL271" s="376"/>
      <c r="OTM271" s="376"/>
      <c r="OTN271" s="376"/>
      <c r="OTO271" s="376"/>
      <c r="OTP271" s="376"/>
      <c r="OTQ271" s="377"/>
      <c r="OTR271" s="377"/>
      <c r="OTS271" s="377"/>
      <c r="OTT271" s="377"/>
      <c r="OTU271" s="377"/>
      <c r="OTV271" s="376"/>
      <c r="OTW271" s="376"/>
      <c r="OTX271" s="377"/>
      <c r="OTY271" s="377"/>
      <c r="OTZ271" s="376"/>
      <c r="OUA271" s="376"/>
      <c r="OUB271" s="377"/>
      <c r="OUC271" s="377"/>
      <c r="OUD271" s="376"/>
      <c r="OUE271" s="376"/>
      <c r="OUF271" s="376"/>
      <c r="OUG271" s="376"/>
      <c r="OUH271" s="376"/>
      <c r="OUI271" s="376"/>
      <c r="OUJ271" s="376"/>
      <c r="OUK271" s="377"/>
      <c r="OUL271" s="377"/>
      <c r="OUM271" s="376"/>
      <c r="OUN271" s="376"/>
      <c r="OUO271" s="377"/>
      <c r="OUP271" s="377"/>
      <c r="OUQ271" s="376"/>
      <c r="OUR271" s="376"/>
      <c r="OUS271" s="376"/>
      <c r="OUT271" s="376"/>
      <c r="OUU271" s="376"/>
      <c r="OUV271" s="370"/>
      <c r="OUW271" s="396"/>
      <c r="OUX271" s="376"/>
      <c r="OUY271" s="376"/>
      <c r="OUZ271" s="376"/>
      <c r="OVA271" s="376"/>
      <c r="OVB271" s="376"/>
      <c r="OVC271" s="376"/>
      <c r="OVD271" s="376"/>
      <c r="OVE271" s="375"/>
      <c r="OVF271" s="375"/>
      <c r="OVG271" s="375"/>
      <c r="OVH271" s="375"/>
      <c r="OVI271" s="375"/>
      <c r="OVJ271" s="375"/>
      <c r="OVK271" s="375"/>
      <c r="OVL271" s="375"/>
      <c r="OVM271" s="375"/>
      <c r="OVN271" s="375"/>
      <c r="OVO271" s="375"/>
      <c r="OVP271" s="375"/>
      <c r="OVQ271" s="375"/>
      <c r="OVR271" s="375"/>
      <c r="OVS271" s="375"/>
      <c r="OVT271" s="375"/>
      <c r="OVU271" s="375"/>
      <c r="OVV271" s="375"/>
      <c r="OVW271" s="375"/>
      <c r="OVX271" s="375"/>
      <c r="OVY271" s="375"/>
      <c r="OVZ271" s="375"/>
      <c r="OWA271" s="375"/>
      <c r="OWB271" s="375"/>
      <c r="OWC271" s="375"/>
      <c r="OWD271" s="375"/>
      <c r="OWE271" s="375"/>
      <c r="OWF271" s="375"/>
      <c r="OWG271" s="375"/>
      <c r="OWH271" s="375"/>
      <c r="OWI271" s="375"/>
      <c r="OWJ271" s="375"/>
      <c r="OWK271" s="375"/>
      <c r="OWL271" s="375"/>
      <c r="OWM271" s="375"/>
      <c r="OWN271" s="375"/>
      <c r="OWO271" s="375"/>
      <c r="OWP271" s="375"/>
      <c r="OWQ271" s="375"/>
      <c r="OWR271" s="375"/>
      <c r="OWS271" s="375"/>
      <c r="OWT271" s="375"/>
      <c r="OWU271" s="375"/>
      <c r="OWV271" s="375"/>
      <c r="OWW271" s="376"/>
      <c r="OWX271" s="376"/>
      <c r="OWY271" s="376"/>
      <c r="OWZ271" s="376"/>
      <c r="OXA271" s="376"/>
      <c r="OXB271" s="376"/>
      <c r="OXC271" s="376"/>
      <c r="OXD271" s="376"/>
      <c r="OXE271" s="376"/>
      <c r="OXF271" s="376"/>
      <c r="OXG271" s="376"/>
      <c r="OXH271" s="376"/>
      <c r="OXI271" s="376"/>
      <c r="OXJ271" s="376"/>
      <c r="OXK271" s="376"/>
      <c r="OXL271" s="376"/>
      <c r="OXM271" s="376"/>
      <c r="OXN271" s="376"/>
      <c r="OXO271" s="376"/>
      <c r="OXP271" s="376"/>
      <c r="OXQ271" s="376"/>
      <c r="OXR271" s="376"/>
      <c r="OXS271" s="376"/>
      <c r="OXT271" s="376"/>
      <c r="OXU271" s="377"/>
      <c r="OXV271" s="377"/>
      <c r="OXW271" s="377"/>
      <c r="OXX271" s="377"/>
      <c r="OXY271" s="377"/>
      <c r="OXZ271" s="376"/>
      <c r="OYA271" s="376"/>
      <c r="OYB271" s="377"/>
      <c r="OYC271" s="377"/>
      <c r="OYD271" s="376"/>
      <c r="OYE271" s="376"/>
      <c r="OYF271" s="377"/>
      <c r="OYG271" s="377"/>
      <c r="OYH271" s="376"/>
      <c r="OYI271" s="376"/>
      <c r="OYJ271" s="376"/>
      <c r="OYK271" s="376"/>
      <c r="OYL271" s="376"/>
      <c r="OYM271" s="376"/>
      <c r="OYN271" s="376"/>
      <c r="OYO271" s="377"/>
      <c r="OYP271" s="377"/>
      <c r="OYQ271" s="376"/>
      <c r="OYR271" s="376"/>
      <c r="OYS271" s="377"/>
      <c r="OYT271" s="377"/>
      <c r="OYU271" s="376"/>
      <c r="OYV271" s="376"/>
      <c r="OYW271" s="376"/>
      <c r="OYX271" s="376"/>
      <c r="OYY271" s="376"/>
      <c r="OYZ271" s="370"/>
      <c r="OZA271" s="396"/>
      <c r="OZB271" s="376"/>
      <c r="OZC271" s="376"/>
      <c r="OZD271" s="376"/>
      <c r="OZE271" s="376"/>
      <c r="OZF271" s="376"/>
      <c r="OZG271" s="376"/>
      <c r="OZH271" s="376"/>
      <c r="OZI271" s="375"/>
      <c r="OZJ271" s="375"/>
      <c r="OZK271" s="375"/>
      <c r="OZL271" s="375"/>
      <c r="OZM271" s="375"/>
      <c r="OZN271" s="375"/>
      <c r="OZO271" s="375"/>
      <c r="OZP271" s="375"/>
      <c r="OZQ271" s="375"/>
      <c r="OZR271" s="375"/>
      <c r="OZS271" s="375"/>
      <c r="OZT271" s="375"/>
      <c r="OZU271" s="375"/>
      <c r="OZV271" s="375"/>
      <c r="OZW271" s="375"/>
      <c r="OZX271" s="375"/>
      <c r="OZY271" s="375"/>
      <c r="OZZ271" s="375"/>
      <c r="PAA271" s="375"/>
      <c r="PAB271" s="375"/>
      <c r="PAC271" s="375"/>
      <c r="PAD271" s="375"/>
      <c r="PAE271" s="375"/>
      <c r="PAF271" s="375"/>
      <c r="PAG271" s="375"/>
      <c r="PAH271" s="375"/>
      <c r="PAI271" s="375"/>
      <c r="PAJ271" s="375"/>
      <c r="PAK271" s="375"/>
      <c r="PAL271" s="375"/>
      <c r="PAM271" s="375"/>
      <c r="PAN271" s="375"/>
      <c r="PAO271" s="375"/>
      <c r="PAP271" s="375"/>
      <c r="PAQ271" s="375"/>
      <c r="PAR271" s="375"/>
      <c r="PAS271" s="375"/>
      <c r="PAT271" s="375"/>
      <c r="PAU271" s="375"/>
      <c r="PAV271" s="375"/>
      <c r="PAW271" s="375"/>
      <c r="PAX271" s="375"/>
      <c r="PAY271" s="375"/>
      <c r="PAZ271" s="375"/>
      <c r="PBA271" s="376"/>
      <c r="PBB271" s="376"/>
      <c r="PBC271" s="376"/>
      <c r="PBD271" s="376"/>
      <c r="PBE271" s="376"/>
      <c r="PBF271" s="376"/>
      <c r="PBG271" s="376"/>
      <c r="PBH271" s="376"/>
      <c r="PBI271" s="376"/>
      <c r="PBJ271" s="376"/>
      <c r="PBK271" s="376"/>
      <c r="PBL271" s="376"/>
      <c r="PBM271" s="376"/>
      <c r="PBN271" s="376"/>
      <c r="PBO271" s="376"/>
      <c r="PBP271" s="376"/>
      <c r="PBQ271" s="376"/>
      <c r="PBR271" s="376"/>
      <c r="PBS271" s="376"/>
      <c r="PBT271" s="376"/>
      <c r="PBU271" s="376"/>
      <c r="PBV271" s="376"/>
      <c r="PBW271" s="376"/>
      <c r="PBX271" s="376"/>
      <c r="PBY271" s="377"/>
      <c r="PBZ271" s="377"/>
      <c r="PCA271" s="377"/>
      <c r="PCB271" s="377"/>
      <c r="PCC271" s="377"/>
      <c r="PCD271" s="376"/>
      <c r="PCE271" s="376"/>
      <c r="PCF271" s="377"/>
      <c r="PCG271" s="377"/>
      <c r="PCH271" s="376"/>
      <c r="PCI271" s="376"/>
      <c r="PCJ271" s="377"/>
      <c r="PCK271" s="377"/>
      <c r="PCL271" s="376"/>
      <c r="PCM271" s="376"/>
      <c r="PCN271" s="376"/>
      <c r="PCO271" s="376"/>
      <c r="PCP271" s="376"/>
      <c r="PCQ271" s="376"/>
      <c r="PCR271" s="376"/>
      <c r="PCS271" s="377"/>
      <c r="PCT271" s="377"/>
      <c r="PCU271" s="376"/>
      <c r="PCV271" s="376"/>
      <c r="PCW271" s="377"/>
      <c r="PCX271" s="377"/>
      <c r="PCY271" s="376"/>
      <c r="PCZ271" s="376"/>
      <c r="PDA271" s="376"/>
      <c r="PDB271" s="376"/>
      <c r="PDC271" s="376"/>
      <c r="PDD271" s="370"/>
      <c r="PDE271" s="396"/>
      <c r="PDF271" s="376"/>
      <c r="PDG271" s="376"/>
      <c r="PDH271" s="376"/>
      <c r="PDI271" s="376"/>
      <c r="PDJ271" s="376"/>
      <c r="PDK271" s="376"/>
      <c r="PDL271" s="376"/>
      <c r="PDM271" s="375"/>
      <c r="PDN271" s="375"/>
      <c r="PDO271" s="375"/>
      <c r="PDP271" s="375"/>
      <c r="PDQ271" s="375"/>
      <c r="PDR271" s="375"/>
      <c r="PDS271" s="375"/>
      <c r="PDT271" s="375"/>
      <c r="PDU271" s="375"/>
      <c r="PDV271" s="375"/>
      <c r="PDW271" s="375"/>
      <c r="PDX271" s="375"/>
      <c r="PDY271" s="375"/>
      <c r="PDZ271" s="375"/>
      <c r="PEA271" s="375"/>
      <c r="PEB271" s="375"/>
      <c r="PEC271" s="375"/>
      <c r="PED271" s="375"/>
      <c r="PEE271" s="375"/>
      <c r="PEF271" s="375"/>
      <c r="PEG271" s="375"/>
      <c r="PEH271" s="375"/>
      <c r="PEI271" s="375"/>
      <c r="PEJ271" s="375"/>
      <c r="PEK271" s="375"/>
      <c r="PEL271" s="375"/>
      <c r="PEM271" s="375"/>
      <c r="PEN271" s="375"/>
      <c r="PEO271" s="375"/>
      <c r="PEP271" s="375"/>
      <c r="PEQ271" s="375"/>
      <c r="PER271" s="375"/>
      <c r="PES271" s="375"/>
      <c r="PET271" s="375"/>
      <c r="PEU271" s="375"/>
      <c r="PEV271" s="375"/>
      <c r="PEW271" s="375"/>
      <c r="PEX271" s="375"/>
      <c r="PEY271" s="375"/>
      <c r="PEZ271" s="375"/>
      <c r="PFA271" s="375"/>
      <c r="PFB271" s="375"/>
      <c r="PFC271" s="375"/>
      <c r="PFD271" s="375"/>
      <c r="PFE271" s="376"/>
      <c r="PFF271" s="376"/>
      <c r="PFG271" s="376"/>
      <c r="PFH271" s="376"/>
      <c r="PFI271" s="376"/>
      <c r="PFJ271" s="376"/>
      <c r="PFK271" s="376"/>
      <c r="PFL271" s="376"/>
      <c r="PFM271" s="376"/>
      <c r="PFN271" s="376"/>
      <c r="PFO271" s="376"/>
      <c r="PFP271" s="376"/>
      <c r="PFQ271" s="376"/>
      <c r="PFR271" s="376"/>
      <c r="PFS271" s="376"/>
      <c r="PFT271" s="376"/>
      <c r="PFU271" s="376"/>
      <c r="PFV271" s="376"/>
      <c r="PFW271" s="376"/>
      <c r="PFX271" s="376"/>
      <c r="PFY271" s="376"/>
      <c r="PFZ271" s="376"/>
      <c r="PGA271" s="376"/>
      <c r="PGB271" s="376"/>
      <c r="PGC271" s="377"/>
      <c r="PGD271" s="377"/>
      <c r="PGE271" s="377"/>
      <c r="PGF271" s="377"/>
      <c r="PGG271" s="377"/>
      <c r="PGH271" s="376"/>
      <c r="PGI271" s="376"/>
      <c r="PGJ271" s="377"/>
      <c r="PGK271" s="377"/>
      <c r="PGL271" s="376"/>
      <c r="PGM271" s="376"/>
      <c r="PGN271" s="377"/>
      <c r="PGO271" s="377"/>
      <c r="PGP271" s="376"/>
      <c r="PGQ271" s="376"/>
      <c r="PGR271" s="376"/>
      <c r="PGS271" s="376"/>
      <c r="PGT271" s="376"/>
      <c r="PGU271" s="376"/>
      <c r="PGV271" s="376"/>
      <c r="PGW271" s="377"/>
      <c r="PGX271" s="377"/>
      <c r="PGY271" s="376"/>
      <c r="PGZ271" s="376"/>
      <c r="PHA271" s="377"/>
      <c r="PHB271" s="377"/>
      <c r="PHC271" s="376"/>
      <c r="PHD271" s="376"/>
      <c r="PHE271" s="376"/>
      <c r="PHF271" s="376"/>
      <c r="PHG271" s="376"/>
      <c r="PHH271" s="370"/>
      <c r="PHI271" s="396"/>
      <c r="PHJ271" s="376"/>
      <c r="PHK271" s="376"/>
      <c r="PHL271" s="376"/>
      <c r="PHM271" s="376"/>
      <c r="PHN271" s="376"/>
      <c r="PHO271" s="376"/>
      <c r="PHP271" s="376"/>
      <c r="PHQ271" s="375"/>
      <c r="PHR271" s="375"/>
      <c r="PHS271" s="375"/>
      <c r="PHT271" s="375"/>
      <c r="PHU271" s="375"/>
      <c r="PHV271" s="375"/>
      <c r="PHW271" s="375"/>
      <c r="PHX271" s="375"/>
      <c r="PHY271" s="375"/>
      <c r="PHZ271" s="375"/>
      <c r="PIA271" s="375"/>
      <c r="PIB271" s="375"/>
      <c r="PIC271" s="375"/>
      <c r="PID271" s="375"/>
      <c r="PIE271" s="375"/>
      <c r="PIF271" s="375"/>
      <c r="PIG271" s="375"/>
      <c r="PIH271" s="375"/>
      <c r="PII271" s="375"/>
      <c r="PIJ271" s="375"/>
      <c r="PIK271" s="375"/>
      <c r="PIL271" s="375"/>
      <c r="PIM271" s="375"/>
      <c r="PIN271" s="375"/>
      <c r="PIO271" s="375"/>
      <c r="PIP271" s="375"/>
      <c r="PIQ271" s="375"/>
      <c r="PIR271" s="375"/>
      <c r="PIS271" s="375"/>
      <c r="PIT271" s="375"/>
      <c r="PIU271" s="375"/>
      <c r="PIV271" s="375"/>
      <c r="PIW271" s="375"/>
      <c r="PIX271" s="375"/>
      <c r="PIY271" s="375"/>
      <c r="PIZ271" s="375"/>
      <c r="PJA271" s="375"/>
      <c r="PJB271" s="375"/>
      <c r="PJC271" s="375"/>
      <c r="PJD271" s="375"/>
      <c r="PJE271" s="375"/>
      <c r="PJF271" s="375"/>
      <c r="PJG271" s="375"/>
      <c r="PJH271" s="375"/>
      <c r="PJI271" s="376"/>
      <c r="PJJ271" s="376"/>
      <c r="PJK271" s="376"/>
      <c r="PJL271" s="376"/>
      <c r="PJM271" s="376"/>
      <c r="PJN271" s="376"/>
      <c r="PJO271" s="376"/>
      <c r="PJP271" s="376"/>
      <c r="PJQ271" s="376"/>
      <c r="PJR271" s="376"/>
      <c r="PJS271" s="376"/>
      <c r="PJT271" s="376"/>
      <c r="PJU271" s="376"/>
      <c r="PJV271" s="376"/>
      <c r="PJW271" s="376"/>
      <c r="PJX271" s="376"/>
      <c r="PJY271" s="376"/>
      <c r="PJZ271" s="376"/>
      <c r="PKA271" s="376"/>
      <c r="PKB271" s="376"/>
      <c r="PKC271" s="376"/>
      <c r="PKD271" s="376"/>
      <c r="PKE271" s="376"/>
      <c r="PKF271" s="376"/>
      <c r="PKG271" s="377"/>
      <c r="PKH271" s="377"/>
      <c r="PKI271" s="377"/>
      <c r="PKJ271" s="377"/>
      <c r="PKK271" s="377"/>
      <c r="PKL271" s="376"/>
      <c r="PKM271" s="376"/>
      <c r="PKN271" s="377"/>
      <c r="PKO271" s="377"/>
      <c r="PKP271" s="376"/>
      <c r="PKQ271" s="376"/>
      <c r="PKR271" s="377"/>
      <c r="PKS271" s="377"/>
      <c r="PKT271" s="376"/>
      <c r="PKU271" s="376"/>
      <c r="PKV271" s="376"/>
      <c r="PKW271" s="376"/>
      <c r="PKX271" s="376"/>
      <c r="PKY271" s="376"/>
      <c r="PKZ271" s="376"/>
      <c r="PLA271" s="377"/>
      <c r="PLB271" s="377"/>
      <c r="PLC271" s="376"/>
      <c r="PLD271" s="376"/>
      <c r="PLE271" s="377"/>
      <c r="PLF271" s="377"/>
      <c r="PLG271" s="376"/>
      <c r="PLH271" s="376"/>
      <c r="PLI271" s="376"/>
      <c r="PLJ271" s="376"/>
      <c r="PLK271" s="376"/>
      <c r="PLL271" s="370"/>
      <c r="PLM271" s="396"/>
      <c r="PLN271" s="376"/>
      <c r="PLO271" s="376"/>
      <c r="PLP271" s="376"/>
      <c r="PLQ271" s="376"/>
      <c r="PLR271" s="376"/>
      <c r="PLS271" s="376"/>
      <c r="PLT271" s="376"/>
      <c r="PLU271" s="375"/>
      <c r="PLV271" s="375"/>
      <c r="PLW271" s="375"/>
      <c r="PLX271" s="375"/>
      <c r="PLY271" s="375"/>
      <c r="PLZ271" s="375"/>
      <c r="PMA271" s="375"/>
      <c r="PMB271" s="375"/>
      <c r="PMC271" s="375"/>
      <c r="PMD271" s="375"/>
      <c r="PME271" s="375"/>
      <c r="PMF271" s="375"/>
      <c r="PMG271" s="375"/>
      <c r="PMH271" s="375"/>
      <c r="PMI271" s="375"/>
      <c r="PMJ271" s="375"/>
      <c r="PMK271" s="375"/>
      <c r="PML271" s="375"/>
      <c r="PMM271" s="375"/>
      <c r="PMN271" s="375"/>
      <c r="PMO271" s="375"/>
      <c r="PMP271" s="375"/>
      <c r="PMQ271" s="375"/>
      <c r="PMR271" s="375"/>
      <c r="PMS271" s="375"/>
      <c r="PMT271" s="375"/>
      <c r="PMU271" s="375"/>
      <c r="PMV271" s="375"/>
      <c r="PMW271" s="375"/>
      <c r="PMX271" s="375"/>
      <c r="PMY271" s="375"/>
      <c r="PMZ271" s="375"/>
      <c r="PNA271" s="375"/>
      <c r="PNB271" s="375"/>
      <c r="PNC271" s="375"/>
      <c r="PND271" s="375"/>
      <c r="PNE271" s="375"/>
      <c r="PNF271" s="375"/>
      <c r="PNG271" s="375"/>
      <c r="PNH271" s="375"/>
      <c r="PNI271" s="375"/>
      <c r="PNJ271" s="375"/>
      <c r="PNK271" s="375"/>
      <c r="PNL271" s="375"/>
      <c r="PNM271" s="376"/>
      <c r="PNN271" s="376"/>
      <c r="PNO271" s="376"/>
      <c r="PNP271" s="376"/>
      <c r="PNQ271" s="376"/>
      <c r="PNR271" s="376"/>
      <c r="PNS271" s="376"/>
      <c r="PNT271" s="376"/>
      <c r="PNU271" s="376"/>
      <c r="PNV271" s="376"/>
      <c r="PNW271" s="376"/>
      <c r="PNX271" s="376"/>
      <c r="PNY271" s="376"/>
      <c r="PNZ271" s="376"/>
      <c r="POA271" s="376"/>
      <c r="POB271" s="376"/>
      <c r="POC271" s="376"/>
      <c r="POD271" s="376"/>
      <c r="POE271" s="376"/>
      <c r="POF271" s="376"/>
      <c r="POG271" s="376"/>
      <c r="POH271" s="376"/>
      <c r="POI271" s="376"/>
      <c r="POJ271" s="376"/>
      <c r="POK271" s="377"/>
      <c r="POL271" s="377"/>
      <c r="POM271" s="377"/>
      <c r="PON271" s="377"/>
      <c r="POO271" s="377"/>
      <c r="POP271" s="376"/>
      <c r="POQ271" s="376"/>
      <c r="POR271" s="377"/>
      <c r="POS271" s="377"/>
      <c r="POT271" s="376"/>
      <c r="POU271" s="376"/>
      <c r="POV271" s="377"/>
      <c r="POW271" s="377"/>
      <c r="POX271" s="376"/>
      <c r="POY271" s="376"/>
      <c r="POZ271" s="376"/>
      <c r="PPA271" s="376"/>
      <c r="PPB271" s="376"/>
      <c r="PPC271" s="376"/>
      <c r="PPD271" s="376"/>
      <c r="PPE271" s="377"/>
      <c r="PPF271" s="377"/>
      <c r="PPG271" s="376"/>
      <c r="PPH271" s="376"/>
      <c r="PPI271" s="377"/>
      <c r="PPJ271" s="377"/>
      <c r="PPK271" s="376"/>
      <c r="PPL271" s="376"/>
      <c r="PPM271" s="376"/>
      <c r="PPN271" s="376"/>
      <c r="PPO271" s="376"/>
      <c r="PPP271" s="370"/>
      <c r="PPQ271" s="396"/>
      <c r="PPR271" s="376"/>
      <c r="PPS271" s="376"/>
      <c r="PPT271" s="376"/>
      <c r="PPU271" s="376"/>
      <c r="PPV271" s="376"/>
      <c r="PPW271" s="376"/>
      <c r="PPX271" s="376"/>
      <c r="PPY271" s="375"/>
      <c r="PPZ271" s="375"/>
      <c r="PQA271" s="375"/>
      <c r="PQB271" s="375"/>
      <c r="PQC271" s="375"/>
      <c r="PQD271" s="375"/>
      <c r="PQE271" s="375"/>
      <c r="PQF271" s="375"/>
      <c r="PQG271" s="375"/>
      <c r="PQH271" s="375"/>
      <c r="PQI271" s="375"/>
      <c r="PQJ271" s="375"/>
      <c r="PQK271" s="375"/>
      <c r="PQL271" s="375"/>
      <c r="PQM271" s="375"/>
      <c r="PQN271" s="375"/>
      <c r="PQO271" s="375"/>
      <c r="PQP271" s="375"/>
      <c r="PQQ271" s="375"/>
      <c r="PQR271" s="375"/>
      <c r="PQS271" s="375"/>
      <c r="PQT271" s="375"/>
      <c r="PQU271" s="375"/>
      <c r="PQV271" s="375"/>
      <c r="PQW271" s="375"/>
      <c r="PQX271" s="375"/>
      <c r="PQY271" s="375"/>
      <c r="PQZ271" s="375"/>
      <c r="PRA271" s="375"/>
      <c r="PRB271" s="375"/>
      <c r="PRC271" s="375"/>
      <c r="PRD271" s="375"/>
      <c r="PRE271" s="375"/>
      <c r="PRF271" s="375"/>
      <c r="PRG271" s="375"/>
      <c r="PRH271" s="375"/>
      <c r="PRI271" s="375"/>
      <c r="PRJ271" s="375"/>
      <c r="PRK271" s="375"/>
      <c r="PRL271" s="375"/>
      <c r="PRM271" s="375"/>
      <c r="PRN271" s="375"/>
      <c r="PRO271" s="375"/>
      <c r="PRP271" s="375"/>
      <c r="PRQ271" s="376"/>
      <c r="PRR271" s="376"/>
      <c r="PRS271" s="376"/>
      <c r="PRT271" s="376"/>
      <c r="PRU271" s="376"/>
      <c r="PRV271" s="376"/>
      <c r="PRW271" s="376"/>
      <c r="PRX271" s="376"/>
      <c r="PRY271" s="376"/>
      <c r="PRZ271" s="376"/>
      <c r="PSA271" s="376"/>
      <c r="PSB271" s="376"/>
      <c r="PSC271" s="376"/>
      <c r="PSD271" s="376"/>
      <c r="PSE271" s="376"/>
      <c r="PSF271" s="376"/>
      <c r="PSG271" s="376"/>
      <c r="PSH271" s="376"/>
      <c r="PSI271" s="376"/>
      <c r="PSJ271" s="376"/>
      <c r="PSK271" s="376"/>
      <c r="PSL271" s="376"/>
      <c r="PSM271" s="376"/>
      <c r="PSN271" s="376"/>
      <c r="PSO271" s="377"/>
      <c r="PSP271" s="377"/>
      <c r="PSQ271" s="377"/>
      <c r="PSR271" s="377"/>
      <c r="PSS271" s="377"/>
      <c r="PST271" s="376"/>
      <c r="PSU271" s="376"/>
      <c r="PSV271" s="377"/>
      <c r="PSW271" s="377"/>
      <c r="PSX271" s="376"/>
      <c r="PSY271" s="376"/>
      <c r="PSZ271" s="377"/>
      <c r="PTA271" s="377"/>
      <c r="PTB271" s="376"/>
      <c r="PTC271" s="376"/>
      <c r="PTD271" s="376"/>
      <c r="PTE271" s="376"/>
      <c r="PTF271" s="376"/>
      <c r="PTG271" s="376"/>
      <c r="PTH271" s="376"/>
      <c r="PTI271" s="377"/>
      <c r="PTJ271" s="377"/>
      <c r="PTK271" s="376"/>
      <c r="PTL271" s="376"/>
      <c r="PTM271" s="377"/>
      <c r="PTN271" s="377"/>
      <c r="PTO271" s="376"/>
      <c r="PTP271" s="376"/>
      <c r="PTQ271" s="376"/>
      <c r="PTR271" s="376"/>
      <c r="PTS271" s="376"/>
      <c r="PTT271" s="370"/>
      <c r="PTU271" s="396"/>
      <c r="PTV271" s="376"/>
      <c r="PTW271" s="376"/>
      <c r="PTX271" s="376"/>
      <c r="PTY271" s="376"/>
      <c r="PTZ271" s="376"/>
      <c r="PUA271" s="376"/>
      <c r="PUB271" s="376"/>
      <c r="PUC271" s="375"/>
      <c r="PUD271" s="375"/>
      <c r="PUE271" s="375"/>
      <c r="PUF271" s="375"/>
      <c r="PUG271" s="375"/>
      <c r="PUH271" s="375"/>
      <c r="PUI271" s="375"/>
      <c r="PUJ271" s="375"/>
      <c r="PUK271" s="375"/>
      <c r="PUL271" s="375"/>
      <c r="PUM271" s="375"/>
      <c r="PUN271" s="375"/>
      <c r="PUO271" s="375"/>
      <c r="PUP271" s="375"/>
      <c r="PUQ271" s="375"/>
      <c r="PUR271" s="375"/>
      <c r="PUS271" s="375"/>
      <c r="PUT271" s="375"/>
      <c r="PUU271" s="375"/>
      <c r="PUV271" s="375"/>
      <c r="PUW271" s="375"/>
      <c r="PUX271" s="375"/>
      <c r="PUY271" s="375"/>
      <c r="PUZ271" s="375"/>
      <c r="PVA271" s="375"/>
      <c r="PVB271" s="375"/>
      <c r="PVC271" s="375"/>
      <c r="PVD271" s="375"/>
      <c r="PVE271" s="375"/>
      <c r="PVF271" s="375"/>
      <c r="PVG271" s="375"/>
      <c r="PVH271" s="375"/>
      <c r="PVI271" s="375"/>
      <c r="PVJ271" s="375"/>
      <c r="PVK271" s="375"/>
      <c r="PVL271" s="375"/>
      <c r="PVM271" s="375"/>
      <c r="PVN271" s="375"/>
      <c r="PVO271" s="375"/>
      <c r="PVP271" s="375"/>
      <c r="PVQ271" s="375"/>
      <c r="PVR271" s="375"/>
      <c r="PVS271" s="375"/>
      <c r="PVT271" s="375"/>
      <c r="PVU271" s="376"/>
      <c r="PVV271" s="376"/>
      <c r="PVW271" s="376"/>
      <c r="PVX271" s="376"/>
      <c r="PVY271" s="376"/>
      <c r="PVZ271" s="376"/>
      <c r="PWA271" s="376"/>
      <c r="PWB271" s="376"/>
      <c r="PWC271" s="376"/>
      <c r="PWD271" s="376"/>
      <c r="PWE271" s="376"/>
      <c r="PWF271" s="376"/>
      <c r="PWG271" s="376"/>
      <c r="PWH271" s="376"/>
      <c r="PWI271" s="376"/>
      <c r="PWJ271" s="376"/>
      <c r="PWK271" s="376"/>
      <c r="PWL271" s="376"/>
      <c r="PWM271" s="376"/>
      <c r="PWN271" s="376"/>
      <c r="PWO271" s="376"/>
      <c r="PWP271" s="376"/>
      <c r="PWQ271" s="376"/>
      <c r="PWR271" s="376"/>
      <c r="PWS271" s="377"/>
      <c r="PWT271" s="377"/>
      <c r="PWU271" s="377"/>
      <c r="PWV271" s="377"/>
      <c r="PWW271" s="377"/>
      <c r="PWX271" s="376"/>
      <c r="PWY271" s="376"/>
      <c r="PWZ271" s="377"/>
      <c r="PXA271" s="377"/>
      <c r="PXB271" s="376"/>
      <c r="PXC271" s="376"/>
      <c r="PXD271" s="377"/>
      <c r="PXE271" s="377"/>
      <c r="PXF271" s="376"/>
      <c r="PXG271" s="376"/>
      <c r="PXH271" s="376"/>
      <c r="PXI271" s="376"/>
      <c r="PXJ271" s="376"/>
      <c r="PXK271" s="376"/>
      <c r="PXL271" s="376"/>
      <c r="PXM271" s="377"/>
      <c r="PXN271" s="377"/>
      <c r="PXO271" s="376"/>
      <c r="PXP271" s="376"/>
      <c r="PXQ271" s="377"/>
      <c r="PXR271" s="377"/>
      <c r="PXS271" s="376"/>
      <c r="PXT271" s="376"/>
      <c r="PXU271" s="376"/>
      <c r="PXV271" s="376"/>
      <c r="PXW271" s="376"/>
      <c r="PXX271" s="370"/>
      <c r="PXY271" s="396"/>
      <c r="PXZ271" s="376"/>
      <c r="PYA271" s="376"/>
      <c r="PYB271" s="376"/>
      <c r="PYC271" s="376"/>
      <c r="PYD271" s="376"/>
      <c r="PYE271" s="376"/>
      <c r="PYF271" s="376"/>
      <c r="PYG271" s="375"/>
      <c r="PYH271" s="375"/>
      <c r="PYI271" s="375"/>
      <c r="PYJ271" s="375"/>
      <c r="PYK271" s="375"/>
      <c r="PYL271" s="375"/>
      <c r="PYM271" s="375"/>
      <c r="PYN271" s="375"/>
      <c r="PYO271" s="375"/>
      <c r="PYP271" s="375"/>
      <c r="PYQ271" s="375"/>
      <c r="PYR271" s="375"/>
      <c r="PYS271" s="375"/>
      <c r="PYT271" s="375"/>
      <c r="PYU271" s="375"/>
      <c r="PYV271" s="375"/>
      <c r="PYW271" s="375"/>
      <c r="PYX271" s="375"/>
      <c r="PYY271" s="375"/>
      <c r="PYZ271" s="375"/>
      <c r="PZA271" s="375"/>
      <c r="PZB271" s="375"/>
      <c r="PZC271" s="375"/>
      <c r="PZD271" s="375"/>
      <c r="PZE271" s="375"/>
      <c r="PZF271" s="375"/>
      <c r="PZG271" s="375"/>
      <c r="PZH271" s="375"/>
      <c r="PZI271" s="375"/>
      <c r="PZJ271" s="375"/>
      <c r="PZK271" s="375"/>
      <c r="PZL271" s="375"/>
      <c r="PZM271" s="375"/>
      <c r="PZN271" s="375"/>
      <c r="PZO271" s="375"/>
      <c r="PZP271" s="375"/>
      <c r="PZQ271" s="375"/>
      <c r="PZR271" s="375"/>
      <c r="PZS271" s="375"/>
      <c r="PZT271" s="375"/>
      <c r="PZU271" s="375"/>
      <c r="PZV271" s="375"/>
      <c r="PZW271" s="375"/>
      <c r="PZX271" s="375"/>
      <c r="PZY271" s="376"/>
      <c r="PZZ271" s="376"/>
      <c r="QAA271" s="376"/>
      <c r="QAB271" s="376"/>
      <c r="QAC271" s="376"/>
      <c r="QAD271" s="376"/>
      <c r="QAE271" s="376"/>
      <c r="QAF271" s="376"/>
      <c r="QAG271" s="376"/>
      <c r="QAH271" s="376"/>
      <c r="QAI271" s="376"/>
      <c r="QAJ271" s="376"/>
      <c r="QAK271" s="376"/>
      <c r="QAL271" s="376"/>
      <c r="QAM271" s="376"/>
      <c r="QAN271" s="376"/>
      <c r="QAO271" s="376"/>
      <c r="QAP271" s="376"/>
      <c r="QAQ271" s="376"/>
      <c r="QAR271" s="376"/>
      <c r="QAS271" s="376"/>
      <c r="QAT271" s="376"/>
      <c r="QAU271" s="376"/>
      <c r="QAV271" s="376"/>
      <c r="QAW271" s="377"/>
      <c r="QAX271" s="377"/>
      <c r="QAY271" s="377"/>
      <c r="QAZ271" s="377"/>
      <c r="QBA271" s="377"/>
      <c r="QBB271" s="376"/>
      <c r="QBC271" s="376"/>
      <c r="QBD271" s="377"/>
      <c r="QBE271" s="377"/>
      <c r="QBF271" s="376"/>
      <c r="QBG271" s="376"/>
      <c r="QBH271" s="377"/>
      <c r="QBI271" s="377"/>
      <c r="QBJ271" s="376"/>
      <c r="QBK271" s="376"/>
      <c r="QBL271" s="376"/>
      <c r="QBM271" s="376"/>
      <c r="QBN271" s="376"/>
      <c r="QBO271" s="376"/>
      <c r="QBP271" s="376"/>
      <c r="QBQ271" s="377"/>
      <c r="QBR271" s="377"/>
      <c r="QBS271" s="376"/>
      <c r="QBT271" s="376"/>
      <c r="QBU271" s="377"/>
      <c r="QBV271" s="377"/>
      <c r="QBW271" s="376"/>
      <c r="QBX271" s="376"/>
      <c r="QBY271" s="376"/>
      <c r="QBZ271" s="376"/>
      <c r="QCA271" s="376"/>
      <c r="QCB271" s="370"/>
      <c r="QCC271" s="396"/>
      <c r="QCD271" s="376"/>
      <c r="QCE271" s="376"/>
      <c r="QCF271" s="376"/>
      <c r="QCG271" s="376"/>
      <c r="QCH271" s="376"/>
      <c r="QCI271" s="376"/>
      <c r="QCJ271" s="376"/>
      <c r="QCK271" s="375"/>
      <c r="QCL271" s="375"/>
      <c r="QCM271" s="375"/>
      <c r="QCN271" s="375"/>
      <c r="QCO271" s="375"/>
      <c r="QCP271" s="375"/>
      <c r="QCQ271" s="375"/>
      <c r="QCR271" s="375"/>
      <c r="QCS271" s="375"/>
      <c r="QCT271" s="375"/>
      <c r="QCU271" s="375"/>
      <c r="QCV271" s="375"/>
      <c r="QCW271" s="375"/>
      <c r="QCX271" s="375"/>
      <c r="QCY271" s="375"/>
      <c r="QCZ271" s="375"/>
      <c r="QDA271" s="375"/>
      <c r="QDB271" s="375"/>
      <c r="QDC271" s="375"/>
      <c r="QDD271" s="375"/>
      <c r="QDE271" s="375"/>
      <c r="QDF271" s="375"/>
      <c r="QDG271" s="375"/>
      <c r="QDH271" s="375"/>
      <c r="QDI271" s="375"/>
      <c r="QDJ271" s="375"/>
      <c r="QDK271" s="375"/>
      <c r="QDL271" s="375"/>
      <c r="QDM271" s="375"/>
      <c r="QDN271" s="375"/>
      <c r="QDO271" s="375"/>
      <c r="QDP271" s="375"/>
      <c r="QDQ271" s="375"/>
      <c r="QDR271" s="375"/>
      <c r="QDS271" s="375"/>
      <c r="QDT271" s="375"/>
      <c r="QDU271" s="375"/>
      <c r="QDV271" s="375"/>
      <c r="QDW271" s="375"/>
      <c r="QDX271" s="375"/>
      <c r="QDY271" s="375"/>
      <c r="QDZ271" s="375"/>
      <c r="QEA271" s="375"/>
      <c r="QEB271" s="375"/>
      <c r="QEC271" s="376"/>
      <c r="QED271" s="376"/>
      <c r="QEE271" s="376"/>
      <c r="QEF271" s="376"/>
      <c r="QEG271" s="376"/>
      <c r="QEH271" s="376"/>
      <c r="QEI271" s="376"/>
      <c r="QEJ271" s="376"/>
      <c r="QEK271" s="376"/>
      <c r="QEL271" s="376"/>
      <c r="QEM271" s="376"/>
      <c r="QEN271" s="376"/>
      <c r="QEO271" s="376"/>
      <c r="QEP271" s="376"/>
      <c r="QEQ271" s="376"/>
      <c r="QER271" s="376"/>
      <c r="QES271" s="376"/>
      <c r="QET271" s="376"/>
      <c r="QEU271" s="376"/>
      <c r="QEV271" s="376"/>
      <c r="QEW271" s="376"/>
      <c r="QEX271" s="376"/>
      <c r="QEY271" s="376"/>
      <c r="QEZ271" s="376"/>
      <c r="QFA271" s="377"/>
      <c r="QFB271" s="377"/>
      <c r="QFC271" s="377"/>
      <c r="QFD271" s="377"/>
      <c r="QFE271" s="377"/>
      <c r="QFF271" s="376"/>
      <c r="QFG271" s="376"/>
      <c r="QFH271" s="377"/>
      <c r="QFI271" s="377"/>
      <c r="QFJ271" s="376"/>
      <c r="QFK271" s="376"/>
      <c r="QFL271" s="377"/>
      <c r="QFM271" s="377"/>
      <c r="QFN271" s="376"/>
      <c r="QFO271" s="376"/>
      <c r="QFP271" s="376"/>
      <c r="QFQ271" s="376"/>
      <c r="QFR271" s="376"/>
      <c r="QFS271" s="376"/>
      <c r="QFT271" s="376"/>
      <c r="QFU271" s="377"/>
      <c r="QFV271" s="377"/>
      <c r="QFW271" s="376"/>
      <c r="QFX271" s="376"/>
      <c r="QFY271" s="377"/>
      <c r="QFZ271" s="377"/>
      <c r="QGA271" s="376"/>
      <c r="QGB271" s="376"/>
      <c r="QGC271" s="376"/>
      <c r="QGD271" s="376"/>
      <c r="QGE271" s="376"/>
      <c r="QGF271" s="370"/>
      <c r="QGG271" s="396"/>
      <c r="QGH271" s="376"/>
      <c r="QGI271" s="376"/>
      <c r="QGJ271" s="376"/>
      <c r="QGK271" s="376"/>
      <c r="QGL271" s="376"/>
      <c r="QGM271" s="376"/>
      <c r="QGN271" s="376"/>
      <c r="QGO271" s="375"/>
      <c r="QGP271" s="375"/>
      <c r="QGQ271" s="375"/>
      <c r="QGR271" s="375"/>
      <c r="QGS271" s="375"/>
      <c r="QGT271" s="375"/>
      <c r="QGU271" s="375"/>
      <c r="QGV271" s="375"/>
      <c r="QGW271" s="375"/>
      <c r="QGX271" s="375"/>
      <c r="QGY271" s="375"/>
      <c r="QGZ271" s="375"/>
      <c r="QHA271" s="375"/>
      <c r="QHB271" s="375"/>
      <c r="QHC271" s="375"/>
      <c r="QHD271" s="375"/>
      <c r="QHE271" s="375"/>
      <c r="QHF271" s="375"/>
      <c r="QHG271" s="375"/>
      <c r="QHH271" s="375"/>
      <c r="QHI271" s="375"/>
      <c r="QHJ271" s="375"/>
      <c r="QHK271" s="375"/>
      <c r="QHL271" s="375"/>
      <c r="QHM271" s="375"/>
      <c r="QHN271" s="375"/>
      <c r="QHO271" s="375"/>
      <c r="QHP271" s="375"/>
      <c r="QHQ271" s="375"/>
      <c r="QHR271" s="375"/>
      <c r="QHS271" s="375"/>
      <c r="QHT271" s="375"/>
      <c r="QHU271" s="375"/>
      <c r="QHV271" s="375"/>
      <c r="QHW271" s="375"/>
      <c r="QHX271" s="375"/>
      <c r="QHY271" s="375"/>
      <c r="QHZ271" s="375"/>
      <c r="QIA271" s="375"/>
      <c r="QIB271" s="375"/>
      <c r="QIC271" s="375"/>
      <c r="QID271" s="375"/>
      <c r="QIE271" s="375"/>
      <c r="QIF271" s="375"/>
      <c r="QIG271" s="376"/>
      <c r="QIH271" s="376"/>
      <c r="QII271" s="376"/>
      <c r="QIJ271" s="376"/>
      <c r="QIK271" s="376"/>
      <c r="QIL271" s="376"/>
      <c r="QIM271" s="376"/>
      <c r="QIN271" s="376"/>
      <c r="QIO271" s="376"/>
      <c r="QIP271" s="376"/>
      <c r="QIQ271" s="376"/>
      <c r="QIR271" s="376"/>
      <c r="QIS271" s="376"/>
      <c r="QIT271" s="376"/>
      <c r="QIU271" s="376"/>
      <c r="QIV271" s="376"/>
      <c r="QIW271" s="376"/>
      <c r="QIX271" s="376"/>
      <c r="QIY271" s="376"/>
      <c r="QIZ271" s="376"/>
      <c r="QJA271" s="376"/>
      <c r="QJB271" s="376"/>
      <c r="QJC271" s="376"/>
      <c r="QJD271" s="376"/>
      <c r="QJE271" s="377"/>
      <c r="QJF271" s="377"/>
      <c r="QJG271" s="377"/>
      <c r="QJH271" s="377"/>
      <c r="QJI271" s="377"/>
      <c r="QJJ271" s="376"/>
      <c r="QJK271" s="376"/>
      <c r="QJL271" s="377"/>
      <c r="QJM271" s="377"/>
      <c r="QJN271" s="376"/>
      <c r="QJO271" s="376"/>
      <c r="QJP271" s="377"/>
      <c r="QJQ271" s="377"/>
      <c r="QJR271" s="376"/>
      <c r="QJS271" s="376"/>
      <c r="QJT271" s="376"/>
      <c r="QJU271" s="376"/>
      <c r="QJV271" s="376"/>
      <c r="QJW271" s="376"/>
      <c r="QJX271" s="376"/>
      <c r="QJY271" s="377"/>
      <c r="QJZ271" s="377"/>
      <c r="QKA271" s="376"/>
      <c r="QKB271" s="376"/>
      <c r="QKC271" s="377"/>
      <c r="QKD271" s="377"/>
      <c r="QKE271" s="376"/>
      <c r="QKF271" s="376"/>
      <c r="QKG271" s="376"/>
      <c r="QKH271" s="376"/>
      <c r="QKI271" s="376"/>
      <c r="QKJ271" s="370"/>
      <c r="QKK271" s="396"/>
      <c r="QKL271" s="376"/>
      <c r="QKM271" s="376"/>
      <c r="QKN271" s="376"/>
      <c r="QKO271" s="376"/>
      <c r="QKP271" s="376"/>
      <c r="QKQ271" s="376"/>
      <c r="QKR271" s="376"/>
      <c r="QKS271" s="375"/>
      <c r="QKT271" s="375"/>
      <c r="QKU271" s="375"/>
      <c r="QKV271" s="375"/>
      <c r="QKW271" s="375"/>
      <c r="QKX271" s="375"/>
      <c r="QKY271" s="375"/>
      <c r="QKZ271" s="375"/>
      <c r="QLA271" s="375"/>
      <c r="QLB271" s="375"/>
      <c r="QLC271" s="375"/>
      <c r="QLD271" s="375"/>
      <c r="QLE271" s="375"/>
      <c r="QLF271" s="375"/>
      <c r="QLG271" s="375"/>
      <c r="QLH271" s="375"/>
      <c r="QLI271" s="375"/>
      <c r="QLJ271" s="375"/>
      <c r="QLK271" s="375"/>
      <c r="QLL271" s="375"/>
      <c r="QLM271" s="375"/>
      <c r="QLN271" s="375"/>
      <c r="QLO271" s="375"/>
      <c r="QLP271" s="375"/>
      <c r="QLQ271" s="375"/>
      <c r="QLR271" s="375"/>
      <c r="QLS271" s="375"/>
      <c r="QLT271" s="375"/>
      <c r="QLU271" s="375"/>
      <c r="QLV271" s="375"/>
      <c r="QLW271" s="375"/>
      <c r="QLX271" s="375"/>
      <c r="QLY271" s="375"/>
      <c r="QLZ271" s="375"/>
      <c r="QMA271" s="375"/>
      <c r="QMB271" s="375"/>
      <c r="QMC271" s="375"/>
      <c r="QMD271" s="375"/>
      <c r="QME271" s="375"/>
      <c r="QMF271" s="375"/>
      <c r="QMG271" s="375"/>
      <c r="QMH271" s="375"/>
      <c r="QMI271" s="375"/>
      <c r="QMJ271" s="375"/>
      <c r="QMK271" s="376"/>
      <c r="QML271" s="376"/>
      <c r="QMM271" s="376"/>
      <c r="QMN271" s="376"/>
      <c r="QMO271" s="376"/>
      <c r="QMP271" s="376"/>
      <c r="QMQ271" s="376"/>
      <c r="QMR271" s="376"/>
      <c r="QMS271" s="376"/>
      <c r="QMT271" s="376"/>
      <c r="QMU271" s="376"/>
      <c r="QMV271" s="376"/>
      <c r="QMW271" s="376"/>
      <c r="QMX271" s="376"/>
      <c r="QMY271" s="376"/>
      <c r="QMZ271" s="376"/>
      <c r="QNA271" s="376"/>
      <c r="QNB271" s="376"/>
      <c r="QNC271" s="376"/>
      <c r="QND271" s="376"/>
      <c r="QNE271" s="376"/>
      <c r="QNF271" s="376"/>
      <c r="QNG271" s="376"/>
      <c r="QNH271" s="376"/>
      <c r="QNI271" s="377"/>
      <c r="QNJ271" s="377"/>
      <c r="QNK271" s="377"/>
      <c r="QNL271" s="377"/>
      <c r="QNM271" s="377"/>
      <c r="QNN271" s="376"/>
      <c r="QNO271" s="376"/>
      <c r="QNP271" s="377"/>
      <c r="QNQ271" s="377"/>
      <c r="QNR271" s="376"/>
      <c r="QNS271" s="376"/>
      <c r="QNT271" s="377"/>
      <c r="QNU271" s="377"/>
      <c r="QNV271" s="376"/>
      <c r="QNW271" s="376"/>
      <c r="QNX271" s="376"/>
      <c r="QNY271" s="376"/>
      <c r="QNZ271" s="376"/>
      <c r="QOA271" s="376"/>
      <c r="QOB271" s="376"/>
      <c r="QOC271" s="377"/>
      <c r="QOD271" s="377"/>
      <c r="QOE271" s="376"/>
      <c r="QOF271" s="376"/>
      <c r="QOG271" s="377"/>
      <c r="QOH271" s="377"/>
      <c r="QOI271" s="376"/>
      <c r="QOJ271" s="376"/>
      <c r="QOK271" s="376"/>
      <c r="QOL271" s="376"/>
      <c r="QOM271" s="376"/>
      <c r="QON271" s="370"/>
      <c r="QOO271" s="396"/>
      <c r="QOP271" s="376"/>
      <c r="QOQ271" s="376"/>
      <c r="QOR271" s="376"/>
      <c r="QOS271" s="376"/>
      <c r="QOT271" s="376"/>
      <c r="QOU271" s="376"/>
      <c r="QOV271" s="376"/>
      <c r="QOW271" s="375"/>
      <c r="QOX271" s="375"/>
      <c r="QOY271" s="375"/>
      <c r="QOZ271" s="375"/>
      <c r="QPA271" s="375"/>
      <c r="QPB271" s="375"/>
      <c r="QPC271" s="375"/>
      <c r="QPD271" s="375"/>
      <c r="QPE271" s="375"/>
      <c r="QPF271" s="375"/>
      <c r="QPG271" s="375"/>
      <c r="QPH271" s="375"/>
      <c r="QPI271" s="375"/>
      <c r="QPJ271" s="375"/>
      <c r="QPK271" s="375"/>
      <c r="QPL271" s="375"/>
      <c r="QPM271" s="375"/>
      <c r="QPN271" s="375"/>
      <c r="QPO271" s="375"/>
      <c r="QPP271" s="375"/>
      <c r="QPQ271" s="375"/>
      <c r="QPR271" s="375"/>
      <c r="QPS271" s="375"/>
      <c r="QPT271" s="375"/>
      <c r="QPU271" s="375"/>
      <c r="QPV271" s="375"/>
      <c r="QPW271" s="375"/>
      <c r="QPX271" s="375"/>
      <c r="QPY271" s="375"/>
      <c r="QPZ271" s="375"/>
      <c r="QQA271" s="375"/>
      <c r="QQB271" s="375"/>
      <c r="QQC271" s="375"/>
      <c r="QQD271" s="375"/>
      <c r="QQE271" s="375"/>
      <c r="QQF271" s="375"/>
      <c r="QQG271" s="375"/>
      <c r="QQH271" s="375"/>
      <c r="QQI271" s="375"/>
      <c r="QQJ271" s="375"/>
      <c r="QQK271" s="375"/>
      <c r="QQL271" s="375"/>
      <c r="QQM271" s="375"/>
      <c r="QQN271" s="375"/>
      <c r="QQO271" s="376"/>
      <c r="QQP271" s="376"/>
      <c r="QQQ271" s="376"/>
      <c r="QQR271" s="376"/>
      <c r="QQS271" s="376"/>
      <c r="QQT271" s="376"/>
      <c r="QQU271" s="376"/>
      <c r="QQV271" s="376"/>
      <c r="QQW271" s="376"/>
      <c r="QQX271" s="376"/>
      <c r="QQY271" s="376"/>
      <c r="QQZ271" s="376"/>
      <c r="QRA271" s="376"/>
      <c r="QRB271" s="376"/>
      <c r="QRC271" s="376"/>
      <c r="QRD271" s="376"/>
      <c r="QRE271" s="376"/>
      <c r="QRF271" s="376"/>
      <c r="QRG271" s="376"/>
      <c r="QRH271" s="376"/>
      <c r="QRI271" s="376"/>
      <c r="QRJ271" s="376"/>
      <c r="QRK271" s="376"/>
      <c r="QRL271" s="376"/>
      <c r="QRM271" s="377"/>
      <c r="QRN271" s="377"/>
      <c r="QRO271" s="377"/>
      <c r="QRP271" s="377"/>
      <c r="QRQ271" s="377"/>
      <c r="QRR271" s="376"/>
      <c r="QRS271" s="376"/>
      <c r="QRT271" s="377"/>
      <c r="QRU271" s="377"/>
      <c r="QRV271" s="376"/>
      <c r="QRW271" s="376"/>
      <c r="QRX271" s="377"/>
      <c r="QRY271" s="377"/>
      <c r="QRZ271" s="376"/>
      <c r="QSA271" s="376"/>
      <c r="QSB271" s="376"/>
      <c r="QSC271" s="376"/>
      <c r="QSD271" s="376"/>
      <c r="QSE271" s="376"/>
      <c r="QSF271" s="376"/>
      <c r="QSG271" s="377"/>
      <c r="QSH271" s="377"/>
      <c r="QSI271" s="376"/>
      <c r="QSJ271" s="376"/>
      <c r="QSK271" s="377"/>
      <c r="QSL271" s="377"/>
      <c r="QSM271" s="376"/>
      <c r="QSN271" s="376"/>
      <c r="QSO271" s="376"/>
      <c r="QSP271" s="376"/>
      <c r="QSQ271" s="376"/>
      <c r="QSR271" s="370"/>
      <c r="QSS271" s="396"/>
      <c r="QST271" s="376"/>
      <c r="QSU271" s="376"/>
      <c r="QSV271" s="376"/>
      <c r="QSW271" s="376"/>
      <c r="QSX271" s="376"/>
      <c r="QSY271" s="376"/>
      <c r="QSZ271" s="376"/>
      <c r="QTA271" s="375"/>
      <c r="QTB271" s="375"/>
      <c r="QTC271" s="375"/>
      <c r="QTD271" s="375"/>
      <c r="QTE271" s="375"/>
      <c r="QTF271" s="375"/>
      <c r="QTG271" s="375"/>
      <c r="QTH271" s="375"/>
      <c r="QTI271" s="375"/>
      <c r="QTJ271" s="375"/>
      <c r="QTK271" s="375"/>
      <c r="QTL271" s="375"/>
      <c r="QTM271" s="375"/>
      <c r="QTN271" s="375"/>
      <c r="QTO271" s="375"/>
      <c r="QTP271" s="375"/>
      <c r="QTQ271" s="375"/>
      <c r="QTR271" s="375"/>
      <c r="QTS271" s="375"/>
      <c r="QTT271" s="375"/>
      <c r="QTU271" s="375"/>
      <c r="QTV271" s="375"/>
      <c r="QTW271" s="375"/>
      <c r="QTX271" s="375"/>
      <c r="QTY271" s="375"/>
      <c r="QTZ271" s="375"/>
      <c r="QUA271" s="375"/>
      <c r="QUB271" s="375"/>
      <c r="QUC271" s="375"/>
      <c r="QUD271" s="375"/>
      <c r="QUE271" s="375"/>
      <c r="QUF271" s="375"/>
      <c r="QUG271" s="375"/>
      <c r="QUH271" s="375"/>
      <c r="QUI271" s="375"/>
      <c r="QUJ271" s="375"/>
      <c r="QUK271" s="375"/>
      <c r="QUL271" s="375"/>
      <c r="QUM271" s="375"/>
      <c r="QUN271" s="375"/>
      <c r="QUO271" s="375"/>
      <c r="QUP271" s="375"/>
      <c r="QUQ271" s="375"/>
      <c r="QUR271" s="375"/>
      <c r="QUS271" s="376"/>
      <c r="QUT271" s="376"/>
      <c r="QUU271" s="376"/>
      <c r="QUV271" s="376"/>
      <c r="QUW271" s="376"/>
      <c r="QUX271" s="376"/>
      <c r="QUY271" s="376"/>
      <c r="QUZ271" s="376"/>
      <c r="QVA271" s="376"/>
      <c r="QVB271" s="376"/>
      <c r="QVC271" s="376"/>
      <c r="QVD271" s="376"/>
      <c r="QVE271" s="376"/>
      <c r="QVF271" s="376"/>
      <c r="QVG271" s="376"/>
      <c r="QVH271" s="376"/>
      <c r="QVI271" s="376"/>
      <c r="QVJ271" s="376"/>
      <c r="QVK271" s="376"/>
      <c r="QVL271" s="376"/>
      <c r="QVM271" s="376"/>
      <c r="QVN271" s="376"/>
      <c r="QVO271" s="376"/>
      <c r="QVP271" s="376"/>
      <c r="QVQ271" s="377"/>
      <c r="QVR271" s="377"/>
      <c r="QVS271" s="377"/>
      <c r="QVT271" s="377"/>
      <c r="QVU271" s="377"/>
      <c r="QVV271" s="376"/>
      <c r="QVW271" s="376"/>
      <c r="QVX271" s="377"/>
      <c r="QVY271" s="377"/>
      <c r="QVZ271" s="376"/>
      <c r="QWA271" s="376"/>
      <c r="QWB271" s="377"/>
      <c r="QWC271" s="377"/>
      <c r="QWD271" s="376"/>
      <c r="QWE271" s="376"/>
      <c r="QWF271" s="376"/>
      <c r="QWG271" s="376"/>
      <c r="QWH271" s="376"/>
      <c r="QWI271" s="376"/>
      <c r="QWJ271" s="376"/>
      <c r="QWK271" s="377"/>
      <c r="QWL271" s="377"/>
      <c r="QWM271" s="376"/>
      <c r="QWN271" s="376"/>
      <c r="QWO271" s="377"/>
      <c r="QWP271" s="377"/>
      <c r="QWQ271" s="376"/>
      <c r="QWR271" s="376"/>
      <c r="QWS271" s="376"/>
      <c r="QWT271" s="376"/>
      <c r="QWU271" s="376"/>
      <c r="QWV271" s="370"/>
      <c r="QWW271" s="396"/>
      <c r="QWX271" s="376"/>
      <c r="QWY271" s="376"/>
      <c r="QWZ271" s="376"/>
      <c r="QXA271" s="376"/>
      <c r="QXB271" s="376"/>
      <c r="QXC271" s="376"/>
      <c r="QXD271" s="376"/>
      <c r="QXE271" s="375"/>
      <c r="QXF271" s="375"/>
      <c r="QXG271" s="375"/>
      <c r="QXH271" s="375"/>
      <c r="QXI271" s="375"/>
      <c r="QXJ271" s="375"/>
      <c r="QXK271" s="375"/>
      <c r="QXL271" s="375"/>
      <c r="QXM271" s="375"/>
      <c r="QXN271" s="375"/>
      <c r="QXO271" s="375"/>
      <c r="QXP271" s="375"/>
      <c r="QXQ271" s="375"/>
      <c r="QXR271" s="375"/>
      <c r="QXS271" s="375"/>
      <c r="QXT271" s="375"/>
      <c r="QXU271" s="375"/>
      <c r="QXV271" s="375"/>
      <c r="QXW271" s="375"/>
      <c r="QXX271" s="375"/>
      <c r="QXY271" s="375"/>
      <c r="QXZ271" s="375"/>
      <c r="QYA271" s="375"/>
      <c r="QYB271" s="375"/>
      <c r="QYC271" s="375"/>
      <c r="QYD271" s="375"/>
      <c r="QYE271" s="375"/>
      <c r="QYF271" s="375"/>
      <c r="QYG271" s="375"/>
      <c r="QYH271" s="375"/>
      <c r="QYI271" s="375"/>
      <c r="QYJ271" s="375"/>
      <c r="QYK271" s="375"/>
      <c r="QYL271" s="375"/>
      <c r="QYM271" s="375"/>
      <c r="QYN271" s="375"/>
      <c r="QYO271" s="375"/>
      <c r="QYP271" s="375"/>
      <c r="QYQ271" s="375"/>
      <c r="QYR271" s="375"/>
      <c r="QYS271" s="375"/>
      <c r="QYT271" s="375"/>
      <c r="QYU271" s="375"/>
      <c r="QYV271" s="375"/>
      <c r="QYW271" s="376"/>
      <c r="QYX271" s="376"/>
      <c r="QYY271" s="376"/>
      <c r="QYZ271" s="376"/>
      <c r="QZA271" s="376"/>
      <c r="QZB271" s="376"/>
      <c r="QZC271" s="376"/>
      <c r="QZD271" s="376"/>
      <c r="QZE271" s="376"/>
      <c r="QZF271" s="376"/>
      <c r="QZG271" s="376"/>
      <c r="QZH271" s="376"/>
      <c r="QZI271" s="376"/>
      <c r="QZJ271" s="376"/>
      <c r="QZK271" s="376"/>
      <c r="QZL271" s="376"/>
      <c r="QZM271" s="376"/>
      <c r="QZN271" s="376"/>
      <c r="QZO271" s="376"/>
      <c r="QZP271" s="376"/>
      <c r="QZQ271" s="376"/>
      <c r="QZR271" s="376"/>
      <c r="QZS271" s="376"/>
      <c r="QZT271" s="376"/>
      <c r="QZU271" s="377"/>
      <c r="QZV271" s="377"/>
      <c r="QZW271" s="377"/>
      <c r="QZX271" s="377"/>
      <c r="QZY271" s="377"/>
      <c r="QZZ271" s="376"/>
      <c r="RAA271" s="376"/>
      <c r="RAB271" s="377"/>
      <c r="RAC271" s="377"/>
      <c r="RAD271" s="376"/>
      <c r="RAE271" s="376"/>
      <c r="RAF271" s="377"/>
      <c r="RAG271" s="377"/>
      <c r="RAH271" s="376"/>
      <c r="RAI271" s="376"/>
      <c r="RAJ271" s="376"/>
      <c r="RAK271" s="376"/>
      <c r="RAL271" s="376"/>
      <c r="RAM271" s="376"/>
      <c r="RAN271" s="376"/>
      <c r="RAO271" s="377"/>
      <c r="RAP271" s="377"/>
      <c r="RAQ271" s="376"/>
      <c r="RAR271" s="376"/>
      <c r="RAS271" s="377"/>
      <c r="RAT271" s="377"/>
      <c r="RAU271" s="376"/>
      <c r="RAV271" s="376"/>
      <c r="RAW271" s="376"/>
      <c r="RAX271" s="376"/>
      <c r="RAY271" s="376"/>
      <c r="RAZ271" s="370"/>
      <c r="RBA271" s="396"/>
      <c r="RBB271" s="376"/>
      <c r="RBC271" s="376"/>
      <c r="RBD271" s="376"/>
      <c r="RBE271" s="376"/>
      <c r="RBF271" s="376"/>
      <c r="RBG271" s="376"/>
      <c r="RBH271" s="376"/>
      <c r="RBI271" s="375"/>
      <c r="RBJ271" s="375"/>
      <c r="RBK271" s="375"/>
      <c r="RBL271" s="375"/>
      <c r="RBM271" s="375"/>
      <c r="RBN271" s="375"/>
      <c r="RBO271" s="375"/>
      <c r="RBP271" s="375"/>
      <c r="RBQ271" s="375"/>
      <c r="RBR271" s="375"/>
      <c r="RBS271" s="375"/>
      <c r="RBT271" s="375"/>
      <c r="RBU271" s="375"/>
      <c r="RBV271" s="375"/>
      <c r="RBW271" s="375"/>
      <c r="RBX271" s="375"/>
      <c r="RBY271" s="375"/>
      <c r="RBZ271" s="375"/>
      <c r="RCA271" s="375"/>
      <c r="RCB271" s="375"/>
      <c r="RCC271" s="375"/>
      <c r="RCD271" s="375"/>
      <c r="RCE271" s="375"/>
      <c r="RCF271" s="375"/>
      <c r="RCG271" s="375"/>
      <c r="RCH271" s="375"/>
      <c r="RCI271" s="375"/>
      <c r="RCJ271" s="375"/>
      <c r="RCK271" s="375"/>
      <c r="RCL271" s="375"/>
      <c r="RCM271" s="375"/>
      <c r="RCN271" s="375"/>
      <c r="RCO271" s="375"/>
      <c r="RCP271" s="375"/>
      <c r="RCQ271" s="375"/>
      <c r="RCR271" s="375"/>
      <c r="RCS271" s="375"/>
      <c r="RCT271" s="375"/>
      <c r="RCU271" s="375"/>
      <c r="RCV271" s="375"/>
      <c r="RCW271" s="375"/>
      <c r="RCX271" s="375"/>
      <c r="RCY271" s="375"/>
      <c r="RCZ271" s="375"/>
      <c r="RDA271" s="376"/>
      <c r="RDB271" s="376"/>
      <c r="RDC271" s="376"/>
      <c r="RDD271" s="376"/>
      <c r="RDE271" s="376"/>
      <c r="RDF271" s="376"/>
      <c r="RDG271" s="376"/>
      <c r="RDH271" s="376"/>
      <c r="RDI271" s="376"/>
      <c r="RDJ271" s="376"/>
      <c r="RDK271" s="376"/>
      <c r="RDL271" s="376"/>
      <c r="RDM271" s="376"/>
      <c r="RDN271" s="376"/>
      <c r="RDO271" s="376"/>
      <c r="RDP271" s="376"/>
      <c r="RDQ271" s="376"/>
      <c r="RDR271" s="376"/>
      <c r="RDS271" s="376"/>
      <c r="RDT271" s="376"/>
      <c r="RDU271" s="376"/>
      <c r="RDV271" s="376"/>
      <c r="RDW271" s="376"/>
    </row>
    <row r="272" spans="1:12295" s="70" customFormat="1" ht="158.25" hidden="1" customHeight="1" x14ac:dyDescent="0.3">
      <c r="A272" s="843"/>
      <c r="B272" s="826" t="s">
        <v>74</v>
      </c>
      <c r="C272" s="97" t="s">
        <v>567</v>
      </c>
      <c r="D272" s="168"/>
      <c r="E272" s="168"/>
      <c r="F272" s="168"/>
      <c r="G272" s="168"/>
      <c r="H272" s="168"/>
      <c r="I272" s="168"/>
      <c r="J272" s="168"/>
      <c r="K272" s="168"/>
      <c r="L272" s="695"/>
      <c r="M272" s="168"/>
      <c r="N272" s="823"/>
      <c r="O272" s="825"/>
      <c r="P272" s="823"/>
      <c r="Q272" s="825"/>
      <c r="R272" s="823"/>
      <c r="S272" s="825"/>
      <c r="T272" s="823"/>
      <c r="U272" s="825"/>
      <c r="V272" s="825"/>
      <c r="W272" s="825"/>
      <c r="X272" s="825"/>
      <c r="Y272" s="825"/>
      <c r="Z272" s="825"/>
      <c r="AA272" s="825"/>
      <c r="AB272" s="825"/>
      <c r="AC272" s="825"/>
      <c r="AD272" s="823"/>
      <c r="AE272" s="166">
        <f t="shared" ref="AE272" si="833">AE273+AE274</f>
        <v>448514.69739999995</v>
      </c>
      <c r="AF272" s="695">
        <v>0</v>
      </c>
      <c r="AG272" s="166">
        <f t="shared" ref="AG272" si="834">AG273+AG274</f>
        <v>0</v>
      </c>
      <c r="AH272" s="695"/>
      <c r="AI272" s="945"/>
      <c r="AJ272" s="945"/>
      <c r="AK272" s="945">
        <f>AK273+AK274</f>
        <v>448514.69739999995</v>
      </c>
      <c r="AL272" s="695">
        <v>0</v>
      </c>
      <c r="AM272" s="825"/>
      <c r="AN272" s="823"/>
      <c r="AO272" s="825"/>
      <c r="AP272" s="825"/>
      <c r="AQ272" s="823"/>
      <c r="AR272" s="168"/>
      <c r="AS272" s="695"/>
      <c r="AT272" s="168"/>
      <c r="AU272" s="695"/>
      <c r="AV272" s="825"/>
      <c r="AW272" s="695"/>
      <c r="AX272" s="168"/>
      <c r="AY272" s="695"/>
      <c r="AZ272" s="825"/>
      <c r="BA272" s="695"/>
      <c r="BB272" s="825"/>
      <c r="BC272" s="825"/>
      <c r="BD272" s="825"/>
      <c r="BE272" s="825"/>
      <c r="BF272" s="825"/>
      <c r="BG272" s="825"/>
      <c r="BH272" s="825"/>
      <c r="BI272" s="825"/>
      <c r="BJ272" s="825"/>
      <c r="BK272" s="825"/>
      <c r="BL272" s="825"/>
      <c r="BM272" s="825"/>
      <c r="BN272" s="825"/>
      <c r="BO272" s="825"/>
      <c r="BP272" s="825"/>
      <c r="BQ272" s="825"/>
      <c r="BR272" s="825"/>
      <c r="BS272" s="825"/>
      <c r="BT272" s="825"/>
      <c r="BU272" s="825"/>
      <c r="BV272" s="825"/>
      <c r="BW272" s="825"/>
      <c r="BX272" s="825"/>
      <c r="BY272" s="825"/>
      <c r="BZ272" s="203"/>
      <c r="CA272" s="827"/>
      <c r="CB272" s="827"/>
      <c r="CC272" s="827"/>
      <c r="CD272" s="827"/>
      <c r="CE272" s="695"/>
      <c r="CF272" s="827"/>
      <c r="CG272" s="827"/>
      <c r="CH272" s="827"/>
      <c r="CI272" s="827"/>
      <c r="CJ272" s="827"/>
      <c r="CK272" s="827"/>
      <c r="CL272" s="827"/>
      <c r="CM272" s="827"/>
      <c r="CN272" s="827"/>
      <c r="CO272" s="844"/>
      <c r="CP272" s="844"/>
      <c r="CQ272" s="844"/>
      <c r="CR272" s="844"/>
      <c r="CS272" s="844"/>
      <c r="CT272" s="827"/>
      <c r="CU272" s="827"/>
      <c r="CV272" s="844"/>
      <c r="CW272" s="844"/>
      <c r="CX272" s="827"/>
      <c r="CY272" s="827"/>
      <c r="CZ272" s="844"/>
      <c r="DA272" s="844"/>
      <c r="DB272" s="827"/>
      <c r="DC272" s="827"/>
      <c r="DD272" s="827"/>
      <c r="DE272" s="827"/>
      <c r="DF272" s="827"/>
      <c r="DG272" s="827"/>
      <c r="DH272" s="827"/>
      <c r="DI272" s="844"/>
      <c r="DJ272" s="844"/>
      <c r="DK272" s="827"/>
      <c r="DL272" s="827"/>
      <c r="DM272" s="844"/>
      <c r="DN272" s="844"/>
      <c r="DO272" s="827"/>
      <c r="DP272" s="827"/>
      <c r="DQ272" s="827"/>
      <c r="DR272" s="827"/>
      <c r="DS272" s="827"/>
      <c r="DT272" s="843"/>
      <c r="DU272" s="845"/>
      <c r="DV272" s="827"/>
      <c r="DW272" s="827"/>
      <c r="DX272" s="827"/>
      <c r="DY272" s="827"/>
      <c r="DZ272" s="827"/>
      <c r="EA272" s="827"/>
      <c r="EB272" s="827"/>
      <c r="EC272" s="846"/>
      <c r="ED272" s="846"/>
      <c r="EE272" s="846"/>
      <c r="EF272" s="846"/>
      <c r="EG272" s="846"/>
      <c r="EH272" s="846"/>
      <c r="EI272" s="846"/>
      <c r="EJ272" s="846"/>
      <c r="EK272" s="846"/>
      <c r="EL272" s="846"/>
      <c r="EM272" s="846"/>
      <c r="EN272" s="846"/>
      <c r="EO272" s="846"/>
      <c r="EP272" s="846"/>
      <c r="EQ272" s="846"/>
      <c r="ER272" s="846"/>
      <c r="ES272" s="846"/>
      <c r="ET272" s="846"/>
      <c r="EU272" s="846"/>
      <c r="EV272" s="846"/>
      <c r="EW272" s="846"/>
      <c r="EX272" s="846"/>
      <c r="EY272" s="846"/>
      <c r="EZ272" s="846"/>
      <c r="FA272" s="846"/>
      <c r="FB272" s="846"/>
      <c r="FC272" s="846"/>
      <c r="FD272" s="846"/>
      <c r="FE272" s="846"/>
      <c r="FF272" s="846"/>
      <c r="FG272" s="846"/>
      <c r="FH272" s="846"/>
      <c r="FI272" s="846"/>
      <c r="FJ272" s="846"/>
      <c r="FK272" s="846"/>
      <c r="FL272" s="846"/>
      <c r="FM272" s="846"/>
      <c r="FN272" s="846"/>
      <c r="FO272" s="846"/>
      <c r="FP272" s="846"/>
      <c r="FQ272" s="846"/>
      <c r="FR272" s="846"/>
      <c r="FS272" s="846"/>
      <c r="FT272" s="846"/>
      <c r="FU272" s="827"/>
      <c r="FV272" s="827"/>
      <c r="FW272" s="827"/>
      <c r="FX272" s="827"/>
      <c r="FY272" s="827"/>
      <c r="FZ272" s="827"/>
      <c r="GA272" s="827"/>
      <c r="GB272" s="827"/>
      <c r="GC272" s="827"/>
      <c r="GD272" s="827"/>
      <c r="GE272" s="827"/>
      <c r="GF272" s="827"/>
      <c r="GG272" s="827"/>
      <c r="GH272" s="827"/>
      <c r="GI272" s="827"/>
      <c r="GJ272" s="827"/>
      <c r="GK272" s="827"/>
      <c r="GL272" s="827"/>
      <c r="GM272" s="827"/>
      <c r="GN272" s="827"/>
      <c r="GO272" s="827"/>
      <c r="GP272" s="827"/>
      <c r="GQ272" s="827"/>
      <c r="GR272" s="827"/>
      <c r="GS272" s="844"/>
      <c r="GT272" s="844"/>
      <c r="GU272" s="844"/>
      <c r="GV272" s="844"/>
      <c r="GW272" s="844"/>
      <c r="GX272" s="827"/>
      <c r="GY272" s="827"/>
      <c r="GZ272" s="844"/>
      <c r="HA272" s="844"/>
      <c r="HB272" s="827"/>
      <c r="HC272" s="827"/>
      <c r="HD272" s="844"/>
      <c r="HE272" s="844"/>
      <c r="HF272" s="827"/>
      <c r="HG272" s="827"/>
      <c r="HH272" s="827"/>
      <c r="HI272" s="827"/>
      <c r="HJ272" s="827"/>
      <c r="HK272" s="827"/>
      <c r="HL272" s="827"/>
      <c r="HM272" s="844"/>
      <c r="HN272" s="844"/>
      <c r="HO272" s="827"/>
      <c r="HP272" s="827"/>
      <c r="HQ272" s="844"/>
      <c r="HR272" s="844"/>
      <c r="HS272" s="827"/>
      <c r="HT272" s="827"/>
      <c r="HU272" s="827"/>
      <c r="HV272" s="827"/>
      <c r="HW272" s="827"/>
      <c r="HX272" s="843"/>
      <c r="HY272" s="845"/>
      <c r="HZ272" s="827"/>
      <c r="IA272" s="827"/>
      <c r="IB272" s="827"/>
      <c r="IC272" s="827"/>
      <c r="ID272" s="827"/>
      <c r="IE272" s="827"/>
      <c r="IF272" s="827"/>
      <c r="IG272" s="846"/>
      <c r="IH272" s="846"/>
      <c r="II272" s="846"/>
      <c r="IJ272" s="846"/>
      <c r="IK272" s="846"/>
      <c r="IL272" s="846"/>
      <c r="IM272" s="846"/>
      <c r="IN272" s="846"/>
      <c r="IO272" s="846"/>
      <c r="IP272" s="846"/>
      <c r="IQ272" s="846"/>
      <c r="IR272" s="846"/>
      <c r="IS272" s="846"/>
      <c r="IT272" s="846"/>
      <c r="IU272" s="846"/>
      <c r="IV272" s="846"/>
      <c r="IW272" s="846"/>
      <c r="IX272" s="846"/>
      <c r="IY272" s="846"/>
      <c r="IZ272" s="846"/>
      <c r="JA272" s="846"/>
      <c r="JB272" s="846"/>
      <c r="JC272" s="846"/>
      <c r="JD272" s="846"/>
      <c r="JE272" s="846"/>
      <c r="JF272" s="846"/>
      <c r="JG272" s="846"/>
      <c r="JH272" s="846"/>
      <c r="JI272" s="846"/>
      <c r="JJ272" s="846"/>
      <c r="JK272" s="846"/>
      <c r="JL272" s="846"/>
      <c r="JM272" s="846"/>
      <c r="JN272" s="846"/>
      <c r="JO272" s="846"/>
      <c r="JP272" s="846"/>
      <c r="JQ272" s="846"/>
      <c r="JR272" s="846"/>
      <c r="JS272" s="846"/>
      <c r="JT272" s="846"/>
      <c r="JU272" s="846"/>
      <c r="JV272" s="846"/>
      <c r="JW272" s="846"/>
      <c r="JX272" s="846"/>
      <c r="JY272" s="827"/>
      <c r="JZ272" s="827"/>
      <c r="KA272" s="827"/>
      <c r="KB272" s="827"/>
      <c r="KC272" s="827"/>
      <c r="KD272" s="827"/>
      <c r="KE272" s="827"/>
      <c r="KF272" s="827"/>
      <c r="KG272" s="827"/>
      <c r="KH272" s="827"/>
      <c r="KI272" s="827"/>
      <c r="KJ272" s="827"/>
      <c r="KK272" s="827"/>
      <c r="KL272" s="827"/>
      <c r="KM272" s="827"/>
      <c r="KN272" s="827"/>
      <c r="KO272" s="827"/>
      <c r="KP272" s="827"/>
      <c r="KQ272" s="827"/>
      <c r="KR272" s="827"/>
      <c r="KS272" s="827"/>
      <c r="KT272" s="827"/>
      <c r="KU272" s="827"/>
      <c r="KV272" s="827"/>
      <c r="KW272" s="844"/>
      <c r="KX272" s="844"/>
      <c r="KY272" s="844"/>
      <c r="KZ272" s="844"/>
      <c r="LA272" s="844"/>
      <c r="LB272" s="827"/>
      <c r="LC272" s="827"/>
      <c r="LD272" s="844"/>
      <c r="LE272" s="844"/>
      <c r="LF272" s="827"/>
      <c r="LG272" s="827"/>
      <c r="LH272" s="844"/>
      <c r="LI272" s="844"/>
      <c r="LJ272" s="827"/>
      <c r="LK272" s="827"/>
      <c r="LL272" s="827"/>
      <c r="LM272" s="827"/>
      <c r="LN272" s="827"/>
      <c r="LO272" s="827"/>
      <c r="LP272" s="827"/>
      <c r="LQ272" s="844"/>
      <c r="LR272" s="844"/>
      <c r="LS272" s="827"/>
      <c r="LT272" s="827"/>
      <c r="LU272" s="844"/>
      <c r="LV272" s="844"/>
      <c r="LW272" s="827"/>
      <c r="LX272" s="827"/>
      <c r="LY272" s="827"/>
      <c r="LZ272" s="827"/>
      <c r="MA272" s="827"/>
      <c r="MB272" s="843"/>
      <c r="MC272" s="845"/>
      <c r="MD272" s="827"/>
      <c r="ME272" s="827"/>
      <c r="MF272" s="827"/>
      <c r="MG272" s="827"/>
      <c r="MH272" s="827"/>
      <c r="MI272" s="827"/>
      <c r="MJ272" s="827"/>
      <c r="MK272" s="846"/>
      <c r="ML272" s="846"/>
      <c r="MM272" s="846"/>
      <c r="MN272" s="846"/>
      <c r="MO272" s="846"/>
      <c r="MP272" s="846"/>
      <c r="MQ272" s="846"/>
      <c r="MR272" s="846"/>
      <c r="MS272" s="846"/>
      <c r="MT272" s="846"/>
      <c r="MU272" s="846"/>
      <c r="MV272" s="846"/>
      <c r="MW272" s="846"/>
      <c r="MX272" s="846"/>
      <c r="MY272" s="846"/>
      <c r="MZ272" s="846"/>
      <c r="NA272" s="846"/>
      <c r="NB272" s="846"/>
      <c r="NC272" s="846"/>
      <c r="ND272" s="846"/>
      <c r="NE272" s="846"/>
      <c r="NF272" s="846"/>
      <c r="NG272" s="846"/>
      <c r="NH272" s="846"/>
      <c r="NI272" s="846"/>
      <c r="NJ272" s="846"/>
      <c r="NK272" s="846"/>
      <c r="NL272" s="846"/>
      <c r="NM272" s="846"/>
      <c r="NN272" s="846"/>
      <c r="NO272" s="846"/>
      <c r="NP272" s="846"/>
      <c r="NQ272" s="846"/>
      <c r="NR272" s="846"/>
      <c r="NS272" s="846"/>
      <c r="NT272" s="846"/>
      <c r="NU272" s="846"/>
      <c r="NV272" s="846"/>
      <c r="NW272" s="846"/>
      <c r="NX272" s="846"/>
      <c r="NY272" s="846"/>
      <c r="NZ272" s="846"/>
      <c r="OA272" s="846"/>
      <c r="OB272" s="846"/>
      <c r="OC272" s="827"/>
      <c r="OD272" s="827"/>
      <c r="OE272" s="827"/>
      <c r="OF272" s="827"/>
      <c r="OG272" s="827"/>
      <c r="OH272" s="827"/>
      <c r="OI272" s="827"/>
      <c r="OJ272" s="827"/>
      <c r="OK272" s="827"/>
      <c r="OL272" s="827"/>
      <c r="OM272" s="827"/>
      <c r="ON272" s="827"/>
      <c r="OO272" s="827"/>
      <c r="OP272" s="827"/>
      <c r="OQ272" s="827"/>
      <c r="OR272" s="827"/>
      <c r="OS272" s="827"/>
      <c r="OT272" s="827"/>
      <c r="OU272" s="827"/>
      <c r="OV272" s="827"/>
      <c r="OW272" s="827"/>
      <c r="OX272" s="827"/>
      <c r="OY272" s="827"/>
      <c r="OZ272" s="827"/>
      <c r="PA272" s="844"/>
      <c r="PB272" s="844"/>
      <c r="PC272" s="844"/>
      <c r="PD272" s="844"/>
      <c r="PE272" s="844"/>
      <c r="PF272" s="827"/>
      <c r="PG272" s="827"/>
      <c r="PH272" s="844"/>
      <c r="PI272" s="844"/>
      <c r="PJ272" s="827"/>
      <c r="PK272" s="827"/>
      <c r="PL272" s="844"/>
      <c r="PM272" s="844"/>
      <c r="PN272" s="827"/>
      <c r="PO272" s="827"/>
      <c r="PP272" s="827"/>
      <c r="PQ272" s="827"/>
      <c r="PR272" s="827"/>
      <c r="PS272" s="827"/>
      <c r="PT272" s="827"/>
      <c r="PU272" s="844"/>
      <c r="PV272" s="844"/>
      <c r="PW272" s="827"/>
      <c r="PX272" s="827"/>
      <c r="PY272" s="844"/>
      <c r="PZ272" s="844"/>
      <c r="QA272" s="827"/>
      <c r="QB272" s="827"/>
      <c r="QC272" s="827"/>
      <c r="QD272" s="827"/>
      <c r="QE272" s="827"/>
      <c r="QF272" s="843"/>
      <c r="QG272" s="845"/>
      <c r="QH272" s="827"/>
      <c r="QI272" s="827"/>
      <c r="QJ272" s="827"/>
      <c r="QK272" s="827"/>
      <c r="QL272" s="827"/>
      <c r="QM272" s="827"/>
      <c r="QN272" s="827"/>
      <c r="QO272" s="846"/>
      <c r="QP272" s="846"/>
      <c r="QQ272" s="846"/>
      <c r="QR272" s="846"/>
      <c r="QS272" s="846"/>
      <c r="QT272" s="846"/>
      <c r="QU272" s="846"/>
      <c r="QV272" s="846"/>
      <c r="QW272" s="846"/>
      <c r="QX272" s="846"/>
      <c r="QY272" s="846"/>
      <c r="QZ272" s="846"/>
      <c r="RA272" s="846"/>
      <c r="RB272" s="846"/>
      <c r="RC272" s="846"/>
      <c r="RD272" s="846"/>
      <c r="RE272" s="846"/>
      <c r="RF272" s="846"/>
      <c r="RG272" s="846"/>
      <c r="RH272" s="846"/>
      <c r="RI272" s="846"/>
      <c r="RJ272" s="846"/>
      <c r="RK272" s="846"/>
      <c r="RL272" s="846"/>
      <c r="RM272" s="846"/>
      <c r="RN272" s="846"/>
      <c r="RO272" s="846"/>
      <c r="RP272" s="846"/>
      <c r="RQ272" s="846"/>
      <c r="RR272" s="846"/>
      <c r="RS272" s="846"/>
      <c r="RT272" s="846"/>
      <c r="RU272" s="846"/>
      <c r="RV272" s="846"/>
      <c r="RW272" s="846"/>
      <c r="RX272" s="846"/>
      <c r="RY272" s="846"/>
      <c r="RZ272" s="846"/>
      <c r="SA272" s="846"/>
      <c r="SB272" s="846"/>
      <c r="SC272" s="846"/>
      <c r="SD272" s="846"/>
      <c r="SE272" s="846"/>
      <c r="SF272" s="846"/>
      <c r="SG272" s="827"/>
      <c r="SH272" s="827"/>
      <c r="SI272" s="827"/>
      <c r="SJ272" s="827"/>
      <c r="SK272" s="827"/>
      <c r="SL272" s="827"/>
      <c r="SM272" s="827"/>
      <c r="SN272" s="827"/>
      <c r="SO272" s="827"/>
      <c r="SP272" s="827"/>
      <c r="SQ272" s="827"/>
      <c r="SR272" s="827"/>
      <c r="SS272" s="827"/>
      <c r="ST272" s="827"/>
      <c r="SU272" s="827"/>
      <c r="SV272" s="827"/>
      <c r="SW272" s="827"/>
      <c r="SX272" s="827"/>
      <c r="SY272" s="827"/>
      <c r="SZ272" s="827"/>
      <c r="TA272" s="827"/>
      <c r="TB272" s="827"/>
      <c r="TC272" s="827"/>
      <c r="TD272" s="827"/>
      <c r="TE272" s="844"/>
      <c r="TF272" s="844"/>
      <c r="TG272" s="844"/>
      <c r="TH272" s="844"/>
      <c r="TI272" s="844"/>
      <c r="TJ272" s="827"/>
      <c r="TK272" s="827"/>
      <c r="TL272" s="844"/>
      <c r="TM272" s="844"/>
      <c r="TN272" s="827"/>
      <c r="TO272" s="827"/>
      <c r="TP272" s="844"/>
      <c r="TQ272" s="844"/>
      <c r="TR272" s="827"/>
      <c r="TS272" s="827"/>
      <c r="TT272" s="827"/>
      <c r="TU272" s="827"/>
      <c r="TV272" s="827"/>
      <c r="TW272" s="827"/>
      <c r="TX272" s="827"/>
      <c r="TY272" s="844"/>
      <c r="TZ272" s="844"/>
      <c r="UA272" s="827"/>
      <c r="UB272" s="827"/>
      <c r="UC272" s="844"/>
      <c r="UD272" s="844"/>
      <c r="UE272" s="827"/>
      <c r="UF272" s="827"/>
      <c r="UG272" s="827"/>
      <c r="UH272" s="827"/>
      <c r="UI272" s="827"/>
      <c r="UJ272" s="843"/>
      <c r="UK272" s="845"/>
      <c r="UL272" s="827"/>
      <c r="UM272" s="827"/>
      <c r="UN272" s="827"/>
      <c r="UO272" s="827"/>
      <c r="UP272" s="827"/>
      <c r="UQ272" s="827"/>
      <c r="UR272" s="827"/>
      <c r="US272" s="846"/>
      <c r="UT272" s="846"/>
      <c r="UU272" s="846"/>
      <c r="UV272" s="846"/>
      <c r="UW272" s="846"/>
      <c r="UX272" s="846"/>
      <c r="UY272" s="846"/>
      <c r="UZ272" s="846"/>
      <c r="VA272" s="846"/>
      <c r="VB272" s="846"/>
      <c r="VC272" s="846"/>
      <c r="VD272" s="846"/>
      <c r="VE272" s="846"/>
      <c r="VF272" s="846"/>
      <c r="VG272" s="846"/>
      <c r="VH272" s="846"/>
      <c r="VI272" s="846"/>
      <c r="VJ272" s="846"/>
      <c r="VK272" s="846"/>
      <c r="VL272" s="846"/>
      <c r="VM272" s="846"/>
      <c r="VN272" s="846"/>
      <c r="VO272" s="846"/>
      <c r="VP272" s="846"/>
      <c r="VQ272" s="846"/>
      <c r="VR272" s="846"/>
      <c r="VS272" s="846"/>
      <c r="VT272" s="846"/>
      <c r="VU272" s="846"/>
      <c r="VV272" s="846"/>
      <c r="VW272" s="846"/>
      <c r="VX272" s="846"/>
      <c r="VY272" s="846"/>
      <c r="VZ272" s="846"/>
      <c r="WA272" s="846"/>
      <c r="WB272" s="846"/>
      <c r="WC272" s="846"/>
      <c r="WD272" s="846"/>
      <c r="WE272" s="846"/>
      <c r="WF272" s="846"/>
      <c r="WG272" s="846"/>
      <c r="WH272" s="846"/>
      <c r="WI272" s="846"/>
      <c r="WJ272" s="846"/>
      <c r="WK272" s="827"/>
      <c r="WL272" s="827"/>
      <c r="WM272" s="827"/>
      <c r="WN272" s="827"/>
      <c r="WO272" s="827"/>
      <c r="WP272" s="827"/>
      <c r="WQ272" s="827"/>
      <c r="WR272" s="827"/>
      <c r="WS272" s="827"/>
      <c r="WT272" s="827"/>
      <c r="WU272" s="827"/>
      <c r="WV272" s="827"/>
      <c r="WW272" s="827"/>
      <c r="WX272" s="827"/>
      <c r="WY272" s="827"/>
      <c r="WZ272" s="827"/>
      <c r="XA272" s="827"/>
      <c r="XB272" s="827"/>
      <c r="XC272" s="827"/>
      <c r="XD272" s="827"/>
      <c r="XE272" s="827"/>
      <c r="XF272" s="827"/>
      <c r="XG272" s="827"/>
      <c r="XH272" s="827"/>
      <c r="XI272" s="844"/>
      <c r="XJ272" s="844"/>
      <c r="XK272" s="844"/>
      <c r="XL272" s="844"/>
      <c r="XM272" s="844"/>
      <c r="XN272" s="827"/>
      <c r="XO272" s="827"/>
      <c r="XP272" s="844"/>
      <c r="XQ272" s="844"/>
      <c r="XR272" s="827"/>
      <c r="XS272" s="827"/>
      <c r="XT272" s="844"/>
      <c r="XU272" s="844"/>
      <c r="XV272" s="827"/>
      <c r="XW272" s="827"/>
      <c r="XX272" s="827"/>
      <c r="XY272" s="827"/>
      <c r="XZ272" s="827"/>
      <c r="YA272" s="827"/>
      <c r="YB272" s="827"/>
      <c r="YC272" s="844"/>
      <c r="YD272" s="844"/>
      <c r="YE272" s="827"/>
      <c r="YF272" s="827"/>
      <c r="YG272" s="844"/>
      <c r="YH272" s="844"/>
      <c r="YI272" s="827"/>
      <c r="YJ272" s="827"/>
      <c r="YK272" s="827"/>
      <c r="YL272" s="827"/>
      <c r="YM272" s="827"/>
      <c r="YN272" s="843"/>
      <c r="YO272" s="845"/>
      <c r="YP272" s="827"/>
      <c r="YQ272" s="827"/>
      <c r="YR272" s="827"/>
      <c r="YS272" s="827"/>
      <c r="YT272" s="827"/>
      <c r="YU272" s="827"/>
      <c r="YV272" s="827"/>
      <c r="YW272" s="846"/>
      <c r="YX272" s="846"/>
      <c r="YY272" s="846"/>
      <c r="YZ272" s="846"/>
      <c r="ZA272" s="846"/>
      <c r="ZB272" s="846"/>
      <c r="ZC272" s="846"/>
      <c r="ZD272" s="846"/>
      <c r="ZE272" s="846"/>
      <c r="ZF272" s="846"/>
      <c r="ZG272" s="846"/>
      <c r="ZH272" s="846"/>
      <c r="ZI272" s="846"/>
      <c r="ZJ272" s="846"/>
      <c r="ZK272" s="846"/>
      <c r="ZL272" s="846"/>
      <c r="ZM272" s="846"/>
      <c r="ZN272" s="846"/>
      <c r="ZO272" s="846"/>
      <c r="ZP272" s="846"/>
      <c r="ZQ272" s="846"/>
      <c r="ZR272" s="846"/>
      <c r="ZS272" s="846"/>
      <c r="ZT272" s="846"/>
      <c r="ZU272" s="846"/>
      <c r="ZV272" s="846"/>
      <c r="ZW272" s="846"/>
      <c r="ZX272" s="846"/>
      <c r="ZY272" s="846"/>
      <c r="ZZ272" s="846"/>
      <c r="AAA272" s="846"/>
      <c r="AAB272" s="846"/>
      <c r="AAC272" s="846"/>
      <c r="AAD272" s="846"/>
      <c r="AAE272" s="846"/>
      <c r="AAF272" s="846"/>
      <c r="AAG272" s="846"/>
      <c r="AAH272" s="846"/>
      <c r="AAI272" s="846"/>
      <c r="AAJ272" s="846"/>
      <c r="AAK272" s="846"/>
      <c r="AAL272" s="846"/>
      <c r="AAM272" s="846"/>
      <c r="AAN272" s="846"/>
      <c r="AAO272" s="827"/>
      <c r="AAP272" s="827"/>
      <c r="AAQ272" s="827"/>
      <c r="AAR272" s="827"/>
      <c r="AAS272" s="827"/>
      <c r="AAT272" s="827"/>
      <c r="AAU272" s="827"/>
      <c r="AAV272" s="827"/>
      <c r="AAW272" s="827"/>
      <c r="AAX272" s="827"/>
      <c r="AAY272" s="827"/>
      <c r="AAZ272" s="827"/>
      <c r="ABA272" s="827"/>
      <c r="ABB272" s="827"/>
      <c r="ABC272" s="827"/>
      <c r="ABD272" s="827"/>
      <c r="ABE272" s="827"/>
      <c r="ABF272" s="827"/>
      <c r="ABG272" s="827"/>
      <c r="ABH272" s="827"/>
      <c r="ABI272" s="827"/>
      <c r="ABJ272" s="827"/>
      <c r="ABK272" s="827"/>
      <c r="ABL272" s="827"/>
      <c r="ABM272" s="844"/>
      <c r="ABN272" s="844"/>
      <c r="ABO272" s="844"/>
      <c r="ABP272" s="844"/>
      <c r="ABQ272" s="844"/>
      <c r="ABR272" s="827"/>
      <c r="ABS272" s="827"/>
      <c r="ABT272" s="844"/>
      <c r="ABU272" s="844"/>
      <c r="ABV272" s="827"/>
      <c r="ABW272" s="827"/>
      <c r="ABX272" s="844"/>
      <c r="ABY272" s="844"/>
      <c r="ABZ272" s="827"/>
      <c r="ACA272" s="827"/>
      <c r="ACB272" s="827"/>
      <c r="ACC272" s="827"/>
      <c r="ACD272" s="827"/>
      <c r="ACE272" s="827"/>
      <c r="ACF272" s="827"/>
      <c r="ACG272" s="844"/>
      <c r="ACH272" s="844"/>
      <c r="ACI272" s="827"/>
      <c r="ACJ272" s="827"/>
      <c r="ACK272" s="844"/>
      <c r="ACL272" s="844"/>
      <c r="ACM272" s="827"/>
      <c r="ACN272" s="827"/>
      <c r="ACO272" s="827"/>
      <c r="ACP272" s="827"/>
      <c r="ACQ272" s="827"/>
      <c r="ACR272" s="843"/>
      <c r="ACS272" s="845"/>
      <c r="ACT272" s="827"/>
      <c r="ACU272" s="827"/>
      <c r="ACV272" s="827"/>
      <c r="ACW272" s="827"/>
      <c r="ACX272" s="827"/>
      <c r="ACY272" s="827"/>
      <c r="ACZ272" s="827"/>
      <c r="ADA272" s="846"/>
      <c r="ADB272" s="846"/>
      <c r="ADC272" s="846"/>
      <c r="ADD272" s="846"/>
      <c r="ADE272" s="846"/>
      <c r="ADF272" s="846"/>
      <c r="ADG272" s="846"/>
      <c r="ADH272" s="846"/>
      <c r="ADI272" s="846"/>
      <c r="ADJ272" s="846"/>
      <c r="ADK272" s="846"/>
      <c r="ADL272" s="846"/>
      <c r="ADM272" s="846"/>
      <c r="ADN272" s="846"/>
      <c r="ADO272" s="846"/>
      <c r="ADP272" s="846"/>
      <c r="ADQ272" s="846"/>
      <c r="ADR272" s="846"/>
      <c r="ADS272" s="846"/>
      <c r="ADT272" s="846"/>
      <c r="ADU272" s="846"/>
      <c r="ADV272" s="846"/>
      <c r="ADW272" s="846"/>
      <c r="ADX272" s="846"/>
      <c r="ADY272" s="846"/>
      <c r="ADZ272" s="846"/>
      <c r="AEA272" s="846"/>
      <c r="AEB272" s="846"/>
      <c r="AEC272" s="846"/>
      <c r="AED272" s="846"/>
      <c r="AEE272" s="846"/>
      <c r="AEF272" s="846"/>
      <c r="AEG272" s="846"/>
      <c r="AEH272" s="846"/>
      <c r="AEI272" s="846"/>
      <c r="AEJ272" s="846"/>
      <c r="AEK272" s="846"/>
      <c r="AEL272" s="846"/>
      <c r="AEM272" s="846"/>
      <c r="AEN272" s="846"/>
      <c r="AEO272" s="846"/>
      <c r="AEP272" s="846"/>
      <c r="AEQ272" s="846"/>
      <c r="AER272" s="846"/>
      <c r="AES272" s="827"/>
      <c r="AET272" s="827"/>
      <c r="AEU272" s="827"/>
      <c r="AEV272" s="827"/>
      <c r="AEW272" s="827"/>
      <c r="AEX272" s="827"/>
      <c r="AEY272" s="827"/>
      <c r="AEZ272" s="827"/>
      <c r="AFA272" s="827"/>
      <c r="AFB272" s="827"/>
      <c r="AFC272" s="827"/>
      <c r="AFD272" s="827"/>
      <c r="AFE272" s="827"/>
      <c r="AFF272" s="827"/>
      <c r="AFG272" s="827"/>
      <c r="AFH272" s="827"/>
      <c r="AFI272" s="827"/>
      <c r="AFJ272" s="827"/>
      <c r="AFK272" s="827"/>
      <c r="AFL272" s="827"/>
      <c r="AFM272" s="827"/>
      <c r="AFN272" s="827"/>
      <c r="AFO272" s="827"/>
      <c r="AFP272" s="827"/>
      <c r="AFQ272" s="844"/>
      <c r="AFR272" s="844"/>
      <c r="AFS272" s="844"/>
      <c r="AFT272" s="844"/>
      <c r="AFU272" s="844"/>
      <c r="AFV272" s="827"/>
      <c r="AFW272" s="827"/>
      <c r="AFX272" s="844"/>
      <c r="AFY272" s="844"/>
      <c r="AFZ272" s="827"/>
      <c r="AGA272" s="827"/>
      <c r="AGB272" s="844"/>
      <c r="AGC272" s="844"/>
      <c r="AGD272" s="827"/>
      <c r="AGE272" s="827"/>
      <c r="AGF272" s="827"/>
      <c r="AGG272" s="827"/>
      <c r="AGH272" s="827"/>
      <c r="AGI272" s="827"/>
      <c r="AGJ272" s="827"/>
      <c r="AGK272" s="844"/>
      <c r="AGL272" s="844"/>
      <c r="AGM272" s="827"/>
      <c r="AGN272" s="827"/>
      <c r="AGO272" s="844"/>
      <c r="AGP272" s="844"/>
      <c r="AGQ272" s="827"/>
      <c r="AGR272" s="827"/>
      <c r="AGS272" s="827"/>
      <c r="AGT272" s="827"/>
      <c r="AGU272" s="827"/>
      <c r="AGV272" s="843"/>
      <c r="AGW272" s="845"/>
      <c r="AGX272" s="827"/>
      <c r="AGY272" s="827"/>
      <c r="AGZ272" s="827"/>
      <c r="AHA272" s="827"/>
      <c r="AHB272" s="827"/>
      <c r="AHC272" s="827"/>
      <c r="AHD272" s="827"/>
      <c r="AHE272" s="846"/>
      <c r="AHF272" s="846"/>
      <c r="AHG272" s="846"/>
      <c r="AHH272" s="846"/>
      <c r="AHI272" s="846"/>
      <c r="AHJ272" s="846"/>
      <c r="AHK272" s="846"/>
      <c r="AHL272" s="846"/>
      <c r="AHM272" s="846"/>
      <c r="AHN272" s="846"/>
      <c r="AHO272" s="846"/>
      <c r="AHP272" s="846"/>
      <c r="AHQ272" s="846"/>
      <c r="AHR272" s="846"/>
      <c r="AHS272" s="846"/>
      <c r="AHT272" s="846"/>
      <c r="AHU272" s="846"/>
      <c r="AHV272" s="846"/>
      <c r="AHW272" s="846"/>
      <c r="AHX272" s="846"/>
      <c r="AHY272" s="846"/>
      <c r="AHZ272" s="846"/>
      <c r="AIA272" s="846"/>
      <c r="AIB272" s="846"/>
      <c r="AIC272" s="846"/>
      <c r="AID272" s="846"/>
      <c r="AIE272" s="846"/>
      <c r="AIF272" s="846"/>
      <c r="AIG272" s="846"/>
      <c r="AIH272" s="846"/>
      <c r="AII272" s="846"/>
      <c r="AIJ272" s="846"/>
      <c r="AIK272" s="846"/>
      <c r="AIL272" s="846"/>
      <c r="AIM272" s="846"/>
      <c r="AIN272" s="846"/>
      <c r="AIO272" s="846"/>
      <c r="AIP272" s="846"/>
      <c r="AIQ272" s="846"/>
      <c r="AIR272" s="846"/>
      <c r="AIS272" s="846"/>
      <c r="AIT272" s="846"/>
      <c r="AIU272" s="846"/>
      <c r="AIV272" s="846"/>
      <c r="AIW272" s="827"/>
      <c r="AIX272" s="827"/>
      <c r="AIY272" s="827"/>
      <c r="AIZ272" s="827"/>
      <c r="AJA272" s="827"/>
      <c r="AJB272" s="827"/>
      <c r="AJC272" s="827"/>
      <c r="AJD272" s="827"/>
      <c r="AJE272" s="827"/>
      <c r="AJF272" s="827"/>
      <c r="AJG272" s="827"/>
      <c r="AJH272" s="827"/>
      <c r="AJI272" s="827"/>
      <c r="AJJ272" s="827"/>
      <c r="AJK272" s="827"/>
      <c r="AJL272" s="827"/>
      <c r="AJM272" s="827"/>
      <c r="AJN272" s="827"/>
      <c r="AJO272" s="827"/>
      <c r="AJP272" s="827"/>
      <c r="AJQ272" s="827"/>
      <c r="AJR272" s="827"/>
      <c r="AJS272" s="827"/>
      <c r="AJT272" s="827"/>
      <c r="AJU272" s="844"/>
      <c r="AJV272" s="844"/>
      <c r="AJW272" s="844"/>
      <c r="AJX272" s="844"/>
      <c r="AJY272" s="844"/>
      <c r="AJZ272" s="827"/>
      <c r="AKA272" s="827"/>
      <c r="AKB272" s="844"/>
      <c r="AKC272" s="844"/>
      <c r="AKD272" s="827"/>
      <c r="AKE272" s="827"/>
      <c r="AKF272" s="844"/>
      <c r="AKG272" s="844"/>
      <c r="AKH272" s="827"/>
      <c r="AKI272" s="827"/>
      <c r="AKJ272" s="827"/>
      <c r="AKK272" s="827"/>
      <c r="AKL272" s="827"/>
      <c r="AKM272" s="827"/>
      <c r="AKN272" s="827"/>
      <c r="AKO272" s="844"/>
      <c r="AKP272" s="844"/>
      <c r="AKQ272" s="827"/>
      <c r="AKR272" s="827"/>
      <c r="AKS272" s="844"/>
      <c r="AKT272" s="844"/>
      <c r="AKU272" s="827"/>
      <c r="AKV272" s="827"/>
      <c r="AKW272" s="827"/>
      <c r="AKX272" s="827"/>
      <c r="AKY272" s="827"/>
      <c r="AKZ272" s="843"/>
      <c r="ALA272" s="845"/>
      <c r="ALB272" s="827"/>
      <c r="ALC272" s="827"/>
      <c r="ALD272" s="827"/>
      <c r="ALE272" s="827"/>
      <c r="ALF272" s="827"/>
      <c r="ALG272" s="827"/>
      <c r="ALH272" s="827"/>
      <c r="ALI272" s="846"/>
      <c r="ALJ272" s="846"/>
      <c r="ALK272" s="846"/>
      <c r="ALL272" s="846"/>
      <c r="ALM272" s="846"/>
      <c r="ALN272" s="846"/>
      <c r="ALO272" s="846"/>
      <c r="ALP272" s="846"/>
      <c r="ALQ272" s="846"/>
      <c r="ALR272" s="846"/>
      <c r="ALS272" s="846"/>
      <c r="ALT272" s="846"/>
      <c r="ALU272" s="846"/>
      <c r="ALV272" s="846"/>
      <c r="ALW272" s="846"/>
      <c r="ALX272" s="846"/>
      <c r="ALY272" s="846"/>
      <c r="ALZ272" s="846"/>
      <c r="AMA272" s="846"/>
      <c r="AMB272" s="846"/>
      <c r="AMC272" s="846"/>
      <c r="AMD272" s="846"/>
      <c r="AME272" s="846"/>
      <c r="AMF272" s="846"/>
      <c r="AMG272" s="846"/>
      <c r="AMH272" s="846"/>
      <c r="AMI272" s="846"/>
      <c r="AMJ272" s="846"/>
      <c r="AMK272" s="846"/>
      <c r="AML272" s="846"/>
      <c r="AMM272" s="846"/>
      <c r="AMN272" s="846"/>
      <c r="AMO272" s="846"/>
      <c r="AMP272" s="846"/>
      <c r="AMQ272" s="846"/>
      <c r="AMR272" s="846"/>
      <c r="AMS272" s="846"/>
      <c r="AMT272" s="846"/>
      <c r="AMU272" s="846"/>
      <c r="AMV272" s="846"/>
      <c r="AMW272" s="846"/>
      <c r="AMX272" s="846"/>
      <c r="AMY272" s="846"/>
      <c r="AMZ272" s="846"/>
      <c r="ANA272" s="827"/>
      <c r="ANB272" s="827"/>
      <c r="ANC272" s="827"/>
      <c r="AND272" s="827"/>
      <c r="ANE272" s="827"/>
      <c r="ANF272" s="827"/>
      <c r="ANG272" s="827"/>
      <c r="ANH272" s="827"/>
      <c r="ANI272" s="827"/>
      <c r="ANJ272" s="827"/>
      <c r="ANK272" s="827"/>
      <c r="ANL272" s="827"/>
      <c r="ANM272" s="827"/>
      <c r="ANN272" s="827"/>
      <c r="ANO272" s="827"/>
      <c r="ANP272" s="827"/>
      <c r="ANQ272" s="827"/>
      <c r="ANR272" s="827"/>
      <c r="ANS272" s="827"/>
      <c r="ANT272" s="827"/>
      <c r="ANU272" s="827"/>
      <c r="ANV272" s="827"/>
      <c r="ANW272" s="827"/>
      <c r="ANX272" s="827"/>
      <c r="ANY272" s="844"/>
      <c r="ANZ272" s="844"/>
      <c r="AOA272" s="844"/>
      <c r="AOB272" s="844"/>
      <c r="AOC272" s="844"/>
      <c r="AOD272" s="827"/>
      <c r="AOE272" s="827"/>
      <c r="AOF272" s="844"/>
      <c r="AOG272" s="844"/>
      <c r="AOH272" s="827"/>
      <c r="AOI272" s="827"/>
      <c r="AOJ272" s="844"/>
      <c r="AOK272" s="844"/>
      <c r="AOL272" s="827"/>
      <c r="AOM272" s="827"/>
      <c r="AON272" s="827"/>
      <c r="AOO272" s="827"/>
      <c r="AOP272" s="827"/>
      <c r="AOQ272" s="827"/>
      <c r="AOR272" s="827"/>
      <c r="AOS272" s="844"/>
      <c r="AOT272" s="844"/>
      <c r="AOU272" s="827"/>
      <c r="AOV272" s="827"/>
      <c r="AOW272" s="844"/>
      <c r="AOX272" s="844"/>
      <c r="AOY272" s="827"/>
      <c r="AOZ272" s="827"/>
      <c r="APA272" s="827"/>
      <c r="APB272" s="827"/>
      <c r="APC272" s="827"/>
      <c r="APD272" s="843"/>
      <c r="APE272" s="845"/>
      <c r="APF272" s="827"/>
      <c r="APG272" s="827"/>
      <c r="APH272" s="827"/>
      <c r="API272" s="827"/>
      <c r="APJ272" s="827"/>
      <c r="APK272" s="827"/>
      <c r="APL272" s="827"/>
      <c r="APM272" s="846"/>
      <c r="APN272" s="846"/>
      <c r="APO272" s="846"/>
      <c r="APP272" s="846"/>
      <c r="APQ272" s="846"/>
      <c r="APR272" s="846"/>
      <c r="APS272" s="846"/>
      <c r="APT272" s="846"/>
      <c r="APU272" s="846"/>
      <c r="APV272" s="846"/>
      <c r="APW272" s="846"/>
      <c r="APX272" s="846"/>
      <c r="APY272" s="846"/>
      <c r="APZ272" s="846"/>
      <c r="AQA272" s="846"/>
      <c r="AQB272" s="846"/>
      <c r="AQC272" s="846"/>
      <c r="AQD272" s="846"/>
      <c r="AQE272" s="846"/>
      <c r="AQF272" s="846"/>
      <c r="AQG272" s="846"/>
      <c r="AQH272" s="846"/>
      <c r="AQI272" s="846"/>
      <c r="AQJ272" s="846"/>
      <c r="AQK272" s="846"/>
      <c r="AQL272" s="846"/>
      <c r="AQM272" s="846"/>
      <c r="AQN272" s="846"/>
      <c r="AQO272" s="846"/>
      <c r="AQP272" s="846"/>
      <c r="AQQ272" s="846"/>
      <c r="AQR272" s="846"/>
      <c r="AQS272" s="846"/>
      <c r="AQT272" s="846"/>
      <c r="AQU272" s="846"/>
      <c r="AQV272" s="846"/>
      <c r="AQW272" s="846"/>
      <c r="AQX272" s="846"/>
      <c r="AQY272" s="846"/>
      <c r="AQZ272" s="846"/>
      <c r="ARA272" s="846"/>
      <c r="ARB272" s="846"/>
      <c r="ARC272" s="846"/>
      <c r="ARD272" s="846"/>
      <c r="ARE272" s="827"/>
      <c r="ARF272" s="827"/>
      <c r="ARG272" s="827"/>
      <c r="ARH272" s="827"/>
      <c r="ARI272" s="827"/>
      <c r="ARJ272" s="827"/>
      <c r="ARK272" s="827"/>
      <c r="ARL272" s="827"/>
      <c r="ARM272" s="827"/>
      <c r="ARN272" s="827"/>
      <c r="ARO272" s="827"/>
      <c r="ARP272" s="827"/>
      <c r="ARQ272" s="827"/>
      <c r="ARR272" s="827"/>
      <c r="ARS272" s="827"/>
      <c r="ART272" s="827"/>
      <c r="ARU272" s="827"/>
      <c r="ARV272" s="827"/>
      <c r="ARW272" s="827"/>
      <c r="ARX272" s="827"/>
      <c r="ARY272" s="827"/>
      <c r="ARZ272" s="827"/>
      <c r="ASA272" s="827"/>
      <c r="ASB272" s="827"/>
      <c r="ASC272" s="844"/>
      <c r="ASD272" s="844"/>
      <c r="ASE272" s="844"/>
      <c r="ASF272" s="844"/>
      <c r="ASG272" s="844"/>
      <c r="ASH272" s="827"/>
      <c r="ASI272" s="827"/>
      <c r="ASJ272" s="844"/>
      <c r="ASK272" s="844"/>
      <c r="ASL272" s="827"/>
      <c r="ASM272" s="827"/>
      <c r="ASN272" s="844"/>
      <c r="ASO272" s="844"/>
      <c r="ASP272" s="827"/>
      <c r="ASQ272" s="827"/>
      <c r="ASR272" s="827"/>
      <c r="ASS272" s="827"/>
      <c r="AST272" s="827"/>
      <c r="ASU272" s="827"/>
      <c r="ASV272" s="827"/>
      <c r="ASW272" s="844"/>
      <c r="ASX272" s="844"/>
      <c r="ASY272" s="827"/>
      <c r="ASZ272" s="827"/>
      <c r="ATA272" s="844"/>
      <c r="ATB272" s="844"/>
      <c r="ATC272" s="827"/>
      <c r="ATD272" s="827"/>
      <c r="ATE272" s="827"/>
      <c r="ATF272" s="827"/>
      <c r="ATG272" s="827"/>
      <c r="ATH272" s="843"/>
      <c r="ATI272" s="845"/>
      <c r="ATJ272" s="827"/>
      <c r="ATK272" s="827"/>
      <c r="ATL272" s="827"/>
      <c r="ATM272" s="827"/>
      <c r="ATN272" s="827"/>
      <c r="ATO272" s="827"/>
      <c r="ATP272" s="827"/>
      <c r="ATQ272" s="846"/>
      <c r="ATR272" s="846"/>
      <c r="ATS272" s="846"/>
      <c r="ATT272" s="846"/>
      <c r="ATU272" s="846"/>
      <c r="ATV272" s="846"/>
      <c r="ATW272" s="846"/>
      <c r="ATX272" s="846"/>
      <c r="ATY272" s="846"/>
      <c r="ATZ272" s="846"/>
      <c r="AUA272" s="846"/>
      <c r="AUB272" s="846"/>
      <c r="AUC272" s="846"/>
      <c r="AUD272" s="846"/>
      <c r="AUE272" s="846"/>
      <c r="AUF272" s="846"/>
      <c r="AUG272" s="846"/>
      <c r="AUH272" s="846"/>
      <c r="AUI272" s="846"/>
      <c r="AUJ272" s="846"/>
      <c r="AUK272" s="846"/>
      <c r="AUL272" s="846"/>
      <c r="AUM272" s="846"/>
      <c r="AUN272" s="846"/>
      <c r="AUO272" s="846"/>
      <c r="AUP272" s="846"/>
      <c r="AUQ272" s="846"/>
      <c r="AUR272" s="846"/>
      <c r="AUS272" s="846"/>
      <c r="AUT272" s="846"/>
      <c r="AUU272" s="846"/>
      <c r="AUV272" s="846"/>
      <c r="AUW272" s="846"/>
      <c r="AUX272" s="846"/>
      <c r="AUY272" s="846"/>
      <c r="AUZ272" s="846"/>
      <c r="AVA272" s="846"/>
      <c r="AVB272" s="846"/>
      <c r="AVC272" s="846"/>
      <c r="AVD272" s="846"/>
      <c r="AVE272" s="846"/>
      <c r="AVF272" s="846"/>
      <c r="AVG272" s="846"/>
      <c r="AVH272" s="846"/>
      <c r="AVI272" s="827"/>
      <c r="AVJ272" s="827"/>
      <c r="AVK272" s="827"/>
      <c r="AVL272" s="827"/>
      <c r="AVM272" s="827"/>
      <c r="AVN272" s="827"/>
      <c r="AVO272" s="827"/>
      <c r="AVP272" s="827"/>
      <c r="AVQ272" s="827"/>
      <c r="AVR272" s="827"/>
      <c r="AVS272" s="827"/>
      <c r="AVT272" s="827"/>
      <c r="AVU272" s="827"/>
      <c r="AVV272" s="827"/>
      <c r="AVW272" s="827"/>
      <c r="AVX272" s="827"/>
      <c r="AVY272" s="827"/>
      <c r="AVZ272" s="827"/>
      <c r="AWA272" s="827"/>
      <c r="AWB272" s="827"/>
      <c r="AWC272" s="827"/>
      <c r="AWD272" s="827"/>
      <c r="AWE272" s="827"/>
      <c r="AWF272" s="827"/>
      <c r="AWG272" s="844"/>
      <c r="AWH272" s="844"/>
      <c r="AWI272" s="844"/>
      <c r="AWJ272" s="844"/>
      <c r="AWK272" s="844"/>
      <c r="AWL272" s="827"/>
      <c r="AWM272" s="827"/>
      <c r="AWN272" s="844"/>
      <c r="AWO272" s="844"/>
      <c r="AWP272" s="827"/>
      <c r="AWQ272" s="827"/>
      <c r="AWR272" s="844"/>
      <c r="AWS272" s="844"/>
      <c r="AWT272" s="827"/>
      <c r="AWU272" s="827"/>
      <c r="AWV272" s="827"/>
      <c r="AWW272" s="827"/>
      <c r="AWX272" s="827"/>
      <c r="AWY272" s="827"/>
      <c r="AWZ272" s="827"/>
      <c r="AXA272" s="844"/>
      <c r="AXB272" s="844"/>
      <c r="AXC272" s="827"/>
      <c r="AXD272" s="827"/>
      <c r="AXE272" s="844"/>
      <c r="AXF272" s="844"/>
      <c r="AXG272" s="827"/>
      <c r="AXH272" s="827"/>
      <c r="AXI272" s="827"/>
      <c r="AXJ272" s="827"/>
      <c r="AXK272" s="827"/>
      <c r="AXL272" s="843"/>
      <c r="AXM272" s="845"/>
      <c r="AXN272" s="827"/>
      <c r="AXO272" s="827"/>
      <c r="AXP272" s="827"/>
      <c r="AXQ272" s="827"/>
      <c r="AXR272" s="827"/>
      <c r="AXS272" s="827"/>
      <c r="AXT272" s="827"/>
      <c r="AXU272" s="846"/>
      <c r="AXV272" s="846"/>
      <c r="AXW272" s="846"/>
      <c r="AXX272" s="846"/>
      <c r="AXY272" s="846"/>
      <c r="AXZ272" s="846"/>
      <c r="AYA272" s="846"/>
      <c r="AYB272" s="846"/>
      <c r="AYC272" s="846"/>
      <c r="AYD272" s="846"/>
      <c r="AYE272" s="846"/>
      <c r="AYF272" s="846"/>
      <c r="AYG272" s="846"/>
      <c r="AYH272" s="846"/>
      <c r="AYI272" s="846"/>
      <c r="AYJ272" s="846"/>
      <c r="AYK272" s="846"/>
      <c r="AYL272" s="846"/>
      <c r="AYM272" s="846"/>
      <c r="AYN272" s="846"/>
      <c r="AYO272" s="846"/>
      <c r="AYP272" s="846"/>
      <c r="AYQ272" s="846"/>
      <c r="AYR272" s="846"/>
      <c r="AYS272" s="846"/>
      <c r="AYT272" s="846"/>
      <c r="AYU272" s="846"/>
      <c r="AYV272" s="846"/>
      <c r="AYW272" s="846"/>
      <c r="AYX272" s="846"/>
      <c r="AYY272" s="846"/>
      <c r="AYZ272" s="846"/>
      <c r="AZA272" s="846"/>
      <c r="AZB272" s="846"/>
      <c r="AZC272" s="846"/>
      <c r="AZD272" s="846"/>
      <c r="AZE272" s="846"/>
      <c r="AZF272" s="846"/>
      <c r="AZG272" s="846"/>
      <c r="AZH272" s="846"/>
      <c r="AZI272" s="846"/>
      <c r="AZJ272" s="846"/>
      <c r="AZK272" s="846"/>
      <c r="AZL272" s="846"/>
      <c r="AZM272" s="827"/>
      <c r="AZN272" s="827"/>
      <c r="AZO272" s="827"/>
      <c r="AZP272" s="827"/>
      <c r="AZQ272" s="827"/>
      <c r="AZR272" s="827"/>
      <c r="AZS272" s="827"/>
      <c r="AZT272" s="827"/>
      <c r="AZU272" s="827"/>
      <c r="AZV272" s="827"/>
      <c r="AZW272" s="827"/>
      <c r="AZX272" s="827"/>
      <c r="AZY272" s="827"/>
      <c r="AZZ272" s="827"/>
      <c r="BAA272" s="827"/>
      <c r="BAB272" s="827"/>
      <c r="BAC272" s="827"/>
      <c r="BAD272" s="827"/>
      <c r="BAE272" s="827"/>
      <c r="BAF272" s="827"/>
      <c r="BAG272" s="827"/>
      <c r="BAH272" s="827"/>
      <c r="BAI272" s="827"/>
      <c r="BAJ272" s="827"/>
      <c r="BAK272" s="844"/>
      <c r="BAL272" s="844"/>
      <c r="BAM272" s="844"/>
      <c r="BAN272" s="844"/>
      <c r="BAO272" s="844"/>
      <c r="BAP272" s="827"/>
      <c r="BAQ272" s="827"/>
      <c r="BAR272" s="844"/>
      <c r="BAS272" s="844"/>
      <c r="BAT272" s="827"/>
      <c r="BAU272" s="827"/>
      <c r="BAV272" s="844"/>
      <c r="BAW272" s="844"/>
      <c r="BAX272" s="827"/>
      <c r="BAY272" s="827"/>
      <c r="BAZ272" s="827"/>
      <c r="BBA272" s="827"/>
      <c r="BBB272" s="827"/>
      <c r="BBC272" s="827"/>
      <c r="BBD272" s="827"/>
      <c r="BBE272" s="844"/>
      <c r="BBF272" s="844"/>
      <c r="BBG272" s="827"/>
      <c r="BBH272" s="827"/>
      <c r="BBI272" s="844"/>
      <c r="BBJ272" s="844"/>
      <c r="BBK272" s="827"/>
      <c r="BBL272" s="827"/>
      <c r="BBM272" s="827"/>
      <c r="BBN272" s="827"/>
      <c r="BBO272" s="827"/>
      <c r="BBP272" s="843"/>
      <c r="BBQ272" s="845"/>
      <c r="BBR272" s="827"/>
      <c r="BBS272" s="827"/>
      <c r="BBT272" s="827"/>
      <c r="BBU272" s="827"/>
      <c r="BBV272" s="827"/>
      <c r="BBW272" s="827"/>
      <c r="BBX272" s="827"/>
      <c r="BBY272" s="846"/>
      <c r="BBZ272" s="846"/>
      <c r="BCA272" s="846"/>
      <c r="BCB272" s="846"/>
      <c r="BCC272" s="846"/>
      <c r="BCD272" s="846"/>
      <c r="BCE272" s="846"/>
      <c r="BCF272" s="846"/>
      <c r="BCG272" s="846"/>
      <c r="BCH272" s="846"/>
      <c r="BCI272" s="846"/>
      <c r="BCJ272" s="846"/>
      <c r="BCK272" s="846"/>
      <c r="BCL272" s="846"/>
      <c r="BCM272" s="846"/>
      <c r="BCN272" s="846"/>
      <c r="BCO272" s="846"/>
      <c r="BCP272" s="846"/>
      <c r="BCQ272" s="846"/>
      <c r="BCR272" s="846"/>
      <c r="BCS272" s="846"/>
      <c r="BCT272" s="846"/>
      <c r="BCU272" s="846"/>
      <c r="BCV272" s="846"/>
      <c r="BCW272" s="846"/>
      <c r="BCX272" s="846"/>
      <c r="BCY272" s="846"/>
      <c r="BCZ272" s="846"/>
      <c r="BDA272" s="846"/>
      <c r="BDB272" s="846"/>
      <c r="BDC272" s="846"/>
      <c r="BDD272" s="846"/>
      <c r="BDE272" s="846"/>
      <c r="BDF272" s="846"/>
      <c r="BDG272" s="846"/>
      <c r="BDH272" s="846"/>
      <c r="BDI272" s="846"/>
      <c r="BDJ272" s="846"/>
      <c r="BDK272" s="846"/>
      <c r="BDL272" s="846"/>
      <c r="BDM272" s="846"/>
      <c r="BDN272" s="846"/>
      <c r="BDO272" s="846"/>
      <c r="BDP272" s="846"/>
      <c r="BDQ272" s="827"/>
      <c r="BDR272" s="827"/>
      <c r="BDS272" s="827"/>
      <c r="BDT272" s="827"/>
      <c r="BDU272" s="827"/>
      <c r="BDV272" s="827"/>
      <c r="BDW272" s="827"/>
      <c r="BDX272" s="827"/>
      <c r="BDY272" s="827"/>
      <c r="BDZ272" s="827"/>
      <c r="BEA272" s="827"/>
      <c r="BEB272" s="827"/>
      <c r="BEC272" s="827"/>
      <c r="BED272" s="827"/>
      <c r="BEE272" s="827"/>
      <c r="BEF272" s="827"/>
      <c r="BEG272" s="827"/>
      <c r="BEH272" s="827"/>
      <c r="BEI272" s="827"/>
      <c r="BEJ272" s="827"/>
      <c r="BEK272" s="827"/>
      <c r="BEL272" s="827"/>
      <c r="BEM272" s="827"/>
      <c r="BEN272" s="827"/>
      <c r="BEO272" s="844"/>
      <c r="BEP272" s="844"/>
      <c r="BEQ272" s="844"/>
      <c r="BER272" s="844"/>
      <c r="BES272" s="844"/>
      <c r="BET272" s="827"/>
      <c r="BEU272" s="827"/>
      <c r="BEV272" s="844"/>
      <c r="BEW272" s="844"/>
      <c r="BEX272" s="827"/>
      <c r="BEY272" s="827"/>
      <c r="BEZ272" s="844"/>
      <c r="BFA272" s="844"/>
      <c r="BFB272" s="827"/>
      <c r="BFC272" s="827"/>
      <c r="BFD272" s="827"/>
      <c r="BFE272" s="827"/>
      <c r="BFF272" s="827"/>
      <c r="BFG272" s="827"/>
      <c r="BFH272" s="827"/>
      <c r="BFI272" s="844"/>
      <c r="BFJ272" s="844"/>
      <c r="BFK272" s="827"/>
      <c r="BFL272" s="827"/>
      <c r="BFM272" s="844"/>
      <c r="BFN272" s="844"/>
      <c r="BFO272" s="827"/>
      <c r="BFP272" s="827"/>
      <c r="BFQ272" s="827"/>
      <c r="BFR272" s="827"/>
      <c r="BFS272" s="827"/>
      <c r="BFT272" s="843"/>
      <c r="BFU272" s="845"/>
      <c r="BFV272" s="827"/>
      <c r="BFW272" s="827"/>
      <c r="BFX272" s="827"/>
      <c r="BFY272" s="827"/>
      <c r="BFZ272" s="827"/>
      <c r="BGA272" s="827"/>
      <c r="BGB272" s="827"/>
      <c r="BGC272" s="846"/>
      <c r="BGD272" s="846"/>
      <c r="BGE272" s="846"/>
      <c r="BGF272" s="846"/>
      <c r="BGG272" s="846"/>
      <c r="BGH272" s="846"/>
      <c r="BGI272" s="846"/>
      <c r="BGJ272" s="846"/>
      <c r="BGK272" s="846"/>
      <c r="BGL272" s="846"/>
      <c r="BGM272" s="846"/>
      <c r="BGN272" s="846"/>
      <c r="BGO272" s="846"/>
      <c r="BGP272" s="846"/>
      <c r="BGQ272" s="846"/>
      <c r="BGR272" s="846"/>
      <c r="BGS272" s="846"/>
      <c r="BGT272" s="846"/>
      <c r="BGU272" s="846"/>
      <c r="BGV272" s="846"/>
      <c r="BGW272" s="846"/>
      <c r="BGX272" s="846"/>
      <c r="BGY272" s="846"/>
      <c r="BGZ272" s="846"/>
      <c r="BHA272" s="846"/>
      <c r="BHB272" s="846"/>
      <c r="BHC272" s="846"/>
      <c r="BHD272" s="846"/>
      <c r="BHE272" s="846"/>
      <c r="BHF272" s="846"/>
      <c r="BHG272" s="846"/>
      <c r="BHH272" s="846"/>
      <c r="BHI272" s="846"/>
      <c r="BHJ272" s="846"/>
      <c r="BHK272" s="846"/>
      <c r="BHL272" s="846"/>
      <c r="BHM272" s="846"/>
      <c r="BHN272" s="846"/>
      <c r="BHO272" s="846"/>
      <c r="BHP272" s="846"/>
      <c r="BHQ272" s="846"/>
      <c r="BHR272" s="846"/>
      <c r="BHS272" s="846"/>
      <c r="BHT272" s="846"/>
      <c r="BHU272" s="827"/>
      <c r="BHV272" s="827"/>
      <c r="BHW272" s="827"/>
      <c r="BHX272" s="827"/>
      <c r="BHY272" s="827"/>
      <c r="BHZ272" s="827"/>
      <c r="BIA272" s="827"/>
      <c r="BIB272" s="827"/>
      <c r="BIC272" s="827"/>
      <c r="BID272" s="827"/>
      <c r="BIE272" s="827"/>
      <c r="BIF272" s="827"/>
      <c r="BIG272" s="827"/>
      <c r="BIH272" s="827"/>
      <c r="BII272" s="827"/>
      <c r="BIJ272" s="827"/>
      <c r="BIK272" s="827"/>
      <c r="BIL272" s="827"/>
      <c r="BIM272" s="827"/>
      <c r="BIN272" s="827"/>
      <c r="BIO272" s="827"/>
      <c r="BIP272" s="827"/>
      <c r="BIQ272" s="827"/>
      <c r="BIR272" s="827"/>
      <c r="BIS272" s="844"/>
      <c r="BIT272" s="844"/>
      <c r="BIU272" s="844"/>
      <c r="BIV272" s="844"/>
      <c r="BIW272" s="844"/>
      <c r="BIX272" s="827"/>
      <c r="BIY272" s="827"/>
      <c r="BIZ272" s="844"/>
      <c r="BJA272" s="844"/>
      <c r="BJB272" s="827"/>
      <c r="BJC272" s="827"/>
      <c r="BJD272" s="844"/>
      <c r="BJE272" s="844"/>
      <c r="BJF272" s="827"/>
      <c r="BJG272" s="827"/>
      <c r="BJH272" s="827"/>
      <c r="BJI272" s="827"/>
      <c r="BJJ272" s="827"/>
      <c r="BJK272" s="827"/>
      <c r="BJL272" s="827"/>
      <c r="BJM272" s="844"/>
      <c r="BJN272" s="844"/>
      <c r="BJO272" s="827"/>
      <c r="BJP272" s="827"/>
      <c r="BJQ272" s="844"/>
      <c r="BJR272" s="844"/>
      <c r="BJS272" s="827"/>
      <c r="BJT272" s="827"/>
      <c r="BJU272" s="827"/>
      <c r="BJV272" s="827"/>
      <c r="BJW272" s="827"/>
      <c r="BJX272" s="843"/>
      <c r="BJY272" s="845"/>
      <c r="BJZ272" s="827"/>
      <c r="BKA272" s="827"/>
      <c r="BKB272" s="827"/>
      <c r="BKC272" s="827"/>
      <c r="BKD272" s="827"/>
      <c r="BKE272" s="827"/>
      <c r="BKF272" s="827"/>
      <c r="BKG272" s="846"/>
      <c r="BKH272" s="846"/>
      <c r="BKI272" s="846"/>
      <c r="BKJ272" s="846"/>
      <c r="BKK272" s="846"/>
      <c r="BKL272" s="846"/>
      <c r="BKM272" s="846"/>
      <c r="BKN272" s="846"/>
      <c r="BKO272" s="846"/>
      <c r="BKP272" s="846"/>
      <c r="BKQ272" s="846"/>
      <c r="BKR272" s="846"/>
      <c r="BKS272" s="846"/>
      <c r="BKT272" s="846"/>
      <c r="BKU272" s="846"/>
      <c r="BKV272" s="846"/>
      <c r="BKW272" s="846"/>
      <c r="BKX272" s="846"/>
      <c r="BKY272" s="846"/>
      <c r="BKZ272" s="846"/>
      <c r="BLA272" s="846"/>
      <c r="BLB272" s="846"/>
      <c r="BLC272" s="846"/>
      <c r="BLD272" s="846"/>
      <c r="BLE272" s="846"/>
      <c r="BLF272" s="846"/>
      <c r="BLG272" s="846"/>
      <c r="BLH272" s="846"/>
      <c r="BLI272" s="846"/>
      <c r="BLJ272" s="846"/>
      <c r="BLK272" s="846"/>
      <c r="BLL272" s="846"/>
      <c r="BLM272" s="846"/>
      <c r="BLN272" s="846"/>
      <c r="BLO272" s="846"/>
      <c r="BLP272" s="846"/>
      <c r="BLQ272" s="846"/>
      <c r="BLR272" s="846"/>
      <c r="BLS272" s="846"/>
      <c r="BLT272" s="846"/>
      <c r="BLU272" s="846"/>
      <c r="BLV272" s="846"/>
      <c r="BLW272" s="846"/>
      <c r="BLX272" s="846"/>
      <c r="BLY272" s="827"/>
      <c r="BLZ272" s="827"/>
      <c r="BMA272" s="827"/>
      <c r="BMB272" s="827"/>
      <c r="BMC272" s="827"/>
      <c r="BMD272" s="827"/>
      <c r="BME272" s="827"/>
      <c r="BMF272" s="827"/>
      <c r="BMG272" s="827"/>
      <c r="BMH272" s="827"/>
      <c r="BMI272" s="827"/>
      <c r="BMJ272" s="827"/>
      <c r="BMK272" s="827"/>
      <c r="BML272" s="827"/>
      <c r="BMM272" s="827"/>
      <c r="BMN272" s="827"/>
      <c r="BMO272" s="827"/>
      <c r="BMP272" s="827"/>
      <c r="BMQ272" s="827"/>
      <c r="BMR272" s="827"/>
      <c r="BMS272" s="827"/>
      <c r="BMT272" s="827"/>
      <c r="BMU272" s="827"/>
      <c r="BMV272" s="827"/>
      <c r="BMW272" s="844"/>
      <c r="BMX272" s="844"/>
      <c r="BMY272" s="844"/>
      <c r="BMZ272" s="844"/>
      <c r="BNA272" s="844"/>
      <c r="BNB272" s="827"/>
      <c r="BNC272" s="827"/>
      <c r="BND272" s="844"/>
      <c r="BNE272" s="844"/>
      <c r="BNF272" s="827"/>
      <c r="BNG272" s="827"/>
      <c r="BNH272" s="844"/>
      <c r="BNI272" s="844"/>
      <c r="BNJ272" s="827"/>
      <c r="BNK272" s="827"/>
      <c r="BNL272" s="827"/>
      <c r="BNM272" s="827"/>
      <c r="BNN272" s="827"/>
      <c r="BNO272" s="827"/>
      <c r="BNP272" s="827"/>
      <c r="BNQ272" s="844"/>
      <c r="BNR272" s="844"/>
      <c r="BNS272" s="827"/>
      <c r="BNT272" s="827"/>
      <c r="BNU272" s="844"/>
      <c r="BNV272" s="844"/>
      <c r="BNW272" s="827"/>
      <c r="BNX272" s="827"/>
      <c r="BNY272" s="827"/>
      <c r="BNZ272" s="827"/>
      <c r="BOA272" s="827"/>
      <c r="BOB272" s="843"/>
      <c r="BOC272" s="845"/>
      <c r="BOD272" s="827"/>
      <c r="BOE272" s="827"/>
      <c r="BOF272" s="827"/>
      <c r="BOG272" s="827"/>
      <c r="BOH272" s="827"/>
      <c r="BOI272" s="827"/>
      <c r="BOJ272" s="827"/>
      <c r="BOK272" s="846"/>
      <c r="BOL272" s="846"/>
      <c r="BOM272" s="846"/>
      <c r="BON272" s="846"/>
      <c r="BOO272" s="846"/>
      <c r="BOP272" s="846"/>
      <c r="BOQ272" s="846"/>
      <c r="BOR272" s="846"/>
      <c r="BOS272" s="846"/>
      <c r="BOT272" s="846"/>
      <c r="BOU272" s="846"/>
      <c r="BOV272" s="846"/>
      <c r="BOW272" s="846"/>
      <c r="BOX272" s="846"/>
      <c r="BOY272" s="846"/>
      <c r="BOZ272" s="846"/>
      <c r="BPA272" s="846"/>
      <c r="BPB272" s="846"/>
      <c r="BPC272" s="846"/>
      <c r="BPD272" s="846"/>
      <c r="BPE272" s="846"/>
      <c r="BPF272" s="846"/>
      <c r="BPG272" s="846"/>
      <c r="BPH272" s="846"/>
      <c r="BPI272" s="846"/>
      <c r="BPJ272" s="846"/>
      <c r="BPK272" s="846"/>
      <c r="BPL272" s="846"/>
      <c r="BPM272" s="846"/>
      <c r="BPN272" s="846"/>
      <c r="BPO272" s="846"/>
      <c r="BPP272" s="846"/>
      <c r="BPQ272" s="846"/>
      <c r="BPR272" s="846"/>
      <c r="BPS272" s="846"/>
      <c r="BPT272" s="846"/>
      <c r="BPU272" s="846"/>
      <c r="BPV272" s="846"/>
      <c r="BPW272" s="846"/>
      <c r="BPX272" s="846"/>
      <c r="BPY272" s="846"/>
      <c r="BPZ272" s="846"/>
      <c r="BQA272" s="846"/>
      <c r="BQB272" s="846"/>
      <c r="BQC272" s="827"/>
      <c r="BQD272" s="827"/>
      <c r="BQE272" s="827"/>
      <c r="BQF272" s="827"/>
      <c r="BQG272" s="827"/>
      <c r="BQH272" s="827"/>
      <c r="BQI272" s="827"/>
      <c r="BQJ272" s="827"/>
      <c r="BQK272" s="827"/>
      <c r="BQL272" s="827"/>
      <c r="BQM272" s="827"/>
      <c r="BQN272" s="827"/>
      <c r="BQO272" s="827"/>
      <c r="BQP272" s="827"/>
      <c r="BQQ272" s="827"/>
      <c r="BQR272" s="827"/>
      <c r="BQS272" s="827"/>
      <c r="BQT272" s="827"/>
      <c r="BQU272" s="827"/>
      <c r="BQV272" s="827"/>
      <c r="BQW272" s="827"/>
      <c r="BQX272" s="827"/>
      <c r="BQY272" s="827"/>
      <c r="BQZ272" s="827"/>
      <c r="BRA272" s="844"/>
      <c r="BRB272" s="844"/>
      <c r="BRC272" s="844"/>
      <c r="BRD272" s="844"/>
      <c r="BRE272" s="844"/>
      <c r="BRF272" s="827"/>
      <c r="BRG272" s="827"/>
      <c r="BRH272" s="844"/>
      <c r="BRI272" s="844"/>
      <c r="BRJ272" s="827"/>
      <c r="BRK272" s="827"/>
      <c r="BRL272" s="844"/>
      <c r="BRM272" s="844"/>
      <c r="BRN272" s="827"/>
      <c r="BRO272" s="827"/>
      <c r="BRP272" s="827"/>
      <c r="BRQ272" s="827"/>
      <c r="BRR272" s="827"/>
      <c r="BRS272" s="827"/>
      <c r="BRT272" s="827"/>
      <c r="BRU272" s="844"/>
      <c r="BRV272" s="844"/>
      <c r="BRW272" s="827"/>
      <c r="BRX272" s="827"/>
      <c r="BRY272" s="844"/>
      <c r="BRZ272" s="844"/>
      <c r="BSA272" s="827"/>
      <c r="BSB272" s="827"/>
      <c r="BSC272" s="827"/>
      <c r="BSD272" s="827"/>
      <c r="BSE272" s="827"/>
      <c r="BSF272" s="843"/>
      <c r="BSG272" s="845"/>
      <c r="BSH272" s="827"/>
      <c r="BSI272" s="827"/>
      <c r="BSJ272" s="827"/>
      <c r="BSK272" s="827"/>
      <c r="BSL272" s="827"/>
      <c r="BSM272" s="827"/>
      <c r="BSN272" s="827"/>
      <c r="BSO272" s="846"/>
      <c r="BSP272" s="846"/>
      <c r="BSQ272" s="846"/>
      <c r="BSR272" s="846"/>
      <c r="BSS272" s="846"/>
      <c r="BST272" s="846"/>
      <c r="BSU272" s="846"/>
      <c r="BSV272" s="846"/>
      <c r="BSW272" s="846"/>
      <c r="BSX272" s="846"/>
      <c r="BSY272" s="846"/>
      <c r="BSZ272" s="846"/>
      <c r="BTA272" s="846"/>
      <c r="BTB272" s="846"/>
      <c r="BTC272" s="846"/>
      <c r="BTD272" s="846"/>
      <c r="BTE272" s="846"/>
      <c r="BTF272" s="846"/>
      <c r="BTG272" s="846"/>
      <c r="BTH272" s="846"/>
      <c r="BTI272" s="846"/>
      <c r="BTJ272" s="846"/>
      <c r="BTK272" s="846"/>
      <c r="BTL272" s="846"/>
      <c r="BTM272" s="846"/>
      <c r="BTN272" s="846"/>
      <c r="BTO272" s="846"/>
      <c r="BTP272" s="846"/>
      <c r="BTQ272" s="846"/>
      <c r="BTR272" s="846"/>
      <c r="BTS272" s="846"/>
      <c r="BTT272" s="846"/>
      <c r="BTU272" s="846"/>
      <c r="BTV272" s="846"/>
      <c r="BTW272" s="846"/>
      <c r="BTX272" s="846"/>
      <c r="BTY272" s="846"/>
      <c r="BTZ272" s="846"/>
      <c r="BUA272" s="846"/>
      <c r="BUB272" s="846"/>
      <c r="BUC272" s="846"/>
      <c r="BUD272" s="846"/>
      <c r="BUE272" s="846"/>
      <c r="BUF272" s="846"/>
      <c r="BUG272" s="827"/>
      <c r="BUH272" s="827"/>
      <c r="BUI272" s="827"/>
      <c r="BUJ272" s="827"/>
      <c r="BUK272" s="827"/>
      <c r="BUL272" s="827"/>
      <c r="BUM272" s="827"/>
      <c r="BUN272" s="827"/>
      <c r="BUO272" s="827"/>
      <c r="BUP272" s="827"/>
      <c r="BUQ272" s="827"/>
      <c r="BUR272" s="827"/>
      <c r="BUS272" s="827"/>
      <c r="BUT272" s="827"/>
      <c r="BUU272" s="827"/>
      <c r="BUV272" s="827"/>
      <c r="BUW272" s="827"/>
      <c r="BUX272" s="827"/>
      <c r="BUY272" s="827"/>
      <c r="BUZ272" s="827"/>
      <c r="BVA272" s="827"/>
      <c r="BVB272" s="827"/>
      <c r="BVC272" s="827"/>
      <c r="BVD272" s="827"/>
      <c r="BVE272" s="844"/>
      <c r="BVF272" s="844"/>
      <c r="BVG272" s="844"/>
      <c r="BVH272" s="844"/>
      <c r="BVI272" s="844"/>
      <c r="BVJ272" s="827"/>
      <c r="BVK272" s="827"/>
      <c r="BVL272" s="844"/>
      <c r="BVM272" s="844"/>
      <c r="BVN272" s="827"/>
      <c r="BVO272" s="827"/>
      <c r="BVP272" s="844"/>
      <c r="BVQ272" s="844"/>
      <c r="BVR272" s="827"/>
      <c r="BVS272" s="827"/>
      <c r="BVT272" s="827"/>
      <c r="BVU272" s="827"/>
      <c r="BVV272" s="827"/>
      <c r="BVW272" s="827"/>
      <c r="BVX272" s="827"/>
      <c r="BVY272" s="844"/>
      <c r="BVZ272" s="844"/>
      <c r="BWA272" s="827"/>
      <c r="BWB272" s="827"/>
      <c r="BWC272" s="844"/>
      <c r="BWD272" s="844"/>
      <c r="BWE272" s="827"/>
      <c r="BWF272" s="827"/>
      <c r="BWG272" s="827"/>
      <c r="BWH272" s="827"/>
      <c r="BWI272" s="827"/>
      <c r="BWJ272" s="843"/>
      <c r="BWK272" s="845"/>
      <c r="BWL272" s="827"/>
      <c r="BWM272" s="827"/>
      <c r="BWN272" s="827"/>
      <c r="BWO272" s="827"/>
      <c r="BWP272" s="827"/>
      <c r="BWQ272" s="827"/>
      <c r="BWR272" s="827"/>
      <c r="BWS272" s="846"/>
      <c r="BWT272" s="846"/>
      <c r="BWU272" s="846"/>
      <c r="BWV272" s="846"/>
      <c r="BWW272" s="846"/>
      <c r="BWX272" s="846"/>
      <c r="BWY272" s="846"/>
      <c r="BWZ272" s="846"/>
      <c r="BXA272" s="846"/>
      <c r="BXB272" s="846"/>
      <c r="BXC272" s="846"/>
      <c r="BXD272" s="846"/>
      <c r="BXE272" s="846"/>
      <c r="BXF272" s="846"/>
      <c r="BXG272" s="846"/>
      <c r="BXH272" s="846"/>
      <c r="BXI272" s="846"/>
      <c r="BXJ272" s="846"/>
      <c r="BXK272" s="846"/>
      <c r="BXL272" s="846"/>
      <c r="BXM272" s="846"/>
      <c r="BXN272" s="846"/>
      <c r="BXO272" s="846"/>
      <c r="BXP272" s="846"/>
      <c r="BXQ272" s="846"/>
      <c r="BXR272" s="846"/>
      <c r="BXS272" s="846"/>
      <c r="BXT272" s="846"/>
      <c r="BXU272" s="846"/>
      <c r="BXV272" s="846"/>
      <c r="BXW272" s="846"/>
      <c r="BXX272" s="846"/>
      <c r="BXY272" s="846"/>
      <c r="BXZ272" s="846"/>
      <c r="BYA272" s="846"/>
      <c r="BYB272" s="846"/>
      <c r="BYC272" s="846"/>
      <c r="BYD272" s="846"/>
      <c r="BYE272" s="846"/>
      <c r="BYF272" s="846"/>
      <c r="BYG272" s="846"/>
      <c r="BYH272" s="846"/>
      <c r="BYI272" s="846"/>
      <c r="BYJ272" s="846"/>
      <c r="BYK272" s="827"/>
      <c r="BYL272" s="827"/>
      <c r="BYM272" s="827"/>
      <c r="BYN272" s="827"/>
      <c r="BYO272" s="827"/>
      <c r="BYP272" s="827"/>
      <c r="BYQ272" s="827"/>
      <c r="BYR272" s="827"/>
      <c r="BYS272" s="827"/>
      <c r="BYT272" s="827"/>
      <c r="BYU272" s="827"/>
      <c r="BYV272" s="827"/>
      <c r="BYW272" s="827"/>
      <c r="BYX272" s="827"/>
      <c r="BYY272" s="827"/>
      <c r="BYZ272" s="827"/>
      <c r="BZA272" s="827"/>
      <c r="BZB272" s="827"/>
      <c r="BZC272" s="827"/>
      <c r="BZD272" s="827"/>
      <c r="BZE272" s="827"/>
      <c r="BZF272" s="827"/>
      <c r="BZG272" s="827"/>
      <c r="BZH272" s="827"/>
      <c r="BZI272" s="844"/>
      <c r="BZJ272" s="844"/>
      <c r="BZK272" s="844"/>
      <c r="BZL272" s="844"/>
      <c r="BZM272" s="844"/>
      <c r="BZN272" s="827"/>
      <c r="BZO272" s="827"/>
      <c r="BZP272" s="844"/>
      <c r="BZQ272" s="844"/>
      <c r="BZR272" s="827"/>
      <c r="BZS272" s="827"/>
      <c r="BZT272" s="844"/>
      <c r="BZU272" s="844"/>
      <c r="BZV272" s="827"/>
      <c r="BZW272" s="827"/>
      <c r="BZX272" s="827"/>
      <c r="BZY272" s="827"/>
      <c r="BZZ272" s="827"/>
      <c r="CAA272" s="827"/>
      <c r="CAB272" s="827"/>
      <c r="CAC272" s="844"/>
      <c r="CAD272" s="844"/>
      <c r="CAE272" s="827"/>
      <c r="CAF272" s="827"/>
      <c r="CAG272" s="844"/>
      <c r="CAH272" s="844"/>
      <c r="CAI272" s="827"/>
      <c r="CAJ272" s="827"/>
      <c r="CAK272" s="827"/>
      <c r="CAL272" s="827"/>
      <c r="CAM272" s="827"/>
      <c r="CAN272" s="843"/>
      <c r="CAO272" s="845"/>
      <c r="CAP272" s="827"/>
      <c r="CAQ272" s="827"/>
      <c r="CAR272" s="827"/>
      <c r="CAS272" s="827"/>
      <c r="CAT272" s="827"/>
      <c r="CAU272" s="827"/>
      <c r="CAV272" s="827"/>
      <c r="CAW272" s="846"/>
      <c r="CAX272" s="846"/>
      <c r="CAY272" s="846"/>
      <c r="CAZ272" s="846"/>
      <c r="CBA272" s="846"/>
      <c r="CBB272" s="846"/>
      <c r="CBC272" s="846"/>
      <c r="CBD272" s="846"/>
      <c r="CBE272" s="846"/>
      <c r="CBF272" s="846"/>
      <c r="CBG272" s="846"/>
      <c r="CBH272" s="846"/>
      <c r="CBI272" s="846"/>
      <c r="CBJ272" s="846"/>
      <c r="CBK272" s="846"/>
      <c r="CBL272" s="846"/>
      <c r="CBM272" s="846"/>
      <c r="CBN272" s="846"/>
      <c r="CBO272" s="846"/>
      <c r="CBP272" s="846"/>
      <c r="CBQ272" s="846"/>
      <c r="CBR272" s="846"/>
      <c r="CBS272" s="846"/>
      <c r="CBT272" s="846"/>
      <c r="CBU272" s="846"/>
      <c r="CBV272" s="846"/>
      <c r="CBW272" s="846"/>
      <c r="CBX272" s="846"/>
      <c r="CBY272" s="846"/>
      <c r="CBZ272" s="846"/>
      <c r="CCA272" s="846"/>
      <c r="CCB272" s="846"/>
      <c r="CCC272" s="846"/>
      <c r="CCD272" s="846"/>
      <c r="CCE272" s="846"/>
      <c r="CCF272" s="846"/>
      <c r="CCG272" s="846"/>
      <c r="CCH272" s="846"/>
      <c r="CCI272" s="846"/>
      <c r="CCJ272" s="846"/>
      <c r="CCK272" s="846"/>
      <c r="CCL272" s="846"/>
      <c r="CCM272" s="846"/>
      <c r="CCN272" s="846"/>
      <c r="CCO272" s="827"/>
      <c r="CCP272" s="827"/>
      <c r="CCQ272" s="827"/>
      <c r="CCR272" s="827"/>
      <c r="CCS272" s="827"/>
      <c r="CCT272" s="827"/>
      <c r="CCU272" s="827"/>
      <c r="CCV272" s="827"/>
      <c r="CCW272" s="827"/>
      <c r="CCX272" s="827"/>
      <c r="CCY272" s="827"/>
      <c r="CCZ272" s="827"/>
      <c r="CDA272" s="827"/>
      <c r="CDB272" s="827"/>
      <c r="CDC272" s="827"/>
      <c r="CDD272" s="827"/>
      <c r="CDE272" s="827"/>
      <c r="CDF272" s="827"/>
      <c r="CDG272" s="827"/>
      <c r="CDH272" s="827"/>
      <c r="CDI272" s="827"/>
      <c r="CDJ272" s="827"/>
      <c r="CDK272" s="827"/>
      <c r="CDL272" s="827"/>
      <c r="CDM272" s="844"/>
      <c r="CDN272" s="844"/>
      <c r="CDO272" s="844"/>
      <c r="CDP272" s="844"/>
      <c r="CDQ272" s="844"/>
      <c r="CDR272" s="827"/>
      <c r="CDS272" s="827"/>
      <c r="CDT272" s="844"/>
      <c r="CDU272" s="844"/>
      <c r="CDV272" s="827"/>
      <c r="CDW272" s="827"/>
      <c r="CDX272" s="844"/>
      <c r="CDY272" s="844"/>
      <c r="CDZ272" s="827"/>
      <c r="CEA272" s="827"/>
      <c r="CEB272" s="827"/>
      <c r="CEC272" s="827"/>
      <c r="CED272" s="827"/>
      <c r="CEE272" s="827"/>
      <c r="CEF272" s="827"/>
      <c r="CEG272" s="844"/>
      <c r="CEH272" s="844"/>
      <c r="CEI272" s="827"/>
      <c r="CEJ272" s="827"/>
      <c r="CEK272" s="844"/>
      <c r="CEL272" s="844"/>
      <c r="CEM272" s="827"/>
      <c r="CEN272" s="827"/>
      <c r="CEO272" s="827"/>
      <c r="CEP272" s="827"/>
      <c r="CEQ272" s="827"/>
      <c r="CER272" s="843"/>
      <c r="CES272" s="845"/>
      <c r="CET272" s="827"/>
      <c r="CEU272" s="827"/>
      <c r="CEV272" s="827"/>
      <c r="CEW272" s="827"/>
      <c r="CEX272" s="827"/>
      <c r="CEY272" s="827"/>
      <c r="CEZ272" s="827"/>
      <c r="CFA272" s="846"/>
      <c r="CFB272" s="846"/>
      <c r="CFC272" s="846"/>
      <c r="CFD272" s="846"/>
      <c r="CFE272" s="846"/>
      <c r="CFF272" s="846"/>
      <c r="CFG272" s="846"/>
      <c r="CFH272" s="846"/>
      <c r="CFI272" s="846"/>
      <c r="CFJ272" s="846"/>
      <c r="CFK272" s="846"/>
      <c r="CFL272" s="846"/>
      <c r="CFM272" s="846"/>
      <c r="CFN272" s="846"/>
      <c r="CFO272" s="846"/>
      <c r="CFP272" s="846"/>
      <c r="CFQ272" s="846"/>
      <c r="CFR272" s="846"/>
      <c r="CFS272" s="846"/>
      <c r="CFT272" s="846"/>
      <c r="CFU272" s="846"/>
      <c r="CFV272" s="846"/>
      <c r="CFW272" s="846"/>
      <c r="CFX272" s="846"/>
      <c r="CFY272" s="846"/>
      <c r="CFZ272" s="846"/>
      <c r="CGA272" s="846"/>
      <c r="CGB272" s="846"/>
      <c r="CGC272" s="846"/>
      <c r="CGD272" s="846"/>
      <c r="CGE272" s="846"/>
      <c r="CGF272" s="846"/>
      <c r="CGG272" s="846"/>
      <c r="CGH272" s="846"/>
      <c r="CGI272" s="846"/>
      <c r="CGJ272" s="846"/>
      <c r="CGK272" s="846"/>
      <c r="CGL272" s="846"/>
      <c r="CGM272" s="846"/>
      <c r="CGN272" s="846"/>
      <c r="CGO272" s="846"/>
      <c r="CGP272" s="846"/>
      <c r="CGQ272" s="846"/>
      <c r="CGR272" s="846"/>
      <c r="CGS272" s="827"/>
      <c r="CGT272" s="827"/>
      <c r="CGU272" s="827"/>
      <c r="CGV272" s="827"/>
      <c r="CGW272" s="827"/>
      <c r="CGX272" s="827"/>
      <c r="CGY272" s="827"/>
      <c r="CGZ272" s="827"/>
      <c r="CHA272" s="827"/>
      <c r="CHB272" s="827"/>
      <c r="CHC272" s="827"/>
      <c r="CHD272" s="827"/>
      <c r="CHE272" s="827"/>
      <c r="CHF272" s="827"/>
      <c r="CHG272" s="827"/>
      <c r="CHH272" s="827"/>
      <c r="CHI272" s="827"/>
      <c r="CHJ272" s="827"/>
      <c r="CHK272" s="827"/>
      <c r="CHL272" s="827"/>
      <c r="CHM272" s="827"/>
      <c r="CHN272" s="827"/>
      <c r="CHO272" s="827"/>
      <c r="CHP272" s="827"/>
      <c r="CHQ272" s="844"/>
      <c r="CHR272" s="844"/>
      <c r="CHS272" s="844"/>
      <c r="CHT272" s="844"/>
      <c r="CHU272" s="844"/>
      <c r="CHV272" s="827"/>
      <c r="CHW272" s="827"/>
      <c r="CHX272" s="844"/>
      <c r="CHY272" s="844"/>
      <c r="CHZ272" s="827"/>
      <c r="CIA272" s="827"/>
      <c r="CIB272" s="844"/>
      <c r="CIC272" s="844"/>
      <c r="CID272" s="827"/>
      <c r="CIE272" s="827"/>
      <c r="CIF272" s="827"/>
      <c r="CIG272" s="827"/>
      <c r="CIH272" s="827"/>
      <c r="CII272" s="827"/>
      <c r="CIJ272" s="827"/>
      <c r="CIK272" s="844"/>
      <c r="CIL272" s="844"/>
      <c r="CIM272" s="827"/>
      <c r="CIN272" s="827"/>
      <c r="CIO272" s="844"/>
      <c r="CIP272" s="844"/>
      <c r="CIQ272" s="827"/>
      <c r="CIR272" s="827"/>
      <c r="CIS272" s="827"/>
      <c r="CIT272" s="827"/>
      <c r="CIU272" s="827"/>
      <c r="CIV272" s="843"/>
      <c r="CIW272" s="845"/>
      <c r="CIX272" s="827"/>
      <c r="CIY272" s="827"/>
      <c r="CIZ272" s="827"/>
      <c r="CJA272" s="827"/>
      <c r="CJB272" s="827"/>
      <c r="CJC272" s="827"/>
      <c r="CJD272" s="827"/>
      <c r="CJE272" s="846"/>
      <c r="CJF272" s="846"/>
      <c r="CJG272" s="846"/>
      <c r="CJH272" s="846"/>
      <c r="CJI272" s="846"/>
      <c r="CJJ272" s="846"/>
      <c r="CJK272" s="846"/>
      <c r="CJL272" s="846"/>
      <c r="CJM272" s="846"/>
      <c r="CJN272" s="846"/>
      <c r="CJO272" s="846"/>
      <c r="CJP272" s="846"/>
      <c r="CJQ272" s="846"/>
      <c r="CJR272" s="846"/>
      <c r="CJS272" s="846"/>
      <c r="CJT272" s="846"/>
      <c r="CJU272" s="846"/>
      <c r="CJV272" s="846"/>
      <c r="CJW272" s="846"/>
      <c r="CJX272" s="846"/>
      <c r="CJY272" s="846"/>
      <c r="CJZ272" s="846"/>
      <c r="CKA272" s="846"/>
      <c r="CKB272" s="846"/>
      <c r="CKC272" s="846"/>
      <c r="CKD272" s="846"/>
      <c r="CKE272" s="846"/>
      <c r="CKF272" s="846"/>
      <c r="CKG272" s="846"/>
      <c r="CKH272" s="846"/>
      <c r="CKI272" s="846"/>
      <c r="CKJ272" s="846"/>
      <c r="CKK272" s="846"/>
      <c r="CKL272" s="846"/>
      <c r="CKM272" s="846"/>
      <c r="CKN272" s="846"/>
      <c r="CKO272" s="846"/>
      <c r="CKP272" s="846"/>
      <c r="CKQ272" s="846"/>
      <c r="CKR272" s="846"/>
      <c r="CKS272" s="846"/>
      <c r="CKT272" s="846"/>
      <c r="CKU272" s="846"/>
      <c r="CKV272" s="846"/>
      <c r="CKW272" s="827"/>
      <c r="CKX272" s="827"/>
      <c r="CKY272" s="827"/>
      <c r="CKZ272" s="827"/>
      <c r="CLA272" s="827"/>
      <c r="CLB272" s="827"/>
      <c r="CLC272" s="827"/>
      <c r="CLD272" s="827"/>
      <c r="CLE272" s="827"/>
      <c r="CLF272" s="827"/>
      <c r="CLG272" s="827"/>
      <c r="CLH272" s="827"/>
      <c r="CLI272" s="827"/>
      <c r="CLJ272" s="827"/>
      <c r="CLK272" s="827"/>
      <c r="CLL272" s="827"/>
      <c r="CLM272" s="827"/>
      <c r="CLN272" s="827"/>
      <c r="CLO272" s="827"/>
      <c r="CLP272" s="827"/>
      <c r="CLQ272" s="827"/>
      <c r="CLR272" s="827"/>
      <c r="CLS272" s="827"/>
      <c r="CLT272" s="827"/>
      <c r="CLU272" s="844"/>
      <c r="CLV272" s="844"/>
      <c r="CLW272" s="844"/>
      <c r="CLX272" s="844"/>
      <c r="CLY272" s="844"/>
      <c r="CLZ272" s="827"/>
      <c r="CMA272" s="827"/>
      <c r="CMB272" s="844"/>
      <c r="CMC272" s="844"/>
      <c r="CMD272" s="827"/>
      <c r="CME272" s="827"/>
      <c r="CMF272" s="844"/>
      <c r="CMG272" s="844"/>
      <c r="CMH272" s="827"/>
      <c r="CMI272" s="827"/>
      <c r="CMJ272" s="827"/>
      <c r="CMK272" s="827"/>
      <c r="CML272" s="827"/>
      <c r="CMM272" s="827"/>
      <c r="CMN272" s="827"/>
      <c r="CMO272" s="844"/>
      <c r="CMP272" s="844"/>
      <c r="CMQ272" s="827"/>
      <c r="CMR272" s="827"/>
      <c r="CMS272" s="844"/>
      <c r="CMT272" s="844"/>
      <c r="CMU272" s="827"/>
      <c r="CMV272" s="827"/>
      <c r="CMW272" s="827"/>
      <c r="CMX272" s="827"/>
      <c r="CMY272" s="827"/>
      <c r="CMZ272" s="843"/>
      <c r="CNA272" s="845"/>
      <c r="CNB272" s="827"/>
      <c r="CNC272" s="827"/>
      <c r="CND272" s="827"/>
      <c r="CNE272" s="827"/>
      <c r="CNF272" s="827"/>
      <c r="CNG272" s="827"/>
      <c r="CNH272" s="827"/>
      <c r="CNI272" s="846"/>
      <c r="CNJ272" s="846"/>
      <c r="CNK272" s="846"/>
      <c r="CNL272" s="846"/>
      <c r="CNM272" s="846"/>
      <c r="CNN272" s="846"/>
      <c r="CNO272" s="846"/>
      <c r="CNP272" s="846"/>
      <c r="CNQ272" s="846"/>
      <c r="CNR272" s="846"/>
      <c r="CNS272" s="846"/>
      <c r="CNT272" s="846"/>
      <c r="CNU272" s="846"/>
      <c r="CNV272" s="846"/>
      <c r="CNW272" s="846"/>
      <c r="CNX272" s="846"/>
      <c r="CNY272" s="846"/>
      <c r="CNZ272" s="846"/>
      <c r="COA272" s="846"/>
      <c r="COB272" s="846"/>
      <c r="COC272" s="846"/>
      <c r="COD272" s="846"/>
      <c r="COE272" s="846"/>
      <c r="COF272" s="846"/>
      <c r="COG272" s="846"/>
      <c r="COH272" s="846"/>
      <c r="COI272" s="846"/>
      <c r="COJ272" s="846"/>
      <c r="COK272" s="846"/>
      <c r="COL272" s="846"/>
      <c r="COM272" s="846"/>
      <c r="CON272" s="846"/>
      <c r="COO272" s="846"/>
      <c r="COP272" s="846"/>
      <c r="COQ272" s="846"/>
      <c r="COR272" s="846"/>
      <c r="COS272" s="846"/>
      <c r="COT272" s="846"/>
      <c r="COU272" s="846"/>
      <c r="COV272" s="846"/>
      <c r="COW272" s="846"/>
      <c r="COX272" s="846"/>
      <c r="COY272" s="846"/>
      <c r="COZ272" s="846"/>
      <c r="CPA272" s="827"/>
      <c r="CPB272" s="827"/>
      <c r="CPC272" s="827"/>
      <c r="CPD272" s="827"/>
      <c r="CPE272" s="827"/>
      <c r="CPF272" s="827"/>
      <c r="CPG272" s="827"/>
      <c r="CPH272" s="827"/>
      <c r="CPI272" s="827"/>
      <c r="CPJ272" s="827"/>
      <c r="CPK272" s="827"/>
      <c r="CPL272" s="827"/>
      <c r="CPM272" s="827"/>
      <c r="CPN272" s="827"/>
      <c r="CPO272" s="827"/>
      <c r="CPP272" s="827"/>
      <c r="CPQ272" s="827"/>
      <c r="CPR272" s="827"/>
      <c r="CPS272" s="827"/>
      <c r="CPT272" s="827"/>
      <c r="CPU272" s="827"/>
      <c r="CPV272" s="827"/>
      <c r="CPW272" s="827"/>
      <c r="CPX272" s="827"/>
      <c r="CPY272" s="844"/>
      <c r="CPZ272" s="844"/>
      <c r="CQA272" s="844"/>
      <c r="CQB272" s="844"/>
      <c r="CQC272" s="844"/>
      <c r="CQD272" s="827"/>
      <c r="CQE272" s="827"/>
      <c r="CQF272" s="844"/>
      <c r="CQG272" s="844"/>
      <c r="CQH272" s="827"/>
      <c r="CQI272" s="827"/>
      <c r="CQJ272" s="844"/>
      <c r="CQK272" s="844"/>
      <c r="CQL272" s="827"/>
      <c r="CQM272" s="827"/>
      <c r="CQN272" s="827"/>
      <c r="CQO272" s="827"/>
      <c r="CQP272" s="827"/>
      <c r="CQQ272" s="827"/>
      <c r="CQR272" s="827"/>
      <c r="CQS272" s="844"/>
      <c r="CQT272" s="844"/>
      <c r="CQU272" s="827"/>
      <c r="CQV272" s="827"/>
      <c r="CQW272" s="844"/>
      <c r="CQX272" s="844"/>
      <c r="CQY272" s="827"/>
      <c r="CQZ272" s="827"/>
      <c r="CRA272" s="827"/>
      <c r="CRB272" s="827"/>
      <c r="CRC272" s="827"/>
      <c r="CRD272" s="843"/>
      <c r="CRE272" s="845"/>
      <c r="CRF272" s="827"/>
      <c r="CRG272" s="827"/>
      <c r="CRH272" s="827"/>
      <c r="CRI272" s="827"/>
      <c r="CRJ272" s="827"/>
      <c r="CRK272" s="827"/>
      <c r="CRL272" s="827"/>
      <c r="CRM272" s="846"/>
      <c r="CRN272" s="846"/>
      <c r="CRO272" s="846"/>
      <c r="CRP272" s="846"/>
      <c r="CRQ272" s="846"/>
      <c r="CRR272" s="846"/>
      <c r="CRS272" s="846"/>
      <c r="CRT272" s="846"/>
      <c r="CRU272" s="846"/>
      <c r="CRV272" s="846"/>
      <c r="CRW272" s="846"/>
      <c r="CRX272" s="846"/>
      <c r="CRY272" s="846"/>
      <c r="CRZ272" s="846"/>
      <c r="CSA272" s="846"/>
      <c r="CSB272" s="846"/>
      <c r="CSC272" s="846"/>
      <c r="CSD272" s="846"/>
      <c r="CSE272" s="846"/>
      <c r="CSF272" s="846"/>
      <c r="CSG272" s="846"/>
      <c r="CSH272" s="846"/>
      <c r="CSI272" s="846"/>
      <c r="CSJ272" s="846"/>
      <c r="CSK272" s="846"/>
      <c r="CSL272" s="846"/>
      <c r="CSM272" s="846"/>
      <c r="CSN272" s="846"/>
      <c r="CSO272" s="846"/>
      <c r="CSP272" s="846"/>
      <c r="CSQ272" s="846"/>
      <c r="CSR272" s="846"/>
      <c r="CSS272" s="846"/>
      <c r="CST272" s="846"/>
      <c r="CSU272" s="846"/>
      <c r="CSV272" s="846"/>
      <c r="CSW272" s="846"/>
      <c r="CSX272" s="846"/>
      <c r="CSY272" s="846"/>
      <c r="CSZ272" s="846"/>
      <c r="CTA272" s="846"/>
      <c r="CTB272" s="846"/>
      <c r="CTC272" s="846"/>
      <c r="CTD272" s="846"/>
      <c r="CTE272" s="827"/>
      <c r="CTF272" s="827"/>
      <c r="CTG272" s="827"/>
      <c r="CTH272" s="827"/>
      <c r="CTI272" s="827"/>
      <c r="CTJ272" s="827"/>
      <c r="CTK272" s="827"/>
      <c r="CTL272" s="827"/>
      <c r="CTM272" s="827"/>
      <c r="CTN272" s="827"/>
      <c r="CTO272" s="827"/>
      <c r="CTP272" s="827"/>
      <c r="CTQ272" s="827"/>
      <c r="CTR272" s="827"/>
      <c r="CTS272" s="827"/>
      <c r="CTT272" s="827"/>
      <c r="CTU272" s="827"/>
      <c r="CTV272" s="827"/>
      <c r="CTW272" s="827"/>
      <c r="CTX272" s="827"/>
      <c r="CTY272" s="827"/>
      <c r="CTZ272" s="827"/>
      <c r="CUA272" s="827"/>
      <c r="CUB272" s="827"/>
      <c r="CUC272" s="844"/>
      <c r="CUD272" s="844"/>
      <c r="CUE272" s="844"/>
      <c r="CUF272" s="844"/>
      <c r="CUG272" s="844"/>
      <c r="CUH272" s="827"/>
      <c r="CUI272" s="827"/>
      <c r="CUJ272" s="844"/>
      <c r="CUK272" s="844"/>
      <c r="CUL272" s="827"/>
      <c r="CUM272" s="827"/>
      <c r="CUN272" s="844"/>
      <c r="CUO272" s="844"/>
      <c r="CUP272" s="827"/>
      <c r="CUQ272" s="827"/>
      <c r="CUR272" s="827"/>
      <c r="CUS272" s="827"/>
      <c r="CUT272" s="827"/>
      <c r="CUU272" s="827"/>
      <c r="CUV272" s="827"/>
      <c r="CUW272" s="844"/>
      <c r="CUX272" s="844"/>
      <c r="CUY272" s="827"/>
      <c r="CUZ272" s="827"/>
      <c r="CVA272" s="844"/>
      <c r="CVB272" s="844"/>
      <c r="CVC272" s="827"/>
      <c r="CVD272" s="827"/>
      <c r="CVE272" s="827"/>
      <c r="CVF272" s="827"/>
      <c r="CVG272" s="827"/>
      <c r="CVH272" s="843"/>
      <c r="CVI272" s="845"/>
      <c r="CVJ272" s="827"/>
      <c r="CVK272" s="827"/>
      <c r="CVL272" s="827"/>
      <c r="CVM272" s="827"/>
      <c r="CVN272" s="827"/>
      <c r="CVO272" s="827"/>
      <c r="CVP272" s="827"/>
      <c r="CVQ272" s="846"/>
      <c r="CVR272" s="846"/>
      <c r="CVS272" s="846"/>
      <c r="CVT272" s="846"/>
      <c r="CVU272" s="846"/>
      <c r="CVV272" s="846"/>
      <c r="CVW272" s="846"/>
      <c r="CVX272" s="846"/>
      <c r="CVY272" s="846"/>
      <c r="CVZ272" s="846"/>
      <c r="CWA272" s="846"/>
      <c r="CWB272" s="846"/>
      <c r="CWC272" s="846"/>
      <c r="CWD272" s="846"/>
      <c r="CWE272" s="846"/>
      <c r="CWF272" s="846"/>
      <c r="CWG272" s="846"/>
      <c r="CWH272" s="846"/>
      <c r="CWI272" s="846"/>
      <c r="CWJ272" s="846"/>
      <c r="CWK272" s="846"/>
      <c r="CWL272" s="846"/>
      <c r="CWM272" s="846"/>
      <c r="CWN272" s="846"/>
      <c r="CWO272" s="846"/>
      <c r="CWP272" s="846"/>
      <c r="CWQ272" s="846"/>
      <c r="CWR272" s="846"/>
      <c r="CWS272" s="846"/>
      <c r="CWT272" s="846"/>
      <c r="CWU272" s="846"/>
      <c r="CWV272" s="846"/>
      <c r="CWW272" s="846"/>
      <c r="CWX272" s="846"/>
      <c r="CWY272" s="846"/>
      <c r="CWZ272" s="846"/>
      <c r="CXA272" s="846"/>
      <c r="CXB272" s="846"/>
      <c r="CXC272" s="846"/>
      <c r="CXD272" s="846"/>
      <c r="CXE272" s="846"/>
      <c r="CXF272" s="846"/>
      <c r="CXG272" s="846"/>
      <c r="CXH272" s="846"/>
      <c r="CXI272" s="827"/>
      <c r="CXJ272" s="827"/>
      <c r="CXK272" s="827"/>
      <c r="CXL272" s="827"/>
      <c r="CXM272" s="827"/>
      <c r="CXN272" s="827"/>
      <c r="CXO272" s="827"/>
      <c r="CXP272" s="827"/>
      <c r="CXQ272" s="827"/>
      <c r="CXR272" s="827"/>
      <c r="CXS272" s="827"/>
      <c r="CXT272" s="827"/>
      <c r="CXU272" s="827"/>
      <c r="CXV272" s="827"/>
      <c r="CXW272" s="827"/>
      <c r="CXX272" s="827"/>
      <c r="CXY272" s="827"/>
      <c r="CXZ272" s="827"/>
      <c r="CYA272" s="827"/>
      <c r="CYB272" s="827"/>
      <c r="CYC272" s="827"/>
      <c r="CYD272" s="827"/>
      <c r="CYE272" s="827"/>
      <c r="CYF272" s="827"/>
      <c r="CYG272" s="844"/>
      <c r="CYH272" s="844"/>
      <c r="CYI272" s="844"/>
      <c r="CYJ272" s="844"/>
      <c r="CYK272" s="844"/>
      <c r="CYL272" s="827"/>
      <c r="CYM272" s="827"/>
      <c r="CYN272" s="844"/>
      <c r="CYO272" s="844"/>
      <c r="CYP272" s="827"/>
      <c r="CYQ272" s="827"/>
      <c r="CYR272" s="844"/>
      <c r="CYS272" s="844"/>
      <c r="CYT272" s="827"/>
      <c r="CYU272" s="827"/>
      <c r="CYV272" s="827"/>
      <c r="CYW272" s="827"/>
      <c r="CYX272" s="827"/>
      <c r="CYY272" s="827"/>
      <c r="CYZ272" s="827"/>
      <c r="CZA272" s="844"/>
      <c r="CZB272" s="844"/>
      <c r="CZC272" s="827"/>
      <c r="CZD272" s="827"/>
      <c r="CZE272" s="844"/>
      <c r="CZF272" s="844"/>
      <c r="CZG272" s="827"/>
      <c r="CZH272" s="827"/>
      <c r="CZI272" s="827"/>
      <c r="CZJ272" s="827"/>
      <c r="CZK272" s="827"/>
      <c r="CZL272" s="843"/>
      <c r="CZM272" s="845"/>
      <c r="CZN272" s="827"/>
      <c r="CZO272" s="827"/>
      <c r="CZP272" s="827"/>
      <c r="CZQ272" s="827"/>
      <c r="CZR272" s="827"/>
      <c r="CZS272" s="827"/>
      <c r="CZT272" s="827"/>
      <c r="CZU272" s="846"/>
      <c r="CZV272" s="846"/>
      <c r="CZW272" s="846"/>
      <c r="CZX272" s="846"/>
      <c r="CZY272" s="846"/>
      <c r="CZZ272" s="846"/>
      <c r="DAA272" s="846"/>
      <c r="DAB272" s="846"/>
      <c r="DAC272" s="846"/>
      <c r="DAD272" s="846"/>
      <c r="DAE272" s="846"/>
      <c r="DAF272" s="846"/>
      <c r="DAG272" s="846"/>
      <c r="DAH272" s="846"/>
      <c r="DAI272" s="846"/>
      <c r="DAJ272" s="846"/>
      <c r="DAK272" s="846"/>
      <c r="DAL272" s="846"/>
      <c r="DAM272" s="846"/>
      <c r="DAN272" s="846"/>
      <c r="DAO272" s="846"/>
      <c r="DAP272" s="846"/>
      <c r="DAQ272" s="846"/>
      <c r="DAR272" s="846"/>
      <c r="DAS272" s="846"/>
      <c r="DAT272" s="846"/>
      <c r="DAU272" s="846"/>
      <c r="DAV272" s="846"/>
      <c r="DAW272" s="846"/>
      <c r="DAX272" s="846"/>
      <c r="DAY272" s="846"/>
      <c r="DAZ272" s="846"/>
      <c r="DBA272" s="846"/>
      <c r="DBB272" s="846"/>
      <c r="DBC272" s="846"/>
      <c r="DBD272" s="846"/>
      <c r="DBE272" s="846"/>
      <c r="DBF272" s="846"/>
      <c r="DBG272" s="846"/>
      <c r="DBH272" s="846"/>
      <c r="DBI272" s="846"/>
      <c r="DBJ272" s="846"/>
      <c r="DBK272" s="846"/>
      <c r="DBL272" s="846"/>
      <c r="DBM272" s="827"/>
      <c r="DBN272" s="827"/>
      <c r="DBO272" s="827"/>
      <c r="DBP272" s="827"/>
      <c r="DBQ272" s="827"/>
      <c r="DBR272" s="827"/>
      <c r="DBS272" s="827"/>
      <c r="DBT272" s="827"/>
      <c r="DBU272" s="827"/>
      <c r="DBV272" s="827"/>
      <c r="DBW272" s="827"/>
      <c r="DBX272" s="827"/>
      <c r="DBY272" s="827"/>
      <c r="DBZ272" s="827"/>
      <c r="DCA272" s="827"/>
      <c r="DCB272" s="827"/>
      <c r="DCC272" s="827"/>
      <c r="DCD272" s="827"/>
      <c r="DCE272" s="827"/>
      <c r="DCF272" s="827"/>
      <c r="DCG272" s="827"/>
      <c r="DCH272" s="827"/>
      <c r="DCI272" s="827"/>
      <c r="DCJ272" s="827"/>
      <c r="DCK272" s="844"/>
      <c r="DCL272" s="844"/>
      <c r="DCM272" s="844"/>
      <c r="DCN272" s="844"/>
      <c r="DCO272" s="844"/>
      <c r="DCP272" s="827"/>
      <c r="DCQ272" s="827"/>
      <c r="DCR272" s="844"/>
      <c r="DCS272" s="844"/>
      <c r="DCT272" s="827"/>
      <c r="DCU272" s="827"/>
      <c r="DCV272" s="844"/>
      <c r="DCW272" s="844"/>
      <c r="DCX272" s="827"/>
      <c r="DCY272" s="827"/>
      <c r="DCZ272" s="827"/>
      <c r="DDA272" s="827"/>
      <c r="DDB272" s="827"/>
      <c r="DDC272" s="827"/>
      <c r="DDD272" s="827"/>
      <c r="DDE272" s="844"/>
      <c r="DDF272" s="844"/>
      <c r="DDG272" s="827"/>
      <c r="DDH272" s="827"/>
      <c r="DDI272" s="844"/>
      <c r="DDJ272" s="844"/>
      <c r="DDK272" s="827"/>
      <c r="DDL272" s="827"/>
      <c r="DDM272" s="827"/>
      <c r="DDN272" s="827"/>
      <c r="DDO272" s="827"/>
      <c r="DDP272" s="843"/>
      <c r="DDQ272" s="845"/>
      <c r="DDR272" s="827"/>
      <c r="DDS272" s="827"/>
      <c r="DDT272" s="827"/>
      <c r="DDU272" s="827"/>
      <c r="DDV272" s="827"/>
      <c r="DDW272" s="827"/>
      <c r="DDX272" s="827"/>
      <c r="DDY272" s="846"/>
      <c r="DDZ272" s="846"/>
      <c r="DEA272" s="846"/>
      <c r="DEB272" s="846"/>
      <c r="DEC272" s="846"/>
      <c r="DED272" s="846"/>
      <c r="DEE272" s="846"/>
      <c r="DEF272" s="846"/>
      <c r="DEG272" s="846"/>
      <c r="DEH272" s="846"/>
      <c r="DEI272" s="846"/>
      <c r="DEJ272" s="846"/>
      <c r="DEK272" s="846"/>
      <c r="DEL272" s="846"/>
      <c r="DEM272" s="846"/>
      <c r="DEN272" s="846"/>
      <c r="DEO272" s="846"/>
      <c r="DEP272" s="846"/>
      <c r="DEQ272" s="846"/>
      <c r="DER272" s="846"/>
      <c r="DES272" s="846"/>
      <c r="DET272" s="846"/>
      <c r="DEU272" s="846"/>
      <c r="DEV272" s="846"/>
      <c r="DEW272" s="846"/>
      <c r="DEX272" s="846"/>
      <c r="DEY272" s="846"/>
      <c r="DEZ272" s="846"/>
      <c r="DFA272" s="846"/>
      <c r="DFB272" s="846"/>
      <c r="DFC272" s="846"/>
      <c r="DFD272" s="846"/>
      <c r="DFE272" s="846"/>
      <c r="DFF272" s="846"/>
      <c r="DFG272" s="846"/>
      <c r="DFH272" s="846"/>
      <c r="DFI272" s="846"/>
      <c r="DFJ272" s="846"/>
      <c r="DFK272" s="846"/>
      <c r="DFL272" s="846"/>
      <c r="DFM272" s="846"/>
      <c r="DFN272" s="846"/>
      <c r="DFO272" s="846"/>
      <c r="DFP272" s="846"/>
      <c r="DFQ272" s="827"/>
      <c r="DFR272" s="827"/>
      <c r="DFS272" s="827"/>
      <c r="DFT272" s="827"/>
      <c r="DFU272" s="827"/>
      <c r="DFV272" s="827"/>
      <c r="DFW272" s="827"/>
      <c r="DFX272" s="827"/>
      <c r="DFY272" s="827"/>
      <c r="DFZ272" s="827"/>
      <c r="DGA272" s="827"/>
      <c r="DGB272" s="827"/>
      <c r="DGC272" s="827"/>
      <c r="DGD272" s="827"/>
      <c r="DGE272" s="827"/>
      <c r="DGF272" s="827"/>
      <c r="DGG272" s="827"/>
      <c r="DGH272" s="827"/>
      <c r="DGI272" s="827"/>
      <c r="DGJ272" s="827"/>
      <c r="DGK272" s="827"/>
      <c r="DGL272" s="827"/>
      <c r="DGM272" s="827"/>
      <c r="DGN272" s="827"/>
      <c r="DGO272" s="844"/>
      <c r="DGP272" s="844"/>
      <c r="DGQ272" s="844"/>
      <c r="DGR272" s="844"/>
      <c r="DGS272" s="844"/>
      <c r="DGT272" s="827"/>
      <c r="DGU272" s="827"/>
      <c r="DGV272" s="844"/>
      <c r="DGW272" s="844"/>
      <c r="DGX272" s="827"/>
      <c r="DGY272" s="827"/>
      <c r="DGZ272" s="844"/>
      <c r="DHA272" s="844"/>
      <c r="DHB272" s="827"/>
      <c r="DHC272" s="827"/>
      <c r="DHD272" s="827"/>
      <c r="DHE272" s="827"/>
      <c r="DHF272" s="827"/>
      <c r="DHG272" s="827"/>
      <c r="DHH272" s="827"/>
      <c r="DHI272" s="844"/>
      <c r="DHJ272" s="844"/>
      <c r="DHK272" s="827"/>
      <c r="DHL272" s="827"/>
      <c r="DHM272" s="844"/>
      <c r="DHN272" s="844"/>
      <c r="DHO272" s="827"/>
      <c r="DHP272" s="827"/>
      <c r="DHQ272" s="827"/>
      <c r="DHR272" s="827"/>
      <c r="DHS272" s="827"/>
      <c r="DHT272" s="843"/>
      <c r="DHU272" s="845"/>
      <c r="DHV272" s="827"/>
      <c r="DHW272" s="827"/>
      <c r="DHX272" s="827"/>
      <c r="DHY272" s="827"/>
      <c r="DHZ272" s="827"/>
      <c r="DIA272" s="827"/>
      <c r="DIB272" s="827"/>
      <c r="DIC272" s="846"/>
      <c r="DID272" s="846"/>
      <c r="DIE272" s="846"/>
      <c r="DIF272" s="846"/>
      <c r="DIG272" s="846"/>
      <c r="DIH272" s="846"/>
      <c r="DII272" s="846"/>
      <c r="DIJ272" s="846"/>
      <c r="DIK272" s="846"/>
      <c r="DIL272" s="846"/>
      <c r="DIM272" s="846"/>
      <c r="DIN272" s="846"/>
      <c r="DIO272" s="846"/>
      <c r="DIP272" s="846"/>
      <c r="DIQ272" s="846"/>
      <c r="DIR272" s="846"/>
      <c r="DIS272" s="846"/>
      <c r="DIT272" s="846"/>
      <c r="DIU272" s="846"/>
      <c r="DIV272" s="846"/>
      <c r="DIW272" s="846"/>
      <c r="DIX272" s="846"/>
      <c r="DIY272" s="846"/>
      <c r="DIZ272" s="846"/>
      <c r="DJA272" s="846"/>
      <c r="DJB272" s="846"/>
      <c r="DJC272" s="846"/>
      <c r="DJD272" s="846"/>
      <c r="DJE272" s="846"/>
      <c r="DJF272" s="846"/>
      <c r="DJG272" s="846"/>
      <c r="DJH272" s="846"/>
      <c r="DJI272" s="846"/>
      <c r="DJJ272" s="846"/>
      <c r="DJK272" s="846"/>
      <c r="DJL272" s="846"/>
      <c r="DJM272" s="846"/>
      <c r="DJN272" s="846"/>
      <c r="DJO272" s="846"/>
      <c r="DJP272" s="846"/>
      <c r="DJQ272" s="846"/>
      <c r="DJR272" s="846"/>
      <c r="DJS272" s="846"/>
      <c r="DJT272" s="846"/>
      <c r="DJU272" s="827"/>
      <c r="DJV272" s="827"/>
      <c r="DJW272" s="827"/>
      <c r="DJX272" s="827"/>
      <c r="DJY272" s="827"/>
      <c r="DJZ272" s="827"/>
      <c r="DKA272" s="827"/>
      <c r="DKB272" s="827"/>
      <c r="DKC272" s="827"/>
      <c r="DKD272" s="827"/>
      <c r="DKE272" s="827"/>
      <c r="DKF272" s="827"/>
      <c r="DKG272" s="827"/>
      <c r="DKH272" s="827"/>
      <c r="DKI272" s="827"/>
      <c r="DKJ272" s="827"/>
      <c r="DKK272" s="827"/>
      <c r="DKL272" s="827"/>
      <c r="DKM272" s="827"/>
      <c r="DKN272" s="827"/>
      <c r="DKO272" s="827"/>
      <c r="DKP272" s="827"/>
      <c r="DKQ272" s="827"/>
      <c r="DKR272" s="827"/>
      <c r="DKS272" s="844"/>
      <c r="DKT272" s="844"/>
      <c r="DKU272" s="844"/>
      <c r="DKV272" s="844"/>
      <c r="DKW272" s="844"/>
      <c r="DKX272" s="827"/>
      <c r="DKY272" s="827"/>
      <c r="DKZ272" s="844"/>
      <c r="DLA272" s="844"/>
      <c r="DLB272" s="827"/>
      <c r="DLC272" s="827"/>
      <c r="DLD272" s="844"/>
      <c r="DLE272" s="844"/>
      <c r="DLF272" s="827"/>
      <c r="DLG272" s="827"/>
      <c r="DLH272" s="827"/>
      <c r="DLI272" s="827"/>
      <c r="DLJ272" s="827"/>
      <c r="DLK272" s="827"/>
      <c r="DLL272" s="827"/>
      <c r="DLM272" s="844"/>
      <c r="DLN272" s="844"/>
      <c r="DLO272" s="827"/>
      <c r="DLP272" s="827"/>
      <c r="DLQ272" s="844"/>
      <c r="DLR272" s="844"/>
      <c r="DLS272" s="827"/>
      <c r="DLT272" s="827"/>
      <c r="DLU272" s="827"/>
      <c r="DLV272" s="827"/>
      <c r="DLW272" s="827"/>
      <c r="DLX272" s="843"/>
      <c r="DLY272" s="845"/>
      <c r="DLZ272" s="827"/>
      <c r="DMA272" s="827"/>
      <c r="DMB272" s="827"/>
      <c r="DMC272" s="827"/>
      <c r="DMD272" s="827"/>
      <c r="DME272" s="827"/>
      <c r="DMF272" s="827"/>
      <c r="DMG272" s="846"/>
      <c r="DMH272" s="846"/>
      <c r="DMI272" s="846"/>
      <c r="DMJ272" s="846"/>
      <c r="DMK272" s="846"/>
      <c r="DML272" s="846"/>
      <c r="DMM272" s="846"/>
      <c r="DMN272" s="846"/>
      <c r="DMO272" s="846"/>
      <c r="DMP272" s="846"/>
      <c r="DMQ272" s="846"/>
      <c r="DMR272" s="846"/>
      <c r="DMS272" s="846"/>
      <c r="DMT272" s="846"/>
      <c r="DMU272" s="846"/>
      <c r="DMV272" s="846"/>
      <c r="DMW272" s="846"/>
      <c r="DMX272" s="846"/>
      <c r="DMY272" s="846"/>
      <c r="DMZ272" s="846"/>
      <c r="DNA272" s="846"/>
      <c r="DNB272" s="846"/>
      <c r="DNC272" s="846"/>
      <c r="DND272" s="846"/>
      <c r="DNE272" s="846"/>
      <c r="DNF272" s="846"/>
      <c r="DNG272" s="846"/>
      <c r="DNH272" s="846"/>
      <c r="DNI272" s="846"/>
      <c r="DNJ272" s="846"/>
      <c r="DNK272" s="846"/>
      <c r="DNL272" s="846"/>
      <c r="DNM272" s="846"/>
      <c r="DNN272" s="846"/>
      <c r="DNO272" s="846"/>
      <c r="DNP272" s="846"/>
      <c r="DNQ272" s="846"/>
      <c r="DNR272" s="846"/>
      <c r="DNS272" s="846"/>
      <c r="DNT272" s="846"/>
      <c r="DNU272" s="846"/>
      <c r="DNV272" s="846"/>
      <c r="DNW272" s="846"/>
      <c r="DNX272" s="846"/>
      <c r="DNY272" s="827"/>
      <c r="DNZ272" s="827"/>
      <c r="DOA272" s="827"/>
      <c r="DOB272" s="827"/>
      <c r="DOC272" s="827"/>
      <c r="DOD272" s="827"/>
      <c r="DOE272" s="827"/>
      <c r="DOF272" s="827"/>
      <c r="DOG272" s="827"/>
      <c r="DOH272" s="827"/>
      <c r="DOI272" s="827"/>
      <c r="DOJ272" s="827"/>
      <c r="DOK272" s="827"/>
      <c r="DOL272" s="827"/>
      <c r="DOM272" s="827"/>
      <c r="DON272" s="827"/>
      <c r="DOO272" s="827"/>
      <c r="DOP272" s="827"/>
      <c r="DOQ272" s="827"/>
      <c r="DOR272" s="827"/>
      <c r="DOS272" s="827"/>
      <c r="DOT272" s="827"/>
      <c r="DOU272" s="827"/>
      <c r="DOV272" s="827"/>
      <c r="DOW272" s="844"/>
      <c r="DOX272" s="844"/>
      <c r="DOY272" s="844"/>
      <c r="DOZ272" s="844"/>
      <c r="DPA272" s="844"/>
      <c r="DPB272" s="827"/>
      <c r="DPC272" s="827"/>
      <c r="DPD272" s="844"/>
      <c r="DPE272" s="844"/>
      <c r="DPF272" s="827"/>
      <c r="DPG272" s="827"/>
      <c r="DPH272" s="844"/>
      <c r="DPI272" s="844"/>
      <c r="DPJ272" s="827"/>
      <c r="DPK272" s="827"/>
      <c r="DPL272" s="827"/>
      <c r="DPM272" s="827"/>
      <c r="DPN272" s="827"/>
      <c r="DPO272" s="827"/>
      <c r="DPP272" s="827"/>
      <c r="DPQ272" s="844"/>
      <c r="DPR272" s="844"/>
      <c r="DPS272" s="827"/>
      <c r="DPT272" s="827"/>
      <c r="DPU272" s="844"/>
      <c r="DPV272" s="844"/>
      <c r="DPW272" s="827"/>
      <c r="DPX272" s="827"/>
      <c r="DPY272" s="827"/>
      <c r="DPZ272" s="827"/>
      <c r="DQA272" s="827"/>
      <c r="DQB272" s="843"/>
      <c r="DQC272" s="845"/>
      <c r="DQD272" s="827"/>
      <c r="DQE272" s="827"/>
      <c r="DQF272" s="827"/>
      <c r="DQG272" s="827"/>
      <c r="DQH272" s="827"/>
      <c r="DQI272" s="827"/>
      <c r="DQJ272" s="827"/>
      <c r="DQK272" s="846"/>
      <c r="DQL272" s="846"/>
      <c r="DQM272" s="846"/>
      <c r="DQN272" s="846"/>
      <c r="DQO272" s="846"/>
      <c r="DQP272" s="846"/>
      <c r="DQQ272" s="846"/>
      <c r="DQR272" s="846"/>
      <c r="DQS272" s="846"/>
      <c r="DQT272" s="846"/>
      <c r="DQU272" s="846"/>
      <c r="DQV272" s="846"/>
      <c r="DQW272" s="846"/>
      <c r="DQX272" s="846"/>
      <c r="DQY272" s="846"/>
      <c r="DQZ272" s="846"/>
      <c r="DRA272" s="846"/>
      <c r="DRB272" s="846"/>
      <c r="DRC272" s="846"/>
      <c r="DRD272" s="846"/>
      <c r="DRE272" s="846"/>
      <c r="DRF272" s="846"/>
      <c r="DRG272" s="846"/>
      <c r="DRH272" s="846"/>
      <c r="DRI272" s="846"/>
      <c r="DRJ272" s="846"/>
      <c r="DRK272" s="846"/>
      <c r="DRL272" s="846"/>
      <c r="DRM272" s="846"/>
      <c r="DRN272" s="846"/>
      <c r="DRO272" s="846"/>
      <c r="DRP272" s="846"/>
      <c r="DRQ272" s="846"/>
      <c r="DRR272" s="846"/>
      <c r="DRS272" s="846"/>
      <c r="DRT272" s="846"/>
      <c r="DRU272" s="846"/>
      <c r="DRV272" s="846"/>
      <c r="DRW272" s="846"/>
      <c r="DRX272" s="846"/>
      <c r="DRY272" s="846"/>
      <c r="DRZ272" s="846"/>
      <c r="DSA272" s="846"/>
      <c r="DSB272" s="846"/>
      <c r="DSC272" s="827"/>
      <c r="DSD272" s="827"/>
      <c r="DSE272" s="827"/>
      <c r="DSF272" s="827"/>
      <c r="DSG272" s="827"/>
      <c r="DSH272" s="827"/>
      <c r="DSI272" s="827"/>
      <c r="DSJ272" s="827"/>
      <c r="DSK272" s="827"/>
      <c r="DSL272" s="827"/>
      <c r="DSM272" s="827"/>
      <c r="DSN272" s="827"/>
      <c r="DSO272" s="827"/>
      <c r="DSP272" s="827"/>
      <c r="DSQ272" s="827"/>
      <c r="DSR272" s="827"/>
      <c r="DSS272" s="827"/>
      <c r="DST272" s="827"/>
      <c r="DSU272" s="827"/>
      <c r="DSV272" s="827"/>
      <c r="DSW272" s="827"/>
      <c r="DSX272" s="827"/>
      <c r="DSY272" s="827"/>
      <c r="DSZ272" s="827"/>
      <c r="DTA272" s="844"/>
      <c r="DTB272" s="844"/>
      <c r="DTC272" s="844"/>
      <c r="DTD272" s="844"/>
      <c r="DTE272" s="844"/>
      <c r="DTF272" s="827"/>
      <c r="DTG272" s="827"/>
      <c r="DTH272" s="844"/>
      <c r="DTI272" s="844"/>
      <c r="DTJ272" s="827"/>
      <c r="DTK272" s="827"/>
      <c r="DTL272" s="844"/>
      <c r="DTM272" s="844"/>
      <c r="DTN272" s="827"/>
      <c r="DTO272" s="827"/>
      <c r="DTP272" s="827"/>
      <c r="DTQ272" s="827"/>
      <c r="DTR272" s="827"/>
      <c r="DTS272" s="827"/>
      <c r="DTT272" s="827"/>
      <c r="DTU272" s="844"/>
      <c r="DTV272" s="844"/>
      <c r="DTW272" s="827"/>
      <c r="DTX272" s="827"/>
      <c r="DTY272" s="844"/>
      <c r="DTZ272" s="844"/>
      <c r="DUA272" s="827"/>
      <c r="DUB272" s="827"/>
      <c r="DUC272" s="827"/>
      <c r="DUD272" s="827"/>
      <c r="DUE272" s="827"/>
      <c r="DUF272" s="843"/>
      <c r="DUG272" s="845"/>
      <c r="DUH272" s="827"/>
      <c r="DUI272" s="827"/>
      <c r="DUJ272" s="827"/>
      <c r="DUK272" s="827"/>
      <c r="DUL272" s="827"/>
      <c r="DUM272" s="827"/>
      <c r="DUN272" s="827"/>
      <c r="DUO272" s="846"/>
      <c r="DUP272" s="846"/>
      <c r="DUQ272" s="846"/>
      <c r="DUR272" s="846"/>
      <c r="DUS272" s="846"/>
      <c r="DUT272" s="846"/>
      <c r="DUU272" s="846"/>
      <c r="DUV272" s="846"/>
      <c r="DUW272" s="846"/>
      <c r="DUX272" s="846"/>
      <c r="DUY272" s="846"/>
      <c r="DUZ272" s="846"/>
      <c r="DVA272" s="846"/>
      <c r="DVB272" s="846"/>
      <c r="DVC272" s="846"/>
      <c r="DVD272" s="846"/>
      <c r="DVE272" s="846"/>
      <c r="DVF272" s="846"/>
      <c r="DVG272" s="846"/>
      <c r="DVH272" s="846"/>
      <c r="DVI272" s="846"/>
      <c r="DVJ272" s="846"/>
      <c r="DVK272" s="846"/>
      <c r="DVL272" s="846"/>
      <c r="DVM272" s="846"/>
      <c r="DVN272" s="846"/>
      <c r="DVO272" s="846"/>
      <c r="DVP272" s="846"/>
      <c r="DVQ272" s="846"/>
      <c r="DVR272" s="846"/>
      <c r="DVS272" s="846"/>
      <c r="DVT272" s="846"/>
      <c r="DVU272" s="846"/>
      <c r="DVV272" s="846"/>
      <c r="DVW272" s="846"/>
      <c r="DVX272" s="846"/>
      <c r="DVY272" s="846"/>
      <c r="DVZ272" s="846"/>
      <c r="DWA272" s="846"/>
      <c r="DWB272" s="846"/>
      <c r="DWC272" s="846"/>
      <c r="DWD272" s="846"/>
      <c r="DWE272" s="846"/>
      <c r="DWF272" s="846"/>
      <c r="DWG272" s="827"/>
      <c r="DWH272" s="827"/>
      <c r="DWI272" s="827"/>
      <c r="DWJ272" s="827"/>
      <c r="DWK272" s="827"/>
      <c r="DWL272" s="827"/>
      <c r="DWM272" s="827"/>
      <c r="DWN272" s="827"/>
      <c r="DWO272" s="827"/>
      <c r="DWP272" s="827"/>
      <c r="DWQ272" s="827"/>
      <c r="DWR272" s="827"/>
      <c r="DWS272" s="827"/>
      <c r="DWT272" s="827"/>
      <c r="DWU272" s="827"/>
      <c r="DWV272" s="827"/>
      <c r="DWW272" s="827"/>
      <c r="DWX272" s="827"/>
      <c r="DWY272" s="827"/>
      <c r="DWZ272" s="827"/>
      <c r="DXA272" s="827"/>
      <c r="DXB272" s="827"/>
      <c r="DXC272" s="827"/>
      <c r="DXD272" s="827"/>
      <c r="DXE272" s="844"/>
      <c r="DXF272" s="844"/>
      <c r="DXG272" s="844"/>
      <c r="DXH272" s="844"/>
      <c r="DXI272" s="844"/>
      <c r="DXJ272" s="827"/>
      <c r="DXK272" s="827"/>
      <c r="DXL272" s="844"/>
      <c r="DXM272" s="844"/>
      <c r="DXN272" s="827"/>
      <c r="DXO272" s="827"/>
      <c r="DXP272" s="844"/>
      <c r="DXQ272" s="844"/>
      <c r="DXR272" s="827"/>
      <c r="DXS272" s="827"/>
      <c r="DXT272" s="827"/>
      <c r="DXU272" s="827"/>
      <c r="DXV272" s="827"/>
      <c r="DXW272" s="827"/>
      <c r="DXX272" s="827"/>
      <c r="DXY272" s="844"/>
      <c r="DXZ272" s="844"/>
      <c r="DYA272" s="827"/>
      <c r="DYB272" s="827"/>
      <c r="DYC272" s="844"/>
      <c r="DYD272" s="844"/>
      <c r="DYE272" s="827"/>
      <c r="DYF272" s="827"/>
      <c r="DYG272" s="827"/>
      <c r="DYH272" s="827"/>
      <c r="DYI272" s="827"/>
      <c r="DYJ272" s="843"/>
      <c r="DYK272" s="845"/>
      <c r="DYL272" s="827"/>
      <c r="DYM272" s="827"/>
      <c r="DYN272" s="827"/>
      <c r="DYO272" s="827"/>
      <c r="DYP272" s="827"/>
      <c r="DYQ272" s="827"/>
      <c r="DYR272" s="827"/>
      <c r="DYS272" s="846"/>
      <c r="DYT272" s="846"/>
      <c r="DYU272" s="846"/>
      <c r="DYV272" s="846"/>
      <c r="DYW272" s="846"/>
      <c r="DYX272" s="846"/>
      <c r="DYY272" s="846"/>
      <c r="DYZ272" s="846"/>
      <c r="DZA272" s="846"/>
      <c r="DZB272" s="846"/>
      <c r="DZC272" s="846"/>
      <c r="DZD272" s="846"/>
      <c r="DZE272" s="846"/>
      <c r="DZF272" s="846"/>
      <c r="DZG272" s="846"/>
      <c r="DZH272" s="846"/>
      <c r="DZI272" s="846"/>
      <c r="DZJ272" s="846"/>
      <c r="DZK272" s="846"/>
      <c r="DZL272" s="846"/>
      <c r="DZM272" s="846"/>
      <c r="DZN272" s="846"/>
      <c r="DZO272" s="846"/>
      <c r="DZP272" s="846"/>
      <c r="DZQ272" s="846"/>
      <c r="DZR272" s="846"/>
      <c r="DZS272" s="846"/>
      <c r="DZT272" s="846"/>
      <c r="DZU272" s="846"/>
      <c r="DZV272" s="846"/>
      <c r="DZW272" s="846"/>
      <c r="DZX272" s="846"/>
      <c r="DZY272" s="846"/>
      <c r="DZZ272" s="846"/>
      <c r="EAA272" s="846"/>
      <c r="EAB272" s="846"/>
      <c r="EAC272" s="846"/>
      <c r="EAD272" s="846"/>
      <c r="EAE272" s="846"/>
      <c r="EAF272" s="846"/>
      <c r="EAG272" s="846"/>
      <c r="EAH272" s="846"/>
      <c r="EAI272" s="846"/>
      <c r="EAJ272" s="846"/>
      <c r="EAK272" s="827"/>
      <c r="EAL272" s="827"/>
      <c r="EAM272" s="827"/>
      <c r="EAN272" s="827"/>
      <c r="EAO272" s="827"/>
      <c r="EAP272" s="827"/>
      <c r="EAQ272" s="827"/>
      <c r="EAR272" s="827"/>
      <c r="EAS272" s="827"/>
      <c r="EAT272" s="827"/>
      <c r="EAU272" s="827"/>
      <c r="EAV272" s="827"/>
      <c r="EAW272" s="827"/>
      <c r="EAX272" s="827"/>
      <c r="EAY272" s="827"/>
      <c r="EAZ272" s="827"/>
      <c r="EBA272" s="827"/>
      <c r="EBB272" s="827"/>
      <c r="EBC272" s="827"/>
      <c r="EBD272" s="827"/>
      <c r="EBE272" s="827"/>
      <c r="EBF272" s="827"/>
      <c r="EBG272" s="827"/>
      <c r="EBH272" s="827"/>
      <c r="EBI272" s="844"/>
      <c r="EBJ272" s="844"/>
      <c r="EBK272" s="844"/>
      <c r="EBL272" s="844"/>
      <c r="EBM272" s="844"/>
      <c r="EBN272" s="827"/>
      <c r="EBO272" s="827"/>
      <c r="EBP272" s="844"/>
      <c r="EBQ272" s="844"/>
      <c r="EBR272" s="827"/>
      <c r="EBS272" s="827"/>
      <c r="EBT272" s="844"/>
      <c r="EBU272" s="844"/>
      <c r="EBV272" s="827"/>
      <c r="EBW272" s="827"/>
      <c r="EBX272" s="827"/>
      <c r="EBY272" s="827"/>
      <c r="EBZ272" s="827"/>
      <c r="ECA272" s="827"/>
      <c r="ECB272" s="827"/>
      <c r="ECC272" s="844"/>
      <c r="ECD272" s="844"/>
      <c r="ECE272" s="827"/>
      <c r="ECF272" s="827"/>
      <c r="ECG272" s="844"/>
      <c r="ECH272" s="844"/>
      <c r="ECI272" s="827"/>
      <c r="ECJ272" s="827"/>
      <c r="ECK272" s="827"/>
      <c r="ECL272" s="827"/>
      <c r="ECM272" s="827"/>
      <c r="ECN272" s="843"/>
      <c r="ECO272" s="845"/>
      <c r="ECP272" s="827"/>
      <c r="ECQ272" s="827"/>
      <c r="ECR272" s="827"/>
      <c r="ECS272" s="827"/>
      <c r="ECT272" s="827"/>
      <c r="ECU272" s="827"/>
      <c r="ECV272" s="827"/>
      <c r="ECW272" s="846"/>
      <c r="ECX272" s="846"/>
      <c r="ECY272" s="846"/>
      <c r="ECZ272" s="846"/>
      <c r="EDA272" s="846"/>
      <c r="EDB272" s="846"/>
      <c r="EDC272" s="846"/>
      <c r="EDD272" s="846"/>
      <c r="EDE272" s="846"/>
      <c r="EDF272" s="846"/>
      <c r="EDG272" s="846"/>
      <c r="EDH272" s="846"/>
      <c r="EDI272" s="846"/>
      <c r="EDJ272" s="846"/>
      <c r="EDK272" s="846"/>
      <c r="EDL272" s="846"/>
      <c r="EDM272" s="846"/>
      <c r="EDN272" s="846"/>
      <c r="EDO272" s="846"/>
      <c r="EDP272" s="846"/>
      <c r="EDQ272" s="846"/>
      <c r="EDR272" s="846"/>
      <c r="EDS272" s="846"/>
      <c r="EDT272" s="846"/>
      <c r="EDU272" s="846"/>
      <c r="EDV272" s="846"/>
      <c r="EDW272" s="846"/>
      <c r="EDX272" s="846"/>
      <c r="EDY272" s="846"/>
      <c r="EDZ272" s="846"/>
      <c r="EEA272" s="846"/>
      <c r="EEB272" s="846"/>
      <c r="EEC272" s="846"/>
      <c r="EED272" s="846"/>
      <c r="EEE272" s="846"/>
      <c r="EEF272" s="846"/>
      <c r="EEG272" s="846"/>
      <c r="EEH272" s="846"/>
      <c r="EEI272" s="846"/>
      <c r="EEJ272" s="846"/>
      <c r="EEK272" s="846"/>
      <c r="EEL272" s="846"/>
      <c r="EEM272" s="846"/>
      <c r="EEN272" s="846"/>
      <c r="EEO272" s="827"/>
      <c r="EEP272" s="827"/>
      <c r="EEQ272" s="827"/>
      <c r="EER272" s="827"/>
      <c r="EES272" s="827"/>
      <c r="EET272" s="827"/>
      <c r="EEU272" s="827"/>
      <c r="EEV272" s="827"/>
      <c r="EEW272" s="827"/>
      <c r="EEX272" s="827"/>
      <c r="EEY272" s="827"/>
      <c r="EEZ272" s="827"/>
      <c r="EFA272" s="827"/>
      <c r="EFB272" s="827"/>
      <c r="EFC272" s="827"/>
      <c r="EFD272" s="827"/>
      <c r="EFE272" s="827"/>
      <c r="EFF272" s="827"/>
      <c r="EFG272" s="827"/>
      <c r="EFH272" s="827"/>
      <c r="EFI272" s="827"/>
      <c r="EFJ272" s="827"/>
      <c r="EFK272" s="827"/>
      <c r="EFL272" s="827"/>
      <c r="EFM272" s="844"/>
      <c r="EFN272" s="844"/>
      <c r="EFO272" s="844"/>
      <c r="EFP272" s="844"/>
      <c r="EFQ272" s="844"/>
      <c r="EFR272" s="827"/>
      <c r="EFS272" s="827"/>
      <c r="EFT272" s="844"/>
      <c r="EFU272" s="844"/>
      <c r="EFV272" s="827"/>
      <c r="EFW272" s="827"/>
      <c r="EFX272" s="844"/>
      <c r="EFY272" s="844"/>
      <c r="EFZ272" s="827"/>
      <c r="EGA272" s="827"/>
      <c r="EGB272" s="827"/>
      <c r="EGC272" s="827"/>
      <c r="EGD272" s="827"/>
      <c r="EGE272" s="827"/>
      <c r="EGF272" s="827"/>
      <c r="EGG272" s="844"/>
      <c r="EGH272" s="844"/>
      <c r="EGI272" s="827"/>
      <c r="EGJ272" s="827"/>
      <c r="EGK272" s="844"/>
      <c r="EGL272" s="844"/>
      <c r="EGM272" s="827"/>
      <c r="EGN272" s="827"/>
      <c r="EGO272" s="827"/>
      <c r="EGP272" s="827"/>
      <c r="EGQ272" s="827"/>
      <c r="EGR272" s="843"/>
      <c r="EGS272" s="845"/>
      <c r="EGT272" s="827"/>
      <c r="EGU272" s="827"/>
      <c r="EGV272" s="827"/>
      <c r="EGW272" s="827"/>
      <c r="EGX272" s="827"/>
      <c r="EGY272" s="827"/>
      <c r="EGZ272" s="827"/>
      <c r="EHA272" s="846"/>
      <c r="EHB272" s="846"/>
      <c r="EHC272" s="846"/>
      <c r="EHD272" s="846"/>
      <c r="EHE272" s="846"/>
      <c r="EHF272" s="846"/>
      <c r="EHG272" s="846"/>
      <c r="EHH272" s="846"/>
      <c r="EHI272" s="846"/>
      <c r="EHJ272" s="846"/>
      <c r="EHK272" s="846"/>
      <c r="EHL272" s="846"/>
      <c r="EHM272" s="846"/>
      <c r="EHN272" s="846"/>
      <c r="EHO272" s="846"/>
      <c r="EHP272" s="846"/>
      <c r="EHQ272" s="846"/>
      <c r="EHR272" s="846"/>
      <c r="EHS272" s="846"/>
      <c r="EHT272" s="846"/>
      <c r="EHU272" s="846"/>
      <c r="EHV272" s="846"/>
      <c r="EHW272" s="846"/>
      <c r="EHX272" s="846"/>
      <c r="EHY272" s="846"/>
      <c r="EHZ272" s="846"/>
      <c r="EIA272" s="846"/>
      <c r="EIB272" s="846"/>
      <c r="EIC272" s="846"/>
      <c r="EID272" s="846"/>
      <c r="EIE272" s="846"/>
      <c r="EIF272" s="846"/>
      <c r="EIG272" s="846"/>
      <c r="EIH272" s="846"/>
      <c r="EII272" s="846"/>
      <c r="EIJ272" s="846"/>
      <c r="EIK272" s="846"/>
      <c r="EIL272" s="846"/>
      <c r="EIM272" s="846"/>
      <c r="EIN272" s="846"/>
      <c r="EIO272" s="846"/>
      <c r="EIP272" s="846"/>
      <c r="EIQ272" s="846"/>
      <c r="EIR272" s="846"/>
      <c r="EIS272" s="827"/>
      <c r="EIT272" s="827"/>
      <c r="EIU272" s="827"/>
      <c r="EIV272" s="827"/>
      <c r="EIW272" s="827"/>
      <c r="EIX272" s="827"/>
      <c r="EIY272" s="827"/>
      <c r="EIZ272" s="827"/>
      <c r="EJA272" s="827"/>
      <c r="EJB272" s="827"/>
      <c r="EJC272" s="827"/>
      <c r="EJD272" s="827"/>
      <c r="EJE272" s="827"/>
      <c r="EJF272" s="827"/>
      <c r="EJG272" s="827"/>
      <c r="EJH272" s="827"/>
      <c r="EJI272" s="827"/>
      <c r="EJJ272" s="827"/>
      <c r="EJK272" s="827"/>
      <c r="EJL272" s="827"/>
      <c r="EJM272" s="827"/>
      <c r="EJN272" s="827"/>
      <c r="EJO272" s="827"/>
      <c r="EJP272" s="827"/>
      <c r="EJQ272" s="844"/>
      <c r="EJR272" s="844"/>
      <c r="EJS272" s="844"/>
      <c r="EJT272" s="844"/>
      <c r="EJU272" s="844"/>
      <c r="EJV272" s="827"/>
      <c r="EJW272" s="827"/>
      <c r="EJX272" s="844"/>
      <c r="EJY272" s="844"/>
      <c r="EJZ272" s="827"/>
      <c r="EKA272" s="827"/>
      <c r="EKB272" s="844"/>
      <c r="EKC272" s="844"/>
      <c r="EKD272" s="827"/>
      <c r="EKE272" s="827"/>
      <c r="EKF272" s="827"/>
      <c r="EKG272" s="827"/>
      <c r="EKH272" s="827"/>
      <c r="EKI272" s="827"/>
      <c r="EKJ272" s="827"/>
      <c r="EKK272" s="844"/>
      <c r="EKL272" s="844"/>
      <c r="EKM272" s="827"/>
      <c r="EKN272" s="827"/>
      <c r="EKO272" s="844"/>
      <c r="EKP272" s="844"/>
      <c r="EKQ272" s="827"/>
      <c r="EKR272" s="827"/>
      <c r="EKS272" s="827"/>
      <c r="EKT272" s="827"/>
      <c r="EKU272" s="827"/>
      <c r="EKV272" s="843"/>
      <c r="EKW272" s="845"/>
      <c r="EKX272" s="827"/>
      <c r="EKY272" s="827"/>
      <c r="EKZ272" s="827"/>
      <c r="ELA272" s="827"/>
      <c r="ELB272" s="827"/>
      <c r="ELC272" s="827"/>
      <c r="ELD272" s="827"/>
      <c r="ELE272" s="846"/>
      <c r="ELF272" s="846"/>
      <c r="ELG272" s="846"/>
      <c r="ELH272" s="846"/>
      <c r="ELI272" s="846"/>
      <c r="ELJ272" s="846"/>
      <c r="ELK272" s="846"/>
      <c r="ELL272" s="846"/>
      <c r="ELM272" s="846"/>
      <c r="ELN272" s="846"/>
      <c r="ELO272" s="846"/>
      <c r="ELP272" s="846"/>
      <c r="ELQ272" s="846"/>
      <c r="ELR272" s="846"/>
      <c r="ELS272" s="846"/>
      <c r="ELT272" s="846"/>
      <c r="ELU272" s="846"/>
      <c r="ELV272" s="846"/>
      <c r="ELW272" s="846"/>
      <c r="ELX272" s="846"/>
      <c r="ELY272" s="846"/>
      <c r="ELZ272" s="846"/>
      <c r="EMA272" s="846"/>
      <c r="EMB272" s="846"/>
      <c r="EMC272" s="846"/>
      <c r="EMD272" s="846"/>
      <c r="EME272" s="846"/>
      <c r="EMF272" s="846"/>
      <c r="EMG272" s="846"/>
      <c r="EMH272" s="846"/>
      <c r="EMI272" s="846"/>
      <c r="EMJ272" s="846"/>
      <c r="EMK272" s="846"/>
      <c r="EML272" s="846"/>
      <c r="EMM272" s="846"/>
      <c r="EMN272" s="846"/>
      <c r="EMO272" s="846"/>
      <c r="EMP272" s="846"/>
      <c r="EMQ272" s="846"/>
      <c r="EMR272" s="846"/>
      <c r="EMS272" s="846"/>
      <c r="EMT272" s="846"/>
      <c r="EMU272" s="846"/>
      <c r="EMV272" s="846"/>
      <c r="EMW272" s="827"/>
      <c r="EMX272" s="827"/>
      <c r="EMY272" s="827"/>
      <c r="EMZ272" s="827"/>
      <c r="ENA272" s="827"/>
      <c r="ENB272" s="827"/>
      <c r="ENC272" s="827"/>
      <c r="END272" s="827"/>
      <c r="ENE272" s="827"/>
      <c r="ENF272" s="827"/>
      <c r="ENG272" s="827"/>
      <c r="ENH272" s="827"/>
      <c r="ENI272" s="827"/>
      <c r="ENJ272" s="827"/>
      <c r="ENK272" s="827"/>
      <c r="ENL272" s="827"/>
      <c r="ENM272" s="827"/>
      <c r="ENN272" s="827"/>
      <c r="ENO272" s="827"/>
      <c r="ENP272" s="827"/>
      <c r="ENQ272" s="827"/>
      <c r="ENR272" s="827"/>
      <c r="ENS272" s="827"/>
      <c r="ENT272" s="827"/>
      <c r="ENU272" s="844"/>
      <c r="ENV272" s="844"/>
      <c r="ENW272" s="844"/>
      <c r="ENX272" s="844"/>
      <c r="ENY272" s="844"/>
      <c r="ENZ272" s="827"/>
      <c r="EOA272" s="827"/>
      <c r="EOB272" s="844"/>
      <c r="EOC272" s="844"/>
      <c r="EOD272" s="827"/>
      <c r="EOE272" s="827"/>
      <c r="EOF272" s="844"/>
      <c r="EOG272" s="844"/>
      <c r="EOH272" s="827"/>
      <c r="EOI272" s="827"/>
      <c r="EOJ272" s="827"/>
      <c r="EOK272" s="827"/>
      <c r="EOL272" s="827"/>
      <c r="EOM272" s="827"/>
      <c r="EON272" s="827"/>
      <c r="EOO272" s="844"/>
      <c r="EOP272" s="844"/>
      <c r="EOQ272" s="827"/>
      <c r="EOR272" s="827"/>
      <c r="EOS272" s="844"/>
      <c r="EOT272" s="844"/>
      <c r="EOU272" s="827"/>
      <c r="EOV272" s="827"/>
      <c r="EOW272" s="827"/>
      <c r="EOX272" s="827"/>
      <c r="EOY272" s="827"/>
      <c r="EOZ272" s="843"/>
      <c r="EPA272" s="845"/>
      <c r="EPB272" s="827"/>
      <c r="EPC272" s="827"/>
      <c r="EPD272" s="827"/>
      <c r="EPE272" s="827"/>
      <c r="EPF272" s="827"/>
      <c r="EPG272" s="827"/>
      <c r="EPH272" s="827"/>
      <c r="EPI272" s="846"/>
      <c r="EPJ272" s="846"/>
      <c r="EPK272" s="846"/>
      <c r="EPL272" s="846"/>
      <c r="EPM272" s="846"/>
      <c r="EPN272" s="846"/>
      <c r="EPO272" s="846"/>
      <c r="EPP272" s="846"/>
      <c r="EPQ272" s="846"/>
      <c r="EPR272" s="846"/>
      <c r="EPS272" s="846"/>
      <c r="EPT272" s="846"/>
      <c r="EPU272" s="846"/>
      <c r="EPV272" s="846"/>
      <c r="EPW272" s="846"/>
      <c r="EPX272" s="846"/>
      <c r="EPY272" s="846"/>
      <c r="EPZ272" s="846"/>
      <c r="EQA272" s="846"/>
      <c r="EQB272" s="846"/>
      <c r="EQC272" s="846"/>
      <c r="EQD272" s="846"/>
      <c r="EQE272" s="846"/>
      <c r="EQF272" s="846"/>
      <c r="EQG272" s="846"/>
      <c r="EQH272" s="846"/>
      <c r="EQI272" s="846"/>
      <c r="EQJ272" s="846"/>
      <c r="EQK272" s="846"/>
      <c r="EQL272" s="846"/>
      <c r="EQM272" s="846"/>
      <c r="EQN272" s="846"/>
      <c r="EQO272" s="846"/>
      <c r="EQP272" s="846"/>
      <c r="EQQ272" s="846"/>
      <c r="EQR272" s="846"/>
      <c r="EQS272" s="846"/>
      <c r="EQT272" s="846"/>
      <c r="EQU272" s="846"/>
      <c r="EQV272" s="846"/>
      <c r="EQW272" s="846"/>
      <c r="EQX272" s="846"/>
      <c r="EQY272" s="846"/>
      <c r="EQZ272" s="846"/>
      <c r="ERA272" s="827"/>
      <c r="ERB272" s="827"/>
      <c r="ERC272" s="827"/>
      <c r="ERD272" s="827"/>
      <c r="ERE272" s="827"/>
      <c r="ERF272" s="827"/>
      <c r="ERG272" s="827"/>
      <c r="ERH272" s="827"/>
      <c r="ERI272" s="827"/>
      <c r="ERJ272" s="827"/>
      <c r="ERK272" s="827"/>
      <c r="ERL272" s="827"/>
      <c r="ERM272" s="827"/>
      <c r="ERN272" s="827"/>
      <c r="ERO272" s="827"/>
      <c r="ERP272" s="827"/>
      <c r="ERQ272" s="827"/>
      <c r="ERR272" s="827"/>
      <c r="ERS272" s="827"/>
      <c r="ERT272" s="827"/>
      <c r="ERU272" s="827"/>
      <c r="ERV272" s="827"/>
      <c r="ERW272" s="827"/>
      <c r="ERX272" s="827"/>
      <c r="ERY272" s="844"/>
      <c r="ERZ272" s="844"/>
      <c r="ESA272" s="844"/>
      <c r="ESB272" s="844"/>
      <c r="ESC272" s="844"/>
      <c r="ESD272" s="827"/>
      <c r="ESE272" s="827"/>
      <c r="ESF272" s="844"/>
      <c r="ESG272" s="844"/>
      <c r="ESH272" s="827"/>
      <c r="ESI272" s="827"/>
      <c r="ESJ272" s="844"/>
      <c r="ESK272" s="844"/>
      <c r="ESL272" s="827"/>
      <c r="ESM272" s="827"/>
      <c r="ESN272" s="827"/>
      <c r="ESO272" s="827"/>
      <c r="ESP272" s="827"/>
      <c r="ESQ272" s="827"/>
      <c r="ESR272" s="827"/>
      <c r="ESS272" s="844"/>
      <c r="EST272" s="844"/>
      <c r="ESU272" s="827"/>
      <c r="ESV272" s="827"/>
      <c r="ESW272" s="844"/>
      <c r="ESX272" s="844"/>
      <c r="ESY272" s="827"/>
      <c r="ESZ272" s="827"/>
      <c r="ETA272" s="827"/>
      <c r="ETB272" s="827"/>
      <c r="ETC272" s="827"/>
      <c r="ETD272" s="843"/>
      <c r="ETE272" s="845"/>
      <c r="ETF272" s="827"/>
      <c r="ETG272" s="827"/>
      <c r="ETH272" s="827"/>
      <c r="ETI272" s="827"/>
      <c r="ETJ272" s="827"/>
      <c r="ETK272" s="827"/>
      <c r="ETL272" s="827"/>
      <c r="ETM272" s="846"/>
      <c r="ETN272" s="846"/>
      <c r="ETO272" s="846"/>
      <c r="ETP272" s="846"/>
      <c r="ETQ272" s="846"/>
      <c r="ETR272" s="846"/>
      <c r="ETS272" s="846"/>
      <c r="ETT272" s="846"/>
      <c r="ETU272" s="846"/>
      <c r="ETV272" s="846"/>
      <c r="ETW272" s="846"/>
      <c r="ETX272" s="846"/>
      <c r="ETY272" s="846"/>
      <c r="ETZ272" s="846"/>
      <c r="EUA272" s="846"/>
      <c r="EUB272" s="846"/>
      <c r="EUC272" s="846"/>
      <c r="EUD272" s="846"/>
      <c r="EUE272" s="846"/>
      <c r="EUF272" s="846"/>
      <c r="EUG272" s="846"/>
      <c r="EUH272" s="846"/>
      <c r="EUI272" s="846"/>
      <c r="EUJ272" s="846"/>
      <c r="EUK272" s="846"/>
      <c r="EUL272" s="846"/>
      <c r="EUM272" s="846"/>
      <c r="EUN272" s="846"/>
      <c r="EUO272" s="846"/>
      <c r="EUP272" s="846"/>
      <c r="EUQ272" s="846"/>
      <c r="EUR272" s="846"/>
      <c r="EUS272" s="846"/>
      <c r="EUT272" s="846"/>
      <c r="EUU272" s="846"/>
      <c r="EUV272" s="846"/>
      <c r="EUW272" s="846"/>
      <c r="EUX272" s="846"/>
      <c r="EUY272" s="846"/>
      <c r="EUZ272" s="846"/>
      <c r="EVA272" s="846"/>
      <c r="EVB272" s="846"/>
      <c r="EVC272" s="846"/>
      <c r="EVD272" s="846"/>
      <c r="EVE272" s="827"/>
      <c r="EVF272" s="827"/>
      <c r="EVG272" s="827"/>
      <c r="EVH272" s="827"/>
      <c r="EVI272" s="827"/>
      <c r="EVJ272" s="827"/>
      <c r="EVK272" s="827"/>
      <c r="EVL272" s="827"/>
      <c r="EVM272" s="827"/>
      <c r="EVN272" s="827"/>
      <c r="EVO272" s="827"/>
      <c r="EVP272" s="827"/>
      <c r="EVQ272" s="827"/>
      <c r="EVR272" s="827"/>
      <c r="EVS272" s="827"/>
      <c r="EVT272" s="827"/>
      <c r="EVU272" s="827"/>
      <c r="EVV272" s="827"/>
      <c r="EVW272" s="827"/>
      <c r="EVX272" s="827"/>
      <c r="EVY272" s="827"/>
      <c r="EVZ272" s="827"/>
      <c r="EWA272" s="827"/>
      <c r="EWB272" s="827"/>
      <c r="EWC272" s="844"/>
      <c r="EWD272" s="844"/>
      <c r="EWE272" s="844"/>
      <c r="EWF272" s="844"/>
      <c r="EWG272" s="844"/>
      <c r="EWH272" s="827"/>
      <c r="EWI272" s="827"/>
      <c r="EWJ272" s="844"/>
      <c r="EWK272" s="844"/>
      <c r="EWL272" s="827"/>
      <c r="EWM272" s="827"/>
      <c r="EWN272" s="844"/>
      <c r="EWO272" s="844"/>
      <c r="EWP272" s="827"/>
      <c r="EWQ272" s="827"/>
      <c r="EWR272" s="827"/>
      <c r="EWS272" s="827"/>
      <c r="EWT272" s="827"/>
      <c r="EWU272" s="827"/>
      <c r="EWV272" s="827"/>
      <c r="EWW272" s="844"/>
      <c r="EWX272" s="844"/>
      <c r="EWY272" s="827"/>
      <c r="EWZ272" s="827"/>
      <c r="EXA272" s="844"/>
      <c r="EXB272" s="844"/>
      <c r="EXC272" s="827"/>
      <c r="EXD272" s="827"/>
      <c r="EXE272" s="827"/>
      <c r="EXF272" s="827"/>
      <c r="EXG272" s="827"/>
      <c r="EXH272" s="843"/>
      <c r="EXI272" s="845"/>
      <c r="EXJ272" s="827"/>
      <c r="EXK272" s="827"/>
      <c r="EXL272" s="827"/>
      <c r="EXM272" s="827"/>
      <c r="EXN272" s="827"/>
      <c r="EXO272" s="827"/>
      <c r="EXP272" s="827"/>
      <c r="EXQ272" s="846"/>
      <c r="EXR272" s="846"/>
      <c r="EXS272" s="846"/>
      <c r="EXT272" s="846"/>
      <c r="EXU272" s="846"/>
      <c r="EXV272" s="846"/>
      <c r="EXW272" s="846"/>
      <c r="EXX272" s="846"/>
      <c r="EXY272" s="846"/>
      <c r="EXZ272" s="846"/>
      <c r="EYA272" s="846"/>
      <c r="EYB272" s="846"/>
      <c r="EYC272" s="846"/>
      <c r="EYD272" s="846"/>
      <c r="EYE272" s="846"/>
      <c r="EYF272" s="846"/>
      <c r="EYG272" s="846"/>
      <c r="EYH272" s="846"/>
      <c r="EYI272" s="846"/>
      <c r="EYJ272" s="846"/>
      <c r="EYK272" s="846"/>
      <c r="EYL272" s="846"/>
      <c r="EYM272" s="846"/>
      <c r="EYN272" s="846"/>
      <c r="EYO272" s="846"/>
      <c r="EYP272" s="846"/>
      <c r="EYQ272" s="846"/>
      <c r="EYR272" s="846"/>
      <c r="EYS272" s="846"/>
      <c r="EYT272" s="846"/>
      <c r="EYU272" s="846"/>
      <c r="EYV272" s="846"/>
      <c r="EYW272" s="846"/>
      <c r="EYX272" s="846"/>
      <c r="EYY272" s="846"/>
      <c r="EYZ272" s="846"/>
      <c r="EZA272" s="846"/>
      <c r="EZB272" s="846"/>
      <c r="EZC272" s="846"/>
      <c r="EZD272" s="846"/>
      <c r="EZE272" s="846"/>
      <c r="EZF272" s="846"/>
      <c r="EZG272" s="846"/>
      <c r="EZH272" s="846"/>
      <c r="EZI272" s="827"/>
      <c r="EZJ272" s="827"/>
      <c r="EZK272" s="827"/>
      <c r="EZL272" s="827"/>
      <c r="EZM272" s="827"/>
      <c r="EZN272" s="827"/>
      <c r="EZO272" s="827"/>
      <c r="EZP272" s="827"/>
      <c r="EZQ272" s="827"/>
      <c r="EZR272" s="827"/>
      <c r="EZS272" s="827"/>
      <c r="EZT272" s="827"/>
      <c r="EZU272" s="827"/>
      <c r="EZV272" s="827"/>
      <c r="EZW272" s="827"/>
      <c r="EZX272" s="827"/>
      <c r="EZY272" s="827"/>
      <c r="EZZ272" s="827"/>
      <c r="FAA272" s="827"/>
      <c r="FAB272" s="827"/>
      <c r="FAC272" s="827"/>
      <c r="FAD272" s="827"/>
      <c r="FAE272" s="827"/>
      <c r="FAF272" s="827"/>
      <c r="FAG272" s="844"/>
      <c r="FAH272" s="844"/>
      <c r="FAI272" s="844"/>
      <c r="FAJ272" s="844"/>
      <c r="FAK272" s="844"/>
      <c r="FAL272" s="827"/>
      <c r="FAM272" s="827"/>
      <c r="FAN272" s="844"/>
      <c r="FAO272" s="844"/>
      <c r="FAP272" s="827"/>
      <c r="FAQ272" s="827"/>
      <c r="FAR272" s="844"/>
      <c r="FAS272" s="844"/>
      <c r="FAT272" s="827"/>
      <c r="FAU272" s="827"/>
      <c r="FAV272" s="827"/>
      <c r="FAW272" s="827"/>
      <c r="FAX272" s="827"/>
      <c r="FAY272" s="827"/>
      <c r="FAZ272" s="827"/>
      <c r="FBA272" s="844"/>
      <c r="FBB272" s="844"/>
      <c r="FBC272" s="827"/>
      <c r="FBD272" s="827"/>
      <c r="FBE272" s="844"/>
      <c r="FBF272" s="844"/>
      <c r="FBG272" s="827"/>
      <c r="FBH272" s="827"/>
      <c r="FBI272" s="827"/>
      <c r="FBJ272" s="827"/>
      <c r="FBK272" s="827"/>
      <c r="FBL272" s="843"/>
      <c r="FBM272" s="845"/>
      <c r="FBN272" s="827"/>
      <c r="FBO272" s="827"/>
      <c r="FBP272" s="827"/>
      <c r="FBQ272" s="827"/>
      <c r="FBR272" s="827"/>
      <c r="FBS272" s="827"/>
      <c r="FBT272" s="827"/>
      <c r="FBU272" s="846"/>
      <c r="FBV272" s="846"/>
      <c r="FBW272" s="846"/>
      <c r="FBX272" s="846"/>
      <c r="FBY272" s="846"/>
      <c r="FBZ272" s="846"/>
      <c r="FCA272" s="846"/>
      <c r="FCB272" s="846"/>
      <c r="FCC272" s="846"/>
      <c r="FCD272" s="846"/>
      <c r="FCE272" s="846"/>
      <c r="FCF272" s="846"/>
      <c r="FCG272" s="846"/>
      <c r="FCH272" s="846"/>
      <c r="FCI272" s="846"/>
      <c r="FCJ272" s="846"/>
      <c r="FCK272" s="846"/>
      <c r="FCL272" s="846"/>
      <c r="FCM272" s="846"/>
      <c r="FCN272" s="846"/>
      <c r="FCO272" s="846"/>
      <c r="FCP272" s="846"/>
      <c r="FCQ272" s="846"/>
      <c r="FCR272" s="846"/>
      <c r="FCS272" s="846"/>
      <c r="FCT272" s="846"/>
      <c r="FCU272" s="846"/>
      <c r="FCV272" s="846"/>
      <c r="FCW272" s="846"/>
      <c r="FCX272" s="846"/>
      <c r="FCY272" s="846"/>
      <c r="FCZ272" s="846"/>
      <c r="FDA272" s="846"/>
      <c r="FDB272" s="846"/>
      <c r="FDC272" s="846"/>
      <c r="FDD272" s="846"/>
      <c r="FDE272" s="846"/>
      <c r="FDF272" s="846"/>
      <c r="FDG272" s="846"/>
      <c r="FDH272" s="846"/>
      <c r="FDI272" s="846"/>
      <c r="FDJ272" s="846"/>
      <c r="FDK272" s="846"/>
      <c r="FDL272" s="846"/>
      <c r="FDM272" s="827"/>
      <c r="FDN272" s="827"/>
      <c r="FDO272" s="827"/>
      <c r="FDP272" s="827"/>
      <c r="FDQ272" s="827"/>
      <c r="FDR272" s="827"/>
      <c r="FDS272" s="827"/>
      <c r="FDT272" s="827"/>
      <c r="FDU272" s="827"/>
      <c r="FDV272" s="827"/>
      <c r="FDW272" s="827"/>
      <c r="FDX272" s="827"/>
      <c r="FDY272" s="827"/>
      <c r="FDZ272" s="827"/>
      <c r="FEA272" s="827"/>
      <c r="FEB272" s="827"/>
      <c r="FEC272" s="827"/>
      <c r="FED272" s="827"/>
      <c r="FEE272" s="827"/>
      <c r="FEF272" s="827"/>
      <c r="FEG272" s="827"/>
      <c r="FEH272" s="827"/>
      <c r="FEI272" s="827"/>
      <c r="FEJ272" s="827"/>
      <c r="FEK272" s="844"/>
      <c r="FEL272" s="844"/>
      <c r="FEM272" s="844"/>
      <c r="FEN272" s="844"/>
      <c r="FEO272" s="844"/>
      <c r="FEP272" s="827"/>
      <c r="FEQ272" s="827"/>
      <c r="FER272" s="844"/>
      <c r="FES272" s="844"/>
      <c r="FET272" s="827"/>
      <c r="FEU272" s="827"/>
      <c r="FEV272" s="844"/>
      <c r="FEW272" s="844"/>
      <c r="FEX272" s="827"/>
      <c r="FEY272" s="827"/>
      <c r="FEZ272" s="827"/>
      <c r="FFA272" s="827"/>
      <c r="FFB272" s="827"/>
      <c r="FFC272" s="827"/>
      <c r="FFD272" s="827"/>
      <c r="FFE272" s="844"/>
      <c r="FFF272" s="844"/>
      <c r="FFG272" s="827"/>
      <c r="FFH272" s="827"/>
      <c r="FFI272" s="844"/>
      <c r="FFJ272" s="844"/>
      <c r="FFK272" s="827"/>
      <c r="FFL272" s="827"/>
      <c r="FFM272" s="827"/>
      <c r="FFN272" s="827"/>
      <c r="FFO272" s="827"/>
      <c r="FFP272" s="843"/>
      <c r="FFQ272" s="845"/>
      <c r="FFR272" s="827"/>
      <c r="FFS272" s="827"/>
      <c r="FFT272" s="827"/>
      <c r="FFU272" s="827"/>
      <c r="FFV272" s="827"/>
      <c r="FFW272" s="827"/>
      <c r="FFX272" s="827"/>
      <c r="FFY272" s="846"/>
      <c r="FFZ272" s="846"/>
      <c r="FGA272" s="846"/>
      <c r="FGB272" s="846"/>
      <c r="FGC272" s="846"/>
      <c r="FGD272" s="846"/>
      <c r="FGE272" s="846"/>
      <c r="FGF272" s="846"/>
      <c r="FGG272" s="846"/>
      <c r="FGH272" s="846"/>
      <c r="FGI272" s="846"/>
      <c r="FGJ272" s="846"/>
      <c r="FGK272" s="846"/>
      <c r="FGL272" s="846"/>
      <c r="FGM272" s="846"/>
      <c r="FGN272" s="846"/>
      <c r="FGO272" s="846"/>
      <c r="FGP272" s="846"/>
      <c r="FGQ272" s="846"/>
      <c r="FGR272" s="846"/>
      <c r="FGS272" s="846"/>
      <c r="FGT272" s="846"/>
      <c r="FGU272" s="846"/>
      <c r="FGV272" s="846"/>
      <c r="FGW272" s="846"/>
      <c r="FGX272" s="846"/>
      <c r="FGY272" s="846"/>
      <c r="FGZ272" s="846"/>
      <c r="FHA272" s="846"/>
      <c r="FHB272" s="846"/>
      <c r="FHC272" s="846"/>
      <c r="FHD272" s="846"/>
      <c r="FHE272" s="846"/>
      <c r="FHF272" s="846"/>
      <c r="FHG272" s="846"/>
      <c r="FHH272" s="846"/>
      <c r="FHI272" s="846"/>
      <c r="FHJ272" s="846"/>
      <c r="FHK272" s="846"/>
      <c r="FHL272" s="846"/>
      <c r="FHM272" s="846"/>
      <c r="FHN272" s="846"/>
      <c r="FHO272" s="846"/>
      <c r="FHP272" s="846"/>
      <c r="FHQ272" s="827"/>
      <c r="FHR272" s="827"/>
      <c r="FHS272" s="827"/>
      <c r="FHT272" s="827"/>
      <c r="FHU272" s="827"/>
      <c r="FHV272" s="827"/>
      <c r="FHW272" s="827"/>
      <c r="FHX272" s="827"/>
      <c r="FHY272" s="827"/>
      <c r="FHZ272" s="827"/>
      <c r="FIA272" s="827"/>
      <c r="FIB272" s="827"/>
      <c r="FIC272" s="827"/>
      <c r="FID272" s="827"/>
      <c r="FIE272" s="827"/>
      <c r="FIF272" s="827"/>
      <c r="FIG272" s="827"/>
      <c r="FIH272" s="827"/>
      <c r="FII272" s="827"/>
      <c r="FIJ272" s="827"/>
      <c r="FIK272" s="827"/>
      <c r="FIL272" s="827"/>
      <c r="FIM272" s="827"/>
      <c r="FIN272" s="827"/>
      <c r="FIO272" s="844"/>
      <c r="FIP272" s="844"/>
      <c r="FIQ272" s="844"/>
      <c r="FIR272" s="844"/>
      <c r="FIS272" s="844"/>
      <c r="FIT272" s="827"/>
      <c r="FIU272" s="827"/>
      <c r="FIV272" s="844"/>
      <c r="FIW272" s="844"/>
      <c r="FIX272" s="827"/>
      <c r="FIY272" s="827"/>
      <c r="FIZ272" s="844"/>
      <c r="FJA272" s="844"/>
      <c r="FJB272" s="827"/>
      <c r="FJC272" s="827"/>
      <c r="FJD272" s="827"/>
      <c r="FJE272" s="827"/>
      <c r="FJF272" s="827"/>
      <c r="FJG272" s="827"/>
      <c r="FJH272" s="827"/>
      <c r="FJI272" s="844"/>
      <c r="FJJ272" s="844"/>
      <c r="FJK272" s="827"/>
      <c r="FJL272" s="827"/>
      <c r="FJM272" s="844"/>
      <c r="FJN272" s="844"/>
      <c r="FJO272" s="827"/>
      <c r="FJP272" s="827"/>
      <c r="FJQ272" s="827"/>
      <c r="FJR272" s="827"/>
      <c r="FJS272" s="827"/>
      <c r="FJT272" s="843"/>
      <c r="FJU272" s="845"/>
      <c r="FJV272" s="827"/>
      <c r="FJW272" s="827"/>
      <c r="FJX272" s="827"/>
      <c r="FJY272" s="827"/>
      <c r="FJZ272" s="827"/>
      <c r="FKA272" s="827"/>
      <c r="FKB272" s="827"/>
      <c r="FKC272" s="846"/>
      <c r="FKD272" s="846"/>
      <c r="FKE272" s="846"/>
      <c r="FKF272" s="846"/>
      <c r="FKG272" s="846"/>
      <c r="FKH272" s="846"/>
      <c r="FKI272" s="846"/>
      <c r="FKJ272" s="846"/>
      <c r="FKK272" s="846"/>
      <c r="FKL272" s="846"/>
      <c r="FKM272" s="846"/>
      <c r="FKN272" s="846"/>
      <c r="FKO272" s="846"/>
      <c r="FKP272" s="846"/>
      <c r="FKQ272" s="846"/>
      <c r="FKR272" s="846"/>
      <c r="FKS272" s="846"/>
      <c r="FKT272" s="846"/>
      <c r="FKU272" s="846"/>
      <c r="FKV272" s="846"/>
      <c r="FKW272" s="846"/>
      <c r="FKX272" s="846"/>
      <c r="FKY272" s="846"/>
      <c r="FKZ272" s="846"/>
      <c r="FLA272" s="846"/>
      <c r="FLB272" s="846"/>
      <c r="FLC272" s="846"/>
      <c r="FLD272" s="846"/>
      <c r="FLE272" s="846"/>
      <c r="FLF272" s="846"/>
      <c r="FLG272" s="846"/>
      <c r="FLH272" s="846"/>
      <c r="FLI272" s="846"/>
      <c r="FLJ272" s="846"/>
      <c r="FLK272" s="846"/>
      <c r="FLL272" s="846"/>
      <c r="FLM272" s="846"/>
      <c r="FLN272" s="846"/>
      <c r="FLO272" s="846"/>
      <c r="FLP272" s="846"/>
      <c r="FLQ272" s="846"/>
      <c r="FLR272" s="846"/>
      <c r="FLS272" s="846"/>
      <c r="FLT272" s="846"/>
      <c r="FLU272" s="827"/>
      <c r="FLV272" s="827"/>
      <c r="FLW272" s="827"/>
      <c r="FLX272" s="827"/>
      <c r="FLY272" s="827"/>
      <c r="FLZ272" s="827"/>
      <c r="FMA272" s="827"/>
      <c r="FMB272" s="827"/>
      <c r="FMC272" s="827"/>
      <c r="FMD272" s="827"/>
      <c r="FME272" s="827"/>
      <c r="FMF272" s="827"/>
      <c r="FMG272" s="827"/>
      <c r="FMH272" s="827"/>
      <c r="FMI272" s="827"/>
      <c r="FMJ272" s="827"/>
      <c r="FMK272" s="827"/>
      <c r="FML272" s="827"/>
      <c r="FMM272" s="827"/>
      <c r="FMN272" s="827"/>
      <c r="FMO272" s="827"/>
      <c r="FMP272" s="827"/>
      <c r="FMQ272" s="827"/>
      <c r="FMR272" s="827"/>
      <c r="FMS272" s="844"/>
      <c r="FMT272" s="844"/>
      <c r="FMU272" s="844"/>
      <c r="FMV272" s="844"/>
      <c r="FMW272" s="844"/>
      <c r="FMX272" s="827"/>
      <c r="FMY272" s="827"/>
      <c r="FMZ272" s="844"/>
      <c r="FNA272" s="844"/>
      <c r="FNB272" s="827"/>
      <c r="FNC272" s="827"/>
      <c r="FND272" s="844"/>
      <c r="FNE272" s="844"/>
      <c r="FNF272" s="827"/>
      <c r="FNG272" s="827"/>
      <c r="FNH272" s="827"/>
      <c r="FNI272" s="827"/>
      <c r="FNJ272" s="827"/>
      <c r="FNK272" s="827"/>
      <c r="FNL272" s="827"/>
      <c r="FNM272" s="844"/>
      <c r="FNN272" s="844"/>
      <c r="FNO272" s="827"/>
      <c r="FNP272" s="827"/>
      <c r="FNQ272" s="844"/>
      <c r="FNR272" s="844"/>
      <c r="FNS272" s="827"/>
      <c r="FNT272" s="827"/>
      <c r="FNU272" s="827"/>
      <c r="FNV272" s="827"/>
      <c r="FNW272" s="827"/>
      <c r="FNX272" s="843"/>
      <c r="FNY272" s="845"/>
      <c r="FNZ272" s="827"/>
      <c r="FOA272" s="827"/>
      <c r="FOB272" s="827"/>
      <c r="FOC272" s="827"/>
      <c r="FOD272" s="827"/>
      <c r="FOE272" s="827"/>
      <c r="FOF272" s="827"/>
      <c r="FOG272" s="846"/>
      <c r="FOH272" s="846"/>
      <c r="FOI272" s="846"/>
      <c r="FOJ272" s="846"/>
      <c r="FOK272" s="846"/>
      <c r="FOL272" s="846"/>
      <c r="FOM272" s="846"/>
      <c r="FON272" s="846"/>
      <c r="FOO272" s="846"/>
      <c r="FOP272" s="846"/>
      <c r="FOQ272" s="846"/>
      <c r="FOR272" s="846"/>
      <c r="FOS272" s="846"/>
      <c r="FOT272" s="846"/>
      <c r="FOU272" s="846"/>
      <c r="FOV272" s="846"/>
      <c r="FOW272" s="846"/>
      <c r="FOX272" s="846"/>
      <c r="FOY272" s="846"/>
      <c r="FOZ272" s="846"/>
      <c r="FPA272" s="846"/>
      <c r="FPB272" s="846"/>
      <c r="FPC272" s="846"/>
      <c r="FPD272" s="846"/>
      <c r="FPE272" s="846"/>
      <c r="FPF272" s="846"/>
      <c r="FPG272" s="846"/>
      <c r="FPH272" s="846"/>
      <c r="FPI272" s="846"/>
      <c r="FPJ272" s="846"/>
      <c r="FPK272" s="846"/>
      <c r="FPL272" s="846"/>
      <c r="FPM272" s="846"/>
      <c r="FPN272" s="846"/>
      <c r="FPO272" s="846"/>
      <c r="FPP272" s="846"/>
      <c r="FPQ272" s="846"/>
      <c r="FPR272" s="846"/>
      <c r="FPS272" s="846"/>
      <c r="FPT272" s="846"/>
      <c r="FPU272" s="846"/>
      <c r="FPV272" s="846"/>
      <c r="FPW272" s="846"/>
      <c r="FPX272" s="846"/>
      <c r="FPY272" s="827"/>
      <c r="FPZ272" s="827"/>
      <c r="FQA272" s="827"/>
      <c r="FQB272" s="827"/>
      <c r="FQC272" s="827"/>
      <c r="FQD272" s="827"/>
      <c r="FQE272" s="827"/>
      <c r="FQF272" s="827"/>
      <c r="FQG272" s="827"/>
      <c r="FQH272" s="827"/>
      <c r="FQI272" s="827"/>
      <c r="FQJ272" s="827"/>
      <c r="FQK272" s="827"/>
      <c r="FQL272" s="827"/>
      <c r="FQM272" s="827"/>
      <c r="FQN272" s="827"/>
      <c r="FQO272" s="827"/>
      <c r="FQP272" s="827"/>
      <c r="FQQ272" s="827"/>
      <c r="FQR272" s="827"/>
      <c r="FQS272" s="827"/>
      <c r="FQT272" s="827"/>
      <c r="FQU272" s="827"/>
      <c r="FQV272" s="827"/>
      <c r="FQW272" s="844"/>
      <c r="FQX272" s="844"/>
      <c r="FQY272" s="844"/>
      <c r="FQZ272" s="844"/>
      <c r="FRA272" s="844"/>
      <c r="FRB272" s="827"/>
      <c r="FRC272" s="827"/>
      <c r="FRD272" s="844"/>
      <c r="FRE272" s="844"/>
      <c r="FRF272" s="827"/>
      <c r="FRG272" s="827"/>
      <c r="FRH272" s="844"/>
      <c r="FRI272" s="844"/>
      <c r="FRJ272" s="827"/>
      <c r="FRK272" s="827"/>
      <c r="FRL272" s="827"/>
      <c r="FRM272" s="827"/>
      <c r="FRN272" s="827"/>
      <c r="FRO272" s="827"/>
      <c r="FRP272" s="827"/>
      <c r="FRQ272" s="844"/>
      <c r="FRR272" s="844"/>
      <c r="FRS272" s="827"/>
      <c r="FRT272" s="827"/>
      <c r="FRU272" s="844"/>
      <c r="FRV272" s="844"/>
      <c r="FRW272" s="827"/>
      <c r="FRX272" s="827"/>
      <c r="FRY272" s="827"/>
      <c r="FRZ272" s="827"/>
      <c r="FSA272" s="827"/>
      <c r="FSB272" s="843"/>
      <c r="FSC272" s="845"/>
      <c r="FSD272" s="827"/>
      <c r="FSE272" s="827"/>
      <c r="FSF272" s="827"/>
      <c r="FSG272" s="827"/>
      <c r="FSH272" s="827"/>
      <c r="FSI272" s="827"/>
      <c r="FSJ272" s="827"/>
      <c r="FSK272" s="846"/>
      <c r="FSL272" s="846"/>
      <c r="FSM272" s="846"/>
      <c r="FSN272" s="846"/>
      <c r="FSO272" s="846"/>
      <c r="FSP272" s="846"/>
      <c r="FSQ272" s="846"/>
      <c r="FSR272" s="846"/>
      <c r="FSS272" s="846"/>
      <c r="FST272" s="846"/>
      <c r="FSU272" s="846"/>
      <c r="FSV272" s="846"/>
      <c r="FSW272" s="846"/>
      <c r="FSX272" s="846"/>
      <c r="FSY272" s="846"/>
      <c r="FSZ272" s="846"/>
      <c r="FTA272" s="846"/>
      <c r="FTB272" s="846"/>
      <c r="FTC272" s="846"/>
      <c r="FTD272" s="846"/>
      <c r="FTE272" s="846"/>
      <c r="FTF272" s="846"/>
      <c r="FTG272" s="846"/>
      <c r="FTH272" s="846"/>
      <c r="FTI272" s="846"/>
      <c r="FTJ272" s="846"/>
      <c r="FTK272" s="846"/>
      <c r="FTL272" s="846"/>
      <c r="FTM272" s="846"/>
      <c r="FTN272" s="846"/>
      <c r="FTO272" s="846"/>
      <c r="FTP272" s="846"/>
      <c r="FTQ272" s="846"/>
      <c r="FTR272" s="846"/>
      <c r="FTS272" s="846"/>
      <c r="FTT272" s="846"/>
      <c r="FTU272" s="846"/>
      <c r="FTV272" s="846"/>
      <c r="FTW272" s="846"/>
      <c r="FTX272" s="846"/>
      <c r="FTY272" s="846"/>
      <c r="FTZ272" s="846"/>
      <c r="FUA272" s="846"/>
      <c r="FUB272" s="846"/>
      <c r="FUC272" s="827"/>
      <c r="FUD272" s="827"/>
      <c r="FUE272" s="827"/>
      <c r="FUF272" s="827"/>
      <c r="FUG272" s="827"/>
      <c r="FUH272" s="827"/>
      <c r="FUI272" s="827"/>
      <c r="FUJ272" s="827"/>
      <c r="FUK272" s="827"/>
      <c r="FUL272" s="827"/>
      <c r="FUM272" s="827"/>
      <c r="FUN272" s="827"/>
      <c r="FUO272" s="827"/>
      <c r="FUP272" s="827"/>
      <c r="FUQ272" s="827"/>
      <c r="FUR272" s="827"/>
      <c r="FUS272" s="827"/>
      <c r="FUT272" s="827"/>
      <c r="FUU272" s="827"/>
      <c r="FUV272" s="827"/>
      <c r="FUW272" s="827"/>
      <c r="FUX272" s="827"/>
      <c r="FUY272" s="827"/>
      <c r="FUZ272" s="827"/>
      <c r="FVA272" s="844"/>
      <c r="FVB272" s="844"/>
      <c r="FVC272" s="844"/>
      <c r="FVD272" s="844"/>
      <c r="FVE272" s="844"/>
      <c r="FVF272" s="827"/>
      <c r="FVG272" s="827"/>
      <c r="FVH272" s="844"/>
      <c r="FVI272" s="844"/>
      <c r="FVJ272" s="827"/>
      <c r="FVK272" s="827"/>
      <c r="FVL272" s="844"/>
      <c r="FVM272" s="844"/>
      <c r="FVN272" s="827"/>
      <c r="FVO272" s="827"/>
      <c r="FVP272" s="827"/>
      <c r="FVQ272" s="827"/>
      <c r="FVR272" s="827"/>
      <c r="FVS272" s="827"/>
      <c r="FVT272" s="827"/>
      <c r="FVU272" s="844"/>
      <c r="FVV272" s="844"/>
      <c r="FVW272" s="827"/>
      <c r="FVX272" s="827"/>
      <c r="FVY272" s="844"/>
      <c r="FVZ272" s="844"/>
      <c r="FWA272" s="827"/>
      <c r="FWB272" s="827"/>
      <c r="FWC272" s="827"/>
      <c r="FWD272" s="827"/>
      <c r="FWE272" s="827"/>
      <c r="FWF272" s="843"/>
      <c r="FWG272" s="845"/>
      <c r="FWH272" s="827"/>
      <c r="FWI272" s="827"/>
      <c r="FWJ272" s="827"/>
      <c r="FWK272" s="827"/>
      <c r="FWL272" s="827"/>
      <c r="FWM272" s="827"/>
      <c r="FWN272" s="827"/>
      <c r="FWO272" s="846"/>
      <c r="FWP272" s="846"/>
      <c r="FWQ272" s="846"/>
      <c r="FWR272" s="846"/>
      <c r="FWS272" s="846"/>
      <c r="FWT272" s="846"/>
      <c r="FWU272" s="846"/>
      <c r="FWV272" s="846"/>
      <c r="FWW272" s="846"/>
      <c r="FWX272" s="846"/>
      <c r="FWY272" s="846"/>
      <c r="FWZ272" s="846"/>
      <c r="FXA272" s="846"/>
      <c r="FXB272" s="846"/>
      <c r="FXC272" s="846"/>
      <c r="FXD272" s="846"/>
      <c r="FXE272" s="846"/>
      <c r="FXF272" s="846"/>
      <c r="FXG272" s="846"/>
      <c r="FXH272" s="846"/>
      <c r="FXI272" s="846"/>
      <c r="FXJ272" s="846"/>
      <c r="FXK272" s="846"/>
      <c r="FXL272" s="846"/>
      <c r="FXM272" s="846"/>
      <c r="FXN272" s="846"/>
      <c r="FXO272" s="846"/>
      <c r="FXP272" s="846"/>
      <c r="FXQ272" s="846"/>
      <c r="FXR272" s="846"/>
      <c r="FXS272" s="846"/>
      <c r="FXT272" s="846"/>
      <c r="FXU272" s="846"/>
      <c r="FXV272" s="846"/>
      <c r="FXW272" s="846"/>
      <c r="FXX272" s="846"/>
      <c r="FXY272" s="846"/>
      <c r="FXZ272" s="846"/>
      <c r="FYA272" s="846"/>
      <c r="FYB272" s="846"/>
      <c r="FYC272" s="846"/>
      <c r="FYD272" s="846"/>
      <c r="FYE272" s="846"/>
      <c r="FYF272" s="846"/>
      <c r="FYG272" s="827"/>
      <c r="FYH272" s="827"/>
      <c r="FYI272" s="827"/>
      <c r="FYJ272" s="827"/>
      <c r="FYK272" s="827"/>
      <c r="FYL272" s="827"/>
      <c r="FYM272" s="827"/>
      <c r="FYN272" s="827"/>
      <c r="FYO272" s="827"/>
      <c r="FYP272" s="827"/>
      <c r="FYQ272" s="827"/>
      <c r="FYR272" s="827"/>
      <c r="FYS272" s="827"/>
      <c r="FYT272" s="827"/>
      <c r="FYU272" s="827"/>
      <c r="FYV272" s="827"/>
      <c r="FYW272" s="827"/>
      <c r="FYX272" s="827"/>
      <c r="FYY272" s="827"/>
      <c r="FYZ272" s="827"/>
      <c r="FZA272" s="827"/>
      <c r="FZB272" s="827"/>
      <c r="FZC272" s="827"/>
      <c r="FZD272" s="827"/>
      <c r="FZE272" s="844"/>
      <c r="FZF272" s="844"/>
      <c r="FZG272" s="844"/>
      <c r="FZH272" s="844"/>
      <c r="FZI272" s="844"/>
      <c r="FZJ272" s="827"/>
      <c r="FZK272" s="827"/>
      <c r="FZL272" s="844"/>
      <c r="FZM272" s="844"/>
      <c r="FZN272" s="827"/>
      <c r="FZO272" s="827"/>
      <c r="FZP272" s="844"/>
      <c r="FZQ272" s="844"/>
      <c r="FZR272" s="827"/>
      <c r="FZS272" s="827"/>
      <c r="FZT272" s="827"/>
      <c r="FZU272" s="827"/>
      <c r="FZV272" s="827"/>
      <c r="FZW272" s="827"/>
      <c r="FZX272" s="827"/>
      <c r="FZY272" s="844"/>
      <c r="FZZ272" s="844"/>
      <c r="GAA272" s="827"/>
      <c r="GAB272" s="827"/>
      <c r="GAC272" s="844"/>
      <c r="GAD272" s="844"/>
      <c r="GAE272" s="827"/>
      <c r="GAF272" s="827"/>
      <c r="GAG272" s="827"/>
      <c r="GAH272" s="827"/>
      <c r="GAI272" s="827"/>
      <c r="GAJ272" s="843"/>
      <c r="GAK272" s="845"/>
      <c r="GAL272" s="827"/>
      <c r="GAM272" s="827"/>
      <c r="GAN272" s="827"/>
      <c r="GAO272" s="827"/>
      <c r="GAP272" s="827"/>
      <c r="GAQ272" s="827"/>
      <c r="GAR272" s="827"/>
      <c r="GAS272" s="846"/>
      <c r="GAT272" s="846"/>
      <c r="GAU272" s="846"/>
      <c r="GAV272" s="846"/>
      <c r="GAW272" s="846"/>
      <c r="GAX272" s="846"/>
      <c r="GAY272" s="846"/>
      <c r="GAZ272" s="846"/>
      <c r="GBA272" s="846"/>
      <c r="GBB272" s="846"/>
      <c r="GBC272" s="846"/>
      <c r="GBD272" s="846"/>
      <c r="GBE272" s="846"/>
      <c r="GBF272" s="846"/>
      <c r="GBG272" s="846"/>
      <c r="GBH272" s="846"/>
      <c r="GBI272" s="846"/>
      <c r="GBJ272" s="846"/>
      <c r="GBK272" s="846"/>
      <c r="GBL272" s="846"/>
      <c r="GBM272" s="846"/>
      <c r="GBN272" s="846"/>
      <c r="GBO272" s="846"/>
      <c r="GBP272" s="846"/>
      <c r="GBQ272" s="846"/>
      <c r="GBR272" s="846"/>
      <c r="GBS272" s="846"/>
      <c r="GBT272" s="846"/>
      <c r="GBU272" s="846"/>
      <c r="GBV272" s="846"/>
      <c r="GBW272" s="846"/>
      <c r="GBX272" s="846"/>
      <c r="GBY272" s="846"/>
      <c r="GBZ272" s="846"/>
      <c r="GCA272" s="846"/>
      <c r="GCB272" s="846"/>
      <c r="GCC272" s="846"/>
      <c r="GCD272" s="846"/>
      <c r="GCE272" s="846"/>
      <c r="GCF272" s="846"/>
      <c r="GCG272" s="846"/>
      <c r="GCH272" s="846"/>
      <c r="GCI272" s="846"/>
      <c r="GCJ272" s="846"/>
      <c r="GCK272" s="827"/>
      <c r="GCL272" s="827"/>
      <c r="GCM272" s="827"/>
      <c r="GCN272" s="827"/>
      <c r="GCO272" s="827"/>
      <c r="GCP272" s="827"/>
      <c r="GCQ272" s="827"/>
      <c r="GCR272" s="827"/>
      <c r="GCS272" s="827"/>
      <c r="GCT272" s="827"/>
      <c r="GCU272" s="827"/>
      <c r="GCV272" s="827"/>
      <c r="GCW272" s="827"/>
      <c r="GCX272" s="827"/>
      <c r="GCY272" s="827"/>
      <c r="GCZ272" s="827"/>
      <c r="GDA272" s="827"/>
      <c r="GDB272" s="827"/>
      <c r="GDC272" s="827"/>
      <c r="GDD272" s="827"/>
      <c r="GDE272" s="827"/>
      <c r="GDF272" s="827"/>
      <c r="GDG272" s="827"/>
      <c r="GDH272" s="827"/>
      <c r="GDI272" s="844"/>
      <c r="GDJ272" s="844"/>
      <c r="GDK272" s="844"/>
      <c r="GDL272" s="844"/>
      <c r="GDM272" s="844"/>
      <c r="GDN272" s="827"/>
      <c r="GDO272" s="827"/>
      <c r="GDP272" s="844"/>
      <c r="GDQ272" s="844"/>
      <c r="GDR272" s="827"/>
      <c r="GDS272" s="827"/>
      <c r="GDT272" s="844"/>
      <c r="GDU272" s="844"/>
      <c r="GDV272" s="827"/>
      <c r="GDW272" s="827"/>
      <c r="GDX272" s="827"/>
      <c r="GDY272" s="827"/>
      <c r="GDZ272" s="827"/>
      <c r="GEA272" s="827"/>
      <c r="GEB272" s="827"/>
      <c r="GEC272" s="844"/>
      <c r="GED272" s="844"/>
      <c r="GEE272" s="827"/>
      <c r="GEF272" s="827"/>
      <c r="GEG272" s="844"/>
      <c r="GEH272" s="844"/>
      <c r="GEI272" s="827"/>
      <c r="GEJ272" s="827"/>
      <c r="GEK272" s="827"/>
      <c r="GEL272" s="827"/>
      <c r="GEM272" s="827"/>
      <c r="GEN272" s="843"/>
      <c r="GEO272" s="845"/>
      <c r="GEP272" s="827"/>
      <c r="GEQ272" s="827"/>
      <c r="GER272" s="827"/>
      <c r="GES272" s="827"/>
      <c r="GET272" s="827"/>
      <c r="GEU272" s="827"/>
      <c r="GEV272" s="827"/>
      <c r="GEW272" s="846"/>
      <c r="GEX272" s="846"/>
      <c r="GEY272" s="846"/>
      <c r="GEZ272" s="846"/>
      <c r="GFA272" s="846"/>
      <c r="GFB272" s="846"/>
      <c r="GFC272" s="846"/>
      <c r="GFD272" s="846"/>
      <c r="GFE272" s="846"/>
      <c r="GFF272" s="846"/>
      <c r="GFG272" s="846"/>
      <c r="GFH272" s="846"/>
      <c r="GFI272" s="846"/>
      <c r="GFJ272" s="846"/>
      <c r="GFK272" s="846"/>
      <c r="GFL272" s="846"/>
      <c r="GFM272" s="846"/>
      <c r="GFN272" s="846"/>
      <c r="GFO272" s="846"/>
      <c r="GFP272" s="846"/>
      <c r="GFQ272" s="846"/>
      <c r="GFR272" s="846"/>
      <c r="GFS272" s="846"/>
      <c r="GFT272" s="846"/>
      <c r="GFU272" s="846"/>
      <c r="GFV272" s="846"/>
      <c r="GFW272" s="846"/>
      <c r="GFX272" s="846"/>
      <c r="GFY272" s="846"/>
      <c r="GFZ272" s="846"/>
      <c r="GGA272" s="846"/>
      <c r="GGB272" s="846"/>
      <c r="GGC272" s="846"/>
      <c r="GGD272" s="846"/>
      <c r="GGE272" s="846"/>
      <c r="GGF272" s="846"/>
      <c r="GGG272" s="846"/>
      <c r="GGH272" s="846"/>
      <c r="GGI272" s="846"/>
      <c r="GGJ272" s="846"/>
      <c r="GGK272" s="846"/>
      <c r="GGL272" s="846"/>
      <c r="GGM272" s="846"/>
      <c r="GGN272" s="846"/>
      <c r="GGO272" s="827"/>
      <c r="GGP272" s="827"/>
      <c r="GGQ272" s="827"/>
      <c r="GGR272" s="827"/>
      <c r="GGS272" s="827"/>
      <c r="GGT272" s="827"/>
      <c r="GGU272" s="827"/>
      <c r="GGV272" s="827"/>
      <c r="GGW272" s="827"/>
      <c r="GGX272" s="827"/>
      <c r="GGY272" s="827"/>
      <c r="GGZ272" s="827"/>
      <c r="GHA272" s="827"/>
      <c r="GHB272" s="827"/>
      <c r="GHC272" s="827"/>
      <c r="GHD272" s="827"/>
      <c r="GHE272" s="827"/>
      <c r="GHF272" s="827"/>
      <c r="GHG272" s="827"/>
      <c r="GHH272" s="827"/>
      <c r="GHI272" s="827"/>
      <c r="GHJ272" s="827"/>
      <c r="GHK272" s="827"/>
      <c r="GHL272" s="827"/>
      <c r="GHM272" s="844"/>
      <c r="GHN272" s="844"/>
      <c r="GHO272" s="844"/>
      <c r="GHP272" s="844"/>
      <c r="GHQ272" s="844"/>
      <c r="GHR272" s="827"/>
      <c r="GHS272" s="827"/>
      <c r="GHT272" s="844"/>
      <c r="GHU272" s="844"/>
      <c r="GHV272" s="827"/>
      <c r="GHW272" s="827"/>
      <c r="GHX272" s="844"/>
      <c r="GHY272" s="844"/>
      <c r="GHZ272" s="827"/>
      <c r="GIA272" s="827"/>
      <c r="GIB272" s="827"/>
      <c r="GIC272" s="827"/>
      <c r="GID272" s="827"/>
      <c r="GIE272" s="827"/>
      <c r="GIF272" s="827"/>
      <c r="GIG272" s="844"/>
      <c r="GIH272" s="844"/>
      <c r="GII272" s="827"/>
      <c r="GIJ272" s="827"/>
      <c r="GIK272" s="844"/>
      <c r="GIL272" s="844"/>
      <c r="GIM272" s="827"/>
      <c r="GIN272" s="827"/>
      <c r="GIO272" s="827"/>
      <c r="GIP272" s="827"/>
      <c r="GIQ272" s="827"/>
      <c r="GIR272" s="843"/>
      <c r="GIS272" s="845"/>
      <c r="GIT272" s="827"/>
      <c r="GIU272" s="827"/>
      <c r="GIV272" s="827"/>
      <c r="GIW272" s="827"/>
      <c r="GIX272" s="827"/>
      <c r="GIY272" s="827"/>
      <c r="GIZ272" s="827"/>
      <c r="GJA272" s="846"/>
      <c r="GJB272" s="846"/>
      <c r="GJC272" s="846"/>
      <c r="GJD272" s="846"/>
      <c r="GJE272" s="846"/>
      <c r="GJF272" s="846"/>
      <c r="GJG272" s="846"/>
      <c r="GJH272" s="846"/>
      <c r="GJI272" s="846"/>
      <c r="GJJ272" s="846"/>
      <c r="GJK272" s="846"/>
      <c r="GJL272" s="846"/>
      <c r="GJM272" s="846"/>
      <c r="GJN272" s="846"/>
      <c r="GJO272" s="846"/>
      <c r="GJP272" s="846"/>
      <c r="GJQ272" s="846"/>
      <c r="GJR272" s="846"/>
      <c r="GJS272" s="846"/>
      <c r="GJT272" s="846"/>
      <c r="GJU272" s="846"/>
      <c r="GJV272" s="846"/>
      <c r="GJW272" s="846"/>
      <c r="GJX272" s="846"/>
      <c r="GJY272" s="846"/>
      <c r="GJZ272" s="846"/>
      <c r="GKA272" s="846"/>
      <c r="GKB272" s="846"/>
      <c r="GKC272" s="846"/>
      <c r="GKD272" s="846"/>
      <c r="GKE272" s="846"/>
      <c r="GKF272" s="846"/>
      <c r="GKG272" s="846"/>
      <c r="GKH272" s="846"/>
      <c r="GKI272" s="846"/>
      <c r="GKJ272" s="846"/>
      <c r="GKK272" s="846"/>
      <c r="GKL272" s="846"/>
      <c r="GKM272" s="846"/>
      <c r="GKN272" s="846"/>
      <c r="GKO272" s="846"/>
      <c r="GKP272" s="846"/>
      <c r="GKQ272" s="846"/>
      <c r="GKR272" s="846"/>
      <c r="GKS272" s="827"/>
      <c r="GKT272" s="827"/>
      <c r="GKU272" s="827"/>
      <c r="GKV272" s="827"/>
      <c r="GKW272" s="827"/>
      <c r="GKX272" s="827"/>
      <c r="GKY272" s="827"/>
      <c r="GKZ272" s="827"/>
      <c r="GLA272" s="827"/>
      <c r="GLB272" s="827"/>
      <c r="GLC272" s="827"/>
      <c r="GLD272" s="827"/>
      <c r="GLE272" s="827"/>
      <c r="GLF272" s="827"/>
      <c r="GLG272" s="827"/>
      <c r="GLH272" s="827"/>
      <c r="GLI272" s="827"/>
      <c r="GLJ272" s="827"/>
      <c r="GLK272" s="827"/>
      <c r="GLL272" s="827"/>
      <c r="GLM272" s="827"/>
      <c r="GLN272" s="827"/>
      <c r="GLO272" s="827"/>
      <c r="GLP272" s="827"/>
      <c r="GLQ272" s="844"/>
      <c r="GLR272" s="844"/>
      <c r="GLS272" s="844"/>
      <c r="GLT272" s="844"/>
      <c r="GLU272" s="844"/>
      <c r="GLV272" s="827"/>
      <c r="GLW272" s="827"/>
      <c r="GLX272" s="844"/>
      <c r="GLY272" s="844"/>
      <c r="GLZ272" s="827"/>
      <c r="GMA272" s="827"/>
      <c r="GMB272" s="844"/>
      <c r="GMC272" s="844"/>
      <c r="GMD272" s="827"/>
      <c r="GME272" s="827"/>
      <c r="GMF272" s="827"/>
      <c r="GMG272" s="827"/>
      <c r="GMH272" s="827"/>
      <c r="GMI272" s="827"/>
      <c r="GMJ272" s="827"/>
      <c r="GMK272" s="844"/>
      <c r="GML272" s="844"/>
      <c r="GMM272" s="827"/>
      <c r="GMN272" s="827"/>
      <c r="GMO272" s="844"/>
      <c r="GMP272" s="844"/>
      <c r="GMQ272" s="827"/>
      <c r="GMR272" s="827"/>
      <c r="GMS272" s="827"/>
      <c r="GMT272" s="827"/>
      <c r="GMU272" s="827"/>
      <c r="GMV272" s="843"/>
      <c r="GMW272" s="845"/>
      <c r="GMX272" s="827"/>
      <c r="GMY272" s="827"/>
      <c r="GMZ272" s="827"/>
      <c r="GNA272" s="827"/>
      <c r="GNB272" s="827"/>
      <c r="GNC272" s="827"/>
      <c r="GND272" s="827"/>
      <c r="GNE272" s="846"/>
      <c r="GNF272" s="846"/>
      <c r="GNG272" s="846"/>
      <c r="GNH272" s="846"/>
      <c r="GNI272" s="846"/>
      <c r="GNJ272" s="846"/>
      <c r="GNK272" s="846"/>
      <c r="GNL272" s="846"/>
      <c r="GNM272" s="846"/>
      <c r="GNN272" s="846"/>
      <c r="GNO272" s="846"/>
      <c r="GNP272" s="846"/>
      <c r="GNQ272" s="846"/>
      <c r="GNR272" s="846"/>
      <c r="GNS272" s="846"/>
      <c r="GNT272" s="846"/>
      <c r="GNU272" s="846"/>
      <c r="GNV272" s="846"/>
      <c r="GNW272" s="846"/>
      <c r="GNX272" s="846"/>
      <c r="GNY272" s="846"/>
      <c r="GNZ272" s="846"/>
      <c r="GOA272" s="846"/>
      <c r="GOB272" s="846"/>
      <c r="GOC272" s="846"/>
      <c r="GOD272" s="846"/>
      <c r="GOE272" s="846"/>
      <c r="GOF272" s="846"/>
      <c r="GOG272" s="846"/>
      <c r="GOH272" s="846"/>
      <c r="GOI272" s="846"/>
      <c r="GOJ272" s="846"/>
      <c r="GOK272" s="846"/>
      <c r="GOL272" s="846"/>
      <c r="GOM272" s="846"/>
      <c r="GON272" s="846"/>
      <c r="GOO272" s="846"/>
      <c r="GOP272" s="846"/>
      <c r="GOQ272" s="846"/>
      <c r="GOR272" s="846"/>
      <c r="GOS272" s="846"/>
      <c r="GOT272" s="846"/>
      <c r="GOU272" s="846"/>
      <c r="GOV272" s="846"/>
      <c r="GOW272" s="827"/>
      <c r="GOX272" s="827"/>
      <c r="GOY272" s="827"/>
      <c r="GOZ272" s="827"/>
      <c r="GPA272" s="827"/>
      <c r="GPB272" s="827"/>
      <c r="GPC272" s="827"/>
      <c r="GPD272" s="827"/>
      <c r="GPE272" s="827"/>
      <c r="GPF272" s="827"/>
      <c r="GPG272" s="827"/>
      <c r="GPH272" s="827"/>
      <c r="GPI272" s="827"/>
      <c r="GPJ272" s="827"/>
      <c r="GPK272" s="827"/>
      <c r="GPL272" s="827"/>
      <c r="GPM272" s="827"/>
      <c r="GPN272" s="827"/>
      <c r="GPO272" s="827"/>
      <c r="GPP272" s="827"/>
      <c r="GPQ272" s="827"/>
      <c r="GPR272" s="827"/>
      <c r="GPS272" s="827"/>
      <c r="GPT272" s="827"/>
      <c r="GPU272" s="844"/>
      <c r="GPV272" s="844"/>
      <c r="GPW272" s="844"/>
      <c r="GPX272" s="844"/>
      <c r="GPY272" s="844"/>
      <c r="GPZ272" s="827"/>
      <c r="GQA272" s="827"/>
      <c r="GQB272" s="844"/>
      <c r="GQC272" s="844"/>
      <c r="GQD272" s="827"/>
      <c r="GQE272" s="827"/>
      <c r="GQF272" s="844"/>
      <c r="GQG272" s="844"/>
      <c r="GQH272" s="827"/>
      <c r="GQI272" s="827"/>
      <c r="GQJ272" s="827"/>
      <c r="GQK272" s="827"/>
      <c r="GQL272" s="827"/>
      <c r="GQM272" s="827"/>
      <c r="GQN272" s="827"/>
      <c r="GQO272" s="844"/>
      <c r="GQP272" s="844"/>
      <c r="GQQ272" s="827"/>
      <c r="GQR272" s="827"/>
      <c r="GQS272" s="844"/>
      <c r="GQT272" s="844"/>
      <c r="GQU272" s="827"/>
      <c r="GQV272" s="827"/>
      <c r="GQW272" s="827"/>
      <c r="GQX272" s="827"/>
      <c r="GQY272" s="827"/>
      <c r="GQZ272" s="843"/>
      <c r="GRA272" s="845"/>
      <c r="GRB272" s="827"/>
      <c r="GRC272" s="827"/>
      <c r="GRD272" s="827"/>
      <c r="GRE272" s="827"/>
      <c r="GRF272" s="827"/>
      <c r="GRG272" s="827"/>
      <c r="GRH272" s="827"/>
      <c r="GRI272" s="846"/>
      <c r="GRJ272" s="846"/>
      <c r="GRK272" s="846"/>
      <c r="GRL272" s="846"/>
      <c r="GRM272" s="846"/>
      <c r="GRN272" s="846"/>
      <c r="GRO272" s="846"/>
      <c r="GRP272" s="846"/>
      <c r="GRQ272" s="846"/>
      <c r="GRR272" s="846"/>
      <c r="GRS272" s="846"/>
      <c r="GRT272" s="846"/>
      <c r="GRU272" s="846"/>
      <c r="GRV272" s="846"/>
      <c r="GRW272" s="846"/>
      <c r="GRX272" s="846"/>
      <c r="GRY272" s="846"/>
      <c r="GRZ272" s="846"/>
      <c r="GSA272" s="846"/>
      <c r="GSB272" s="846"/>
      <c r="GSC272" s="846"/>
      <c r="GSD272" s="846"/>
      <c r="GSE272" s="846"/>
      <c r="GSF272" s="846"/>
      <c r="GSG272" s="846"/>
      <c r="GSH272" s="846"/>
      <c r="GSI272" s="846"/>
      <c r="GSJ272" s="846"/>
      <c r="GSK272" s="846"/>
      <c r="GSL272" s="846"/>
      <c r="GSM272" s="846"/>
      <c r="GSN272" s="846"/>
      <c r="GSO272" s="846"/>
      <c r="GSP272" s="846"/>
      <c r="GSQ272" s="846"/>
      <c r="GSR272" s="846"/>
      <c r="GSS272" s="846"/>
      <c r="GST272" s="846"/>
      <c r="GSU272" s="846"/>
      <c r="GSV272" s="846"/>
      <c r="GSW272" s="846"/>
      <c r="GSX272" s="846"/>
      <c r="GSY272" s="846"/>
      <c r="GSZ272" s="846"/>
      <c r="GTA272" s="827"/>
      <c r="GTB272" s="827"/>
      <c r="GTC272" s="827"/>
      <c r="GTD272" s="827"/>
      <c r="GTE272" s="827"/>
      <c r="GTF272" s="827"/>
      <c r="GTG272" s="827"/>
      <c r="GTH272" s="827"/>
      <c r="GTI272" s="827"/>
      <c r="GTJ272" s="827"/>
      <c r="GTK272" s="827"/>
      <c r="GTL272" s="827"/>
      <c r="GTM272" s="827"/>
      <c r="GTN272" s="827"/>
      <c r="GTO272" s="827"/>
      <c r="GTP272" s="827"/>
      <c r="GTQ272" s="827"/>
      <c r="GTR272" s="827"/>
      <c r="GTS272" s="827"/>
      <c r="GTT272" s="827"/>
      <c r="GTU272" s="827"/>
      <c r="GTV272" s="827"/>
      <c r="GTW272" s="827"/>
      <c r="GTX272" s="827"/>
      <c r="GTY272" s="844"/>
      <c r="GTZ272" s="844"/>
      <c r="GUA272" s="844"/>
      <c r="GUB272" s="844"/>
      <c r="GUC272" s="844"/>
      <c r="GUD272" s="827"/>
      <c r="GUE272" s="827"/>
      <c r="GUF272" s="844"/>
      <c r="GUG272" s="844"/>
      <c r="GUH272" s="827"/>
      <c r="GUI272" s="827"/>
      <c r="GUJ272" s="844"/>
      <c r="GUK272" s="844"/>
      <c r="GUL272" s="827"/>
      <c r="GUM272" s="827"/>
      <c r="GUN272" s="827"/>
      <c r="GUO272" s="827"/>
      <c r="GUP272" s="827"/>
      <c r="GUQ272" s="827"/>
      <c r="GUR272" s="827"/>
      <c r="GUS272" s="844"/>
      <c r="GUT272" s="844"/>
      <c r="GUU272" s="827"/>
      <c r="GUV272" s="827"/>
      <c r="GUW272" s="844"/>
      <c r="GUX272" s="844"/>
      <c r="GUY272" s="827"/>
      <c r="GUZ272" s="827"/>
      <c r="GVA272" s="827"/>
      <c r="GVB272" s="827"/>
      <c r="GVC272" s="827"/>
      <c r="GVD272" s="843"/>
      <c r="GVE272" s="845"/>
      <c r="GVF272" s="827"/>
      <c r="GVG272" s="827"/>
      <c r="GVH272" s="827"/>
      <c r="GVI272" s="827"/>
      <c r="GVJ272" s="827"/>
      <c r="GVK272" s="827"/>
      <c r="GVL272" s="827"/>
      <c r="GVM272" s="846"/>
      <c r="GVN272" s="846"/>
      <c r="GVO272" s="846"/>
      <c r="GVP272" s="846"/>
      <c r="GVQ272" s="846"/>
      <c r="GVR272" s="846"/>
      <c r="GVS272" s="846"/>
      <c r="GVT272" s="846"/>
      <c r="GVU272" s="846"/>
      <c r="GVV272" s="846"/>
      <c r="GVW272" s="846"/>
      <c r="GVX272" s="846"/>
      <c r="GVY272" s="846"/>
      <c r="GVZ272" s="846"/>
      <c r="GWA272" s="846"/>
      <c r="GWB272" s="846"/>
      <c r="GWC272" s="846"/>
      <c r="GWD272" s="846"/>
      <c r="GWE272" s="846"/>
      <c r="GWF272" s="846"/>
      <c r="GWG272" s="846"/>
      <c r="GWH272" s="846"/>
      <c r="GWI272" s="846"/>
      <c r="GWJ272" s="846"/>
      <c r="GWK272" s="846"/>
      <c r="GWL272" s="846"/>
      <c r="GWM272" s="846"/>
      <c r="GWN272" s="846"/>
      <c r="GWO272" s="846"/>
      <c r="GWP272" s="846"/>
      <c r="GWQ272" s="846"/>
      <c r="GWR272" s="846"/>
      <c r="GWS272" s="846"/>
      <c r="GWT272" s="846"/>
      <c r="GWU272" s="846"/>
      <c r="GWV272" s="846"/>
      <c r="GWW272" s="846"/>
      <c r="GWX272" s="846"/>
      <c r="GWY272" s="846"/>
      <c r="GWZ272" s="846"/>
      <c r="GXA272" s="846"/>
      <c r="GXB272" s="846"/>
      <c r="GXC272" s="846"/>
      <c r="GXD272" s="846"/>
      <c r="GXE272" s="827"/>
      <c r="GXF272" s="827"/>
      <c r="GXG272" s="827"/>
      <c r="GXH272" s="827"/>
      <c r="GXI272" s="827"/>
      <c r="GXJ272" s="827"/>
      <c r="GXK272" s="827"/>
      <c r="GXL272" s="827"/>
      <c r="GXM272" s="827"/>
      <c r="GXN272" s="827"/>
      <c r="GXO272" s="827"/>
      <c r="GXP272" s="827"/>
      <c r="GXQ272" s="827"/>
      <c r="GXR272" s="827"/>
      <c r="GXS272" s="827"/>
      <c r="GXT272" s="827"/>
      <c r="GXU272" s="827"/>
      <c r="GXV272" s="827"/>
      <c r="GXW272" s="827"/>
      <c r="GXX272" s="827"/>
      <c r="GXY272" s="827"/>
      <c r="GXZ272" s="827"/>
      <c r="GYA272" s="827"/>
      <c r="GYB272" s="827"/>
      <c r="GYC272" s="844"/>
      <c r="GYD272" s="844"/>
      <c r="GYE272" s="844"/>
      <c r="GYF272" s="844"/>
      <c r="GYG272" s="844"/>
      <c r="GYH272" s="827"/>
      <c r="GYI272" s="827"/>
      <c r="GYJ272" s="844"/>
      <c r="GYK272" s="844"/>
      <c r="GYL272" s="827"/>
      <c r="GYM272" s="827"/>
      <c r="GYN272" s="844"/>
      <c r="GYO272" s="844"/>
      <c r="GYP272" s="827"/>
      <c r="GYQ272" s="827"/>
      <c r="GYR272" s="827"/>
      <c r="GYS272" s="827"/>
      <c r="GYT272" s="827"/>
      <c r="GYU272" s="827"/>
      <c r="GYV272" s="827"/>
      <c r="GYW272" s="844"/>
      <c r="GYX272" s="844"/>
      <c r="GYY272" s="827"/>
      <c r="GYZ272" s="827"/>
      <c r="GZA272" s="844"/>
      <c r="GZB272" s="844"/>
      <c r="GZC272" s="827"/>
      <c r="GZD272" s="827"/>
      <c r="GZE272" s="827"/>
      <c r="GZF272" s="827"/>
      <c r="GZG272" s="827"/>
      <c r="GZH272" s="843"/>
      <c r="GZI272" s="845"/>
      <c r="GZJ272" s="827"/>
      <c r="GZK272" s="827"/>
      <c r="GZL272" s="827"/>
      <c r="GZM272" s="827"/>
      <c r="GZN272" s="827"/>
      <c r="GZO272" s="827"/>
      <c r="GZP272" s="827"/>
      <c r="GZQ272" s="846"/>
      <c r="GZR272" s="846"/>
      <c r="GZS272" s="846"/>
      <c r="GZT272" s="846"/>
      <c r="GZU272" s="846"/>
      <c r="GZV272" s="846"/>
      <c r="GZW272" s="846"/>
      <c r="GZX272" s="846"/>
      <c r="GZY272" s="846"/>
      <c r="GZZ272" s="846"/>
      <c r="HAA272" s="846"/>
      <c r="HAB272" s="846"/>
      <c r="HAC272" s="846"/>
      <c r="HAD272" s="846"/>
      <c r="HAE272" s="846"/>
      <c r="HAF272" s="846"/>
      <c r="HAG272" s="846"/>
      <c r="HAH272" s="846"/>
      <c r="HAI272" s="846"/>
      <c r="HAJ272" s="846"/>
      <c r="HAK272" s="846"/>
      <c r="HAL272" s="846"/>
      <c r="HAM272" s="846"/>
      <c r="HAN272" s="846"/>
      <c r="HAO272" s="846"/>
      <c r="HAP272" s="846"/>
      <c r="HAQ272" s="846"/>
      <c r="HAR272" s="846"/>
      <c r="HAS272" s="846"/>
      <c r="HAT272" s="846"/>
      <c r="HAU272" s="846"/>
      <c r="HAV272" s="846"/>
      <c r="HAW272" s="846"/>
      <c r="HAX272" s="846"/>
      <c r="HAY272" s="846"/>
      <c r="HAZ272" s="846"/>
      <c r="HBA272" s="846"/>
      <c r="HBB272" s="846"/>
      <c r="HBC272" s="846"/>
      <c r="HBD272" s="846"/>
      <c r="HBE272" s="846"/>
      <c r="HBF272" s="846"/>
      <c r="HBG272" s="846"/>
      <c r="HBH272" s="846"/>
      <c r="HBI272" s="827"/>
      <c r="HBJ272" s="827"/>
      <c r="HBK272" s="827"/>
      <c r="HBL272" s="827"/>
      <c r="HBM272" s="827"/>
      <c r="HBN272" s="827"/>
      <c r="HBO272" s="827"/>
      <c r="HBP272" s="827"/>
      <c r="HBQ272" s="827"/>
      <c r="HBR272" s="827"/>
      <c r="HBS272" s="827"/>
      <c r="HBT272" s="827"/>
      <c r="HBU272" s="827"/>
      <c r="HBV272" s="827"/>
      <c r="HBW272" s="827"/>
      <c r="HBX272" s="827"/>
      <c r="HBY272" s="827"/>
      <c r="HBZ272" s="827"/>
      <c r="HCA272" s="827"/>
      <c r="HCB272" s="827"/>
      <c r="HCC272" s="827"/>
      <c r="HCD272" s="827"/>
      <c r="HCE272" s="827"/>
      <c r="HCF272" s="827"/>
      <c r="HCG272" s="844"/>
      <c r="HCH272" s="844"/>
      <c r="HCI272" s="844"/>
      <c r="HCJ272" s="844"/>
      <c r="HCK272" s="844"/>
      <c r="HCL272" s="827"/>
      <c r="HCM272" s="827"/>
      <c r="HCN272" s="844"/>
      <c r="HCO272" s="844"/>
      <c r="HCP272" s="827"/>
      <c r="HCQ272" s="827"/>
      <c r="HCR272" s="844"/>
      <c r="HCS272" s="844"/>
      <c r="HCT272" s="827"/>
      <c r="HCU272" s="827"/>
      <c r="HCV272" s="827"/>
      <c r="HCW272" s="827"/>
      <c r="HCX272" s="827"/>
      <c r="HCY272" s="827"/>
      <c r="HCZ272" s="827"/>
      <c r="HDA272" s="844"/>
      <c r="HDB272" s="844"/>
      <c r="HDC272" s="827"/>
      <c r="HDD272" s="827"/>
      <c r="HDE272" s="844"/>
      <c r="HDF272" s="844"/>
      <c r="HDG272" s="827"/>
      <c r="HDH272" s="827"/>
      <c r="HDI272" s="827"/>
      <c r="HDJ272" s="827"/>
      <c r="HDK272" s="827"/>
      <c r="HDL272" s="843"/>
      <c r="HDM272" s="845"/>
      <c r="HDN272" s="827"/>
      <c r="HDO272" s="827"/>
      <c r="HDP272" s="827"/>
      <c r="HDQ272" s="827"/>
      <c r="HDR272" s="827"/>
      <c r="HDS272" s="827"/>
      <c r="HDT272" s="827"/>
      <c r="HDU272" s="846"/>
      <c r="HDV272" s="846"/>
      <c r="HDW272" s="846"/>
      <c r="HDX272" s="846"/>
      <c r="HDY272" s="846"/>
      <c r="HDZ272" s="846"/>
      <c r="HEA272" s="846"/>
      <c r="HEB272" s="846"/>
      <c r="HEC272" s="846"/>
      <c r="HED272" s="846"/>
      <c r="HEE272" s="846"/>
      <c r="HEF272" s="846"/>
      <c r="HEG272" s="846"/>
      <c r="HEH272" s="846"/>
      <c r="HEI272" s="846"/>
      <c r="HEJ272" s="846"/>
      <c r="HEK272" s="846"/>
      <c r="HEL272" s="846"/>
      <c r="HEM272" s="846"/>
      <c r="HEN272" s="846"/>
      <c r="HEO272" s="846"/>
      <c r="HEP272" s="846"/>
      <c r="HEQ272" s="846"/>
      <c r="HER272" s="846"/>
      <c r="HES272" s="846"/>
      <c r="HET272" s="846"/>
      <c r="HEU272" s="846"/>
      <c r="HEV272" s="846"/>
      <c r="HEW272" s="846"/>
      <c r="HEX272" s="846"/>
      <c r="HEY272" s="846"/>
      <c r="HEZ272" s="846"/>
      <c r="HFA272" s="846"/>
      <c r="HFB272" s="846"/>
      <c r="HFC272" s="846"/>
      <c r="HFD272" s="846"/>
      <c r="HFE272" s="846"/>
      <c r="HFF272" s="846"/>
      <c r="HFG272" s="846"/>
      <c r="HFH272" s="846"/>
      <c r="HFI272" s="846"/>
      <c r="HFJ272" s="846"/>
      <c r="HFK272" s="846"/>
      <c r="HFL272" s="846"/>
      <c r="HFM272" s="827"/>
      <c r="HFN272" s="827"/>
      <c r="HFO272" s="827"/>
      <c r="HFP272" s="827"/>
      <c r="HFQ272" s="827"/>
      <c r="HFR272" s="827"/>
      <c r="HFS272" s="827"/>
      <c r="HFT272" s="827"/>
      <c r="HFU272" s="827"/>
      <c r="HFV272" s="827"/>
      <c r="HFW272" s="827"/>
      <c r="HFX272" s="827"/>
      <c r="HFY272" s="827"/>
      <c r="HFZ272" s="827"/>
      <c r="HGA272" s="827"/>
      <c r="HGB272" s="827"/>
      <c r="HGC272" s="827"/>
      <c r="HGD272" s="827"/>
      <c r="HGE272" s="827"/>
      <c r="HGF272" s="827"/>
      <c r="HGG272" s="827"/>
      <c r="HGH272" s="827"/>
      <c r="HGI272" s="827"/>
      <c r="HGJ272" s="827"/>
      <c r="HGK272" s="844"/>
      <c r="HGL272" s="844"/>
      <c r="HGM272" s="844"/>
      <c r="HGN272" s="844"/>
      <c r="HGO272" s="844"/>
      <c r="HGP272" s="827"/>
      <c r="HGQ272" s="827"/>
      <c r="HGR272" s="844"/>
      <c r="HGS272" s="844"/>
      <c r="HGT272" s="827"/>
      <c r="HGU272" s="827"/>
      <c r="HGV272" s="844"/>
      <c r="HGW272" s="844"/>
      <c r="HGX272" s="827"/>
      <c r="HGY272" s="827"/>
      <c r="HGZ272" s="827"/>
      <c r="HHA272" s="827"/>
      <c r="HHB272" s="827"/>
      <c r="HHC272" s="827"/>
      <c r="HHD272" s="827"/>
      <c r="HHE272" s="844"/>
      <c r="HHF272" s="844"/>
      <c r="HHG272" s="827"/>
      <c r="HHH272" s="827"/>
      <c r="HHI272" s="844"/>
      <c r="HHJ272" s="844"/>
      <c r="HHK272" s="827"/>
      <c r="HHL272" s="827"/>
      <c r="HHM272" s="827"/>
      <c r="HHN272" s="827"/>
      <c r="HHO272" s="827"/>
      <c r="HHP272" s="843"/>
      <c r="HHQ272" s="845"/>
      <c r="HHR272" s="827"/>
      <c r="HHS272" s="827"/>
      <c r="HHT272" s="827"/>
      <c r="HHU272" s="827"/>
      <c r="HHV272" s="827"/>
      <c r="HHW272" s="827"/>
      <c r="HHX272" s="827"/>
      <c r="HHY272" s="846"/>
      <c r="HHZ272" s="846"/>
      <c r="HIA272" s="846"/>
      <c r="HIB272" s="846"/>
      <c r="HIC272" s="846"/>
      <c r="HID272" s="846"/>
      <c r="HIE272" s="846"/>
      <c r="HIF272" s="846"/>
      <c r="HIG272" s="846"/>
      <c r="HIH272" s="846"/>
      <c r="HII272" s="846"/>
      <c r="HIJ272" s="846"/>
      <c r="HIK272" s="846"/>
      <c r="HIL272" s="846"/>
      <c r="HIM272" s="846"/>
      <c r="HIN272" s="846"/>
      <c r="HIO272" s="846"/>
      <c r="HIP272" s="846"/>
      <c r="HIQ272" s="846"/>
      <c r="HIR272" s="846"/>
      <c r="HIS272" s="846"/>
      <c r="HIT272" s="846"/>
      <c r="HIU272" s="846"/>
      <c r="HIV272" s="846"/>
      <c r="HIW272" s="846"/>
      <c r="HIX272" s="846"/>
      <c r="HIY272" s="846"/>
      <c r="HIZ272" s="846"/>
      <c r="HJA272" s="846"/>
      <c r="HJB272" s="846"/>
      <c r="HJC272" s="846"/>
      <c r="HJD272" s="846"/>
      <c r="HJE272" s="846"/>
      <c r="HJF272" s="846"/>
      <c r="HJG272" s="846"/>
      <c r="HJH272" s="846"/>
      <c r="HJI272" s="846"/>
      <c r="HJJ272" s="846"/>
      <c r="HJK272" s="846"/>
      <c r="HJL272" s="846"/>
      <c r="HJM272" s="846"/>
      <c r="HJN272" s="846"/>
      <c r="HJO272" s="846"/>
      <c r="HJP272" s="846"/>
      <c r="HJQ272" s="827"/>
      <c r="HJR272" s="827"/>
      <c r="HJS272" s="827"/>
      <c r="HJT272" s="827"/>
      <c r="HJU272" s="827"/>
      <c r="HJV272" s="827"/>
      <c r="HJW272" s="827"/>
      <c r="HJX272" s="827"/>
      <c r="HJY272" s="827"/>
      <c r="HJZ272" s="827"/>
      <c r="HKA272" s="827"/>
      <c r="HKB272" s="827"/>
      <c r="HKC272" s="827"/>
      <c r="HKD272" s="827"/>
      <c r="HKE272" s="827"/>
      <c r="HKF272" s="827"/>
      <c r="HKG272" s="827"/>
      <c r="HKH272" s="827"/>
      <c r="HKI272" s="827"/>
      <c r="HKJ272" s="827"/>
      <c r="HKK272" s="827"/>
      <c r="HKL272" s="827"/>
      <c r="HKM272" s="827"/>
      <c r="HKN272" s="827"/>
      <c r="HKO272" s="844"/>
      <c r="HKP272" s="844"/>
      <c r="HKQ272" s="844"/>
      <c r="HKR272" s="844"/>
      <c r="HKS272" s="844"/>
      <c r="HKT272" s="827"/>
      <c r="HKU272" s="827"/>
      <c r="HKV272" s="844"/>
      <c r="HKW272" s="844"/>
      <c r="HKX272" s="827"/>
      <c r="HKY272" s="827"/>
      <c r="HKZ272" s="844"/>
      <c r="HLA272" s="844"/>
      <c r="HLB272" s="827"/>
      <c r="HLC272" s="827"/>
      <c r="HLD272" s="827"/>
      <c r="HLE272" s="827"/>
      <c r="HLF272" s="827"/>
      <c r="HLG272" s="827"/>
      <c r="HLH272" s="827"/>
      <c r="HLI272" s="844"/>
      <c r="HLJ272" s="844"/>
      <c r="HLK272" s="827"/>
      <c r="HLL272" s="827"/>
      <c r="HLM272" s="844"/>
      <c r="HLN272" s="844"/>
      <c r="HLO272" s="827"/>
      <c r="HLP272" s="827"/>
      <c r="HLQ272" s="827"/>
      <c r="HLR272" s="827"/>
      <c r="HLS272" s="827"/>
      <c r="HLT272" s="843"/>
      <c r="HLU272" s="845"/>
      <c r="HLV272" s="827"/>
      <c r="HLW272" s="827"/>
      <c r="HLX272" s="827"/>
      <c r="HLY272" s="827"/>
      <c r="HLZ272" s="827"/>
      <c r="HMA272" s="827"/>
      <c r="HMB272" s="827"/>
      <c r="HMC272" s="846"/>
      <c r="HMD272" s="846"/>
      <c r="HME272" s="846"/>
      <c r="HMF272" s="846"/>
      <c r="HMG272" s="846"/>
      <c r="HMH272" s="846"/>
      <c r="HMI272" s="846"/>
      <c r="HMJ272" s="846"/>
      <c r="HMK272" s="846"/>
      <c r="HML272" s="846"/>
      <c r="HMM272" s="846"/>
      <c r="HMN272" s="846"/>
      <c r="HMO272" s="846"/>
      <c r="HMP272" s="846"/>
      <c r="HMQ272" s="846"/>
      <c r="HMR272" s="846"/>
      <c r="HMS272" s="846"/>
      <c r="HMT272" s="846"/>
      <c r="HMU272" s="846"/>
      <c r="HMV272" s="846"/>
      <c r="HMW272" s="846"/>
      <c r="HMX272" s="846"/>
      <c r="HMY272" s="846"/>
      <c r="HMZ272" s="846"/>
      <c r="HNA272" s="846"/>
      <c r="HNB272" s="846"/>
      <c r="HNC272" s="846"/>
      <c r="HND272" s="846"/>
      <c r="HNE272" s="846"/>
      <c r="HNF272" s="846"/>
      <c r="HNG272" s="846"/>
      <c r="HNH272" s="846"/>
      <c r="HNI272" s="846"/>
      <c r="HNJ272" s="846"/>
      <c r="HNK272" s="846"/>
      <c r="HNL272" s="846"/>
      <c r="HNM272" s="846"/>
      <c r="HNN272" s="846"/>
      <c r="HNO272" s="846"/>
      <c r="HNP272" s="846"/>
      <c r="HNQ272" s="846"/>
      <c r="HNR272" s="846"/>
      <c r="HNS272" s="846"/>
      <c r="HNT272" s="846"/>
      <c r="HNU272" s="827"/>
      <c r="HNV272" s="827"/>
      <c r="HNW272" s="827"/>
      <c r="HNX272" s="827"/>
      <c r="HNY272" s="827"/>
      <c r="HNZ272" s="827"/>
      <c r="HOA272" s="827"/>
      <c r="HOB272" s="827"/>
      <c r="HOC272" s="827"/>
      <c r="HOD272" s="827"/>
      <c r="HOE272" s="827"/>
      <c r="HOF272" s="827"/>
      <c r="HOG272" s="827"/>
      <c r="HOH272" s="827"/>
      <c r="HOI272" s="827"/>
      <c r="HOJ272" s="827"/>
      <c r="HOK272" s="827"/>
      <c r="HOL272" s="827"/>
      <c r="HOM272" s="827"/>
      <c r="HON272" s="827"/>
      <c r="HOO272" s="827"/>
      <c r="HOP272" s="827"/>
      <c r="HOQ272" s="827"/>
      <c r="HOR272" s="827"/>
      <c r="HOS272" s="844"/>
      <c r="HOT272" s="844"/>
      <c r="HOU272" s="844"/>
      <c r="HOV272" s="844"/>
      <c r="HOW272" s="844"/>
      <c r="HOX272" s="827"/>
      <c r="HOY272" s="827"/>
      <c r="HOZ272" s="844"/>
      <c r="HPA272" s="844"/>
      <c r="HPB272" s="827"/>
      <c r="HPC272" s="827"/>
      <c r="HPD272" s="844"/>
      <c r="HPE272" s="844"/>
      <c r="HPF272" s="827"/>
      <c r="HPG272" s="827"/>
      <c r="HPH272" s="827"/>
      <c r="HPI272" s="827"/>
      <c r="HPJ272" s="827"/>
      <c r="HPK272" s="827"/>
      <c r="HPL272" s="827"/>
      <c r="HPM272" s="844"/>
      <c r="HPN272" s="844"/>
      <c r="HPO272" s="827"/>
      <c r="HPP272" s="827"/>
      <c r="HPQ272" s="844"/>
      <c r="HPR272" s="844"/>
      <c r="HPS272" s="827"/>
      <c r="HPT272" s="827"/>
      <c r="HPU272" s="827"/>
      <c r="HPV272" s="827"/>
      <c r="HPW272" s="827"/>
      <c r="HPX272" s="843"/>
      <c r="HPY272" s="845"/>
      <c r="HPZ272" s="827"/>
      <c r="HQA272" s="827"/>
      <c r="HQB272" s="827"/>
      <c r="HQC272" s="827"/>
      <c r="HQD272" s="827"/>
      <c r="HQE272" s="827"/>
      <c r="HQF272" s="827"/>
      <c r="HQG272" s="846"/>
      <c r="HQH272" s="846"/>
      <c r="HQI272" s="846"/>
      <c r="HQJ272" s="846"/>
      <c r="HQK272" s="846"/>
      <c r="HQL272" s="846"/>
      <c r="HQM272" s="846"/>
      <c r="HQN272" s="846"/>
      <c r="HQO272" s="846"/>
      <c r="HQP272" s="846"/>
      <c r="HQQ272" s="846"/>
      <c r="HQR272" s="846"/>
      <c r="HQS272" s="846"/>
      <c r="HQT272" s="846"/>
      <c r="HQU272" s="846"/>
      <c r="HQV272" s="846"/>
      <c r="HQW272" s="846"/>
      <c r="HQX272" s="846"/>
      <c r="HQY272" s="846"/>
      <c r="HQZ272" s="846"/>
      <c r="HRA272" s="846"/>
      <c r="HRB272" s="846"/>
      <c r="HRC272" s="846"/>
      <c r="HRD272" s="846"/>
      <c r="HRE272" s="846"/>
      <c r="HRF272" s="846"/>
      <c r="HRG272" s="846"/>
      <c r="HRH272" s="846"/>
      <c r="HRI272" s="846"/>
      <c r="HRJ272" s="846"/>
      <c r="HRK272" s="846"/>
      <c r="HRL272" s="846"/>
      <c r="HRM272" s="846"/>
      <c r="HRN272" s="846"/>
      <c r="HRO272" s="846"/>
      <c r="HRP272" s="846"/>
      <c r="HRQ272" s="846"/>
      <c r="HRR272" s="846"/>
      <c r="HRS272" s="846"/>
      <c r="HRT272" s="846"/>
      <c r="HRU272" s="846"/>
      <c r="HRV272" s="846"/>
      <c r="HRW272" s="846"/>
      <c r="HRX272" s="846"/>
      <c r="HRY272" s="827"/>
      <c r="HRZ272" s="827"/>
      <c r="HSA272" s="827"/>
      <c r="HSB272" s="827"/>
      <c r="HSC272" s="827"/>
      <c r="HSD272" s="827"/>
      <c r="HSE272" s="827"/>
      <c r="HSF272" s="827"/>
      <c r="HSG272" s="827"/>
      <c r="HSH272" s="827"/>
      <c r="HSI272" s="827"/>
      <c r="HSJ272" s="827"/>
      <c r="HSK272" s="827"/>
      <c r="HSL272" s="827"/>
      <c r="HSM272" s="827"/>
      <c r="HSN272" s="827"/>
      <c r="HSO272" s="827"/>
      <c r="HSP272" s="827"/>
      <c r="HSQ272" s="827"/>
      <c r="HSR272" s="827"/>
      <c r="HSS272" s="827"/>
      <c r="HST272" s="827"/>
      <c r="HSU272" s="827"/>
      <c r="HSV272" s="827"/>
      <c r="HSW272" s="844"/>
      <c r="HSX272" s="844"/>
      <c r="HSY272" s="844"/>
      <c r="HSZ272" s="844"/>
      <c r="HTA272" s="844"/>
      <c r="HTB272" s="827"/>
      <c r="HTC272" s="827"/>
      <c r="HTD272" s="844"/>
      <c r="HTE272" s="844"/>
      <c r="HTF272" s="827"/>
      <c r="HTG272" s="827"/>
      <c r="HTH272" s="844"/>
      <c r="HTI272" s="844"/>
      <c r="HTJ272" s="827"/>
      <c r="HTK272" s="827"/>
      <c r="HTL272" s="827"/>
      <c r="HTM272" s="827"/>
      <c r="HTN272" s="827"/>
      <c r="HTO272" s="827"/>
      <c r="HTP272" s="827"/>
      <c r="HTQ272" s="844"/>
      <c r="HTR272" s="844"/>
      <c r="HTS272" s="827"/>
      <c r="HTT272" s="827"/>
      <c r="HTU272" s="844"/>
      <c r="HTV272" s="844"/>
      <c r="HTW272" s="827"/>
      <c r="HTX272" s="827"/>
      <c r="HTY272" s="827"/>
      <c r="HTZ272" s="827"/>
      <c r="HUA272" s="827"/>
      <c r="HUB272" s="843"/>
      <c r="HUC272" s="845"/>
      <c r="HUD272" s="827"/>
      <c r="HUE272" s="827"/>
      <c r="HUF272" s="827"/>
      <c r="HUG272" s="827"/>
      <c r="HUH272" s="827"/>
      <c r="HUI272" s="827"/>
      <c r="HUJ272" s="827"/>
      <c r="HUK272" s="846"/>
      <c r="HUL272" s="846"/>
      <c r="HUM272" s="846"/>
      <c r="HUN272" s="846"/>
      <c r="HUO272" s="846"/>
      <c r="HUP272" s="846"/>
      <c r="HUQ272" s="846"/>
      <c r="HUR272" s="846"/>
      <c r="HUS272" s="846"/>
      <c r="HUT272" s="846"/>
      <c r="HUU272" s="846"/>
      <c r="HUV272" s="846"/>
      <c r="HUW272" s="846"/>
      <c r="HUX272" s="846"/>
      <c r="HUY272" s="846"/>
      <c r="HUZ272" s="846"/>
      <c r="HVA272" s="846"/>
      <c r="HVB272" s="846"/>
      <c r="HVC272" s="846"/>
      <c r="HVD272" s="846"/>
      <c r="HVE272" s="846"/>
      <c r="HVF272" s="846"/>
      <c r="HVG272" s="846"/>
      <c r="HVH272" s="846"/>
      <c r="HVI272" s="846"/>
      <c r="HVJ272" s="846"/>
      <c r="HVK272" s="846"/>
      <c r="HVL272" s="846"/>
      <c r="HVM272" s="846"/>
      <c r="HVN272" s="846"/>
      <c r="HVO272" s="846"/>
      <c r="HVP272" s="846"/>
      <c r="HVQ272" s="846"/>
      <c r="HVR272" s="846"/>
      <c r="HVS272" s="846"/>
      <c r="HVT272" s="846"/>
      <c r="HVU272" s="846"/>
      <c r="HVV272" s="846"/>
      <c r="HVW272" s="846"/>
      <c r="HVX272" s="846"/>
      <c r="HVY272" s="846"/>
      <c r="HVZ272" s="846"/>
      <c r="HWA272" s="846"/>
      <c r="HWB272" s="846"/>
      <c r="HWC272" s="827"/>
      <c r="HWD272" s="827"/>
      <c r="HWE272" s="827"/>
      <c r="HWF272" s="827"/>
      <c r="HWG272" s="827"/>
      <c r="HWH272" s="827"/>
      <c r="HWI272" s="827"/>
      <c r="HWJ272" s="827"/>
      <c r="HWK272" s="827"/>
      <c r="HWL272" s="827"/>
      <c r="HWM272" s="827"/>
      <c r="HWN272" s="827"/>
      <c r="HWO272" s="827"/>
      <c r="HWP272" s="827"/>
      <c r="HWQ272" s="827"/>
      <c r="HWR272" s="827"/>
      <c r="HWS272" s="827"/>
      <c r="HWT272" s="827"/>
      <c r="HWU272" s="827"/>
      <c r="HWV272" s="827"/>
      <c r="HWW272" s="827"/>
      <c r="HWX272" s="827"/>
      <c r="HWY272" s="827"/>
      <c r="HWZ272" s="827"/>
      <c r="HXA272" s="844"/>
      <c r="HXB272" s="844"/>
      <c r="HXC272" s="844"/>
      <c r="HXD272" s="844"/>
      <c r="HXE272" s="844"/>
      <c r="HXF272" s="827"/>
      <c r="HXG272" s="827"/>
      <c r="HXH272" s="844"/>
      <c r="HXI272" s="844"/>
      <c r="HXJ272" s="827"/>
      <c r="HXK272" s="827"/>
      <c r="HXL272" s="844"/>
      <c r="HXM272" s="844"/>
      <c r="HXN272" s="827"/>
      <c r="HXO272" s="827"/>
      <c r="HXP272" s="827"/>
      <c r="HXQ272" s="827"/>
      <c r="HXR272" s="827"/>
      <c r="HXS272" s="827"/>
      <c r="HXT272" s="827"/>
      <c r="HXU272" s="844"/>
      <c r="HXV272" s="844"/>
      <c r="HXW272" s="827"/>
      <c r="HXX272" s="827"/>
      <c r="HXY272" s="844"/>
      <c r="HXZ272" s="844"/>
      <c r="HYA272" s="827"/>
      <c r="HYB272" s="827"/>
      <c r="HYC272" s="827"/>
      <c r="HYD272" s="827"/>
      <c r="HYE272" s="827"/>
      <c r="HYF272" s="843"/>
      <c r="HYG272" s="845"/>
      <c r="HYH272" s="827"/>
      <c r="HYI272" s="827"/>
      <c r="HYJ272" s="827"/>
      <c r="HYK272" s="827"/>
      <c r="HYL272" s="827"/>
      <c r="HYM272" s="827"/>
      <c r="HYN272" s="827"/>
      <c r="HYO272" s="846"/>
      <c r="HYP272" s="846"/>
      <c r="HYQ272" s="846"/>
      <c r="HYR272" s="846"/>
      <c r="HYS272" s="846"/>
      <c r="HYT272" s="846"/>
      <c r="HYU272" s="846"/>
      <c r="HYV272" s="846"/>
      <c r="HYW272" s="846"/>
      <c r="HYX272" s="846"/>
      <c r="HYY272" s="846"/>
      <c r="HYZ272" s="846"/>
      <c r="HZA272" s="846"/>
      <c r="HZB272" s="846"/>
      <c r="HZC272" s="846"/>
      <c r="HZD272" s="846"/>
      <c r="HZE272" s="846"/>
      <c r="HZF272" s="846"/>
      <c r="HZG272" s="846"/>
      <c r="HZH272" s="846"/>
      <c r="HZI272" s="846"/>
      <c r="HZJ272" s="846"/>
      <c r="HZK272" s="846"/>
      <c r="HZL272" s="846"/>
      <c r="HZM272" s="846"/>
      <c r="HZN272" s="846"/>
      <c r="HZO272" s="846"/>
      <c r="HZP272" s="846"/>
      <c r="HZQ272" s="846"/>
      <c r="HZR272" s="846"/>
      <c r="HZS272" s="846"/>
      <c r="HZT272" s="846"/>
      <c r="HZU272" s="846"/>
      <c r="HZV272" s="846"/>
      <c r="HZW272" s="846"/>
      <c r="HZX272" s="846"/>
      <c r="HZY272" s="846"/>
      <c r="HZZ272" s="846"/>
      <c r="IAA272" s="846"/>
      <c r="IAB272" s="846"/>
      <c r="IAC272" s="846"/>
      <c r="IAD272" s="846"/>
      <c r="IAE272" s="846"/>
      <c r="IAF272" s="846"/>
      <c r="IAG272" s="827"/>
      <c r="IAH272" s="827"/>
      <c r="IAI272" s="827"/>
      <c r="IAJ272" s="827"/>
      <c r="IAK272" s="827"/>
      <c r="IAL272" s="827"/>
      <c r="IAM272" s="827"/>
      <c r="IAN272" s="827"/>
      <c r="IAO272" s="827"/>
      <c r="IAP272" s="827"/>
      <c r="IAQ272" s="827"/>
      <c r="IAR272" s="827"/>
      <c r="IAS272" s="827"/>
      <c r="IAT272" s="827"/>
      <c r="IAU272" s="827"/>
      <c r="IAV272" s="827"/>
      <c r="IAW272" s="827"/>
      <c r="IAX272" s="827"/>
      <c r="IAY272" s="827"/>
      <c r="IAZ272" s="827"/>
      <c r="IBA272" s="827"/>
      <c r="IBB272" s="827"/>
      <c r="IBC272" s="827"/>
      <c r="IBD272" s="827"/>
      <c r="IBE272" s="844"/>
      <c r="IBF272" s="844"/>
      <c r="IBG272" s="844"/>
      <c r="IBH272" s="844"/>
      <c r="IBI272" s="844"/>
      <c r="IBJ272" s="827"/>
      <c r="IBK272" s="827"/>
      <c r="IBL272" s="844"/>
      <c r="IBM272" s="844"/>
      <c r="IBN272" s="827"/>
      <c r="IBO272" s="827"/>
      <c r="IBP272" s="844"/>
      <c r="IBQ272" s="844"/>
      <c r="IBR272" s="827"/>
      <c r="IBS272" s="827"/>
      <c r="IBT272" s="827"/>
      <c r="IBU272" s="827"/>
      <c r="IBV272" s="827"/>
      <c r="IBW272" s="827"/>
      <c r="IBX272" s="827"/>
      <c r="IBY272" s="844"/>
      <c r="IBZ272" s="844"/>
      <c r="ICA272" s="827"/>
      <c r="ICB272" s="827"/>
      <c r="ICC272" s="844"/>
      <c r="ICD272" s="844"/>
      <c r="ICE272" s="827"/>
      <c r="ICF272" s="827"/>
      <c r="ICG272" s="827"/>
      <c r="ICH272" s="827"/>
      <c r="ICI272" s="827"/>
      <c r="ICJ272" s="843"/>
      <c r="ICK272" s="845"/>
      <c r="ICL272" s="827"/>
      <c r="ICM272" s="827"/>
      <c r="ICN272" s="827"/>
      <c r="ICO272" s="827"/>
      <c r="ICP272" s="827"/>
      <c r="ICQ272" s="827"/>
      <c r="ICR272" s="827"/>
      <c r="ICS272" s="846"/>
      <c r="ICT272" s="846"/>
      <c r="ICU272" s="846"/>
      <c r="ICV272" s="846"/>
      <c r="ICW272" s="846"/>
      <c r="ICX272" s="846"/>
      <c r="ICY272" s="846"/>
      <c r="ICZ272" s="846"/>
      <c r="IDA272" s="846"/>
      <c r="IDB272" s="846"/>
      <c r="IDC272" s="846"/>
      <c r="IDD272" s="846"/>
      <c r="IDE272" s="846"/>
      <c r="IDF272" s="846"/>
      <c r="IDG272" s="846"/>
      <c r="IDH272" s="846"/>
      <c r="IDI272" s="846"/>
      <c r="IDJ272" s="846"/>
      <c r="IDK272" s="846"/>
      <c r="IDL272" s="846"/>
      <c r="IDM272" s="846"/>
      <c r="IDN272" s="846"/>
      <c r="IDO272" s="846"/>
      <c r="IDP272" s="846"/>
      <c r="IDQ272" s="846"/>
      <c r="IDR272" s="846"/>
      <c r="IDS272" s="846"/>
      <c r="IDT272" s="846"/>
      <c r="IDU272" s="846"/>
      <c r="IDV272" s="846"/>
      <c r="IDW272" s="846"/>
      <c r="IDX272" s="846"/>
      <c r="IDY272" s="846"/>
      <c r="IDZ272" s="846"/>
      <c r="IEA272" s="846"/>
      <c r="IEB272" s="846"/>
      <c r="IEC272" s="846"/>
      <c r="IED272" s="846"/>
      <c r="IEE272" s="846"/>
      <c r="IEF272" s="846"/>
      <c r="IEG272" s="846"/>
      <c r="IEH272" s="846"/>
      <c r="IEI272" s="846"/>
      <c r="IEJ272" s="846"/>
      <c r="IEK272" s="827"/>
      <c r="IEL272" s="827"/>
      <c r="IEM272" s="827"/>
      <c r="IEN272" s="827"/>
      <c r="IEO272" s="827"/>
      <c r="IEP272" s="827"/>
      <c r="IEQ272" s="827"/>
      <c r="IER272" s="827"/>
      <c r="IES272" s="827"/>
      <c r="IET272" s="827"/>
      <c r="IEU272" s="827"/>
      <c r="IEV272" s="827"/>
      <c r="IEW272" s="827"/>
      <c r="IEX272" s="827"/>
      <c r="IEY272" s="827"/>
      <c r="IEZ272" s="827"/>
      <c r="IFA272" s="827"/>
      <c r="IFB272" s="827"/>
      <c r="IFC272" s="827"/>
      <c r="IFD272" s="827"/>
      <c r="IFE272" s="827"/>
      <c r="IFF272" s="827"/>
      <c r="IFG272" s="827"/>
      <c r="IFH272" s="827"/>
      <c r="IFI272" s="844"/>
      <c r="IFJ272" s="844"/>
      <c r="IFK272" s="844"/>
      <c r="IFL272" s="844"/>
      <c r="IFM272" s="844"/>
      <c r="IFN272" s="827"/>
      <c r="IFO272" s="827"/>
      <c r="IFP272" s="844"/>
      <c r="IFQ272" s="844"/>
      <c r="IFR272" s="827"/>
      <c r="IFS272" s="827"/>
      <c r="IFT272" s="844"/>
      <c r="IFU272" s="844"/>
      <c r="IFV272" s="827"/>
      <c r="IFW272" s="827"/>
      <c r="IFX272" s="827"/>
      <c r="IFY272" s="827"/>
      <c r="IFZ272" s="827"/>
      <c r="IGA272" s="827"/>
      <c r="IGB272" s="827"/>
      <c r="IGC272" s="844"/>
      <c r="IGD272" s="844"/>
      <c r="IGE272" s="827"/>
      <c r="IGF272" s="827"/>
      <c r="IGG272" s="844"/>
      <c r="IGH272" s="844"/>
      <c r="IGI272" s="827"/>
      <c r="IGJ272" s="827"/>
      <c r="IGK272" s="827"/>
      <c r="IGL272" s="827"/>
      <c r="IGM272" s="827"/>
      <c r="IGN272" s="843"/>
      <c r="IGO272" s="845"/>
      <c r="IGP272" s="827"/>
      <c r="IGQ272" s="827"/>
      <c r="IGR272" s="827"/>
      <c r="IGS272" s="827"/>
      <c r="IGT272" s="827"/>
      <c r="IGU272" s="827"/>
      <c r="IGV272" s="827"/>
      <c r="IGW272" s="846"/>
      <c r="IGX272" s="846"/>
      <c r="IGY272" s="846"/>
      <c r="IGZ272" s="846"/>
      <c r="IHA272" s="846"/>
      <c r="IHB272" s="846"/>
      <c r="IHC272" s="846"/>
      <c r="IHD272" s="846"/>
      <c r="IHE272" s="846"/>
      <c r="IHF272" s="846"/>
      <c r="IHG272" s="846"/>
      <c r="IHH272" s="846"/>
      <c r="IHI272" s="846"/>
      <c r="IHJ272" s="846"/>
      <c r="IHK272" s="846"/>
      <c r="IHL272" s="846"/>
      <c r="IHM272" s="846"/>
      <c r="IHN272" s="846"/>
      <c r="IHO272" s="846"/>
      <c r="IHP272" s="846"/>
      <c r="IHQ272" s="846"/>
      <c r="IHR272" s="846"/>
      <c r="IHS272" s="846"/>
      <c r="IHT272" s="846"/>
      <c r="IHU272" s="846"/>
      <c r="IHV272" s="846"/>
      <c r="IHW272" s="846"/>
      <c r="IHX272" s="846"/>
      <c r="IHY272" s="846"/>
      <c r="IHZ272" s="846"/>
      <c r="IIA272" s="846"/>
      <c r="IIB272" s="846"/>
      <c r="IIC272" s="846"/>
      <c r="IID272" s="846"/>
      <c r="IIE272" s="846"/>
      <c r="IIF272" s="846"/>
      <c r="IIG272" s="846"/>
      <c r="IIH272" s="846"/>
      <c r="III272" s="846"/>
      <c r="IIJ272" s="846"/>
      <c r="IIK272" s="846"/>
      <c r="IIL272" s="846"/>
      <c r="IIM272" s="846"/>
      <c r="IIN272" s="846"/>
      <c r="IIO272" s="827"/>
      <c r="IIP272" s="827"/>
      <c r="IIQ272" s="827"/>
      <c r="IIR272" s="827"/>
      <c r="IIS272" s="827"/>
      <c r="IIT272" s="827"/>
      <c r="IIU272" s="827"/>
      <c r="IIV272" s="827"/>
      <c r="IIW272" s="827"/>
      <c r="IIX272" s="827"/>
      <c r="IIY272" s="827"/>
      <c r="IIZ272" s="827"/>
      <c r="IJA272" s="827"/>
      <c r="IJB272" s="827"/>
      <c r="IJC272" s="827"/>
      <c r="IJD272" s="827"/>
      <c r="IJE272" s="827"/>
      <c r="IJF272" s="827"/>
      <c r="IJG272" s="827"/>
      <c r="IJH272" s="827"/>
      <c r="IJI272" s="827"/>
      <c r="IJJ272" s="827"/>
      <c r="IJK272" s="827"/>
      <c r="IJL272" s="827"/>
      <c r="IJM272" s="844"/>
      <c r="IJN272" s="844"/>
      <c r="IJO272" s="844"/>
      <c r="IJP272" s="844"/>
      <c r="IJQ272" s="844"/>
      <c r="IJR272" s="827"/>
      <c r="IJS272" s="827"/>
      <c r="IJT272" s="844"/>
      <c r="IJU272" s="844"/>
      <c r="IJV272" s="827"/>
      <c r="IJW272" s="827"/>
      <c r="IJX272" s="844"/>
      <c r="IJY272" s="844"/>
      <c r="IJZ272" s="827"/>
      <c r="IKA272" s="827"/>
      <c r="IKB272" s="827"/>
      <c r="IKC272" s="827"/>
      <c r="IKD272" s="827"/>
      <c r="IKE272" s="827"/>
      <c r="IKF272" s="827"/>
      <c r="IKG272" s="844"/>
      <c r="IKH272" s="844"/>
      <c r="IKI272" s="827"/>
      <c r="IKJ272" s="827"/>
      <c r="IKK272" s="844"/>
      <c r="IKL272" s="844"/>
      <c r="IKM272" s="827"/>
      <c r="IKN272" s="827"/>
      <c r="IKO272" s="827"/>
      <c r="IKP272" s="827"/>
      <c r="IKQ272" s="827"/>
      <c r="IKR272" s="843"/>
      <c r="IKS272" s="845"/>
      <c r="IKT272" s="827"/>
      <c r="IKU272" s="827"/>
      <c r="IKV272" s="827"/>
      <c r="IKW272" s="827"/>
      <c r="IKX272" s="827"/>
      <c r="IKY272" s="827"/>
      <c r="IKZ272" s="827"/>
      <c r="ILA272" s="846"/>
      <c r="ILB272" s="846"/>
      <c r="ILC272" s="846"/>
      <c r="ILD272" s="846"/>
      <c r="ILE272" s="846"/>
      <c r="ILF272" s="846"/>
      <c r="ILG272" s="846"/>
      <c r="ILH272" s="846"/>
      <c r="ILI272" s="846"/>
      <c r="ILJ272" s="846"/>
      <c r="ILK272" s="846"/>
      <c r="ILL272" s="846"/>
      <c r="ILM272" s="846"/>
      <c r="ILN272" s="846"/>
      <c r="ILO272" s="846"/>
      <c r="ILP272" s="846"/>
      <c r="ILQ272" s="846"/>
      <c r="ILR272" s="846"/>
      <c r="ILS272" s="846"/>
      <c r="ILT272" s="846"/>
      <c r="ILU272" s="846"/>
      <c r="ILV272" s="846"/>
      <c r="ILW272" s="846"/>
      <c r="ILX272" s="846"/>
      <c r="ILY272" s="846"/>
      <c r="ILZ272" s="846"/>
      <c r="IMA272" s="846"/>
      <c r="IMB272" s="846"/>
      <c r="IMC272" s="846"/>
      <c r="IMD272" s="846"/>
      <c r="IME272" s="846"/>
      <c r="IMF272" s="846"/>
      <c r="IMG272" s="846"/>
      <c r="IMH272" s="846"/>
      <c r="IMI272" s="846"/>
      <c r="IMJ272" s="846"/>
      <c r="IMK272" s="846"/>
      <c r="IML272" s="846"/>
      <c r="IMM272" s="846"/>
      <c r="IMN272" s="846"/>
      <c r="IMO272" s="846"/>
      <c r="IMP272" s="846"/>
      <c r="IMQ272" s="846"/>
      <c r="IMR272" s="846"/>
      <c r="IMS272" s="827"/>
      <c r="IMT272" s="827"/>
      <c r="IMU272" s="827"/>
      <c r="IMV272" s="827"/>
      <c r="IMW272" s="827"/>
      <c r="IMX272" s="827"/>
      <c r="IMY272" s="827"/>
      <c r="IMZ272" s="827"/>
      <c r="INA272" s="827"/>
      <c r="INB272" s="827"/>
      <c r="INC272" s="827"/>
      <c r="IND272" s="827"/>
      <c r="INE272" s="827"/>
      <c r="INF272" s="827"/>
      <c r="ING272" s="827"/>
      <c r="INH272" s="827"/>
      <c r="INI272" s="827"/>
      <c r="INJ272" s="827"/>
      <c r="INK272" s="827"/>
      <c r="INL272" s="827"/>
      <c r="INM272" s="827"/>
      <c r="INN272" s="827"/>
      <c r="INO272" s="827"/>
      <c r="INP272" s="827"/>
      <c r="INQ272" s="844"/>
      <c r="INR272" s="844"/>
      <c r="INS272" s="844"/>
      <c r="INT272" s="844"/>
      <c r="INU272" s="844"/>
      <c r="INV272" s="827"/>
      <c r="INW272" s="827"/>
      <c r="INX272" s="844"/>
      <c r="INY272" s="844"/>
      <c r="INZ272" s="827"/>
      <c r="IOA272" s="827"/>
      <c r="IOB272" s="844"/>
      <c r="IOC272" s="844"/>
      <c r="IOD272" s="827"/>
      <c r="IOE272" s="827"/>
      <c r="IOF272" s="827"/>
      <c r="IOG272" s="827"/>
      <c r="IOH272" s="827"/>
      <c r="IOI272" s="827"/>
      <c r="IOJ272" s="827"/>
      <c r="IOK272" s="844"/>
      <c r="IOL272" s="844"/>
      <c r="IOM272" s="827"/>
      <c r="ION272" s="827"/>
      <c r="IOO272" s="844"/>
      <c r="IOP272" s="844"/>
      <c r="IOQ272" s="827"/>
      <c r="IOR272" s="827"/>
      <c r="IOS272" s="827"/>
      <c r="IOT272" s="827"/>
      <c r="IOU272" s="827"/>
      <c r="IOV272" s="843"/>
      <c r="IOW272" s="845"/>
      <c r="IOX272" s="827"/>
      <c r="IOY272" s="827"/>
      <c r="IOZ272" s="827"/>
      <c r="IPA272" s="827"/>
      <c r="IPB272" s="827"/>
      <c r="IPC272" s="827"/>
      <c r="IPD272" s="827"/>
      <c r="IPE272" s="846"/>
      <c r="IPF272" s="846"/>
      <c r="IPG272" s="846"/>
      <c r="IPH272" s="846"/>
      <c r="IPI272" s="846"/>
      <c r="IPJ272" s="846"/>
      <c r="IPK272" s="846"/>
      <c r="IPL272" s="846"/>
      <c r="IPM272" s="846"/>
      <c r="IPN272" s="846"/>
      <c r="IPO272" s="846"/>
      <c r="IPP272" s="846"/>
      <c r="IPQ272" s="846"/>
      <c r="IPR272" s="846"/>
      <c r="IPS272" s="846"/>
      <c r="IPT272" s="846"/>
      <c r="IPU272" s="846"/>
      <c r="IPV272" s="846"/>
      <c r="IPW272" s="846"/>
      <c r="IPX272" s="846"/>
      <c r="IPY272" s="846"/>
      <c r="IPZ272" s="846"/>
      <c r="IQA272" s="846"/>
      <c r="IQB272" s="846"/>
      <c r="IQC272" s="846"/>
      <c r="IQD272" s="846"/>
      <c r="IQE272" s="846"/>
      <c r="IQF272" s="846"/>
      <c r="IQG272" s="846"/>
      <c r="IQH272" s="846"/>
      <c r="IQI272" s="846"/>
      <c r="IQJ272" s="846"/>
      <c r="IQK272" s="846"/>
      <c r="IQL272" s="846"/>
      <c r="IQM272" s="846"/>
      <c r="IQN272" s="846"/>
      <c r="IQO272" s="846"/>
      <c r="IQP272" s="846"/>
      <c r="IQQ272" s="846"/>
      <c r="IQR272" s="846"/>
      <c r="IQS272" s="846"/>
      <c r="IQT272" s="846"/>
      <c r="IQU272" s="846"/>
      <c r="IQV272" s="846"/>
      <c r="IQW272" s="827"/>
      <c r="IQX272" s="827"/>
      <c r="IQY272" s="827"/>
      <c r="IQZ272" s="827"/>
      <c r="IRA272" s="827"/>
      <c r="IRB272" s="827"/>
      <c r="IRC272" s="827"/>
      <c r="IRD272" s="827"/>
      <c r="IRE272" s="827"/>
      <c r="IRF272" s="827"/>
      <c r="IRG272" s="827"/>
      <c r="IRH272" s="827"/>
      <c r="IRI272" s="827"/>
      <c r="IRJ272" s="827"/>
      <c r="IRK272" s="827"/>
      <c r="IRL272" s="827"/>
      <c r="IRM272" s="827"/>
      <c r="IRN272" s="827"/>
      <c r="IRO272" s="827"/>
      <c r="IRP272" s="827"/>
      <c r="IRQ272" s="827"/>
      <c r="IRR272" s="827"/>
      <c r="IRS272" s="827"/>
      <c r="IRT272" s="827"/>
      <c r="IRU272" s="844"/>
      <c r="IRV272" s="844"/>
      <c r="IRW272" s="844"/>
      <c r="IRX272" s="844"/>
      <c r="IRY272" s="844"/>
      <c r="IRZ272" s="827"/>
      <c r="ISA272" s="827"/>
      <c r="ISB272" s="844"/>
      <c r="ISC272" s="844"/>
      <c r="ISD272" s="827"/>
      <c r="ISE272" s="827"/>
      <c r="ISF272" s="844"/>
      <c r="ISG272" s="844"/>
      <c r="ISH272" s="827"/>
      <c r="ISI272" s="827"/>
      <c r="ISJ272" s="827"/>
      <c r="ISK272" s="827"/>
      <c r="ISL272" s="827"/>
      <c r="ISM272" s="827"/>
      <c r="ISN272" s="827"/>
      <c r="ISO272" s="844"/>
      <c r="ISP272" s="844"/>
      <c r="ISQ272" s="827"/>
      <c r="ISR272" s="827"/>
      <c r="ISS272" s="844"/>
      <c r="IST272" s="844"/>
      <c r="ISU272" s="827"/>
      <c r="ISV272" s="827"/>
      <c r="ISW272" s="827"/>
      <c r="ISX272" s="827"/>
      <c r="ISY272" s="827"/>
      <c r="ISZ272" s="843"/>
      <c r="ITA272" s="845"/>
      <c r="ITB272" s="827"/>
      <c r="ITC272" s="827"/>
      <c r="ITD272" s="827"/>
      <c r="ITE272" s="827"/>
      <c r="ITF272" s="827"/>
      <c r="ITG272" s="827"/>
      <c r="ITH272" s="827"/>
      <c r="ITI272" s="846"/>
      <c r="ITJ272" s="846"/>
      <c r="ITK272" s="846"/>
      <c r="ITL272" s="846"/>
      <c r="ITM272" s="846"/>
      <c r="ITN272" s="846"/>
      <c r="ITO272" s="846"/>
      <c r="ITP272" s="846"/>
      <c r="ITQ272" s="846"/>
      <c r="ITR272" s="846"/>
      <c r="ITS272" s="846"/>
      <c r="ITT272" s="846"/>
      <c r="ITU272" s="846"/>
      <c r="ITV272" s="846"/>
      <c r="ITW272" s="846"/>
      <c r="ITX272" s="846"/>
      <c r="ITY272" s="846"/>
      <c r="ITZ272" s="846"/>
      <c r="IUA272" s="846"/>
      <c r="IUB272" s="846"/>
      <c r="IUC272" s="846"/>
      <c r="IUD272" s="846"/>
      <c r="IUE272" s="846"/>
      <c r="IUF272" s="846"/>
      <c r="IUG272" s="846"/>
      <c r="IUH272" s="846"/>
      <c r="IUI272" s="846"/>
      <c r="IUJ272" s="846"/>
      <c r="IUK272" s="846"/>
      <c r="IUL272" s="846"/>
      <c r="IUM272" s="846"/>
      <c r="IUN272" s="846"/>
      <c r="IUO272" s="846"/>
      <c r="IUP272" s="846"/>
      <c r="IUQ272" s="846"/>
      <c r="IUR272" s="846"/>
      <c r="IUS272" s="846"/>
      <c r="IUT272" s="846"/>
      <c r="IUU272" s="846"/>
      <c r="IUV272" s="846"/>
      <c r="IUW272" s="846"/>
      <c r="IUX272" s="846"/>
      <c r="IUY272" s="846"/>
      <c r="IUZ272" s="846"/>
      <c r="IVA272" s="827"/>
      <c r="IVB272" s="827"/>
      <c r="IVC272" s="827"/>
      <c r="IVD272" s="827"/>
      <c r="IVE272" s="827"/>
      <c r="IVF272" s="827"/>
      <c r="IVG272" s="827"/>
      <c r="IVH272" s="827"/>
      <c r="IVI272" s="827"/>
      <c r="IVJ272" s="827"/>
      <c r="IVK272" s="827"/>
      <c r="IVL272" s="827"/>
      <c r="IVM272" s="827"/>
      <c r="IVN272" s="827"/>
      <c r="IVO272" s="827"/>
      <c r="IVP272" s="827"/>
      <c r="IVQ272" s="827"/>
      <c r="IVR272" s="827"/>
      <c r="IVS272" s="827"/>
      <c r="IVT272" s="827"/>
      <c r="IVU272" s="827"/>
      <c r="IVV272" s="827"/>
      <c r="IVW272" s="827"/>
      <c r="IVX272" s="827"/>
      <c r="IVY272" s="844"/>
      <c r="IVZ272" s="844"/>
      <c r="IWA272" s="844"/>
      <c r="IWB272" s="844"/>
      <c r="IWC272" s="844"/>
      <c r="IWD272" s="827"/>
      <c r="IWE272" s="827"/>
      <c r="IWF272" s="844"/>
      <c r="IWG272" s="844"/>
      <c r="IWH272" s="827"/>
      <c r="IWI272" s="827"/>
      <c r="IWJ272" s="844"/>
      <c r="IWK272" s="844"/>
      <c r="IWL272" s="827"/>
      <c r="IWM272" s="827"/>
      <c r="IWN272" s="827"/>
      <c r="IWO272" s="827"/>
      <c r="IWP272" s="827"/>
      <c r="IWQ272" s="827"/>
      <c r="IWR272" s="827"/>
      <c r="IWS272" s="844"/>
      <c r="IWT272" s="844"/>
      <c r="IWU272" s="827"/>
      <c r="IWV272" s="827"/>
      <c r="IWW272" s="844"/>
      <c r="IWX272" s="844"/>
      <c r="IWY272" s="827"/>
      <c r="IWZ272" s="827"/>
      <c r="IXA272" s="827"/>
      <c r="IXB272" s="827"/>
      <c r="IXC272" s="827"/>
      <c r="IXD272" s="843"/>
      <c r="IXE272" s="845"/>
      <c r="IXF272" s="827"/>
      <c r="IXG272" s="827"/>
      <c r="IXH272" s="827"/>
      <c r="IXI272" s="827"/>
      <c r="IXJ272" s="827"/>
      <c r="IXK272" s="827"/>
      <c r="IXL272" s="827"/>
      <c r="IXM272" s="846"/>
      <c r="IXN272" s="846"/>
      <c r="IXO272" s="846"/>
      <c r="IXP272" s="846"/>
      <c r="IXQ272" s="846"/>
      <c r="IXR272" s="846"/>
      <c r="IXS272" s="846"/>
      <c r="IXT272" s="846"/>
      <c r="IXU272" s="846"/>
      <c r="IXV272" s="846"/>
      <c r="IXW272" s="846"/>
      <c r="IXX272" s="846"/>
      <c r="IXY272" s="846"/>
      <c r="IXZ272" s="846"/>
      <c r="IYA272" s="846"/>
      <c r="IYB272" s="846"/>
      <c r="IYC272" s="846"/>
      <c r="IYD272" s="846"/>
      <c r="IYE272" s="846"/>
      <c r="IYF272" s="846"/>
      <c r="IYG272" s="846"/>
      <c r="IYH272" s="846"/>
      <c r="IYI272" s="846"/>
      <c r="IYJ272" s="846"/>
      <c r="IYK272" s="846"/>
      <c r="IYL272" s="846"/>
      <c r="IYM272" s="846"/>
      <c r="IYN272" s="846"/>
      <c r="IYO272" s="846"/>
      <c r="IYP272" s="846"/>
      <c r="IYQ272" s="846"/>
      <c r="IYR272" s="846"/>
      <c r="IYS272" s="846"/>
      <c r="IYT272" s="846"/>
      <c r="IYU272" s="846"/>
      <c r="IYV272" s="846"/>
      <c r="IYW272" s="846"/>
      <c r="IYX272" s="846"/>
      <c r="IYY272" s="846"/>
      <c r="IYZ272" s="846"/>
      <c r="IZA272" s="846"/>
      <c r="IZB272" s="846"/>
      <c r="IZC272" s="846"/>
      <c r="IZD272" s="846"/>
      <c r="IZE272" s="827"/>
      <c r="IZF272" s="827"/>
      <c r="IZG272" s="827"/>
      <c r="IZH272" s="827"/>
      <c r="IZI272" s="827"/>
      <c r="IZJ272" s="827"/>
      <c r="IZK272" s="827"/>
      <c r="IZL272" s="827"/>
      <c r="IZM272" s="827"/>
      <c r="IZN272" s="827"/>
      <c r="IZO272" s="827"/>
      <c r="IZP272" s="827"/>
      <c r="IZQ272" s="827"/>
      <c r="IZR272" s="827"/>
      <c r="IZS272" s="827"/>
      <c r="IZT272" s="827"/>
      <c r="IZU272" s="827"/>
      <c r="IZV272" s="827"/>
      <c r="IZW272" s="827"/>
      <c r="IZX272" s="827"/>
      <c r="IZY272" s="827"/>
      <c r="IZZ272" s="827"/>
      <c r="JAA272" s="827"/>
      <c r="JAB272" s="827"/>
      <c r="JAC272" s="844"/>
      <c r="JAD272" s="844"/>
      <c r="JAE272" s="844"/>
      <c r="JAF272" s="844"/>
      <c r="JAG272" s="844"/>
      <c r="JAH272" s="827"/>
      <c r="JAI272" s="827"/>
      <c r="JAJ272" s="844"/>
      <c r="JAK272" s="844"/>
      <c r="JAL272" s="827"/>
      <c r="JAM272" s="827"/>
      <c r="JAN272" s="844"/>
      <c r="JAO272" s="844"/>
      <c r="JAP272" s="827"/>
      <c r="JAQ272" s="827"/>
      <c r="JAR272" s="827"/>
      <c r="JAS272" s="827"/>
      <c r="JAT272" s="827"/>
      <c r="JAU272" s="827"/>
      <c r="JAV272" s="827"/>
      <c r="JAW272" s="844"/>
      <c r="JAX272" s="844"/>
      <c r="JAY272" s="827"/>
      <c r="JAZ272" s="827"/>
      <c r="JBA272" s="844"/>
      <c r="JBB272" s="844"/>
      <c r="JBC272" s="827"/>
      <c r="JBD272" s="827"/>
      <c r="JBE272" s="827"/>
      <c r="JBF272" s="827"/>
      <c r="JBG272" s="827"/>
      <c r="JBH272" s="843"/>
      <c r="JBI272" s="845"/>
      <c r="JBJ272" s="827"/>
      <c r="JBK272" s="827"/>
      <c r="JBL272" s="827"/>
      <c r="JBM272" s="827"/>
      <c r="JBN272" s="827"/>
      <c r="JBO272" s="827"/>
      <c r="JBP272" s="827"/>
      <c r="JBQ272" s="846"/>
      <c r="JBR272" s="846"/>
      <c r="JBS272" s="846"/>
      <c r="JBT272" s="846"/>
      <c r="JBU272" s="846"/>
      <c r="JBV272" s="846"/>
      <c r="JBW272" s="846"/>
      <c r="JBX272" s="846"/>
      <c r="JBY272" s="846"/>
      <c r="JBZ272" s="846"/>
      <c r="JCA272" s="846"/>
      <c r="JCB272" s="846"/>
      <c r="JCC272" s="846"/>
      <c r="JCD272" s="846"/>
      <c r="JCE272" s="846"/>
      <c r="JCF272" s="846"/>
      <c r="JCG272" s="846"/>
      <c r="JCH272" s="846"/>
      <c r="JCI272" s="846"/>
      <c r="JCJ272" s="846"/>
      <c r="JCK272" s="846"/>
      <c r="JCL272" s="846"/>
      <c r="JCM272" s="846"/>
      <c r="JCN272" s="846"/>
      <c r="JCO272" s="846"/>
      <c r="JCP272" s="846"/>
      <c r="JCQ272" s="846"/>
      <c r="JCR272" s="846"/>
      <c r="JCS272" s="846"/>
      <c r="JCT272" s="846"/>
      <c r="JCU272" s="846"/>
      <c r="JCV272" s="846"/>
      <c r="JCW272" s="846"/>
      <c r="JCX272" s="846"/>
      <c r="JCY272" s="846"/>
      <c r="JCZ272" s="846"/>
      <c r="JDA272" s="846"/>
      <c r="JDB272" s="846"/>
      <c r="JDC272" s="846"/>
      <c r="JDD272" s="846"/>
      <c r="JDE272" s="846"/>
      <c r="JDF272" s="846"/>
      <c r="JDG272" s="846"/>
      <c r="JDH272" s="846"/>
      <c r="JDI272" s="827"/>
      <c r="JDJ272" s="827"/>
      <c r="JDK272" s="827"/>
      <c r="JDL272" s="827"/>
      <c r="JDM272" s="827"/>
      <c r="JDN272" s="827"/>
      <c r="JDO272" s="827"/>
      <c r="JDP272" s="827"/>
      <c r="JDQ272" s="827"/>
      <c r="JDR272" s="827"/>
      <c r="JDS272" s="827"/>
      <c r="JDT272" s="827"/>
      <c r="JDU272" s="827"/>
      <c r="JDV272" s="827"/>
      <c r="JDW272" s="827"/>
      <c r="JDX272" s="827"/>
      <c r="JDY272" s="827"/>
      <c r="JDZ272" s="827"/>
      <c r="JEA272" s="827"/>
      <c r="JEB272" s="827"/>
      <c r="JEC272" s="827"/>
      <c r="JED272" s="827"/>
      <c r="JEE272" s="827"/>
      <c r="JEF272" s="827"/>
      <c r="JEG272" s="844"/>
      <c r="JEH272" s="844"/>
      <c r="JEI272" s="844"/>
      <c r="JEJ272" s="844"/>
      <c r="JEK272" s="844"/>
      <c r="JEL272" s="827"/>
      <c r="JEM272" s="827"/>
      <c r="JEN272" s="844"/>
      <c r="JEO272" s="844"/>
      <c r="JEP272" s="827"/>
      <c r="JEQ272" s="827"/>
      <c r="JER272" s="844"/>
      <c r="JES272" s="844"/>
      <c r="JET272" s="827"/>
      <c r="JEU272" s="827"/>
      <c r="JEV272" s="827"/>
      <c r="JEW272" s="827"/>
      <c r="JEX272" s="827"/>
      <c r="JEY272" s="827"/>
      <c r="JEZ272" s="827"/>
      <c r="JFA272" s="844"/>
      <c r="JFB272" s="844"/>
      <c r="JFC272" s="827"/>
      <c r="JFD272" s="827"/>
      <c r="JFE272" s="844"/>
      <c r="JFF272" s="844"/>
      <c r="JFG272" s="827"/>
      <c r="JFH272" s="827"/>
      <c r="JFI272" s="827"/>
      <c r="JFJ272" s="827"/>
      <c r="JFK272" s="827"/>
      <c r="JFL272" s="843"/>
      <c r="JFM272" s="845"/>
      <c r="JFN272" s="827"/>
      <c r="JFO272" s="827"/>
      <c r="JFP272" s="827"/>
      <c r="JFQ272" s="827"/>
      <c r="JFR272" s="827"/>
      <c r="JFS272" s="827"/>
      <c r="JFT272" s="827"/>
      <c r="JFU272" s="846"/>
      <c r="JFV272" s="846"/>
      <c r="JFW272" s="846"/>
      <c r="JFX272" s="846"/>
      <c r="JFY272" s="846"/>
      <c r="JFZ272" s="846"/>
      <c r="JGA272" s="846"/>
      <c r="JGB272" s="846"/>
      <c r="JGC272" s="846"/>
      <c r="JGD272" s="846"/>
      <c r="JGE272" s="846"/>
      <c r="JGF272" s="846"/>
      <c r="JGG272" s="846"/>
      <c r="JGH272" s="846"/>
      <c r="JGI272" s="846"/>
      <c r="JGJ272" s="846"/>
      <c r="JGK272" s="846"/>
      <c r="JGL272" s="846"/>
      <c r="JGM272" s="846"/>
      <c r="JGN272" s="846"/>
      <c r="JGO272" s="846"/>
      <c r="JGP272" s="846"/>
      <c r="JGQ272" s="846"/>
      <c r="JGR272" s="846"/>
      <c r="JGS272" s="846"/>
      <c r="JGT272" s="846"/>
      <c r="JGU272" s="846"/>
      <c r="JGV272" s="846"/>
      <c r="JGW272" s="846"/>
      <c r="JGX272" s="846"/>
      <c r="JGY272" s="846"/>
      <c r="JGZ272" s="846"/>
      <c r="JHA272" s="846"/>
      <c r="JHB272" s="846"/>
      <c r="JHC272" s="846"/>
      <c r="JHD272" s="846"/>
      <c r="JHE272" s="846"/>
      <c r="JHF272" s="846"/>
      <c r="JHG272" s="846"/>
      <c r="JHH272" s="846"/>
      <c r="JHI272" s="846"/>
      <c r="JHJ272" s="846"/>
      <c r="JHK272" s="846"/>
      <c r="JHL272" s="846"/>
      <c r="JHM272" s="827"/>
      <c r="JHN272" s="827"/>
      <c r="JHO272" s="827"/>
      <c r="JHP272" s="827"/>
      <c r="JHQ272" s="827"/>
      <c r="JHR272" s="827"/>
      <c r="JHS272" s="827"/>
      <c r="JHT272" s="827"/>
      <c r="JHU272" s="827"/>
      <c r="JHV272" s="827"/>
      <c r="JHW272" s="827"/>
      <c r="JHX272" s="827"/>
      <c r="JHY272" s="827"/>
      <c r="JHZ272" s="827"/>
      <c r="JIA272" s="827"/>
      <c r="JIB272" s="827"/>
      <c r="JIC272" s="827"/>
      <c r="JID272" s="827"/>
      <c r="JIE272" s="827"/>
      <c r="JIF272" s="827"/>
      <c r="JIG272" s="827"/>
      <c r="JIH272" s="827"/>
      <c r="JII272" s="827"/>
      <c r="JIJ272" s="827"/>
      <c r="JIK272" s="844"/>
      <c r="JIL272" s="844"/>
      <c r="JIM272" s="844"/>
      <c r="JIN272" s="844"/>
      <c r="JIO272" s="844"/>
      <c r="JIP272" s="827"/>
      <c r="JIQ272" s="827"/>
      <c r="JIR272" s="844"/>
      <c r="JIS272" s="844"/>
      <c r="JIT272" s="827"/>
      <c r="JIU272" s="827"/>
      <c r="JIV272" s="844"/>
      <c r="JIW272" s="844"/>
      <c r="JIX272" s="827"/>
      <c r="JIY272" s="827"/>
      <c r="JIZ272" s="827"/>
      <c r="JJA272" s="827"/>
      <c r="JJB272" s="827"/>
      <c r="JJC272" s="827"/>
      <c r="JJD272" s="827"/>
      <c r="JJE272" s="844"/>
      <c r="JJF272" s="844"/>
      <c r="JJG272" s="827"/>
      <c r="JJH272" s="827"/>
      <c r="JJI272" s="844"/>
      <c r="JJJ272" s="844"/>
      <c r="JJK272" s="827"/>
      <c r="JJL272" s="827"/>
      <c r="JJM272" s="827"/>
      <c r="JJN272" s="827"/>
      <c r="JJO272" s="827"/>
      <c r="JJP272" s="843"/>
      <c r="JJQ272" s="845"/>
      <c r="JJR272" s="827"/>
      <c r="JJS272" s="827"/>
      <c r="JJT272" s="827"/>
      <c r="JJU272" s="827"/>
      <c r="JJV272" s="827"/>
      <c r="JJW272" s="827"/>
      <c r="JJX272" s="827"/>
      <c r="JJY272" s="846"/>
      <c r="JJZ272" s="846"/>
      <c r="JKA272" s="846"/>
      <c r="JKB272" s="846"/>
      <c r="JKC272" s="846"/>
      <c r="JKD272" s="846"/>
      <c r="JKE272" s="846"/>
      <c r="JKF272" s="846"/>
      <c r="JKG272" s="846"/>
      <c r="JKH272" s="846"/>
      <c r="JKI272" s="846"/>
      <c r="JKJ272" s="846"/>
      <c r="JKK272" s="846"/>
      <c r="JKL272" s="846"/>
      <c r="JKM272" s="846"/>
      <c r="JKN272" s="846"/>
      <c r="JKO272" s="846"/>
      <c r="JKP272" s="846"/>
      <c r="JKQ272" s="846"/>
      <c r="JKR272" s="846"/>
      <c r="JKS272" s="846"/>
      <c r="JKT272" s="846"/>
      <c r="JKU272" s="846"/>
      <c r="JKV272" s="846"/>
      <c r="JKW272" s="846"/>
      <c r="JKX272" s="846"/>
      <c r="JKY272" s="846"/>
      <c r="JKZ272" s="846"/>
      <c r="JLA272" s="846"/>
      <c r="JLB272" s="846"/>
      <c r="JLC272" s="846"/>
      <c r="JLD272" s="846"/>
      <c r="JLE272" s="846"/>
      <c r="JLF272" s="846"/>
      <c r="JLG272" s="846"/>
      <c r="JLH272" s="846"/>
      <c r="JLI272" s="846"/>
      <c r="JLJ272" s="846"/>
      <c r="JLK272" s="846"/>
      <c r="JLL272" s="846"/>
      <c r="JLM272" s="846"/>
      <c r="JLN272" s="846"/>
      <c r="JLO272" s="846"/>
      <c r="JLP272" s="846"/>
      <c r="JLQ272" s="827"/>
      <c r="JLR272" s="827"/>
      <c r="JLS272" s="827"/>
      <c r="JLT272" s="827"/>
      <c r="JLU272" s="827"/>
      <c r="JLV272" s="827"/>
      <c r="JLW272" s="827"/>
      <c r="JLX272" s="827"/>
      <c r="JLY272" s="827"/>
      <c r="JLZ272" s="827"/>
      <c r="JMA272" s="827"/>
      <c r="JMB272" s="827"/>
      <c r="JMC272" s="827"/>
      <c r="JMD272" s="827"/>
      <c r="JME272" s="827"/>
      <c r="JMF272" s="827"/>
      <c r="JMG272" s="827"/>
      <c r="JMH272" s="827"/>
      <c r="JMI272" s="827"/>
      <c r="JMJ272" s="827"/>
      <c r="JMK272" s="827"/>
      <c r="JML272" s="827"/>
      <c r="JMM272" s="827"/>
      <c r="JMN272" s="827"/>
      <c r="JMO272" s="844"/>
      <c r="JMP272" s="844"/>
      <c r="JMQ272" s="844"/>
      <c r="JMR272" s="844"/>
      <c r="JMS272" s="844"/>
      <c r="JMT272" s="827"/>
      <c r="JMU272" s="827"/>
      <c r="JMV272" s="844"/>
      <c r="JMW272" s="844"/>
      <c r="JMX272" s="827"/>
      <c r="JMY272" s="827"/>
      <c r="JMZ272" s="844"/>
      <c r="JNA272" s="844"/>
      <c r="JNB272" s="827"/>
      <c r="JNC272" s="827"/>
      <c r="JND272" s="827"/>
      <c r="JNE272" s="827"/>
      <c r="JNF272" s="827"/>
      <c r="JNG272" s="827"/>
      <c r="JNH272" s="827"/>
      <c r="JNI272" s="844"/>
      <c r="JNJ272" s="844"/>
      <c r="JNK272" s="827"/>
      <c r="JNL272" s="827"/>
      <c r="JNM272" s="844"/>
      <c r="JNN272" s="844"/>
      <c r="JNO272" s="827"/>
      <c r="JNP272" s="827"/>
      <c r="JNQ272" s="827"/>
      <c r="JNR272" s="827"/>
      <c r="JNS272" s="827"/>
      <c r="JNT272" s="843"/>
      <c r="JNU272" s="845"/>
      <c r="JNV272" s="827"/>
      <c r="JNW272" s="827"/>
      <c r="JNX272" s="827"/>
      <c r="JNY272" s="827"/>
      <c r="JNZ272" s="827"/>
      <c r="JOA272" s="827"/>
      <c r="JOB272" s="827"/>
      <c r="JOC272" s="846"/>
      <c r="JOD272" s="846"/>
      <c r="JOE272" s="846"/>
      <c r="JOF272" s="846"/>
      <c r="JOG272" s="846"/>
      <c r="JOH272" s="846"/>
      <c r="JOI272" s="846"/>
      <c r="JOJ272" s="846"/>
      <c r="JOK272" s="846"/>
      <c r="JOL272" s="846"/>
      <c r="JOM272" s="846"/>
      <c r="JON272" s="846"/>
      <c r="JOO272" s="846"/>
      <c r="JOP272" s="846"/>
      <c r="JOQ272" s="846"/>
      <c r="JOR272" s="846"/>
      <c r="JOS272" s="846"/>
      <c r="JOT272" s="846"/>
      <c r="JOU272" s="846"/>
      <c r="JOV272" s="846"/>
      <c r="JOW272" s="846"/>
      <c r="JOX272" s="846"/>
      <c r="JOY272" s="846"/>
      <c r="JOZ272" s="846"/>
      <c r="JPA272" s="846"/>
      <c r="JPB272" s="846"/>
      <c r="JPC272" s="846"/>
      <c r="JPD272" s="846"/>
      <c r="JPE272" s="846"/>
      <c r="JPF272" s="846"/>
      <c r="JPG272" s="846"/>
      <c r="JPH272" s="846"/>
      <c r="JPI272" s="846"/>
      <c r="JPJ272" s="846"/>
      <c r="JPK272" s="846"/>
      <c r="JPL272" s="846"/>
      <c r="JPM272" s="846"/>
      <c r="JPN272" s="846"/>
      <c r="JPO272" s="846"/>
      <c r="JPP272" s="846"/>
      <c r="JPQ272" s="846"/>
      <c r="JPR272" s="846"/>
      <c r="JPS272" s="846"/>
      <c r="JPT272" s="846"/>
      <c r="JPU272" s="827"/>
      <c r="JPV272" s="827"/>
      <c r="JPW272" s="827"/>
      <c r="JPX272" s="827"/>
      <c r="JPY272" s="827"/>
      <c r="JPZ272" s="827"/>
      <c r="JQA272" s="827"/>
      <c r="JQB272" s="827"/>
      <c r="JQC272" s="827"/>
      <c r="JQD272" s="827"/>
      <c r="JQE272" s="827"/>
      <c r="JQF272" s="827"/>
      <c r="JQG272" s="827"/>
      <c r="JQH272" s="827"/>
      <c r="JQI272" s="827"/>
      <c r="JQJ272" s="827"/>
      <c r="JQK272" s="827"/>
      <c r="JQL272" s="827"/>
      <c r="JQM272" s="827"/>
      <c r="JQN272" s="827"/>
      <c r="JQO272" s="827"/>
      <c r="JQP272" s="827"/>
      <c r="JQQ272" s="827"/>
      <c r="JQR272" s="827"/>
      <c r="JQS272" s="844"/>
      <c r="JQT272" s="844"/>
      <c r="JQU272" s="844"/>
      <c r="JQV272" s="844"/>
      <c r="JQW272" s="844"/>
      <c r="JQX272" s="827"/>
      <c r="JQY272" s="827"/>
      <c r="JQZ272" s="844"/>
      <c r="JRA272" s="844"/>
      <c r="JRB272" s="827"/>
      <c r="JRC272" s="827"/>
      <c r="JRD272" s="844"/>
      <c r="JRE272" s="844"/>
      <c r="JRF272" s="827"/>
      <c r="JRG272" s="827"/>
      <c r="JRH272" s="827"/>
      <c r="JRI272" s="827"/>
      <c r="JRJ272" s="827"/>
      <c r="JRK272" s="827"/>
      <c r="JRL272" s="827"/>
      <c r="JRM272" s="844"/>
      <c r="JRN272" s="844"/>
      <c r="JRO272" s="827"/>
      <c r="JRP272" s="827"/>
      <c r="JRQ272" s="844"/>
      <c r="JRR272" s="844"/>
      <c r="JRS272" s="827"/>
      <c r="JRT272" s="827"/>
      <c r="JRU272" s="827"/>
      <c r="JRV272" s="827"/>
      <c r="JRW272" s="827"/>
      <c r="JRX272" s="843"/>
      <c r="JRY272" s="845"/>
      <c r="JRZ272" s="827"/>
      <c r="JSA272" s="827"/>
      <c r="JSB272" s="827"/>
      <c r="JSC272" s="827"/>
      <c r="JSD272" s="827"/>
      <c r="JSE272" s="827"/>
      <c r="JSF272" s="827"/>
      <c r="JSG272" s="846"/>
      <c r="JSH272" s="846"/>
      <c r="JSI272" s="846"/>
      <c r="JSJ272" s="846"/>
      <c r="JSK272" s="846"/>
      <c r="JSL272" s="846"/>
      <c r="JSM272" s="846"/>
      <c r="JSN272" s="846"/>
      <c r="JSO272" s="846"/>
      <c r="JSP272" s="846"/>
      <c r="JSQ272" s="846"/>
      <c r="JSR272" s="846"/>
      <c r="JSS272" s="846"/>
      <c r="JST272" s="846"/>
      <c r="JSU272" s="846"/>
      <c r="JSV272" s="846"/>
      <c r="JSW272" s="846"/>
      <c r="JSX272" s="846"/>
      <c r="JSY272" s="846"/>
      <c r="JSZ272" s="846"/>
      <c r="JTA272" s="846"/>
      <c r="JTB272" s="846"/>
      <c r="JTC272" s="846"/>
      <c r="JTD272" s="846"/>
      <c r="JTE272" s="846"/>
      <c r="JTF272" s="846"/>
      <c r="JTG272" s="846"/>
      <c r="JTH272" s="846"/>
      <c r="JTI272" s="846"/>
      <c r="JTJ272" s="846"/>
      <c r="JTK272" s="846"/>
      <c r="JTL272" s="846"/>
      <c r="JTM272" s="846"/>
      <c r="JTN272" s="846"/>
      <c r="JTO272" s="846"/>
      <c r="JTP272" s="846"/>
      <c r="JTQ272" s="846"/>
      <c r="JTR272" s="846"/>
      <c r="JTS272" s="846"/>
      <c r="JTT272" s="846"/>
      <c r="JTU272" s="846"/>
      <c r="JTV272" s="846"/>
      <c r="JTW272" s="846"/>
      <c r="JTX272" s="846"/>
      <c r="JTY272" s="827"/>
      <c r="JTZ272" s="827"/>
      <c r="JUA272" s="827"/>
      <c r="JUB272" s="827"/>
      <c r="JUC272" s="827"/>
      <c r="JUD272" s="827"/>
      <c r="JUE272" s="827"/>
      <c r="JUF272" s="827"/>
      <c r="JUG272" s="827"/>
      <c r="JUH272" s="827"/>
      <c r="JUI272" s="827"/>
      <c r="JUJ272" s="827"/>
      <c r="JUK272" s="827"/>
      <c r="JUL272" s="827"/>
      <c r="JUM272" s="827"/>
      <c r="JUN272" s="827"/>
      <c r="JUO272" s="827"/>
      <c r="JUP272" s="827"/>
      <c r="JUQ272" s="827"/>
      <c r="JUR272" s="827"/>
      <c r="JUS272" s="827"/>
      <c r="JUT272" s="827"/>
      <c r="JUU272" s="827"/>
      <c r="JUV272" s="827"/>
      <c r="JUW272" s="844"/>
      <c r="JUX272" s="844"/>
      <c r="JUY272" s="844"/>
      <c r="JUZ272" s="844"/>
      <c r="JVA272" s="844"/>
      <c r="JVB272" s="827"/>
      <c r="JVC272" s="827"/>
      <c r="JVD272" s="844"/>
      <c r="JVE272" s="844"/>
      <c r="JVF272" s="827"/>
      <c r="JVG272" s="827"/>
      <c r="JVH272" s="844"/>
      <c r="JVI272" s="844"/>
      <c r="JVJ272" s="827"/>
      <c r="JVK272" s="827"/>
      <c r="JVL272" s="827"/>
      <c r="JVM272" s="827"/>
      <c r="JVN272" s="827"/>
      <c r="JVO272" s="827"/>
      <c r="JVP272" s="827"/>
      <c r="JVQ272" s="844"/>
      <c r="JVR272" s="844"/>
      <c r="JVS272" s="827"/>
      <c r="JVT272" s="827"/>
      <c r="JVU272" s="844"/>
      <c r="JVV272" s="844"/>
      <c r="JVW272" s="827"/>
      <c r="JVX272" s="827"/>
      <c r="JVY272" s="827"/>
      <c r="JVZ272" s="827"/>
      <c r="JWA272" s="827"/>
      <c r="JWB272" s="843"/>
      <c r="JWC272" s="845"/>
      <c r="JWD272" s="827"/>
      <c r="JWE272" s="827"/>
      <c r="JWF272" s="827"/>
      <c r="JWG272" s="827"/>
      <c r="JWH272" s="827"/>
      <c r="JWI272" s="827"/>
      <c r="JWJ272" s="827"/>
      <c r="JWK272" s="846"/>
      <c r="JWL272" s="846"/>
      <c r="JWM272" s="846"/>
      <c r="JWN272" s="846"/>
      <c r="JWO272" s="846"/>
      <c r="JWP272" s="846"/>
      <c r="JWQ272" s="846"/>
      <c r="JWR272" s="846"/>
      <c r="JWS272" s="846"/>
      <c r="JWT272" s="846"/>
      <c r="JWU272" s="846"/>
      <c r="JWV272" s="846"/>
      <c r="JWW272" s="846"/>
      <c r="JWX272" s="846"/>
      <c r="JWY272" s="846"/>
      <c r="JWZ272" s="846"/>
      <c r="JXA272" s="846"/>
      <c r="JXB272" s="846"/>
      <c r="JXC272" s="846"/>
      <c r="JXD272" s="846"/>
      <c r="JXE272" s="846"/>
      <c r="JXF272" s="846"/>
      <c r="JXG272" s="846"/>
      <c r="JXH272" s="846"/>
      <c r="JXI272" s="846"/>
      <c r="JXJ272" s="846"/>
      <c r="JXK272" s="846"/>
      <c r="JXL272" s="846"/>
      <c r="JXM272" s="846"/>
      <c r="JXN272" s="846"/>
      <c r="JXO272" s="846"/>
      <c r="JXP272" s="846"/>
      <c r="JXQ272" s="846"/>
      <c r="JXR272" s="846"/>
      <c r="JXS272" s="846"/>
      <c r="JXT272" s="846"/>
      <c r="JXU272" s="846"/>
      <c r="JXV272" s="846"/>
      <c r="JXW272" s="846"/>
      <c r="JXX272" s="846"/>
      <c r="JXY272" s="846"/>
      <c r="JXZ272" s="846"/>
      <c r="JYA272" s="846"/>
      <c r="JYB272" s="846"/>
      <c r="JYC272" s="827"/>
      <c r="JYD272" s="827"/>
      <c r="JYE272" s="827"/>
      <c r="JYF272" s="827"/>
      <c r="JYG272" s="827"/>
      <c r="JYH272" s="827"/>
      <c r="JYI272" s="827"/>
      <c r="JYJ272" s="827"/>
      <c r="JYK272" s="827"/>
      <c r="JYL272" s="827"/>
      <c r="JYM272" s="827"/>
      <c r="JYN272" s="827"/>
      <c r="JYO272" s="827"/>
      <c r="JYP272" s="827"/>
      <c r="JYQ272" s="827"/>
      <c r="JYR272" s="827"/>
      <c r="JYS272" s="827"/>
      <c r="JYT272" s="827"/>
      <c r="JYU272" s="827"/>
      <c r="JYV272" s="827"/>
      <c r="JYW272" s="827"/>
      <c r="JYX272" s="827"/>
      <c r="JYY272" s="827"/>
      <c r="JYZ272" s="827"/>
      <c r="JZA272" s="844"/>
      <c r="JZB272" s="844"/>
      <c r="JZC272" s="844"/>
      <c r="JZD272" s="844"/>
      <c r="JZE272" s="844"/>
      <c r="JZF272" s="827"/>
      <c r="JZG272" s="827"/>
      <c r="JZH272" s="844"/>
      <c r="JZI272" s="844"/>
      <c r="JZJ272" s="827"/>
      <c r="JZK272" s="827"/>
      <c r="JZL272" s="844"/>
      <c r="JZM272" s="844"/>
      <c r="JZN272" s="827"/>
      <c r="JZO272" s="827"/>
      <c r="JZP272" s="827"/>
      <c r="JZQ272" s="827"/>
      <c r="JZR272" s="827"/>
      <c r="JZS272" s="827"/>
      <c r="JZT272" s="827"/>
      <c r="JZU272" s="844"/>
      <c r="JZV272" s="844"/>
      <c r="JZW272" s="827"/>
      <c r="JZX272" s="827"/>
      <c r="JZY272" s="844"/>
      <c r="JZZ272" s="844"/>
      <c r="KAA272" s="827"/>
      <c r="KAB272" s="827"/>
      <c r="KAC272" s="827"/>
      <c r="KAD272" s="827"/>
      <c r="KAE272" s="827"/>
      <c r="KAF272" s="843"/>
      <c r="KAG272" s="845"/>
      <c r="KAH272" s="827"/>
      <c r="KAI272" s="827"/>
      <c r="KAJ272" s="827"/>
      <c r="KAK272" s="827"/>
      <c r="KAL272" s="827"/>
      <c r="KAM272" s="827"/>
      <c r="KAN272" s="827"/>
      <c r="KAO272" s="846"/>
      <c r="KAP272" s="846"/>
      <c r="KAQ272" s="846"/>
      <c r="KAR272" s="846"/>
      <c r="KAS272" s="846"/>
      <c r="KAT272" s="846"/>
      <c r="KAU272" s="846"/>
      <c r="KAV272" s="846"/>
      <c r="KAW272" s="846"/>
      <c r="KAX272" s="846"/>
      <c r="KAY272" s="846"/>
      <c r="KAZ272" s="846"/>
      <c r="KBA272" s="846"/>
      <c r="KBB272" s="846"/>
      <c r="KBC272" s="846"/>
      <c r="KBD272" s="846"/>
      <c r="KBE272" s="846"/>
      <c r="KBF272" s="846"/>
      <c r="KBG272" s="846"/>
      <c r="KBH272" s="846"/>
      <c r="KBI272" s="846"/>
      <c r="KBJ272" s="846"/>
      <c r="KBK272" s="846"/>
      <c r="KBL272" s="846"/>
      <c r="KBM272" s="846"/>
      <c r="KBN272" s="846"/>
      <c r="KBO272" s="846"/>
      <c r="KBP272" s="846"/>
      <c r="KBQ272" s="846"/>
      <c r="KBR272" s="846"/>
      <c r="KBS272" s="846"/>
      <c r="KBT272" s="846"/>
      <c r="KBU272" s="846"/>
      <c r="KBV272" s="846"/>
      <c r="KBW272" s="846"/>
      <c r="KBX272" s="846"/>
      <c r="KBY272" s="846"/>
      <c r="KBZ272" s="846"/>
      <c r="KCA272" s="846"/>
      <c r="KCB272" s="846"/>
      <c r="KCC272" s="846"/>
      <c r="KCD272" s="846"/>
      <c r="KCE272" s="846"/>
      <c r="KCF272" s="846"/>
      <c r="KCG272" s="827"/>
      <c r="KCH272" s="827"/>
      <c r="KCI272" s="827"/>
      <c r="KCJ272" s="827"/>
      <c r="KCK272" s="827"/>
      <c r="KCL272" s="827"/>
      <c r="KCM272" s="827"/>
      <c r="KCN272" s="827"/>
      <c r="KCO272" s="827"/>
      <c r="KCP272" s="827"/>
      <c r="KCQ272" s="827"/>
      <c r="KCR272" s="827"/>
      <c r="KCS272" s="827"/>
      <c r="KCT272" s="827"/>
      <c r="KCU272" s="827"/>
      <c r="KCV272" s="827"/>
      <c r="KCW272" s="827"/>
      <c r="KCX272" s="827"/>
      <c r="KCY272" s="827"/>
      <c r="KCZ272" s="827"/>
      <c r="KDA272" s="827"/>
      <c r="KDB272" s="827"/>
      <c r="KDC272" s="827"/>
      <c r="KDD272" s="827"/>
      <c r="KDE272" s="844"/>
      <c r="KDF272" s="844"/>
      <c r="KDG272" s="844"/>
      <c r="KDH272" s="844"/>
      <c r="KDI272" s="844"/>
      <c r="KDJ272" s="827"/>
      <c r="KDK272" s="827"/>
      <c r="KDL272" s="844"/>
      <c r="KDM272" s="844"/>
      <c r="KDN272" s="827"/>
      <c r="KDO272" s="827"/>
      <c r="KDP272" s="844"/>
      <c r="KDQ272" s="844"/>
      <c r="KDR272" s="827"/>
      <c r="KDS272" s="827"/>
      <c r="KDT272" s="827"/>
      <c r="KDU272" s="827"/>
      <c r="KDV272" s="827"/>
      <c r="KDW272" s="827"/>
      <c r="KDX272" s="827"/>
      <c r="KDY272" s="844"/>
      <c r="KDZ272" s="844"/>
      <c r="KEA272" s="827"/>
      <c r="KEB272" s="827"/>
      <c r="KEC272" s="844"/>
      <c r="KED272" s="844"/>
      <c r="KEE272" s="827"/>
      <c r="KEF272" s="827"/>
      <c r="KEG272" s="827"/>
      <c r="KEH272" s="827"/>
      <c r="KEI272" s="827"/>
      <c r="KEJ272" s="843"/>
      <c r="KEK272" s="845"/>
      <c r="KEL272" s="827"/>
      <c r="KEM272" s="827"/>
      <c r="KEN272" s="827"/>
      <c r="KEO272" s="827"/>
      <c r="KEP272" s="827"/>
      <c r="KEQ272" s="827"/>
      <c r="KER272" s="827"/>
      <c r="KES272" s="846"/>
      <c r="KET272" s="846"/>
      <c r="KEU272" s="846"/>
      <c r="KEV272" s="846"/>
      <c r="KEW272" s="846"/>
      <c r="KEX272" s="846"/>
      <c r="KEY272" s="846"/>
      <c r="KEZ272" s="846"/>
      <c r="KFA272" s="846"/>
      <c r="KFB272" s="846"/>
      <c r="KFC272" s="846"/>
      <c r="KFD272" s="846"/>
      <c r="KFE272" s="846"/>
      <c r="KFF272" s="846"/>
      <c r="KFG272" s="846"/>
      <c r="KFH272" s="846"/>
      <c r="KFI272" s="846"/>
      <c r="KFJ272" s="846"/>
      <c r="KFK272" s="846"/>
      <c r="KFL272" s="846"/>
      <c r="KFM272" s="846"/>
      <c r="KFN272" s="846"/>
      <c r="KFO272" s="846"/>
      <c r="KFP272" s="846"/>
      <c r="KFQ272" s="846"/>
      <c r="KFR272" s="846"/>
      <c r="KFS272" s="846"/>
      <c r="KFT272" s="846"/>
      <c r="KFU272" s="846"/>
      <c r="KFV272" s="846"/>
      <c r="KFW272" s="846"/>
      <c r="KFX272" s="846"/>
      <c r="KFY272" s="846"/>
      <c r="KFZ272" s="846"/>
      <c r="KGA272" s="846"/>
      <c r="KGB272" s="846"/>
      <c r="KGC272" s="846"/>
      <c r="KGD272" s="846"/>
      <c r="KGE272" s="846"/>
      <c r="KGF272" s="846"/>
      <c r="KGG272" s="846"/>
      <c r="KGH272" s="846"/>
      <c r="KGI272" s="846"/>
      <c r="KGJ272" s="846"/>
      <c r="KGK272" s="827"/>
      <c r="KGL272" s="827"/>
      <c r="KGM272" s="827"/>
      <c r="KGN272" s="827"/>
      <c r="KGO272" s="827"/>
      <c r="KGP272" s="827"/>
      <c r="KGQ272" s="827"/>
      <c r="KGR272" s="827"/>
      <c r="KGS272" s="827"/>
      <c r="KGT272" s="827"/>
      <c r="KGU272" s="827"/>
      <c r="KGV272" s="827"/>
      <c r="KGW272" s="827"/>
      <c r="KGX272" s="827"/>
      <c r="KGY272" s="827"/>
      <c r="KGZ272" s="827"/>
      <c r="KHA272" s="827"/>
      <c r="KHB272" s="827"/>
      <c r="KHC272" s="827"/>
      <c r="KHD272" s="827"/>
      <c r="KHE272" s="827"/>
      <c r="KHF272" s="827"/>
      <c r="KHG272" s="827"/>
      <c r="KHH272" s="827"/>
      <c r="KHI272" s="844"/>
      <c r="KHJ272" s="844"/>
      <c r="KHK272" s="844"/>
      <c r="KHL272" s="844"/>
      <c r="KHM272" s="844"/>
      <c r="KHN272" s="827"/>
      <c r="KHO272" s="827"/>
      <c r="KHP272" s="844"/>
      <c r="KHQ272" s="844"/>
      <c r="KHR272" s="827"/>
      <c r="KHS272" s="827"/>
      <c r="KHT272" s="844"/>
      <c r="KHU272" s="844"/>
      <c r="KHV272" s="827"/>
      <c r="KHW272" s="827"/>
      <c r="KHX272" s="827"/>
      <c r="KHY272" s="827"/>
      <c r="KHZ272" s="827"/>
      <c r="KIA272" s="827"/>
      <c r="KIB272" s="827"/>
      <c r="KIC272" s="844"/>
      <c r="KID272" s="844"/>
      <c r="KIE272" s="827"/>
      <c r="KIF272" s="827"/>
      <c r="KIG272" s="844"/>
      <c r="KIH272" s="844"/>
      <c r="KII272" s="827"/>
      <c r="KIJ272" s="827"/>
      <c r="KIK272" s="827"/>
      <c r="KIL272" s="827"/>
      <c r="KIM272" s="827"/>
      <c r="KIN272" s="843"/>
      <c r="KIO272" s="845"/>
      <c r="KIP272" s="827"/>
      <c r="KIQ272" s="827"/>
      <c r="KIR272" s="827"/>
      <c r="KIS272" s="827"/>
      <c r="KIT272" s="827"/>
      <c r="KIU272" s="827"/>
      <c r="KIV272" s="827"/>
      <c r="KIW272" s="846"/>
      <c r="KIX272" s="846"/>
      <c r="KIY272" s="846"/>
      <c r="KIZ272" s="846"/>
      <c r="KJA272" s="846"/>
      <c r="KJB272" s="846"/>
      <c r="KJC272" s="846"/>
      <c r="KJD272" s="846"/>
      <c r="KJE272" s="846"/>
      <c r="KJF272" s="846"/>
      <c r="KJG272" s="846"/>
      <c r="KJH272" s="846"/>
      <c r="KJI272" s="846"/>
      <c r="KJJ272" s="846"/>
      <c r="KJK272" s="846"/>
      <c r="KJL272" s="846"/>
      <c r="KJM272" s="846"/>
      <c r="KJN272" s="846"/>
      <c r="KJO272" s="846"/>
      <c r="KJP272" s="846"/>
      <c r="KJQ272" s="846"/>
      <c r="KJR272" s="846"/>
      <c r="KJS272" s="846"/>
      <c r="KJT272" s="846"/>
      <c r="KJU272" s="846"/>
      <c r="KJV272" s="846"/>
      <c r="KJW272" s="846"/>
      <c r="KJX272" s="846"/>
      <c r="KJY272" s="846"/>
      <c r="KJZ272" s="846"/>
      <c r="KKA272" s="846"/>
      <c r="KKB272" s="846"/>
      <c r="KKC272" s="846"/>
      <c r="KKD272" s="846"/>
      <c r="KKE272" s="846"/>
      <c r="KKF272" s="846"/>
      <c r="KKG272" s="846"/>
      <c r="KKH272" s="846"/>
      <c r="KKI272" s="846"/>
      <c r="KKJ272" s="846"/>
      <c r="KKK272" s="846"/>
      <c r="KKL272" s="846"/>
      <c r="KKM272" s="846"/>
      <c r="KKN272" s="846"/>
      <c r="KKO272" s="827"/>
      <c r="KKP272" s="827"/>
      <c r="KKQ272" s="827"/>
      <c r="KKR272" s="827"/>
      <c r="KKS272" s="827"/>
      <c r="KKT272" s="827"/>
      <c r="KKU272" s="827"/>
      <c r="KKV272" s="827"/>
      <c r="KKW272" s="827"/>
      <c r="KKX272" s="827"/>
      <c r="KKY272" s="827"/>
      <c r="KKZ272" s="827"/>
      <c r="KLA272" s="827"/>
      <c r="KLB272" s="827"/>
      <c r="KLC272" s="827"/>
      <c r="KLD272" s="827"/>
      <c r="KLE272" s="827"/>
      <c r="KLF272" s="827"/>
      <c r="KLG272" s="827"/>
      <c r="KLH272" s="827"/>
      <c r="KLI272" s="827"/>
      <c r="KLJ272" s="827"/>
      <c r="KLK272" s="827"/>
      <c r="KLL272" s="827"/>
      <c r="KLM272" s="844"/>
      <c r="KLN272" s="844"/>
      <c r="KLO272" s="844"/>
      <c r="KLP272" s="844"/>
      <c r="KLQ272" s="844"/>
      <c r="KLR272" s="827"/>
      <c r="KLS272" s="827"/>
      <c r="KLT272" s="844"/>
      <c r="KLU272" s="844"/>
      <c r="KLV272" s="827"/>
      <c r="KLW272" s="827"/>
      <c r="KLX272" s="844"/>
      <c r="KLY272" s="844"/>
      <c r="KLZ272" s="827"/>
      <c r="KMA272" s="827"/>
      <c r="KMB272" s="827"/>
      <c r="KMC272" s="827"/>
      <c r="KMD272" s="827"/>
      <c r="KME272" s="827"/>
      <c r="KMF272" s="827"/>
      <c r="KMG272" s="844"/>
      <c r="KMH272" s="844"/>
      <c r="KMI272" s="827"/>
      <c r="KMJ272" s="827"/>
      <c r="KMK272" s="844"/>
      <c r="KML272" s="844"/>
      <c r="KMM272" s="827"/>
      <c r="KMN272" s="827"/>
      <c r="KMO272" s="827"/>
      <c r="KMP272" s="827"/>
      <c r="KMQ272" s="827"/>
      <c r="KMR272" s="843"/>
      <c r="KMS272" s="845"/>
      <c r="KMT272" s="827"/>
      <c r="KMU272" s="827"/>
      <c r="KMV272" s="827"/>
      <c r="KMW272" s="827"/>
      <c r="KMX272" s="827"/>
      <c r="KMY272" s="827"/>
      <c r="KMZ272" s="827"/>
      <c r="KNA272" s="846"/>
      <c r="KNB272" s="846"/>
      <c r="KNC272" s="846"/>
      <c r="KND272" s="846"/>
      <c r="KNE272" s="846"/>
      <c r="KNF272" s="846"/>
      <c r="KNG272" s="846"/>
      <c r="KNH272" s="846"/>
      <c r="KNI272" s="846"/>
      <c r="KNJ272" s="846"/>
      <c r="KNK272" s="846"/>
      <c r="KNL272" s="846"/>
      <c r="KNM272" s="846"/>
      <c r="KNN272" s="846"/>
      <c r="KNO272" s="846"/>
      <c r="KNP272" s="846"/>
      <c r="KNQ272" s="846"/>
      <c r="KNR272" s="846"/>
      <c r="KNS272" s="846"/>
      <c r="KNT272" s="846"/>
      <c r="KNU272" s="846"/>
      <c r="KNV272" s="846"/>
      <c r="KNW272" s="846"/>
      <c r="KNX272" s="846"/>
      <c r="KNY272" s="846"/>
      <c r="KNZ272" s="846"/>
      <c r="KOA272" s="846"/>
      <c r="KOB272" s="846"/>
      <c r="KOC272" s="846"/>
      <c r="KOD272" s="846"/>
      <c r="KOE272" s="846"/>
      <c r="KOF272" s="846"/>
      <c r="KOG272" s="846"/>
      <c r="KOH272" s="846"/>
      <c r="KOI272" s="846"/>
      <c r="KOJ272" s="846"/>
      <c r="KOK272" s="846"/>
      <c r="KOL272" s="846"/>
      <c r="KOM272" s="846"/>
      <c r="KON272" s="846"/>
      <c r="KOO272" s="846"/>
      <c r="KOP272" s="846"/>
      <c r="KOQ272" s="846"/>
      <c r="KOR272" s="846"/>
      <c r="KOS272" s="827"/>
      <c r="KOT272" s="827"/>
      <c r="KOU272" s="827"/>
      <c r="KOV272" s="827"/>
      <c r="KOW272" s="827"/>
      <c r="KOX272" s="827"/>
      <c r="KOY272" s="827"/>
      <c r="KOZ272" s="827"/>
      <c r="KPA272" s="827"/>
      <c r="KPB272" s="827"/>
      <c r="KPC272" s="827"/>
      <c r="KPD272" s="827"/>
      <c r="KPE272" s="827"/>
      <c r="KPF272" s="827"/>
      <c r="KPG272" s="827"/>
      <c r="KPH272" s="827"/>
      <c r="KPI272" s="827"/>
      <c r="KPJ272" s="827"/>
      <c r="KPK272" s="827"/>
      <c r="KPL272" s="827"/>
      <c r="KPM272" s="827"/>
      <c r="KPN272" s="827"/>
      <c r="KPO272" s="827"/>
      <c r="KPP272" s="827"/>
      <c r="KPQ272" s="844"/>
      <c r="KPR272" s="844"/>
      <c r="KPS272" s="844"/>
      <c r="KPT272" s="844"/>
      <c r="KPU272" s="844"/>
      <c r="KPV272" s="827"/>
      <c r="KPW272" s="827"/>
      <c r="KPX272" s="844"/>
      <c r="KPY272" s="844"/>
      <c r="KPZ272" s="827"/>
      <c r="KQA272" s="827"/>
      <c r="KQB272" s="844"/>
      <c r="KQC272" s="844"/>
      <c r="KQD272" s="827"/>
      <c r="KQE272" s="827"/>
      <c r="KQF272" s="827"/>
      <c r="KQG272" s="827"/>
      <c r="KQH272" s="827"/>
      <c r="KQI272" s="827"/>
      <c r="KQJ272" s="827"/>
      <c r="KQK272" s="844"/>
      <c r="KQL272" s="844"/>
      <c r="KQM272" s="827"/>
      <c r="KQN272" s="827"/>
      <c r="KQO272" s="844"/>
      <c r="KQP272" s="844"/>
      <c r="KQQ272" s="827"/>
      <c r="KQR272" s="827"/>
      <c r="KQS272" s="827"/>
      <c r="KQT272" s="827"/>
      <c r="KQU272" s="827"/>
      <c r="KQV272" s="843"/>
      <c r="KQW272" s="845"/>
      <c r="KQX272" s="827"/>
      <c r="KQY272" s="827"/>
      <c r="KQZ272" s="827"/>
      <c r="KRA272" s="827"/>
      <c r="KRB272" s="827"/>
      <c r="KRC272" s="827"/>
      <c r="KRD272" s="827"/>
      <c r="KRE272" s="846"/>
      <c r="KRF272" s="846"/>
      <c r="KRG272" s="846"/>
      <c r="KRH272" s="846"/>
      <c r="KRI272" s="846"/>
      <c r="KRJ272" s="846"/>
      <c r="KRK272" s="846"/>
      <c r="KRL272" s="846"/>
      <c r="KRM272" s="846"/>
      <c r="KRN272" s="846"/>
      <c r="KRO272" s="846"/>
      <c r="KRP272" s="846"/>
      <c r="KRQ272" s="846"/>
      <c r="KRR272" s="846"/>
      <c r="KRS272" s="846"/>
      <c r="KRT272" s="846"/>
      <c r="KRU272" s="846"/>
      <c r="KRV272" s="846"/>
      <c r="KRW272" s="846"/>
      <c r="KRX272" s="846"/>
      <c r="KRY272" s="846"/>
      <c r="KRZ272" s="846"/>
      <c r="KSA272" s="846"/>
      <c r="KSB272" s="846"/>
      <c r="KSC272" s="846"/>
      <c r="KSD272" s="846"/>
      <c r="KSE272" s="846"/>
      <c r="KSF272" s="846"/>
      <c r="KSG272" s="846"/>
      <c r="KSH272" s="846"/>
      <c r="KSI272" s="846"/>
      <c r="KSJ272" s="846"/>
      <c r="KSK272" s="846"/>
      <c r="KSL272" s="846"/>
      <c r="KSM272" s="846"/>
      <c r="KSN272" s="846"/>
      <c r="KSO272" s="846"/>
      <c r="KSP272" s="846"/>
      <c r="KSQ272" s="846"/>
      <c r="KSR272" s="846"/>
      <c r="KSS272" s="846"/>
      <c r="KST272" s="846"/>
      <c r="KSU272" s="846"/>
      <c r="KSV272" s="846"/>
      <c r="KSW272" s="827"/>
      <c r="KSX272" s="827"/>
      <c r="KSY272" s="827"/>
      <c r="KSZ272" s="827"/>
      <c r="KTA272" s="827"/>
      <c r="KTB272" s="827"/>
      <c r="KTC272" s="827"/>
      <c r="KTD272" s="827"/>
      <c r="KTE272" s="827"/>
      <c r="KTF272" s="827"/>
      <c r="KTG272" s="827"/>
      <c r="KTH272" s="827"/>
      <c r="KTI272" s="827"/>
      <c r="KTJ272" s="827"/>
      <c r="KTK272" s="827"/>
      <c r="KTL272" s="827"/>
      <c r="KTM272" s="827"/>
      <c r="KTN272" s="827"/>
      <c r="KTO272" s="827"/>
      <c r="KTP272" s="827"/>
      <c r="KTQ272" s="827"/>
      <c r="KTR272" s="827"/>
      <c r="KTS272" s="827"/>
      <c r="KTT272" s="827"/>
      <c r="KTU272" s="844"/>
      <c r="KTV272" s="844"/>
      <c r="KTW272" s="844"/>
      <c r="KTX272" s="844"/>
      <c r="KTY272" s="844"/>
      <c r="KTZ272" s="827"/>
      <c r="KUA272" s="827"/>
      <c r="KUB272" s="844"/>
      <c r="KUC272" s="844"/>
      <c r="KUD272" s="827"/>
      <c r="KUE272" s="827"/>
      <c r="KUF272" s="844"/>
      <c r="KUG272" s="844"/>
      <c r="KUH272" s="827"/>
      <c r="KUI272" s="827"/>
      <c r="KUJ272" s="827"/>
      <c r="KUK272" s="827"/>
      <c r="KUL272" s="827"/>
      <c r="KUM272" s="827"/>
      <c r="KUN272" s="827"/>
      <c r="KUO272" s="844"/>
      <c r="KUP272" s="844"/>
      <c r="KUQ272" s="827"/>
      <c r="KUR272" s="827"/>
      <c r="KUS272" s="844"/>
      <c r="KUT272" s="844"/>
      <c r="KUU272" s="827"/>
      <c r="KUV272" s="827"/>
      <c r="KUW272" s="827"/>
      <c r="KUX272" s="827"/>
      <c r="KUY272" s="827"/>
      <c r="KUZ272" s="843"/>
      <c r="KVA272" s="845"/>
      <c r="KVB272" s="827"/>
      <c r="KVC272" s="827"/>
      <c r="KVD272" s="827"/>
      <c r="KVE272" s="827"/>
      <c r="KVF272" s="827"/>
      <c r="KVG272" s="827"/>
      <c r="KVH272" s="827"/>
      <c r="KVI272" s="846"/>
      <c r="KVJ272" s="846"/>
      <c r="KVK272" s="846"/>
      <c r="KVL272" s="846"/>
      <c r="KVM272" s="846"/>
      <c r="KVN272" s="846"/>
      <c r="KVO272" s="846"/>
      <c r="KVP272" s="846"/>
      <c r="KVQ272" s="846"/>
      <c r="KVR272" s="846"/>
      <c r="KVS272" s="846"/>
      <c r="KVT272" s="846"/>
      <c r="KVU272" s="846"/>
      <c r="KVV272" s="846"/>
      <c r="KVW272" s="846"/>
      <c r="KVX272" s="846"/>
      <c r="KVY272" s="846"/>
      <c r="KVZ272" s="846"/>
      <c r="KWA272" s="846"/>
      <c r="KWB272" s="846"/>
      <c r="KWC272" s="846"/>
      <c r="KWD272" s="846"/>
      <c r="KWE272" s="846"/>
      <c r="KWF272" s="846"/>
      <c r="KWG272" s="846"/>
      <c r="KWH272" s="846"/>
      <c r="KWI272" s="846"/>
      <c r="KWJ272" s="846"/>
      <c r="KWK272" s="846"/>
      <c r="KWL272" s="846"/>
      <c r="KWM272" s="846"/>
      <c r="KWN272" s="846"/>
      <c r="KWO272" s="846"/>
      <c r="KWP272" s="846"/>
      <c r="KWQ272" s="846"/>
      <c r="KWR272" s="846"/>
      <c r="KWS272" s="846"/>
      <c r="KWT272" s="846"/>
      <c r="KWU272" s="846"/>
      <c r="KWV272" s="846"/>
      <c r="KWW272" s="846"/>
      <c r="KWX272" s="846"/>
      <c r="KWY272" s="846"/>
      <c r="KWZ272" s="846"/>
      <c r="KXA272" s="827"/>
      <c r="KXB272" s="827"/>
      <c r="KXC272" s="827"/>
      <c r="KXD272" s="827"/>
      <c r="KXE272" s="827"/>
      <c r="KXF272" s="827"/>
      <c r="KXG272" s="827"/>
      <c r="KXH272" s="827"/>
      <c r="KXI272" s="827"/>
      <c r="KXJ272" s="827"/>
      <c r="KXK272" s="827"/>
      <c r="KXL272" s="827"/>
      <c r="KXM272" s="827"/>
      <c r="KXN272" s="827"/>
      <c r="KXO272" s="827"/>
      <c r="KXP272" s="827"/>
      <c r="KXQ272" s="827"/>
      <c r="KXR272" s="827"/>
      <c r="KXS272" s="827"/>
      <c r="KXT272" s="827"/>
      <c r="KXU272" s="827"/>
      <c r="KXV272" s="827"/>
      <c r="KXW272" s="827"/>
      <c r="KXX272" s="827"/>
      <c r="KXY272" s="844"/>
      <c r="KXZ272" s="844"/>
      <c r="KYA272" s="844"/>
      <c r="KYB272" s="844"/>
      <c r="KYC272" s="844"/>
      <c r="KYD272" s="827"/>
      <c r="KYE272" s="827"/>
      <c r="KYF272" s="844"/>
      <c r="KYG272" s="844"/>
      <c r="KYH272" s="827"/>
      <c r="KYI272" s="827"/>
      <c r="KYJ272" s="844"/>
      <c r="KYK272" s="844"/>
      <c r="KYL272" s="827"/>
      <c r="KYM272" s="827"/>
      <c r="KYN272" s="827"/>
      <c r="KYO272" s="827"/>
      <c r="KYP272" s="827"/>
      <c r="KYQ272" s="827"/>
      <c r="KYR272" s="827"/>
      <c r="KYS272" s="844"/>
      <c r="KYT272" s="844"/>
      <c r="KYU272" s="827"/>
      <c r="KYV272" s="827"/>
      <c r="KYW272" s="844"/>
      <c r="KYX272" s="844"/>
      <c r="KYY272" s="827"/>
      <c r="KYZ272" s="827"/>
      <c r="KZA272" s="827"/>
      <c r="KZB272" s="827"/>
      <c r="KZC272" s="827"/>
      <c r="KZD272" s="843"/>
      <c r="KZE272" s="845"/>
      <c r="KZF272" s="827"/>
      <c r="KZG272" s="827"/>
      <c r="KZH272" s="827"/>
      <c r="KZI272" s="827"/>
      <c r="KZJ272" s="827"/>
      <c r="KZK272" s="827"/>
      <c r="KZL272" s="827"/>
      <c r="KZM272" s="846"/>
      <c r="KZN272" s="846"/>
      <c r="KZO272" s="846"/>
      <c r="KZP272" s="846"/>
      <c r="KZQ272" s="846"/>
      <c r="KZR272" s="846"/>
      <c r="KZS272" s="846"/>
      <c r="KZT272" s="846"/>
      <c r="KZU272" s="846"/>
      <c r="KZV272" s="846"/>
      <c r="KZW272" s="846"/>
      <c r="KZX272" s="846"/>
      <c r="KZY272" s="846"/>
      <c r="KZZ272" s="846"/>
      <c r="LAA272" s="846"/>
      <c r="LAB272" s="846"/>
      <c r="LAC272" s="846"/>
      <c r="LAD272" s="846"/>
      <c r="LAE272" s="846"/>
      <c r="LAF272" s="846"/>
      <c r="LAG272" s="846"/>
      <c r="LAH272" s="846"/>
      <c r="LAI272" s="846"/>
      <c r="LAJ272" s="846"/>
      <c r="LAK272" s="846"/>
      <c r="LAL272" s="846"/>
      <c r="LAM272" s="846"/>
      <c r="LAN272" s="846"/>
      <c r="LAO272" s="846"/>
      <c r="LAP272" s="846"/>
      <c r="LAQ272" s="846"/>
      <c r="LAR272" s="846"/>
      <c r="LAS272" s="846"/>
      <c r="LAT272" s="846"/>
      <c r="LAU272" s="846"/>
      <c r="LAV272" s="846"/>
      <c r="LAW272" s="846"/>
      <c r="LAX272" s="846"/>
      <c r="LAY272" s="846"/>
      <c r="LAZ272" s="846"/>
      <c r="LBA272" s="846"/>
      <c r="LBB272" s="846"/>
      <c r="LBC272" s="846"/>
      <c r="LBD272" s="846"/>
      <c r="LBE272" s="827"/>
      <c r="LBF272" s="827"/>
      <c r="LBG272" s="827"/>
      <c r="LBH272" s="827"/>
      <c r="LBI272" s="827"/>
      <c r="LBJ272" s="827"/>
      <c r="LBK272" s="827"/>
      <c r="LBL272" s="827"/>
      <c r="LBM272" s="827"/>
      <c r="LBN272" s="827"/>
      <c r="LBO272" s="827"/>
      <c r="LBP272" s="827"/>
      <c r="LBQ272" s="827"/>
      <c r="LBR272" s="827"/>
      <c r="LBS272" s="827"/>
      <c r="LBT272" s="827"/>
      <c r="LBU272" s="827"/>
      <c r="LBV272" s="827"/>
      <c r="LBW272" s="827"/>
      <c r="LBX272" s="827"/>
      <c r="LBY272" s="827"/>
      <c r="LBZ272" s="827"/>
      <c r="LCA272" s="827"/>
      <c r="LCB272" s="827"/>
      <c r="LCC272" s="844"/>
      <c r="LCD272" s="844"/>
      <c r="LCE272" s="844"/>
      <c r="LCF272" s="844"/>
      <c r="LCG272" s="844"/>
      <c r="LCH272" s="827"/>
      <c r="LCI272" s="827"/>
      <c r="LCJ272" s="844"/>
      <c r="LCK272" s="844"/>
      <c r="LCL272" s="827"/>
      <c r="LCM272" s="827"/>
      <c r="LCN272" s="844"/>
      <c r="LCO272" s="844"/>
      <c r="LCP272" s="827"/>
      <c r="LCQ272" s="827"/>
      <c r="LCR272" s="827"/>
      <c r="LCS272" s="827"/>
      <c r="LCT272" s="827"/>
      <c r="LCU272" s="827"/>
      <c r="LCV272" s="827"/>
      <c r="LCW272" s="844"/>
      <c r="LCX272" s="844"/>
      <c r="LCY272" s="827"/>
      <c r="LCZ272" s="827"/>
      <c r="LDA272" s="844"/>
      <c r="LDB272" s="844"/>
      <c r="LDC272" s="827"/>
      <c r="LDD272" s="827"/>
      <c r="LDE272" s="827"/>
      <c r="LDF272" s="827"/>
      <c r="LDG272" s="827"/>
      <c r="LDH272" s="843"/>
      <c r="LDI272" s="845"/>
      <c r="LDJ272" s="827"/>
      <c r="LDK272" s="827"/>
      <c r="LDL272" s="827"/>
      <c r="LDM272" s="827"/>
      <c r="LDN272" s="827"/>
      <c r="LDO272" s="827"/>
      <c r="LDP272" s="827"/>
      <c r="LDQ272" s="846"/>
      <c r="LDR272" s="846"/>
      <c r="LDS272" s="846"/>
      <c r="LDT272" s="846"/>
      <c r="LDU272" s="846"/>
      <c r="LDV272" s="846"/>
      <c r="LDW272" s="846"/>
      <c r="LDX272" s="846"/>
      <c r="LDY272" s="846"/>
      <c r="LDZ272" s="846"/>
      <c r="LEA272" s="846"/>
      <c r="LEB272" s="846"/>
      <c r="LEC272" s="846"/>
      <c r="LED272" s="846"/>
      <c r="LEE272" s="846"/>
      <c r="LEF272" s="846"/>
      <c r="LEG272" s="846"/>
      <c r="LEH272" s="846"/>
      <c r="LEI272" s="846"/>
      <c r="LEJ272" s="846"/>
      <c r="LEK272" s="846"/>
      <c r="LEL272" s="846"/>
      <c r="LEM272" s="846"/>
      <c r="LEN272" s="846"/>
      <c r="LEO272" s="846"/>
      <c r="LEP272" s="846"/>
      <c r="LEQ272" s="846"/>
      <c r="LER272" s="846"/>
      <c r="LES272" s="846"/>
      <c r="LET272" s="846"/>
      <c r="LEU272" s="846"/>
      <c r="LEV272" s="846"/>
      <c r="LEW272" s="846"/>
      <c r="LEX272" s="846"/>
      <c r="LEY272" s="846"/>
      <c r="LEZ272" s="846"/>
      <c r="LFA272" s="846"/>
      <c r="LFB272" s="846"/>
      <c r="LFC272" s="846"/>
      <c r="LFD272" s="846"/>
      <c r="LFE272" s="846"/>
      <c r="LFF272" s="846"/>
      <c r="LFG272" s="846"/>
      <c r="LFH272" s="846"/>
      <c r="LFI272" s="827"/>
      <c r="LFJ272" s="827"/>
      <c r="LFK272" s="827"/>
      <c r="LFL272" s="827"/>
      <c r="LFM272" s="827"/>
      <c r="LFN272" s="827"/>
      <c r="LFO272" s="827"/>
      <c r="LFP272" s="827"/>
      <c r="LFQ272" s="827"/>
      <c r="LFR272" s="827"/>
      <c r="LFS272" s="827"/>
      <c r="LFT272" s="827"/>
      <c r="LFU272" s="827"/>
      <c r="LFV272" s="827"/>
      <c r="LFW272" s="827"/>
      <c r="LFX272" s="827"/>
      <c r="LFY272" s="827"/>
      <c r="LFZ272" s="827"/>
      <c r="LGA272" s="827"/>
      <c r="LGB272" s="827"/>
      <c r="LGC272" s="827"/>
      <c r="LGD272" s="827"/>
      <c r="LGE272" s="827"/>
      <c r="LGF272" s="827"/>
      <c r="LGG272" s="844"/>
      <c r="LGH272" s="844"/>
      <c r="LGI272" s="844"/>
      <c r="LGJ272" s="844"/>
      <c r="LGK272" s="844"/>
      <c r="LGL272" s="827"/>
      <c r="LGM272" s="827"/>
      <c r="LGN272" s="844"/>
      <c r="LGO272" s="844"/>
      <c r="LGP272" s="827"/>
      <c r="LGQ272" s="827"/>
      <c r="LGR272" s="844"/>
      <c r="LGS272" s="844"/>
      <c r="LGT272" s="827"/>
      <c r="LGU272" s="827"/>
      <c r="LGV272" s="827"/>
      <c r="LGW272" s="827"/>
      <c r="LGX272" s="827"/>
      <c r="LGY272" s="827"/>
      <c r="LGZ272" s="827"/>
      <c r="LHA272" s="844"/>
      <c r="LHB272" s="844"/>
      <c r="LHC272" s="827"/>
      <c r="LHD272" s="827"/>
      <c r="LHE272" s="844"/>
      <c r="LHF272" s="844"/>
      <c r="LHG272" s="827"/>
      <c r="LHH272" s="827"/>
      <c r="LHI272" s="827"/>
      <c r="LHJ272" s="827"/>
      <c r="LHK272" s="827"/>
      <c r="LHL272" s="843"/>
      <c r="LHM272" s="845"/>
      <c r="LHN272" s="827"/>
      <c r="LHO272" s="827"/>
      <c r="LHP272" s="827"/>
      <c r="LHQ272" s="827"/>
      <c r="LHR272" s="827"/>
      <c r="LHS272" s="827"/>
      <c r="LHT272" s="827"/>
      <c r="LHU272" s="846"/>
      <c r="LHV272" s="846"/>
      <c r="LHW272" s="846"/>
      <c r="LHX272" s="846"/>
      <c r="LHY272" s="846"/>
      <c r="LHZ272" s="846"/>
      <c r="LIA272" s="846"/>
      <c r="LIB272" s="846"/>
      <c r="LIC272" s="846"/>
      <c r="LID272" s="846"/>
      <c r="LIE272" s="846"/>
      <c r="LIF272" s="846"/>
      <c r="LIG272" s="846"/>
      <c r="LIH272" s="846"/>
      <c r="LII272" s="846"/>
      <c r="LIJ272" s="846"/>
      <c r="LIK272" s="846"/>
      <c r="LIL272" s="846"/>
      <c r="LIM272" s="846"/>
      <c r="LIN272" s="846"/>
      <c r="LIO272" s="846"/>
      <c r="LIP272" s="846"/>
      <c r="LIQ272" s="846"/>
      <c r="LIR272" s="846"/>
      <c r="LIS272" s="846"/>
      <c r="LIT272" s="846"/>
      <c r="LIU272" s="846"/>
      <c r="LIV272" s="846"/>
      <c r="LIW272" s="846"/>
      <c r="LIX272" s="846"/>
      <c r="LIY272" s="846"/>
      <c r="LIZ272" s="846"/>
      <c r="LJA272" s="846"/>
      <c r="LJB272" s="846"/>
      <c r="LJC272" s="846"/>
      <c r="LJD272" s="846"/>
      <c r="LJE272" s="846"/>
      <c r="LJF272" s="846"/>
      <c r="LJG272" s="846"/>
      <c r="LJH272" s="846"/>
      <c r="LJI272" s="846"/>
      <c r="LJJ272" s="846"/>
      <c r="LJK272" s="846"/>
      <c r="LJL272" s="846"/>
      <c r="LJM272" s="827"/>
      <c r="LJN272" s="827"/>
      <c r="LJO272" s="827"/>
      <c r="LJP272" s="827"/>
      <c r="LJQ272" s="827"/>
      <c r="LJR272" s="827"/>
      <c r="LJS272" s="827"/>
      <c r="LJT272" s="827"/>
      <c r="LJU272" s="827"/>
      <c r="LJV272" s="827"/>
      <c r="LJW272" s="827"/>
      <c r="LJX272" s="827"/>
      <c r="LJY272" s="827"/>
      <c r="LJZ272" s="827"/>
      <c r="LKA272" s="827"/>
      <c r="LKB272" s="827"/>
      <c r="LKC272" s="827"/>
      <c r="LKD272" s="827"/>
      <c r="LKE272" s="827"/>
      <c r="LKF272" s="827"/>
      <c r="LKG272" s="827"/>
      <c r="LKH272" s="827"/>
      <c r="LKI272" s="827"/>
      <c r="LKJ272" s="827"/>
      <c r="LKK272" s="844"/>
      <c r="LKL272" s="844"/>
      <c r="LKM272" s="844"/>
      <c r="LKN272" s="844"/>
      <c r="LKO272" s="844"/>
      <c r="LKP272" s="827"/>
      <c r="LKQ272" s="827"/>
      <c r="LKR272" s="844"/>
      <c r="LKS272" s="844"/>
      <c r="LKT272" s="827"/>
      <c r="LKU272" s="827"/>
      <c r="LKV272" s="844"/>
      <c r="LKW272" s="844"/>
      <c r="LKX272" s="827"/>
      <c r="LKY272" s="827"/>
      <c r="LKZ272" s="827"/>
      <c r="LLA272" s="827"/>
      <c r="LLB272" s="827"/>
      <c r="LLC272" s="827"/>
      <c r="LLD272" s="827"/>
      <c r="LLE272" s="844"/>
      <c r="LLF272" s="844"/>
      <c r="LLG272" s="827"/>
      <c r="LLH272" s="827"/>
      <c r="LLI272" s="844"/>
      <c r="LLJ272" s="844"/>
      <c r="LLK272" s="827"/>
      <c r="LLL272" s="827"/>
      <c r="LLM272" s="827"/>
      <c r="LLN272" s="827"/>
      <c r="LLO272" s="827"/>
      <c r="LLP272" s="843"/>
      <c r="LLQ272" s="845"/>
      <c r="LLR272" s="827"/>
      <c r="LLS272" s="827"/>
      <c r="LLT272" s="827"/>
      <c r="LLU272" s="827"/>
      <c r="LLV272" s="827"/>
      <c r="LLW272" s="827"/>
      <c r="LLX272" s="827"/>
      <c r="LLY272" s="846"/>
      <c r="LLZ272" s="846"/>
      <c r="LMA272" s="846"/>
      <c r="LMB272" s="846"/>
      <c r="LMC272" s="846"/>
      <c r="LMD272" s="846"/>
      <c r="LME272" s="846"/>
      <c r="LMF272" s="846"/>
      <c r="LMG272" s="846"/>
      <c r="LMH272" s="846"/>
      <c r="LMI272" s="846"/>
      <c r="LMJ272" s="846"/>
      <c r="LMK272" s="846"/>
      <c r="LML272" s="846"/>
      <c r="LMM272" s="846"/>
      <c r="LMN272" s="846"/>
      <c r="LMO272" s="846"/>
      <c r="LMP272" s="846"/>
      <c r="LMQ272" s="846"/>
      <c r="LMR272" s="846"/>
      <c r="LMS272" s="846"/>
      <c r="LMT272" s="846"/>
      <c r="LMU272" s="846"/>
      <c r="LMV272" s="846"/>
      <c r="LMW272" s="846"/>
      <c r="LMX272" s="846"/>
      <c r="LMY272" s="846"/>
      <c r="LMZ272" s="846"/>
      <c r="LNA272" s="846"/>
      <c r="LNB272" s="846"/>
      <c r="LNC272" s="846"/>
      <c r="LND272" s="846"/>
      <c r="LNE272" s="846"/>
      <c r="LNF272" s="846"/>
      <c r="LNG272" s="846"/>
      <c r="LNH272" s="846"/>
      <c r="LNI272" s="846"/>
      <c r="LNJ272" s="846"/>
      <c r="LNK272" s="846"/>
      <c r="LNL272" s="846"/>
      <c r="LNM272" s="846"/>
      <c r="LNN272" s="846"/>
      <c r="LNO272" s="846"/>
      <c r="LNP272" s="846"/>
      <c r="LNQ272" s="827"/>
      <c r="LNR272" s="827"/>
      <c r="LNS272" s="827"/>
      <c r="LNT272" s="827"/>
      <c r="LNU272" s="827"/>
      <c r="LNV272" s="827"/>
      <c r="LNW272" s="827"/>
      <c r="LNX272" s="827"/>
      <c r="LNY272" s="827"/>
      <c r="LNZ272" s="827"/>
      <c r="LOA272" s="827"/>
      <c r="LOB272" s="827"/>
      <c r="LOC272" s="827"/>
      <c r="LOD272" s="827"/>
      <c r="LOE272" s="827"/>
      <c r="LOF272" s="827"/>
      <c r="LOG272" s="827"/>
      <c r="LOH272" s="827"/>
      <c r="LOI272" s="827"/>
      <c r="LOJ272" s="827"/>
      <c r="LOK272" s="827"/>
      <c r="LOL272" s="827"/>
      <c r="LOM272" s="827"/>
      <c r="LON272" s="827"/>
      <c r="LOO272" s="844"/>
      <c r="LOP272" s="844"/>
      <c r="LOQ272" s="844"/>
      <c r="LOR272" s="844"/>
      <c r="LOS272" s="844"/>
      <c r="LOT272" s="827"/>
      <c r="LOU272" s="827"/>
      <c r="LOV272" s="844"/>
      <c r="LOW272" s="844"/>
      <c r="LOX272" s="827"/>
      <c r="LOY272" s="827"/>
      <c r="LOZ272" s="844"/>
      <c r="LPA272" s="844"/>
      <c r="LPB272" s="827"/>
      <c r="LPC272" s="827"/>
      <c r="LPD272" s="827"/>
      <c r="LPE272" s="827"/>
      <c r="LPF272" s="827"/>
      <c r="LPG272" s="827"/>
      <c r="LPH272" s="827"/>
      <c r="LPI272" s="844"/>
      <c r="LPJ272" s="844"/>
      <c r="LPK272" s="827"/>
      <c r="LPL272" s="827"/>
      <c r="LPM272" s="844"/>
      <c r="LPN272" s="844"/>
      <c r="LPO272" s="827"/>
      <c r="LPP272" s="827"/>
      <c r="LPQ272" s="827"/>
      <c r="LPR272" s="827"/>
      <c r="LPS272" s="827"/>
      <c r="LPT272" s="843"/>
      <c r="LPU272" s="845"/>
      <c r="LPV272" s="827"/>
      <c r="LPW272" s="827"/>
      <c r="LPX272" s="827"/>
      <c r="LPY272" s="827"/>
      <c r="LPZ272" s="827"/>
      <c r="LQA272" s="827"/>
      <c r="LQB272" s="827"/>
      <c r="LQC272" s="846"/>
      <c r="LQD272" s="846"/>
      <c r="LQE272" s="846"/>
      <c r="LQF272" s="846"/>
      <c r="LQG272" s="846"/>
      <c r="LQH272" s="846"/>
      <c r="LQI272" s="846"/>
      <c r="LQJ272" s="846"/>
      <c r="LQK272" s="846"/>
      <c r="LQL272" s="846"/>
      <c r="LQM272" s="846"/>
      <c r="LQN272" s="846"/>
      <c r="LQO272" s="846"/>
      <c r="LQP272" s="846"/>
      <c r="LQQ272" s="846"/>
      <c r="LQR272" s="846"/>
      <c r="LQS272" s="846"/>
      <c r="LQT272" s="846"/>
      <c r="LQU272" s="846"/>
      <c r="LQV272" s="846"/>
      <c r="LQW272" s="846"/>
      <c r="LQX272" s="846"/>
      <c r="LQY272" s="846"/>
      <c r="LQZ272" s="846"/>
      <c r="LRA272" s="846"/>
      <c r="LRB272" s="846"/>
      <c r="LRC272" s="846"/>
      <c r="LRD272" s="846"/>
      <c r="LRE272" s="846"/>
      <c r="LRF272" s="846"/>
      <c r="LRG272" s="846"/>
      <c r="LRH272" s="846"/>
      <c r="LRI272" s="846"/>
      <c r="LRJ272" s="846"/>
      <c r="LRK272" s="846"/>
      <c r="LRL272" s="846"/>
      <c r="LRM272" s="846"/>
      <c r="LRN272" s="846"/>
      <c r="LRO272" s="846"/>
      <c r="LRP272" s="846"/>
      <c r="LRQ272" s="846"/>
      <c r="LRR272" s="846"/>
      <c r="LRS272" s="846"/>
      <c r="LRT272" s="846"/>
      <c r="LRU272" s="827"/>
      <c r="LRV272" s="827"/>
      <c r="LRW272" s="827"/>
      <c r="LRX272" s="827"/>
      <c r="LRY272" s="827"/>
      <c r="LRZ272" s="827"/>
      <c r="LSA272" s="827"/>
      <c r="LSB272" s="827"/>
      <c r="LSC272" s="827"/>
      <c r="LSD272" s="827"/>
      <c r="LSE272" s="827"/>
      <c r="LSF272" s="827"/>
      <c r="LSG272" s="827"/>
      <c r="LSH272" s="827"/>
      <c r="LSI272" s="827"/>
      <c r="LSJ272" s="827"/>
      <c r="LSK272" s="827"/>
      <c r="LSL272" s="827"/>
      <c r="LSM272" s="827"/>
      <c r="LSN272" s="827"/>
      <c r="LSO272" s="827"/>
      <c r="LSP272" s="827"/>
      <c r="LSQ272" s="827"/>
      <c r="LSR272" s="827"/>
      <c r="LSS272" s="844"/>
      <c r="LST272" s="844"/>
      <c r="LSU272" s="844"/>
      <c r="LSV272" s="844"/>
      <c r="LSW272" s="844"/>
      <c r="LSX272" s="827"/>
      <c r="LSY272" s="827"/>
      <c r="LSZ272" s="844"/>
      <c r="LTA272" s="844"/>
      <c r="LTB272" s="827"/>
      <c r="LTC272" s="827"/>
      <c r="LTD272" s="844"/>
      <c r="LTE272" s="844"/>
      <c r="LTF272" s="827"/>
      <c r="LTG272" s="827"/>
      <c r="LTH272" s="827"/>
      <c r="LTI272" s="827"/>
      <c r="LTJ272" s="827"/>
      <c r="LTK272" s="827"/>
      <c r="LTL272" s="827"/>
      <c r="LTM272" s="844"/>
      <c r="LTN272" s="844"/>
      <c r="LTO272" s="827"/>
      <c r="LTP272" s="827"/>
      <c r="LTQ272" s="844"/>
      <c r="LTR272" s="844"/>
      <c r="LTS272" s="827"/>
      <c r="LTT272" s="827"/>
      <c r="LTU272" s="827"/>
      <c r="LTV272" s="827"/>
      <c r="LTW272" s="827"/>
      <c r="LTX272" s="843"/>
      <c r="LTY272" s="845"/>
      <c r="LTZ272" s="827"/>
      <c r="LUA272" s="827"/>
      <c r="LUB272" s="827"/>
      <c r="LUC272" s="827"/>
      <c r="LUD272" s="827"/>
      <c r="LUE272" s="827"/>
      <c r="LUF272" s="827"/>
      <c r="LUG272" s="846"/>
      <c r="LUH272" s="846"/>
      <c r="LUI272" s="846"/>
      <c r="LUJ272" s="846"/>
      <c r="LUK272" s="846"/>
      <c r="LUL272" s="846"/>
      <c r="LUM272" s="846"/>
      <c r="LUN272" s="846"/>
      <c r="LUO272" s="846"/>
      <c r="LUP272" s="846"/>
      <c r="LUQ272" s="846"/>
      <c r="LUR272" s="846"/>
      <c r="LUS272" s="846"/>
      <c r="LUT272" s="846"/>
      <c r="LUU272" s="846"/>
      <c r="LUV272" s="846"/>
      <c r="LUW272" s="846"/>
      <c r="LUX272" s="846"/>
      <c r="LUY272" s="846"/>
      <c r="LUZ272" s="846"/>
      <c r="LVA272" s="846"/>
      <c r="LVB272" s="846"/>
      <c r="LVC272" s="846"/>
      <c r="LVD272" s="846"/>
      <c r="LVE272" s="846"/>
      <c r="LVF272" s="846"/>
      <c r="LVG272" s="846"/>
      <c r="LVH272" s="846"/>
      <c r="LVI272" s="846"/>
      <c r="LVJ272" s="846"/>
      <c r="LVK272" s="846"/>
      <c r="LVL272" s="846"/>
      <c r="LVM272" s="846"/>
      <c r="LVN272" s="846"/>
      <c r="LVO272" s="846"/>
      <c r="LVP272" s="846"/>
      <c r="LVQ272" s="846"/>
      <c r="LVR272" s="846"/>
      <c r="LVS272" s="846"/>
      <c r="LVT272" s="846"/>
      <c r="LVU272" s="846"/>
      <c r="LVV272" s="846"/>
      <c r="LVW272" s="846"/>
      <c r="LVX272" s="846"/>
      <c r="LVY272" s="827"/>
      <c r="LVZ272" s="827"/>
      <c r="LWA272" s="827"/>
      <c r="LWB272" s="827"/>
      <c r="LWC272" s="827"/>
      <c r="LWD272" s="827"/>
      <c r="LWE272" s="827"/>
      <c r="LWF272" s="827"/>
      <c r="LWG272" s="827"/>
      <c r="LWH272" s="827"/>
      <c r="LWI272" s="827"/>
      <c r="LWJ272" s="827"/>
      <c r="LWK272" s="827"/>
      <c r="LWL272" s="827"/>
      <c r="LWM272" s="827"/>
      <c r="LWN272" s="827"/>
      <c r="LWO272" s="827"/>
      <c r="LWP272" s="827"/>
      <c r="LWQ272" s="827"/>
      <c r="LWR272" s="827"/>
      <c r="LWS272" s="827"/>
      <c r="LWT272" s="827"/>
      <c r="LWU272" s="827"/>
      <c r="LWV272" s="827"/>
      <c r="LWW272" s="844"/>
      <c r="LWX272" s="844"/>
      <c r="LWY272" s="844"/>
      <c r="LWZ272" s="844"/>
      <c r="LXA272" s="844"/>
      <c r="LXB272" s="827"/>
      <c r="LXC272" s="827"/>
      <c r="LXD272" s="844"/>
      <c r="LXE272" s="844"/>
      <c r="LXF272" s="827"/>
      <c r="LXG272" s="827"/>
      <c r="LXH272" s="844"/>
      <c r="LXI272" s="844"/>
      <c r="LXJ272" s="827"/>
      <c r="LXK272" s="827"/>
      <c r="LXL272" s="827"/>
      <c r="LXM272" s="827"/>
      <c r="LXN272" s="827"/>
      <c r="LXO272" s="827"/>
      <c r="LXP272" s="827"/>
      <c r="LXQ272" s="844"/>
      <c r="LXR272" s="844"/>
      <c r="LXS272" s="827"/>
      <c r="LXT272" s="827"/>
      <c r="LXU272" s="844"/>
      <c r="LXV272" s="844"/>
      <c r="LXW272" s="827"/>
      <c r="LXX272" s="827"/>
      <c r="LXY272" s="827"/>
      <c r="LXZ272" s="827"/>
      <c r="LYA272" s="827"/>
      <c r="LYB272" s="843"/>
      <c r="LYC272" s="845"/>
      <c r="LYD272" s="827"/>
      <c r="LYE272" s="827"/>
      <c r="LYF272" s="827"/>
      <c r="LYG272" s="827"/>
      <c r="LYH272" s="827"/>
      <c r="LYI272" s="827"/>
      <c r="LYJ272" s="827"/>
      <c r="LYK272" s="846"/>
      <c r="LYL272" s="846"/>
      <c r="LYM272" s="846"/>
      <c r="LYN272" s="846"/>
      <c r="LYO272" s="846"/>
      <c r="LYP272" s="846"/>
      <c r="LYQ272" s="846"/>
      <c r="LYR272" s="846"/>
      <c r="LYS272" s="846"/>
      <c r="LYT272" s="846"/>
      <c r="LYU272" s="846"/>
      <c r="LYV272" s="846"/>
      <c r="LYW272" s="846"/>
      <c r="LYX272" s="846"/>
      <c r="LYY272" s="846"/>
      <c r="LYZ272" s="846"/>
      <c r="LZA272" s="846"/>
      <c r="LZB272" s="846"/>
      <c r="LZC272" s="846"/>
      <c r="LZD272" s="846"/>
      <c r="LZE272" s="846"/>
      <c r="LZF272" s="846"/>
      <c r="LZG272" s="846"/>
      <c r="LZH272" s="846"/>
      <c r="LZI272" s="846"/>
      <c r="LZJ272" s="846"/>
      <c r="LZK272" s="846"/>
      <c r="LZL272" s="846"/>
      <c r="LZM272" s="846"/>
      <c r="LZN272" s="846"/>
      <c r="LZO272" s="846"/>
      <c r="LZP272" s="846"/>
      <c r="LZQ272" s="846"/>
      <c r="LZR272" s="846"/>
      <c r="LZS272" s="846"/>
      <c r="LZT272" s="846"/>
      <c r="LZU272" s="846"/>
      <c r="LZV272" s="846"/>
      <c r="LZW272" s="846"/>
      <c r="LZX272" s="846"/>
      <c r="LZY272" s="846"/>
      <c r="LZZ272" s="846"/>
      <c r="MAA272" s="846"/>
      <c r="MAB272" s="846"/>
      <c r="MAC272" s="827"/>
      <c r="MAD272" s="827"/>
      <c r="MAE272" s="827"/>
      <c r="MAF272" s="827"/>
      <c r="MAG272" s="827"/>
      <c r="MAH272" s="827"/>
      <c r="MAI272" s="827"/>
      <c r="MAJ272" s="827"/>
      <c r="MAK272" s="827"/>
      <c r="MAL272" s="827"/>
      <c r="MAM272" s="827"/>
      <c r="MAN272" s="827"/>
      <c r="MAO272" s="827"/>
      <c r="MAP272" s="827"/>
      <c r="MAQ272" s="827"/>
      <c r="MAR272" s="827"/>
      <c r="MAS272" s="827"/>
      <c r="MAT272" s="827"/>
      <c r="MAU272" s="827"/>
      <c r="MAV272" s="827"/>
      <c r="MAW272" s="827"/>
      <c r="MAX272" s="827"/>
      <c r="MAY272" s="827"/>
      <c r="MAZ272" s="827"/>
      <c r="MBA272" s="844"/>
      <c r="MBB272" s="844"/>
      <c r="MBC272" s="844"/>
      <c r="MBD272" s="844"/>
      <c r="MBE272" s="844"/>
      <c r="MBF272" s="827"/>
      <c r="MBG272" s="827"/>
      <c r="MBH272" s="844"/>
      <c r="MBI272" s="844"/>
      <c r="MBJ272" s="827"/>
      <c r="MBK272" s="827"/>
      <c r="MBL272" s="844"/>
      <c r="MBM272" s="844"/>
      <c r="MBN272" s="827"/>
      <c r="MBO272" s="827"/>
      <c r="MBP272" s="827"/>
      <c r="MBQ272" s="827"/>
      <c r="MBR272" s="827"/>
      <c r="MBS272" s="827"/>
      <c r="MBT272" s="827"/>
      <c r="MBU272" s="844"/>
      <c r="MBV272" s="844"/>
      <c r="MBW272" s="827"/>
      <c r="MBX272" s="827"/>
      <c r="MBY272" s="844"/>
      <c r="MBZ272" s="844"/>
      <c r="MCA272" s="827"/>
      <c r="MCB272" s="827"/>
      <c r="MCC272" s="827"/>
      <c r="MCD272" s="827"/>
      <c r="MCE272" s="827"/>
      <c r="MCF272" s="843"/>
      <c r="MCG272" s="845"/>
      <c r="MCH272" s="827"/>
      <c r="MCI272" s="827"/>
      <c r="MCJ272" s="827"/>
      <c r="MCK272" s="827"/>
      <c r="MCL272" s="827"/>
      <c r="MCM272" s="827"/>
      <c r="MCN272" s="827"/>
      <c r="MCO272" s="846"/>
      <c r="MCP272" s="846"/>
      <c r="MCQ272" s="846"/>
      <c r="MCR272" s="846"/>
      <c r="MCS272" s="846"/>
      <c r="MCT272" s="846"/>
      <c r="MCU272" s="846"/>
      <c r="MCV272" s="846"/>
      <c r="MCW272" s="846"/>
      <c r="MCX272" s="846"/>
      <c r="MCY272" s="846"/>
      <c r="MCZ272" s="846"/>
      <c r="MDA272" s="846"/>
      <c r="MDB272" s="846"/>
      <c r="MDC272" s="846"/>
      <c r="MDD272" s="846"/>
      <c r="MDE272" s="846"/>
      <c r="MDF272" s="846"/>
      <c r="MDG272" s="846"/>
      <c r="MDH272" s="846"/>
      <c r="MDI272" s="846"/>
      <c r="MDJ272" s="846"/>
      <c r="MDK272" s="846"/>
      <c r="MDL272" s="846"/>
      <c r="MDM272" s="846"/>
      <c r="MDN272" s="846"/>
      <c r="MDO272" s="846"/>
      <c r="MDP272" s="846"/>
      <c r="MDQ272" s="846"/>
      <c r="MDR272" s="846"/>
      <c r="MDS272" s="846"/>
      <c r="MDT272" s="846"/>
      <c r="MDU272" s="846"/>
      <c r="MDV272" s="846"/>
      <c r="MDW272" s="846"/>
      <c r="MDX272" s="846"/>
      <c r="MDY272" s="846"/>
      <c r="MDZ272" s="846"/>
      <c r="MEA272" s="846"/>
      <c r="MEB272" s="846"/>
      <c r="MEC272" s="846"/>
      <c r="MED272" s="846"/>
      <c r="MEE272" s="846"/>
      <c r="MEF272" s="846"/>
      <c r="MEG272" s="827"/>
      <c r="MEH272" s="827"/>
      <c r="MEI272" s="827"/>
      <c r="MEJ272" s="827"/>
      <c r="MEK272" s="827"/>
      <c r="MEL272" s="827"/>
      <c r="MEM272" s="827"/>
      <c r="MEN272" s="827"/>
      <c r="MEO272" s="827"/>
      <c r="MEP272" s="827"/>
      <c r="MEQ272" s="827"/>
      <c r="MER272" s="827"/>
      <c r="MES272" s="827"/>
      <c r="MET272" s="827"/>
      <c r="MEU272" s="827"/>
      <c r="MEV272" s="827"/>
      <c r="MEW272" s="827"/>
      <c r="MEX272" s="827"/>
      <c r="MEY272" s="827"/>
      <c r="MEZ272" s="827"/>
      <c r="MFA272" s="827"/>
      <c r="MFB272" s="827"/>
      <c r="MFC272" s="827"/>
      <c r="MFD272" s="827"/>
      <c r="MFE272" s="844"/>
      <c r="MFF272" s="844"/>
      <c r="MFG272" s="844"/>
      <c r="MFH272" s="844"/>
      <c r="MFI272" s="844"/>
      <c r="MFJ272" s="827"/>
      <c r="MFK272" s="827"/>
      <c r="MFL272" s="844"/>
      <c r="MFM272" s="844"/>
      <c r="MFN272" s="827"/>
      <c r="MFO272" s="827"/>
      <c r="MFP272" s="844"/>
      <c r="MFQ272" s="844"/>
      <c r="MFR272" s="827"/>
      <c r="MFS272" s="827"/>
      <c r="MFT272" s="827"/>
      <c r="MFU272" s="827"/>
      <c r="MFV272" s="827"/>
      <c r="MFW272" s="827"/>
      <c r="MFX272" s="827"/>
      <c r="MFY272" s="844"/>
      <c r="MFZ272" s="844"/>
      <c r="MGA272" s="827"/>
      <c r="MGB272" s="827"/>
      <c r="MGC272" s="844"/>
      <c r="MGD272" s="844"/>
      <c r="MGE272" s="827"/>
      <c r="MGF272" s="827"/>
      <c r="MGG272" s="827"/>
      <c r="MGH272" s="827"/>
      <c r="MGI272" s="827"/>
      <c r="MGJ272" s="843"/>
      <c r="MGK272" s="845"/>
      <c r="MGL272" s="827"/>
      <c r="MGM272" s="827"/>
      <c r="MGN272" s="827"/>
      <c r="MGO272" s="827"/>
      <c r="MGP272" s="827"/>
      <c r="MGQ272" s="827"/>
      <c r="MGR272" s="827"/>
      <c r="MGS272" s="846"/>
      <c r="MGT272" s="846"/>
      <c r="MGU272" s="846"/>
      <c r="MGV272" s="846"/>
      <c r="MGW272" s="846"/>
      <c r="MGX272" s="846"/>
      <c r="MGY272" s="846"/>
      <c r="MGZ272" s="846"/>
      <c r="MHA272" s="846"/>
      <c r="MHB272" s="846"/>
      <c r="MHC272" s="846"/>
      <c r="MHD272" s="846"/>
      <c r="MHE272" s="846"/>
      <c r="MHF272" s="846"/>
      <c r="MHG272" s="846"/>
      <c r="MHH272" s="846"/>
      <c r="MHI272" s="846"/>
      <c r="MHJ272" s="846"/>
      <c r="MHK272" s="846"/>
      <c r="MHL272" s="846"/>
      <c r="MHM272" s="846"/>
      <c r="MHN272" s="846"/>
      <c r="MHO272" s="846"/>
      <c r="MHP272" s="846"/>
      <c r="MHQ272" s="846"/>
      <c r="MHR272" s="846"/>
      <c r="MHS272" s="846"/>
      <c r="MHT272" s="846"/>
      <c r="MHU272" s="846"/>
      <c r="MHV272" s="846"/>
      <c r="MHW272" s="846"/>
      <c r="MHX272" s="846"/>
      <c r="MHY272" s="846"/>
      <c r="MHZ272" s="846"/>
      <c r="MIA272" s="846"/>
      <c r="MIB272" s="846"/>
      <c r="MIC272" s="846"/>
      <c r="MID272" s="846"/>
      <c r="MIE272" s="846"/>
      <c r="MIF272" s="846"/>
      <c r="MIG272" s="846"/>
      <c r="MIH272" s="846"/>
      <c r="MII272" s="846"/>
      <c r="MIJ272" s="846"/>
      <c r="MIK272" s="827"/>
      <c r="MIL272" s="827"/>
      <c r="MIM272" s="827"/>
      <c r="MIN272" s="827"/>
      <c r="MIO272" s="827"/>
      <c r="MIP272" s="827"/>
      <c r="MIQ272" s="827"/>
      <c r="MIR272" s="827"/>
      <c r="MIS272" s="827"/>
      <c r="MIT272" s="827"/>
      <c r="MIU272" s="827"/>
      <c r="MIV272" s="827"/>
      <c r="MIW272" s="827"/>
      <c r="MIX272" s="827"/>
      <c r="MIY272" s="827"/>
      <c r="MIZ272" s="827"/>
      <c r="MJA272" s="827"/>
      <c r="MJB272" s="827"/>
      <c r="MJC272" s="827"/>
      <c r="MJD272" s="827"/>
      <c r="MJE272" s="827"/>
      <c r="MJF272" s="827"/>
      <c r="MJG272" s="827"/>
      <c r="MJH272" s="827"/>
      <c r="MJI272" s="844"/>
      <c r="MJJ272" s="844"/>
      <c r="MJK272" s="844"/>
      <c r="MJL272" s="844"/>
      <c r="MJM272" s="844"/>
      <c r="MJN272" s="827"/>
      <c r="MJO272" s="827"/>
      <c r="MJP272" s="844"/>
      <c r="MJQ272" s="844"/>
      <c r="MJR272" s="827"/>
      <c r="MJS272" s="827"/>
      <c r="MJT272" s="844"/>
      <c r="MJU272" s="844"/>
      <c r="MJV272" s="827"/>
      <c r="MJW272" s="827"/>
      <c r="MJX272" s="827"/>
      <c r="MJY272" s="827"/>
      <c r="MJZ272" s="827"/>
      <c r="MKA272" s="827"/>
      <c r="MKB272" s="827"/>
      <c r="MKC272" s="844"/>
      <c r="MKD272" s="844"/>
      <c r="MKE272" s="827"/>
      <c r="MKF272" s="827"/>
      <c r="MKG272" s="844"/>
      <c r="MKH272" s="844"/>
      <c r="MKI272" s="827"/>
      <c r="MKJ272" s="827"/>
      <c r="MKK272" s="827"/>
      <c r="MKL272" s="827"/>
      <c r="MKM272" s="827"/>
      <c r="MKN272" s="843"/>
      <c r="MKO272" s="845"/>
      <c r="MKP272" s="827"/>
      <c r="MKQ272" s="827"/>
      <c r="MKR272" s="827"/>
      <c r="MKS272" s="827"/>
      <c r="MKT272" s="827"/>
      <c r="MKU272" s="827"/>
      <c r="MKV272" s="827"/>
      <c r="MKW272" s="846"/>
      <c r="MKX272" s="846"/>
      <c r="MKY272" s="846"/>
      <c r="MKZ272" s="846"/>
      <c r="MLA272" s="846"/>
      <c r="MLB272" s="846"/>
      <c r="MLC272" s="846"/>
      <c r="MLD272" s="846"/>
      <c r="MLE272" s="846"/>
      <c r="MLF272" s="846"/>
      <c r="MLG272" s="846"/>
      <c r="MLH272" s="846"/>
      <c r="MLI272" s="846"/>
      <c r="MLJ272" s="846"/>
      <c r="MLK272" s="846"/>
      <c r="MLL272" s="846"/>
      <c r="MLM272" s="846"/>
      <c r="MLN272" s="846"/>
      <c r="MLO272" s="846"/>
      <c r="MLP272" s="846"/>
      <c r="MLQ272" s="846"/>
      <c r="MLR272" s="846"/>
      <c r="MLS272" s="846"/>
      <c r="MLT272" s="846"/>
      <c r="MLU272" s="846"/>
      <c r="MLV272" s="846"/>
      <c r="MLW272" s="846"/>
      <c r="MLX272" s="846"/>
      <c r="MLY272" s="846"/>
      <c r="MLZ272" s="846"/>
      <c r="MMA272" s="846"/>
      <c r="MMB272" s="846"/>
      <c r="MMC272" s="846"/>
      <c r="MMD272" s="846"/>
      <c r="MME272" s="846"/>
      <c r="MMF272" s="846"/>
      <c r="MMG272" s="846"/>
      <c r="MMH272" s="846"/>
      <c r="MMI272" s="846"/>
      <c r="MMJ272" s="846"/>
      <c r="MMK272" s="846"/>
      <c r="MML272" s="846"/>
      <c r="MMM272" s="846"/>
      <c r="MMN272" s="846"/>
      <c r="MMO272" s="827"/>
      <c r="MMP272" s="827"/>
      <c r="MMQ272" s="827"/>
      <c r="MMR272" s="827"/>
      <c r="MMS272" s="827"/>
      <c r="MMT272" s="827"/>
      <c r="MMU272" s="827"/>
      <c r="MMV272" s="827"/>
      <c r="MMW272" s="827"/>
      <c r="MMX272" s="827"/>
      <c r="MMY272" s="827"/>
      <c r="MMZ272" s="827"/>
      <c r="MNA272" s="827"/>
      <c r="MNB272" s="827"/>
      <c r="MNC272" s="827"/>
      <c r="MND272" s="827"/>
      <c r="MNE272" s="827"/>
      <c r="MNF272" s="827"/>
      <c r="MNG272" s="827"/>
      <c r="MNH272" s="827"/>
      <c r="MNI272" s="827"/>
      <c r="MNJ272" s="827"/>
      <c r="MNK272" s="827"/>
      <c r="MNL272" s="827"/>
      <c r="MNM272" s="844"/>
      <c r="MNN272" s="844"/>
      <c r="MNO272" s="844"/>
      <c r="MNP272" s="844"/>
      <c r="MNQ272" s="844"/>
      <c r="MNR272" s="827"/>
      <c r="MNS272" s="827"/>
      <c r="MNT272" s="844"/>
      <c r="MNU272" s="844"/>
      <c r="MNV272" s="827"/>
      <c r="MNW272" s="827"/>
      <c r="MNX272" s="844"/>
      <c r="MNY272" s="844"/>
      <c r="MNZ272" s="827"/>
      <c r="MOA272" s="827"/>
      <c r="MOB272" s="827"/>
      <c r="MOC272" s="827"/>
      <c r="MOD272" s="827"/>
      <c r="MOE272" s="827"/>
      <c r="MOF272" s="827"/>
      <c r="MOG272" s="844"/>
      <c r="MOH272" s="844"/>
      <c r="MOI272" s="827"/>
      <c r="MOJ272" s="827"/>
      <c r="MOK272" s="844"/>
      <c r="MOL272" s="844"/>
      <c r="MOM272" s="827"/>
      <c r="MON272" s="827"/>
      <c r="MOO272" s="827"/>
      <c r="MOP272" s="827"/>
      <c r="MOQ272" s="827"/>
      <c r="MOR272" s="843"/>
      <c r="MOS272" s="845"/>
      <c r="MOT272" s="827"/>
      <c r="MOU272" s="827"/>
      <c r="MOV272" s="827"/>
      <c r="MOW272" s="827"/>
      <c r="MOX272" s="827"/>
      <c r="MOY272" s="827"/>
      <c r="MOZ272" s="827"/>
      <c r="MPA272" s="846"/>
      <c r="MPB272" s="846"/>
      <c r="MPC272" s="846"/>
      <c r="MPD272" s="846"/>
      <c r="MPE272" s="846"/>
      <c r="MPF272" s="846"/>
      <c r="MPG272" s="846"/>
      <c r="MPH272" s="846"/>
      <c r="MPI272" s="846"/>
      <c r="MPJ272" s="846"/>
      <c r="MPK272" s="846"/>
      <c r="MPL272" s="846"/>
      <c r="MPM272" s="846"/>
      <c r="MPN272" s="846"/>
      <c r="MPO272" s="846"/>
      <c r="MPP272" s="846"/>
      <c r="MPQ272" s="846"/>
      <c r="MPR272" s="846"/>
      <c r="MPS272" s="846"/>
      <c r="MPT272" s="846"/>
      <c r="MPU272" s="846"/>
      <c r="MPV272" s="846"/>
      <c r="MPW272" s="846"/>
      <c r="MPX272" s="846"/>
      <c r="MPY272" s="846"/>
      <c r="MPZ272" s="846"/>
      <c r="MQA272" s="846"/>
      <c r="MQB272" s="846"/>
      <c r="MQC272" s="846"/>
      <c r="MQD272" s="846"/>
      <c r="MQE272" s="846"/>
      <c r="MQF272" s="846"/>
      <c r="MQG272" s="846"/>
      <c r="MQH272" s="846"/>
      <c r="MQI272" s="846"/>
      <c r="MQJ272" s="846"/>
      <c r="MQK272" s="846"/>
      <c r="MQL272" s="846"/>
      <c r="MQM272" s="846"/>
      <c r="MQN272" s="846"/>
      <c r="MQO272" s="846"/>
      <c r="MQP272" s="846"/>
      <c r="MQQ272" s="846"/>
      <c r="MQR272" s="846"/>
      <c r="MQS272" s="827"/>
      <c r="MQT272" s="827"/>
      <c r="MQU272" s="827"/>
      <c r="MQV272" s="827"/>
      <c r="MQW272" s="827"/>
      <c r="MQX272" s="827"/>
      <c r="MQY272" s="827"/>
      <c r="MQZ272" s="827"/>
      <c r="MRA272" s="827"/>
      <c r="MRB272" s="827"/>
      <c r="MRC272" s="827"/>
      <c r="MRD272" s="827"/>
      <c r="MRE272" s="827"/>
      <c r="MRF272" s="827"/>
      <c r="MRG272" s="827"/>
      <c r="MRH272" s="827"/>
      <c r="MRI272" s="827"/>
      <c r="MRJ272" s="827"/>
      <c r="MRK272" s="827"/>
      <c r="MRL272" s="827"/>
      <c r="MRM272" s="827"/>
      <c r="MRN272" s="827"/>
      <c r="MRO272" s="827"/>
      <c r="MRP272" s="827"/>
      <c r="MRQ272" s="844"/>
      <c r="MRR272" s="844"/>
      <c r="MRS272" s="844"/>
      <c r="MRT272" s="844"/>
      <c r="MRU272" s="844"/>
      <c r="MRV272" s="827"/>
      <c r="MRW272" s="827"/>
      <c r="MRX272" s="844"/>
      <c r="MRY272" s="844"/>
      <c r="MRZ272" s="827"/>
      <c r="MSA272" s="827"/>
      <c r="MSB272" s="844"/>
      <c r="MSC272" s="844"/>
      <c r="MSD272" s="827"/>
      <c r="MSE272" s="827"/>
      <c r="MSF272" s="827"/>
      <c r="MSG272" s="827"/>
      <c r="MSH272" s="827"/>
      <c r="MSI272" s="827"/>
      <c r="MSJ272" s="827"/>
      <c r="MSK272" s="844"/>
      <c r="MSL272" s="844"/>
      <c r="MSM272" s="827"/>
      <c r="MSN272" s="827"/>
      <c r="MSO272" s="844"/>
      <c r="MSP272" s="844"/>
      <c r="MSQ272" s="827"/>
      <c r="MSR272" s="827"/>
      <c r="MSS272" s="827"/>
      <c r="MST272" s="827"/>
      <c r="MSU272" s="827"/>
      <c r="MSV272" s="843"/>
      <c r="MSW272" s="845"/>
      <c r="MSX272" s="827"/>
      <c r="MSY272" s="827"/>
      <c r="MSZ272" s="827"/>
      <c r="MTA272" s="827"/>
      <c r="MTB272" s="827"/>
      <c r="MTC272" s="827"/>
      <c r="MTD272" s="827"/>
      <c r="MTE272" s="846"/>
      <c r="MTF272" s="846"/>
      <c r="MTG272" s="846"/>
      <c r="MTH272" s="846"/>
      <c r="MTI272" s="846"/>
      <c r="MTJ272" s="846"/>
      <c r="MTK272" s="846"/>
      <c r="MTL272" s="846"/>
      <c r="MTM272" s="846"/>
      <c r="MTN272" s="846"/>
      <c r="MTO272" s="846"/>
      <c r="MTP272" s="846"/>
      <c r="MTQ272" s="846"/>
      <c r="MTR272" s="846"/>
      <c r="MTS272" s="846"/>
      <c r="MTT272" s="846"/>
      <c r="MTU272" s="846"/>
      <c r="MTV272" s="846"/>
      <c r="MTW272" s="846"/>
      <c r="MTX272" s="846"/>
      <c r="MTY272" s="846"/>
      <c r="MTZ272" s="846"/>
      <c r="MUA272" s="846"/>
      <c r="MUB272" s="846"/>
      <c r="MUC272" s="846"/>
      <c r="MUD272" s="846"/>
      <c r="MUE272" s="846"/>
      <c r="MUF272" s="846"/>
      <c r="MUG272" s="846"/>
      <c r="MUH272" s="846"/>
      <c r="MUI272" s="846"/>
      <c r="MUJ272" s="846"/>
      <c r="MUK272" s="846"/>
      <c r="MUL272" s="846"/>
      <c r="MUM272" s="846"/>
      <c r="MUN272" s="846"/>
      <c r="MUO272" s="846"/>
      <c r="MUP272" s="846"/>
      <c r="MUQ272" s="846"/>
      <c r="MUR272" s="846"/>
      <c r="MUS272" s="846"/>
      <c r="MUT272" s="846"/>
      <c r="MUU272" s="846"/>
      <c r="MUV272" s="846"/>
      <c r="MUW272" s="827"/>
      <c r="MUX272" s="827"/>
      <c r="MUY272" s="827"/>
      <c r="MUZ272" s="827"/>
      <c r="MVA272" s="827"/>
      <c r="MVB272" s="827"/>
      <c r="MVC272" s="827"/>
      <c r="MVD272" s="827"/>
      <c r="MVE272" s="827"/>
      <c r="MVF272" s="827"/>
      <c r="MVG272" s="827"/>
      <c r="MVH272" s="827"/>
      <c r="MVI272" s="827"/>
      <c r="MVJ272" s="827"/>
      <c r="MVK272" s="827"/>
      <c r="MVL272" s="827"/>
      <c r="MVM272" s="827"/>
      <c r="MVN272" s="827"/>
      <c r="MVO272" s="827"/>
      <c r="MVP272" s="827"/>
      <c r="MVQ272" s="827"/>
      <c r="MVR272" s="827"/>
      <c r="MVS272" s="827"/>
      <c r="MVT272" s="827"/>
      <c r="MVU272" s="844"/>
      <c r="MVV272" s="844"/>
      <c r="MVW272" s="844"/>
      <c r="MVX272" s="844"/>
      <c r="MVY272" s="844"/>
      <c r="MVZ272" s="827"/>
      <c r="MWA272" s="827"/>
      <c r="MWB272" s="844"/>
      <c r="MWC272" s="844"/>
      <c r="MWD272" s="827"/>
      <c r="MWE272" s="827"/>
      <c r="MWF272" s="844"/>
      <c r="MWG272" s="844"/>
      <c r="MWH272" s="827"/>
      <c r="MWI272" s="827"/>
      <c r="MWJ272" s="827"/>
      <c r="MWK272" s="827"/>
      <c r="MWL272" s="827"/>
      <c r="MWM272" s="827"/>
      <c r="MWN272" s="827"/>
      <c r="MWO272" s="844"/>
      <c r="MWP272" s="844"/>
      <c r="MWQ272" s="827"/>
      <c r="MWR272" s="827"/>
      <c r="MWS272" s="844"/>
      <c r="MWT272" s="844"/>
      <c r="MWU272" s="827"/>
      <c r="MWV272" s="827"/>
      <c r="MWW272" s="827"/>
      <c r="MWX272" s="827"/>
      <c r="MWY272" s="827"/>
      <c r="MWZ272" s="843"/>
      <c r="MXA272" s="845"/>
      <c r="MXB272" s="827"/>
      <c r="MXC272" s="827"/>
      <c r="MXD272" s="827"/>
      <c r="MXE272" s="827"/>
      <c r="MXF272" s="827"/>
      <c r="MXG272" s="827"/>
      <c r="MXH272" s="827"/>
      <c r="MXI272" s="846"/>
      <c r="MXJ272" s="846"/>
      <c r="MXK272" s="846"/>
      <c r="MXL272" s="846"/>
      <c r="MXM272" s="846"/>
      <c r="MXN272" s="846"/>
      <c r="MXO272" s="846"/>
      <c r="MXP272" s="846"/>
      <c r="MXQ272" s="846"/>
      <c r="MXR272" s="846"/>
      <c r="MXS272" s="846"/>
      <c r="MXT272" s="846"/>
      <c r="MXU272" s="846"/>
      <c r="MXV272" s="846"/>
      <c r="MXW272" s="846"/>
      <c r="MXX272" s="846"/>
      <c r="MXY272" s="846"/>
      <c r="MXZ272" s="846"/>
      <c r="MYA272" s="846"/>
      <c r="MYB272" s="846"/>
      <c r="MYC272" s="846"/>
      <c r="MYD272" s="846"/>
      <c r="MYE272" s="846"/>
      <c r="MYF272" s="846"/>
      <c r="MYG272" s="846"/>
      <c r="MYH272" s="846"/>
      <c r="MYI272" s="846"/>
      <c r="MYJ272" s="846"/>
      <c r="MYK272" s="846"/>
      <c r="MYL272" s="846"/>
      <c r="MYM272" s="846"/>
      <c r="MYN272" s="846"/>
      <c r="MYO272" s="846"/>
      <c r="MYP272" s="846"/>
      <c r="MYQ272" s="846"/>
      <c r="MYR272" s="846"/>
      <c r="MYS272" s="846"/>
      <c r="MYT272" s="846"/>
      <c r="MYU272" s="846"/>
      <c r="MYV272" s="846"/>
      <c r="MYW272" s="846"/>
      <c r="MYX272" s="846"/>
      <c r="MYY272" s="846"/>
      <c r="MYZ272" s="846"/>
      <c r="MZA272" s="827"/>
      <c r="MZB272" s="827"/>
      <c r="MZC272" s="827"/>
      <c r="MZD272" s="827"/>
      <c r="MZE272" s="827"/>
      <c r="MZF272" s="827"/>
      <c r="MZG272" s="827"/>
      <c r="MZH272" s="827"/>
      <c r="MZI272" s="827"/>
      <c r="MZJ272" s="827"/>
      <c r="MZK272" s="827"/>
      <c r="MZL272" s="827"/>
      <c r="MZM272" s="827"/>
      <c r="MZN272" s="827"/>
      <c r="MZO272" s="827"/>
      <c r="MZP272" s="827"/>
      <c r="MZQ272" s="827"/>
      <c r="MZR272" s="827"/>
      <c r="MZS272" s="827"/>
      <c r="MZT272" s="827"/>
      <c r="MZU272" s="827"/>
      <c r="MZV272" s="827"/>
      <c r="MZW272" s="827"/>
      <c r="MZX272" s="827"/>
      <c r="MZY272" s="844"/>
      <c r="MZZ272" s="844"/>
      <c r="NAA272" s="844"/>
      <c r="NAB272" s="844"/>
      <c r="NAC272" s="844"/>
      <c r="NAD272" s="827"/>
      <c r="NAE272" s="827"/>
      <c r="NAF272" s="844"/>
      <c r="NAG272" s="844"/>
      <c r="NAH272" s="827"/>
      <c r="NAI272" s="827"/>
      <c r="NAJ272" s="844"/>
      <c r="NAK272" s="844"/>
      <c r="NAL272" s="827"/>
      <c r="NAM272" s="827"/>
      <c r="NAN272" s="827"/>
      <c r="NAO272" s="827"/>
      <c r="NAP272" s="827"/>
      <c r="NAQ272" s="827"/>
      <c r="NAR272" s="827"/>
      <c r="NAS272" s="844"/>
      <c r="NAT272" s="844"/>
      <c r="NAU272" s="827"/>
      <c r="NAV272" s="827"/>
      <c r="NAW272" s="844"/>
      <c r="NAX272" s="844"/>
      <c r="NAY272" s="827"/>
      <c r="NAZ272" s="827"/>
      <c r="NBA272" s="827"/>
      <c r="NBB272" s="827"/>
      <c r="NBC272" s="827"/>
      <c r="NBD272" s="843"/>
      <c r="NBE272" s="845"/>
      <c r="NBF272" s="827"/>
      <c r="NBG272" s="827"/>
      <c r="NBH272" s="827"/>
      <c r="NBI272" s="827"/>
      <c r="NBJ272" s="827"/>
      <c r="NBK272" s="827"/>
      <c r="NBL272" s="827"/>
      <c r="NBM272" s="846"/>
      <c r="NBN272" s="846"/>
      <c r="NBO272" s="846"/>
      <c r="NBP272" s="846"/>
      <c r="NBQ272" s="846"/>
      <c r="NBR272" s="846"/>
      <c r="NBS272" s="846"/>
      <c r="NBT272" s="846"/>
      <c r="NBU272" s="846"/>
      <c r="NBV272" s="846"/>
      <c r="NBW272" s="846"/>
      <c r="NBX272" s="846"/>
      <c r="NBY272" s="846"/>
      <c r="NBZ272" s="846"/>
      <c r="NCA272" s="846"/>
      <c r="NCB272" s="846"/>
      <c r="NCC272" s="846"/>
      <c r="NCD272" s="846"/>
      <c r="NCE272" s="846"/>
      <c r="NCF272" s="846"/>
      <c r="NCG272" s="846"/>
      <c r="NCH272" s="846"/>
      <c r="NCI272" s="846"/>
      <c r="NCJ272" s="846"/>
      <c r="NCK272" s="846"/>
      <c r="NCL272" s="846"/>
      <c r="NCM272" s="846"/>
      <c r="NCN272" s="846"/>
      <c r="NCO272" s="846"/>
      <c r="NCP272" s="846"/>
      <c r="NCQ272" s="846"/>
      <c r="NCR272" s="846"/>
      <c r="NCS272" s="846"/>
      <c r="NCT272" s="846"/>
      <c r="NCU272" s="846"/>
      <c r="NCV272" s="846"/>
      <c r="NCW272" s="846"/>
      <c r="NCX272" s="846"/>
      <c r="NCY272" s="846"/>
      <c r="NCZ272" s="846"/>
      <c r="NDA272" s="846"/>
      <c r="NDB272" s="846"/>
      <c r="NDC272" s="846"/>
      <c r="NDD272" s="846"/>
      <c r="NDE272" s="827"/>
      <c r="NDF272" s="827"/>
      <c r="NDG272" s="827"/>
      <c r="NDH272" s="827"/>
      <c r="NDI272" s="827"/>
      <c r="NDJ272" s="827"/>
      <c r="NDK272" s="827"/>
      <c r="NDL272" s="827"/>
      <c r="NDM272" s="827"/>
      <c r="NDN272" s="827"/>
      <c r="NDO272" s="827"/>
      <c r="NDP272" s="827"/>
      <c r="NDQ272" s="827"/>
      <c r="NDR272" s="827"/>
      <c r="NDS272" s="827"/>
      <c r="NDT272" s="827"/>
      <c r="NDU272" s="827"/>
      <c r="NDV272" s="827"/>
      <c r="NDW272" s="827"/>
      <c r="NDX272" s="827"/>
      <c r="NDY272" s="827"/>
      <c r="NDZ272" s="827"/>
      <c r="NEA272" s="827"/>
      <c r="NEB272" s="827"/>
      <c r="NEC272" s="844"/>
      <c r="NED272" s="844"/>
      <c r="NEE272" s="844"/>
      <c r="NEF272" s="844"/>
      <c r="NEG272" s="844"/>
      <c r="NEH272" s="827"/>
      <c r="NEI272" s="827"/>
      <c r="NEJ272" s="844"/>
      <c r="NEK272" s="844"/>
      <c r="NEL272" s="827"/>
      <c r="NEM272" s="827"/>
      <c r="NEN272" s="844"/>
      <c r="NEO272" s="844"/>
      <c r="NEP272" s="827"/>
      <c r="NEQ272" s="827"/>
      <c r="NER272" s="827"/>
      <c r="NES272" s="827"/>
      <c r="NET272" s="827"/>
      <c r="NEU272" s="827"/>
      <c r="NEV272" s="827"/>
      <c r="NEW272" s="844"/>
      <c r="NEX272" s="844"/>
      <c r="NEY272" s="827"/>
      <c r="NEZ272" s="827"/>
      <c r="NFA272" s="844"/>
      <c r="NFB272" s="844"/>
      <c r="NFC272" s="827"/>
      <c r="NFD272" s="827"/>
      <c r="NFE272" s="827"/>
      <c r="NFF272" s="827"/>
      <c r="NFG272" s="827"/>
      <c r="NFH272" s="843"/>
      <c r="NFI272" s="845"/>
      <c r="NFJ272" s="827"/>
      <c r="NFK272" s="827"/>
      <c r="NFL272" s="827"/>
      <c r="NFM272" s="827"/>
      <c r="NFN272" s="827"/>
      <c r="NFO272" s="827"/>
      <c r="NFP272" s="827"/>
      <c r="NFQ272" s="846"/>
      <c r="NFR272" s="846"/>
      <c r="NFS272" s="846"/>
      <c r="NFT272" s="846"/>
      <c r="NFU272" s="846"/>
      <c r="NFV272" s="846"/>
      <c r="NFW272" s="846"/>
      <c r="NFX272" s="846"/>
      <c r="NFY272" s="846"/>
      <c r="NFZ272" s="846"/>
      <c r="NGA272" s="846"/>
      <c r="NGB272" s="846"/>
      <c r="NGC272" s="846"/>
      <c r="NGD272" s="846"/>
      <c r="NGE272" s="846"/>
      <c r="NGF272" s="846"/>
      <c r="NGG272" s="846"/>
      <c r="NGH272" s="846"/>
      <c r="NGI272" s="846"/>
      <c r="NGJ272" s="846"/>
      <c r="NGK272" s="846"/>
      <c r="NGL272" s="846"/>
      <c r="NGM272" s="846"/>
      <c r="NGN272" s="846"/>
      <c r="NGO272" s="846"/>
      <c r="NGP272" s="846"/>
      <c r="NGQ272" s="846"/>
      <c r="NGR272" s="846"/>
      <c r="NGS272" s="846"/>
      <c r="NGT272" s="846"/>
      <c r="NGU272" s="846"/>
      <c r="NGV272" s="846"/>
      <c r="NGW272" s="846"/>
      <c r="NGX272" s="846"/>
      <c r="NGY272" s="846"/>
      <c r="NGZ272" s="846"/>
      <c r="NHA272" s="846"/>
      <c r="NHB272" s="846"/>
      <c r="NHC272" s="846"/>
      <c r="NHD272" s="846"/>
      <c r="NHE272" s="846"/>
      <c r="NHF272" s="846"/>
      <c r="NHG272" s="846"/>
      <c r="NHH272" s="846"/>
      <c r="NHI272" s="827"/>
      <c r="NHJ272" s="827"/>
      <c r="NHK272" s="827"/>
      <c r="NHL272" s="827"/>
      <c r="NHM272" s="827"/>
      <c r="NHN272" s="827"/>
      <c r="NHO272" s="827"/>
      <c r="NHP272" s="827"/>
      <c r="NHQ272" s="827"/>
      <c r="NHR272" s="827"/>
      <c r="NHS272" s="827"/>
      <c r="NHT272" s="827"/>
      <c r="NHU272" s="827"/>
      <c r="NHV272" s="827"/>
      <c r="NHW272" s="827"/>
      <c r="NHX272" s="827"/>
      <c r="NHY272" s="827"/>
      <c r="NHZ272" s="827"/>
      <c r="NIA272" s="827"/>
      <c r="NIB272" s="827"/>
      <c r="NIC272" s="827"/>
      <c r="NID272" s="827"/>
      <c r="NIE272" s="827"/>
      <c r="NIF272" s="827"/>
      <c r="NIG272" s="844"/>
      <c r="NIH272" s="844"/>
      <c r="NII272" s="844"/>
      <c r="NIJ272" s="844"/>
      <c r="NIK272" s="844"/>
      <c r="NIL272" s="827"/>
      <c r="NIM272" s="827"/>
      <c r="NIN272" s="844"/>
      <c r="NIO272" s="844"/>
      <c r="NIP272" s="827"/>
      <c r="NIQ272" s="827"/>
      <c r="NIR272" s="844"/>
      <c r="NIS272" s="844"/>
      <c r="NIT272" s="827"/>
      <c r="NIU272" s="827"/>
      <c r="NIV272" s="827"/>
      <c r="NIW272" s="827"/>
      <c r="NIX272" s="827"/>
      <c r="NIY272" s="827"/>
      <c r="NIZ272" s="827"/>
      <c r="NJA272" s="844"/>
      <c r="NJB272" s="844"/>
      <c r="NJC272" s="827"/>
      <c r="NJD272" s="827"/>
      <c r="NJE272" s="844"/>
      <c r="NJF272" s="844"/>
      <c r="NJG272" s="827"/>
      <c r="NJH272" s="827"/>
      <c r="NJI272" s="827"/>
      <c r="NJJ272" s="827"/>
      <c r="NJK272" s="827"/>
      <c r="NJL272" s="843"/>
      <c r="NJM272" s="845"/>
      <c r="NJN272" s="827"/>
      <c r="NJO272" s="827"/>
      <c r="NJP272" s="827"/>
      <c r="NJQ272" s="827"/>
      <c r="NJR272" s="827"/>
      <c r="NJS272" s="827"/>
      <c r="NJT272" s="827"/>
      <c r="NJU272" s="846"/>
      <c r="NJV272" s="846"/>
      <c r="NJW272" s="846"/>
      <c r="NJX272" s="846"/>
      <c r="NJY272" s="846"/>
      <c r="NJZ272" s="846"/>
      <c r="NKA272" s="846"/>
      <c r="NKB272" s="846"/>
      <c r="NKC272" s="846"/>
      <c r="NKD272" s="846"/>
      <c r="NKE272" s="846"/>
      <c r="NKF272" s="846"/>
      <c r="NKG272" s="846"/>
      <c r="NKH272" s="846"/>
      <c r="NKI272" s="846"/>
      <c r="NKJ272" s="846"/>
      <c r="NKK272" s="846"/>
      <c r="NKL272" s="846"/>
      <c r="NKM272" s="846"/>
      <c r="NKN272" s="846"/>
      <c r="NKO272" s="846"/>
      <c r="NKP272" s="846"/>
      <c r="NKQ272" s="846"/>
      <c r="NKR272" s="846"/>
      <c r="NKS272" s="846"/>
      <c r="NKT272" s="846"/>
      <c r="NKU272" s="846"/>
      <c r="NKV272" s="846"/>
      <c r="NKW272" s="846"/>
      <c r="NKX272" s="846"/>
      <c r="NKY272" s="846"/>
      <c r="NKZ272" s="846"/>
      <c r="NLA272" s="846"/>
      <c r="NLB272" s="846"/>
      <c r="NLC272" s="846"/>
      <c r="NLD272" s="846"/>
      <c r="NLE272" s="846"/>
      <c r="NLF272" s="846"/>
      <c r="NLG272" s="846"/>
      <c r="NLH272" s="846"/>
      <c r="NLI272" s="846"/>
      <c r="NLJ272" s="846"/>
      <c r="NLK272" s="846"/>
      <c r="NLL272" s="846"/>
      <c r="NLM272" s="827"/>
      <c r="NLN272" s="827"/>
      <c r="NLO272" s="827"/>
      <c r="NLP272" s="827"/>
      <c r="NLQ272" s="827"/>
      <c r="NLR272" s="827"/>
      <c r="NLS272" s="827"/>
      <c r="NLT272" s="827"/>
      <c r="NLU272" s="827"/>
      <c r="NLV272" s="827"/>
      <c r="NLW272" s="827"/>
      <c r="NLX272" s="827"/>
      <c r="NLY272" s="827"/>
      <c r="NLZ272" s="827"/>
      <c r="NMA272" s="827"/>
      <c r="NMB272" s="827"/>
      <c r="NMC272" s="827"/>
      <c r="NMD272" s="827"/>
      <c r="NME272" s="827"/>
      <c r="NMF272" s="827"/>
      <c r="NMG272" s="827"/>
      <c r="NMH272" s="827"/>
      <c r="NMI272" s="827"/>
      <c r="NMJ272" s="827"/>
      <c r="NMK272" s="844"/>
      <c r="NML272" s="844"/>
      <c r="NMM272" s="844"/>
      <c r="NMN272" s="844"/>
      <c r="NMO272" s="844"/>
      <c r="NMP272" s="827"/>
      <c r="NMQ272" s="827"/>
      <c r="NMR272" s="844"/>
      <c r="NMS272" s="844"/>
      <c r="NMT272" s="827"/>
      <c r="NMU272" s="827"/>
      <c r="NMV272" s="844"/>
      <c r="NMW272" s="844"/>
      <c r="NMX272" s="827"/>
      <c r="NMY272" s="827"/>
      <c r="NMZ272" s="827"/>
      <c r="NNA272" s="827"/>
      <c r="NNB272" s="827"/>
      <c r="NNC272" s="827"/>
      <c r="NND272" s="827"/>
      <c r="NNE272" s="844"/>
      <c r="NNF272" s="844"/>
      <c r="NNG272" s="827"/>
      <c r="NNH272" s="827"/>
      <c r="NNI272" s="844"/>
      <c r="NNJ272" s="844"/>
      <c r="NNK272" s="827"/>
      <c r="NNL272" s="827"/>
      <c r="NNM272" s="827"/>
      <c r="NNN272" s="827"/>
      <c r="NNO272" s="827"/>
      <c r="NNP272" s="843"/>
      <c r="NNQ272" s="845"/>
      <c r="NNR272" s="827"/>
      <c r="NNS272" s="827"/>
      <c r="NNT272" s="827"/>
      <c r="NNU272" s="827"/>
      <c r="NNV272" s="827"/>
      <c r="NNW272" s="827"/>
      <c r="NNX272" s="827"/>
      <c r="NNY272" s="846"/>
      <c r="NNZ272" s="846"/>
      <c r="NOA272" s="846"/>
      <c r="NOB272" s="846"/>
      <c r="NOC272" s="846"/>
      <c r="NOD272" s="846"/>
      <c r="NOE272" s="846"/>
      <c r="NOF272" s="846"/>
      <c r="NOG272" s="846"/>
      <c r="NOH272" s="846"/>
      <c r="NOI272" s="846"/>
      <c r="NOJ272" s="846"/>
      <c r="NOK272" s="846"/>
      <c r="NOL272" s="846"/>
      <c r="NOM272" s="846"/>
      <c r="NON272" s="846"/>
      <c r="NOO272" s="846"/>
      <c r="NOP272" s="846"/>
      <c r="NOQ272" s="846"/>
      <c r="NOR272" s="846"/>
      <c r="NOS272" s="846"/>
      <c r="NOT272" s="846"/>
      <c r="NOU272" s="846"/>
      <c r="NOV272" s="846"/>
      <c r="NOW272" s="846"/>
      <c r="NOX272" s="846"/>
      <c r="NOY272" s="846"/>
      <c r="NOZ272" s="846"/>
      <c r="NPA272" s="846"/>
      <c r="NPB272" s="846"/>
      <c r="NPC272" s="846"/>
      <c r="NPD272" s="846"/>
      <c r="NPE272" s="846"/>
      <c r="NPF272" s="846"/>
      <c r="NPG272" s="846"/>
      <c r="NPH272" s="846"/>
      <c r="NPI272" s="846"/>
      <c r="NPJ272" s="846"/>
      <c r="NPK272" s="846"/>
      <c r="NPL272" s="846"/>
      <c r="NPM272" s="846"/>
      <c r="NPN272" s="846"/>
      <c r="NPO272" s="846"/>
      <c r="NPP272" s="846"/>
      <c r="NPQ272" s="827"/>
      <c r="NPR272" s="827"/>
      <c r="NPS272" s="827"/>
      <c r="NPT272" s="827"/>
      <c r="NPU272" s="827"/>
      <c r="NPV272" s="827"/>
      <c r="NPW272" s="827"/>
      <c r="NPX272" s="827"/>
      <c r="NPY272" s="827"/>
      <c r="NPZ272" s="827"/>
      <c r="NQA272" s="827"/>
      <c r="NQB272" s="827"/>
      <c r="NQC272" s="827"/>
      <c r="NQD272" s="827"/>
      <c r="NQE272" s="827"/>
      <c r="NQF272" s="827"/>
      <c r="NQG272" s="827"/>
      <c r="NQH272" s="827"/>
      <c r="NQI272" s="827"/>
      <c r="NQJ272" s="827"/>
      <c r="NQK272" s="827"/>
      <c r="NQL272" s="827"/>
      <c r="NQM272" s="827"/>
      <c r="NQN272" s="827"/>
      <c r="NQO272" s="844"/>
      <c r="NQP272" s="844"/>
      <c r="NQQ272" s="844"/>
      <c r="NQR272" s="844"/>
      <c r="NQS272" s="844"/>
      <c r="NQT272" s="827"/>
      <c r="NQU272" s="827"/>
      <c r="NQV272" s="844"/>
      <c r="NQW272" s="844"/>
      <c r="NQX272" s="827"/>
      <c r="NQY272" s="827"/>
      <c r="NQZ272" s="844"/>
      <c r="NRA272" s="844"/>
      <c r="NRB272" s="827"/>
      <c r="NRC272" s="827"/>
      <c r="NRD272" s="827"/>
      <c r="NRE272" s="827"/>
      <c r="NRF272" s="827"/>
      <c r="NRG272" s="827"/>
      <c r="NRH272" s="827"/>
      <c r="NRI272" s="844"/>
      <c r="NRJ272" s="844"/>
      <c r="NRK272" s="827"/>
      <c r="NRL272" s="827"/>
      <c r="NRM272" s="844"/>
      <c r="NRN272" s="844"/>
      <c r="NRO272" s="827"/>
      <c r="NRP272" s="827"/>
      <c r="NRQ272" s="827"/>
      <c r="NRR272" s="827"/>
      <c r="NRS272" s="827"/>
      <c r="NRT272" s="843"/>
      <c r="NRU272" s="845"/>
      <c r="NRV272" s="827"/>
      <c r="NRW272" s="827"/>
      <c r="NRX272" s="827"/>
      <c r="NRY272" s="827"/>
      <c r="NRZ272" s="827"/>
      <c r="NSA272" s="827"/>
      <c r="NSB272" s="827"/>
      <c r="NSC272" s="846"/>
      <c r="NSD272" s="846"/>
      <c r="NSE272" s="846"/>
      <c r="NSF272" s="846"/>
      <c r="NSG272" s="846"/>
      <c r="NSH272" s="846"/>
      <c r="NSI272" s="846"/>
      <c r="NSJ272" s="846"/>
      <c r="NSK272" s="846"/>
      <c r="NSL272" s="846"/>
      <c r="NSM272" s="846"/>
      <c r="NSN272" s="846"/>
      <c r="NSO272" s="846"/>
      <c r="NSP272" s="846"/>
      <c r="NSQ272" s="846"/>
      <c r="NSR272" s="846"/>
      <c r="NSS272" s="846"/>
      <c r="NST272" s="846"/>
      <c r="NSU272" s="846"/>
      <c r="NSV272" s="846"/>
      <c r="NSW272" s="846"/>
      <c r="NSX272" s="846"/>
      <c r="NSY272" s="846"/>
      <c r="NSZ272" s="846"/>
      <c r="NTA272" s="846"/>
      <c r="NTB272" s="846"/>
      <c r="NTC272" s="846"/>
      <c r="NTD272" s="846"/>
      <c r="NTE272" s="846"/>
      <c r="NTF272" s="846"/>
      <c r="NTG272" s="846"/>
      <c r="NTH272" s="846"/>
      <c r="NTI272" s="846"/>
      <c r="NTJ272" s="846"/>
      <c r="NTK272" s="846"/>
      <c r="NTL272" s="846"/>
      <c r="NTM272" s="846"/>
      <c r="NTN272" s="846"/>
      <c r="NTO272" s="846"/>
      <c r="NTP272" s="846"/>
      <c r="NTQ272" s="846"/>
      <c r="NTR272" s="846"/>
      <c r="NTS272" s="846"/>
      <c r="NTT272" s="846"/>
      <c r="NTU272" s="827"/>
      <c r="NTV272" s="827"/>
      <c r="NTW272" s="827"/>
      <c r="NTX272" s="827"/>
      <c r="NTY272" s="827"/>
      <c r="NTZ272" s="827"/>
      <c r="NUA272" s="827"/>
      <c r="NUB272" s="827"/>
      <c r="NUC272" s="827"/>
      <c r="NUD272" s="827"/>
      <c r="NUE272" s="827"/>
      <c r="NUF272" s="827"/>
      <c r="NUG272" s="827"/>
      <c r="NUH272" s="827"/>
      <c r="NUI272" s="827"/>
      <c r="NUJ272" s="827"/>
      <c r="NUK272" s="827"/>
      <c r="NUL272" s="827"/>
      <c r="NUM272" s="827"/>
      <c r="NUN272" s="827"/>
      <c r="NUO272" s="827"/>
      <c r="NUP272" s="827"/>
      <c r="NUQ272" s="827"/>
      <c r="NUR272" s="827"/>
      <c r="NUS272" s="844"/>
      <c r="NUT272" s="844"/>
      <c r="NUU272" s="844"/>
      <c r="NUV272" s="844"/>
      <c r="NUW272" s="844"/>
      <c r="NUX272" s="827"/>
      <c r="NUY272" s="827"/>
      <c r="NUZ272" s="844"/>
      <c r="NVA272" s="844"/>
      <c r="NVB272" s="827"/>
      <c r="NVC272" s="827"/>
      <c r="NVD272" s="844"/>
      <c r="NVE272" s="844"/>
      <c r="NVF272" s="827"/>
      <c r="NVG272" s="827"/>
      <c r="NVH272" s="827"/>
      <c r="NVI272" s="827"/>
      <c r="NVJ272" s="827"/>
      <c r="NVK272" s="827"/>
      <c r="NVL272" s="827"/>
      <c r="NVM272" s="844"/>
      <c r="NVN272" s="844"/>
      <c r="NVO272" s="827"/>
      <c r="NVP272" s="827"/>
      <c r="NVQ272" s="844"/>
      <c r="NVR272" s="844"/>
      <c r="NVS272" s="827"/>
      <c r="NVT272" s="827"/>
      <c r="NVU272" s="827"/>
      <c r="NVV272" s="827"/>
      <c r="NVW272" s="827"/>
      <c r="NVX272" s="843"/>
      <c r="NVY272" s="845"/>
      <c r="NVZ272" s="827"/>
      <c r="NWA272" s="827"/>
      <c r="NWB272" s="827"/>
      <c r="NWC272" s="827"/>
      <c r="NWD272" s="827"/>
      <c r="NWE272" s="827"/>
      <c r="NWF272" s="827"/>
      <c r="NWG272" s="846"/>
      <c r="NWH272" s="846"/>
      <c r="NWI272" s="846"/>
      <c r="NWJ272" s="846"/>
      <c r="NWK272" s="846"/>
      <c r="NWL272" s="846"/>
      <c r="NWM272" s="846"/>
      <c r="NWN272" s="846"/>
      <c r="NWO272" s="846"/>
      <c r="NWP272" s="846"/>
      <c r="NWQ272" s="846"/>
      <c r="NWR272" s="846"/>
      <c r="NWS272" s="846"/>
      <c r="NWT272" s="846"/>
      <c r="NWU272" s="846"/>
      <c r="NWV272" s="846"/>
      <c r="NWW272" s="846"/>
      <c r="NWX272" s="846"/>
      <c r="NWY272" s="846"/>
      <c r="NWZ272" s="846"/>
      <c r="NXA272" s="846"/>
      <c r="NXB272" s="846"/>
      <c r="NXC272" s="846"/>
      <c r="NXD272" s="846"/>
      <c r="NXE272" s="846"/>
      <c r="NXF272" s="846"/>
      <c r="NXG272" s="846"/>
      <c r="NXH272" s="846"/>
      <c r="NXI272" s="846"/>
      <c r="NXJ272" s="846"/>
      <c r="NXK272" s="846"/>
      <c r="NXL272" s="846"/>
      <c r="NXM272" s="846"/>
      <c r="NXN272" s="846"/>
      <c r="NXO272" s="846"/>
      <c r="NXP272" s="846"/>
      <c r="NXQ272" s="846"/>
      <c r="NXR272" s="846"/>
      <c r="NXS272" s="846"/>
      <c r="NXT272" s="846"/>
      <c r="NXU272" s="846"/>
      <c r="NXV272" s="846"/>
      <c r="NXW272" s="846"/>
      <c r="NXX272" s="846"/>
      <c r="NXY272" s="827"/>
      <c r="NXZ272" s="827"/>
      <c r="NYA272" s="827"/>
      <c r="NYB272" s="827"/>
      <c r="NYC272" s="827"/>
      <c r="NYD272" s="827"/>
      <c r="NYE272" s="827"/>
      <c r="NYF272" s="827"/>
      <c r="NYG272" s="827"/>
      <c r="NYH272" s="827"/>
      <c r="NYI272" s="827"/>
      <c r="NYJ272" s="827"/>
      <c r="NYK272" s="827"/>
      <c r="NYL272" s="827"/>
      <c r="NYM272" s="827"/>
      <c r="NYN272" s="827"/>
      <c r="NYO272" s="827"/>
      <c r="NYP272" s="827"/>
      <c r="NYQ272" s="827"/>
      <c r="NYR272" s="827"/>
      <c r="NYS272" s="827"/>
      <c r="NYT272" s="827"/>
      <c r="NYU272" s="827"/>
      <c r="NYV272" s="827"/>
      <c r="NYW272" s="844"/>
      <c r="NYX272" s="844"/>
      <c r="NYY272" s="844"/>
      <c r="NYZ272" s="844"/>
      <c r="NZA272" s="844"/>
      <c r="NZB272" s="827"/>
      <c r="NZC272" s="827"/>
      <c r="NZD272" s="844"/>
      <c r="NZE272" s="844"/>
      <c r="NZF272" s="827"/>
      <c r="NZG272" s="827"/>
      <c r="NZH272" s="844"/>
      <c r="NZI272" s="844"/>
      <c r="NZJ272" s="827"/>
      <c r="NZK272" s="827"/>
      <c r="NZL272" s="827"/>
      <c r="NZM272" s="827"/>
      <c r="NZN272" s="827"/>
      <c r="NZO272" s="827"/>
      <c r="NZP272" s="827"/>
      <c r="NZQ272" s="844"/>
      <c r="NZR272" s="844"/>
      <c r="NZS272" s="827"/>
      <c r="NZT272" s="827"/>
      <c r="NZU272" s="844"/>
      <c r="NZV272" s="844"/>
      <c r="NZW272" s="827"/>
      <c r="NZX272" s="827"/>
      <c r="NZY272" s="827"/>
      <c r="NZZ272" s="827"/>
      <c r="OAA272" s="827"/>
      <c r="OAB272" s="843"/>
      <c r="OAC272" s="845"/>
      <c r="OAD272" s="827"/>
      <c r="OAE272" s="827"/>
      <c r="OAF272" s="827"/>
      <c r="OAG272" s="827"/>
      <c r="OAH272" s="827"/>
      <c r="OAI272" s="827"/>
      <c r="OAJ272" s="827"/>
      <c r="OAK272" s="846"/>
      <c r="OAL272" s="846"/>
      <c r="OAM272" s="846"/>
      <c r="OAN272" s="846"/>
      <c r="OAO272" s="846"/>
      <c r="OAP272" s="846"/>
      <c r="OAQ272" s="846"/>
      <c r="OAR272" s="846"/>
      <c r="OAS272" s="846"/>
      <c r="OAT272" s="846"/>
      <c r="OAU272" s="846"/>
      <c r="OAV272" s="846"/>
      <c r="OAW272" s="846"/>
      <c r="OAX272" s="846"/>
      <c r="OAY272" s="846"/>
      <c r="OAZ272" s="846"/>
      <c r="OBA272" s="846"/>
      <c r="OBB272" s="846"/>
      <c r="OBC272" s="846"/>
      <c r="OBD272" s="846"/>
      <c r="OBE272" s="846"/>
      <c r="OBF272" s="846"/>
      <c r="OBG272" s="846"/>
      <c r="OBH272" s="846"/>
      <c r="OBI272" s="846"/>
      <c r="OBJ272" s="846"/>
      <c r="OBK272" s="846"/>
      <c r="OBL272" s="846"/>
      <c r="OBM272" s="846"/>
      <c r="OBN272" s="846"/>
      <c r="OBO272" s="846"/>
      <c r="OBP272" s="846"/>
      <c r="OBQ272" s="846"/>
      <c r="OBR272" s="846"/>
      <c r="OBS272" s="846"/>
      <c r="OBT272" s="846"/>
      <c r="OBU272" s="846"/>
      <c r="OBV272" s="846"/>
      <c r="OBW272" s="846"/>
      <c r="OBX272" s="846"/>
      <c r="OBY272" s="846"/>
      <c r="OBZ272" s="846"/>
      <c r="OCA272" s="846"/>
      <c r="OCB272" s="846"/>
      <c r="OCC272" s="827"/>
      <c r="OCD272" s="827"/>
      <c r="OCE272" s="827"/>
      <c r="OCF272" s="827"/>
      <c r="OCG272" s="827"/>
      <c r="OCH272" s="827"/>
      <c r="OCI272" s="827"/>
      <c r="OCJ272" s="827"/>
      <c r="OCK272" s="827"/>
      <c r="OCL272" s="827"/>
      <c r="OCM272" s="827"/>
      <c r="OCN272" s="827"/>
      <c r="OCO272" s="827"/>
      <c r="OCP272" s="827"/>
      <c r="OCQ272" s="827"/>
      <c r="OCR272" s="827"/>
      <c r="OCS272" s="827"/>
      <c r="OCT272" s="827"/>
      <c r="OCU272" s="827"/>
      <c r="OCV272" s="827"/>
      <c r="OCW272" s="827"/>
      <c r="OCX272" s="827"/>
      <c r="OCY272" s="827"/>
      <c r="OCZ272" s="827"/>
      <c r="ODA272" s="844"/>
      <c r="ODB272" s="844"/>
      <c r="ODC272" s="844"/>
      <c r="ODD272" s="844"/>
      <c r="ODE272" s="844"/>
      <c r="ODF272" s="827"/>
      <c r="ODG272" s="827"/>
      <c r="ODH272" s="844"/>
      <c r="ODI272" s="844"/>
      <c r="ODJ272" s="827"/>
      <c r="ODK272" s="827"/>
      <c r="ODL272" s="844"/>
      <c r="ODM272" s="844"/>
      <c r="ODN272" s="827"/>
      <c r="ODO272" s="827"/>
      <c r="ODP272" s="827"/>
      <c r="ODQ272" s="827"/>
      <c r="ODR272" s="827"/>
      <c r="ODS272" s="827"/>
      <c r="ODT272" s="827"/>
      <c r="ODU272" s="844"/>
      <c r="ODV272" s="844"/>
      <c r="ODW272" s="827"/>
      <c r="ODX272" s="827"/>
      <c r="ODY272" s="844"/>
      <c r="ODZ272" s="844"/>
      <c r="OEA272" s="827"/>
      <c r="OEB272" s="827"/>
      <c r="OEC272" s="827"/>
      <c r="OED272" s="827"/>
      <c r="OEE272" s="827"/>
      <c r="OEF272" s="843"/>
      <c r="OEG272" s="845"/>
      <c r="OEH272" s="827"/>
      <c r="OEI272" s="827"/>
      <c r="OEJ272" s="827"/>
      <c r="OEK272" s="827"/>
      <c r="OEL272" s="827"/>
      <c r="OEM272" s="827"/>
      <c r="OEN272" s="827"/>
      <c r="OEO272" s="846"/>
      <c r="OEP272" s="846"/>
      <c r="OEQ272" s="846"/>
      <c r="OER272" s="846"/>
      <c r="OES272" s="846"/>
      <c r="OET272" s="846"/>
      <c r="OEU272" s="846"/>
      <c r="OEV272" s="846"/>
      <c r="OEW272" s="846"/>
      <c r="OEX272" s="846"/>
      <c r="OEY272" s="846"/>
      <c r="OEZ272" s="846"/>
      <c r="OFA272" s="846"/>
      <c r="OFB272" s="846"/>
      <c r="OFC272" s="846"/>
      <c r="OFD272" s="846"/>
      <c r="OFE272" s="846"/>
      <c r="OFF272" s="846"/>
      <c r="OFG272" s="846"/>
      <c r="OFH272" s="846"/>
      <c r="OFI272" s="846"/>
      <c r="OFJ272" s="846"/>
      <c r="OFK272" s="846"/>
      <c r="OFL272" s="846"/>
      <c r="OFM272" s="846"/>
      <c r="OFN272" s="846"/>
      <c r="OFO272" s="846"/>
      <c r="OFP272" s="846"/>
      <c r="OFQ272" s="846"/>
      <c r="OFR272" s="846"/>
      <c r="OFS272" s="846"/>
      <c r="OFT272" s="846"/>
      <c r="OFU272" s="846"/>
      <c r="OFV272" s="846"/>
      <c r="OFW272" s="846"/>
      <c r="OFX272" s="846"/>
      <c r="OFY272" s="846"/>
      <c r="OFZ272" s="846"/>
      <c r="OGA272" s="846"/>
      <c r="OGB272" s="846"/>
      <c r="OGC272" s="846"/>
      <c r="OGD272" s="846"/>
      <c r="OGE272" s="846"/>
      <c r="OGF272" s="846"/>
      <c r="OGG272" s="827"/>
      <c r="OGH272" s="827"/>
      <c r="OGI272" s="827"/>
      <c r="OGJ272" s="827"/>
      <c r="OGK272" s="827"/>
      <c r="OGL272" s="827"/>
      <c r="OGM272" s="827"/>
      <c r="OGN272" s="827"/>
      <c r="OGO272" s="827"/>
      <c r="OGP272" s="827"/>
      <c r="OGQ272" s="827"/>
      <c r="OGR272" s="827"/>
      <c r="OGS272" s="827"/>
      <c r="OGT272" s="827"/>
      <c r="OGU272" s="827"/>
      <c r="OGV272" s="827"/>
      <c r="OGW272" s="827"/>
      <c r="OGX272" s="827"/>
      <c r="OGY272" s="827"/>
      <c r="OGZ272" s="827"/>
      <c r="OHA272" s="827"/>
      <c r="OHB272" s="827"/>
      <c r="OHC272" s="827"/>
      <c r="OHD272" s="827"/>
      <c r="OHE272" s="844"/>
      <c r="OHF272" s="844"/>
      <c r="OHG272" s="844"/>
      <c r="OHH272" s="844"/>
      <c r="OHI272" s="844"/>
      <c r="OHJ272" s="827"/>
      <c r="OHK272" s="827"/>
      <c r="OHL272" s="844"/>
      <c r="OHM272" s="844"/>
      <c r="OHN272" s="827"/>
      <c r="OHO272" s="827"/>
      <c r="OHP272" s="844"/>
      <c r="OHQ272" s="844"/>
      <c r="OHR272" s="827"/>
      <c r="OHS272" s="827"/>
      <c r="OHT272" s="827"/>
      <c r="OHU272" s="827"/>
      <c r="OHV272" s="827"/>
      <c r="OHW272" s="827"/>
      <c r="OHX272" s="827"/>
      <c r="OHY272" s="844"/>
      <c r="OHZ272" s="844"/>
      <c r="OIA272" s="827"/>
      <c r="OIB272" s="827"/>
      <c r="OIC272" s="844"/>
      <c r="OID272" s="844"/>
      <c r="OIE272" s="827"/>
      <c r="OIF272" s="827"/>
      <c r="OIG272" s="827"/>
      <c r="OIH272" s="827"/>
      <c r="OII272" s="827"/>
      <c r="OIJ272" s="843"/>
      <c r="OIK272" s="845"/>
      <c r="OIL272" s="827"/>
      <c r="OIM272" s="827"/>
      <c r="OIN272" s="827"/>
      <c r="OIO272" s="827"/>
      <c r="OIP272" s="827"/>
      <c r="OIQ272" s="827"/>
      <c r="OIR272" s="827"/>
      <c r="OIS272" s="846"/>
      <c r="OIT272" s="846"/>
      <c r="OIU272" s="846"/>
      <c r="OIV272" s="846"/>
      <c r="OIW272" s="846"/>
      <c r="OIX272" s="846"/>
      <c r="OIY272" s="846"/>
      <c r="OIZ272" s="846"/>
      <c r="OJA272" s="846"/>
      <c r="OJB272" s="846"/>
      <c r="OJC272" s="846"/>
      <c r="OJD272" s="846"/>
      <c r="OJE272" s="846"/>
      <c r="OJF272" s="846"/>
      <c r="OJG272" s="846"/>
      <c r="OJH272" s="846"/>
      <c r="OJI272" s="846"/>
      <c r="OJJ272" s="846"/>
      <c r="OJK272" s="846"/>
      <c r="OJL272" s="846"/>
      <c r="OJM272" s="846"/>
      <c r="OJN272" s="846"/>
      <c r="OJO272" s="846"/>
      <c r="OJP272" s="846"/>
      <c r="OJQ272" s="846"/>
      <c r="OJR272" s="846"/>
      <c r="OJS272" s="846"/>
      <c r="OJT272" s="846"/>
      <c r="OJU272" s="846"/>
      <c r="OJV272" s="846"/>
      <c r="OJW272" s="846"/>
      <c r="OJX272" s="846"/>
      <c r="OJY272" s="846"/>
      <c r="OJZ272" s="846"/>
      <c r="OKA272" s="846"/>
      <c r="OKB272" s="846"/>
      <c r="OKC272" s="846"/>
      <c r="OKD272" s="846"/>
      <c r="OKE272" s="846"/>
      <c r="OKF272" s="846"/>
      <c r="OKG272" s="846"/>
      <c r="OKH272" s="846"/>
      <c r="OKI272" s="846"/>
      <c r="OKJ272" s="846"/>
      <c r="OKK272" s="827"/>
      <c r="OKL272" s="827"/>
      <c r="OKM272" s="827"/>
      <c r="OKN272" s="827"/>
      <c r="OKO272" s="827"/>
      <c r="OKP272" s="827"/>
      <c r="OKQ272" s="827"/>
      <c r="OKR272" s="827"/>
      <c r="OKS272" s="827"/>
      <c r="OKT272" s="827"/>
      <c r="OKU272" s="827"/>
      <c r="OKV272" s="827"/>
      <c r="OKW272" s="827"/>
      <c r="OKX272" s="827"/>
      <c r="OKY272" s="827"/>
      <c r="OKZ272" s="827"/>
      <c r="OLA272" s="827"/>
      <c r="OLB272" s="827"/>
      <c r="OLC272" s="827"/>
      <c r="OLD272" s="827"/>
      <c r="OLE272" s="827"/>
      <c r="OLF272" s="827"/>
      <c r="OLG272" s="827"/>
      <c r="OLH272" s="827"/>
      <c r="OLI272" s="844"/>
      <c r="OLJ272" s="844"/>
      <c r="OLK272" s="844"/>
      <c r="OLL272" s="844"/>
      <c r="OLM272" s="844"/>
      <c r="OLN272" s="827"/>
      <c r="OLO272" s="827"/>
      <c r="OLP272" s="844"/>
      <c r="OLQ272" s="844"/>
      <c r="OLR272" s="827"/>
      <c r="OLS272" s="827"/>
      <c r="OLT272" s="844"/>
      <c r="OLU272" s="844"/>
      <c r="OLV272" s="827"/>
      <c r="OLW272" s="827"/>
      <c r="OLX272" s="827"/>
      <c r="OLY272" s="827"/>
      <c r="OLZ272" s="827"/>
      <c r="OMA272" s="827"/>
      <c r="OMB272" s="827"/>
      <c r="OMC272" s="844"/>
      <c r="OMD272" s="844"/>
      <c r="OME272" s="827"/>
      <c r="OMF272" s="827"/>
      <c r="OMG272" s="844"/>
      <c r="OMH272" s="844"/>
      <c r="OMI272" s="827"/>
      <c r="OMJ272" s="827"/>
      <c r="OMK272" s="827"/>
      <c r="OML272" s="827"/>
      <c r="OMM272" s="827"/>
      <c r="OMN272" s="843"/>
      <c r="OMO272" s="845"/>
      <c r="OMP272" s="827"/>
      <c r="OMQ272" s="827"/>
      <c r="OMR272" s="827"/>
      <c r="OMS272" s="827"/>
      <c r="OMT272" s="827"/>
      <c r="OMU272" s="827"/>
      <c r="OMV272" s="827"/>
      <c r="OMW272" s="846"/>
      <c r="OMX272" s="846"/>
      <c r="OMY272" s="846"/>
      <c r="OMZ272" s="846"/>
      <c r="ONA272" s="846"/>
      <c r="ONB272" s="846"/>
      <c r="ONC272" s="846"/>
      <c r="OND272" s="846"/>
      <c r="ONE272" s="846"/>
      <c r="ONF272" s="846"/>
      <c r="ONG272" s="846"/>
      <c r="ONH272" s="846"/>
      <c r="ONI272" s="846"/>
      <c r="ONJ272" s="846"/>
      <c r="ONK272" s="846"/>
      <c r="ONL272" s="846"/>
      <c r="ONM272" s="846"/>
      <c r="ONN272" s="846"/>
      <c r="ONO272" s="846"/>
      <c r="ONP272" s="846"/>
      <c r="ONQ272" s="846"/>
      <c r="ONR272" s="846"/>
      <c r="ONS272" s="846"/>
      <c r="ONT272" s="846"/>
      <c r="ONU272" s="846"/>
      <c r="ONV272" s="846"/>
      <c r="ONW272" s="846"/>
      <c r="ONX272" s="846"/>
      <c r="ONY272" s="846"/>
      <c r="ONZ272" s="846"/>
      <c r="OOA272" s="846"/>
      <c r="OOB272" s="846"/>
      <c r="OOC272" s="846"/>
      <c r="OOD272" s="846"/>
      <c r="OOE272" s="846"/>
      <c r="OOF272" s="846"/>
      <c r="OOG272" s="846"/>
      <c r="OOH272" s="846"/>
      <c r="OOI272" s="846"/>
      <c r="OOJ272" s="846"/>
      <c r="OOK272" s="846"/>
      <c r="OOL272" s="846"/>
      <c r="OOM272" s="846"/>
      <c r="OON272" s="846"/>
      <c r="OOO272" s="827"/>
      <c r="OOP272" s="827"/>
      <c r="OOQ272" s="827"/>
      <c r="OOR272" s="827"/>
      <c r="OOS272" s="827"/>
      <c r="OOT272" s="827"/>
      <c r="OOU272" s="827"/>
      <c r="OOV272" s="827"/>
      <c r="OOW272" s="827"/>
      <c r="OOX272" s="827"/>
      <c r="OOY272" s="827"/>
      <c r="OOZ272" s="827"/>
      <c r="OPA272" s="827"/>
      <c r="OPB272" s="827"/>
      <c r="OPC272" s="827"/>
      <c r="OPD272" s="827"/>
      <c r="OPE272" s="827"/>
      <c r="OPF272" s="827"/>
      <c r="OPG272" s="827"/>
      <c r="OPH272" s="827"/>
      <c r="OPI272" s="827"/>
      <c r="OPJ272" s="827"/>
      <c r="OPK272" s="827"/>
      <c r="OPL272" s="827"/>
      <c r="OPM272" s="844"/>
      <c r="OPN272" s="844"/>
      <c r="OPO272" s="844"/>
      <c r="OPP272" s="844"/>
      <c r="OPQ272" s="844"/>
      <c r="OPR272" s="827"/>
      <c r="OPS272" s="827"/>
      <c r="OPT272" s="844"/>
      <c r="OPU272" s="844"/>
      <c r="OPV272" s="827"/>
      <c r="OPW272" s="827"/>
      <c r="OPX272" s="844"/>
      <c r="OPY272" s="844"/>
      <c r="OPZ272" s="827"/>
      <c r="OQA272" s="827"/>
      <c r="OQB272" s="827"/>
      <c r="OQC272" s="827"/>
      <c r="OQD272" s="827"/>
      <c r="OQE272" s="827"/>
      <c r="OQF272" s="827"/>
      <c r="OQG272" s="844"/>
      <c r="OQH272" s="844"/>
      <c r="OQI272" s="827"/>
      <c r="OQJ272" s="827"/>
      <c r="OQK272" s="844"/>
      <c r="OQL272" s="844"/>
      <c r="OQM272" s="827"/>
      <c r="OQN272" s="827"/>
      <c r="OQO272" s="827"/>
      <c r="OQP272" s="827"/>
      <c r="OQQ272" s="827"/>
      <c r="OQR272" s="843"/>
      <c r="OQS272" s="845"/>
      <c r="OQT272" s="827"/>
      <c r="OQU272" s="827"/>
      <c r="OQV272" s="827"/>
      <c r="OQW272" s="827"/>
      <c r="OQX272" s="827"/>
      <c r="OQY272" s="827"/>
      <c r="OQZ272" s="827"/>
      <c r="ORA272" s="846"/>
      <c r="ORB272" s="846"/>
      <c r="ORC272" s="846"/>
      <c r="ORD272" s="846"/>
      <c r="ORE272" s="846"/>
      <c r="ORF272" s="846"/>
      <c r="ORG272" s="846"/>
      <c r="ORH272" s="846"/>
      <c r="ORI272" s="846"/>
      <c r="ORJ272" s="846"/>
      <c r="ORK272" s="846"/>
      <c r="ORL272" s="846"/>
      <c r="ORM272" s="846"/>
      <c r="ORN272" s="846"/>
      <c r="ORO272" s="846"/>
      <c r="ORP272" s="846"/>
      <c r="ORQ272" s="846"/>
      <c r="ORR272" s="846"/>
      <c r="ORS272" s="846"/>
      <c r="ORT272" s="846"/>
      <c r="ORU272" s="846"/>
      <c r="ORV272" s="846"/>
      <c r="ORW272" s="846"/>
      <c r="ORX272" s="846"/>
      <c r="ORY272" s="846"/>
      <c r="ORZ272" s="846"/>
      <c r="OSA272" s="846"/>
      <c r="OSB272" s="846"/>
      <c r="OSC272" s="846"/>
      <c r="OSD272" s="846"/>
      <c r="OSE272" s="846"/>
      <c r="OSF272" s="846"/>
      <c r="OSG272" s="846"/>
      <c r="OSH272" s="846"/>
      <c r="OSI272" s="846"/>
      <c r="OSJ272" s="846"/>
      <c r="OSK272" s="846"/>
      <c r="OSL272" s="846"/>
      <c r="OSM272" s="846"/>
      <c r="OSN272" s="846"/>
      <c r="OSO272" s="846"/>
      <c r="OSP272" s="846"/>
      <c r="OSQ272" s="846"/>
      <c r="OSR272" s="846"/>
      <c r="OSS272" s="827"/>
      <c r="OST272" s="827"/>
      <c r="OSU272" s="827"/>
      <c r="OSV272" s="827"/>
      <c r="OSW272" s="827"/>
      <c r="OSX272" s="827"/>
      <c r="OSY272" s="827"/>
      <c r="OSZ272" s="827"/>
      <c r="OTA272" s="827"/>
      <c r="OTB272" s="827"/>
      <c r="OTC272" s="827"/>
      <c r="OTD272" s="827"/>
      <c r="OTE272" s="827"/>
      <c r="OTF272" s="827"/>
      <c r="OTG272" s="827"/>
      <c r="OTH272" s="827"/>
      <c r="OTI272" s="827"/>
      <c r="OTJ272" s="827"/>
      <c r="OTK272" s="827"/>
      <c r="OTL272" s="827"/>
      <c r="OTM272" s="827"/>
      <c r="OTN272" s="827"/>
      <c r="OTO272" s="827"/>
      <c r="OTP272" s="827"/>
      <c r="OTQ272" s="844"/>
      <c r="OTR272" s="844"/>
      <c r="OTS272" s="844"/>
      <c r="OTT272" s="844"/>
      <c r="OTU272" s="844"/>
      <c r="OTV272" s="827"/>
      <c r="OTW272" s="827"/>
      <c r="OTX272" s="844"/>
      <c r="OTY272" s="844"/>
      <c r="OTZ272" s="827"/>
      <c r="OUA272" s="827"/>
      <c r="OUB272" s="844"/>
      <c r="OUC272" s="844"/>
      <c r="OUD272" s="827"/>
      <c r="OUE272" s="827"/>
      <c r="OUF272" s="827"/>
      <c r="OUG272" s="827"/>
      <c r="OUH272" s="827"/>
      <c r="OUI272" s="827"/>
      <c r="OUJ272" s="827"/>
      <c r="OUK272" s="844"/>
      <c r="OUL272" s="844"/>
      <c r="OUM272" s="827"/>
      <c r="OUN272" s="827"/>
      <c r="OUO272" s="844"/>
      <c r="OUP272" s="844"/>
      <c r="OUQ272" s="827"/>
      <c r="OUR272" s="827"/>
      <c r="OUS272" s="827"/>
      <c r="OUT272" s="827"/>
      <c r="OUU272" s="827"/>
      <c r="OUV272" s="843"/>
      <c r="OUW272" s="845"/>
      <c r="OUX272" s="827"/>
      <c r="OUY272" s="827"/>
      <c r="OUZ272" s="827"/>
      <c r="OVA272" s="827"/>
      <c r="OVB272" s="827"/>
      <c r="OVC272" s="827"/>
      <c r="OVD272" s="827"/>
      <c r="OVE272" s="846"/>
      <c r="OVF272" s="846"/>
      <c r="OVG272" s="846"/>
      <c r="OVH272" s="846"/>
      <c r="OVI272" s="846"/>
      <c r="OVJ272" s="846"/>
      <c r="OVK272" s="846"/>
      <c r="OVL272" s="846"/>
      <c r="OVM272" s="846"/>
      <c r="OVN272" s="846"/>
      <c r="OVO272" s="846"/>
      <c r="OVP272" s="846"/>
      <c r="OVQ272" s="846"/>
      <c r="OVR272" s="846"/>
      <c r="OVS272" s="846"/>
      <c r="OVT272" s="846"/>
      <c r="OVU272" s="846"/>
      <c r="OVV272" s="846"/>
      <c r="OVW272" s="846"/>
      <c r="OVX272" s="846"/>
      <c r="OVY272" s="846"/>
      <c r="OVZ272" s="846"/>
      <c r="OWA272" s="846"/>
      <c r="OWB272" s="846"/>
      <c r="OWC272" s="846"/>
      <c r="OWD272" s="846"/>
      <c r="OWE272" s="846"/>
      <c r="OWF272" s="846"/>
      <c r="OWG272" s="846"/>
      <c r="OWH272" s="846"/>
      <c r="OWI272" s="846"/>
      <c r="OWJ272" s="846"/>
      <c r="OWK272" s="846"/>
      <c r="OWL272" s="846"/>
      <c r="OWM272" s="846"/>
      <c r="OWN272" s="846"/>
      <c r="OWO272" s="846"/>
      <c r="OWP272" s="846"/>
      <c r="OWQ272" s="846"/>
      <c r="OWR272" s="846"/>
      <c r="OWS272" s="846"/>
      <c r="OWT272" s="846"/>
      <c r="OWU272" s="846"/>
      <c r="OWV272" s="846"/>
      <c r="OWW272" s="827"/>
      <c r="OWX272" s="827"/>
      <c r="OWY272" s="827"/>
      <c r="OWZ272" s="827"/>
      <c r="OXA272" s="827"/>
      <c r="OXB272" s="827"/>
      <c r="OXC272" s="827"/>
      <c r="OXD272" s="827"/>
      <c r="OXE272" s="827"/>
      <c r="OXF272" s="827"/>
      <c r="OXG272" s="827"/>
      <c r="OXH272" s="827"/>
      <c r="OXI272" s="827"/>
      <c r="OXJ272" s="827"/>
      <c r="OXK272" s="827"/>
      <c r="OXL272" s="827"/>
      <c r="OXM272" s="827"/>
      <c r="OXN272" s="827"/>
      <c r="OXO272" s="827"/>
      <c r="OXP272" s="827"/>
      <c r="OXQ272" s="827"/>
      <c r="OXR272" s="827"/>
      <c r="OXS272" s="827"/>
      <c r="OXT272" s="827"/>
      <c r="OXU272" s="844"/>
      <c r="OXV272" s="844"/>
      <c r="OXW272" s="844"/>
      <c r="OXX272" s="844"/>
      <c r="OXY272" s="844"/>
      <c r="OXZ272" s="827"/>
      <c r="OYA272" s="827"/>
      <c r="OYB272" s="844"/>
      <c r="OYC272" s="844"/>
      <c r="OYD272" s="827"/>
      <c r="OYE272" s="827"/>
      <c r="OYF272" s="844"/>
      <c r="OYG272" s="844"/>
      <c r="OYH272" s="827"/>
      <c r="OYI272" s="827"/>
      <c r="OYJ272" s="827"/>
      <c r="OYK272" s="827"/>
      <c r="OYL272" s="827"/>
      <c r="OYM272" s="827"/>
      <c r="OYN272" s="827"/>
      <c r="OYO272" s="844"/>
      <c r="OYP272" s="844"/>
      <c r="OYQ272" s="827"/>
      <c r="OYR272" s="827"/>
      <c r="OYS272" s="844"/>
      <c r="OYT272" s="844"/>
      <c r="OYU272" s="827"/>
      <c r="OYV272" s="827"/>
      <c r="OYW272" s="827"/>
      <c r="OYX272" s="827"/>
      <c r="OYY272" s="827"/>
      <c r="OYZ272" s="843"/>
      <c r="OZA272" s="845"/>
      <c r="OZB272" s="827"/>
      <c r="OZC272" s="827"/>
      <c r="OZD272" s="827"/>
      <c r="OZE272" s="827"/>
      <c r="OZF272" s="827"/>
      <c r="OZG272" s="827"/>
      <c r="OZH272" s="827"/>
      <c r="OZI272" s="846"/>
      <c r="OZJ272" s="846"/>
      <c r="OZK272" s="846"/>
      <c r="OZL272" s="846"/>
      <c r="OZM272" s="846"/>
      <c r="OZN272" s="846"/>
      <c r="OZO272" s="846"/>
      <c r="OZP272" s="846"/>
      <c r="OZQ272" s="846"/>
      <c r="OZR272" s="846"/>
      <c r="OZS272" s="846"/>
      <c r="OZT272" s="846"/>
      <c r="OZU272" s="846"/>
      <c r="OZV272" s="846"/>
      <c r="OZW272" s="846"/>
      <c r="OZX272" s="846"/>
      <c r="OZY272" s="846"/>
      <c r="OZZ272" s="846"/>
      <c r="PAA272" s="846"/>
      <c r="PAB272" s="846"/>
      <c r="PAC272" s="846"/>
      <c r="PAD272" s="846"/>
      <c r="PAE272" s="846"/>
      <c r="PAF272" s="846"/>
      <c r="PAG272" s="846"/>
      <c r="PAH272" s="846"/>
      <c r="PAI272" s="846"/>
      <c r="PAJ272" s="846"/>
      <c r="PAK272" s="846"/>
      <c r="PAL272" s="846"/>
      <c r="PAM272" s="846"/>
      <c r="PAN272" s="846"/>
      <c r="PAO272" s="846"/>
      <c r="PAP272" s="846"/>
      <c r="PAQ272" s="846"/>
      <c r="PAR272" s="846"/>
      <c r="PAS272" s="846"/>
      <c r="PAT272" s="846"/>
      <c r="PAU272" s="846"/>
      <c r="PAV272" s="846"/>
      <c r="PAW272" s="846"/>
      <c r="PAX272" s="846"/>
      <c r="PAY272" s="846"/>
      <c r="PAZ272" s="846"/>
      <c r="PBA272" s="827"/>
      <c r="PBB272" s="827"/>
      <c r="PBC272" s="827"/>
      <c r="PBD272" s="827"/>
      <c r="PBE272" s="827"/>
      <c r="PBF272" s="827"/>
      <c r="PBG272" s="827"/>
      <c r="PBH272" s="827"/>
      <c r="PBI272" s="827"/>
      <c r="PBJ272" s="827"/>
      <c r="PBK272" s="827"/>
      <c r="PBL272" s="827"/>
      <c r="PBM272" s="827"/>
      <c r="PBN272" s="827"/>
      <c r="PBO272" s="827"/>
      <c r="PBP272" s="827"/>
      <c r="PBQ272" s="827"/>
      <c r="PBR272" s="827"/>
      <c r="PBS272" s="827"/>
      <c r="PBT272" s="827"/>
      <c r="PBU272" s="827"/>
      <c r="PBV272" s="827"/>
      <c r="PBW272" s="827"/>
      <c r="PBX272" s="827"/>
      <c r="PBY272" s="844"/>
      <c r="PBZ272" s="844"/>
      <c r="PCA272" s="844"/>
      <c r="PCB272" s="844"/>
      <c r="PCC272" s="844"/>
      <c r="PCD272" s="827"/>
      <c r="PCE272" s="827"/>
      <c r="PCF272" s="844"/>
      <c r="PCG272" s="844"/>
      <c r="PCH272" s="827"/>
      <c r="PCI272" s="827"/>
      <c r="PCJ272" s="844"/>
      <c r="PCK272" s="844"/>
      <c r="PCL272" s="827"/>
      <c r="PCM272" s="827"/>
      <c r="PCN272" s="827"/>
      <c r="PCO272" s="827"/>
      <c r="PCP272" s="827"/>
      <c r="PCQ272" s="827"/>
      <c r="PCR272" s="827"/>
      <c r="PCS272" s="844"/>
      <c r="PCT272" s="844"/>
      <c r="PCU272" s="827"/>
      <c r="PCV272" s="827"/>
      <c r="PCW272" s="844"/>
      <c r="PCX272" s="844"/>
      <c r="PCY272" s="827"/>
      <c r="PCZ272" s="827"/>
      <c r="PDA272" s="827"/>
      <c r="PDB272" s="827"/>
      <c r="PDC272" s="827"/>
      <c r="PDD272" s="843"/>
      <c r="PDE272" s="845"/>
      <c r="PDF272" s="827"/>
      <c r="PDG272" s="827"/>
      <c r="PDH272" s="827"/>
      <c r="PDI272" s="827"/>
      <c r="PDJ272" s="827"/>
      <c r="PDK272" s="827"/>
      <c r="PDL272" s="827"/>
      <c r="PDM272" s="846"/>
      <c r="PDN272" s="846"/>
      <c r="PDO272" s="846"/>
      <c r="PDP272" s="846"/>
      <c r="PDQ272" s="846"/>
      <c r="PDR272" s="846"/>
      <c r="PDS272" s="846"/>
      <c r="PDT272" s="846"/>
      <c r="PDU272" s="846"/>
      <c r="PDV272" s="846"/>
      <c r="PDW272" s="846"/>
      <c r="PDX272" s="846"/>
      <c r="PDY272" s="846"/>
      <c r="PDZ272" s="846"/>
      <c r="PEA272" s="846"/>
      <c r="PEB272" s="846"/>
      <c r="PEC272" s="846"/>
      <c r="PED272" s="846"/>
      <c r="PEE272" s="846"/>
      <c r="PEF272" s="846"/>
      <c r="PEG272" s="846"/>
      <c r="PEH272" s="846"/>
      <c r="PEI272" s="846"/>
      <c r="PEJ272" s="846"/>
      <c r="PEK272" s="846"/>
      <c r="PEL272" s="846"/>
      <c r="PEM272" s="846"/>
      <c r="PEN272" s="846"/>
      <c r="PEO272" s="846"/>
      <c r="PEP272" s="846"/>
      <c r="PEQ272" s="846"/>
      <c r="PER272" s="846"/>
      <c r="PES272" s="846"/>
      <c r="PET272" s="846"/>
      <c r="PEU272" s="846"/>
      <c r="PEV272" s="846"/>
      <c r="PEW272" s="846"/>
      <c r="PEX272" s="846"/>
      <c r="PEY272" s="846"/>
      <c r="PEZ272" s="846"/>
      <c r="PFA272" s="846"/>
      <c r="PFB272" s="846"/>
      <c r="PFC272" s="846"/>
      <c r="PFD272" s="846"/>
      <c r="PFE272" s="827"/>
      <c r="PFF272" s="827"/>
      <c r="PFG272" s="827"/>
      <c r="PFH272" s="827"/>
      <c r="PFI272" s="827"/>
      <c r="PFJ272" s="827"/>
      <c r="PFK272" s="827"/>
      <c r="PFL272" s="827"/>
      <c r="PFM272" s="827"/>
      <c r="PFN272" s="827"/>
      <c r="PFO272" s="827"/>
      <c r="PFP272" s="827"/>
      <c r="PFQ272" s="827"/>
      <c r="PFR272" s="827"/>
      <c r="PFS272" s="827"/>
      <c r="PFT272" s="827"/>
      <c r="PFU272" s="827"/>
      <c r="PFV272" s="827"/>
      <c r="PFW272" s="827"/>
      <c r="PFX272" s="827"/>
      <c r="PFY272" s="827"/>
      <c r="PFZ272" s="827"/>
      <c r="PGA272" s="827"/>
      <c r="PGB272" s="827"/>
      <c r="PGC272" s="844"/>
      <c r="PGD272" s="844"/>
      <c r="PGE272" s="844"/>
      <c r="PGF272" s="844"/>
      <c r="PGG272" s="844"/>
      <c r="PGH272" s="827"/>
      <c r="PGI272" s="827"/>
      <c r="PGJ272" s="844"/>
      <c r="PGK272" s="844"/>
      <c r="PGL272" s="827"/>
      <c r="PGM272" s="827"/>
      <c r="PGN272" s="844"/>
      <c r="PGO272" s="844"/>
      <c r="PGP272" s="827"/>
      <c r="PGQ272" s="827"/>
      <c r="PGR272" s="827"/>
      <c r="PGS272" s="827"/>
      <c r="PGT272" s="827"/>
      <c r="PGU272" s="827"/>
      <c r="PGV272" s="827"/>
      <c r="PGW272" s="844"/>
      <c r="PGX272" s="844"/>
      <c r="PGY272" s="827"/>
      <c r="PGZ272" s="827"/>
      <c r="PHA272" s="844"/>
      <c r="PHB272" s="844"/>
      <c r="PHC272" s="827"/>
      <c r="PHD272" s="827"/>
      <c r="PHE272" s="827"/>
      <c r="PHF272" s="827"/>
      <c r="PHG272" s="827"/>
      <c r="PHH272" s="843"/>
      <c r="PHI272" s="845"/>
      <c r="PHJ272" s="827"/>
      <c r="PHK272" s="827"/>
      <c r="PHL272" s="827"/>
      <c r="PHM272" s="827"/>
      <c r="PHN272" s="827"/>
      <c r="PHO272" s="827"/>
      <c r="PHP272" s="827"/>
      <c r="PHQ272" s="846"/>
      <c r="PHR272" s="846"/>
      <c r="PHS272" s="846"/>
      <c r="PHT272" s="846"/>
      <c r="PHU272" s="846"/>
      <c r="PHV272" s="846"/>
      <c r="PHW272" s="846"/>
      <c r="PHX272" s="846"/>
      <c r="PHY272" s="846"/>
      <c r="PHZ272" s="846"/>
      <c r="PIA272" s="846"/>
      <c r="PIB272" s="846"/>
      <c r="PIC272" s="846"/>
      <c r="PID272" s="846"/>
      <c r="PIE272" s="846"/>
      <c r="PIF272" s="846"/>
      <c r="PIG272" s="846"/>
      <c r="PIH272" s="846"/>
      <c r="PII272" s="846"/>
      <c r="PIJ272" s="846"/>
      <c r="PIK272" s="846"/>
      <c r="PIL272" s="846"/>
      <c r="PIM272" s="846"/>
      <c r="PIN272" s="846"/>
      <c r="PIO272" s="846"/>
      <c r="PIP272" s="846"/>
      <c r="PIQ272" s="846"/>
      <c r="PIR272" s="846"/>
      <c r="PIS272" s="846"/>
      <c r="PIT272" s="846"/>
      <c r="PIU272" s="846"/>
      <c r="PIV272" s="846"/>
      <c r="PIW272" s="846"/>
      <c r="PIX272" s="846"/>
      <c r="PIY272" s="846"/>
      <c r="PIZ272" s="846"/>
      <c r="PJA272" s="846"/>
      <c r="PJB272" s="846"/>
      <c r="PJC272" s="846"/>
      <c r="PJD272" s="846"/>
      <c r="PJE272" s="846"/>
      <c r="PJF272" s="846"/>
      <c r="PJG272" s="846"/>
      <c r="PJH272" s="846"/>
      <c r="PJI272" s="827"/>
      <c r="PJJ272" s="827"/>
      <c r="PJK272" s="827"/>
      <c r="PJL272" s="827"/>
      <c r="PJM272" s="827"/>
      <c r="PJN272" s="827"/>
      <c r="PJO272" s="827"/>
      <c r="PJP272" s="827"/>
      <c r="PJQ272" s="827"/>
      <c r="PJR272" s="827"/>
      <c r="PJS272" s="827"/>
      <c r="PJT272" s="827"/>
      <c r="PJU272" s="827"/>
      <c r="PJV272" s="827"/>
      <c r="PJW272" s="827"/>
      <c r="PJX272" s="827"/>
      <c r="PJY272" s="827"/>
      <c r="PJZ272" s="827"/>
      <c r="PKA272" s="827"/>
      <c r="PKB272" s="827"/>
      <c r="PKC272" s="827"/>
      <c r="PKD272" s="827"/>
      <c r="PKE272" s="827"/>
      <c r="PKF272" s="827"/>
      <c r="PKG272" s="844"/>
      <c r="PKH272" s="844"/>
      <c r="PKI272" s="844"/>
      <c r="PKJ272" s="844"/>
      <c r="PKK272" s="844"/>
      <c r="PKL272" s="827"/>
      <c r="PKM272" s="827"/>
      <c r="PKN272" s="844"/>
      <c r="PKO272" s="844"/>
      <c r="PKP272" s="827"/>
      <c r="PKQ272" s="827"/>
      <c r="PKR272" s="844"/>
      <c r="PKS272" s="844"/>
      <c r="PKT272" s="827"/>
      <c r="PKU272" s="827"/>
      <c r="PKV272" s="827"/>
      <c r="PKW272" s="827"/>
      <c r="PKX272" s="827"/>
      <c r="PKY272" s="827"/>
      <c r="PKZ272" s="827"/>
      <c r="PLA272" s="844"/>
      <c r="PLB272" s="844"/>
      <c r="PLC272" s="827"/>
      <c r="PLD272" s="827"/>
      <c r="PLE272" s="844"/>
      <c r="PLF272" s="844"/>
      <c r="PLG272" s="827"/>
      <c r="PLH272" s="827"/>
      <c r="PLI272" s="827"/>
      <c r="PLJ272" s="827"/>
      <c r="PLK272" s="827"/>
      <c r="PLL272" s="843"/>
      <c r="PLM272" s="845"/>
      <c r="PLN272" s="827"/>
      <c r="PLO272" s="827"/>
      <c r="PLP272" s="827"/>
      <c r="PLQ272" s="827"/>
      <c r="PLR272" s="827"/>
      <c r="PLS272" s="827"/>
      <c r="PLT272" s="827"/>
      <c r="PLU272" s="846"/>
      <c r="PLV272" s="846"/>
      <c r="PLW272" s="846"/>
      <c r="PLX272" s="846"/>
      <c r="PLY272" s="846"/>
      <c r="PLZ272" s="846"/>
      <c r="PMA272" s="846"/>
      <c r="PMB272" s="846"/>
      <c r="PMC272" s="846"/>
      <c r="PMD272" s="846"/>
      <c r="PME272" s="846"/>
      <c r="PMF272" s="846"/>
      <c r="PMG272" s="846"/>
      <c r="PMH272" s="846"/>
      <c r="PMI272" s="846"/>
      <c r="PMJ272" s="846"/>
      <c r="PMK272" s="846"/>
      <c r="PML272" s="846"/>
      <c r="PMM272" s="846"/>
      <c r="PMN272" s="846"/>
      <c r="PMO272" s="846"/>
      <c r="PMP272" s="846"/>
      <c r="PMQ272" s="846"/>
      <c r="PMR272" s="846"/>
      <c r="PMS272" s="846"/>
      <c r="PMT272" s="846"/>
      <c r="PMU272" s="846"/>
      <c r="PMV272" s="846"/>
      <c r="PMW272" s="846"/>
      <c r="PMX272" s="846"/>
      <c r="PMY272" s="846"/>
      <c r="PMZ272" s="846"/>
      <c r="PNA272" s="846"/>
      <c r="PNB272" s="846"/>
      <c r="PNC272" s="846"/>
      <c r="PND272" s="846"/>
      <c r="PNE272" s="846"/>
      <c r="PNF272" s="846"/>
      <c r="PNG272" s="846"/>
      <c r="PNH272" s="846"/>
      <c r="PNI272" s="846"/>
      <c r="PNJ272" s="846"/>
      <c r="PNK272" s="846"/>
      <c r="PNL272" s="846"/>
      <c r="PNM272" s="827"/>
      <c r="PNN272" s="827"/>
      <c r="PNO272" s="827"/>
      <c r="PNP272" s="827"/>
      <c r="PNQ272" s="827"/>
      <c r="PNR272" s="827"/>
      <c r="PNS272" s="827"/>
      <c r="PNT272" s="827"/>
      <c r="PNU272" s="827"/>
      <c r="PNV272" s="827"/>
      <c r="PNW272" s="827"/>
      <c r="PNX272" s="827"/>
      <c r="PNY272" s="827"/>
      <c r="PNZ272" s="827"/>
      <c r="POA272" s="827"/>
      <c r="POB272" s="827"/>
      <c r="POC272" s="827"/>
      <c r="POD272" s="827"/>
      <c r="POE272" s="827"/>
      <c r="POF272" s="827"/>
      <c r="POG272" s="827"/>
      <c r="POH272" s="827"/>
      <c r="POI272" s="827"/>
      <c r="POJ272" s="827"/>
      <c r="POK272" s="844"/>
      <c r="POL272" s="844"/>
      <c r="POM272" s="844"/>
      <c r="PON272" s="844"/>
      <c r="POO272" s="844"/>
      <c r="POP272" s="827"/>
      <c r="POQ272" s="827"/>
      <c r="POR272" s="844"/>
      <c r="POS272" s="844"/>
      <c r="POT272" s="827"/>
      <c r="POU272" s="827"/>
      <c r="POV272" s="844"/>
      <c r="POW272" s="844"/>
      <c r="POX272" s="827"/>
      <c r="POY272" s="827"/>
      <c r="POZ272" s="827"/>
      <c r="PPA272" s="827"/>
      <c r="PPB272" s="827"/>
      <c r="PPC272" s="827"/>
      <c r="PPD272" s="827"/>
      <c r="PPE272" s="844"/>
      <c r="PPF272" s="844"/>
      <c r="PPG272" s="827"/>
      <c r="PPH272" s="827"/>
      <c r="PPI272" s="844"/>
      <c r="PPJ272" s="844"/>
      <c r="PPK272" s="827"/>
      <c r="PPL272" s="827"/>
      <c r="PPM272" s="827"/>
      <c r="PPN272" s="827"/>
      <c r="PPO272" s="827"/>
      <c r="PPP272" s="843"/>
      <c r="PPQ272" s="845"/>
      <c r="PPR272" s="827"/>
      <c r="PPS272" s="827"/>
      <c r="PPT272" s="827"/>
      <c r="PPU272" s="827"/>
      <c r="PPV272" s="827"/>
      <c r="PPW272" s="827"/>
      <c r="PPX272" s="827"/>
      <c r="PPY272" s="846"/>
      <c r="PPZ272" s="846"/>
      <c r="PQA272" s="846"/>
      <c r="PQB272" s="846"/>
      <c r="PQC272" s="846"/>
      <c r="PQD272" s="846"/>
      <c r="PQE272" s="846"/>
      <c r="PQF272" s="846"/>
      <c r="PQG272" s="846"/>
      <c r="PQH272" s="846"/>
      <c r="PQI272" s="846"/>
      <c r="PQJ272" s="846"/>
      <c r="PQK272" s="846"/>
      <c r="PQL272" s="846"/>
      <c r="PQM272" s="846"/>
      <c r="PQN272" s="846"/>
      <c r="PQO272" s="846"/>
      <c r="PQP272" s="846"/>
      <c r="PQQ272" s="846"/>
      <c r="PQR272" s="846"/>
      <c r="PQS272" s="846"/>
      <c r="PQT272" s="846"/>
      <c r="PQU272" s="846"/>
      <c r="PQV272" s="846"/>
      <c r="PQW272" s="846"/>
      <c r="PQX272" s="846"/>
      <c r="PQY272" s="846"/>
      <c r="PQZ272" s="846"/>
      <c r="PRA272" s="846"/>
      <c r="PRB272" s="846"/>
      <c r="PRC272" s="846"/>
      <c r="PRD272" s="846"/>
      <c r="PRE272" s="846"/>
      <c r="PRF272" s="846"/>
      <c r="PRG272" s="846"/>
      <c r="PRH272" s="846"/>
      <c r="PRI272" s="846"/>
      <c r="PRJ272" s="846"/>
      <c r="PRK272" s="846"/>
      <c r="PRL272" s="846"/>
      <c r="PRM272" s="846"/>
      <c r="PRN272" s="846"/>
      <c r="PRO272" s="846"/>
      <c r="PRP272" s="846"/>
      <c r="PRQ272" s="827"/>
      <c r="PRR272" s="827"/>
      <c r="PRS272" s="827"/>
      <c r="PRT272" s="827"/>
      <c r="PRU272" s="827"/>
      <c r="PRV272" s="827"/>
      <c r="PRW272" s="827"/>
      <c r="PRX272" s="827"/>
      <c r="PRY272" s="827"/>
      <c r="PRZ272" s="827"/>
      <c r="PSA272" s="827"/>
      <c r="PSB272" s="827"/>
      <c r="PSC272" s="827"/>
      <c r="PSD272" s="827"/>
      <c r="PSE272" s="827"/>
      <c r="PSF272" s="827"/>
      <c r="PSG272" s="827"/>
      <c r="PSH272" s="827"/>
      <c r="PSI272" s="827"/>
      <c r="PSJ272" s="827"/>
      <c r="PSK272" s="827"/>
      <c r="PSL272" s="827"/>
      <c r="PSM272" s="827"/>
      <c r="PSN272" s="827"/>
      <c r="PSO272" s="844"/>
      <c r="PSP272" s="844"/>
      <c r="PSQ272" s="844"/>
      <c r="PSR272" s="844"/>
      <c r="PSS272" s="844"/>
      <c r="PST272" s="827"/>
      <c r="PSU272" s="827"/>
      <c r="PSV272" s="844"/>
      <c r="PSW272" s="844"/>
      <c r="PSX272" s="827"/>
      <c r="PSY272" s="827"/>
      <c r="PSZ272" s="844"/>
      <c r="PTA272" s="844"/>
      <c r="PTB272" s="827"/>
      <c r="PTC272" s="827"/>
      <c r="PTD272" s="827"/>
      <c r="PTE272" s="827"/>
      <c r="PTF272" s="827"/>
      <c r="PTG272" s="827"/>
      <c r="PTH272" s="827"/>
      <c r="PTI272" s="844"/>
      <c r="PTJ272" s="844"/>
      <c r="PTK272" s="827"/>
      <c r="PTL272" s="827"/>
      <c r="PTM272" s="844"/>
      <c r="PTN272" s="844"/>
      <c r="PTO272" s="827"/>
      <c r="PTP272" s="827"/>
      <c r="PTQ272" s="827"/>
      <c r="PTR272" s="827"/>
      <c r="PTS272" s="827"/>
      <c r="PTT272" s="843"/>
      <c r="PTU272" s="845"/>
      <c r="PTV272" s="827"/>
      <c r="PTW272" s="827"/>
      <c r="PTX272" s="827"/>
      <c r="PTY272" s="827"/>
      <c r="PTZ272" s="827"/>
      <c r="PUA272" s="827"/>
      <c r="PUB272" s="827"/>
      <c r="PUC272" s="846"/>
      <c r="PUD272" s="846"/>
      <c r="PUE272" s="846"/>
      <c r="PUF272" s="846"/>
      <c r="PUG272" s="846"/>
      <c r="PUH272" s="846"/>
      <c r="PUI272" s="846"/>
      <c r="PUJ272" s="846"/>
      <c r="PUK272" s="846"/>
      <c r="PUL272" s="846"/>
      <c r="PUM272" s="846"/>
      <c r="PUN272" s="846"/>
      <c r="PUO272" s="846"/>
      <c r="PUP272" s="846"/>
      <c r="PUQ272" s="846"/>
      <c r="PUR272" s="846"/>
      <c r="PUS272" s="846"/>
      <c r="PUT272" s="846"/>
      <c r="PUU272" s="846"/>
      <c r="PUV272" s="846"/>
      <c r="PUW272" s="846"/>
      <c r="PUX272" s="846"/>
      <c r="PUY272" s="846"/>
      <c r="PUZ272" s="846"/>
      <c r="PVA272" s="846"/>
      <c r="PVB272" s="846"/>
      <c r="PVC272" s="846"/>
      <c r="PVD272" s="846"/>
      <c r="PVE272" s="846"/>
      <c r="PVF272" s="846"/>
      <c r="PVG272" s="846"/>
      <c r="PVH272" s="846"/>
      <c r="PVI272" s="846"/>
      <c r="PVJ272" s="846"/>
      <c r="PVK272" s="846"/>
      <c r="PVL272" s="846"/>
      <c r="PVM272" s="846"/>
      <c r="PVN272" s="846"/>
      <c r="PVO272" s="846"/>
      <c r="PVP272" s="846"/>
      <c r="PVQ272" s="846"/>
      <c r="PVR272" s="846"/>
      <c r="PVS272" s="846"/>
      <c r="PVT272" s="846"/>
      <c r="PVU272" s="827"/>
      <c r="PVV272" s="827"/>
      <c r="PVW272" s="827"/>
      <c r="PVX272" s="827"/>
      <c r="PVY272" s="827"/>
      <c r="PVZ272" s="827"/>
      <c r="PWA272" s="827"/>
      <c r="PWB272" s="827"/>
      <c r="PWC272" s="827"/>
      <c r="PWD272" s="827"/>
      <c r="PWE272" s="827"/>
      <c r="PWF272" s="827"/>
      <c r="PWG272" s="827"/>
      <c r="PWH272" s="827"/>
      <c r="PWI272" s="827"/>
      <c r="PWJ272" s="827"/>
      <c r="PWK272" s="827"/>
      <c r="PWL272" s="827"/>
      <c r="PWM272" s="827"/>
      <c r="PWN272" s="827"/>
      <c r="PWO272" s="827"/>
      <c r="PWP272" s="827"/>
      <c r="PWQ272" s="827"/>
      <c r="PWR272" s="827"/>
      <c r="PWS272" s="844"/>
      <c r="PWT272" s="844"/>
      <c r="PWU272" s="844"/>
      <c r="PWV272" s="844"/>
      <c r="PWW272" s="844"/>
      <c r="PWX272" s="827"/>
      <c r="PWY272" s="827"/>
      <c r="PWZ272" s="844"/>
      <c r="PXA272" s="844"/>
      <c r="PXB272" s="827"/>
      <c r="PXC272" s="827"/>
      <c r="PXD272" s="844"/>
      <c r="PXE272" s="844"/>
      <c r="PXF272" s="827"/>
      <c r="PXG272" s="827"/>
      <c r="PXH272" s="827"/>
      <c r="PXI272" s="827"/>
      <c r="PXJ272" s="827"/>
      <c r="PXK272" s="827"/>
      <c r="PXL272" s="827"/>
      <c r="PXM272" s="844"/>
      <c r="PXN272" s="844"/>
      <c r="PXO272" s="827"/>
      <c r="PXP272" s="827"/>
      <c r="PXQ272" s="844"/>
      <c r="PXR272" s="844"/>
      <c r="PXS272" s="827"/>
      <c r="PXT272" s="827"/>
      <c r="PXU272" s="827"/>
      <c r="PXV272" s="827"/>
      <c r="PXW272" s="827"/>
      <c r="PXX272" s="843"/>
      <c r="PXY272" s="845"/>
      <c r="PXZ272" s="827"/>
      <c r="PYA272" s="827"/>
      <c r="PYB272" s="827"/>
      <c r="PYC272" s="827"/>
      <c r="PYD272" s="827"/>
      <c r="PYE272" s="827"/>
      <c r="PYF272" s="827"/>
      <c r="PYG272" s="846"/>
      <c r="PYH272" s="846"/>
      <c r="PYI272" s="846"/>
      <c r="PYJ272" s="846"/>
      <c r="PYK272" s="846"/>
      <c r="PYL272" s="846"/>
      <c r="PYM272" s="846"/>
      <c r="PYN272" s="846"/>
      <c r="PYO272" s="846"/>
      <c r="PYP272" s="846"/>
      <c r="PYQ272" s="846"/>
      <c r="PYR272" s="846"/>
      <c r="PYS272" s="846"/>
      <c r="PYT272" s="846"/>
      <c r="PYU272" s="846"/>
      <c r="PYV272" s="846"/>
      <c r="PYW272" s="846"/>
      <c r="PYX272" s="846"/>
      <c r="PYY272" s="846"/>
      <c r="PYZ272" s="846"/>
      <c r="PZA272" s="846"/>
      <c r="PZB272" s="846"/>
      <c r="PZC272" s="846"/>
      <c r="PZD272" s="846"/>
      <c r="PZE272" s="846"/>
      <c r="PZF272" s="846"/>
      <c r="PZG272" s="846"/>
      <c r="PZH272" s="846"/>
      <c r="PZI272" s="846"/>
      <c r="PZJ272" s="846"/>
      <c r="PZK272" s="846"/>
      <c r="PZL272" s="846"/>
      <c r="PZM272" s="846"/>
      <c r="PZN272" s="846"/>
      <c r="PZO272" s="846"/>
      <c r="PZP272" s="846"/>
      <c r="PZQ272" s="846"/>
      <c r="PZR272" s="846"/>
      <c r="PZS272" s="846"/>
      <c r="PZT272" s="846"/>
      <c r="PZU272" s="846"/>
      <c r="PZV272" s="846"/>
      <c r="PZW272" s="846"/>
      <c r="PZX272" s="846"/>
      <c r="PZY272" s="827"/>
      <c r="PZZ272" s="827"/>
      <c r="QAA272" s="827"/>
      <c r="QAB272" s="827"/>
      <c r="QAC272" s="827"/>
      <c r="QAD272" s="827"/>
      <c r="QAE272" s="827"/>
      <c r="QAF272" s="827"/>
      <c r="QAG272" s="827"/>
      <c r="QAH272" s="827"/>
      <c r="QAI272" s="827"/>
      <c r="QAJ272" s="827"/>
      <c r="QAK272" s="827"/>
      <c r="QAL272" s="827"/>
      <c r="QAM272" s="827"/>
      <c r="QAN272" s="827"/>
      <c r="QAO272" s="827"/>
      <c r="QAP272" s="827"/>
      <c r="QAQ272" s="827"/>
      <c r="QAR272" s="827"/>
      <c r="QAS272" s="827"/>
      <c r="QAT272" s="827"/>
      <c r="QAU272" s="827"/>
      <c r="QAV272" s="827"/>
      <c r="QAW272" s="844"/>
      <c r="QAX272" s="844"/>
      <c r="QAY272" s="844"/>
      <c r="QAZ272" s="844"/>
      <c r="QBA272" s="844"/>
      <c r="QBB272" s="827"/>
      <c r="QBC272" s="827"/>
      <c r="QBD272" s="844"/>
      <c r="QBE272" s="844"/>
      <c r="QBF272" s="827"/>
      <c r="QBG272" s="827"/>
      <c r="QBH272" s="844"/>
      <c r="QBI272" s="844"/>
      <c r="QBJ272" s="827"/>
      <c r="QBK272" s="827"/>
      <c r="QBL272" s="827"/>
      <c r="QBM272" s="827"/>
      <c r="QBN272" s="827"/>
      <c r="QBO272" s="827"/>
      <c r="QBP272" s="827"/>
      <c r="QBQ272" s="844"/>
      <c r="QBR272" s="844"/>
      <c r="QBS272" s="827"/>
      <c r="QBT272" s="827"/>
      <c r="QBU272" s="844"/>
      <c r="QBV272" s="844"/>
      <c r="QBW272" s="827"/>
      <c r="QBX272" s="827"/>
      <c r="QBY272" s="827"/>
      <c r="QBZ272" s="827"/>
      <c r="QCA272" s="827"/>
      <c r="QCB272" s="843"/>
      <c r="QCC272" s="845"/>
      <c r="QCD272" s="827"/>
      <c r="QCE272" s="827"/>
      <c r="QCF272" s="827"/>
      <c r="QCG272" s="827"/>
      <c r="QCH272" s="827"/>
      <c r="QCI272" s="827"/>
      <c r="QCJ272" s="827"/>
      <c r="QCK272" s="846"/>
      <c r="QCL272" s="846"/>
      <c r="QCM272" s="846"/>
      <c r="QCN272" s="846"/>
      <c r="QCO272" s="846"/>
      <c r="QCP272" s="846"/>
      <c r="QCQ272" s="846"/>
      <c r="QCR272" s="846"/>
      <c r="QCS272" s="846"/>
      <c r="QCT272" s="846"/>
      <c r="QCU272" s="846"/>
      <c r="QCV272" s="846"/>
      <c r="QCW272" s="846"/>
      <c r="QCX272" s="846"/>
      <c r="QCY272" s="846"/>
      <c r="QCZ272" s="846"/>
      <c r="QDA272" s="846"/>
      <c r="QDB272" s="846"/>
      <c r="QDC272" s="846"/>
      <c r="QDD272" s="846"/>
      <c r="QDE272" s="846"/>
      <c r="QDF272" s="846"/>
      <c r="QDG272" s="846"/>
      <c r="QDH272" s="846"/>
      <c r="QDI272" s="846"/>
      <c r="QDJ272" s="846"/>
      <c r="QDK272" s="846"/>
      <c r="QDL272" s="846"/>
      <c r="QDM272" s="846"/>
      <c r="QDN272" s="846"/>
      <c r="QDO272" s="846"/>
      <c r="QDP272" s="846"/>
      <c r="QDQ272" s="846"/>
      <c r="QDR272" s="846"/>
      <c r="QDS272" s="846"/>
      <c r="QDT272" s="846"/>
      <c r="QDU272" s="846"/>
      <c r="QDV272" s="846"/>
      <c r="QDW272" s="846"/>
      <c r="QDX272" s="846"/>
      <c r="QDY272" s="846"/>
      <c r="QDZ272" s="846"/>
      <c r="QEA272" s="846"/>
      <c r="QEB272" s="846"/>
      <c r="QEC272" s="827"/>
      <c r="QED272" s="827"/>
      <c r="QEE272" s="827"/>
      <c r="QEF272" s="827"/>
      <c r="QEG272" s="827"/>
      <c r="QEH272" s="827"/>
      <c r="QEI272" s="827"/>
      <c r="QEJ272" s="827"/>
      <c r="QEK272" s="827"/>
      <c r="QEL272" s="827"/>
      <c r="QEM272" s="827"/>
      <c r="QEN272" s="827"/>
      <c r="QEO272" s="827"/>
      <c r="QEP272" s="827"/>
      <c r="QEQ272" s="827"/>
      <c r="QER272" s="827"/>
      <c r="QES272" s="827"/>
      <c r="QET272" s="827"/>
      <c r="QEU272" s="827"/>
      <c r="QEV272" s="827"/>
      <c r="QEW272" s="827"/>
      <c r="QEX272" s="827"/>
      <c r="QEY272" s="827"/>
      <c r="QEZ272" s="827"/>
      <c r="QFA272" s="844"/>
      <c r="QFB272" s="844"/>
      <c r="QFC272" s="844"/>
      <c r="QFD272" s="844"/>
      <c r="QFE272" s="844"/>
      <c r="QFF272" s="827"/>
      <c r="QFG272" s="827"/>
      <c r="QFH272" s="844"/>
      <c r="QFI272" s="844"/>
      <c r="QFJ272" s="827"/>
      <c r="QFK272" s="827"/>
      <c r="QFL272" s="844"/>
      <c r="QFM272" s="844"/>
      <c r="QFN272" s="827"/>
      <c r="QFO272" s="827"/>
      <c r="QFP272" s="827"/>
      <c r="QFQ272" s="827"/>
      <c r="QFR272" s="827"/>
      <c r="QFS272" s="827"/>
      <c r="QFT272" s="827"/>
      <c r="QFU272" s="844"/>
      <c r="QFV272" s="844"/>
      <c r="QFW272" s="827"/>
      <c r="QFX272" s="827"/>
      <c r="QFY272" s="844"/>
      <c r="QFZ272" s="844"/>
      <c r="QGA272" s="827"/>
      <c r="QGB272" s="827"/>
      <c r="QGC272" s="827"/>
      <c r="QGD272" s="827"/>
      <c r="QGE272" s="827"/>
      <c r="QGF272" s="843"/>
      <c r="QGG272" s="845"/>
      <c r="QGH272" s="827"/>
      <c r="QGI272" s="827"/>
      <c r="QGJ272" s="827"/>
      <c r="QGK272" s="827"/>
      <c r="QGL272" s="827"/>
      <c r="QGM272" s="827"/>
      <c r="QGN272" s="827"/>
      <c r="QGO272" s="846"/>
      <c r="QGP272" s="846"/>
      <c r="QGQ272" s="846"/>
      <c r="QGR272" s="846"/>
      <c r="QGS272" s="846"/>
      <c r="QGT272" s="846"/>
      <c r="QGU272" s="846"/>
      <c r="QGV272" s="846"/>
      <c r="QGW272" s="846"/>
      <c r="QGX272" s="846"/>
      <c r="QGY272" s="846"/>
      <c r="QGZ272" s="846"/>
      <c r="QHA272" s="846"/>
      <c r="QHB272" s="846"/>
      <c r="QHC272" s="846"/>
      <c r="QHD272" s="846"/>
      <c r="QHE272" s="846"/>
      <c r="QHF272" s="846"/>
      <c r="QHG272" s="846"/>
      <c r="QHH272" s="846"/>
      <c r="QHI272" s="846"/>
      <c r="QHJ272" s="846"/>
      <c r="QHK272" s="846"/>
      <c r="QHL272" s="846"/>
      <c r="QHM272" s="846"/>
      <c r="QHN272" s="846"/>
      <c r="QHO272" s="846"/>
      <c r="QHP272" s="846"/>
      <c r="QHQ272" s="846"/>
      <c r="QHR272" s="846"/>
      <c r="QHS272" s="846"/>
      <c r="QHT272" s="846"/>
      <c r="QHU272" s="846"/>
      <c r="QHV272" s="846"/>
      <c r="QHW272" s="846"/>
      <c r="QHX272" s="846"/>
      <c r="QHY272" s="846"/>
      <c r="QHZ272" s="846"/>
      <c r="QIA272" s="846"/>
      <c r="QIB272" s="846"/>
      <c r="QIC272" s="846"/>
      <c r="QID272" s="846"/>
      <c r="QIE272" s="846"/>
      <c r="QIF272" s="846"/>
      <c r="QIG272" s="827"/>
      <c r="QIH272" s="827"/>
      <c r="QII272" s="827"/>
      <c r="QIJ272" s="827"/>
      <c r="QIK272" s="827"/>
      <c r="QIL272" s="827"/>
      <c r="QIM272" s="827"/>
      <c r="QIN272" s="827"/>
      <c r="QIO272" s="827"/>
      <c r="QIP272" s="827"/>
      <c r="QIQ272" s="827"/>
      <c r="QIR272" s="827"/>
      <c r="QIS272" s="827"/>
      <c r="QIT272" s="827"/>
      <c r="QIU272" s="827"/>
      <c r="QIV272" s="827"/>
      <c r="QIW272" s="827"/>
      <c r="QIX272" s="827"/>
      <c r="QIY272" s="827"/>
      <c r="QIZ272" s="827"/>
      <c r="QJA272" s="827"/>
      <c r="QJB272" s="827"/>
      <c r="QJC272" s="827"/>
      <c r="QJD272" s="827"/>
      <c r="QJE272" s="844"/>
      <c r="QJF272" s="844"/>
      <c r="QJG272" s="844"/>
      <c r="QJH272" s="844"/>
      <c r="QJI272" s="844"/>
      <c r="QJJ272" s="827"/>
      <c r="QJK272" s="827"/>
      <c r="QJL272" s="844"/>
      <c r="QJM272" s="844"/>
      <c r="QJN272" s="827"/>
      <c r="QJO272" s="827"/>
      <c r="QJP272" s="844"/>
      <c r="QJQ272" s="844"/>
      <c r="QJR272" s="827"/>
      <c r="QJS272" s="827"/>
      <c r="QJT272" s="827"/>
      <c r="QJU272" s="827"/>
      <c r="QJV272" s="827"/>
      <c r="QJW272" s="827"/>
      <c r="QJX272" s="827"/>
      <c r="QJY272" s="844"/>
      <c r="QJZ272" s="844"/>
      <c r="QKA272" s="827"/>
      <c r="QKB272" s="827"/>
      <c r="QKC272" s="844"/>
      <c r="QKD272" s="844"/>
      <c r="QKE272" s="827"/>
      <c r="QKF272" s="827"/>
      <c r="QKG272" s="827"/>
      <c r="QKH272" s="827"/>
      <c r="QKI272" s="827"/>
      <c r="QKJ272" s="843"/>
      <c r="QKK272" s="845"/>
      <c r="QKL272" s="827"/>
      <c r="QKM272" s="827"/>
      <c r="QKN272" s="827"/>
      <c r="QKO272" s="827"/>
      <c r="QKP272" s="827"/>
      <c r="QKQ272" s="827"/>
      <c r="QKR272" s="827"/>
      <c r="QKS272" s="846"/>
      <c r="QKT272" s="846"/>
      <c r="QKU272" s="846"/>
      <c r="QKV272" s="846"/>
      <c r="QKW272" s="846"/>
      <c r="QKX272" s="846"/>
      <c r="QKY272" s="846"/>
      <c r="QKZ272" s="846"/>
      <c r="QLA272" s="846"/>
      <c r="QLB272" s="846"/>
      <c r="QLC272" s="846"/>
      <c r="QLD272" s="846"/>
      <c r="QLE272" s="846"/>
      <c r="QLF272" s="846"/>
      <c r="QLG272" s="846"/>
      <c r="QLH272" s="846"/>
      <c r="QLI272" s="846"/>
      <c r="QLJ272" s="846"/>
      <c r="QLK272" s="846"/>
      <c r="QLL272" s="846"/>
      <c r="QLM272" s="846"/>
      <c r="QLN272" s="846"/>
      <c r="QLO272" s="846"/>
      <c r="QLP272" s="846"/>
      <c r="QLQ272" s="846"/>
      <c r="QLR272" s="846"/>
      <c r="QLS272" s="846"/>
      <c r="QLT272" s="846"/>
      <c r="QLU272" s="846"/>
      <c r="QLV272" s="846"/>
      <c r="QLW272" s="846"/>
      <c r="QLX272" s="846"/>
      <c r="QLY272" s="846"/>
      <c r="QLZ272" s="846"/>
      <c r="QMA272" s="846"/>
      <c r="QMB272" s="846"/>
      <c r="QMC272" s="846"/>
      <c r="QMD272" s="846"/>
      <c r="QME272" s="846"/>
      <c r="QMF272" s="846"/>
      <c r="QMG272" s="846"/>
      <c r="QMH272" s="846"/>
      <c r="QMI272" s="846"/>
      <c r="QMJ272" s="846"/>
      <c r="QMK272" s="827"/>
      <c r="QML272" s="827"/>
      <c r="QMM272" s="827"/>
      <c r="QMN272" s="827"/>
      <c r="QMO272" s="827"/>
      <c r="QMP272" s="827"/>
      <c r="QMQ272" s="827"/>
      <c r="QMR272" s="827"/>
      <c r="QMS272" s="827"/>
      <c r="QMT272" s="827"/>
      <c r="QMU272" s="827"/>
      <c r="QMV272" s="827"/>
      <c r="QMW272" s="827"/>
      <c r="QMX272" s="827"/>
      <c r="QMY272" s="827"/>
      <c r="QMZ272" s="827"/>
      <c r="QNA272" s="827"/>
      <c r="QNB272" s="827"/>
      <c r="QNC272" s="827"/>
      <c r="QND272" s="827"/>
      <c r="QNE272" s="827"/>
      <c r="QNF272" s="827"/>
      <c r="QNG272" s="827"/>
      <c r="QNH272" s="827"/>
      <c r="QNI272" s="844"/>
      <c r="QNJ272" s="844"/>
      <c r="QNK272" s="844"/>
      <c r="QNL272" s="844"/>
      <c r="QNM272" s="844"/>
      <c r="QNN272" s="827"/>
      <c r="QNO272" s="827"/>
      <c r="QNP272" s="844"/>
      <c r="QNQ272" s="844"/>
      <c r="QNR272" s="827"/>
      <c r="QNS272" s="827"/>
      <c r="QNT272" s="844"/>
      <c r="QNU272" s="844"/>
      <c r="QNV272" s="827"/>
      <c r="QNW272" s="827"/>
      <c r="QNX272" s="827"/>
      <c r="QNY272" s="827"/>
      <c r="QNZ272" s="827"/>
      <c r="QOA272" s="827"/>
      <c r="QOB272" s="827"/>
      <c r="QOC272" s="844"/>
      <c r="QOD272" s="844"/>
      <c r="QOE272" s="827"/>
      <c r="QOF272" s="827"/>
      <c r="QOG272" s="844"/>
      <c r="QOH272" s="844"/>
      <c r="QOI272" s="827"/>
      <c r="QOJ272" s="827"/>
      <c r="QOK272" s="827"/>
      <c r="QOL272" s="827"/>
      <c r="QOM272" s="827"/>
      <c r="QON272" s="843"/>
      <c r="QOO272" s="845"/>
      <c r="QOP272" s="827"/>
      <c r="QOQ272" s="827"/>
      <c r="QOR272" s="827"/>
      <c r="QOS272" s="827"/>
      <c r="QOT272" s="827"/>
      <c r="QOU272" s="827"/>
      <c r="QOV272" s="827"/>
      <c r="QOW272" s="846"/>
      <c r="QOX272" s="846"/>
      <c r="QOY272" s="846"/>
      <c r="QOZ272" s="846"/>
      <c r="QPA272" s="846"/>
      <c r="QPB272" s="846"/>
      <c r="QPC272" s="846"/>
      <c r="QPD272" s="846"/>
      <c r="QPE272" s="846"/>
      <c r="QPF272" s="846"/>
      <c r="QPG272" s="846"/>
      <c r="QPH272" s="846"/>
      <c r="QPI272" s="846"/>
      <c r="QPJ272" s="846"/>
      <c r="QPK272" s="846"/>
      <c r="QPL272" s="846"/>
      <c r="QPM272" s="846"/>
      <c r="QPN272" s="846"/>
      <c r="QPO272" s="846"/>
      <c r="QPP272" s="846"/>
      <c r="QPQ272" s="846"/>
      <c r="QPR272" s="846"/>
      <c r="QPS272" s="846"/>
      <c r="QPT272" s="846"/>
      <c r="QPU272" s="846"/>
      <c r="QPV272" s="846"/>
      <c r="QPW272" s="846"/>
      <c r="QPX272" s="846"/>
      <c r="QPY272" s="846"/>
      <c r="QPZ272" s="846"/>
      <c r="QQA272" s="846"/>
      <c r="QQB272" s="846"/>
      <c r="QQC272" s="846"/>
      <c r="QQD272" s="846"/>
      <c r="QQE272" s="846"/>
      <c r="QQF272" s="846"/>
      <c r="QQG272" s="846"/>
      <c r="QQH272" s="846"/>
      <c r="QQI272" s="846"/>
      <c r="QQJ272" s="846"/>
      <c r="QQK272" s="846"/>
      <c r="QQL272" s="846"/>
      <c r="QQM272" s="846"/>
      <c r="QQN272" s="846"/>
      <c r="QQO272" s="827"/>
      <c r="QQP272" s="827"/>
      <c r="QQQ272" s="827"/>
      <c r="QQR272" s="827"/>
      <c r="QQS272" s="827"/>
      <c r="QQT272" s="827"/>
      <c r="QQU272" s="827"/>
      <c r="QQV272" s="827"/>
      <c r="QQW272" s="827"/>
      <c r="QQX272" s="827"/>
      <c r="QQY272" s="827"/>
      <c r="QQZ272" s="827"/>
      <c r="QRA272" s="827"/>
      <c r="QRB272" s="827"/>
      <c r="QRC272" s="827"/>
      <c r="QRD272" s="827"/>
      <c r="QRE272" s="827"/>
      <c r="QRF272" s="827"/>
      <c r="QRG272" s="827"/>
      <c r="QRH272" s="827"/>
      <c r="QRI272" s="827"/>
      <c r="QRJ272" s="827"/>
      <c r="QRK272" s="827"/>
      <c r="QRL272" s="827"/>
      <c r="QRM272" s="844"/>
      <c r="QRN272" s="844"/>
      <c r="QRO272" s="844"/>
      <c r="QRP272" s="844"/>
      <c r="QRQ272" s="844"/>
      <c r="QRR272" s="827"/>
      <c r="QRS272" s="827"/>
      <c r="QRT272" s="844"/>
      <c r="QRU272" s="844"/>
      <c r="QRV272" s="827"/>
      <c r="QRW272" s="827"/>
      <c r="QRX272" s="844"/>
      <c r="QRY272" s="844"/>
      <c r="QRZ272" s="827"/>
      <c r="QSA272" s="827"/>
      <c r="QSB272" s="827"/>
      <c r="QSC272" s="827"/>
      <c r="QSD272" s="827"/>
      <c r="QSE272" s="827"/>
      <c r="QSF272" s="827"/>
      <c r="QSG272" s="844"/>
      <c r="QSH272" s="844"/>
      <c r="QSI272" s="827"/>
      <c r="QSJ272" s="827"/>
      <c r="QSK272" s="844"/>
      <c r="QSL272" s="844"/>
      <c r="QSM272" s="827"/>
      <c r="QSN272" s="827"/>
      <c r="QSO272" s="827"/>
      <c r="QSP272" s="827"/>
      <c r="QSQ272" s="827"/>
      <c r="QSR272" s="843"/>
      <c r="QSS272" s="845"/>
      <c r="QST272" s="827"/>
      <c r="QSU272" s="827"/>
      <c r="QSV272" s="827"/>
      <c r="QSW272" s="827"/>
      <c r="QSX272" s="827"/>
      <c r="QSY272" s="827"/>
      <c r="QSZ272" s="827"/>
      <c r="QTA272" s="846"/>
      <c r="QTB272" s="846"/>
      <c r="QTC272" s="846"/>
      <c r="QTD272" s="846"/>
      <c r="QTE272" s="846"/>
      <c r="QTF272" s="846"/>
      <c r="QTG272" s="846"/>
      <c r="QTH272" s="846"/>
      <c r="QTI272" s="846"/>
      <c r="QTJ272" s="846"/>
      <c r="QTK272" s="846"/>
      <c r="QTL272" s="846"/>
      <c r="QTM272" s="846"/>
      <c r="QTN272" s="846"/>
      <c r="QTO272" s="846"/>
      <c r="QTP272" s="846"/>
      <c r="QTQ272" s="846"/>
      <c r="QTR272" s="846"/>
      <c r="QTS272" s="846"/>
      <c r="QTT272" s="846"/>
      <c r="QTU272" s="846"/>
      <c r="QTV272" s="846"/>
      <c r="QTW272" s="846"/>
      <c r="QTX272" s="846"/>
      <c r="QTY272" s="846"/>
      <c r="QTZ272" s="846"/>
      <c r="QUA272" s="846"/>
      <c r="QUB272" s="846"/>
      <c r="QUC272" s="846"/>
      <c r="QUD272" s="846"/>
      <c r="QUE272" s="846"/>
      <c r="QUF272" s="846"/>
      <c r="QUG272" s="846"/>
      <c r="QUH272" s="846"/>
      <c r="QUI272" s="846"/>
      <c r="QUJ272" s="846"/>
      <c r="QUK272" s="846"/>
      <c r="QUL272" s="846"/>
      <c r="QUM272" s="846"/>
      <c r="QUN272" s="846"/>
      <c r="QUO272" s="846"/>
      <c r="QUP272" s="846"/>
      <c r="QUQ272" s="846"/>
      <c r="QUR272" s="846"/>
      <c r="QUS272" s="827"/>
      <c r="QUT272" s="827"/>
      <c r="QUU272" s="827"/>
      <c r="QUV272" s="827"/>
      <c r="QUW272" s="827"/>
      <c r="QUX272" s="827"/>
      <c r="QUY272" s="827"/>
      <c r="QUZ272" s="827"/>
      <c r="QVA272" s="827"/>
      <c r="QVB272" s="827"/>
      <c r="QVC272" s="827"/>
      <c r="QVD272" s="827"/>
      <c r="QVE272" s="827"/>
      <c r="QVF272" s="827"/>
      <c r="QVG272" s="827"/>
      <c r="QVH272" s="827"/>
      <c r="QVI272" s="827"/>
      <c r="QVJ272" s="827"/>
      <c r="QVK272" s="827"/>
      <c r="QVL272" s="827"/>
      <c r="QVM272" s="827"/>
      <c r="QVN272" s="827"/>
      <c r="QVO272" s="827"/>
      <c r="QVP272" s="827"/>
      <c r="QVQ272" s="844"/>
      <c r="QVR272" s="844"/>
      <c r="QVS272" s="844"/>
      <c r="QVT272" s="844"/>
      <c r="QVU272" s="844"/>
      <c r="QVV272" s="827"/>
      <c r="QVW272" s="827"/>
      <c r="QVX272" s="844"/>
      <c r="QVY272" s="844"/>
      <c r="QVZ272" s="827"/>
      <c r="QWA272" s="827"/>
      <c r="QWB272" s="844"/>
      <c r="QWC272" s="844"/>
      <c r="QWD272" s="827"/>
      <c r="QWE272" s="827"/>
      <c r="QWF272" s="827"/>
      <c r="QWG272" s="827"/>
      <c r="QWH272" s="827"/>
      <c r="QWI272" s="827"/>
      <c r="QWJ272" s="827"/>
      <c r="QWK272" s="844"/>
      <c r="QWL272" s="844"/>
      <c r="QWM272" s="827"/>
      <c r="QWN272" s="827"/>
      <c r="QWO272" s="844"/>
      <c r="QWP272" s="844"/>
      <c r="QWQ272" s="827"/>
      <c r="QWR272" s="827"/>
      <c r="QWS272" s="827"/>
      <c r="QWT272" s="827"/>
      <c r="QWU272" s="827"/>
      <c r="QWV272" s="843"/>
      <c r="QWW272" s="845"/>
      <c r="QWX272" s="827"/>
      <c r="QWY272" s="827"/>
      <c r="QWZ272" s="827"/>
      <c r="QXA272" s="827"/>
      <c r="QXB272" s="827"/>
      <c r="QXC272" s="827"/>
      <c r="QXD272" s="827"/>
      <c r="QXE272" s="846"/>
      <c r="QXF272" s="846"/>
      <c r="QXG272" s="846"/>
      <c r="QXH272" s="846"/>
      <c r="QXI272" s="846"/>
      <c r="QXJ272" s="846"/>
      <c r="QXK272" s="846"/>
      <c r="QXL272" s="846"/>
      <c r="QXM272" s="846"/>
      <c r="QXN272" s="846"/>
      <c r="QXO272" s="846"/>
      <c r="QXP272" s="846"/>
      <c r="QXQ272" s="846"/>
      <c r="QXR272" s="846"/>
      <c r="QXS272" s="846"/>
      <c r="QXT272" s="846"/>
      <c r="QXU272" s="846"/>
      <c r="QXV272" s="846"/>
      <c r="QXW272" s="846"/>
      <c r="QXX272" s="846"/>
      <c r="QXY272" s="846"/>
      <c r="QXZ272" s="846"/>
      <c r="QYA272" s="846"/>
      <c r="QYB272" s="846"/>
      <c r="QYC272" s="846"/>
      <c r="QYD272" s="846"/>
      <c r="QYE272" s="846"/>
      <c r="QYF272" s="846"/>
      <c r="QYG272" s="846"/>
      <c r="QYH272" s="846"/>
      <c r="QYI272" s="846"/>
      <c r="QYJ272" s="846"/>
      <c r="QYK272" s="846"/>
      <c r="QYL272" s="846"/>
      <c r="QYM272" s="846"/>
      <c r="QYN272" s="846"/>
      <c r="QYO272" s="846"/>
      <c r="QYP272" s="846"/>
      <c r="QYQ272" s="846"/>
      <c r="QYR272" s="846"/>
      <c r="QYS272" s="846"/>
      <c r="QYT272" s="846"/>
      <c r="QYU272" s="846"/>
      <c r="QYV272" s="846"/>
      <c r="QYW272" s="827"/>
      <c r="QYX272" s="827"/>
      <c r="QYY272" s="827"/>
      <c r="QYZ272" s="827"/>
      <c r="QZA272" s="827"/>
      <c r="QZB272" s="827"/>
      <c r="QZC272" s="827"/>
      <c r="QZD272" s="827"/>
      <c r="QZE272" s="827"/>
      <c r="QZF272" s="827"/>
      <c r="QZG272" s="827"/>
      <c r="QZH272" s="827"/>
      <c r="QZI272" s="827"/>
      <c r="QZJ272" s="827"/>
      <c r="QZK272" s="827"/>
      <c r="QZL272" s="827"/>
      <c r="QZM272" s="827"/>
      <c r="QZN272" s="827"/>
      <c r="QZO272" s="827"/>
      <c r="QZP272" s="827"/>
      <c r="QZQ272" s="827"/>
      <c r="QZR272" s="827"/>
      <c r="QZS272" s="827"/>
      <c r="QZT272" s="827"/>
      <c r="QZU272" s="844"/>
      <c r="QZV272" s="844"/>
      <c r="QZW272" s="844"/>
      <c r="QZX272" s="844"/>
      <c r="QZY272" s="844"/>
      <c r="QZZ272" s="827"/>
      <c r="RAA272" s="827"/>
      <c r="RAB272" s="844"/>
      <c r="RAC272" s="844"/>
      <c r="RAD272" s="827"/>
      <c r="RAE272" s="827"/>
      <c r="RAF272" s="844"/>
      <c r="RAG272" s="844"/>
      <c r="RAH272" s="827"/>
      <c r="RAI272" s="827"/>
      <c r="RAJ272" s="827"/>
      <c r="RAK272" s="827"/>
      <c r="RAL272" s="827"/>
      <c r="RAM272" s="827"/>
      <c r="RAN272" s="827"/>
      <c r="RAO272" s="844"/>
      <c r="RAP272" s="844"/>
      <c r="RAQ272" s="827"/>
      <c r="RAR272" s="827"/>
      <c r="RAS272" s="844"/>
      <c r="RAT272" s="844"/>
      <c r="RAU272" s="827"/>
      <c r="RAV272" s="827"/>
      <c r="RAW272" s="827"/>
      <c r="RAX272" s="827"/>
      <c r="RAY272" s="827"/>
      <c r="RAZ272" s="843"/>
      <c r="RBA272" s="845"/>
      <c r="RBB272" s="827"/>
      <c r="RBC272" s="827"/>
      <c r="RBD272" s="827"/>
      <c r="RBE272" s="827"/>
      <c r="RBF272" s="827"/>
      <c r="RBG272" s="827"/>
      <c r="RBH272" s="827"/>
      <c r="RBI272" s="846"/>
      <c r="RBJ272" s="846"/>
      <c r="RBK272" s="846"/>
      <c r="RBL272" s="846"/>
      <c r="RBM272" s="846"/>
      <c r="RBN272" s="846"/>
      <c r="RBO272" s="846"/>
      <c r="RBP272" s="846"/>
      <c r="RBQ272" s="846"/>
      <c r="RBR272" s="846"/>
      <c r="RBS272" s="846"/>
      <c r="RBT272" s="846"/>
      <c r="RBU272" s="846"/>
      <c r="RBV272" s="846"/>
      <c r="RBW272" s="846"/>
      <c r="RBX272" s="846"/>
      <c r="RBY272" s="846"/>
      <c r="RBZ272" s="846"/>
      <c r="RCA272" s="846"/>
      <c r="RCB272" s="846"/>
      <c r="RCC272" s="846"/>
      <c r="RCD272" s="846"/>
      <c r="RCE272" s="846"/>
      <c r="RCF272" s="846"/>
      <c r="RCG272" s="846"/>
      <c r="RCH272" s="846"/>
      <c r="RCI272" s="846"/>
      <c r="RCJ272" s="846"/>
      <c r="RCK272" s="846"/>
      <c r="RCL272" s="846"/>
      <c r="RCM272" s="846"/>
      <c r="RCN272" s="846"/>
      <c r="RCO272" s="846"/>
      <c r="RCP272" s="846"/>
      <c r="RCQ272" s="846"/>
      <c r="RCR272" s="846"/>
      <c r="RCS272" s="846"/>
      <c r="RCT272" s="846"/>
      <c r="RCU272" s="846"/>
      <c r="RCV272" s="846"/>
      <c r="RCW272" s="846"/>
      <c r="RCX272" s="846"/>
      <c r="RCY272" s="846"/>
      <c r="RCZ272" s="846"/>
      <c r="RDA272" s="827"/>
      <c r="RDB272" s="827"/>
      <c r="RDC272" s="827"/>
      <c r="RDD272" s="827"/>
      <c r="RDE272" s="827"/>
      <c r="RDF272" s="827"/>
      <c r="RDG272" s="827"/>
      <c r="RDH272" s="827"/>
      <c r="RDI272" s="827"/>
      <c r="RDJ272" s="827"/>
      <c r="RDK272" s="827"/>
      <c r="RDL272" s="827"/>
      <c r="RDM272" s="827"/>
      <c r="RDN272" s="827"/>
      <c r="RDO272" s="827"/>
      <c r="RDP272" s="827"/>
      <c r="RDQ272" s="827"/>
      <c r="RDR272" s="827"/>
      <c r="RDS272" s="827"/>
      <c r="RDT272" s="827"/>
      <c r="RDU272" s="827"/>
      <c r="RDV272" s="827"/>
      <c r="RDW272" s="827"/>
    </row>
    <row r="273" spans="1:12295" s="70" customFormat="1" ht="56.25" hidden="1" customHeight="1" x14ac:dyDescent="0.3">
      <c r="A273" s="843"/>
      <c r="B273" s="126"/>
      <c r="C273" s="101" t="s">
        <v>32</v>
      </c>
      <c r="D273" s="168"/>
      <c r="E273" s="168"/>
      <c r="F273" s="168"/>
      <c r="G273" s="168"/>
      <c r="H273" s="168"/>
      <c r="I273" s="168"/>
      <c r="J273" s="168"/>
      <c r="K273" s="168"/>
      <c r="L273" s="695"/>
      <c r="M273" s="168"/>
      <c r="N273" s="823"/>
      <c r="O273" s="825"/>
      <c r="P273" s="823"/>
      <c r="Q273" s="825"/>
      <c r="R273" s="823"/>
      <c r="S273" s="825"/>
      <c r="T273" s="823"/>
      <c r="U273" s="825"/>
      <c r="V273" s="825"/>
      <c r="W273" s="825"/>
      <c r="X273" s="825"/>
      <c r="Y273" s="825"/>
      <c r="Z273" s="825"/>
      <c r="AA273" s="825"/>
      <c r="AB273" s="825"/>
      <c r="AC273" s="825"/>
      <c r="AD273" s="823"/>
      <c r="AE273" s="176">
        <f>AK273</f>
        <v>300504.84722999996</v>
      </c>
      <c r="AF273" s="695">
        <v>0</v>
      </c>
      <c r="AG273" s="176">
        <v>0</v>
      </c>
      <c r="AH273" s="695"/>
      <c r="AI273" s="946"/>
      <c r="AJ273" s="945"/>
      <c r="AK273" s="946">
        <f>'[7]2 вариант'!$D$27</f>
        <v>300504.84722999996</v>
      </c>
      <c r="AL273" s="695">
        <v>0</v>
      </c>
      <c r="AM273" s="825"/>
      <c r="AN273" s="823"/>
      <c r="AO273" s="825"/>
      <c r="AP273" s="825"/>
      <c r="AQ273" s="823"/>
      <c r="AR273" s="168"/>
      <c r="AS273" s="695"/>
      <c r="AT273" s="168"/>
      <c r="AU273" s="695"/>
      <c r="AV273" s="825"/>
      <c r="AW273" s="695"/>
      <c r="AX273" s="168"/>
      <c r="AY273" s="695"/>
      <c r="AZ273" s="825"/>
      <c r="BA273" s="695"/>
      <c r="BB273" s="825"/>
      <c r="BC273" s="825"/>
      <c r="BD273" s="825"/>
      <c r="BE273" s="825"/>
      <c r="BF273" s="825"/>
      <c r="BG273" s="825"/>
      <c r="BH273" s="825"/>
      <c r="BI273" s="825"/>
      <c r="BJ273" s="825"/>
      <c r="BK273" s="825"/>
      <c r="BL273" s="825"/>
      <c r="BM273" s="825"/>
      <c r="BN273" s="825"/>
      <c r="BO273" s="825"/>
      <c r="BP273" s="825"/>
      <c r="BQ273" s="825"/>
      <c r="BR273" s="825"/>
      <c r="BS273" s="825"/>
      <c r="BT273" s="825"/>
      <c r="BU273" s="825"/>
      <c r="BV273" s="825"/>
      <c r="BW273" s="825"/>
      <c r="BX273" s="825"/>
      <c r="BY273" s="825"/>
      <c r="BZ273" s="203"/>
      <c r="CA273" s="827"/>
      <c r="CB273" s="827"/>
      <c r="CC273" s="827"/>
      <c r="CD273" s="827"/>
      <c r="CE273" s="695"/>
      <c r="CF273" s="827"/>
      <c r="CG273" s="827"/>
      <c r="CH273" s="827"/>
      <c r="CI273" s="827"/>
      <c r="CJ273" s="827"/>
      <c r="CK273" s="827"/>
      <c r="CL273" s="827"/>
      <c r="CM273" s="827"/>
      <c r="CN273" s="827"/>
      <c r="CO273" s="844"/>
      <c r="CP273" s="844"/>
      <c r="CQ273" s="844"/>
      <c r="CR273" s="844"/>
      <c r="CS273" s="844"/>
      <c r="CT273" s="827"/>
      <c r="CU273" s="827"/>
      <c r="CV273" s="844"/>
      <c r="CW273" s="844"/>
      <c r="CX273" s="827"/>
      <c r="CY273" s="827"/>
      <c r="CZ273" s="844"/>
      <c r="DA273" s="844"/>
      <c r="DB273" s="827"/>
      <c r="DC273" s="827"/>
      <c r="DD273" s="827"/>
      <c r="DE273" s="827"/>
      <c r="DF273" s="827"/>
      <c r="DG273" s="827"/>
      <c r="DH273" s="827"/>
      <c r="DI273" s="844"/>
      <c r="DJ273" s="844"/>
      <c r="DK273" s="827"/>
      <c r="DL273" s="827"/>
      <c r="DM273" s="844"/>
      <c r="DN273" s="844"/>
      <c r="DO273" s="827"/>
      <c r="DP273" s="827"/>
      <c r="DQ273" s="827"/>
      <c r="DR273" s="827"/>
      <c r="DS273" s="827"/>
      <c r="DT273" s="843"/>
      <c r="DU273" s="845"/>
      <c r="DV273" s="827"/>
      <c r="DW273" s="827"/>
      <c r="DX273" s="827"/>
      <c r="DY273" s="827"/>
      <c r="DZ273" s="827"/>
      <c r="EA273" s="827"/>
      <c r="EB273" s="827"/>
      <c r="EC273" s="846"/>
      <c r="ED273" s="846"/>
      <c r="EE273" s="846"/>
      <c r="EF273" s="846"/>
      <c r="EG273" s="846"/>
      <c r="EH273" s="846"/>
      <c r="EI273" s="846"/>
      <c r="EJ273" s="846"/>
      <c r="EK273" s="846"/>
      <c r="EL273" s="846"/>
      <c r="EM273" s="846"/>
      <c r="EN273" s="846"/>
      <c r="EO273" s="846"/>
      <c r="EP273" s="846"/>
      <c r="EQ273" s="846"/>
      <c r="ER273" s="846"/>
      <c r="ES273" s="846"/>
      <c r="ET273" s="846"/>
      <c r="EU273" s="846"/>
      <c r="EV273" s="846"/>
      <c r="EW273" s="846"/>
      <c r="EX273" s="846"/>
      <c r="EY273" s="846"/>
      <c r="EZ273" s="846"/>
      <c r="FA273" s="846"/>
      <c r="FB273" s="846"/>
      <c r="FC273" s="846"/>
      <c r="FD273" s="846"/>
      <c r="FE273" s="846"/>
      <c r="FF273" s="846"/>
      <c r="FG273" s="846"/>
      <c r="FH273" s="846"/>
      <c r="FI273" s="846"/>
      <c r="FJ273" s="846"/>
      <c r="FK273" s="846"/>
      <c r="FL273" s="846"/>
      <c r="FM273" s="846"/>
      <c r="FN273" s="846"/>
      <c r="FO273" s="846"/>
      <c r="FP273" s="846"/>
      <c r="FQ273" s="846"/>
      <c r="FR273" s="846"/>
      <c r="FS273" s="846"/>
      <c r="FT273" s="846"/>
      <c r="FU273" s="827"/>
      <c r="FV273" s="827"/>
      <c r="FW273" s="827"/>
      <c r="FX273" s="827"/>
      <c r="FY273" s="827"/>
      <c r="FZ273" s="827"/>
      <c r="GA273" s="827"/>
      <c r="GB273" s="827"/>
      <c r="GC273" s="827"/>
      <c r="GD273" s="827"/>
      <c r="GE273" s="827"/>
      <c r="GF273" s="827"/>
      <c r="GG273" s="827"/>
      <c r="GH273" s="827"/>
      <c r="GI273" s="827"/>
      <c r="GJ273" s="827"/>
      <c r="GK273" s="827"/>
      <c r="GL273" s="827"/>
      <c r="GM273" s="827"/>
      <c r="GN273" s="827"/>
      <c r="GO273" s="827"/>
      <c r="GP273" s="827"/>
      <c r="GQ273" s="827"/>
      <c r="GR273" s="827"/>
      <c r="GS273" s="844"/>
      <c r="GT273" s="844"/>
      <c r="GU273" s="844"/>
      <c r="GV273" s="844"/>
      <c r="GW273" s="844"/>
      <c r="GX273" s="827"/>
      <c r="GY273" s="827"/>
      <c r="GZ273" s="844"/>
      <c r="HA273" s="844"/>
      <c r="HB273" s="827"/>
      <c r="HC273" s="827"/>
      <c r="HD273" s="844"/>
      <c r="HE273" s="844"/>
      <c r="HF273" s="827"/>
      <c r="HG273" s="827"/>
      <c r="HH273" s="827"/>
      <c r="HI273" s="827"/>
      <c r="HJ273" s="827"/>
      <c r="HK273" s="827"/>
      <c r="HL273" s="827"/>
      <c r="HM273" s="844"/>
      <c r="HN273" s="844"/>
      <c r="HO273" s="827"/>
      <c r="HP273" s="827"/>
      <c r="HQ273" s="844"/>
      <c r="HR273" s="844"/>
      <c r="HS273" s="827"/>
      <c r="HT273" s="827"/>
      <c r="HU273" s="827"/>
      <c r="HV273" s="827"/>
      <c r="HW273" s="827"/>
      <c r="HX273" s="843"/>
      <c r="HY273" s="845"/>
      <c r="HZ273" s="827"/>
      <c r="IA273" s="827"/>
      <c r="IB273" s="827"/>
      <c r="IC273" s="827"/>
      <c r="ID273" s="827"/>
      <c r="IE273" s="827"/>
      <c r="IF273" s="827"/>
      <c r="IG273" s="846"/>
      <c r="IH273" s="846"/>
      <c r="II273" s="846"/>
      <c r="IJ273" s="846"/>
      <c r="IK273" s="846"/>
      <c r="IL273" s="846"/>
      <c r="IM273" s="846"/>
      <c r="IN273" s="846"/>
      <c r="IO273" s="846"/>
      <c r="IP273" s="846"/>
      <c r="IQ273" s="846"/>
      <c r="IR273" s="846"/>
      <c r="IS273" s="846"/>
      <c r="IT273" s="846"/>
      <c r="IU273" s="846"/>
      <c r="IV273" s="846"/>
      <c r="IW273" s="846"/>
      <c r="IX273" s="846"/>
      <c r="IY273" s="846"/>
      <c r="IZ273" s="846"/>
      <c r="JA273" s="846"/>
      <c r="JB273" s="846"/>
      <c r="JC273" s="846"/>
      <c r="JD273" s="846"/>
      <c r="JE273" s="846"/>
      <c r="JF273" s="846"/>
      <c r="JG273" s="846"/>
      <c r="JH273" s="846"/>
      <c r="JI273" s="846"/>
      <c r="JJ273" s="846"/>
      <c r="JK273" s="846"/>
      <c r="JL273" s="846"/>
      <c r="JM273" s="846"/>
      <c r="JN273" s="846"/>
      <c r="JO273" s="846"/>
      <c r="JP273" s="846"/>
      <c r="JQ273" s="846"/>
      <c r="JR273" s="846"/>
      <c r="JS273" s="846"/>
      <c r="JT273" s="846"/>
      <c r="JU273" s="846"/>
      <c r="JV273" s="846"/>
      <c r="JW273" s="846"/>
      <c r="JX273" s="846"/>
      <c r="JY273" s="827"/>
      <c r="JZ273" s="827"/>
      <c r="KA273" s="827"/>
      <c r="KB273" s="827"/>
      <c r="KC273" s="827"/>
      <c r="KD273" s="827"/>
      <c r="KE273" s="827"/>
      <c r="KF273" s="827"/>
      <c r="KG273" s="827"/>
      <c r="KH273" s="827"/>
      <c r="KI273" s="827"/>
      <c r="KJ273" s="827"/>
      <c r="KK273" s="827"/>
      <c r="KL273" s="827"/>
      <c r="KM273" s="827"/>
      <c r="KN273" s="827"/>
      <c r="KO273" s="827"/>
      <c r="KP273" s="827"/>
      <c r="KQ273" s="827"/>
      <c r="KR273" s="827"/>
      <c r="KS273" s="827"/>
      <c r="KT273" s="827"/>
      <c r="KU273" s="827"/>
      <c r="KV273" s="827"/>
      <c r="KW273" s="844"/>
      <c r="KX273" s="844"/>
      <c r="KY273" s="844"/>
      <c r="KZ273" s="844"/>
      <c r="LA273" s="844"/>
      <c r="LB273" s="827"/>
      <c r="LC273" s="827"/>
      <c r="LD273" s="844"/>
      <c r="LE273" s="844"/>
      <c r="LF273" s="827"/>
      <c r="LG273" s="827"/>
      <c r="LH273" s="844"/>
      <c r="LI273" s="844"/>
      <c r="LJ273" s="827"/>
      <c r="LK273" s="827"/>
      <c r="LL273" s="827"/>
      <c r="LM273" s="827"/>
      <c r="LN273" s="827"/>
      <c r="LO273" s="827"/>
      <c r="LP273" s="827"/>
      <c r="LQ273" s="844"/>
      <c r="LR273" s="844"/>
      <c r="LS273" s="827"/>
      <c r="LT273" s="827"/>
      <c r="LU273" s="844"/>
      <c r="LV273" s="844"/>
      <c r="LW273" s="827"/>
      <c r="LX273" s="827"/>
      <c r="LY273" s="827"/>
      <c r="LZ273" s="827"/>
      <c r="MA273" s="827"/>
      <c r="MB273" s="843"/>
      <c r="MC273" s="845"/>
      <c r="MD273" s="827"/>
      <c r="ME273" s="827"/>
      <c r="MF273" s="827"/>
      <c r="MG273" s="827"/>
      <c r="MH273" s="827"/>
      <c r="MI273" s="827"/>
      <c r="MJ273" s="827"/>
      <c r="MK273" s="846"/>
      <c r="ML273" s="846"/>
      <c r="MM273" s="846"/>
      <c r="MN273" s="846"/>
      <c r="MO273" s="846"/>
      <c r="MP273" s="846"/>
      <c r="MQ273" s="846"/>
      <c r="MR273" s="846"/>
      <c r="MS273" s="846"/>
      <c r="MT273" s="846"/>
      <c r="MU273" s="846"/>
      <c r="MV273" s="846"/>
      <c r="MW273" s="846"/>
      <c r="MX273" s="846"/>
      <c r="MY273" s="846"/>
      <c r="MZ273" s="846"/>
      <c r="NA273" s="846"/>
      <c r="NB273" s="846"/>
      <c r="NC273" s="846"/>
      <c r="ND273" s="846"/>
      <c r="NE273" s="846"/>
      <c r="NF273" s="846"/>
      <c r="NG273" s="846"/>
      <c r="NH273" s="846"/>
      <c r="NI273" s="846"/>
      <c r="NJ273" s="846"/>
      <c r="NK273" s="846"/>
      <c r="NL273" s="846"/>
      <c r="NM273" s="846"/>
      <c r="NN273" s="846"/>
      <c r="NO273" s="846"/>
      <c r="NP273" s="846"/>
      <c r="NQ273" s="846"/>
      <c r="NR273" s="846"/>
      <c r="NS273" s="846"/>
      <c r="NT273" s="846"/>
      <c r="NU273" s="846"/>
      <c r="NV273" s="846"/>
      <c r="NW273" s="846"/>
      <c r="NX273" s="846"/>
      <c r="NY273" s="846"/>
      <c r="NZ273" s="846"/>
      <c r="OA273" s="846"/>
      <c r="OB273" s="846"/>
      <c r="OC273" s="827"/>
      <c r="OD273" s="827"/>
      <c r="OE273" s="827"/>
      <c r="OF273" s="827"/>
      <c r="OG273" s="827"/>
      <c r="OH273" s="827"/>
      <c r="OI273" s="827"/>
      <c r="OJ273" s="827"/>
      <c r="OK273" s="827"/>
      <c r="OL273" s="827"/>
      <c r="OM273" s="827"/>
      <c r="ON273" s="827"/>
      <c r="OO273" s="827"/>
      <c r="OP273" s="827"/>
      <c r="OQ273" s="827"/>
      <c r="OR273" s="827"/>
      <c r="OS273" s="827"/>
      <c r="OT273" s="827"/>
      <c r="OU273" s="827"/>
      <c r="OV273" s="827"/>
      <c r="OW273" s="827"/>
      <c r="OX273" s="827"/>
      <c r="OY273" s="827"/>
      <c r="OZ273" s="827"/>
      <c r="PA273" s="844"/>
      <c r="PB273" s="844"/>
      <c r="PC273" s="844"/>
      <c r="PD273" s="844"/>
      <c r="PE273" s="844"/>
      <c r="PF273" s="827"/>
      <c r="PG273" s="827"/>
      <c r="PH273" s="844"/>
      <c r="PI273" s="844"/>
      <c r="PJ273" s="827"/>
      <c r="PK273" s="827"/>
      <c r="PL273" s="844"/>
      <c r="PM273" s="844"/>
      <c r="PN273" s="827"/>
      <c r="PO273" s="827"/>
      <c r="PP273" s="827"/>
      <c r="PQ273" s="827"/>
      <c r="PR273" s="827"/>
      <c r="PS273" s="827"/>
      <c r="PT273" s="827"/>
      <c r="PU273" s="844"/>
      <c r="PV273" s="844"/>
      <c r="PW273" s="827"/>
      <c r="PX273" s="827"/>
      <c r="PY273" s="844"/>
      <c r="PZ273" s="844"/>
      <c r="QA273" s="827"/>
      <c r="QB273" s="827"/>
      <c r="QC273" s="827"/>
      <c r="QD273" s="827"/>
      <c r="QE273" s="827"/>
      <c r="QF273" s="843"/>
      <c r="QG273" s="845"/>
      <c r="QH273" s="827"/>
      <c r="QI273" s="827"/>
      <c r="QJ273" s="827"/>
      <c r="QK273" s="827"/>
      <c r="QL273" s="827"/>
      <c r="QM273" s="827"/>
      <c r="QN273" s="827"/>
      <c r="QO273" s="846"/>
      <c r="QP273" s="846"/>
      <c r="QQ273" s="846"/>
      <c r="QR273" s="846"/>
      <c r="QS273" s="846"/>
      <c r="QT273" s="846"/>
      <c r="QU273" s="846"/>
      <c r="QV273" s="846"/>
      <c r="QW273" s="846"/>
      <c r="QX273" s="846"/>
      <c r="QY273" s="846"/>
      <c r="QZ273" s="846"/>
      <c r="RA273" s="846"/>
      <c r="RB273" s="846"/>
      <c r="RC273" s="846"/>
      <c r="RD273" s="846"/>
      <c r="RE273" s="846"/>
      <c r="RF273" s="846"/>
      <c r="RG273" s="846"/>
      <c r="RH273" s="846"/>
      <c r="RI273" s="846"/>
      <c r="RJ273" s="846"/>
      <c r="RK273" s="846"/>
      <c r="RL273" s="846"/>
      <c r="RM273" s="846"/>
      <c r="RN273" s="846"/>
      <c r="RO273" s="846"/>
      <c r="RP273" s="846"/>
      <c r="RQ273" s="846"/>
      <c r="RR273" s="846"/>
      <c r="RS273" s="846"/>
      <c r="RT273" s="846"/>
      <c r="RU273" s="846"/>
      <c r="RV273" s="846"/>
      <c r="RW273" s="846"/>
      <c r="RX273" s="846"/>
      <c r="RY273" s="846"/>
      <c r="RZ273" s="846"/>
      <c r="SA273" s="846"/>
      <c r="SB273" s="846"/>
      <c r="SC273" s="846"/>
      <c r="SD273" s="846"/>
      <c r="SE273" s="846"/>
      <c r="SF273" s="846"/>
      <c r="SG273" s="827"/>
      <c r="SH273" s="827"/>
      <c r="SI273" s="827"/>
      <c r="SJ273" s="827"/>
      <c r="SK273" s="827"/>
      <c r="SL273" s="827"/>
      <c r="SM273" s="827"/>
      <c r="SN273" s="827"/>
      <c r="SO273" s="827"/>
      <c r="SP273" s="827"/>
      <c r="SQ273" s="827"/>
      <c r="SR273" s="827"/>
      <c r="SS273" s="827"/>
      <c r="ST273" s="827"/>
      <c r="SU273" s="827"/>
      <c r="SV273" s="827"/>
      <c r="SW273" s="827"/>
      <c r="SX273" s="827"/>
      <c r="SY273" s="827"/>
      <c r="SZ273" s="827"/>
      <c r="TA273" s="827"/>
      <c r="TB273" s="827"/>
      <c r="TC273" s="827"/>
      <c r="TD273" s="827"/>
      <c r="TE273" s="844"/>
      <c r="TF273" s="844"/>
      <c r="TG273" s="844"/>
      <c r="TH273" s="844"/>
      <c r="TI273" s="844"/>
      <c r="TJ273" s="827"/>
      <c r="TK273" s="827"/>
      <c r="TL273" s="844"/>
      <c r="TM273" s="844"/>
      <c r="TN273" s="827"/>
      <c r="TO273" s="827"/>
      <c r="TP273" s="844"/>
      <c r="TQ273" s="844"/>
      <c r="TR273" s="827"/>
      <c r="TS273" s="827"/>
      <c r="TT273" s="827"/>
      <c r="TU273" s="827"/>
      <c r="TV273" s="827"/>
      <c r="TW273" s="827"/>
      <c r="TX273" s="827"/>
      <c r="TY273" s="844"/>
      <c r="TZ273" s="844"/>
      <c r="UA273" s="827"/>
      <c r="UB273" s="827"/>
      <c r="UC273" s="844"/>
      <c r="UD273" s="844"/>
      <c r="UE273" s="827"/>
      <c r="UF273" s="827"/>
      <c r="UG273" s="827"/>
      <c r="UH273" s="827"/>
      <c r="UI273" s="827"/>
      <c r="UJ273" s="843"/>
      <c r="UK273" s="845"/>
      <c r="UL273" s="827"/>
      <c r="UM273" s="827"/>
      <c r="UN273" s="827"/>
      <c r="UO273" s="827"/>
      <c r="UP273" s="827"/>
      <c r="UQ273" s="827"/>
      <c r="UR273" s="827"/>
      <c r="US273" s="846"/>
      <c r="UT273" s="846"/>
      <c r="UU273" s="846"/>
      <c r="UV273" s="846"/>
      <c r="UW273" s="846"/>
      <c r="UX273" s="846"/>
      <c r="UY273" s="846"/>
      <c r="UZ273" s="846"/>
      <c r="VA273" s="846"/>
      <c r="VB273" s="846"/>
      <c r="VC273" s="846"/>
      <c r="VD273" s="846"/>
      <c r="VE273" s="846"/>
      <c r="VF273" s="846"/>
      <c r="VG273" s="846"/>
      <c r="VH273" s="846"/>
      <c r="VI273" s="846"/>
      <c r="VJ273" s="846"/>
      <c r="VK273" s="846"/>
      <c r="VL273" s="846"/>
      <c r="VM273" s="846"/>
      <c r="VN273" s="846"/>
      <c r="VO273" s="846"/>
      <c r="VP273" s="846"/>
      <c r="VQ273" s="846"/>
      <c r="VR273" s="846"/>
      <c r="VS273" s="846"/>
      <c r="VT273" s="846"/>
      <c r="VU273" s="846"/>
      <c r="VV273" s="846"/>
      <c r="VW273" s="846"/>
      <c r="VX273" s="846"/>
      <c r="VY273" s="846"/>
      <c r="VZ273" s="846"/>
      <c r="WA273" s="846"/>
      <c r="WB273" s="846"/>
      <c r="WC273" s="846"/>
      <c r="WD273" s="846"/>
      <c r="WE273" s="846"/>
      <c r="WF273" s="846"/>
      <c r="WG273" s="846"/>
      <c r="WH273" s="846"/>
      <c r="WI273" s="846"/>
      <c r="WJ273" s="846"/>
      <c r="WK273" s="827"/>
      <c r="WL273" s="827"/>
      <c r="WM273" s="827"/>
      <c r="WN273" s="827"/>
      <c r="WO273" s="827"/>
      <c r="WP273" s="827"/>
      <c r="WQ273" s="827"/>
      <c r="WR273" s="827"/>
      <c r="WS273" s="827"/>
      <c r="WT273" s="827"/>
      <c r="WU273" s="827"/>
      <c r="WV273" s="827"/>
      <c r="WW273" s="827"/>
      <c r="WX273" s="827"/>
      <c r="WY273" s="827"/>
      <c r="WZ273" s="827"/>
      <c r="XA273" s="827"/>
      <c r="XB273" s="827"/>
      <c r="XC273" s="827"/>
      <c r="XD273" s="827"/>
      <c r="XE273" s="827"/>
      <c r="XF273" s="827"/>
      <c r="XG273" s="827"/>
      <c r="XH273" s="827"/>
      <c r="XI273" s="844"/>
      <c r="XJ273" s="844"/>
      <c r="XK273" s="844"/>
      <c r="XL273" s="844"/>
      <c r="XM273" s="844"/>
      <c r="XN273" s="827"/>
      <c r="XO273" s="827"/>
      <c r="XP273" s="844"/>
      <c r="XQ273" s="844"/>
      <c r="XR273" s="827"/>
      <c r="XS273" s="827"/>
      <c r="XT273" s="844"/>
      <c r="XU273" s="844"/>
      <c r="XV273" s="827"/>
      <c r="XW273" s="827"/>
      <c r="XX273" s="827"/>
      <c r="XY273" s="827"/>
      <c r="XZ273" s="827"/>
      <c r="YA273" s="827"/>
      <c r="YB273" s="827"/>
      <c r="YC273" s="844"/>
      <c r="YD273" s="844"/>
      <c r="YE273" s="827"/>
      <c r="YF273" s="827"/>
      <c r="YG273" s="844"/>
      <c r="YH273" s="844"/>
      <c r="YI273" s="827"/>
      <c r="YJ273" s="827"/>
      <c r="YK273" s="827"/>
      <c r="YL273" s="827"/>
      <c r="YM273" s="827"/>
      <c r="YN273" s="843"/>
      <c r="YO273" s="845"/>
      <c r="YP273" s="827"/>
      <c r="YQ273" s="827"/>
      <c r="YR273" s="827"/>
      <c r="YS273" s="827"/>
      <c r="YT273" s="827"/>
      <c r="YU273" s="827"/>
      <c r="YV273" s="827"/>
      <c r="YW273" s="846"/>
      <c r="YX273" s="846"/>
      <c r="YY273" s="846"/>
      <c r="YZ273" s="846"/>
      <c r="ZA273" s="846"/>
      <c r="ZB273" s="846"/>
      <c r="ZC273" s="846"/>
      <c r="ZD273" s="846"/>
      <c r="ZE273" s="846"/>
      <c r="ZF273" s="846"/>
      <c r="ZG273" s="846"/>
      <c r="ZH273" s="846"/>
      <c r="ZI273" s="846"/>
      <c r="ZJ273" s="846"/>
      <c r="ZK273" s="846"/>
      <c r="ZL273" s="846"/>
      <c r="ZM273" s="846"/>
      <c r="ZN273" s="846"/>
      <c r="ZO273" s="846"/>
      <c r="ZP273" s="846"/>
      <c r="ZQ273" s="846"/>
      <c r="ZR273" s="846"/>
      <c r="ZS273" s="846"/>
      <c r="ZT273" s="846"/>
      <c r="ZU273" s="846"/>
      <c r="ZV273" s="846"/>
      <c r="ZW273" s="846"/>
      <c r="ZX273" s="846"/>
      <c r="ZY273" s="846"/>
      <c r="ZZ273" s="846"/>
      <c r="AAA273" s="846"/>
      <c r="AAB273" s="846"/>
      <c r="AAC273" s="846"/>
      <c r="AAD273" s="846"/>
      <c r="AAE273" s="846"/>
      <c r="AAF273" s="846"/>
      <c r="AAG273" s="846"/>
      <c r="AAH273" s="846"/>
      <c r="AAI273" s="846"/>
      <c r="AAJ273" s="846"/>
      <c r="AAK273" s="846"/>
      <c r="AAL273" s="846"/>
      <c r="AAM273" s="846"/>
      <c r="AAN273" s="846"/>
      <c r="AAO273" s="827"/>
      <c r="AAP273" s="827"/>
      <c r="AAQ273" s="827"/>
      <c r="AAR273" s="827"/>
      <c r="AAS273" s="827"/>
      <c r="AAT273" s="827"/>
      <c r="AAU273" s="827"/>
      <c r="AAV273" s="827"/>
      <c r="AAW273" s="827"/>
      <c r="AAX273" s="827"/>
      <c r="AAY273" s="827"/>
      <c r="AAZ273" s="827"/>
      <c r="ABA273" s="827"/>
      <c r="ABB273" s="827"/>
      <c r="ABC273" s="827"/>
      <c r="ABD273" s="827"/>
      <c r="ABE273" s="827"/>
      <c r="ABF273" s="827"/>
      <c r="ABG273" s="827"/>
      <c r="ABH273" s="827"/>
      <c r="ABI273" s="827"/>
      <c r="ABJ273" s="827"/>
      <c r="ABK273" s="827"/>
      <c r="ABL273" s="827"/>
      <c r="ABM273" s="844"/>
      <c r="ABN273" s="844"/>
      <c r="ABO273" s="844"/>
      <c r="ABP273" s="844"/>
      <c r="ABQ273" s="844"/>
      <c r="ABR273" s="827"/>
      <c r="ABS273" s="827"/>
      <c r="ABT273" s="844"/>
      <c r="ABU273" s="844"/>
      <c r="ABV273" s="827"/>
      <c r="ABW273" s="827"/>
      <c r="ABX273" s="844"/>
      <c r="ABY273" s="844"/>
      <c r="ABZ273" s="827"/>
      <c r="ACA273" s="827"/>
      <c r="ACB273" s="827"/>
      <c r="ACC273" s="827"/>
      <c r="ACD273" s="827"/>
      <c r="ACE273" s="827"/>
      <c r="ACF273" s="827"/>
      <c r="ACG273" s="844"/>
      <c r="ACH273" s="844"/>
      <c r="ACI273" s="827"/>
      <c r="ACJ273" s="827"/>
      <c r="ACK273" s="844"/>
      <c r="ACL273" s="844"/>
      <c r="ACM273" s="827"/>
      <c r="ACN273" s="827"/>
      <c r="ACO273" s="827"/>
      <c r="ACP273" s="827"/>
      <c r="ACQ273" s="827"/>
      <c r="ACR273" s="843"/>
      <c r="ACS273" s="845"/>
      <c r="ACT273" s="827"/>
      <c r="ACU273" s="827"/>
      <c r="ACV273" s="827"/>
      <c r="ACW273" s="827"/>
      <c r="ACX273" s="827"/>
      <c r="ACY273" s="827"/>
      <c r="ACZ273" s="827"/>
      <c r="ADA273" s="846"/>
      <c r="ADB273" s="846"/>
      <c r="ADC273" s="846"/>
      <c r="ADD273" s="846"/>
      <c r="ADE273" s="846"/>
      <c r="ADF273" s="846"/>
      <c r="ADG273" s="846"/>
      <c r="ADH273" s="846"/>
      <c r="ADI273" s="846"/>
      <c r="ADJ273" s="846"/>
      <c r="ADK273" s="846"/>
      <c r="ADL273" s="846"/>
      <c r="ADM273" s="846"/>
      <c r="ADN273" s="846"/>
      <c r="ADO273" s="846"/>
      <c r="ADP273" s="846"/>
      <c r="ADQ273" s="846"/>
      <c r="ADR273" s="846"/>
      <c r="ADS273" s="846"/>
      <c r="ADT273" s="846"/>
      <c r="ADU273" s="846"/>
      <c r="ADV273" s="846"/>
      <c r="ADW273" s="846"/>
      <c r="ADX273" s="846"/>
      <c r="ADY273" s="846"/>
      <c r="ADZ273" s="846"/>
      <c r="AEA273" s="846"/>
      <c r="AEB273" s="846"/>
      <c r="AEC273" s="846"/>
      <c r="AED273" s="846"/>
      <c r="AEE273" s="846"/>
      <c r="AEF273" s="846"/>
      <c r="AEG273" s="846"/>
      <c r="AEH273" s="846"/>
      <c r="AEI273" s="846"/>
      <c r="AEJ273" s="846"/>
      <c r="AEK273" s="846"/>
      <c r="AEL273" s="846"/>
      <c r="AEM273" s="846"/>
      <c r="AEN273" s="846"/>
      <c r="AEO273" s="846"/>
      <c r="AEP273" s="846"/>
      <c r="AEQ273" s="846"/>
      <c r="AER273" s="846"/>
      <c r="AES273" s="827"/>
      <c r="AET273" s="827"/>
      <c r="AEU273" s="827"/>
      <c r="AEV273" s="827"/>
      <c r="AEW273" s="827"/>
      <c r="AEX273" s="827"/>
      <c r="AEY273" s="827"/>
      <c r="AEZ273" s="827"/>
      <c r="AFA273" s="827"/>
      <c r="AFB273" s="827"/>
      <c r="AFC273" s="827"/>
      <c r="AFD273" s="827"/>
      <c r="AFE273" s="827"/>
      <c r="AFF273" s="827"/>
      <c r="AFG273" s="827"/>
      <c r="AFH273" s="827"/>
      <c r="AFI273" s="827"/>
      <c r="AFJ273" s="827"/>
      <c r="AFK273" s="827"/>
      <c r="AFL273" s="827"/>
      <c r="AFM273" s="827"/>
      <c r="AFN273" s="827"/>
      <c r="AFO273" s="827"/>
      <c r="AFP273" s="827"/>
      <c r="AFQ273" s="844"/>
      <c r="AFR273" s="844"/>
      <c r="AFS273" s="844"/>
      <c r="AFT273" s="844"/>
      <c r="AFU273" s="844"/>
      <c r="AFV273" s="827"/>
      <c r="AFW273" s="827"/>
      <c r="AFX273" s="844"/>
      <c r="AFY273" s="844"/>
      <c r="AFZ273" s="827"/>
      <c r="AGA273" s="827"/>
      <c r="AGB273" s="844"/>
      <c r="AGC273" s="844"/>
      <c r="AGD273" s="827"/>
      <c r="AGE273" s="827"/>
      <c r="AGF273" s="827"/>
      <c r="AGG273" s="827"/>
      <c r="AGH273" s="827"/>
      <c r="AGI273" s="827"/>
      <c r="AGJ273" s="827"/>
      <c r="AGK273" s="844"/>
      <c r="AGL273" s="844"/>
      <c r="AGM273" s="827"/>
      <c r="AGN273" s="827"/>
      <c r="AGO273" s="844"/>
      <c r="AGP273" s="844"/>
      <c r="AGQ273" s="827"/>
      <c r="AGR273" s="827"/>
      <c r="AGS273" s="827"/>
      <c r="AGT273" s="827"/>
      <c r="AGU273" s="827"/>
      <c r="AGV273" s="843"/>
      <c r="AGW273" s="845"/>
      <c r="AGX273" s="827"/>
      <c r="AGY273" s="827"/>
      <c r="AGZ273" s="827"/>
      <c r="AHA273" s="827"/>
      <c r="AHB273" s="827"/>
      <c r="AHC273" s="827"/>
      <c r="AHD273" s="827"/>
      <c r="AHE273" s="846"/>
      <c r="AHF273" s="846"/>
      <c r="AHG273" s="846"/>
      <c r="AHH273" s="846"/>
      <c r="AHI273" s="846"/>
      <c r="AHJ273" s="846"/>
      <c r="AHK273" s="846"/>
      <c r="AHL273" s="846"/>
      <c r="AHM273" s="846"/>
      <c r="AHN273" s="846"/>
      <c r="AHO273" s="846"/>
      <c r="AHP273" s="846"/>
      <c r="AHQ273" s="846"/>
      <c r="AHR273" s="846"/>
      <c r="AHS273" s="846"/>
      <c r="AHT273" s="846"/>
      <c r="AHU273" s="846"/>
      <c r="AHV273" s="846"/>
      <c r="AHW273" s="846"/>
      <c r="AHX273" s="846"/>
      <c r="AHY273" s="846"/>
      <c r="AHZ273" s="846"/>
      <c r="AIA273" s="846"/>
      <c r="AIB273" s="846"/>
      <c r="AIC273" s="846"/>
      <c r="AID273" s="846"/>
      <c r="AIE273" s="846"/>
      <c r="AIF273" s="846"/>
      <c r="AIG273" s="846"/>
      <c r="AIH273" s="846"/>
      <c r="AII273" s="846"/>
      <c r="AIJ273" s="846"/>
      <c r="AIK273" s="846"/>
      <c r="AIL273" s="846"/>
      <c r="AIM273" s="846"/>
      <c r="AIN273" s="846"/>
      <c r="AIO273" s="846"/>
      <c r="AIP273" s="846"/>
      <c r="AIQ273" s="846"/>
      <c r="AIR273" s="846"/>
      <c r="AIS273" s="846"/>
      <c r="AIT273" s="846"/>
      <c r="AIU273" s="846"/>
      <c r="AIV273" s="846"/>
      <c r="AIW273" s="827"/>
      <c r="AIX273" s="827"/>
      <c r="AIY273" s="827"/>
      <c r="AIZ273" s="827"/>
      <c r="AJA273" s="827"/>
      <c r="AJB273" s="827"/>
      <c r="AJC273" s="827"/>
      <c r="AJD273" s="827"/>
      <c r="AJE273" s="827"/>
      <c r="AJF273" s="827"/>
      <c r="AJG273" s="827"/>
      <c r="AJH273" s="827"/>
      <c r="AJI273" s="827"/>
      <c r="AJJ273" s="827"/>
      <c r="AJK273" s="827"/>
      <c r="AJL273" s="827"/>
      <c r="AJM273" s="827"/>
      <c r="AJN273" s="827"/>
      <c r="AJO273" s="827"/>
      <c r="AJP273" s="827"/>
      <c r="AJQ273" s="827"/>
      <c r="AJR273" s="827"/>
      <c r="AJS273" s="827"/>
      <c r="AJT273" s="827"/>
      <c r="AJU273" s="844"/>
      <c r="AJV273" s="844"/>
      <c r="AJW273" s="844"/>
      <c r="AJX273" s="844"/>
      <c r="AJY273" s="844"/>
      <c r="AJZ273" s="827"/>
      <c r="AKA273" s="827"/>
      <c r="AKB273" s="844"/>
      <c r="AKC273" s="844"/>
      <c r="AKD273" s="827"/>
      <c r="AKE273" s="827"/>
      <c r="AKF273" s="844"/>
      <c r="AKG273" s="844"/>
      <c r="AKH273" s="827"/>
      <c r="AKI273" s="827"/>
      <c r="AKJ273" s="827"/>
      <c r="AKK273" s="827"/>
      <c r="AKL273" s="827"/>
      <c r="AKM273" s="827"/>
      <c r="AKN273" s="827"/>
      <c r="AKO273" s="844"/>
      <c r="AKP273" s="844"/>
      <c r="AKQ273" s="827"/>
      <c r="AKR273" s="827"/>
      <c r="AKS273" s="844"/>
      <c r="AKT273" s="844"/>
      <c r="AKU273" s="827"/>
      <c r="AKV273" s="827"/>
      <c r="AKW273" s="827"/>
      <c r="AKX273" s="827"/>
      <c r="AKY273" s="827"/>
      <c r="AKZ273" s="843"/>
      <c r="ALA273" s="845"/>
      <c r="ALB273" s="827"/>
      <c r="ALC273" s="827"/>
      <c r="ALD273" s="827"/>
      <c r="ALE273" s="827"/>
      <c r="ALF273" s="827"/>
      <c r="ALG273" s="827"/>
      <c r="ALH273" s="827"/>
      <c r="ALI273" s="846"/>
      <c r="ALJ273" s="846"/>
      <c r="ALK273" s="846"/>
      <c r="ALL273" s="846"/>
      <c r="ALM273" s="846"/>
      <c r="ALN273" s="846"/>
      <c r="ALO273" s="846"/>
      <c r="ALP273" s="846"/>
      <c r="ALQ273" s="846"/>
      <c r="ALR273" s="846"/>
      <c r="ALS273" s="846"/>
      <c r="ALT273" s="846"/>
      <c r="ALU273" s="846"/>
      <c r="ALV273" s="846"/>
      <c r="ALW273" s="846"/>
      <c r="ALX273" s="846"/>
      <c r="ALY273" s="846"/>
      <c r="ALZ273" s="846"/>
      <c r="AMA273" s="846"/>
      <c r="AMB273" s="846"/>
      <c r="AMC273" s="846"/>
      <c r="AMD273" s="846"/>
      <c r="AME273" s="846"/>
      <c r="AMF273" s="846"/>
      <c r="AMG273" s="846"/>
      <c r="AMH273" s="846"/>
      <c r="AMI273" s="846"/>
      <c r="AMJ273" s="846"/>
      <c r="AMK273" s="846"/>
      <c r="AML273" s="846"/>
      <c r="AMM273" s="846"/>
      <c r="AMN273" s="846"/>
      <c r="AMO273" s="846"/>
      <c r="AMP273" s="846"/>
      <c r="AMQ273" s="846"/>
      <c r="AMR273" s="846"/>
      <c r="AMS273" s="846"/>
      <c r="AMT273" s="846"/>
      <c r="AMU273" s="846"/>
      <c r="AMV273" s="846"/>
      <c r="AMW273" s="846"/>
      <c r="AMX273" s="846"/>
      <c r="AMY273" s="846"/>
      <c r="AMZ273" s="846"/>
      <c r="ANA273" s="827"/>
      <c r="ANB273" s="827"/>
      <c r="ANC273" s="827"/>
      <c r="AND273" s="827"/>
      <c r="ANE273" s="827"/>
      <c r="ANF273" s="827"/>
      <c r="ANG273" s="827"/>
      <c r="ANH273" s="827"/>
      <c r="ANI273" s="827"/>
      <c r="ANJ273" s="827"/>
      <c r="ANK273" s="827"/>
      <c r="ANL273" s="827"/>
      <c r="ANM273" s="827"/>
      <c r="ANN273" s="827"/>
      <c r="ANO273" s="827"/>
      <c r="ANP273" s="827"/>
      <c r="ANQ273" s="827"/>
      <c r="ANR273" s="827"/>
      <c r="ANS273" s="827"/>
      <c r="ANT273" s="827"/>
      <c r="ANU273" s="827"/>
      <c r="ANV273" s="827"/>
      <c r="ANW273" s="827"/>
      <c r="ANX273" s="827"/>
      <c r="ANY273" s="844"/>
      <c r="ANZ273" s="844"/>
      <c r="AOA273" s="844"/>
      <c r="AOB273" s="844"/>
      <c r="AOC273" s="844"/>
      <c r="AOD273" s="827"/>
      <c r="AOE273" s="827"/>
      <c r="AOF273" s="844"/>
      <c r="AOG273" s="844"/>
      <c r="AOH273" s="827"/>
      <c r="AOI273" s="827"/>
      <c r="AOJ273" s="844"/>
      <c r="AOK273" s="844"/>
      <c r="AOL273" s="827"/>
      <c r="AOM273" s="827"/>
      <c r="AON273" s="827"/>
      <c r="AOO273" s="827"/>
      <c r="AOP273" s="827"/>
      <c r="AOQ273" s="827"/>
      <c r="AOR273" s="827"/>
      <c r="AOS273" s="844"/>
      <c r="AOT273" s="844"/>
      <c r="AOU273" s="827"/>
      <c r="AOV273" s="827"/>
      <c r="AOW273" s="844"/>
      <c r="AOX273" s="844"/>
      <c r="AOY273" s="827"/>
      <c r="AOZ273" s="827"/>
      <c r="APA273" s="827"/>
      <c r="APB273" s="827"/>
      <c r="APC273" s="827"/>
      <c r="APD273" s="843"/>
      <c r="APE273" s="845"/>
      <c r="APF273" s="827"/>
      <c r="APG273" s="827"/>
      <c r="APH273" s="827"/>
      <c r="API273" s="827"/>
      <c r="APJ273" s="827"/>
      <c r="APK273" s="827"/>
      <c r="APL273" s="827"/>
      <c r="APM273" s="846"/>
      <c r="APN273" s="846"/>
      <c r="APO273" s="846"/>
      <c r="APP273" s="846"/>
      <c r="APQ273" s="846"/>
      <c r="APR273" s="846"/>
      <c r="APS273" s="846"/>
      <c r="APT273" s="846"/>
      <c r="APU273" s="846"/>
      <c r="APV273" s="846"/>
      <c r="APW273" s="846"/>
      <c r="APX273" s="846"/>
      <c r="APY273" s="846"/>
      <c r="APZ273" s="846"/>
      <c r="AQA273" s="846"/>
      <c r="AQB273" s="846"/>
      <c r="AQC273" s="846"/>
      <c r="AQD273" s="846"/>
      <c r="AQE273" s="846"/>
      <c r="AQF273" s="846"/>
      <c r="AQG273" s="846"/>
      <c r="AQH273" s="846"/>
      <c r="AQI273" s="846"/>
      <c r="AQJ273" s="846"/>
      <c r="AQK273" s="846"/>
      <c r="AQL273" s="846"/>
      <c r="AQM273" s="846"/>
      <c r="AQN273" s="846"/>
      <c r="AQO273" s="846"/>
      <c r="AQP273" s="846"/>
      <c r="AQQ273" s="846"/>
      <c r="AQR273" s="846"/>
      <c r="AQS273" s="846"/>
      <c r="AQT273" s="846"/>
      <c r="AQU273" s="846"/>
      <c r="AQV273" s="846"/>
      <c r="AQW273" s="846"/>
      <c r="AQX273" s="846"/>
      <c r="AQY273" s="846"/>
      <c r="AQZ273" s="846"/>
      <c r="ARA273" s="846"/>
      <c r="ARB273" s="846"/>
      <c r="ARC273" s="846"/>
      <c r="ARD273" s="846"/>
      <c r="ARE273" s="827"/>
      <c r="ARF273" s="827"/>
      <c r="ARG273" s="827"/>
      <c r="ARH273" s="827"/>
      <c r="ARI273" s="827"/>
      <c r="ARJ273" s="827"/>
      <c r="ARK273" s="827"/>
      <c r="ARL273" s="827"/>
      <c r="ARM273" s="827"/>
      <c r="ARN273" s="827"/>
      <c r="ARO273" s="827"/>
      <c r="ARP273" s="827"/>
      <c r="ARQ273" s="827"/>
      <c r="ARR273" s="827"/>
      <c r="ARS273" s="827"/>
      <c r="ART273" s="827"/>
      <c r="ARU273" s="827"/>
      <c r="ARV273" s="827"/>
      <c r="ARW273" s="827"/>
      <c r="ARX273" s="827"/>
      <c r="ARY273" s="827"/>
      <c r="ARZ273" s="827"/>
      <c r="ASA273" s="827"/>
      <c r="ASB273" s="827"/>
      <c r="ASC273" s="844"/>
      <c r="ASD273" s="844"/>
      <c r="ASE273" s="844"/>
      <c r="ASF273" s="844"/>
      <c r="ASG273" s="844"/>
      <c r="ASH273" s="827"/>
      <c r="ASI273" s="827"/>
      <c r="ASJ273" s="844"/>
      <c r="ASK273" s="844"/>
      <c r="ASL273" s="827"/>
      <c r="ASM273" s="827"/>
      <c r="ASN273" s="844"/>
      <c r="ASO273" s="844"/>
      <c r="ASP273" s="827"/>
      <c r="ASQ273" s="827"/>
      <c r="ASR273" s="827"/>
      <c r="ASS273" s="827"/>
      <c r="AST273" s="827"/>
      <c r="ASU273" s="827"/>
      <c r="ASV273" s="827"/>
      <c r="ASW273" s="844"/>
      <c r="ASX273" s="844"/>
      <c r="ASY273" s="827"/>
      <c r="ASZ273" s="827"/>
      <c r="ATA273" s="844"/>
      <c r="ATB273" s="844"/>
      <c r="ATC273" s="827"/>
      <c r="ATD273" s="827"/>
      <c r="ATE273" s="827"/>
      <c r="ATF273" s="827"/>
      <c r="ATG273" s="827"/>
      <c r="ATH273" s="843"/>
      <c r="ATI273" s="845"/>
      <c r="ATJ273" s="827"/>
      <c r="ATK273" s="827"/>
      <c r="ATL273" s="827"/>
      <c r="ATM273" s="827"/>
      <c r="ATN273" s="827"/>
      <c r="ATO273" s="827"/>
      <c r="ATP273" s="827"/>
      <c r="ATQ273" s="846"/>
      <c r="ATR273" s="846"/>
      <c r="ATS273" s="846"/>
      <c r="ATT273" s="846"/>
      <c r="ATU273" s="846"/>
      <c r="ATV273" s="846"/>
      <c r="ATW273" s="846"/>
      <c r="ATX273" s="846"/>
      <c r="ATY273" s="846"/>
      <c r="ATZ273" s="846"/>
      <c r="AUA273" s="846"/>
      <c r="AUB273" s="846"/>
      <c r="AUC273" s="846"/>
      <c r="AUD273" s="846"/>
      <c r="AUE273" s="846"/>
      <c r="AUF273" s="846"/>
      <c r="AUG273" s="846"/>
      <c r="AUH273" s="846"/>
      <c r="AUI273" s="846"/>
      <c r="AUJ273" s="846"/>
      <c r="AUK273" s="846"/>
      <c r="AUL273" s="846"/>
      <c r="AUM273" s="846"/>
      <c r="AUN273" s="846"/>
      <c r="AUO273" s="846"/>
      <c r="AUP273" s="846"/>
      <c r="AUQ273" s="846"/>
      <c r="AUR273" s="846"/>
      <c r="AUS273" s="846"/>
      <c r="AUT273" s="846"/>
      <c r="AUU273" s="846"/>
      <c r="AUV273" s="846"/>
      <c r="AUW273" s="846"/>
      <c r="AUX273" s="846"/>
      <c r="AUY273" s="846"/>
      <c r="AUZ273" s="846"/>
      <c r="AVA273" s="846"/>
      <c r="AVB273" s="846"/>
      <c r="AVC273" s="846"/>
      <c r="AVD273" s="846"/>
      <c r="AVE273" s="846"/>
      <c r="AVF273" s="846"/>
      <c r="AVG273" s="846"/>
      <c r="AVH273" s="846"/>
      <c r="AVI273" s="827"/>
      <c r="AVJ273" s="827"/>
      <c r="AVK273" s="827"/>
      <c r="AVL273" s="827"/>
      <c r="AVM273" s="827"/>
      <c r="AVN273" s="827"/>
      <c r="AVO273" s="827"/>
      <c r="AVP273" s="827"/>
      <c r="AVQ273" s="827"/>
      <c r="AVR273" s="827"/>
      <c r="AVS273" s="827"/>
      <c r="AVT273" s="827"/>
      <c r="AVU273" s="827"/>
      <c r="AVV273" s="827"/>
      <c r="AVW273" s="827"/>
      <c r="AVX273" s="827"/>
      <c r="AVY273" s="827"/>
      <c r="AVZ273" s="827"/>
      <c r="AWA273" s="827"/>
      <c r="AWB273" s="827"/>
      <c r="AWC273" s="827"/>
      <c r="AWD273" s="827"/>
      <c r="AWE273" s="827"/>
      <c r="AWF273" s="827"/>
      <c r="AWG273" s="844"/>
      <c r="AWH273" s="844"/>
      <c r="AWI273" s="844"/>
      <c r="AWJ273" s="844"/>
      <c r="AWK273" s="844"/>
      <c r="AWL273" s="827"/>
      <c r="AWM273" s="827"/>
      <c r="AWN273" s="844"/>
      <c r="AWO273" s="844"/>
      <c r="AWP273" s="827"/>
      <c r="AWQ273" s="827"/>
      <c r="AWR273" s="844"/>
      <c r="AWS273" s="844"/>
      <c r="AWT273" s="827"/>
      <c r="AWU273" s="827"/>
      <c r="AWV273" s="827"/>
      <c r="AWW273" s="827"/>
      <c r="AWX273" s="827"/>
      <c r="AWY273" s="827"/>
      <c r="AWZ273" s="827"/>
      <c r="AXA273" s="844"/>
      <c r="AXB273" s="844"/>
      <c r="AXC273" s="827"/>
      <c r="AXD273" s="827"/>
      <c r="AXE273" s="844"/>
      <c r="AXF273" s="844"/>
      <c r="AXG273" s="827"/>
      <c r="AXH273" s="827"/>
      <c r="AXI273" s="827"/>
      <c r="AXJ273" s="827"/>
      <c r="AXK273" s="827"/>
      <c r="AXL273" s="843"/>
      <c r="AXM273" s="845"/>
      <c r="AXN273" s="827"/>
      <c r="AXO273" s="827"/>
      <c r="AXP273" s="827"/>
      <c r="AXQ273" s="827"/>
      <c r="AXR273" s="827"/>
      <c r="AXS273" s="827"/>
      <c r="AXT273" s="827"/>
      <c r="AXU273" s="846"/>
      <c r="AXV273" s="846"/>
      <c r="AXW273" s="846"/>
      <c r="AXX273" s="846"/>
      <c r="AXY273" s="846"/>
      <c r="AXZ273" s="846"/>
      <c r="AYA273" s="846"/>
      <c r="AYB273" s="846"/>
      <c r="AYC273" s="846"/>
      <c r="AYD273" s="846"/>
      <c r="AYE273" s="846"/>
      <c r="AYF273" s="846"/>
      <c r="AYG273" s="846"/>
      <c r="AYH273" s="846"/>
      <c r="AYI273" s="846"/>
      <c r="AYJ273" s="846"/>
      <c r="AYK273" s="846"/>
      <c r="AYL273" s="846"/>
      <c r="AYM273" s="846"/>
      <c r="AYN273" s="846"/>
      <c r="AYO273" s="846"/>
      <c r="AYP273" s="846"/>
      <c r="AYQ273" s="846"/>
      <c r="AYR273" s="846"/>
      <c r="AYS273" s="846"/>
      <c r="AYT273" s="846"/>
      <c r="AYU273" s="846"/>
      <c r="AYV273" s="846"/>
      <c r="AYW273" s="846"/>
      <c r="AYX273" s="846"/>
      <c r="AYY273" s="846"/>
      <c r="AYZ273" s="846"/>
      <c r="AZA273" s="846"/>
      <c r="AZB273" s="846"/>
      <c r="AZC273" s="846"/>
      <c r="AZD273" s="846"/>
      <c r="AZE273" s="846"/>
      <c r="AZF273" s="846"/>
      <c r="AZG273" s="846"/>
      <c r="AZH273" s="846"/>
      <c r="AZI273" s="846"/>
      <c r="AZJ273" s="846"/>
      <c r="AZK273" s="846"/>
      <c r="AZL273" s="846"/>
      <c r="AZM273" s="827"/>
      <c r="AZN273" s="827"/>
      <c r="AZO273" s="827"/>
      <c r="AZP273" s="827"/>
      <c r="AZQ273" s="827"/>
      <c r="AZR273" s="827"/>
      <c r="AZS273" s="827"/>
      <c r="AZT273" s="827"/>
      <c r="AZU273" s="827"/>
      <c r="AZV273" s="827"/>
      <c r="AZW273" s="827"/>
      <c r="AZX273" s="827"/>
      <c r="AZY273" s="827"/>
      <c r="AZZ273" s="827"/>
      <c r="BAA273" s="827"/>
      <c r="BAB273" s="827"/>
      <c r="BAC273" s="827"/>
      <c r="BAD273" s="827"/>
      <c r="BAE273" s="827"/>
      <c r="BAF273" s="827"/>
      <c r="BAG273" s="827"/>
      <c r="BAH273" s="827"/>
      <c r="BAI273" s="827"/>
      <c r="BAJ273" s="827"/>
      <c r="BAK273" s="844"/>
      <c r="BAL273" s="844"/>
      <c r="BAM273" s="844"/>
      <c r="BAN273" s="844"/>
      <c r="BAO273" s="844"/>
      <c r="BAP273" s="827"/>
      <c r="BAQ273" s="827"/>
      <c r="BAR273" s="844"/>
      <c r="BAS273" s="844"/>
      <c r="BAT273" s="827"/>
      <c r="BAU273" s="827"/>
      <c r="BAV273" s="844"/>
      <c r="BAW273" s="844"/>
      <c r="BAX273" s="827"/>
      <c r="BAY273" s="827"/>
      <c r="BAZ273" s="827"/>
      <c r="BBA273" s="827"/>
      <c r="BBB273" s="827"/>
      <c r="BBC273" s="827"/>
      <c r="BBD273" s="827"/>
      <c r="BBE273" s="844"/>
      <c r="BBF273" s="844"/>
      <c r="BBG273" s="827"/>
      <c r="BBH273" s="827"/>
      <c r="BBI273" s="844"/>
      <c r="BBJ273" s="844"/>
      <c r="BBK273" s="827"/>
      <c r="BBL273" s="827"/>
      <c r="BBM273" s="827"/>
      <c r="BBN273" s="827"/>
      <c r="BBO273" s="827"/>
      <c r="BBP273" s="843"/>
      <c r="BBQ273" s="845"/>
      <c r="BBR273" s="827"/>
      <c r="BBS273" s="827"/>
      <c r="BBT273" s="827"/>
      <c r="BBU273" s="827"/>
      <c r="BBV273" s="827"/>
      <c r="BBW273" s="827"/>
      <c r="BBX273" s="827"/>
      <c r="BBY273" s="846"/>
      <c r="BBZ273" s="846"/>
      <c r="BCA273" s="846"/>
      <c r="BCB273" s="846"/>
      <c r="BCC273" s="846"/>
      <c r="BCD273" s="846"/>
      <c r="BCE273" s="846"/>
      <c r="BCF273" s="846"/>
      <c r="BCG273" s="846"/>
      <c r="BCH273" s="846"/>
      <c r="BCI273" s="846"/>
      <c r="BCJ273" s="846"/>
      <c r="BCK273" s="846"/>
      <c r="BCL273" s="846"/>
      <c r="BCM273" s="846"/>
      <c r="BCN273" s="846"/>
      <c r="BCO273" s="846"/>
      <c r="BCP273" s="846"/>
      <c r="BCQ273" s="846"/>
      <c r="BCR273" s="846"/>
      <c r="BCS273" s="846"/>
      <c r="BCT273" s="846"/>
      <c r="BCU273" s="846"/>
      <c r="BCV273" s="846"/>
      <c r="BCW273" s="846"/>
      <c r="BCX273" s="846"/>
      <c r="BCY273" s="846"/>
      <c r="BCZ273" s="846"/>
      <c r="BDA273" s="846"/>
      <c r="BDB273" s="846"/>
      <c r="BDC273" s="846"/>
      <c r="BDD273" s="846"/>
      <c r="BDE273" s="846"/>
      <c r="BDF273" s="846"/>
      <c r="BDG273" s="846"/>
      <c r="BDH273" s="846"/>
      <c r="BDI273" s="846"/>
      <c r="BDJ273" s="846"/>
      <c r="BDK273" s="846"/>
      <c r="BDL273" s="846"/>
      <c r="BDM273" s="846"/>
      <c r="BDN273" s="846"/>
      <c r="BDO273" s="846"/>
      <c r="BDP273" s="846"/>
      <c r="BDQ273" s="827"/>
      <c r="BDR273" s="827"/>
      <c r="BDS273" s="827"/>
      <c r="BDT273" s="827"/>
      <c r="BDU273" s="827"/>
      <c r="BDV273" s="827"/>
      <c r="BDW273" s="827"/>
      <c r="BDX273" s="827"/>
      <c r="BDY273" s="827"/>
      <c r="BDZ273" s="827"/>
      <c r="BEA273" s="827"/>
      <c r="BEB273" s="827"/>
      <c r="BEC273" s="827"/>
      <c r="BED273" s="827"/>
      <c r="BEE273" s="827"/>
      <c r="BEF273" s="827"/>
      <c r="BEG273" s="827"/>
      <c r="BEH273" s="827"/>
      <c r="BEI273" s="827"/>
      <c r="BEJ273" s="827"/>
      <c r="BEK273" s="827"/>
      <c r="BEL273" s="827"/>
      <c r="BEM273" s="827"/>
      <c r="BEN273" s="827"/>
      <c r="BEO273" s="844"/>
      <c r="BEP273" s="844"/>
      <c r="BEQ273" s="844"/>
      <c r="BER273" s="844"/>
      <c r="BES273" s="844"/>
      <c r="BET273" s="827"/>
      <c r="BEU273" s="827"/>
      <c r="BEV273" s="844"/>
      <c r="BEW273" s="844"/>
      <c r="BEX273" s="827"/>
      <c r="BEY273" s="827"/>
      <c r="BEZ273" s="844"/>
      <c r="BFA273" s="844"/>
      <c r="BFB273" s="827"/>
      <c r="BFC273" s="827"/>
      <c r="BFD273" s="827"/>
      <c r="BFE273" s="827"/>
      <c r="BFF273" s="827"/>
      <c r="BFG273" s="827"/>
      <c r="BFH273" s="827"/>
      <c r="BFI273" s="844"/>
      <c r="BFJ273" s="844"/>
      <c r="BFK273" s="827"/>
      <c r="BFL273" s="827"/>
      <c r="BFM273" s="844"/>
      <c r="BFN273" s="844"/>
      <c r="BFO273" s="827"/>
      <c r="BFP273" s="827"/>
      <c r="BFQ273" s="827"/>
      <c r="BFR273" s="827"/>
      <c r="BFS273" s="827"/>
      <c r="BFT273" s="843"/>
      <c r="BFU273" s="845"/>
      <c r="BFV273" s="827"/>
      <c r="BFW273" s="827"/>
      <c r="BFX273" s="827"/>
      <c r="BFY273" s="827"/>
      <c r="BFZ273" s="827"/>
      <c r="BGA273" s="827"/>
      <c r="BGB273" s="827"/>
      <c r="BGC273" s="846"/>
      <c r="BGD273" s="846"/>
      <c r="BGE273" s="846"/>
      <c r="BGF273" s="846"/>
      <c r="BGG273" s="846"/>
      <c r="BGH273" s="846"/>
      <c r="BGI273" s="846"/>
      <c r="BGJ273" s="846"/>
      <c r="BGK273" s="846"/>
      <c r="BGL273" s="846"/>
      <c r="BGM273" s="846"/>
      <c r="BGN273" s="846"/>
      <c r="BGO273" s="846"/>
      <c r="BGP273" s="846"/>
      <c r="BGQ273" s="846"/>
      <c r="BGR273" s="846"/>
      <c r="BGS273" s="846"/>
      <c r="BGT273" s="846"/>
      <c r="BGU273" s="846"/>
      <c r="BGV273" s="846"/>
      <c r="BGW273" s="846"/>
      <c r="BGX273" s="846"/>
      <c r="BGY273" s="846"/>
      <c r="BGZ273" s="846"/>
      <c r="BHA273" s="846"/>
      <c r="BHB273" s="846"/>
      <c r="BHC273" s="846"/>
      <c r="BHD273" s="846"/>
      <c r="BHE273" s="846"/>
      <c r="BHF273" s="846"/>
      <c r="BHG273" s="846"/>
      <c r="BHH273" s="846"/>
      <c r="BHI273" s="846"/>
      <c r="BHJ273" s="846"/>
      <c r="BHK273" s="846"/>
      <c r="BHL273" s="846"/>
      <c r="BHM273" s="846"/>
      <c r="BHN273" s="846"/>
      <c r="BHO273" s="846"/>
      <c r="BHP273" s="846"/>
      <c r="BHQ273" s="846"/>
      <c r="BHR273" s="846"/>
      <c r="BHS273" s="846"/>
      <c r="BHT273" s="846"/>
      <c r="BHU273" s="827"/>
      <c r="BHV273" s="827"/>
      <c r="BHW273" s="827"/>
      <c r="BHX273" s="827"/>
      <c r="BHY273" s="827"/>
      <c r="BHZ273" s="827"/>
      <c r="BIA273" s="827"/>
      <c r="BIB273" s="827"/>
      <c r="BIC273" s="827"/>
      <c r="BID273" s="827"/>
      <c r="BIE273" s="827"/>
      <c r="BIF273" s="827"/>
      <c r="BIG273" s="827"/>
      <c r="BIH273" s="827"/>
      <c r="BII273" s="827"/>
      <c r="BIJ273" s="827"/>
      <c r="BIK273" s="827"/>
      <c r="BIL273" s="827"/>
      <c r="BIM273" s="827"/>
      <c r="BIN273" s="827"/>
      <c r="BIO273" s="827"/>
      <c r="BIP273" s="827"/>
      <c r="BIQ273" s="827"/>
      <c r="BIR273" s="827"/>
      <c r="BIS273" s="844"/>
      <c r="BIT273" s="844"/>
      <c r="BIU273" s="844"/>
      <c r="BIV273" s="844"/>
      <c r="BIW273" s="844"/>
      <c r="BIX273" s="827"/>
      <c r="BIY273" s="827"/>
      <c r="BIZ273" s="844"/>
      <c r="BJA273" s="844"/>
      <c r="BJB273" s="827"/>
      <c r="BJC273" s="827"/>
      <c r="BJD273" s="844"/>
      <c r="BJE273" s="844"/>
      <c r="BJF273" s="827"/>
      <c r="BJG273" s="827"/>
      <c r="BJH273" s="827"/>
      <c r="BJI273" s="827"/>
      <c r="BJJ273" s="827"/>
      <c r="BJK273" s="827"/>
      <c r="BJL273" s="827"/>
      <c r="BJM273" s="844"/>
      <c r="BJN273" s="844"/>
      <c r="BJO273" s="827"/>
      <c r="BJP273" s="827"/>
      <c r="BJQ273" s="844"/>
      <c r="BJR273" s="844"/>
      <c r="BJS273" s="827"/>
      <c r="BJT273" s="827"/>
      <c r="BJU273" s="827"/>
      <c r="BJV273" s="827"/>
      <c r="BJW273" s="827"/>
      <c r="BJX273" s="843"/>
      <c r="BJY273" s="845"/>
      <c r="BJZ273" s="827"/>
      <c r="BKA273" s="827"/>
      <c r="BKB273" s="827"/>
      <c r="BKC273" s="827"/>
      <c r="BKD273" s="827"/>
      <c r="BKE273" s="827"/>
      <c r="BKF273" s="827"/>
      <c r="BKG273" s="846"/>
      <c r="BKH273" s="846"/>
      <c r="BKI273" s="846"/>
      <c r="BKJ273" s="846"/>
      <c r="BKK273" s="846"/>
      <c r="BKL273" s="846"/>
      <c r="BKM273" s="846"/>
      <c r="BKN273" s="846"/>
      <c r="BKO273" s="846"/>
      <c r="BKP273" s="846"/>
      <c r="BKQ273" s="846"/>
      <c r="BKR273" s="846"/>
      <c r="BKS273" s="846"/>
      <c r="BKT273" s="846"/>
      <c r="BKU273" s="846"/>
      <c r="BKV273" s="846"/>
      <c r="BKW273" s="846"/>
      <c r="BKX273" s="846"/>
      <c r="BKY273" s="846"/>
      <c r="BKZ273" s="846"/>
      <c r="BLA273" s="846"/>
      <c r="BLB273" s="846"/>
      <c r="BLC273" s="846"/>
      <c r="BLD273" s="846"/>
      <c r="BLE273" s="846"/>
      <c r="BLF273" s="846"/>
      <c r="BLG273" s="846"/>
      <c r="BLH273" s="846"/>
      <c r="BLI273" s="846"/>
      <c r="BLJ273" s="846"/>
      <c r="BLK273" s="846"/>
      <c r="BLL273" s="846"/>
      <c r="BLM273" s="846"/>
      <c r="BLN273" s="846"/>
      <c r="BLO273" s="846"/>
      <c r="BLP273" s="846"/>
      <c r="BLQ273" s="846"/>
      <c r="BLR273" s="846"/>
      <c r="BLS273" s="846"/>
      <c r="BLT273" s="846"/>
      <c r="BLU273" s="846"/>
      <c r="BLV273" s="846"/>
      <c r="BLW273" s="846"/>
      <c r="BLX273" s="846"/>
      <c r="BLY273" s="827"/>
      <c r="BLZ273" s="827"/>
      <c r="BMA273" s="827"/>
      <c r="BMB273" s="827"/>
      <c r="BMC273" s="827"/>
      <c r="BMD273" s="827"/>
      <c r="BME273" s="827"/>
      <c r="BMF273" s="827"/>
      <c r="BMG273" s="827"/>
      <c r="BMH273" s="827"/>
      <c r="BMI273" s="827"/>
      <c r="BMJ273" s="827"/>
      <c r="BMK273" s="827"/>
      <c r="BML273" s="827"/>
      <c r="BMM273" s="827"/>
      <c r="BMN273" s="827"/>
      <c r="BMO273" s="827"/>
      <c r="BMP273" s="827"/>
      <c r="BMQ273" s="827"/>
      <c r="BMR273" s="827"/>
      <c r="BMS273" s="827"/>
      <c r="BMT273" s="827"/>
      <c r="BMU273" s="827"/>
      <c r="BMV273" s="827"/>
      <c r="BMW273" s="844"/>
      <c r="BMX273" s="844"/>
      <c r="BMY273" s="844"/>
      <c r="BMZ273" s="844"/>
      <c r="BNA273" s="844"/>
      <c r="BNB273" s="827"/>
      <c r="BNC273" s="827"/>
      <c r="BND273" s="844"/>
      <c r="BNE273" s="844"/>
      <c r="BNF273" s="827"/>
      <c r="BNG273" s="827"/>
      <c r="BNH273" s="844"/>
      <c r="BNI273" s="844"/>
      <c r="BNJ273" s="827"/>
      <c r="BNK273" s="827"/>
      <c r="BNL273" s="827"/>
      <c r="BNM273" s="827"/>
      <c r="BNN273" s="827"/>
      <c r="BNO273" s="827"/>
      <c r="BNP273" s="827"/>
      <c r="BNQ273" s="844"/>
      <c r="BNR273" s="844"/>
      <c r="BNS273" s="827"/>
      <c r="BNT273" s="827"/>
      <c r="BNU273" s="844"/>
      <c r="BNV273" s="844"/>
      <c r="BNW273" s="827"/>
      <c r="BNX273" s="827"/>
      <c r="BNY273" s="827"/>
      <c r="BNZ273" s="827"/>
      <c r="BOA273" s="827"/>
      <c r="BOB273" s="843"/>
      <c r="BOC273" s="845"/>
      <c r="BOD273" s="827"/>
      <c r="BOE273" s="827"/>
      <c r="BOF273" s="827"/>
      <c r="BOG273" s="827"/>
      <c r="BOH273" s="827"/>
      <c r="BOI273" s="827"/>
      <c r="BOJ273" s="827"/>
      <c r="BOK273" s="846"/>
      <c r="BOL273" s="846"/>
      <c r="BOM273" s="846"/>
      <c r="BON273" s="846"/>
      <c r="BOO273" s="846"/>
      <c r="BOP273" s="846"/>
      <c r="BOQ273" s="846"/>
      <c r="BOR273" s="846"/>
      <c r="BOS273" s="846"/>
      <c r="BOT273" s="846"/>
      <c r="BOU273" s="846"/>
      <c r="BOV273" s="846"/>
      <c r="BOW273" s="846"/>
      <c r="BOX273" s="846"/>
      <c r="BOY273" s="846"/>
      <c r="BOZ273" s="846"/>
      <c r="BPA273" s="846"/>
      <c r="BPB273" s="846"/>
      <c r="BPC273" s="846"/>
      <c r="BPD273" s="846"/>
      <c r="BPE273" s="846"/>
      <c r="BPF273" s="846"/>
      <c r="BPG273" s="846"/>
      <c r="BPH273" s="846"/>
      <c r="BPI273" s="846"/>
      <c r="BPJ273" s="846"/>
      <c r="BPK273" s="846"/>
      <c r="BPL273" s="846"/>
      <c r="BPM273" s="846"/>
      <c r="BPN273" s="846"/>
      <c r="BPO273" s="846"/>
      <c r="BPP273" s="846"/>
      <c r="BPQ273" s="846"/>
      <c r="BPR273" s="846"/>
      <c r="BPS273" s="846"/>
      <c r="BPT273" s="846"/>
      <c r="BPU273" s="846"/>
      <c r="BPV273" s="846"/>
      <c r="BPW273" s="846"/>
      <c r="BPX273" s="846"/>
      <c r="BPY273" s="846"/>
      <c r="BPZ273" s="846"/>
      <c r="BQA273" s="846"/>
      <c r="BQB273" s="846"/>
      <c r="BQC273" s="827"/>
      <c r="BQD273" s="827"/>
      <c r="BQE273" s="827"/>
      <c r="BQF273" s="827"/>
      <c r="BQG273" s="827"/>
      <c r="BQH273" s="827"/>
      <c r="BQI273" s="827"/>
      <c r="BQJ273" s="827"/>
      <c r="BQK273" s="827"/>
      <c r="BQL273" s="827"/>
      <c r="BQM273" s="827"/>
      <c r="BQN273" s="827"/>
      <c r="BQO273" s="827"/>
      <c r="BQP273" s="827"/>
      <c r="BQQ273" s="827"/>
      <c r="BQR273" s="827"/>
      <c r="BQS273" s="827"/>
      <c r="BQT273" s="827"/>
      <c r="BQU273" s="827"/>
      <c r="BQV273" s="827"/>
      <c r="BQW273" s="827"/>
      <c r="BQX273" s="827"/>
      <c r="BQY273" s="827"/>
      <c r="BQZ273" s="827"/>
      <c r="BRA273" s="844"/>
      <c r="BRB273" s="844"/>
      <c r="BRC273" s="844"/>
      <c r="BRD273" s="844"/>
      <c r="BRE273" s="844"/>
      <c r="BRF273" s="827"/>
      <c r="BRG273" s="827"/>
      <c r="BRH273" s="844"/>
      <c r="BRI273" s="844"/>
      <c r="BRJ273" s="827"/>
      <c r="BRK273" s="827"/>
      <c r="BRL273" s="844"/>
      <c r="BRM273" s="844"/>
      <c r="BRN273" s="827"/>
      <c r="BRO273" s="827"/>
      <c r="BRP273" s="827"/>
      <c r="BRQ273" s="827"/>
      <c r="BRR273" s="827"/>
      <c r="BRS273" s="827"/>
      <c r="BRT273" s="827"/>
      <c r="BRU273" s="844"/>
      <c r="BRV273" s="844"/>
      <c r="BRW273" s="827"/>
      <c r="BRX273" s="827"/>
      <c r="BRY273" s="844"/>
      <c r="BRZ273" s="844"/>
      <c r="BSA273" s="827"/>
      <c r="BSB273" s="827"/>
      <c r="BSC273" s="827"/>
      <c r="BSD273" s="827"/>
      <c r="BSE273" s="827"/>
      <c r="BSF273" s="843"/>
      <c r="BSG273" s="845"/>
      <c r="BSH273" s="827"/>
      <c r="BSI273" s="827"/>
      <c r="BSJ273" s="827"/>
      <c r="BSK273" s="827"/>
      <c r="BSL273" s="827"/>
      <c r="BSM273" s="827"/>
      <c r="BSN273" s="827"/>
      <c r="BSO273" s="846"/>
      <c r="BSP273" s="846"/>
      <c r="BSQ273" s="846"/>
      <c r="BSR273" s="846"/>
      <c r="BSS273" s="846"/>
      <c r="BST273" s="846"/>
      <c r="BSU273" s="846"/>
      <c r="BSV273" s="846"/>
      <c r="BSW273" s="846"/>
      <c r="BSX273" s="846"/>
      <c r="BSY273" s="846"/>
      <c r="BSZ273" s="846"/>
      <c r="BTA273" s="846"/>
      <c r="BTB273" s="846"/>
      <c r="BTC273" s="846"/>
      <c r="BTD273" s="846"/>
      <c r="BTE273" s="846"/>
      <c r="BTF273" s="846"/>
      <c r="BTG273" s="846"/>
      <c r="BTH273" s="846"/>
      <c r="BTI273" s="846"/>
      <c r="BTJ273" s="846"/>
      <c r="BTK273" s="846"/>
      <c r="BTL273" s="846"/>
      <c r="BTM273" s="846"/>
      <c r="BTN273" s="846"/>
      <c r="BTO273" s="846"/>
      <c r="BTP273" s="846"/>
      <c r="BTQ273" s="846"/>
      <c r="BTR273" s="846"/>
      <c r="BTS273" s="846"/>
      <c r="BTT273" s="846"/>
      <c r="BTU273" s="846"/>
      <c r="BTV273" s="846"/>
      <c r="BTW273" s="846"/>
      <c r="BTX273" s="846"/>
      <c r="BTY273" s="846"/>
      <c r="BTZ273" s="846"/>
      <c r="BUA273" s="846"/>
      <c r="BUB273" s="846"/>
      <c r="BUC273" s="846"/>
      <c r="BUD273" s="846"/>
      <c r="BUE273" s="846"/>
      <c r="BUF273" s="846"/>
      <c r="BUG273" s="827"/>
      <c r="BUH273" s="827"/>
      <c r="BUI273" s="827"/>
      <c r="BUJ273" s="827"/>
      <c r="BUK273" s="827"/>
      <c r="BUL273" s="827"/>
      <c r="BUM273" s="827"/>
      <c r="BUN273" s="827"/>
      <c r="BUO273" s="827"/>
      <c r="BUP273" s="827"/>
      <c r="BUQ273" s="827"/>
      <c r="BUR273" s="827"/>
      <c r="BUS273" s="827"/>
      <c r="BUT273" s="827"/>
      <c r="BUU273" s="827"/>
      <c r="BUV273" s="827"/>
      <c r="BUW273" s="827"/>
      <c r="BUX273" s="827"/>
      <c r="BUY273" s="827"/>
      <c r="BUZ273" s="827"/>
      <c r="BVA273" s="827"/>
      <c r="BVB273" s="827"/>
      <c r="BVC273" s="827"/>
      <c r="BVD273" s="827"/>
      <c r="BVE273" s="844"/>
      <c r="BVF273" s="844"/>
      <c r="BVG273" s="844"/>
      <c r="BVH273" s="844"/>
      <c r="BVI273" s="844"/>
      <c r="BVJ273" s="827"/>
      <c r="BVK273" s="827"/>
      <c r="BVL273" s="844"/>
      <c r="BVM273" s="844"/>
      <c r="BVN273" s="827"/>
      <c r="BVO273" s="827"/>
      <c r="BVP273" s="844"/>
      <c r="BVQ273" s="844"/>
      <c r="BVR273" s="827"/>
      <c r="BVS273" s="827"/>
      <c r="BVT273" s="827"/>
      <c r="BVU273" s="827"/>
      <c r="BVV273" s="827"/>
      <c r="BVW273" s="827"/>
      <c r="BVX273" s="827"/>
      <c r="BVY273" s="844"/>
      <c r="BVZ273" s="844"/>
      <c r="BWA273" s="827"/>
      <c r="BWB273" s="827"/>
      <c r="BWC273" s="844"/>
      <c r="BWD273" s="844"/>
      <c r="BWE273" s="827"/>
      <c r="BWF273" s="827"/>
      <c r="BWG273" s="827"/>
      <c r="BWH273" s="827"/>
      <c r="BWI273" s="827"/>
      <c r="BWJ273" s="843"/>
      <c r="BWK273" s="845"/>
      <c r="BWL273" s="827"/>
      <c r="BWM273" s="827"/>
      <c r="BWN273" s="827"/>
      <c r="BWO273" s="827"/>
      <c r="BWP273" s="827"/>
      <c r="BWQ273" s="827"/>
      <c r="BWR273" s="827"/>
      <c r="BWS273" s="846"/>
      <c r="BWT273" s="846"/>
      <c r="BWU273" s="846"/>
      <c r="BWV273" s="846"/>
      <c r="BWW273" s="846"/>
      <c r="BWX273" s="846"/>
      <c r="BWY273" s="846"/>
      <c r="BWZ273" s="846"/>
      <c r="BXA273" s="846"/>
      <c r="BXB273" s="846"/>
      <c r="BXC273" s="846"/>
      <c r="BXD273" s="846"/>
      <c r="BXE273" s="846"/>
      <c r="BXF273" s="846"/>
      <c r="BXG273" s="846"/>
      <c r="BXH273" s="846"/>
      <c r="BXI273" s="846"/>
      <c r="BXJ273" s="846"/>
      <c r="BXK273" s="846"/>
      <c r="BXL273" s="846"/>
      <c r="BXM273" s="846"/>
      <c r="BXN273" s="846"/>
      <c r="BXO273" s="846"/>
      <c r="BXP273" s="846"/>
      <c r="BXQ273" s="846"/>
      <c r="BXR273" s="846"/>
      <c r="BXS273" s="846"/>
      <c r="BXT273" s="846"/>
      <c r="BXU273" s="846"/>
      <c r="BXV273" s="846"/>
      <c r="BXW273" s="846"/>
      <c r="BXX273" s="846"/>
      <c r="BXY273" s="846"/>
      <c r="BXZ273" s="846"/>
      <c r="BYA273" s="846"/>
      <c r="BYB273" s="846"/>
      <c r="BYC273" s="846"/>
      <c r="BYD273" s="846"/>
      <c r="BYE273" s="846"/>
      <c r="BYF273" s="846"/>
      <c r="BYG273" s="846"/>
      <c r="BYH273" s="846"/>
      <c r="BYI273" s="846"/>
      <c r="BYJ273" s="846"/>
      <c r="BYK273" s="827"/>
      <c r="BYL273" s="827"/>
      <c r="BYM273" s="827"/>
      <c r="BYN273" s="827"/>
      <c r="BYO273" s="827"/>
      <c r="BYP273" s="827"/>
      <c r="BYQ273" s="827"/>
      <c r="BYR273" s="827"/>
      <c r="BYS273" s="827"/>
      <c r="BYT273" s="827"/>
      <c r="BYU273" s="827"/>
      <c r="BYV273" s="827"/>
      <c r="BYW273" s="827"/>
      <c r="BYX273" s="827"/>
      <c r="BYY273" s="827"/>
      <c r="BYZ273" s="827"/>
      <c r="BZA273" s="827"/>
      <c r="BZB273" s="827"/>
      <c r="BZC273" s="827"/>
      <c r="BZD273" s="827"/>
      <c r="BZE273" s="827"/>
      <c r="BZF273" s="827"/>
      <c r="BZG273" s="827"/>
      <c r="BZH273" s="827"/>
      <c r="BZI273" s="844"/>
      <c r="BZJ273" s="844"/>
      <c r="BZK273" s="844"/>
      <c r="BZL273" s="844"/>
      <c r="BZM273" s="844"/>
      <c r="BZN273" s="827"/>
      <c r="BZO273" s="827"/>
      <c r="BZP273" s="844"/>
      <c r="BZQ273" s="844"/>
      <c r="BZR273" s="827"/>
      <c r="BZS273" s="827"/>
      <c r="BZT273" s="844"/>
      <c r="BZU273" s="844"/>
      <c r="BZV273" s="827"/>
      <c r="BZW273" s="827"/>
      <c r="BZX273" s="827"/>
      <c r="BZY273" s="827"/>
      <c r="BZZ273" s="827"/>
      <c r="CAA273" s="827"/>
      <c r="CAB273" s="827"/>
      <c r="CAC273" s="844"/>
      <c r="CAD273" s="844"/>
      <c r="CAE273" s="827"/>
      <c r="CAF273" s="827"/>
      <c r="CAG273" s="844"/>
      <c r="CAH273" s="844"/>
      <c r="CAI273" s="827"/>
      <c r="CAJ273" s="827"/>
      <c r="CAK273" s="827"/>
      <c r="CAL273" s="827"/>
      <c r="CAM273" s="827"/>
      <c r="CAN273" s="843"/>
      <c r="CAO273" s="845"/>
      <c r="CAP273" s="827"/>
      <c r="CAQ273" s="827"/>
      <c r="CAR273" s="827"/>
      <c r="CAS273" s="827"/>
      <c r="CAT273" s="827"/>
      <c r="CAU273" s="827"/>
      <c r="CAV273" s="827"/>
      <c r="CAW273" s="846"/>
      <c r="CAX273" s="846"/>
      <c r="CAY273" s="846"/>
      <c r="CAZ273" s="846"/>
      <c r="CBA273" s="846"/>
      <c r="CBB273" s="846"/>
      <c r="CBC273" s="846"/>
      <c r="CBD273" s="846"/>
      <c r="CBE273" s="846"/>
      <c r="CBF273" s="846"/>
      <c r="CBG273" s="846"/>
      <c r="CBH273" s="846"/>
      <c r="CBI273" s="846"/>
      <c r="CBJ273" s="846"/>
      <c r="CBK273" s="846"/>
      <c r="CBL273" s="846"/>
      <c r="CBM273" s="846"/>
      <c r="CBN273" s="846"/>
      <c r="CBO273" s="846"/>
      <c r="CBP273" s="846"/>
      <c r="CBQ273" s="846"/>
      <c r="CBR273" s="846"/>
      <c r="CBS273" s="846"/>
      <c r="CBT273" s="846"/>
      <c r="CBU273" s="846"/>
      <c r="CBV273" s="846"/>
      <c r="CBW273" s="846"/>
      <c r="CBX273" s="846"/>
      <c r="CBY273" s="846"/>
      <c r="CBZ273" s="846"/>
      <c r="CCA273" s="846"/>
      <c r="CCB273" s="846"/>
      <c r="CCC273" s="846"/>
      <c r="CCD273" s="846"/>
      <c r="CCE273" s="846"/>
      <c r="CCF273" s="846"/>
      <c r="CCG273" s="846"/>
      <c r="CCH273" s="846"/>
      <c r="CCI273" s="846"/>
      <c r="CCJ273" s="846"/>
      <c r="CCK273" s="846"/>
      <c r="CCL273" s="846"/>
      <c r="CCM273" s="846"/>
      <c r="CCN273" s="846"/>
      <c r="CCO273" s="827"/>
      <c r="CCP273" s="827"/>
      <c r="CCQ273" s="827"/>
      <c r="CCR273" s="827"/>
      <c r="CCS273" s="827"/>
      <c r="CCT273" s="827"/>
      <c r="CCU273" s="827"/>
      <c r="CCV273" s="827"/>
      <c r="CCW273" s="827"/>
      <c r="CCX273" s="827"/>
      <c r="CCY273" s="827"/>
      <c r="CCZ273" s="827"/>
      <c r="CDA273" s="827"/>
      <c r="CDB273" s="827"/>
      <c r="CDC273" s="827"/>
      <c r="CDD273" s="827"/>
      <c r="CDE273" s="827"/>
      <c r="CDF273" s="827"/>
      <c r="CDG273" s="827"/>
      <c r="CDH273" s="827"/>
      <c r="CDI273" s="827"/>
      <c r="CDJ273" s="827"/>
      <c r="CDK273" s="827"/>
      <c r="CDL273" s="827"/>
      <c r="CDM273" s="844"/>
      <c r="CDN273" s="844"/>
      <c r="CDO273" s="844"/>
      <c r="CDP273" s="844"/>
      <c r="CDQ273" s="844"/>
      <c r="CDR273" s="827"/>
      <c r="CDS273" s="827"/>
      <c r="CDT273" s="844"/>
      <c r="CDU273" s="844"/>
      <c r="CDV273" s="827"/>
      <c r="CDW273" s="827"/>
      <c r="CDX273" s="844"/>
      <c r="CDY273" s="844"/>
      <c r="CDZ273" s="827"/>
      <c r="CEA273" s="827"/>
      <c r="CEB273" s="827"/>
      <c r="CEC273" s="827"/>
      <c r="CED273" s="827"/>
      <c r="CEE273" s="827"/>
      <c r="CEF273" s="827"/>
      <c r="CEG273" s="844"/>
      <c r="CEH273" s="844"/>
      <c r="CEI273" s="827"/>
      <c r="CEJ273" s="827"/>
      <c r="CEK273" s="844"/>
      <c r="CEL273" s="844"/>
      <c r="CEM273" s="827"/>
      <c r="CEN273" s="827"/>
      <c r="CEO273" s="827"/>
      <c r="CEP273" s="827"/>
      <c r="CEQ273" s="827"/>
      <c r="CER273" s="843"/>
      <c r="CES273" s="845"/>
      <c r="CET273" s="827"/>
      <c r="CEU273" s="827"/>
      <c r="CEV273" s="827"/>
      <c r="CEW273" s="827"/>
      <c r="CEX273" s="827"/>
      <c r="CEY273" s="827"/>
      <c r="CEZ273" s="827"/>
      <c r="CFA273" s="846"/>
      <c r="CFB273" s="846"/>
      <c r="CFC273" s="846"/>
      <c r="CFD273" s="846"/>
      <c r="CFE273" s="846"/>
      <c r="CFF273" s="846"/>
      <c r="CFG273" s="846"/>
      <c r="CFH273" s="846"/>
      <c r="CFI273" s="846"/>
      <c r="CFJ273" s="846"/>
      <c r="CFK273" s="846"/>
      <c r="CFL273" s="846"/>
      <c r="CFM273" s="846"/>
      <c r="CFN273" s="846"/>
      <c r="CFO273" s="846"/>
      <c r="CFP273" s="846"/>
      <c r="CFQ273" s="846"/>
      <c r="CFR273" s="846"/>
      <c r="CFS273" s="846"/>
      <c r="CFT273" s="846"/>
      <c r="CFU273" s="846"/>
      <c r="CFV273" s="846"/>
      <c r="CFW273" s="846"/>
      <c r="CFX273" s="846"/>
      <c r="CFY273" s="846"/>
      <c r="CFZ273" s="846"/>
      <c r="CGA273" s="846"/>
      <c r="CGB273" s="846"/>
      <c r="CGC273" s="846"/>
      <c r="CGD273" s="846"/>
      <c r="CGE273" s="846"/>
      <c r="CGF273" s="846"/>
      <c r="CGG273" s="846"/>
      <c r="CGH273" s="846"/>
      <c r="CGI273" s="846"/>
      <c r="CGJ273" s="846"/>
      <c r="CGK273" s="846"/>
      <c r="CGL273" s="846"/>
      <c r="CGM273" s="846"/>
      <c r="CGN273" s="846"/>
      <c r="CGO273" s="846"/>
      <c r="CGP273" s="846"/>
      <c r="CGQ273" s="846"/>
      <c r="CGR273" s="846"/>
      <c r="CGS273" s="827"/>
      <c r="CGT273" s="827"/>
      <c r="CGU273" s="827"/>
      <c r="CGV273" s="827"/>
      <c r="CGW273" s="827"/>
      <c r="CGX273" s="827"/>
      <c r="CGY273" s="827"/>
      <c r="CGZ273" s="827"/>
      <c r="CHA273" s="827"/>
      <c r="CHB273" s="827"/>
      <c r="CHC273" s="827"/>
      <c r="CHD273" s="827"/>
      <c r="CHE273" s="827"/>
      <c r="CHF273" s="827"/>
      <c r="CHG273" s="827"/>
      <c r="CHH273" s="827"/>
      <c r="CHI273" s="827"/>
      <c r="CHJ273" s="827"/>
      <c r="CHK273" s="827"/>
      <c r="CHL273" s="827"/>
      <c r="CHM273" s="827"/>
      <c r="CHN273" s="827"/>
      <c r="CHO273" s="827"/>
      <c r="CHP273" s="827"/>
      <c r="CHQ273" s="844"/>
      <c r="CHR273" s="844"/>
      <c r="CHS273" s="844"/>
      <c r="CHT273" s="844"/>
      <c r="CHU273" s="844"/>
      <c r="CHV273" s="827"/>
      <c r="CHW273" s="827"/>
      <c r="CHX273" s="844"/>
      <c r="CHY273" s="844"/>
      <c r="CHZ273" s="827"/>
      <c r="CIA273" s="827"/>
      <c r="CIB273" s="844"/>
      <c r="CIC273" s="844"/>
      <c r="CID273" s="827"/>
      <c r="CIE273" s="827"/>
      <c r="CIF273" s="827"/>
      <c r="CIG273" s="827"/>
      <c r="CIH273" s="827"/>
      <c r="CII273" s="827"/>
      <c r="CIJ273" s="827"/>
      <c r="CIK273" s="844"/>
      <c r="CIL273" s="844"/>
      <c r="CIM273" s="827"/>
      <c r="CIN273" s="827"/>
      <c r="CIO273" s="844"/>
      <c r="CIP273" s="844"/>
      <c r="CIQ273" s="827"/>
      <c r="CIR273" s="827"/>
      <c r="CIS273" s="827"/>
      <c r="CIT273" s="827"/>
      <c r="CIU273" s="827"/>
      <c r="CIV273" s="843"/>
      <c r="CIW273" s="845"/>
      <c r="CIX273" s="827"/>
      <c r="CIY273" s="827"/>
      <c r="CIZ273" s="827"/>
      <c r="CJA273" s="827"/>
      <c r="CJB273" s="827"/>
      <c r="CJC273" s="827"/>
      <c r="CJD273" s="827"/>
      <c r="CJE273" s="846"/>
      <c r="CJF273" s="846"/>
      <c r="CJG273" s="846"/>
      <c r="CJH273" s="846"/>
      <c r="CJI273" s="846"/>
      <c r="CJJ273" s="846"/>
      <c r="CJK273" s="846"/>
      <c r="CJL273" s="846"/>
      <c r="CJM273" s="846"/>
      <c r="CJN273" s="846"/>
      <c r="CJO273" s="846"/>
      <c r="CJP273" s="846"/>
      <c r="CJQ273" s="846"/>
      <c r="CJR273" s="846"/>
      <c r="CJS273" s="846"/>
      <c r="CJT273" s="846"/>
      <c r="CJU273" s="846"/>
      <c r="CJV273" s="846"/>
      <c r="CJW273" s="846"/>
      <c r="CJX273" s="846"/>
      <c r="CJY273" s="846"/>
      <c r="CJZ273" s="846"/>
      <c r="CKA273" s="846"/>
      <c r="CKB273" s="846"/>
      <c r="CKC273" s="846"/>
      <c r="CKD273" s="846"/>
      <c r="CKE273" s="846"/>
      <c r="CKF273" s="846"/>
      <c r="CKG273" s="846"/>
      <c r="CKH273" s="846"/>
      <c r="CKI273" s="846"/>
      <c r="CKJ273" s="846"/>
      <c r="CKK273" s="846"/>
      <c r="CKL273" s="846"/>
      <c r="CKM273" s="846"/>
      <c r="CKN273" s="846"/>
      <c r="CKO273" s="846"/>
      <c r="CKP273" s="846"/>
      <c r="CKQ273" s="846"/>
      <c r="CKR273" s="846"/>
      <c r="CKS273" s="846"/>
      <c r="CKT273" s="846"/>
      <c r="CKU273" s="846"/>
      <c r="CKV273" s="846"/>
      <c r="CKW273" s="827"/>
      <c r="CKX273" s="827"/>
      <c r="CKY273" s="827"/>
      <c r="CKZ273" s="827"/>
      <c r="CLA273" s="827"/>
      <c r="CLB273" s="827"/>
      <c r="CLC273" s="827"/>
      <c r="CLD273" s="827"/>
      <c r="CLE273" s="827"/>
      <c r="CLF273" s="827"/>
      <c r="CLG273" s="827"/>
      <c r="CLH273" s="827"/>
      <c r="CLI273" s="827"/>
      <c r="CLJ273" s="827"/>
      <c r="CLK273" s="827"/>
      <c r="CLL273" s="827"/>
      <c r="CLM273" s="827"/>
      <c r="CLN273" s="827"/>
      <c r="CLO273" s="827"/>
      <c r="CLP273" s="827"/>
      <c r="CLQ273" s="827"/>
      <c r="CLR273" s="827"/>
      <c r="CLS273" s="827"/>
      <c r="CLT273" s="827"/>
      <c r="CLU273" s="844"/>
      <c r="CLV273" s="844"/>
      <c r="CLW273" s="844"/>
      <c r="CLX273" s="844"/>
      <c r="CLY273" s="844"/>
      <c r="CLZ273" s="827"/>
      <c r="CMA273" s="827"/>
      <c r="CMB273" s="844"/>
      <c r="CMC273" s="844"/>
      <c r="CMD273" s="827"/>
      <c r="CME273" s="827"/>
      <c r="CMF273" s="844"/>
      <c r="CMG273" s="844"/>
      <c r="CMH273" s="827"/>
      <c r="CMI273" s="827"/>
      <c r="CMJ273" s="827"/>
      <c r="CMK273" s="827"/>
      <c r="CML273" s="827"/>
      <c r="CMM273" s="827"/>
      <c r="CMN273" s="827"/>
      <c r="CMO273" s="844"/>
      <c r="CMP273" s="844"/>
      <c r="CMQ273" s="827"/>
      <c r="CMR273" s="827"/>
      <c r="CMS273" s="844"/>
      <c r="CMT273" s="844"/>
      <c r="CMU273" s="827"/>
      <c r="CMV273" s="827"/>
      <c r="CMW273" s="827"/>
      <c r="CMX273" s="827"/>
      <c r="CMY273" s="827"/>
      <c r="CMZ273" s="843"/>
      <c r="CNA273" s="845"/>
      <c r="CNB273" s="827"/>
      <c r="CNC273" s="827"/>
      <c r="CND273" s="827"/>
      <c r="CNE273" s="827"/>
      <c r="CNF273" s="827"/>
      <c r="CNG273" s="827"/>
      <c r="CNH273" s="827"/>
      <c r="CNI273" s="846"/>
      <c r="CNJ273" s="846"/>
      <c r="CNK273" s="846"/>
      <c r="CNL273" s="846"/>
      <c r="CNM273" s="846"/>
      <c r="CNN273" s="846"/>
      <c r="CNO273" s="846"/>
      <c r="CNP273" s="846"/>
      <c r="CNQ273" s="846"/>
      <c r="CNR273" s="846"/>
      <c r="CNS273" s="846"/>
      <c r="CNT273" s="846"/>
      <c r="CNU273" s="846"/>
      <c r="CNV273" s="846"/>
      <c r="CNW273" s="846"/>
      <c r="CNX273" s="846"/>
      <c r="CNY273" s="846"/>
      <c r="CNZ273" s="846"/>
      <c r="COA273" s="846"/>
      <c r="COB273" s="846"/>
      <c r="COC273" s="846"/>
      <c r="COD273" s="846"/>
      <c r="COE273" s="846"/>
      <c r="COF273" s="846"/>
      <c r="COG273" s="846"/>
      <c r="COH273" s="846"/>
      <c r="COI273" s="846"/>
      <c r="COJ273" s="846"/>
      <c r="COK273" s="846"/>
      <c r="COL273" s="846"/>
      <c r="COM273" s="846"/>
      <c r="CON273" s="846"/>
      <c r="COO273" s="846"/>
      <c r="COP273" s="846"/>
      <c r="COQ273" s="846"/>
      <c r="COR273" s="846"/>
      <c r="COS273" s="846"/>
      <c r="COT273" s="846"/>
      <c r="COU273" s="846"/>
      <c r="COV273" s="846"/>
      <c r="COW273" s="846"/>
      <c r="COX273" s="846"/>
      <c r="COY273" s="846"/>
      <c r="COZ273" s="846"/>
      <c r="CPA273" s="827"/>
      <c r="CPB273" s="827"/>
      <c r="CPC273" s="827"/>
      <c r="CPD273" s="827"/>
      <c r="CPE273" s="827"/>
      <c r="CPF273" s="827"/>
      <c r="CPG273" s="827"/>
      <c r="CPH273" s="827"/>
      <c r="CPI273" s="827"/>
      <c r="CPJ273" s="827"/>
      <c r="CPK273" s="827"/>
      <c r="CPL273" s="827"/>
      <c r="CPM273" s="827"/>
      <c r="CPN273" s="827"/>
      <c r="CPO273" s="827"/>
      <c r="CPP273" s="827"/>
      <c r="CPQ273" s="827"/>
      <c r="CPR273" s="827"/>
      <c r="CPS273" s="827"/>
      <c r="CPT273" s="827"/>
      <c r="CPU273" s="827"/>
      <c r="CPV273" s="827"/>
      <c r="CPW273" s="827"/>
      <c r="CPX273" s="827"/>
      <c r="CPY273" s="844"/>
      <c r="CPZ273" s="844"/>
      <c r="CQA273" s="844"/>
      <c r="CQB273" s="844"/>
      <c r="CQC273" s="844"/>
      <c r="CQD273" s="827"/>
      <c r="CQE273" s="827"/>
      <c r="CQF273" s="844"/>
      <c r="CQG273" s="844"/>
      <c r="CQH273" s="827"/>
      <c r="CQI273" s="827"/>
      <c r="CQJ273" s="844"/>
      <c r="CQK273" s="844"/>
      <c r="CQL273" s="827"/>
      <c r="CQM273" s="827"/>
      <c r="CQN273" s="827"/>
      <c r="CQO273" s="827"/>
      <c r="CQP273" s="827"/>
      <c r="CQQ273" s="827"/>
      <c r="CQR273" s="827"/>
      <c r="CQS273" s="844"/>
      <c r="CQT273" s="844"/>
      <c r="CQU273" s="827"/>
      <c r="CQV273" s="827"/>
      <c r="CQW273" s="844"/>
      <c r="CQX273" s="844"/>
      <c r="CQY273" s="827"/>
      <c r="CQZ273" s="827"/>
      <c r="CRA273" s="827"/>
      <c r="CRB273" s="827"/>
      <c r="CRC273" s="827"/>
      <c r="CRD273" s="843"/>
      <c r="CRE273" s="845"/>
      <c r="CRF273" s="827"/>
      <c r="CRG273" s="827"/>
      <c r="CRH273" s="827"/>
      <c r="CRI273" s="827"/>
      <c r="CRJ273" s="827"/>
      <c r="CRK273" s="827"/>
      <c r="CRL273" s="827"/>
      <c r="CRM273" s="846"/>
      <c r="CRN273" s="846"/>
      <c r="CRO273" s="846"/>
      <c r="CRP273" s="846"/>
      <c r="CRQ273" s="846"/>
      <c r="CRR273" s="846"/>
      <c r="CRS273" s="846"/>
      <c r="CRT273" s="846"/>
      <c r="CRU273" s="846"/>
      <c r="CRV273" s="846"/>
      <c r="CRW273" s="846"/>
      <c r="CRX273" s="846"/>
      <c r="CRY273" s="846"/>
      <c r="CRZ273" s="846"/>
      <c r="CSA273" s="846"/>
      <c r="CSB273" s="846"/>
      <c r="CSC273" s="846"/>
      <c r="CSD273" s="846"/>
      <c r="CSE273" s="846"/>
      <c r="CSF273" s="846"/>
      <c r="CSG273" s="846"/>
      <c r="CSH273" s="846"/>
      <c r="CSI273" s="846"/>
      <c r="CSJ273" s="846"/>
      <c r="CSK273" s="846"/>
      <c r="CSL273" s="846"/>
      <c r="CSM273" s="846"/>
      <c r="CSN273" s="846"/>
      <c r="CSO273" s="846"/>
      <c r="CSP273" s="846"/>
      <c r="CSQ273" s="846"/>
      <c r="CSR273" s="846"/>
      <c r="CSS273" s="846"/>
      <c r="CST273" s="846"/>
      <c r="CSU273" s="846"/>
      <c r="CSV273" s="846"/>
      <c r="CSW273" s="846"/>
      <c r="CSX273" s="846"/>
      <c r="CSY273" s="846"/>
      <c r="CSZ273" s="846"/>
      <c r="CTA273" s="846"/>
      <c r="CTB273" s="846"/>
      <c r="CTC273" s="846"/>
      <c r="CTD273" s="846"/>
      <c r="CTE273" s="827"/>
      <c r="CTF273" s="827"/>
      <c r="CTG273" s="827"/>
      <c r="CTH273" s="827"/>
      <c r="CTI273" s="827"/>
      <c r="CTJ273" s="827"/>
      <c r="CTK273" s="827"/>
      <c r="CTL273" s="827"/>
      <c r="CTM273" s="827"/>
      <c r="CTN273" s="827"/>
      <c r="CTO273" s="827"/>
      <c r="CTP273" s="827"/>
      <c r="CTQ273" s="827"/>
      <c r="CTR273" s="827"/>
      <c r="CTS273" s="827"/>
      <c r="CTT273" s="827"/>
      <c r="CTU273" s="827"/>
      <c r="CTV273" s="827"/>
      <c r="CTW273" s="827"/>
      <c r="CTX273" s="827"/>
      <c r="CTY273" s="827"/>
      <c r="CTZ273" s="827"/>
      <c r="CUA273" s="827"/>
      <c r="CUB273" s="827"/>
      <c r="CUC273" s="844"/>
      <c r="CUD273" s="844"/>
      <c r="CUE273" s="844"/>
      <c r="CUF273" s="844"/>
      <c r="CUG273" s="844"/>
      <c r="CUH273" s="827"/>
      <c r="CUI273" s="827"/>
      <c r="CUJ273" s="844"/>
      <c r="CUK273" s="844"/>
      <c r="CUL273" s="827"/>
      <c r="CUM273" s="827"/>
      <c r="CUN273" s="844"/>
      <c r="CUO273" s="844"/>
      <c r="CUP273" s="827"/>
      <c r="CUQ273" s="827"/>
      <c r="CUR273" s="827"/>
      <c r="CUS273" s="827"/>
      <c r="CUT273" s="827"/>
      <c r="CUU273" s="827"/>
      <c r="CUV273" s="827"/>
      <c r="CUW273" s="844"/>
      <c r="CUX273" s="844"/>
      <c r="CUY273" s="827"/>
      <c r="CUZ273" s="827"/>
      <c r="CVA273" s="844"/>
      <c r="CVB273" s="844"/>
      <c r="CVC273" s="827"/>
      <c r="CVD273" s="827"/>
      <c r="CVE273" s="827"/>
      <c r="CVF273" s="827"/>
      <c r="CVG273" s="827"/>
      <c r="CVH273" s="843"/>
      <c r="CVI273" s="845"/>
      <c r="CVJ273" s="827"/>
      <c r="CVK273" s="827"/>
      <c r="CVL273" s="827"/>
      <c r="CVM273" s="827"/>
      <c r="CVN273" s="827"/>
      <c r="CVO273" s="827"/>
      <c r="CVP273" s="827"/>
      <c r="CVQ273" s="846"/>
      <c r="CVR273" s="846"/>
      <c r="CVS273" s="846"/>
      <c r="CVT273" s="846"/>
      <c r="CVU273" s="846"/>
      <c r="CVV273" s="846"/>
      <c r="CVW273" s="846"/>
      <c r="CVX273" s="846"/>
      <c r="CVY273" s="846"/>
      <c r="CVZ273" s="846"/>
      <c r="CWA273" s="846"/>
      <c r="CWB273" s="846"/>
      <c r="CWC273" s="846"/>
      <c r="CWD273" s="846"/>
      <c r="CWE273" s="846"/>
      <c r="CWF273" s="846"/>
      <c r="CWG273" s="846"/>
      <c r="CWH273" s="846"/>
      <c r="CWI273" s="846"/>
      <c r="CWJ273" s="846"/>
      <c r="CWK273" s="846"/>
      <c r="CWL273" s="846"/>
      <c r="CWM273" s="846"/>
      <c r="CWN273" s="846"/>
      <c r="CWO273" s="846"/>
      <c r="CWP273" s="846"/>
      <c r="CWQ273" s="846"/>
      <c r="CWR273" s="846"/>
      <c r="CWS273" s="846"/>
      <c r="CWT273" s="846"/>
      <c r="CWU273" s="846"/>
      <c r="CWV273" s="846"/>
      <c r="CWW273" s="846"/>
      <c r="CWX273" s="846"/>
      <c r="CWY273" s="846"/>
      <c r="CWZ273" s="846"/>
      <c r="CXA273" s="846"/>
      <c r="CXB273" s="846"/>
      <c r="CXC273" s="846"/>
      <c r="CXD273" s="846"/>
      <c r="CXE273" s="846"/>
      <c r="CXF273" s="846"/>
      <c r="CXG273" s="846"/>
      <c r="CXH273" s="846"/>
      <c r="CXI273" s="827"/>
      <c r="CXJ273" s="827"/>
      <c r="CXK273" s="827"/>
      <c r="CXL273" s="827"/>
      <c r="CXM273" s="827"/>
      <c r="CXN273" s="827"/>
      <c r="CXO273" s="827"/>
      <c r="CXP273" s="827"/>
      <c r="CXQ273" s="827"/>
      <c r="CXR273" s="827"/>
      <c r="CXS273" s="827"/>
      <c r="CXT273" s="827"/>
      <c r="CXU273" s="827"/>
      <c r="CXV273" s="827"/>
      <c r="CXW273" s="827"/>
      <c r="CXX273" s="827"/>
      <c r="CXY273" s="827"/>
      <c r="CXZ273" s="827"/>
      <c r="CYA273" s="827"/>
      <c r="CYB273" s="827"/>
      <c r="CYC273" s="827"/>
      <c r="CYD273" s="827"/>
      <c r="CYE273" s="827"/>
      <c r="CYF273" s="827"/>
      <c r="CYG273" s="844"/>
      <c r="CYH273" s="844"/>
      <c r="CYI273" s="844"/>
      <c r="CYJ273" s="844"/>
      <c r="CYK273" s="844"/>
      <c r="CYL273" s="827"/>
      <c r="CYM273" s="827"/>
      <c r="CYN273" s="844"/>
      <c r="CYO273" s="844"/>
      <c r="CYP273" s="827"/>
      <c r="CYQ273" s="827"/>
      <c r="CYR273" s="844"/>
      <c r="CYS273" s="844"/>
      <c r="CYT273" s="827"/>
      <c r="CYU273" s="827"/>
      <c r="CYV273" s="827"/>
      <c r="CYW273" s="827"/>
      <c r="CYX273" s="827"/>
      <c r="CYY273" s="827"/>
      <c r="CYZ273" s="827"/>
      <c r="CZA273" s="844"/>
      <c r="CZB273" s="844"/>
      <c r="CZC273" s="827"/>
      <c r="CZD273" s="827"/>
      <c r="CZE273" s="844"/>
      <c r="CZF273" s="844"/>
      <c r="CZG273" s="827"/>
      <c r="CZH273" s="827"/>
      <c r="CZI273" s="827"/>
      <c r="CZJ273" s="827"/>
      <c r="CZK273" s="827"/>
      <c r="CZL273" s="843"/>
      <c r="CZM273" s="845"/>
      <c r="CZN273" s="827"/>
      <c r="CZO273" s="827"/>
      <c r="CZP273" s="827"/>
      <c r="CZQ273" s="827"/>
      <c r="CZR273" s="827"/>
      <c r="CZS273" s="827"/>
      <c r="CZT273" s="827"/>
      <c r="CZU273" s="846"/>
      <c r="CZV273" s="846"/>
      <c r="CZW273" s="846"/>
      <c r="CZX273" s="846"/>
      <c r="CZY273" s="846"/>
      <c r="CZZ273" s="846"/>
      <c r="DAA273" s="846"/>
      <c r="DAB273" s="846"/>
      <c r="DAC273" s="846"/>
      <c r="DAD273" s="846"/>
      <c r="DAE273" s="846"/>
      <c r="DAF273" s="846"/>
      <c r="DAG273" s="846"/>
      <c r="DAH273" s="846"/>
      <c r="DAI273" s="846"/>
      <c r="DAJ273" s="846"/>
      <c r="DAK273" s="846"/>
      <c r="DAL273" s="846"/>
      <c r="DAM273" s="846"/>
      <c r="DAN273" s="846"/>
      <c r="DAO273" s="846"/>
      <c r="DAP273" s="846"/>
      <c r="DAQ273" s="846"/>
      <c r="DAR273" s="846"/>
      <c r="DAS273" s="846"/>
      <c r="DAT273" s="846"/>
      <c r="DAU273" s="846"/>
      <c r="DAV273" s="846"/>
      <c r="DAW273" s="846"/>
      <c r="DAX273" s="846"/>
      <c r="DAY273" s="846"/>
      <c r="DAZ273" s="846"/>
      <c r="DBA273" s="846"/>
      <c r="DBB273" s="846"/>
      <c r="DBC273" s="846"/>
      <c r="DBD273" s="846"/>
      <c r="DBE273" s="846"/>
      <c r="DBF273" s="846"/>
      <c r="DBG273" s="846"/>
      <c r="DBH273" s="846"/>
      <c r="DBI273" s="846"/>
      <c r="DBJ273" s="846"/>
      <c r="DBK273" s="846"/>
      <c r="DBL273" s="846"/>
      <c r="DBM273" s="827"/>
      <c r="DBN273" s="827"/>
      <c r="DBO273" s="827"/>
      <c r="DBP273" s="827"/>
      <c r="DBQ273" s="827"/>
      <c r="DBR273" s="827"/>
      <c r="DBS273" s="827"/>
      <c r="DBT273" s="827"/>
      <c r="DBU273" s="827"/>
      <c r="DBV273" s="827"/>
      <c r="DBW273" s="827"/>
      <c r="DBX273" s="827"/>
      <c r="DBY273" s="827"/>
      <c r="DBZ273" s="827"/>
      <c r="DCA273" s="827"/>
      <c r="DCB273" s="827"/>
      <c r="DCC273" s="827"/>
      <c r="DCD273" s="827"/>
      <c r="DCE273" s="827"/>
      <c r="DCF273" s="827"/>
      <c r="DCG273" s="827"/>
      <c r="DCH273" s="827"/>
      <c r="DCI273" s="827"/>
      <c r="DCJ273" s="827"/>
      <c r="DCK273" s="844"/>
      <c r="DCL273" s="844"/>
      <c r="DCM273" s="844"/>
      <c r="DCN273" s="844"/>
      <c r="DCO273" s="844"/>
      <c r="DCP273" s="827"/>
      <c r="DCQ273" s="827"/>
      <c r="DCR273" s="844"/>
      <c r="DCS273" s="844"/>
      <c r="DCT273" s="827"/>
      <c r="DCU273" s="827"/>
      <c r="DCV273" s="844"/>
      <c r="DCW273" s="844"/>
      <c r="DCX273" s="827"/>
      <c r="DCY273" s="827"/>
      <c r="DCZ273" s="827"/>
      <c r="DDA273" s="827"/>
      <c r="DDB273" s="827"/>
      <c r="DDC273" s="827"/>
      <c r="DDD273" s="827"/>
      <c r="DDE273" s="844"/>
      <c r="DDF273" s="844"/>
      <c r="DDG273" s="827"/>
      <c r="DDH273" s="827"/>
      <c r="DDI273" s="844"/>
      <c r="DDJ273" s="844"/>
      <c r="DDK273" s="827"/>
      <c r="DDL273" s="827"/>
      <c r="DDM273" s="827"/>
      <c r="DDN273" s="827"/>
      <c r="DDO273" s="827"/>
      <c r="DDP273" s="843"/>
      <c r="DDQ273" s="845"/>
      <c r="DDR273" s="827"/>
      <c r="DDS273" s="827"/>
      <c r="DDT273" s="827"/>
      <c r="DDU273" s="827"/>
      <c r="DDV273" s="827"/>
      <c r="DDW273" s="827"/>
      <c r="DDX273" s="827"/>
      <c r="DDY273" s="846"/>
      <c r="DDZ273" s="846"/>
      <c r="DEA273" s="846"/>
      <c r="DEB273" s="846"/>
      <c r="DEC273" s="846"/>
      <c r="DED273" s="846"/>
      <c r="DEE273" s="846"/>
      <c r="DEF273" s="846"/>
      <c r="DEG273" s="846"/>
      <c r="DEH273" s="846"/>
      <c r="DEI273" s="846"/>
      <c r="DEJ273" s="846"/>
      <c r="DEK273" s="846"/>
      <c r="DEL273" s="846"/>
      <c r="DEM273" s="846"/>
      <c r="DEN273" s="846"/>
      <c r="DEO273" s="846"/>
      <c r="DEP273" s="846"/>
      <c r="DEQ273" s="846"/>
      <c r="DER273" s="846"/>
      <c r="DES273" s="846"/>
      <c r="DET273" s="846"/>
      <c r="DEU273" s="846"/>
      <c r="DEV273" s="846"/>
      <c r="DEW273" s="846"/>
      <c r="DEX273" s="846"/>
      <c r="DEY273" s="846"/>
      <c r="DEZ273" s="846"/>
      <c r="DFA273" s="846"/>
      <c r="DFB273" s="846"/>
      <c r="DFC273" s="846"/>
      <c r="DFD273" s="846"/>
      <c r="DFE273" s="846"/>
      <c r="DFF273" s="846"/>
      <c r="DFG273" s="846"/>
      <c r="DFH273" s="846"/>
      <c r="DFI273" s="846"/>
      <c r="DFJ273" s="846"/>
      <c r="DFK273" s="846"/>
      <c r="DFL273" s="846"/>
      <c r="DFM273" s="846"/>
      <c r="DFN273" s="846"/>
      <c r="DFO273" s="846"/>
      <c r="DFP273" s="846"/>
      <c r="DFQ273" s="827"/>
      <c r="DFR273" s="827"/>
      <c r="DFS273" s="827"/>
      <c r="DFT273" s="827"/>
      <c r="DFU273" s="827"/>
      <c r="DFV273" s="827"/>
      <c r="DFW273" s="827"/>
      <c r="DFX273" s="827"/>
      <c r="DFY273" s="827"/>
      <c r="DFZ273" s="827"/>
      <c r="DGA273" s="827"/>
      <c r="DGB273" s="827"/>
      <c r="DGC273" s="827"/>
      <c r="DGD273" s="827"/>
      <c r="DGE273" s="827"/>
      <c r="DGF273" s="827"/>
      <c r="DGG273" s="827"/>
      <c r="DGH273" s="827"/>
      <c r="DGI273" s="827"/>
      <c r="DGJ273" s="827"/>
      <c r="DGK273" s="827"/>
      <c r="DGL273" s="827"/>
      <c r="DGM273" s="827"/>
      <c r="DGN273" s="827"/>
      <c r="DGO273" s="844"/>
      <c r="DGP273" s="844"/>
      <c r="DGQ273" s="844"/>
      <c r="DGR273" s="844"/>
      <c r="DGS273" s="844"/>
      <c r="DGT273" s="827"/>
      <c r="DGU273" s="827"/>
      <c r="DGV273" s="844"/>
      <c r="DGW273" s="844"/>
      <c r="DGX273" s="827"/>
      <c r="DGY273" s="827"/>
      <c r="DGZ273" s="844"/>
      <c r="DHA273" s="844"/>
      <c r="DHB273" s="827"/>
      <c r="DHC273" s="827"/>
      <c r="DHD273" s="827"/>
      <c r="DHE273" s="827"/>
      <c r="DHF273" s="827"/>
      <c r="DHG273" s="827"/>
      <c r="DHH273" s="827"/>
      <c r="DHI273" s="844"/>
      <c r="DHJ273" s="844"/>
      <c r="DHK273" s="827"/>
      <c r="DHL273" s="827"/>
      <c r="DHM273" s="844"/>
      <c r="DHN273" s="844"/>
      <c r="DHO273" s="827"/>
      <c r="DHP273" s="827"/>
      <c r="DHQ273" s="827"/>
      <c r="DHR273" s="827"/>
      <c r="DHS273" s="827"/>
      <c r="DHT273" s="843"/>
      <c r="DHU273" s="845"/>
      <c r="DHV273" s="827"/>
      <c r="DHW273" s="827"/>
      <c r="DHX273" s="827"/>
      <c r="DHY273" s="827"/>
      <c r="DHZ273" s="827"/>
      <c r="DIA273" s="827"/>
      <c r="DIB273" s="827"/>
      <c r="DIC273" s="846"/>
      <c r="DID273" s="846"/>
      <c r="DIE273" s="846"/>
      <c r="DIF273" s="846"/>
      <c r="DIG273" s="846"/>
      <c r="DIH273" s="846"/>
      <c r="DII273" s="846"/>
      <c r="DIJ273" s="846"/>
      <c r="DIK273" s="846"/>
      <c r="DIL273" s="846"/>
      <c r="DIM273" s="846"/>
      <c r="DIN273" s="846"/>
      <c r="DIO273" s="846"/>
      <c r="DIP273" s="846"/>
      <c r="DIQ273" s="846"/>
      <c r="DIR273" s="846"/>
      <c r="DIS273" s="846"/>
      <c r="DIT273" s="846"/>
      <c r="DIU273" s="846"/>
      <c r="DIV273" s="846"/>
      <c r="DIW273" s="846"/>
      <c r="DIX273" s="846"/>
      <c r="DIY273" s="846"/>
      <c r="DIZ273" s="846"/>
      <c r="DJA273" s="846"/>
      <c r="DJB273" s="846"/>
      <c r="DJC273" s="846"/>
      <c r="DJD273" s="846"/>
      <c r="DJE273" s="846"/>
      <c r="DJF273" s="846"/>
      <c r="DJG273" s="846"/>
      <c r="DJH273" s="846"/>
      <c r="DJI273" s="846"/>
      <c r="DJJ273" s="846"/>
      <c r="DJK273" s="846"/>
      <c r="DJL273" s="846"/>
      <c r="DJM273" s="846"/>
      <c r="DJN273" s="846"/>
      <c r="DJO273" s="846"/>
      <c r="DJP273" s="846"/>
      <c r="DJQ273" s="846"/>
      <c r="DJR273" s="846"/>
      <c r="DJS273" s="846"/>
      <c r="DJT273" s="846"/>
      <c r="DJU273" s="827"/>
      <c r="DJV273" s="827"/>
      <c r="DJW273" s="827"/>
      <c r="DJX273" s="827"/>
      <c r="DJY273" s="827"/>
      <c r="DJZ273" s="827"/>
      <c r="DKA273" s="827"/>
      <c r="DKB273" s="827"/>
      <c r="DKC273" s="827"/>
      <c r="DKD273" s="827"/>
      <c r="DKE273" s="827"/>
      <c r="DKF273" s="827"/>
      <c r="DKG273" s="827"/>
      <c r="DKH273" s="827"/>
      <c r="DKI273" s="827"/>
      <c r="DKJ273" s="827"/>
      <c r="DKK273" s="827"/>
      <c r="DKL273" s="827"/>
      <c r="DKM273" s="827"/>
      <c r="DKN273" s="827"/>
      <c r="DKO273" s="827"/>
      <c r="DKP273" s="827"/>
      <c r="DKQ273" s="827"/>
      <c r="DKR273" s="827"/>
      <c r="DKS273" s="844"/>
      <c r="DKT273" s="844"/>
      <c r="DKU273" s="844"/>
      <c r="DKV273" s="844"/>
      <c r="DKW273" s="844"/>
      <c r="DKX273" s="827"/>
      <c r="DKY273" s="827"/>
      <c r="DKZ273" s="844"/>
      <c r="DLA273" s="844"/>
      <c r="DLB273" s="827"/>
      <c r="DLC273" s="827"/>
      <c r="DLD273" s="844"/>
      <c r="DLE273" s="844"/>
      <c r="DLF273" s="827"/>
      <c r="DLG273" s="827"/>
      <c r="DLH273" s="827"/>
      <c r="DLI273" s="827"/>
      <c r="DLJ273" s="827"/>
      <c r="DLK273" s="827"/>
      <c r="DLL273" s="827"/>
      <c r="DLM273" s="844"/>
      <c r="DLN273" s="844"/>
      <c r="DLO273" s="827"/>
      <c r="DLP273" s="827"/>
      <c r="DLQ273" s="844"/>
      <c r="DLR273" s="844"/>
      <c r="DLS273" s="827"/>
      <c r="DLT273" s="827"/>
      <c r="DLU273" s="827"/>
      <c r="DLV273" s="827"/>
      <c r="DLW273" s="827"/>
      <c r="DLX273" s="843"/>
      <c r="DLY273" s="845"/>
      <c r="DLZ273" s="827"/>
      <c r="DMA273" s="827"/>
      <c r="DMB273" s="827"/>
      <c r="DMC273" s="827"/>
      <c r="DMD273" s="827"/>
      <c r="DME273" s="827"/>
      <c r="DMF273" s="827"/>
      <c r="DMG273" s="846"/>
      <c r="DMH273" s="846"/>
      <c r="DMI273" s="846"/>
      <c r="DMJ273" s="846"/>
      <c r="DMK273" s="846"/>
      <c r="DML273" s="846"/>
      <c r="DMM273" s="846"/>
      <c r="DMN273" s="846"/>
      <c r="DMO273" s="846"/>
      <c r="DMP273" s="846"/>
      <c r="DMQ273" s="846"/>
      <c r="DMR273" s="846"/>
      <c r="DMS273" s="846"/>
      <c r="DMT273" s="846"/>
      <c r="DMU273" s="846"/>
      <c r="DMV273" s="846"/>
      <c r="DMW273" s="846"/>
      <c r="DMX273" s="846"/>
      <c r="DMY273" s="846"/>
      <c r="DMZ273" s="846"/>
      <c r="DNA273" s="846"/>
      <c r="DNB273" s="846"/>
      <c r="DNC273" s="846"/>
      <c r="DND273" s="846"/>
      <c r="DNE273" s="846"/>
      <c r="DNF273" s="846"/>
      <c r="DNG273" s="846"/>
      <c r="DNH273" s="846"/>
      <c r="DNI273" s="846"/>
      <c r="DNJ273" s="846"/>
      <c r="DNK273" s="846"/>
      <c r="DNL273" s="846"/>
      <c r="DNM273" s="846"/>
      <c r="DNN273" s="846"/>
      <c r="DNO273" s="846"/>
      <c r="DNP273" s="846"/>
      <c r="DNQ273" s="846"/>
      <c r="DNR273" s="846"/>
      <c r="DNS273" s="846"/>
      <c r="DNT273" s="846"/>
      <c r="DNU273" s="846"/>
      <c r="DNV273" s="846"/>
      <c r="DNW273" s="846"/>
      <c r="DNX273" s="846"/>
      <c r="DNY273" s="827"/>
      <c r="DNZ273" s="827"/>
      <c r="DOA273" s="827"/>
      <c r="DOB273" s="827"/>
      <c r="DOC273" s="827"/>
      <c r="DOD273" s="827"/>
      <c r="DOE273" s="827"/>
      <c r="DOF273" s="827"/>
      <c r="DOG273" s="827"/>
      <c r="DOH273" s="827"/>
      <c r="DOI273" s="827"/>
      <c r="DOJ273" s="827"/>
      <c r="DOK273" s="827"/>
      <c r="DOL273" s="827"/>
      <c r="DOM273" s="827"/>
      <c r="DON273" s="827"/>
      <c r="DOO273" s="827"/>
      <c r="DOP273" s="827"/>
      <c r="DOQ273" s="827"/>
      <c r="DOR273" s="827"/>
      <c r="DOS273" s="827"/>
      <c r="DOT273" s="827"/>
      <c r="DOU273" s="827"/>
      <c r="DOV273" s="827"/>
      <c r="DOW273" s="844"/>
      <c r="DOX273" s="844"/>
      <c r="DOY273" s="844"/>
      <c r="DOZ273" s="844"/>
      <c r="DPA273" s="844"/>
      <c r="DPB273" s="827"/>
      <c r="DPC273" s="827"/>
      <c r="DPD273" s="844"/>
      <c r="DPE273" s="844"/>
      <c r="DPF273" s="827"/>
      <c r="DPG273" s="827"/>
      <c r="DPH273" s="844"/>
      <c r="DPI273" s="844"/>
      <c r="DPJ273" s="827"/>
      <c r="DPK273" s="827"/>
      <c r="DPL273" s="827"/>
      <c r="DPM273" s="827"/>
      <c r="DPN273" s="827"/>
      <c r="DPO273" s="827"/>
      <c r="DPP273" s="827"/>
      <c r="DPQ273" s="844"/>
      <c r="DPR273" s="844"/>
      <c r="DPS273" s="827"/>
      <c r="DPT273" s="827"/>
      <c r="DPU273" s="844"/>
      <c r="DPV273" s="844"/>
      <c r="DPW273" s="827"/>
      <c r="DPX273" s="827"/>
      <c r="DPY273" s="827"/>
      <c r="DPZ273" s="827"/>
      <c r="DQA273" s="827"/>
      <c r="DQB273" s="843"/>
      <c r="DQC273" s="845"/>
      <c r="DQD273" s="827"/>
      <c r="DQE273" s="827"/>
      <c r="DQF273" s="827"/>
      <c r="DQG273" s="827"/>
      <c r="DQH273" s="827"/>
      <c r="DQI273" s="827"/>
      <c r="DQJ273" s="827"/>
      <c r="DQK273" s="846"/>
      <c r="DQL273" s="846"/>
      <c r="DQM273" s="846"/>
      <c r="DQN273" s="846"/>
      <c r="DQO273" s="846"/>
      <c r="DQP273" s="846"/>
      <c r="DQQ273" s="846"/>
      <c r="DQR273" s="846"/>
      <c r="DQS273" s="846"/>
      <c r="DQT273" s="846"/>
      <c r="DQU273" s="846"/>
      <c r="DQV273" s="846"/>
      <c r="DQW273" s="846"/>
      <c r="DQX273" s="846"/>
      <c r="DQY273" s="846"/>
      <c r="DQZ273" s="846"/>
      <c r="DRA273" s="846"/>
      <c r="DRB273" s="846"/>
      <c r="DRC273" s="846"/>
      <c r="DRD273" s="846"/>
      <c r="DRE273" s="846"/>
      <c r="DRF273" s="846"/>
      <c r="DRG273" s="846"/>
      <c r="DRH273" s="846"/>
      <c r="DRI273" s="846"/>
      <c r="DRJ273" s="846"/>
      <c r="DRK273" s="846"/>
      <c r="DRL273" s="846"/>
      <c r="DRM273" s="846"/>
      <c r="DRN273" s="846"/>
      <c r="DRO273" s="846"/>
      <c r="DRP273" s="846"/>
      <c r="DRQ273" s="846"/>
      <c r="DRR273" s="846"/>
      <c r="DRS273" s="846"/>
      <c r="DRT273" s="846"/>
      <c r="DRU273" s="846"/>
      <c r="DRV273" s="846"/>
      <c r="DRW273" s="846"/>
      <c r="DRX273" s="846"/>
      <c r="DRY273" s="846"/>
      <c r="DRZ273" s="846"/>
      <c r="DSA273" s="846"/>
      <c r="DSB273" s="846"/>
      <c r="DSC273" s="827"/>
      <c r="DSD273" s="827"/>
      <c r="DSE273" s="827"/>
      <c r="DSF273" s="827"/>
      <c r="DSG273" s="827"/>
      <c r="DSH273" s="827"/>
      <c r="DSI273" s="827"/>
      <c r="DSJ273" s="827"/>
      <c r="DSK273" s="827"/>
      <c r="DSL273" s="827"/>
      <c r="DSM273" s="827"/>
      <c r="DSN273" s="827"/>
      <c r="DSO273" s="827"/>
      <c r="DSP273" s="827"/>
      <c r="DSQ273" s="827"/>
      <c r="DSR273" s="827"/>
      <c r="DSS273" s="827"/>
      <c r="DST273" s="827"/>
      <c r="DSU273" s="827"/>
      <c r="DSV273" s="827"/>
      <c r="DSW273" s="827"/>
      <c r="DSX273" s="827"/>
      <c r="DSY273" s="827"/>
      <c r="DSZ273" s="827"/>
      <c r="DTA273" s="844"/>
      <c r="DTB273" s="844"/>
      <c r="DTC273" s="844"/>
      <c r="DTD273" s="844"/>
      <c r="DTE273" s="844"/>
      <c r="DTF273" s="827"/>
      <c r="DTG273" s="827"/>
      <c r="DTH273" s="844"/>
      <c r="DTI273" s="844"/>
      <c r="DTJ273" s="827"/>
      <c r="DTK273" s="827"/>
      <c r="DTL273" s="844"/>
      <c r="DTM273" s="844"/>
      <c r="DTN273" s="827"/>
      <c r="DTO273" s="827"/>
      <c r="DTP273" s="827"/>
      <c r="DTQ273" s="827"/>
      <c r="DTR273" s="827"/>
      <c r="DTS273" s="827"/>
      <c r="DTT273" s="827"/>
      <c r="DTU273" s="844"/>
      <c r="DTV273" s="844"/>
      <c r="DTW273" s="827"/>
      <c r="DTX273" s="827"/>
      <c r="DTY273" s="844"/>
      <c r="DTZ273" s="844"/>
      <c r="DUA273" s="827"/>
      <c r="DUB273" s="827"/>
      <c r="DUC273" s="827"/>
      <c r="DUD273" s="827"/>
      <c r="DUE273" s="827"/>
      <c r="DUF273" s="843"/>
      <c r="DUG273" s="845"/>
      <c r="DUH273" s="827"/>
      <c r="DUI273" s="827"/>
      <c r="DUJ273" s="827"/>
      <c r="DUK273" s="827"/>
      <c r="DUL273" s="827"/>
      <c r="DUM273" s="827"/>
      <c r="DUN273" s="827"/>
      <c r="DUO273" s="846"/>
      <c r="DUP273" s="846"/>
      <c r="DUQ273" s="846"/>
      <c r="DUR273" s="846"/>
      <c r="DUS273" s="846"/>
      <c r="DUT273" s="846"/>
      <c r="DUU273" s="846"/>
      <c r="DUV273" s="846"/>
      <c r="DUW273" s="846"/>
      <c r="DUX273" s="846"/>
      <c r="DUY273" s="846"/>
      <c r="DUZ273" s="846"/>
      <c r="DVA273" s="846"/>
      <c r="DVB273" s="846"/>
      <c r="DVC273" s="846"/>
      <c r="DVD273" s="846"/>
      <c r="DVE273" s="846"/>
      <c r="DVF273" s="846"/>
      <c r="DVG273" s="846"/>
      <c r="DVH273" s="846"/>
      <c r="DVI273" s="846"/>
      <c r="DVJ273" s="846"/>
      <c r="DVK273" s="846"/>
      <c r="DVL273" s="846"/>
      <c r="DVM273" s="846"/>
      <c r="DVN273" s="846"/>
      <c r="DVO273" s="846"/>
      <c r="DVP273" s="846"/>
      <c r="DVQ273" s="846"/>
      <c r="DVR273" s="846"/>
      <c r="DVS273" s="846"/>
      <c r="DVT273" s="846"/>
      <c r="DVU273" s="846"/>
      <c r="DVV273" s="846"/>
      <c r="DVW273" s="846"/>
      <c r="DVX273" s="846"/>
      <c r="DVY273" s="846"/>
      <c r="DVZ273" s="846"/>
      <c r="DWA273" s="846"/>
      <c r="DWB273" s="846"/>
      <c r="DWC273" s="846"/>
      <c r="DWD273" s="846"/>
      <c r="DWE273" s="846"/>
      <c r="DWF273" s="846"/>
      <c r="DWG273" s="827"/>
      <c r="DWH273" s="827"/>
      <c r="DWI273" s="827"/>
      <c r="DWJ273" s="827"/>
      <c r="DWK273" s="827"/>
      <c r="DWL273" s="827"/>
      <c r="DWM273" s="827"/>
      <c r="DWN273" s="827"/>
      <c r="DWO273" s="827"/>
      <c r="DWP273" s="827"/>
      <c r="DWQ273" s="827"/>
      <c r="DWR273" s="827"/>
      <c r="DWS273" s="827"/>
      <c r="DWT273" s="827"/>
      <c r="DWU273" s="827"/>
      <c r="DWV273" s="827"/>
      <c r="DWW273" s="827"/>
      <c r="DWX273" s="827"/>
      <c r="DWY273" s="827"/>
      <c r="DWZ273" s="827"/>
      <c r="DXA273" s="827"/>
      <c r="DXB273" s="827"/>
      <c r="DXC273" s="827"/>
      <c r="DXD273" s="827"/>
      <c r="DXE273" s="844"/>
      <c r="DXF273" s="844"/>
      <c r="DXG273" s="844"/>
      <c r="DXH273" s="844"/>
      <c r="DXI273" s="844"/>
      <c r="DXJ273" s="827"/>
      <c r="DXK273" s="827"/>
      <c r="DXL273" s="844"/>
      <c r="DXM273" s="844"/>
      <c r="DXN273" s="827"/>
      <c r="DXO273" s="827"/>
      <c r="DXP273" s="844"/>
      <c r="DXQ273" s="844"/>
      <c r="DXR273" s="827"/>
      <c r="DXS273" s="827"/>
      <c r="DXT273" s="827"/>
      <c r="DXU273" s="827"/>
      <c r="DXV273" s="827"/>
      <c r="DXW273" s="827"/>
      <c r="DXX273" s="827"/>
      <c r="DXY273" s="844"/>
      <c r="DXZ273" s="844"/>
      <c r="DYA273" s="827"/>
      <c r="DYB273" s="827"/>
      <c r="DYC273" s="844"/>
      <c r="DYD273" s="844"/>
      <c r="DYE273" s="827"/>
      <c r="DYF273" s="827"/>
      <c r="DYG273" s="827"/>
      <c r="DYH273" s="827"/>
      <c r="DYI273" s="827"/>
      <c r="DYJ273" s="843"/>
      <c r="DYK273" s="845"/>
      <c r="DYL273" s="827"/>
      <c r="DYM273" s="827"/>
      <c r="DYN273" s="827"/>
      <c r="DYO273" s="827"/>
      <c r="DYP273" s="827"/>
      <c r="DYQ273" s="827"/>
      <c r="DYR273" s="827"/>
      <c r="DYS273" s="846"/>
      <c r="DYT273" s="846"/>
      <c r="DYU273" s="846"/>
      <c r="DYV273" s="846"/>
      <c r="DYW273" s="846"/>
      <c r="DYX273" s="846"/>
      <c r="DYY273" s="846"/>
      <c r="DYZ273" s="846"/>
      <c r="DZA273" s="846"/>
      <c r="DZB273" s="846"/>
      <c r="DZC273" s="846"/>
      <c r="DZD273" s="846"/>
      <c r="DZE273" s="846"/>
      <c r="DZF273" s="846"/>
      <c r="DZG273" s="846"/>
      <c r="DZH273" s="846"/>
      <c r="DZI273" s="846"/>
      <c r="DZJ273" s="846"/>
      <c r="DZK273" s="846"/>
      <c r="DZL273" s="846"/>
      <c r="DZM273" s="846"/>
      <c r="DZN273" s="846"/>
      <c r="DZO273" s="846"/>
      <c r="DZP273" s="846"/>
      <c r="DZQ273" s="846"/>
      <c r="DZR273" s="846"/>
      <c r="DZS273" s="846"/>
      <c r="DZT273" s="846"/>
      <c r="DZU273" s="846"/>
      <c r="DZV273" s="846"/>
      <c r="DZW273" s="846"/>
      <c r="DZX273" s="846"/>
      <c r="DZY273" s="846"/>
      <c r="DZZ273" s="846"/>
      <c r="EAA273" s="846"/>
      <c r="EAB273" s="846"/>
      <c r="EAC273" s="846"/>
      <c r="EAD273" s="846"/>
      <c r="EAE273" s="846"/>
      <c r="EAF273" s="846"/>
      <c r="EAG273" s="846"/>
      <c r="EAH273" s="846"/>
      <c r="EAI273" s="846"/>
      <c r="EAJ273" s="846"/>
      <c r="EAK273" s="827"/>
      <c r="EAL273" s="827"/>
      <c r="EAM273" s="827"/>
      <c r="EAN273" s="827"/>
      <c r="EAO273" s="827"/>
      <c r="EAP273" s="827"/>
      <c r="EAQ273" s="827"/>
      <c r="EAR273" s="827"/>
      <c r="EAS273" s="827"/>
      <c r="EAT273" s="827"/>
      <c r="EAU273" s="827"/>
      <c r="EAV273" s="827"/>
      <c r="EAW273" s="827"/>
      <c r="EAX273" s="827"/>
      <c r="EAY273" s="827"/>
      <c r="EAZ273" s="827"/>
      <c r="EBA273" s="827"/>
      <c r="EBB273" s="827"/>
      <c r="EBC273" s="827"/>
      <c r="EBD273" s="827"/>
      <c r="EBE273" s="827"/>
      <c r="EBF273" s="827"/>
      <c r="EBG273" s="827"/>
      <c r="EBH273" s="827"/>
      <c r="EBI273" s="844"/>
      <c r="EBJ273" s="844"/>
      <c r="EBK273" s="844"/>
      <c r="EBL273" s="844"/>
      <c r="EBM273" s="844"/>
      <c r="EBN273" s="827"/>
      <c r="EBO273" s="827"/>
      <c r="EBP273" s="844"/>
      <c r="EBQ273" s="844"/>
      <c r="EBR273" s="827"/>
      <c r="EBS273" s="827"/>
      <c r="EBT273" s="844"/>
      <c r="EBU273" s="844"/>
      <c r="EBV273" s="827"/>
      <c r="EBW273" s="827"/>
      <c r="EBX273" s="827"/>
      <c r="EBY273" s="827"/>
      <c r="EBZ273" s="827"/>
      <c r="ECA273" s="827"/>
      <c r="ECB273" s="827"/>
      <c r="ECC273" s="844"/>
      <c r="ECD273" s="844"/>
      <c r="ECE273" s="827"/>
      <c r="ECF273" s="827"/>
      <c r="ECG273" s="844"/>
      <c r="ECH273" s="844"/>
      <c r="ECI273" s="827"/>
      <c r="ECJ273" s="827"/>
      <c r="ECK273" s="827"/>
      <c r="ECL273" s="827"/>
      <c r="ECM273" s="827"/>
      <c r="ECN273" s="843"/>
      <c r="ECO273" s="845"/>
      <c r="ECP273" s="827"/>
      <c r="ECQ273" s="827"/>
      <c r="ECR273" s="827"/>
      <c r="ECS273" s="827"/>
      <c r="ECT273" s="827"/>
      <c r="ECU273" s="827"/>
      <c r="ECV273" s="827"/>
      <c r="ECW273" s="846"/>
      <c r="ECX273" s="846"/>
      <c r="ECY273" s="846"/>
      <c r="ECZ273" s="846"/>
      <c r="EDA273" s="846"/>
      <c r="EDB273" s="846"/>
      <c r="EDC273" s="846"/>
      <c r="EDD273" s="846"/>
      <c r="EDE273" s="846"/>
      <c r="EDF273" s="846"/>
      <c r="EDG273" s="846"/>
      <c r="EDH273" s="846"/>
      <c r="EDI273" s="846"/>
      <c r="EDJ273" s="846"/>
      <c r="EDK273" s="846"/>
      <c r="EDL273" s="846"/>
      <c r="EDM273" s="846"/>
      <c r="EDN273" s="846"/>
      <c r="EDO273" s="846"/>
      <c r="EDP273" s="846"/>
      <c r="EDQ273" s="846"/>
      <c r="EDR273" s="846"/>
      <c r="EDS273" s="846"/>
      <c r="EDT273" s="846"/>
      <c r="EDU273" s="846"/>
      <c r="EDV273" s="846"/>
      <c r="EDW273" s="846"/>
      <c r="EDX273" s="846"/>
      <c r="EDY273" s="846"/>
      <c r="EDZ273" s="846"/>
      <c r="EEA273" s="846"/>
      <c r="EEB273" s="846"/>
      <c r="EEC273" s="846"/>
      <c r="EED273" s="846"/>
      <c r="EEE273" s="846"/>
      <c r="EEF273" s="846"/>
      <c r="EEG273" s="846"/>
      <c r="EEH273" s="846"/>
      <c r="EEI273" s="846"/>
      <c r="EEJ273" s="846"/>
      <c r="EEK273" s="846"/>
      <c r="EEL273" s="846"/>
      <c r="EEM273" s="846"/>
      <c r="EEN273" s="846"/>
      <c r="EEO273" s="827"/>
      <c r="EEP273" s="827"/>
      <c r="EEQ273" s="827"/>
      <c r="EER273" s="827"/>
      <c r="EES273" s="827"/>
      <c r="EET273" s="827"/>
      <c r="EEU273" s="827"/>
      <c r="EEV273" s="827"/>
      <c r="EEW273" s="827"/>
      <c r="EEX273" s="827"/>
      <c r="EEY273" s="827"/>
      <c r="EEZ273" s="827"/>
      <c r="EFA273" s="827"/>
      <c r="EFB273" s="827"/>
      <c r="EFC273" s="827"/>
      <c r="EFD273" s="827"/>
      <c r="EFE273" s="827"/>
      <c r="EFF273" s="827"/>
      <c r="EFG273" s="827"/>
      <c r="EFH273" s="827"/>
      <c r="EFI273" s="827"/>
      <c r="EFJ273" s="827"/>
      <c r="EFK273" s="827"/>
      <c r="EFL273" s="827"/>
      <c r="EFM273" s="844"/>
      <c r="EFN273" s="844"/>
      <c r="EFO273" s="844"/>
      <c r="EFP273" s="844"/>
      <c r="EFQ273" s="844"/>
      <c r="EFR273" s="827"/>
      <c r="EFS273" s="827"/>
      <c r="EFT273" s="844"/>
      <c r="EFU273" s="844"/>
      <c r="EFV273" s="827"/>
      <c r="EFW273" s="827"/>
      <c r="EFX273" s="844"/>
      <c r="EFY273" s="844"/>
      <c r="EFZ273" s="827"/>
      <c r="EGA273" s="827"/>
      <c r="EGB273" s="827"/>
      <c r="EGC273" s="827"/>
      <c r="EGD273" s="827"/>
      <c r="EGE273" s="827"/>
      <c r="EGF273" s="827"/>
      <c r="EGG273" s="844"/>
      <c r="EGH273" s="844"/>
      <c r="EGI273" s="827"/>
      <c r="EGJ273" s="827"/>
      <c r="EGK273" s="844"/>
      <c r="EGL273" s="844"/>
      <c r="EGM273" s="827"/>
      <c r="EGN273" s="827"/>
      <c r="EGO273" s="827"/>
      <c r="EGP273" s="827"/>
      <c r="EGQ273" s="827"/>
      <c r="EGR273" s="843"/>
      <c r="EGS273" s="845"/>
      <c r="EGT273" s="827"/>
      <c r="EGU273" s="827"/>
      <c r="EGV273" s="827"/>
      <c r="EGW273" s="827"/>
      <c r="EGX273" s="827"/>
      <c r="EGY273" s="827"/>
      <c r="EGZ273" s="827"/>
      <c r="EHA273" s="846"/>
      <c r="EHB273" s="846"/>
      <c r="EHC273" s="846"/>
      <c r="EHD273" s="846"/>
      <c r="EHE273" s="846"/>
      <c r="EHF273" s="846"/>
      <c r="EHG273" s="846"/>
      <c r="EHH273" s="846"/>
      <c r="EHI273" s="846"/>
      <c r="EHJ273" s="846"/>
      <c r="EHK273" s="846"/>
      <c r="EHL273" s="846"/>
      <c r="EHM273" s="846"/>
      <c r="EHN273" s="846"/>
      <c r="EHO273" s="846"/>
      <c r="EHP273" s="846"/>
      <c r="EHQ273" s="846"/>
      <c r="EHR273" s="846"/>
      <c r="EHS273" s="846"/>
      <c r="EHT273" s="846"/>
      <c r="EHU273" s="846"/>
      <c r="EHV273" s="846"/>
      <c r="EHW273" s="846"/>
      <c r="EHX273" s="846"/>
      <c r="EHY273" s="846"/>
      <c r="EHZ273" s="846"/>
      <c r="EIA273" s="846"/>
      <c r="EIB273" s="846"/>
      <c r="EIC273" s="846"/>
      <c r="EID273" s="846"/>
      <c r="EIE273" s="846"/>
      <c r="EIF273" s="846"/>
      <c r="EIG273" s="846"/>
      <c r="EIH273" s="846"/>
      <c r="EII273" s="846"/>
      <c r="EIJ273" s="846"/>
      <c r="EIK273" s="846"/>
      <c r="EIL273" s="846"/>
      <c r="EIM273" s="846"/>
      <c r="EIN273" s="846"/>
      <c r="EIO273" s="846"/>
      <c r="EIP273" s="846"/>
      <c r="EIQ273" s="846"/>
      <c r="EIR273" s="846"/>
      <c r="EIS273" s="827"/>
      <c r="EIT273" s="827"/>
      <c r="EIU273" s="827"/>
      <c r="EIV273" s="827"/>
      <c r="EIW273" s="827"/>
      <c r="EIX273" s="827"/>
      <c r="EIY273" s="827"/>
      <c r="EIZ273" s="827"/>
      <c r="EJA273" s="827"/>
      <c r="EJB273" s="827"/>
      <c r="EJC273" s="827"/>
      <c r="EJD273" s="827"/>
      <c r="EJE273" s="827"/>
      <c r="EJF273" s="827"/>
      <c r="EJG273" s="827"/>
      <c r="EJH273" s="827"/>
      <c r="EJI273" s="827"/>
      <c r="EJJ273" s="827"/>
      <c r="EJK273" s="827"/>
      <c r="EJL273" s="827"/>
      <c r="EJM273" s="827"/>
      <c r="EJN273" s="827"/>
      <c r="EJO273" s="827"/>
      <c r="EJP273" s="827"/>
      <c r="EJQ273" s="844"/>
      <c r="EJR273" s="844"/>
      <c r="EJS273" s="844"/>
      <c r="EJT273" s="844"/>
      <c r="EJU273" s="844"/>
      <c r="EJV273" s="827"/>
      <c r="EJW273" s="827"/>
      <c r="EJX273" s="844"/>
      <c r="EJY273" s="844"/>
      <c r="EJZ273" s="827"/>
      <c r="EKA273" s="827"/>
      <c r="EKB273" s="844"/>
      <c r="EKC273" s="844"/>
      <c r="EKD273" s="827"/>
      <c r="EKE273" s="827"/>
      <c r="EKF273" s="827"/>
      <c r="EKG273" s="827"/>
      <c r="EKH273" s="827"/>
      <c r="EKI273" s="827"/>
      <c r="EKJ273" s="827"/>
      <c r="EKK273" s="844"/>
      <c r="EKL273" s="844"/>
      <c r="EKM273" s="827"/>
      <c r="EKN273" s="827"/>
      <c r="EKO273" s="844"/>
      <c r="EKP273" s="844"/>
      <c r="EKQ273" s="827"/>
      <c r="EKR273" s="827"/>
      <c r="EKS273" s="827"/>
      <c r="EKT273" s="827"/>
      <c r="EKU273" s="827"/>
      <c r="EKV273" s="843"/>
      <c r="EKW273" s="845"/>
      <c r="EKX273" s="827"/>
      <c r="EKY273" s="827"/>
      <c r="EKZ273" s="827"/>
      <c r="ELA273" s="827"/>
      <c r="ELB273" s="827"/>
      <c r="ELC273" s="827"/>
      <c r="ELD273" s="827"/>
      <c r="ELE273" s="846"/>
      <c r="ELF273" s="846"/>
      <c r="ELG273" s="846"/>
      <c r="ELH273" s="846"/>
      <c r="ELI273" s="846"/>
      <c r="ELJ273" s="846"/>
      <c r="ELK273" s="846"/>
      <c r="ELL273" s="846"/>
      <c r="ELM273" s="846"/>
      <c r="ELN273" s="846"/>
      <c r="ELO273" s="846"/>
      <c r="ELP273" s="846"/>
      <c r="ELQ273" s="846"/>
      <c r="ELR273" s="846"/>
      <c r="ELS273" s="846"/>
      <c r="ELT273" s="846"/>
      <c r="ELU273" s="846"/>
      <c r="ELV273" s="846"/>
      <c r="ELW273" s="846"/>
      <c r="ELX273" s="846"/>
      <c r="ELY273" s="846"/>
      <c r="ELZ273" s="846"/>
      <c r="EMA273" s="846"/>
      <c r="EMB273" s="846"/>
      <c r="EMC273" s="846"/>
      <c r="EMD273" s="846"/>
      <c r="EME273" s="846"/>
      <c r="EMF273" s="846"/>
      <c r="EMG273" s="846"/>
      <c r="EMH273" s="846"/>
      <c r="EMI273" s="846"/>
      <c r="EMJ273" s="846"/>
      <c r="EMK273" s="846"/>
      <c r="EML273" s="846"/>
      <c r="EMM273" s="846"/>
      <c r="EMN273" s="846"/>
      <c r="EMO273" s="846"/>
      <c r="EMP273" s="846"/>
      <c r="EMQ273" s="846"/>
      <c r="EMR273" s="846"/>
      <c r="EMS273" s="846"/>
      <c r="EMT273" s="846"/>
      <c r="EMU273" s="846"/>
      <c r="EMV273" s="846"/>
      <c r="EMW273" s="827"/>
      <c r="EMX273" s="827"/>
      <c r="EMY273" s="827"/>
      <c r="EMZ273" s="827"/>
      <c r="ENA273" s="827"/>
      <c r="ENB273" s="827"/>
      <c r="ENC273" s="827"/>
      <c r="END273" s="827"/>
      <c r="ENE273" s="827"/>
      <c r="ENF273" s="827"/>
      <c r="ENG273" s="827"/>
      <c r="ENH273" s="827"/>
      <c r="ENI273" s="827"/>
      <c r="ENJ273" s="827"/>
      <c r="ENK273" s="827"/>
      <c r="ENL273" s="827"/>
      <c r="ENM273" s="827"/>
      <c r="ENN273" s="827"/>
      <c r="ENO273" s="827"/>
      <c r="ENP273" s="827"/>
      <c r="ENQ273" s="827"/>
      <c r="ENR273" s="827"/>
      <c r="ENS273" s="827"/>
      <c r="ENT273" s="827"/>
      <c r="ENU273" s="844"/>
      <c r="ENV273" s="844"/>
      <c r="ENW273" s="844"/>
      <c r="ENX273" s="844"/>
      <c r="ENY273" s="844"/>
      <c r="ENZ273" s="827"/>
      <c r="EOA273" s="827"/>
      <c r="EOB273" s="844"/>
      <c r="EOC273" s="844"/>
      <c r="EOD273" s="827"/>
      <c r="EOE273" s="827"/>
      <c r="EOF273" s="844"/>
      <c r="EOG273" s="844"/>
      <c r="EOH273" s="827"/>
      <c r="EOI273" s="827"/>
      <c r="EOJ273" s="827"/>
      <c r="EOK273" s="827"/>
      <c r="EOL273" s="827"/>
      <c r="EOM273" s="827"/>
      <c r="EON273" s="827"/>
      <c r="EOO273" s="844"/>
      <c r="EOP273" s="844"/>
      <c r="EOQ273" s="827"/>
      <c r="EOR273" s="827"/>
      <c r="EOS273" s="844"/>
      <c r="EOT273" s="844"/>
      <c r="EOU273" s="827"/>
      <c r="EOV273" s="827"/>
      <c r="EOW273" s="827"/>
      <c r="EOX273" s="827"/>
      <c r="EOY273" s="827"/>
      <c r="EOZ273" s="843"/>
      <c r="EPA273" s="845"/>
      <c r="EPB273" s="827"/>
      <c r="EPC273" s="827"/>
      <c r="EPD273" s="827"/>
      <c r="EPE273" s="827"/>
      <c r="EPF273" s="827"/>
      <c r="EPG273" s="827"/>
      <c r="EPH273" s="827"/>
      <c r="EPI273" s="846"/>
      <c r="EPJ273" s="846"/>
      <c r="EPK273" s="846"/>
      <c r="EPL273" s="846"/>
      <c r="EPM273" s="846"/>
      <c r="EPN273" s="846"/>
      <c r="EPO273" s="846"/>
      <c r="EPP273" s="846"/>
      <c r="EPQ273" s="846"/>
      <c r="EPR273" s="846"/>
      <c r="EPS273" s="846"/>
      <c r="EPT273" s="846"/>
      <c r="EPU273" s="846"/>
      <c r="EPV273" s="846"/>
      <c r="EPW273" s="846"/>
      <c r="EPX273" s="846"/>
      <c r="EPY273" s="846"/>
      <c r="EPZ273" s="846"/>
      <c r="EQA273" s="846"/>
      <c r="EQB273" s="846"/>
      <c r="EQC273" s="846"/>
      <c r="EQD273" s="846"/>
      <c r="EQE273" s="846"/>
      <c r="EQF273" s="846"/>
      <c r="EQG273" s="846"/>
      <c r="EQH273" s="846"/>
      <c r="EQI273" s="846"/>
      <c r="EQJ273" s="846"/>
      <c r="EQK273" s="846"/>
      <c r="EQL273" s="846"/>
      <c r="EQM273" s="846"/>
      <c r="EQN273" s="846"/>
      <c r="EQO273" s="846"/>
      <c r="EQP273" s="846"/>
      <c r="EQQ273" s="846"/>
      <c r="EQR273" s="846"/>
      <c r="EQS273" s="846"/>
      <c r="EQT273" s="846"/>
      <c r="EQU273" s="846"/>
      <c r="EQV273" s="846"/>
      <c r="EQW273" s="846"/>
      <c r="EQX273" s="846"/>
      <c r="EQY273" s="846"/>
      <c r="EQZ273" s="846"/>
      <c r="ERA273" s="827"/>
      <c r="ERB273" s="827"/>
      <c r="ERC273" s="827"/>
      <c r="ERD273" s="827"/>
      <c r="ERE273" s="827"/>
      <c r="ERF273" s="827"/>
      <c r="ERG273" s="827"/>
      <c r="ERH273" s="827"/>
      <c r="ERI273" s="827"/>
      <c r="ERJ273" s="827"/>
      <c r="ERK273" s="827"/>
      <c r="ERL273" s="827"/>
      <c r="ERM273" s="827"/>
      <c r="ERN273" s="827"/>
      <c r="ERO273" s="827"/>
      <c r="ERP273" s="827"/>
      <c r="ERQ273" s="827"/>
      <c r="ERR273" s="827"/>
      <c r="ERS273" s="827"/>
      <c r="ERT273" s="827"/>
      <c r="ERU273" s="827"/>
      <c r="ERV273" s="827"/>
      <c r="ERW273" s="827"/>
      <c r="ERX273" s="827"/>
      <c r="ERY273" s="844"/>
      <c r="ERZ273" s="844"/>
      <c r="ESA273" s="844"/>
      <c r="ESB273" s="844"/>
      <c r="ESC273" s="844"/>
      <c r="ESD273" s="827"/>
      <c r="ESE273" s="827"/>
      <c r="ESF273" s="844"/>
      <c r="ESG273" s="844"/>
      <c r="ESH273" s="827"/>
      <c r="ESI273" s="827"/>
      <c r="ESJ273" s="844"/>
      <c r="ESK273" s="844"/>
      <c r="ESL273" s="827"/>
      <c r="ESM273" s="827"/>
      <c r="ESN273" s="827"/>
      <c r="ESO273" s="827"/>
      <c r="ESP273" s="827"/>
      <c r="ESQ273" s="827"/>
      <c r="ESR273" s="827"/>
      <c r="ESS273" s="844"/>
      <c r="EST273" s="844"/>
      <c r="ESU273" s="827"/>
      <c r="ESV273" s="827"/>
      <c r="ESW273" s="844"/>
      <c r="ESX273" s="844"/>
      <c r="ESY273" s="827"/>
      <c r="ESZ273" s="827"/>
      <c r="ETA273" s="827"/>
      <c r="ETB273" s="827"/>
      <c r="ETC273" s="827"/>
      <c r="ETD273" s="843"/>
      <c r="ETE273" s="845"/>
      <c r="ETF273" s="827"/>
      <c r="ETG273" s="827"/>
      <c r="ETH273" s="827"/>
      <c r="ETI273" s="827"/>
      <c r="ETJ273" s="827"/>
      <c r="ETK273" s="827"/>
      <c r="ETL273" s="827"/>
      <c r="ETM273" s="846"/>
      <c r="ETN273" s="846"/>
      <c r="ETO273" s="846"/>
      <c r="ETP273" s="846"/>
      <c r="ETQ273" s="846"/>
      <c r="ETR273" s="846"/>
      <c r="ETS273" s="846"/>
      <c r="ETT273" s="846"/>
      <c r="ETU273" s="846"/>
      <c r="ETV273" s="846"/>
      <c r="ETW273" s="846"/>
      <c r="ETX273" s="846"/>
      <c r="ETY273" s="846"/>
      <c r="ETZ273" s="846"/>
      <c r="EUA273" s="846"/>
      <c r="EUB273" s="846"/>
      <c r="EUC273" s="846"/>
      <c r="EUD273" s="846"/>
      <c r="EUE273" s="846"/>
      <c r="EUF273" s="846"/>
      <c r="EUG273" s="846"/>
      <c r="EUH273" s="846"/>
      <c r="EUI273" s="846"/>
      <c r="EUJ273" s="846"/>
      <c r="EUK273" s="846"/>
      <c r="EUL273" s="846"/>
      <c r="EUM273" s="846"/>
      <c r="EUN273" s="846"/>
      <c r="EUO273" s="846"/>
      <c r="EUP273" s="846"/>
      <c r="EUQ273" s="846"/>
      <c r="EUR273" s="846"/>
      <c r="EUS273" s="846"/>
      <c r="EUT273" s="846"/>
      <c r="EUU273" s="846"/>
      <c r="EUV273" s="846"/>
      <c r="EUW273" s="846"/>
      <c r="EUX273" s="846"/>
      <c r="EUY273" s="846"/>
      <c r="EUZ273" s="846"/>
      <c r="EVA273" s="846"/>
      <c r="EVB273" s="846"/>
      <c r="EVC273" s="846"/>
      <c r="EVD273" s="846"/>
      <c r="EVE273" s="827"/>
      <c r="EVF273" s="827"/>
      <c r="EVG273" s="827"/>
      <c r="EVH273" s="827"/>
      <c r="EVI273" s="827"/>
      <c r="EVJ273" s="827"/>
      <c r="EVK273" s="827"/>
      <c r="EVL273" s="827"/>
      <c r="EVM273" s="827"/>
      <c r="EVN273" s="827"/>
      <c r="EVO273" s="827"/>
      <c r="EVP273" s="827"/>
      <c r="EVQ273" s="827"/>
      <c r="EVR273" s="827"/>
      <c r="EVS273" s="827"/>
      <c r="EVT273" s="827"/>
      <c r="EVU273" s="827"/>
      <c r="EVV273" s="827"/>
      <c r="EVW273" s="827"/>
      <c r="EVX273" s="827"/>
      <c r="EVY273" s="827"/>
      <c r="EVZ273" s="827"/>
      <c r="EWA273" s="827"/>
      <c r="EWB273" s="827"/>
      <c r="EWC273" s="844"/>
      <c r="EWD273" s="844"/>
      <c r="EWE273" s="844"/>
      <c r="EWF273" s="844"/>
      <c r="EWG273" s="844"/>
      <c r="EWH273" s="827"/>
      <c r="EWI273" s="827"/>
      <c r="EWJ273" s="844"/>
      <c r="EWK273" s="844"/>
      <c r="EWL273" s="827"/>
      <c r="EWM273" s="827"/>
      <c r="EWN273" s="844"/>
      <c r="EWO273" s="844"/>
      <c r="EWP273" s="827"/>
      <c r="EWQ273" s="827"/>
      <c r="EWR273" s="827"/>
      <c r="EWS273" s="827"/>
      <c r="EWT273" s="827"/>
      <c r="EWU273" s="827"/>
      <c r="EWV273" s="827"/>
      <c r="EWW273" s="844"/>
      <c r="EWX273" s="844"/>
      <c r="EWY273" s="827"/>
      <c r="EWZ273" s="827"/>
      <c r="EXA273" s="844"/>
      <c r="EXB273" s="844"/>
      <c r="EXC273" s="827"/>
      <c r="EXD273" s="827"/>
      <c r="EXE273" s="827"/>
      <c r="EXF273" s="827"/>
      <c r="EXG273" s="827"/>
      <c r="EXH273" s="843"/>
      <c r="EXI273" s="845"/>
      <c r="EXJ273" s="827"/>
      <c r="EXK273" s="827"/>
      <c r="EXL273" s="827"/>
      <c r="EXM273" s="827"/>
      <c r="EXN273" s="827"/>
      <c r="EXO273" s="827"/>
      <c r="EXP273" s="827"/>
      <c r="EXQ273" s="846"/>
      <c r="EXR273" s="846"/>
      <c r="EXS273" s="846"/>
      <c r="EXT273" s="846"/>
      <c r="EXU273" s="846"/>
      <c r="EXV273" s="846"/>
      <c r="EXW273" s="846"/>
      <c r="EXX273" s="846"/>
      <c r="EXY273" s="846"/>
      <c r="EXZ273" s="846"/>
      <c r="EYA273" s="846"/>
      <c r="EYB273" s="846"/>
      <c r="EYC273" s="846"/>
      <c r="EYD273" s="846"/>
      <c r="EYE273" s="846"/>
      <c r="EYF273" s="846"/>
      <c r="EYG273" s="846"/>
      <c r="EYH273" s="846"/>
      <c r="EYI273" s="846"/>
      <c r="EYJ273" s="846"/>
      <c r="EYK273" s="846"/>
      <c r="EYL273" s="846"/>
      <c r="EYM273" s="846"/>
      <c r="EYN273" s="846"/>
      <c r="EYO273" s="846"/>
      <c r="EYP273" s="846"/>
      <c r="EYQ273" s="846"/>
      <c r="EYR273" s="846"/>
      <c r="EYS273" s="846"/>
      <c r="EYT273" s="846"/>
      <c r="EYU273" s="846"/>
      <c r="EYV273" s="846"/>
      <c r="EYW273" s="846"/>
      <c r="EYX273" s="846"/>
      <c r="EYY273" s="846"/>
      <c r="EYZ273" s="846"/>
      <c r="EZA273" s="846"/>
      <c r="EZB273" s="846"/>
      <c r="EZC273" s="846"/>
      <c r="EZD273" s="846"/>
      <c r="EZE273" s="846"/>
      <c r="EZF273" s="846"/>
      <c r="EZG273" s="846"/>
      <c r="EZH273" s="846"/>
      <c r="EZI273" s="827"/>
      <c r="EZJ273" s="827"/>
      <c r="EZK273" s="827"/>
      <c r="EZL273" s="827"/>
      <c r="EZM273" s="827"/>
      <c r="EZN273" s="827"/>
      <c r="EZO273" s="827"/>
      <c r="EZP273" s="827"/>
      <c r="EZQ273" s="827"/>
      <c r="EZR273" s="827"/>
      <c r="EZS273" s="827"/>
      <c r="EZT273" s="827"/>
      <c r="EZU273" s="827"/>
      <c r="EZV273" s="827"/>
      <c r="EZW273" s="827"/>
      <c r="EZX273" s="827"/>
      <c r="EZY273" s="827"/>
      <c r="EZZ273" s="827"/>
      <c r="FAA273" s="827"/>
      <c r="FAB273" s="827"/>
      <c r="FAC273" s="827"/>
      <c r="FAD273" s="827"/>
      <c r="FAE273" s="827"/>
      <c r="FAF273" s="827"/>
      <c r="FAG273" s="844"/>
      <c r="FAH273" s="844"/>
      <c r="FAI273" s="844"/>
      <c r="FAJ273" s="844"/>
      <c r="FAK273" s="844"/>
      <c r="FAL273" s="827"/>
      <c r="FAM273" s="827"/>
      <c r="FAN273" s="844"/>
      <c r="FAO273" s="844"/>
      <c r="FAP273" s="827"/>
      <c r="FAQ273" s="827"/>
      <c r="FAR273" s="844"/>
      <c r="FAS273" s="844"/>
      <c r="FAT273" s="827"/>
      <c r="FAU273" s="827"/>
      <c r="FAV273" s="827"/>
      <c r="FAW273" s="827"/>
      <c r="FAX273" s="827"/>
      <c r="FAY273" s="827"/>
      <c r="FAZ273" s="827"/>
      <c r="FBA273" s="844"/>
      <c r="FBB273" s="844"/>
      <c r="FBC273" s="827"/>
      <c r="FBD273" s="827"/>
      <c r="FBE273" s="844"/>
      <c r="FBF273" s="844"/>
      <c r="FBG273" s="827"/>
      <c r="FBH273" s="827"/>
      <c r="FBI273" s="827"/>
      <c r="FBJ273" s="827"/>
      <c r="FBK273" s="827"/>
      <c r="FBL273" s="843"/>
      <c r="FBM273" s="845"/>
      <c r="FBN273" s="827"/>
      <c r="FBO273" s="827"/>
      <c r="FBP273" s="827"/>
      <c r="FBQ273" s="827"/>
      <c r="FBR273" s="827"/>
      <c r="FBS273" s="827"/>
      <c r="FBT273" s="827"/>
      <c r="FBU273" s="846"/>
      <c r="FBV273" s="846"/>
      <c r="FBW273" s="846"/>
      <c r="FBX273" s="846"/>
      <c r="FBY273" s="846"/>
      <c r="FBZ273" s="846"/>
      <c r="FCA273" s="846"/>
      <c r="FCB273" s="846"/>
      <c r="FCC273" s="846"/>
      <c r="FCD273" s="846"/>
      <c r="FCE273" s="846"/>
      <c r="FCF273" s="846"/>
      <c r="FCG273" s="846"/>
      <c r="FCH273" s="846"/>
      <c r="FCI273" s="846"/>
      <c r="FCJ273" s="846"/>
      <c r="FCK273" s="846"/>
      <c r="FCL273" s="846"/>
      <c r="FCM273" s="846"/>
      <c r="FCN273" s="846"/>
      <c r="FCO273" s="846"/>
      <c r="FCP273" s="846"/>
      <c r="FCQ273" s="846"/>
      <c r="FCR273" s="846"/>
      <c r="FCS273" s="846"/>
      <c r="FCT273" s="846"/>
      <c r="FCU273" s="846"/>
      <c r="FCV273" s="846"/>
      <c r="FCW273" s="846"/>
      <c r="FCX273" s="846"/>
      <c r="FCY273" s="846"/>
      <c r="FCZ273" s="846"/>
      <c r="FDA273" s="846"/>
      <c r="FDB273" s="846"/>
      <c r="FDC273" s="846"/>
      <c r="FDD273" s="846"/>
      <c r="FDE273" s="846"/>
      <c r="FDF273" s="846"/>
      <c r="FDG273" s="846"/>
      <c r="FDH273" s="846"/>
      <c r="FDI273" s="846"/>
      <c r="FDJ273" s="846"/>
      <c r="FDK273" s="846"/>
      <c r="FDL273" s="846"/>
      <c r="FDM273" s="827"/>
      <c r="FDN273" s="827"/>
      <c r="FDO273" s="827"/>
      <c r="FDP273" s="827"/>
      <c r="FDQ273" s="827"/>
      <c r="FDR273" s="827"/>
      <c r="FDS273" s="827"/>
      <c r="FDT273" s="827"/>
      <c r="FDU273" s="827"/>
      <c r="FDV273" s="827"/>
      <c r="FDW273" s="827"/>
      <c r="FDX273" s="827"/>
      <c r="FDY273" s="827"/>
      <c r="FDZ273" s="827"/>
      <c r="FEA273" s="827"/>
      <c r="FEB273" s="827"/>
      <c r="FEC273" s="827"/>
      <c r="FED273" s="827"/>
      <c r="FEE273" s="827"/>
      <c r="FEF273" s="827"/>
      <c r="FEG273" s="827"/>
      <c r="FEH273" s="827"/>
      <c r="FEI273" s="827"/>
      <c r="FEJ273" s="827"/>
      <c r="FEK273" s="844"/>
      <c r="FEL273" s="844"/>
      <c r="FEM273" s="844"/>
      <c r="FEN273" s="844"/>
      <c r="FEO273" s="844"/>
      <c r="FEP273" s="827"/>
      <c r="FEQ273" s="827"/>
      <c r="FER273" s="844"/>
      <c r="FES273" s="844"/>
      <c r="FET273" s="827"/>
      <c r="FEU273" s="827"/>
      <c r="FEV273" s="844"/>
      <c r="FEW273" s="844"/>
      <c r="FEX273" s="827"/>
      <c r="FEY273" s="827"/>
      <c r="FEZ273" s="827"/>
      <c r="FFA273" s="827"/>
      <c r="FFB273" s="827"/>
      <c r="FFC273" s="827"/>
      <c r="FFD273" s="827"/>
      <c r="FFE273" s="844"/>
      <c r="FFF273" s="844"/>
      <c r="FFG273" s="827"/>
      <c r="FFH273" s="827"/>
      <c r="FFI273" s="844"/>
      <c r="FFJ273" s="844"/>
      <c r="FFK273" s="827"/>
      <c r="FFL273" s="827"/>
      <c r="FFM273" s="827"/>
      <c r="FFN273" s="827"/>
      <c r="FFO273" s="827"/>
      <c r="FFP273" s="843"/>
      <c r="FFQ273" s="845"/>
      <c r="FFR273" s="827"/>
      <c r="FFS273" s="827"/>
      <c r="FFT273" s="827"/>
      <c r="FFU273" s="827"/>
      <c r="FFV273" s="827"/>
      <c r="FFW273" s="827"/>
      <c r="FFX273" s="827"/>
      <c r="FFY273" s="846"/>
      <c r="FFZ273" s="846"/>
      <c r="FGA273" s="846"/>
      <c r="FGB273" s="846"/>
      <c r="FGC273" s="846"/>
      <c r="FGD273" s="846"/>
      <c r="FGE273" s="846"/>
      <c r="FGF273" s="846"/>
      <c r="FGG273" s="846"/>
      <c r="FGH273" s="846"/>
      <c r="FGI273" s="846"/>
      <c r="FGJ273" s="846"/>
      <c r="FGK273" s="846"/>
      <c r="FGL273" s="846"/>
      <c r="FGM273" s="846"/>
      <c r="FGN273" s="846"/>
      <c r="FGO273" s="846"/>
      <c r="FGP273" s="846"/>
      <c r="FGQ273" s="846"/>
      <c r="FGR273" s="846"/>
      <c r="FGS273" s="846"/>
      <c r="FGT273" s="846"/>
      <c r="FGU273" s="846"/>
      <c r="FGV273" s="846"/>
      <c r="FGW273" s="846"/>
      <c r="FGX273" s="846"/>
      <c r="FGY273" s="846"/>
      <c r="FGZ273" s="846"/>
      <c r="FHA273" s="846"/>
      <c r="FHB273" s="846"/>
      <c r="FHC273" s="846"/>
      <c r="FHD273" s="846"/>
      <c r="FHE273" s="846"/>
      <c r="FHF273" s="846"/>
      <c r="FHG273" s="846"/>
      <c r="FHH273" s="846"/>
      <c r="FHI273" s="846"/>
      <c r="FHJ273" s="846"/>
      <c r="FHK273" s="846"/>
      <c r="FHL273" s="846"/>
      <c r="FHM273" s="846"/>
      <c r="FHN273" s="846"/>
      <c r="FHO273" s="846"/>
      <c r="FHP273" s="846"/>
      <c r="FHQ273" s="827"/>
      <c r="FHR273" s="827"/>
      <c r="FHS273" s="827"/>
      <c r="FHT273" s="827"/>
      <c r="FHU273" s="827"/>
      <c r="FHV273" s="827"/>
      <c r="FHW273" s="827"/>
      <c r="FHX273" s="827"/>
      <c r="FHY273" s="827"/>
      <c r="FHZ273" s="827"/>
      <c r="FIA273" s="827"/>
      <c r="FIB273" s="827"/>
      <c r="FIC273" s="827"/>
      <c r="FID273" s="827"/>
      <c r="FIE273" s="827"/>
      <c r="FIF273" s="827"/>
      <c r="FIG273" s="827"/>
      <c r="FIH273" s="827"/>
      <c r="FII273" s="827"/>
      <c r="FIJ273" s="827"/>
      <c r="FIK273" s="827"/>
      <c r="FIL273" s="827"/>
      <c r="FIM273" s="827"/>
      <c r="FIN273" s="827"/>
      <c r="FIO273" s="844"/>
      <c r="FIP273" s="844"/>
      <c r="FIQ273" s="844"/>
      <c r="FIR273" s="844"/>
      <c r="FIS273" s="844"/>
      <c r="FIT273" s="827"/>
      <c r="FIU273" s="827"/>
      <c r="FIV273" s="844"/>
      <c r="FIW273" s="844"/>
      <c r="FIX273" s="827"/>
      <c r="FIY273" s="827"/>
      <c r="FIZ273" s="844"/>
      <c r="FJA273" s="844"/>
      <c r="FJB273" s="827"/>
      <c r="FJC273" s="827"/>
      <c r="FJD273" s="827"/>
      <c r="FJE273" s="827"/>
      <c r="FJF273" s="827"/>
      <c r="FJG273" s="827"/>
      <c r="FJH273" s="827"/>
      <c r="FJI273" s="844"/>
      <c r="FJJ273" s="844"/>
      <c r="FJK273" s="827"/>
      <c r="FJL273" s="827"/>
      <c r="FJM273" s="844"/>
      <c r="FJN273" s="844"/>
      <c r="FJO273" s="827"/>
      <c r="FJP273" s="827"/>
      <c r="FJQ273" s="827"/>
      <c r="FJR273" s="827"/>
      <c r="FJS273" s="827"/>
      <c r="FJT273" s="843"/>
      <c r="FJU273" s="845"/>
      <c r="FJV273" s="827"/>
      <c r="FJW273" s="827"/>
      <c r="FJX273" s="827"/>
      <c r="FJY273" s="827"/>
      <c r="FJZ273" s="827"/>
      <c r="FKA273" s="827"/>
      <c r="FKB273" s="827"/>
      <c r="FKC273" s="846"/>
      <c r="FKD273" s="846"/>
      <c r="FKE273" s="846"/>
      <c r="FKF273" s="846"/>
      <c r="FKG273" s="846"/>
      <c r="FKH273" s="846"/>
      <c r="FKI273" s="846"/>
      <c r="FKJ273" s="846"/>
      <c r="FKK273" s="846"/>
      <c r="FKL273" s="846"/>
      <c r="FKM273" s="846"/>
      <c r="FKN273" s="846"/>
      <c r="FKO273" s="846"/>
      <c r="FKP273" s="846"/>
      <c r="FKQ273" s="846"/>
      <c r="FKR273" s="846"/>
      <c r="FKS273" s="846"/>
      <c r="FKT273" s="846"/>
      <c r="FKU273" s="846"/>
      <c r="FKV273" s="846"/>
      <c r="FKW273" s="846"/>
      <c r="FKX273" s="846"/>
      <c r="FKY273" s="846"/>
      <c r="FKZ273" s="846"/>
      <c r="FLA273" s="846"/>
      <c r="FLB273" s="846"/>
      <c r="FLC273" s="846"/>
      <c r="FLD273" s="846"/>
      <c r="FLE273" s="846"/>
      <c r="FLF273" s="846"/>
      <c r="FLG273" s="846"/>
      <c r="FLH273" s="846"/>
      <c r="FLI273" s="846"/>
      <c r="FLJ273" s="846"/>
      <c r="FLK273" s="846"/>
      <c r="FLL273" s="846"/>
      <c r="FLM273" s="846"/>
      <c r="FLN273" s="846"/>
      <c r="FLO273" s="846"/>
      <c r="FLP273" s="846"/>
      <c r="FLQ273" s="846"/>
      <c r="FLR273" s="846"/>
      <c r="FLS273" s="846"/>
      <c r="FLT273" s="846"/>
      <c r="FLU273" s="827"/>
      <c r="FLV273" s="827"/>
      <c r="FLW273" s="827"/>
      <c r="FLX273" s="827"/>
      <c r="FLY273" s="827"/>
      <c r="FLZ273" s="827"/>
      <c r="FMA273" s="827"/>
      <c r="FMB273" s="827"/>
      <c r="FMC273" s="827"/>
      <c r="FMD273" s="827"/>
      <c r="FME273" s="827"/>
      <c r="FMF273" s="827"/>
      <c r="FMG273" s="827"/>
      <c r="FMH273" s="827"/>
      <c r="FMI273" s="827"/>
      <c r="FMJ273" s="827"/>
      <c r="FMK273" s="827"/>
      <c r="FML273" s="827"/>
      <c r="FMM273" s="827"/>
      <c r="FMN273" s="827"/>
      <c r="FMO273" s="827"/>
      <c r="FMP273" s="827"/>
      <c r="FMQ273" s="827"/>
      <c r="FMR273" s="827"/>
      <c r="FMS273" s="844"/>
      <c r="FMT273" s="844"/>
      <c r="FMU273" s="844"/>
      <c r="FMV273" s="844"/>
      <c r="FMW273" s="844"/>
      <c r="FMX273" s="827"/>
      <c r="FMY273" s="827"/>
      <c r="FMZ273" s="844"/>
      <c r="FNA273" s="844"/>
      <c r="FNB273" s="827"/>
      <c r="FNC273" s="827"/>
      <c r="FND273" s="844"/>
      <c r="FNE273" s="844"/>
      <c r="FNF273" s="827"/>
      <c r="FNG273" s="827"/>
      <c r="FNH273" s="827"/>
      <c r="FNI273" s="827"/>
      <c r="FNJ273" s="827"/>
      <c r="FNK273" s="827"/>
      <c r="FNL273" s="827"/>
      <c r="FNM273" s="844"/>
      <c r="FNN273" s="844"/>
      <c r="FNO273" s="827"/>
      <c r="FNP273" s="827"/>
      <c r="FNQ273" s="844"/>
      <c r="FNR273" s="844"/>
      <c r="FNS273" s="827"/>
      <c r="FNT273" s="827"/>
      <c r="FNU273" s="827"/>
      <c r="FNV273" s="827"/>
      <c r="FNW273" s="827"/>
      <c r="FNX273" s="843"/>
      <c r="FNY273" s="845"/>
      <c r="FNZ273" s="827"/>
      <c r="FOA273" s="827"/>
      <c r="FOB273" s="827"/>
      <c r="FOC273" s="827"/>
      <c r="FOD273" s="827"/>
      <c r="FOE273" s="827"/>
      <c r="FOF273" s="827"/>
      <c r="FOG273" s="846"/>
      <c r="FOH273" s="846"/>
      <c r="FOI273" s="846"/>
      <c r="FOJ273" s="846"/>
      <c r="FOK273" s="846"/>
      <c r="FOL273" s="846"/>
      <c r="FOM273" s="846"/>
      <c r="FON273" s="846"/>
      <c r="FOO273" s="846"/>
      <c r="FOP273" s="846"/>
      <c r="FOQ273" s="846"/>
      <c r="FOR273" s="846"/>
      <c r="FOS273" s="846"/>
      <c r="FOT273" s="846"/>
      <c r="FOU273" s="846"/>
      <c r="FOV273" s="846"/>
      <c r="FOW273" s="846"/>
      <c r="FOX273" s="846"/>
      <c r="FOY273" s="846"/>
      <c r="FOZ273" s="846"/>
      <c r="FPA273" s="846"/>
      <c r="FPB273" s="846"/>
      <c r="FPC273" s="846"/>
      <c r="FPD273" s="846"/>
      <c r="FPE273" s="846"/>
      <c r="FPF273" s="846"/>
      <c r="FPG273" s="846"/>
      <c r="FPH273" s="846"/>
      <c r="FPI273" s="846"/>
      <c r="FPJ273" s="846"/>
      <c r="FPK273" s="846"/>
      <c r="FPL273" s="846"/>
      <c r="FPM273" s="846"/>
      <c r="FPN273" s="846"/>
      <c r="FPO273" s="846"/>
      <c r="FPP273" s="846"/>
      <c r="FPQ273" s="846"/>
      <c r="FPR273" s="846"/>
      <c r="FPS273" s="846"/>
      <c r="FPT273" s="846"/>
      <c r="FPU273" s="846"/>
      <c r="FPV273" s="846"/>
      <c r="FPW273" s="846"/>
      <c r="FPX273" s="846"/>
      <c r="FPY273" s="827"/>
      <c r="FPZ273" s="827"/>
      <c r="FQA273" s="827"/>
      <c r="FQB273" s="827"/>
      <c r="FQC273" s="827"/>
      <c r="FQD273" s="827"/>
      <c r="FQE273" s="827"/>
      <c r="FQF273" s="827"/>
      <c r="FQG273" s="827"/>
      <c r="FQH273" s="827"/>
      <c r="FQI273" s="827"/>
      <c r="FQJ273" s="827"/>
      <c r="FQK273" s="827"/>
      <c r="FQL273" s="827"/>
      <c r="FQM273" s="827"/>
      <c r="FQN273" s="827"/>
      <c r="FQO273" s="827"/>
      <c r="FQP273" s="827"/>
      <c r="FQQ273" s="827"/>
      <c r="FQR273" s="827"/>
      <c r="FQS273" s="827"/>
      <c r="FQT273" s="827"/>
      <c r="FQU273" s="827"/>
      <c r="FQV273" s="827"/>
      <c r="FQW273" s="844"/>
      <c r="FQX273" s="844"/>
      <c r="FQY273" s="844"/>
      <c r="FQZ273" s="844"/>
      <c r="FRA273" s="844"/>
      <c r="FRB273" s="827"/>
      <c r="FRC273" s="827"/>
      <c r="FRD273" s="844"/>
      <c r="FRE273" s="844"/>
      <c r="FRF273" s="827"/>
      <c r="FRG273" s="827"/>
      <c r="FRH273" s="844"/>
      <c r="FRI273" s="844"/>
      <c r="FRJ273" s="827"/>
      <c r="FRK273" s="827"/>
      <c r="FRL273" s="827"/>
      <c r="FRM273" s="827"/>
      <c r="FRN273" s="827"/>
      <c r="FRO273" s="827"/>
      <c r="FRP273" s="827"/>
      <c r="FRQ273" s="844"/>
      <c r="FRR273" s="844"/>
      <c r="FRS273" s="827"/>
      <c r="FRT273" s="827"/>
      <c r="FRU273" s="844"/>
      <c r="FRV273" s="844"/>
      <c r="FRW273" s="827"/>
      <c r="FRX273" s="827"/>
      <c r="FRY273" s="827"/>
      <c r="FRZ273" s="827"/>
      <c r="FSA273" s="827"/>
      <c r="FSB273" s="843"/>
      <c r="FSC273" s="845"/>
      <c r="FSD273" s="827"/>
      <c r="FSE273" s="827"/>
      <c r="FSF273" s="827"/>
      <c r="FSG273" s="827"/>
      <c r="FSH273" s="827"/>
      <c r="FSI273" s="827"/>
      <c r="FSJ273" s="827"/>
      <c r="FSK273" s="846"/>
      <c r="FSL273" s="846"/>
      <c r="FSM273" s="846"/>
      <c r="FSN273" s="846"/>
      <c r="FSO273" s="846"/>
      <c r="FSP273" s="846"/>
      <c r="FSQ273" s="846"/>
      <c r="FSR273" s="846"/>
      <c r="FSS273" s="846"/>
      <c r="FST273" s="846"/>
      <c r="FSU273" s="846"/>
      <c r="FSV273" s="846"/>
      <c r="FSW273" s="846"/>
      <c r="FSX273" s="846"/>
      <c r="FSY273" s="846"/>
      <c r="FSZ273" s="846"/>
      <c r="FTA273" s="846"/>
      <c r="FTB273" s="846"/>
      <c r="FTC273" s="846"/>
      <c r="FTD273" s="846"/>
      <c r="FTE273" s="846"/>
      <c r="FTF273" s="846"/>
      <c r="FTG273" s="846"/>
      <c r="FTH273" s="846"/>
      <c r="FTI273" s="846"/>
      <c r="FTJ273" s="846"/>
      <c r="FTK273" s="846"/>
      <c r="FTL273" s="846"/>
      <c r="FTM273" s="846"/>
      <c r="FTN273" s="846"/>
      <c r="FTO273" s="846"/>
      <c r="FTP273" s="846"/>
      <c r="FTQ273" s="846"/>
      <c r="FTR273" s="846"/>
      <c r="FTS273" s="846"/>
      <c r="FTT273" s="846"/>
      <c r="FTU273" s="846"/>
      <c r="FTV273" s="846"/>
      <c r="FTW273" s="846"/>
      <c r="FTX273" s="846"/>
      <c r="FTY273" s="846"/>
      <c r="FTZ273" s="846"/>
      <c r="FUA273" s="846"/>
      <c r="FUB273" s="846"/>
      <c r="FUC273" s="827"/>
      <c r="FUD273" s="827"/>
      <c r="FUE273" s="827"/>
      <c r="FUF273" s="827"/>
      <c r="FUG273" s="827"/>
      <c r="FUH273" s="827"/>
      <c r="FUI273" s="827"/>
      <c r="FUJ273" s="827"/>
      <c r="FUK273" s="827"/>
      <c r="FUL273" s="827"/>
      <c r="FUM273" s="827"/>
      <c r="FUN273" s="827"/>
      <c r="FUO273" s="827"/>
      <c r="FUP273" s="827"/>
      <c r="FUQ273" s="827"/>
      <c r="FUR273" s="827"/>
      <c r="FUS273" s="827"/>
      <c r="FUT273" s="827"/>
      <c r="FUU273" s="827"/>
      <c r="FUV273" s="827"/>
      <c r="FUW273" s="827"/>
      <c r="FUX273" s="827"/>
      <c r="FUY273" s="827"/>
      <c r="FUZ273" s="827"/>
      <c r="FVA273" s="844"/>
      <c r="FVB273" s="844"/>
      <c r="FVC273" s="844"/>
      <c r="FVD273" s="844"/>
      <c r="FVE273" s="844"/>
      <c r="FVF273" s="827"/>
      <c r="FVG273" s="827"/>
      <c r="FVH273" s="844"/>
      <c r="FVI273" s="844"/>
      <c r="FVJ273" s="827"/>
      <c r="FVK273" s="827"/>
      <c r="FVL273" s="844"/>
      <c r="FVM273" s="844"/>
      <c r="FVN273" s="827"/>
      <c r="FVO273" s="827"/>
      <c r="FVP273" s="827"/>
      <c r="FVQ273" s="827"/>
      <c r="FVR273" s="827"/>
      <c r="FVS273" s="827"/>
      <c r="FVT273" s="827"/>
      <c r="FVU273" s="844"/>
      <c r="FVV273" s="844"/>
      <c r="FVW273" s="827"/>
      <c r="FVX273" s="827"/>
      <c r="FVY273" s="844"/>
      <c r="FVZ273" s="844"/>
      <c r="FWA273" s="827"/>
      <c r="FWB273" s="827"/>
      <c r="FWC273" s="827"/>
      <c r="FWD273" s="827"/>
      <c r="FWE273" s="827"/>
      <c r="FWF273" s="843"/>
      <c r="FWG273" s="845"/>
      <c r="FWH273" s="827"/>
      <c r="FWI273" s="827"/>
      <c r="FWJ273" s="827"/>
      <c r="FWK273" s="827"/>
      <c r="FWL273" s="827"/>
      <c r="FWM273" s="827"/>
      <c r="FWN273" s="827"/>
      <c r="FWO273" s="846"/>
      <c r="FWP273" s="846"/>
      <c r="FWQ273" s="846"/>
      <c r="FWR273" s="846"/>
      <c r="FWS273" s="846"/>
      <c r="FWT273" s="846"/>
      <c r="FWU273" s="846"/>
      <c r="FWV273" s="846"/>
      <c r="FWW273" s="846"/>
      <c r="FWX273" s="846"/>
      <c r="FWY273" s="846"/>
      <c r="FWZ273" s="846"/>
      <c r="FXA273" s="846"/>
      <c r="FXB273" s="846"/>
      <c r="FXC273" s="846"/>
      <c r="FXD273" s="846"/>
      <c r="FXE273" s="846"/>
      <c r="FXF273" s="846"/>
      <c r="FXG273" s="846"/>
      <c r="FXH273" s="846"/>
      <c r="FXI273" s="846"/>
      <c r="FXJ273" s="846"/>
      <c r="FXK273" s="846"/>
      <c r="FXL273" s="846"/>
      <c r="FXM273" s="846"/>
      <c r="FXN273" s="846"/>
      <c r="FXO273" s="846"/>
      <c r="FXP273" s="846"/>
      <c r="FXQ273" s="846"/>
      <c r="FXR273" s="846"/>
      <c r="FXS273" s="846"/>
      <c r="FXT273" s="846"/>
      <c r="FXU273" s="846"/>
      <c r="FXV273" s="846"/>
      <c r="FXW273" s="846"/>
      <c r="FXX273" s="846"/>
      <c r="FXY273" s="846"/>
      <c r="FXZ273" s="846"/>
      <c r="FYA273" s="846"/>
      <c r="FYB273" s="846"/>
      <c r="FYC273" s="846"/>
      <c r="FYD273" s="846"/>
      <c r="FYE273" s="846"/>
      <c r="FYF273" s="846"/>
      <c r="FYG273" s="827"/>
      <c r="FYH273" s="827"/>
      <c r="FYI273" s="827"/>
      <c r="FYJ273" s="827"/>
      <c r="FYK273" s="827"/>
      <c r="FYL273" s="827"/>
      <c r="FYM273" s="827"/>
      <c r="FYN273" s="827"/>
      <c r="FYO273" s="827"/>
      <c r="FYP273" s="827"/>
      <c r="FYQ273" s="827"/>
      <c r="FYR273" s="827"/>
      <c r="FYS273" s="827"/>
      <c r="FYT273" s="827"/>
      <c r="FYU273" s="827"/>
      <c r="FYV273" s="827"/>
      <c r="FYW273" s="827"/>
      <c r="FYX273" s="827"/>
      <c r="FYY273" s="827"/>
      <c r="FYZ273" s="827"/>
      <c r="FZA273" s="827"/>
      <c r="FZB273" s="827"/>
      <c r="FZC273" s="827"/>
      <c r="FZD273" s="827"/>
      <c r="FZE273" s="844"/>
      <c r="FZF273" s="844"/>
      <c r="FZG273" s="844"/>
      <c r="FZH273" s="844"/>
      <c r="FZI273" s="844"/>
      <c r="FZJ273" s="827"/>
      <c r="FZK273" s="827"/>
      <c r="FZL273" s="844"/>
      <c r="FZM273" s="844"/>
      <c r="FZN273" s="827"/>
      <c r="FZO273" s="827"/>
      <c r="FZP273" s="844"/>
      <c r="FZQ273" s="844"/>
      <c r="FZR273" s="827"/>
      <c r="FZS273" s="827"/>
      <c r="FZT273" s="827"/>
      <c r="FZU273" s="827"/>
      <c r="FZV273" s="827"/>
      <c r="FZW273" s="827"/>
      <c r="FZX273" s="827"/>
      <c r="FZY273" s="844"/>
      <c r="FZZ273" s="844"/>
      <c r="GAA273" s="827"/>
      <c r="GAB273" s="827"/>
      <c r="GAC273" s="844"/>
      <c r="GAD273" s="844"/>
      <c r="GAE273" s="827"/>
      <c r="GAF273" s="827"/>
      <c r="GAG273" s="827"/>
      <c r="GAH273" s="827"/>
      <c r="GAI273" s="827"/>
      <c r="GAJ273" s="843"/>
      <c r="GAK273" s="845"/>
      <c r="GAL273" s="827"/>
      <c r="GAM273" s="827"/>
      <c r="GAN273" s="827"/>
      <c r="GAO273" s="827"/>
      <c r="GAP273" s="827"/>
      <c r="GAQ273" s="827"/>
      <c r="GAR273" s="827"/>
      <c r="GAS273" s="846"/>
      <c r="GAT273" s="846"/>
      <c r="GAU273" s="846"/>
      <c r="GAV273" s="846"/>
      <c r="GAW273" s="846"/>
      <c r="GAX273" s="846"/>
      <c r="GAY273" s="846"/>
      <c r="GAZ273" s="846"/>
      <c r="GBA273" s="846"/>
      <c r="GBB273" s="846"/>
      <c r="GBC273" s="846"/>
      <c r="GBD273" s="846"/>
      <c r="GBE273" s="846"/>
      <c r="GBF273" s="846"/>
      <c r="GBG273" s="846"/>
      <c r="GBH273" s="846"/>
      <c r="GBI273" s="846"/>
      <c r="GBJ273" s="846"/>
      <c r="GBK273" s="846"/>
      <c r="GBL273" s="846"/>
      <c r="GBM273" s="846"/>
      <c r="GBN273" s="846"/>
      <c r="GBO273" s="846"/>
      <c r="GBP273" s="846"/>
      <c r="GBQ273" s="846"/>
      <c r="GBR273" s="846"/>
      <c r="GBS273" s="846"/>
      <c r="GBT273" s="846"/>
      <c r="GBU273" s="846"/>
      <c r="GBV273" s="846"/>
      <c r="GBW273" s="846"/>
      <c r="GBX273" s="846"/>
      <c r="GBY273" s="846"/>
      <c r="GBZ273" s="846"/>
      <c r="GCA273" s="846"/>
      <c r="GCB273" s="846"/>
      <c r="GCC273" s="846"/>
      <c r="GCD273" s="846"/>
      <c r="GCE273" s="846"/>
      <c r="GCF273" s="846"/>
      <c r="GCG273" s="846"/>
      <c r="GCH273" s="846"/>
      <c r="GCI273" s="846"/>
      <c r="GCJ273" s="846"/>
      <c r="GCK273" s="827"/>
      <c r="GCL273" s="827"/>
      <c r="GCM273" s="827"/>
      <c r="GCN273" s="827"/>
      <c r="GCO273" s="827"/>
      <c r="GCP273" s="827"/>
      <c r="GCQ273" s="827"/>
      <c r="GCR273" s="827"/>
      <c r="GCS273" s="827"/>
      <c r="GCT273" s="827"/>
      <c r="GCU273" s="827"/>
      <c r="GCV273" s="827"/>
      <c r="GCW273" s="827"/>
      <c r="GCX273" s="827"/>
      <c r="GCY273" s="827"/>
      <c r="GCZ273" s="827"/>
      <c r="GDA273" s="827"/>
      <c r="GDB273" s="827"/>
      <c r="GDC273" s="827"/>
      <c r="GDD273" s="827"/>
      <c r="GDE273" s="827"/>
      <c r="GDF273" s="827"/>
      <c r="GDG273" s="827"/>
      <c r="GDH273" s="827"/>
      <c r="GDI273" s="844"/>
      <c r="GDJ273" s="844"/>
      <c r="GDK273" s="844"/>
      <c r="GDL273" s="844"/>
      <c r="GDM273" s="844"/>
      <c r="GDN273" s="827"/>
      <c r="GDO273" s="827"/>
      <c r="GDP273" s="844"/>
      <c r="GDQ273" s="844"/>
      <c r="GDR273" s="827"/>
      <c r="GDS273" s="827"/>
      <c r="GDT273" s="844"/>
      <c r="GDU273" s="844"/>
      <c r="GDV273" s="827"/>
      <c r="GDW273" s="827"/>
      <c r="GDX273" s="827"/>
      <c r="GDY273" s="827"/>
      <c r="GDZ273" s="827"/>
      <c r="GEA273" s="827"/>
      <c r="GEB273" s="827"/>
      <c r="GEC273" s="844"/>
      <c r="GED273" s="844"/>
      <c r="GEE273" s="827"/>
      <c r="GEF273" s="827"/>
      <c r="GEG273" s="844"/>
      <c r="GEH273" s="844"/>
      <c r="GEI273" s="827"/>
      <c r="GEJ273" s="827"/>
      <c r="GEK273" s="827"/>
      <c r="GEL273" s="827"/>
      <c r="GEM273" s="827"/>
      <c r="GEN273" s="843"/>
      <c r="GEO273" s="845"/>
      <c r="GEP273" s="827"/>
      <c r="GEQ273" s="827"/>
      <c r="GER273" s="827"/>
      <c r="GES273" s="827"/>
      <c r="GET273" s="827"/>
      <c r="GEU273" s="827"/>
      <c r="GEV273" s="827"/>
      <c r="GEW273" s="846"/>
      <c r="GEX273" s="846"/>
      <c r="GEY273" s="846"/>
      <c r="GEZ273" s="846"/>
      <c r="GFA273" s="846"/>
      <c r="GFB273" s="846"/>
      <c r="GFC273" s="846"/>
      <c r="GFD273" s="846"/>
      <c r="GFE273" s="846"/>
      <c r="GFF273" s="846"/>
      <c r="GFG273" s="846"/>
      <c r="GFH273" s="846"/>
      <c r="GFI273" s="846"/>
      <c r="GFJ273" s="846"/>
      <c r="GFK273" s="846"/>
      <c r="GFL273" s="846"/>
      <c r="GFM273" s="846"/>
      <c r="GFN273" s="846"/>
      <c r="GFO273" s="846"/>
      <c r="GFP273" s="846"/>
      <c r="GFQ273" s="846"/>
      <c r="GFR273" s="846"/>
      <c r="GFS273" s="846"/>
      <c r="GFT273" s="846"/>
      <c r="GFU273" s="846"/>
      <c r="GFV273" s="846"/>
      <c r="GFW273" s="846"/>
      <c r="GFX273" s="846"/>
      <c r="GFY273" s="846"/>
      <c r="GFZ273" s="846"/>
      <c r="GGA273" s="846"/>
      <c r="GGB273" s="846"/>
      <c r="GGC273" s="846"/>
      <c r="GGD273" s="846"/>
      <c r="GGE273" s="846"/>
      <c r="GGF273" s="846"/>
      <c r="GGG273" s="846"/>
      <c r="GGH273" s="846"/>
      <c r="GGI273" s="846"/>
      <c r="GGJ273" s="846"/>
      <c r="GGK273" s="846"/>
      <c r="GGL273" s="846"/>
      <c r="GGM273" s="846"/>
      <c r="GGN273" s="846"/>
      <c r="GGO273" s="827"/>
      <c r="GGP273" s="827"/>
      <c r="GGQ273" s="827"/>
      <c r="GGR273" s="827"/>
      <c r="GGS273" s="827"/>
      <c r="GGT273" s="827"/>
      <c r="GGU273" s="827"/>
      <c r="GGV273" s="827"/>
      <c r="GGW273" s="827"/>
      <c r="GGX273" s="827"/>
      <c r="GGY273" s="827"/>
      <c r="GGZ273" s="827"/>
      <c r="GHA273" s="827"/>
      <c r="GHB273" s="827"/>
      <c r="GHC273" s="827"/>
      <c r="GHD273" s="827"/>
      <c r="GHE273" s="827"/>
      <c r="GHF273" s="827"/>
      <c r="GHG273" s="827"/>
      <c r="GHH273" s="827"/>
      <c r="GHI273" s="827"/>
      <c r="GHJ273" s="827"/>
      <c r="GHK273" s="827"/>
      <c r="GHL273" s="827"/>
      <c r="GHM273" s="844"/>
      <c r="GHN273" s="844"/>
      <c r="GHO273" s="844"/>
      <c r="GHP273" s="844"/>
      <c r="GHQ273" s="844"/>
      <c r="GHR273" s="827"/>
      <c r="GHS273" s="827"/>
      <c r="GHT273" s="844"/>
      <c r="GHU273" s="844"/>
      <c r="GHV273" s="827"/>
      <c r="GHW273" s="827"/>
      <c r="GHX273" s="844"/>
      <c r="GHY273" s="844"/>
      <c r="GHZ273" s="827"/>
      <c r="GIA273" s="827"/>
      <c r="GIB273" s="827"/>
      <c r="GIC273" s="827"/>
      <c r="GID273" s="827"/>
      <c r="GIE273" s="827"/>
      <c r="GIF273" s="827"/>
      <c r="GIG273" s="844"/>
      <c r="GIH273" s="844"/>
      <c r="GII273" s="827"/>
      <c r="GIJ273" s="827"/>
      <c r="GIK273" s="844"/>
      <c r="GIL273" s="844"/>
      <c r="GIM273" s="827"/>
      <c r="GIN273" s="827"/>
      <c r="GIO273" s="827"/>
      <c r="GIP273" s="827"/>
      <c r="GIQ273" s="827"/>
      <c r="GIR273" s="843"/>
      <c r="GIS273" s="845"/>
      <c r="GIT273" s="827"/>
      <c r="GIU273" s="827"/>
      <c r="GIV273" s="827"/>
      <c r="GIW273" s="827"/>
      <c r="GIX273" s="827"/>
      <c r="GIY273" s="827"/>
      <c r="GIZ273" s="827"/>
      <c r="GJA273" s="846"/>
      <c r="GJB273" s="846"/>
      <c r="GJC273" s="846"/>
      <c r="GJD273" s="846"/>
      <c r="GJE273" s="846"/>
      <c r="GJF273" s="846"/>
      <c r="GJG273" s="846"/>
      <c r="GJH273" s="846"/>
      <c r="GJI273" s="846"/>
      <c r="GJJ273" s="846"/>
      <c r="GJK273" s="846"/>
      <c r="GJL273" s="846"/>
      <c r="GJM273" s="846"/>
      <c r="GJN273" s="846"/>
      <c r="GJO273" s="846"/>
      <c r="GJP273" s="846"/>
      <c r="GJQ273" s="846"/>
      <c r="GJR273" s="846"/>
      <c r="GJS273" s="846"/>
      <c r="GJT273" s="846"/>
      <c r="GJU273" s="846"/>
      <c r="GJV273" s="846"/>
      <c r="GJW273" s="846"/>
      <c r="GJX273" s="846"/>
      <c r="GJY273" s="846"/>
      <c r="GJZ273" s="846"/>
      <c r="GKA273" s="846"/>
      <c r="GKB273" s="846"/>
      <c r="GKC273" s="846"/>
      <c r="GKD273" s="846"/>
      <c r="GKE273" s="846"/>
      <c r="GKF273" s="846"/>
      <c r="GKG273" s="846"/>
      <c r="GKH273" s="846"/>
      <c r="GKI273" s="846"/>
      <c r="GKJ273" s="846"/>
      <c r="GKK273" s="846"/>
      <c r="GKL273" s="846"/>
      <c r="GKM273" s="846"/>
      <c r="GKN273" s="846"/>
      <c r="GKO273" s="846"/>
      <c r="GKP273" s="846"/>
      <c r="GKQ273" s="846"/>
      <c r="GKR273" s="846"/>
      <c r="GKS273" s="827"/>
      <c r="GKT273" s="827"/>
      <c r="GKU273" s="827"/>
      <c r="GKV273" s="827"/>
      <c r="GKW273" s="827"/>
      <c r="GKX273" s="827"/>
      <c r="GKY273" s="827"/>
      <c r="GKZ273" s="827"/>
      <c r="GLA273" s="827"/>
      <c r="GLB273" s="827"/>
      <c r="GLC273" s="827"/>
      <c r="GLD273" s="827"/>
      <c r="GLE273" s="827"/>
      <c r="GLF273" s="827"/>
      <c r="GLG273" s="827"/>
      <c r="GLH273" s="827"/>
      <c r="GLI273" s="827"/>
      <c r="GLJ273" s="827"/>
      <c r="GLK273" s="827"/>
      <c r="GLL273" s="827"/>
      <c r="GLM273" s="827"/>
      <c r="GLN273" s="827"/>
      <c r="GLO273" s="827"/>
      <c r="GLP273" s="827"/>
      <c r="GLQ273" s="844"/>
      <c r="GLR273" s="844"/>
      <c r="GLS273" s="844"/>
      <c r="GLT273" s="844"/>
      <c r="GLU273" s="844"/>
      <c r="GLV273" s="827"/>
      <c r="GLW273" s="827"/>
      <c r="GLX273" s="844"/>
      <c r="GLY273" s="844"/>
      <c r="GLZ273" s="827"/>
      <c r="GMA273" s="827"/>
      <c r="GMB273" s="844"/>
      <c r="GMC273" s="844"/>
      <c r="GMD273" s="827"/>
      <c r="GME273" s="827"/>
      <c r="GMF273" s="827"/>
      <c r="GMG273" s="827"/>
      <c r="GMH273" s="827"/>
      <c r="GMI273" s="827"/>
      <c r="GMJ273" s="827"/>
      <c r="GMK273" s="844"/>
      <c r="GML273" s="844"/>
      <c r="GMM273" s="827"/>
      <c r="GMN273" s="827"/>
      <c r="GMO273" s="844"/>
      <c r="GMP273" s="844"/>
      <c r="GMQ273" s="827"/>
      <c r="GMR273" s="827"/>
      <c r="GMS273" s="827"/>
      <c r="GMT273" s="827"/>
      <c r="GMU273" s="827"/>
      <c r="GMV273" s="843"/>
      <c r="GMW273" s="845"/>
      <c r="GMX273" s="827"/>
      <c r="GMY273" s="827"/>
      <c r="GMZ273" s="827"/>
      <c r="GNA273" s="827"/>
      <c r="GNB273" s="827"/>
      <c r="GNC273" s="827"/>
      <c r="GND273" s="827"/>
      <c r="GNE273" s="846"/>
      <c r="GNF273" s="846"/>
      <c r="GNG273" s="846"/>
      <c r="GNH273" s="846"/>
      <c r="GNI273" s="846"/>
      <c r="GNJ273" s="846"/>
      <c r="GNK273" s="846"/>
      <c r="GNL273" s="846"/>
      <c r="GNM273" s="846"/>
      <c r="GNN273" s="846"/>
      <c r="GNO273" s="846"/>
      <c r="GNP273" s="846"/>
      <c r="GNQ273" s="846"/>
      <c r="GNR273" s="846"/>
      <c r="GNS273" s="846"/>
      <c r="GNT273" s="846"/>
      <c r="GNU273" s="846"/>
      <c r="GNV273" s="846"/>
      <c r="GNW273" s="846"/>
      <c r="GNX273" s="846"/>
      <c r="GNY273" s="846"/>
      <c r="GNZ273" s="846"/>
      <c r="GOA273" s="846"/>
      <c r="GOB273" s="846"/>
      <c r="GOC273" s="846"/>
      <c r="GOD273" s="846"/>
      <c r="GOE273" s="846"/>
      <c r="GOF273" s="846"/>
      <c r="GOG273" s="846"/>
      <c r="GOH273" s="846"/>
      <c r="GOI273" s="846"/>
      <c r="GOJ273" s="846"/>
      <c r="GOK273" s="846"/>
      <c r="GOL273" s="846"/>
      <c r="GOM273" s="846"/>
      <c r="GON273" s="846"/>
      <c r="GOO273" s="846"/>
      <c r="GOP273" s="846"/>
      <c r="GOQ273" s="846"/>
      <c r="GOR273" s="846"/>
      <c r="GOS273" s="846"/>
      <c r="GOT273" s="846"/>
      <c r="GOU273" s="846"/>
      <c r="GOV273" s="846"/>
      <c r="GOW273" s="827"/>
      <c r="GOX273" s="827"/>
      <c r="GOY273" s="827"/>
      <c r="GOZ273" s="827"/>
      <c r="GPA273" s="827"/>
      <c r="GPB273" s="827"/>
      <c r="GPC273" s="827"/>
      <c r="GPD273" s="827"/>
      <c r="GPE273" s="827"/>
      <c r="GPF273" s="827"/>
      <c r="GPG273" s="827"/>
      <c r="GPH273" s="827"/>
      <c r="GPI273" s="827"/>
      <c r="GPJ273" s="827"/>
      <c r="GPK273" s="827"/>
      <c r="GPL273" s="827"/>
      <c r="GPM273" s="827"/>
      <c r="GPN273" s="827"/>
      <c r="GPO273" s="827"/>
      <c r="GPP273" s="827"/>
      <c r="GPQ273" s="827"/>
      <c r="GPR273" s="827"/>
      <c r="GPS273" s="827"/>
      <c r="GPT273" s="827"/>
      <c r="GPU273" s="844"/>
      <c r="GPV273" s="844"/>
      <c r="GPW273" s="844"/>
      <c r="GPX273" s="844"/>
      <c r="GPY273" s="844"/>
      <c r="GPZ273" s="827"/>
      <c r="GQA273" s="827"/>
      <c r="GQB273" s="844"/>
      <c r="GQC273" s="844"/>
      <c r="GQD273" s="827"/>
      <c r="GQE273" s="827"/>
      <c r="GQF273" s="844"/>
      <c r="GQG273" s="844"/>
      <c r="GQH273" s="827"/>
      <c r="GQI273" s="827"/>
      <c r="GQJ273" s="827"/>
      <c r="GQK273" s="827"/>
      <c r="GQL273" s="827"/>
      <c r="GQM273" s="827"/>
      <c r="GQN273" s="827"/>
      <c r="GQO273" s="844"/>
      <c r="GQP273" s="844"/>
      <c r="GQQ273" s="827"/>
      <c r="GQR273" s="827"/>
      <c r="GQS273" s="844"/>
      <c r="GQT273" s="844"/>
      <c r="GQU273" s="827"/>
      <c r="GQV273" s="827"/>
      <c r="GQW273" s="827"/>
      <c r="GQX273" s="827"/>
      <c r="GQY273" s="827"/>
      <c r="GQZ273" s="843"/>
      <c r="GRA273" s="845"/>
      <c r="GRB273" s="827"/>
      <c r="GRC273" s="827"/>
      <c r="GRD273" s="827"/>
      <c r="GRE273" s="827"/>
      <c r="GRF273" s="827"/>
      <c r="GRG273" s="827"/>
      <c r="GRH273" s="827"/>
      <c r="GRI273" s="846"/>
      <c r="GRJ273" s="846"/>
      <c r="GRK273" s="846"/>
      <c r="GRL273" s="846"/>
      <c r="GRM273" s="846"/>
      <c r="GRN273" s="846"/>
      <c r="GRO273" s="846"/>
      <c r="GRP273" s="846"/>
      <c r="GRQ273" s="846"/>
      <c r="GRR273" s="846"/>
      <c r="GRS273" s="846"/>
      <c r="GRT273" s="846"/>
      <c r="GRU273" s="846"/>
      <c r="GRV273" s="846"/>
      <c r="GRW273" s="846"/>
      <c r="GRX273" s="846"/>
      <c r="GRY273" s="846"/>
      <c r="GRZ273" s="846"/>
      <c r="GSA273" s="846"/>
      <c r="GSB273" s="846"/>
      <c r="GSC273" s="846"/>
      <c r="GSD273" s="846"/>
      <c r="GSE273" s="846"/>
      <c r="GSF273" s="846"/>
      <c r="GSG273" s="846"/>
      <c r="GSH273" s="846"/>
      <c r="GSI273" s="846"/>
      <c r="GSJ273" s="846"/>
      <c r="GSK273" s="846"/>
      <c r="GSL273" s="846"/>
      <c r="GSM273" s="846"/>
      <c r="GSN273" s="846"/>
      <c r="GSO273" s="846"/>
      <c r="GSP273" s="846"/>
      <c r="GSQ273" s="846"/>
      <c r="GSR273" s="846"/>
      <c r="GSS273" s="846"/>
      <c r="GST273" s="846"/>
      <c r="GSU273" s="846"/>
      <c r="GSV273" s="846"/>
      <c r="GSW273" s="846"/>
      <c r="GSX273" s="846"/>
      <c r="GSY273" s="846"/>
      <c r="GSZ273" s="846"/>
      <c r="GTA273" s="827"/>
      <c r="GTB273" s="827"/>
      <c r="GTC273" s="827"/>
      <c r="GTD273" s="827"/>
      <c r="GTE273" s="827"/>
      <c r="GTF273" s="827"/>
      <c r="GTG273" s="827"/>
      <c r="GTH273" s="827"/>
      <c r="GTI273" s="827"/>
      <c r="GTJ273" s="827"/>
      <c r="GTK273" s="827"/>
      <c r="GTL273" s="827"/>
      <c r="GTM273" s="827"/>
      <c r="GTN273" s="827"/>
      <c r="GTO273" s="827"/>
      <c r="GTP273" s="827"/>
      <c r="GTQ273" s="827"/>
      <c r="GTR273" s="827"/>
      <c r="GTS273" s="827"/>
      <c r="GTT273" s="827"/>
      <c r="GTU273" s="827"/>
      <c r="GTV273" s="827"/>
      <c r="GTW273" s="827"/>
      <c r="GTX273" s="827"/>
      <c r="GTY273" s="844"/>
      <c r="GTZ273" s="844"/>
      <c r="GUA273" s="844"/>
      <c r="GUB273" s="844"/>
      <c r="GUC273" s="844"/>
      <c r="GUD273" s="827"/>
      <c r="GUE273" s="827"/>
      <c r="GUF273" s="844"/>
      <c r="GUG273" s="844"/>
      <c r="GUH273" s="827"/>
      <c r="GUI273" s="827"/>
      <c r="GUJ273" s="844"/>
      <c r="GUK273" s="844"/>
      <c r="GUL273" s="827"/>
      <c r="GUM273" s="827"/>
      <c r="GUN273" s="827"/>
      <c r="GUO273" s="827"/>
      <c r="GUP273" s="827"/>
      <c r="GUQ273" s="827"/>
      <c r="GUR273" s="827"/>
      <c r="GUS273" s="844"/>
      <c r="GUT273" s="844"/>
      <c r="GUU273" s="827"/>
      <c r="GUV273" s="827"/>
      <c r="GUW273" s="844"/>
      <c r="GUX273" s="844"/>
      <c r="GUY273" s="827"/>
      <c r="GUZ273" s="827"/>
      <c r="GVA273" s="827"/>
      <c r="GVB273" s="827"/>
      <c r="GVC273" s="827"/>
      <c r="GVD273" s="843"/>
      <c r="GVE273" s="845"/>
      <c r="GVF273" s="827"/>
      <c r="GVG273" s="827"/>
      <c r="GVH273" s="827"/>
      <c r="GVI273" s="827"/>
      <c r="GVJ273" s="827"/>
      <c r="GVK273" s="827"/>
      <c r="GVL273" s="827"/>
      <c r="GVM273" s="846"/>
      <c r="GVN273" s="846"/>
      <c r="GVO273" s="846"/>
      <c r="GVP273" s="846"/>
      <c r="GVQ273" s="846"/>
      <c r="GVR273" s="846"/>
      <c r="GVS273" s="846"/>
      <c r="GVT273" s="846"/>
      <c r="GVU273" s="846"/>
      <c r="GVV273" s="846"/>
      <c r="GVW273" s="846"/>
      <c r="GVX273" s="846"/>
      <c r="GVY273" s="846"/>
      <c r="GVZ273" s="846"/>
      <c r="GWA273" s="846"/>
      <c r="GWB273" s="846"/>
      <c r="GWC273" s="846"/>
      <c r="GWD273" s="846"/>
      <c r="GWE273" s="846"/>
      <c r="GWF273" s="846"/>
      <c r="GWG273" s="846"/>
      <c r="GWH273" s="846"/>
      <c r="GWI273" s="846"/>
      <c r="GWJ273" s="846"/>
      <c r="GWK273" s="846"/>
      <c r="GWL273" s="846"/>
      <c r="GWM273" s="846"/>
      <c r="GWN273" s="846"/>
      <c r="GWO273" s="846"/>
      <c r="GWP273" s="846"/>
      <c r="GWQ273" s="846"/>
      <c r="GWR273" s="846"/>
      <c r="GWS273" s="846"/>
      <c r="GWT273" s="846"/>
      <c r="GWU273" s="846"/>
      <c r="GWV273" s="846"/>
      <c r="GWW273" s="846"/>
      <c r="GWX273" s="846"/>
      <c r="GWY273" s="846"/>
      <c r="GWZ273" s="846"/>
      <c r="GXA273" s="846"/>
      <c r="GXB273" s="846"/>
      <c r="GXC273" s="846"/>
      <c r="GXD273" s="846"/>
      <c r="GXE273" s="827"/>
      <c r="GXF273" s="827"/>
      <c r="GXG273" s="827"/>
      <c r="GXH273" s="827"/>
      <c r="GXI273" s="827"/>
      <c r="GXJ273" s="827"/>
      <c r="GXK273" s="827"/>
      <c r="GXL273" s="827"/>
      <c r="GXM273" s="827"/>
      <c r="GXN273" s="827"/>
      <c r="GXO273" s="827"/>
      <c r="GXP273" s="827"/>
      <c r="GXQ273" s="827"/>
      <c r="GXR273" s="827"/>
      <c r="GXS273" s="827"/>
      <c r="GXT273" s="827"/>
      <c r="GXU273" s="827"/>
      <c r="GXV273" s="827"/>
      <c r="GXW273" s="827"/>
      <c r="GXX273" s="827"/>
      <c r="GXY273" s="827"/>
      <c r="GXZ273" s="827"/>
      <c r="GYA273" s="827"/>
      <c r="GYB273" s="827"/>
      <c r="GYC273" s="844"/>
      <c r="GYD273" s="844"/>
      <c r="GYE273" s="844"/>
      <c r="GYF273" s="844"/>
      <c r="GYG273" s="844"/>
      <c r="GYH273" s="827"/>
      <c r="GYI273" s="827"/>
      <c r="GYJ273" s="844"/>
      <c r="GYK273" s="844"/>
      <c r="GYL273" s="827"/>
      <c r="GYM273" s="827"/>
      <c r="GYN273" s="844"/>
      <c r="GYO273" s="844"/>
      <c r="GYP273" s="827"/>
      <c r="GYQ273" s="827"/>
      <c r="GYR273" s="827"/>
      <c r="GYS273" s="827"/>
      <c r="GYT273" s="827"/>
      <c r="GYU273" s="827"/>
      <c r="GYV273" s="827"/>
      <c r="GYW273" s="844"/>
      <c r="GYX273" s="844"/>
      <c r="GYY273" s="827"/>
      <c r="GYZ273" s="827"/>
      <c r="GZA273" s="844"/>
      <c r="GZB273" s="844"/>
      <c r="GZC273" s="827"/>
      <c r="GZD273" s="827"/>
      <c r="GZE273" s="827"/>
      <c r="GZF273" s="827"/>
      <c r="GZG273" s="827"/>
      <c r="GZH273" s="843"/>
      <c r="GZI273" s="845"/>
      <c r="GZJ273" s="827"/>
      <c r="GZK273" s="827"/>
      <c r="GZL273" s="827"/>
      <c r="GZM273" s="827"/>
      <c r="GZN273" s="827"/>
      <c r="GZO273" s="827"/>
      <c r="GZP273" s="827"/>
      <c r="GZQ273" s="846"/>
      <c r="GZR273" s="846"/>
      <c r="GZS273" s="846"/>
      <c r="GZT273" s="846"/>
      <c r="GZU273" s="846"/>
      <c r="GZV273" s="846"/>
      <c r="GZW273" s="846"/>
      <c r="GZX273" s="846"/>
      <c r="GZY273" s="846"/>
      <c r="GZZ273" s="846"/>
      <c r="HAA273" s="846"/>
      <c r="HAB273" s="846"/>
      <c r="HAC273" s="846"/>
      <c r="HAD273" s="846"/>
      <c r="HAE273" s="846"/>
      <c r="HAF273" s="846"/>
      <c r="HAG273" s="846"/>
      <c r="HAH273" s="846"/>
      <c r="HAI273" s="846"/>
      <c r="HAJ273" s="846"/>
      <c r="HAK273" s="846"/>
      <c r="HAL273" s="846"/>
      <c r="HAM273" s="846"/>
      <c r="HAN273" s="846"/>
      <c r="HAO273" s="846"/>
      <c r="HAP273" s="846"/>
      <c r="HAQ273" s="846"/>
      <c r="HAR273" s="846"/>
      <c r="HAS273" s="846"/>
      <c r="HAT273" s="846"/>
      <c r="HAU273" s="846"/>
      <c r="HAV273" s="846"/>
      <c r="HAW273" s="846"/>
      <c r="HAX273" s="846"/>
      <c r="HAY273" s="846"/>
      <c r="HAZ273" s="846"/>
      <c r="HBA273" s="846"/>
      <c r="HBB273" s="846"/>
      <c r="HBC273" s="846"/>
      <c r="HBD273" s="846"/>
      <c r="HBE273" s="846"/>
      <c r="HBF273" s="846"/>
      <c r="HBG273" s="846"/>
      <c r="HBH273" s="846"/>
      <c r="HBI273" s="827"/>
      <c r="HBJ273" s="827"/>
      <c r="HBK273" s="827"/>
      <c r="HBL273" s="827"/>
      <c r="HBM273" s="827"/>
      <c r="HBN273" s="827"/>
      <c r="HBO273" s="827"/>
      <c r="HBP273" s="827"/>
      <c r="HBQ273" s="827"/>
      <c r="HBR273" s="827"/>
      <c r="HBS273" s="827"/>
      <c r="HBT273" s="827"/>
      <c r="HBU273" s="827"/>
      <c r="HBV273" s="827"/>
      <c r="HBW273" s="827"/>
      <c r="HBX273" s="827"/>
      <c r="HBY273" s="827"/>
      <c r="HBZ273" s="827"/>
      <c r="HCA273" s="827"/>
      <c r="HCB273" s="827"/>
      <c r="HCC273" s="827"/>
      <c r="HCD273" s="827"/>
      <c r="HCE273" s="827"/>
      <c r="HCF273" s="827"/>
      <c r="HCG273" s="844"/>
      <c r="HCH273" s="844"/>
      <c r="HCI273" s="844"/>
      <c r="HCJ273" s="844"/>
      <c r="HCK273" s="844"/>
      <c r="HCL273" s="827"/>
      <c r="HCM273" s="827"/>
      <c r="HCN273" s="844"/>
      <c r="HCO273" s="844"/>
      <c r="HCP273" s="827"/>
      <c r="HCQ273" s="827"/>
      <c r="HCR273" s="844"/>
      <c r="HCS273" s="844"/>
      <c r="HCT273" s="827"/>
      <c r="HCU273" s="827"/>
      <c r="HCV273" s="827"/>
      <c r="HCW273" s="827"/>
      <c r="HCX273" s="827"/>
      <c r="HCY273" s="827"/>
      <c r="HCZ273" s="827"/>
      <c r="HDA273" s="844"/>
      <c r="HDB273" s="844"/>
      <c r="HDC273" s="827"/>
      <c r="HDD273" s="827"/>
      <c r="HDE273" s="844"/>
      <c r="HDF273" s="844"/>
      <c r="HDG273" s="827"/>
      <c r="HDH273" s="827"/>
      <c r="HDI273" s="827"/>
      <c r="HDJ273" s="827"/>
      <c r="HDK273" s="827"/>
      <c r="HDL273" s="843"/>
      <c r="HDM273" s="845"/>
      <c r="HDN273" s="827"/>
      <c r="HDO273" s="827"/>
      <c r="HDP273" s="827"/>
      <c r="HDQ273" s="827"/>
      <c r="HDR273" s="827"/>
      <c r="HDS273" s="827"/>
      <c r="HDT273" s="827"/>
      <c r="HDU273" s="846"/>
      <c r="HDV273" s="846"/>
      <c r="HDW273" s="846"/>
      <c r="HDX273" s="846"/>
      <c r="HDY273" s="846"/>
      <c r="HDZ273" s="846"/>
      <c r="HEA273" s="846"/>
      <c r="HEB273" s="846"/>
      <c r="HEC273" s="846"/>
      <c r="HED273" s="846"/>
      <c r="HEE273" s="846"/>
      <c r="HEF273" s="846"/>
      <c r="HEG273" s="846"/>
      <c r="HEH273" s="846"/>
      <c r="HEI273" s="846"/>
      <c r="HEJ273" s="846"/>
      <c r="HEK273" s="846"/>
      <c r="HEL273" s="846"/>
      <c r="HEM273" s="846"/>
      <c r="HEN273" s="846"/>
      <c r="HEO273" s="846"/>
      <c r="HEP273" s="846"/>
      <c r="HEQ273" s="846"/>
      <c r="HER273" s="846"/>
      <c r="HES273" s="846"/>
      <c r="HET273" s="846"/>
      <c r="HEU273" s="846"/>
      <c r="HEV273" s="846"/>
      <c r="HEW273" s="846"/>
      <c r="HEX273" s="846"/>
      <c r="HEY273" s="846"/>
      <c r="HEZ273" s="846"/>
      <c r="HFA273" s="846"/>
      <c r="HFB273" s="846"/>
      <c r="HFC273" s="846"/>
      <c r="HFD273" s="846"/>
      <c r="HFE273" s="846"/>
      <c r="HFF273" s="846"/>
      <c r="HFG273" s="846"/>
      <c r="HFH273" s="846"/>
      <c r="HFI273" s="846"/>
      <c r="HFJ273" s="846"/>
      <c r="HFK273" s="846"/>
      <c r="HFL273" s="846"/>
      <c r="HFM273" s="827"/>
      <c r="HFN273" s="827"/>
      <c r="HFO273" s="827"/>
      <c r="HFP273" s="827"/>
      <c r="HFQ273" s="827"/>
      <c r="HFR273" s="827"/>
      <c r="HFS273" s="827"/>
      <c r="HFT273" s="827"/>
      <c r="HFU273" s="827"/>
      <c r="HFV273" s="827"/>
      <c r="HFW273" s="827"/>
      <c r="HFX273" s="827"/>
      <c r="HFY273" s="827"/>
      <c r="HFZ273" s="827"/>
      <c r="HGA273" s="827"/>
      <c r="HGB273" s="827"/>
      <c r="HGC273" s="827"/>
      <c r="HGD273" s="827"/>
      <c r="HGE273" s="827"/>
      <c r="HGF273" s="827"/>
      <c r="HGG273" s="827"/>
      <c r="HGH273" s="827"/>
      <c r="HGI273" s="827"/>
      <c r="HGJ273" s="827"/>
      <c r="HGK273" s="844"/>
      <c r="HGL273" s="844"/>
      <c r="HGM273" s="844"/>
      <c r="HGN273" s="844"/>
      <c r="HGO273" s="844"/>
      <c r="HGP273" s="827"/>
      <c r="HGQ273" s="827"/>
      <c r="HGR273" s="844"/>
      <c r="HGS273" s="844"/>
      <c r="HGT273" s="827"/>
      <c r="HGU273" s="827"/>
      <c r="HGV273" s="844"/>
      <c r="HGW273" s="844"/>
      <c r="HGX273" s="827"/>
      <c r="HGY273" s="827"/>
      <c r="HGZ273" s="827"/>
      <c r="HHA273" s="827"/>
      <c r="HHB273" s="827"/>
      <c r="HHC273" s="827"/>
      <c r="HHD273" s="827"/>
      <c r="HHE273" s="844"/>
      <c r="HHF273" s="844"/>
      <c r="HHG273" s="827"/>
      <c r="HHH273" s="827"/>
      <c r="HHI273" s="844"/>
      <c r="HHJ273" s="844"/>
      <c r="HHK273" s="827"/>
      <c r="HHL273" s="827"/>
      <c r="HHM273" s="827"/>
      <c r="HHN273" s="827"/>
      <c r="HHO273" s="827"/>
      <c r="HHP273" s="843"/>
      <c r="HHQ273" s="845"/>
      <c r="HHR273" s="827"/>
      <c r="HHS273" s="827"/>
      <c r="HHT273" s="827"/>
      <c r="HHU273" s="827"/>
      <c r="HHV273" s="827"/>
      <c r="HHW273" s="827"/>
      <c r="HHX273" s="827"/>
      <c r="HHY273" s="846"/>
      <c r="HHZ273" s="846"/>
      <c r="HIA273" s="846"/>
      <c r="HIB273" s="846"/>
      <c r="HIC273" s="846"/>
      <c r="HID273" s="846"/>
      <c r="HIE273" s="846"/>
      <c r="HIF273" s="846"/>
      <c r="HIG273" s="846"/>
      <c r="HIH273" s="846"/>
      <c r="HII273" s="846"/>
      <c r="HIJ273" s="846"/>
      <c r="HIK273" s="846"/>
      <c r="HIL273" s="846"/>
      <c r="HIM273" s="846"/>
      <c r="HIN273" s="846"/>
      <c r="HIO273" s="846"/>
      <c r="HIP273" s="846"/>
      <c r="HIQ273" s="846"/>
      <c r="HIR273" s="846"/>
      <c r="HIS273" s="846"/>
      <c r="HIT273" s="846"/>
      <c r="HIU273" s="846"/>
      <c r="HIV273" s="846"/>
      <c r="HIW273" s="846"/>
      <c r="HIX273" s="846"/>
      <c r="HIY273" s="846"/>
      <c r="HIZ273" s="846"/>
      <c r="HJA273" s="846"/>
      <c r="HJB273" s="846"/>
      <c r="HJC273" s="846"/>
      <c r="HJD273" s="846"/>
      <c r="HJE273" s="846"/>
      <c r="HJF273" s="846"/>
      <c r="HJG273" s="846"/>
      <c r="HJH273" s="846"/>
      <c r="HJI273" s="846"/>
      <c r="HJJ273" s="846"/>
      <c r="HJK273" s="846"/>
      <c r="HJL273" s="846"/>
      <c r="HJM273" s="846"/>
      <c r="HJN273" s="846"/>
      <c r="HJO273" s="846"/>
      <c r="HJP273" s="846"/>
      <c r="HJQ273" s="827"/>
      <c r="HJR273" s="827"/>
      <c r="HJS273" s="827"/>
      <c r="HJT273" s="827"/>
      <c r="HJU273" s="827"/>
      <c r="HJV273" s="827"/>
      <c r="HJW273" s="827"/>
      <c r="HJX273" s="827"/>
      <c r="HJY273" s="827"/>
      <c r="HJZ273" s="827"/>
      <c r="HKA273" s="827"/>
      <c r="HKB273" s="827"/>
      <c r="HKC273" s="827"/>
      <c r="HKD273" s="827"/>
      <c r="HKE273" s="827"/>
      <c r="HKF273" s="827"/>
      <c r="HKG273" s="827"/>
      <c r="HKH273" s="827"/>
      <c r="HKI273" s="827"/>
      <c r="HKJ273" s="827"/>
      <c r="HKK273" s="827"/>
      <c r="HKL273" s="827"/>
      <c r="HKM273" s="827"/>
      <c r="HKN273" s="827"/>
      <c r="HKO273" s="844"/>
      <c r="HKP273" s="844"/>
      <c r="HKQ273" s="844"/>
      <c r="HKR273" s="844"/>
      <c r="HKS273" s="844"/>
      <c r="HKT273" s="827"/>
      <c r="HKU273" s="827"/>
      <c r="HKV273" s="844"/>
      <c r="HKW273" s="844"/>
      <c r="HKX273" s="827"/>
      <c r="HKY273" s="827"/>
      <c r="HKZ273" s="844"/>
      <c r="HLA273" s="844"/>
      <c r="HLB273" s="827"/>
      <c r="HLC273" s="827"/>
      <c r="HLD273" s="827"/>
      <c r="HLE273" s="827"/>
      <c r="HLF273" s="827"/>
      <c r="HLG273" s="827"/>
      <c r="HLH273" s="827"/>
      <c r="HLI273" s="844"/>
      <c r="HLJ273" s="844"/>
      <c r="HLK273" s="827"/>
      <c r="HLL273" s="827"/>
      <c r="HLM273" s="844"/>
      <c r="HLN273" s="844"/>
      <c r="HLO273" s="827"/>
      <c r="HLP273" s="827"/>
      <c r="HLQ273" s="827"/>
      <c r="HLR273" s="827"/>
      <c r="HLS273" s="827"/>
      <c r="HLT273" s="843"/>
      <c r="HLU273" s="845"/>
      <c r="HLV273" s="827"/>
      <c r="HLW273" s="827"/>
      <c r="HLX273" s="827"/>
      <c r="HLY273" s="827"/>
      <c r="HLZ273" s="827"/>
      <c r="HMA273" s="827"/>
      <c r="HMB273" s="827"/>
      <c r="HMC273" s="846"/>
      <c r="HMD273" s="846"/>
      <c r="HME273" s="846"/>
      <c r="HMF273" s="846"/>
      <c r="HMG273" s="846"/>
      <c r="HMH273" s="846"/>
      <c r="HMI273" s="846"/>
      <c r="HMJ273" s="846"/>
      <c r="HMK273" s="846"/>
      <c r="HML273" s="846"/>
      <c r="HMM273" s="846"/>
      <c r="HMN273" s="846"/>
      <c r="HMO273" s="846"/>
      <c r="HMP273" s="846"/>
      <c r="HMQ273" s="846"/>
      <c r="HMR273" s="846"/>
      <c r="HMS273" s="846"/>
      <c r="HMT273" s="846"/>
      <c r="HMU273" s="846"/>
      <c r="HMV273" s="846"/>
      <c r="HMW273" s="846"/>
      <c r="HMX273" s="846"/>
      <c r="HMY273" s="846"/>
      <c r="HMZ273" s="846"/>
      <c r="HNA273" s="846"/>
      <c r="HNB273" s="846"/>
      <c r="HNC273" s="846"/>
      <c r="HND273" s="846"/>
      <c r="HNE273" s="846"/>
      <c r="HNF273" s="846"/>
      <c r="HNG273" s="846"/>
      <c r="HNH273" s="846"/>
      <c r="HNI273" s="846"/>
      <c r="HNJ273" s="846"/>
      <c r="HNK273" s="846"/>
      <c r="HNL273" s="846"/>
      <c r="HNM273" s="846"/>
      <c r="HNN273" s="846"/>
      <c r="HNO273" s="846"/>
      <c r="HNP273" s="846"/>
      <c r="HNQ273" s="846"/>
      <c r="HNR273" s="846"/>
      <c r="HNS273" s="846"/>
      <c r="HNT273" s="846"/>
      <c r="HNU273" s="827"/>
      <c r="HNV273" s="827"/>
      <c r="HNW273" s="827"/>
      <c r="HNX273" s="827"/>
      <c r="HNY273" s="827"/>
      <c r="HNZ273" s="827"/>
      <c r="HOA273" s="827"/>
      <c r="HOB273" s="827"/>
      <c r="HOC273" s="827"/>
      <c r="HOD273" s="827"/>
      <c r="HOE273" s="827"/>
      <c r="HOF273" s="827"/>
      <c r="HOG273" s="827"/>
      <c r="HOH273" s="827"/>
      <c r="HOI273" s="827"/>
      <c r="HOJ273" s="827"/>
      <c r="HOK273" s="827"/>
      <c r="HOL273" s="827"/>
      <c r="HOM273" s="827"/>
      <c r="HON273" s="827"/>
      <c r="HOO273" s="827"/>
      <c r="HOP273" s="827"/>
      <c r="HOQ273" s="827"/>
      <c r="HOR273" s="827"/>
      <c r="HOS273" s="844"/>
      <c r="HOT273" s="844"/>
      <c r="HOU273" s="844"/>
      <c r="HOV273" s="844"/>
      <c r="HOW273" s="844"/>
      <c r="HOX273" s="827"/>
      <c r="HOY273" s="827"/>
      <c r="HOZ273" s="844"/>
      <c r="HPA273" s="844"/>
      <c r="HPB273" s="827"/>
      <c r="HPC273" s="827"/>
      <c r="HPD273" s="844"/>
      <c r="HPE273" s="844"/>
      <c r="HPF273" s="827"/>
      <c r="HPG273" s="827"/>
      <c r="HPH273" s="827"/>
      <c r="HPI273" s="827"/>
      <c r="HPJ273" s="827"/>
      <c r="HPK273" s="827"/>
      <c r="HPL273" s="827"/>
      <c r="HPM273" s="844"/>
      <c r="HPN273" s="844"/>
      <c r="HPO273" s="827"/>
      <c r="HPP273" s="827"/>
      <c r="HPQ273" s="844"/>
      <c r="HPR273" s="844"/>
      <c r="HPS273" s="827"/>
      <c r="HPT273" s="827"/>
      <c r="HPU273" s="827"/>
      <c r="HPV273" s="827"/>
      <c r="HPW273" s="827"/>
      <c r="HPX273" s="843"/>
      <c r="HPY273" s="845"/>
      <c r="HPZ273" s="827"/>
      <c r="HQA273" s="827"/>
      <c r="HQB273" s="827"/>
      <c r="HQC273" s="827"/>
      <c r="HQD273" s="827"/>
      <c r="HQE273" s="827"/>
      <c r="HQF273" s="827"/>
      <c r="HQG273" s="846"/>
      <c r="HQH273" s="846"/>
      <c r="HQI273" s="846"/>
      <c r="HQJ273" s="846"/>
      <c r="HQK273" s="846"/>
      <c r="HQL273" s="846"/>
      <c r="HQM273" s="846"/>
      <c r="HQN273" s="846"/>
      <c r="HQO273" s="846"/>
      <c r="HQP273" s="846"/>
      <c r="HQQ273" s="846"/>
      <c r="HQR273" s="846"/>
      <c r="HQS273" s="846"/>
      <c r="HQT273" s="846"/>
      <c r="HQU273" s="846"/>
      <c r="HQV273" s="846"/>
      <c r="HQW273" s="846"/>
      <c r="HQX273" s="846"/>
      <c r="HQY273" s="846"/>
      <c r="HQZ273" s="846"/>
      <c r="HRA273" s="846"/>
      <c r="HRB273" s="846"/>
      <c r="HRC273" s="846"/>
      <c r="HRD273" s="846"/>
      <c r="HRE273" s="846"/>
      <c r="HRF273" s="846"/>
      <c r="HRG273" s="846"/>
      <c r="HRH273" s="846"/>
      <c r="HRI273" s="846"/>
      <c r="HRJ273" s="846"/>
      <c r="HRK273" s="846"/>
      <c r="HRL273" s="846"/>
      <c r="HRM273" s="846"/>
      <c r="HRN273" s="846"/>
      <c r="HRO273" s="846"/>
      <c r="HRP273" s="846"/>
      <c r="HRQ273" s="846"/>
      <c r="HRR273" s="846"/>
      <c r="HRS273" s="846"/>
      <c r="HRT273" s="846"/>
      <c r="HRU273" s="846"/>
      <c r="HRV273" s="846"/>
      <c r="HRW273" s="846"/>
      <c r="HRX273" s="846"/>
      <c r="HRY273" s="827"/>
      <c r="HRZ273" s="827"/>
      <c r="HSA273" s="827"/>
      <c r="HSB273" s="827"/>
      <c r="HSC273" s="827"/>
      <c r="HSD273" s="827"/>
      <c r="HSE273" s="827"/>
      <c r="HSF273" s="827"/>
      <c r="HSG273" s="827"/>
      <c r="HSH273" s="827"/>
      <c r="HSI273" s="827"/>
      <c r="HSJ273" s="827"/>
      <c r="HSK273" s="827"/>
      <c r="HSL273" s="827"/>
      <c r="HSM273" s="827"/>
      <c r="HSN273" s="827"/>
      <c r="HSO273" s="827"/>
      <c r="HSP273" s="827"/>
      <c r="HSQ273" s="827"/>
      <c r="HSR273" s="827"/>
      <c r="HSS273" s="827"/>
      <c r="HST273" s="827"/>
      <c r="HSU273" s="827"/>
      <c r="HSV273" s="827"/>
      <c r="HSW273" s="844"/>
      <c r="HSX273" s="844"/>
      <c r="HSY273" s="844"/>
      <c r="HSZ273" s="844"/>
      <c r="HTA273" s="844"/>
      <c r="HTB273" s="827"/>
      <c r="HTC273" s="827"/>
      <c r="HTD273" s="844"/>
      <c r="HTE273" s="844"/>
      <c r="HTF273" s="827"/>
      <c r="HTG273" s="827"/>
      <c r="HTH273" s="844"/>
      <c r="HTI273" s="844"/>
      <c r="HTJ273" s="827"/>
      <c r="HTK273" s="827"/>
      <c r="HTL273" s="827"/>
      <c r="HTM273" s="827"/>
      <c r="HTN273" s="827"/>
      <c r="HTO273" s="827"/>
      <c r="HTP273" s="827"/>
      <c r="HTQ273" s="844"/>
      <c r="HTR273" s="844"/>
      <c r="HTS273" s="827"/>
      <c r="HTT273" s="827"/>
      <c r="HTU273" s="844"/>
      <c r="HTV273" s="844"/>
      <c r="HTW273" s="827"/>
      <c r="HTX273" s="827"/>
      <c r="HTY273" s="827"/>
      <c r="HTZ273" s="827"/>
      <c r="HUA273" s="827"/>
      <c r="HUB273" s="843"/>
      <c r="HUC273" s="845"/>
      <c r="HUD273" s="827"/>
      <c r="HUE273" s="827"/>
      <c r="HUF273" s="827"/>
      <c r="HUG273" s="827"/>
      <c r="HUH273" s="827"/>
      <c r="HUI273" s="827"/>
      <c r="HUJ273" s="827"/>
      <c r="HUK273" s="846"/>
      <c r="HUL273" s="846"/>
      <c r="HUM273" s="846"/>
      <c r="HUN273" s="846"/>
      <c r="HUO273" s="846"/>
      <c r="HUP273" s="846"/>
      <c r="HUQ273" s="846"/>
      <c r="HUR273" s="846"/>
      <c r="HUS273" s="846"/>
      <c r="HUT273" s="846"/>
      <c r="HUU273" s="846"/>
      <c r="HUV273" s="846"/>
      <c r="HUW273" s="846"/>
      <c r="HUX273" s="846"/>
      <c r="HUY273" s="846"/>
      <c r="HUZ273" s="846"/>
      <c r="HVA273" s="846"/>
      <c r="HVB273" s="846"/>
      <c r="HVC273" s="846"/>
      <c r="HVD273" s="846"/>
      <c r="HVE273" s="846"/>
      <c r="HVF273" s="846"/>
      <c r="HVG273" s="846"/>
      <c r="HVH273" s="846"/>
      <c r="HVI273" s="846"/>
      <c r="HVJ273" s="846"/>
      <c r="HVK273" s="846"/>
      <c r="HVL273" s="846"/>
      <c r="HVM273" s="846"/>
      <c r="HVN273" s="846"/>
      <c r="HVO273" s="846"/>
      <c r="HVP273" s="846"/>
      <c r="HVQ273" s="846"/>
      <c r="HVR273" s="846"/>
      <c r="HVS273" s="846"/>
      <c r="HVT273" s="846"/>
      <c r="HVU273" s="846"/>
      <c r="HVV273" s="846"/>
      <c r="HVW273" s="846"/>
      <c r="HVX273" s="846"/>
      <c r="HVY273" s="846"/>
      <c r="HVZ273" s="846"/>
      <c r="HWA273" s="846"/>
      <c r="HWB273" s="846"/>
      <c r="HWC273" s="827"/>
      <c r="HWD273" s="827"/>
      <c r="HWE273" s="827"/>
      <c r="HWF273" s="827"/>
      <c r="HWG273" s="827"/>
      <c r="HWH273" s="827"/>
      <c r="HWI273" s="827"/>
      <c r="HWJ273" s="827"/>
      <c r="HWK273" s="827"/>
      <c r="HWL273" s="827"/>
      <c r="HWM273" s="827"/>
      <c r="HWN273" s="827"/>
      <c r="HWO273" s="827"/>
      <c r="HWP273" s="827"/>
      <c r="HWQ273" s="827"/>
      <c r="HWR273" s="827"/>
      <c r="HWS273" s="827"/>
      <c r="HWT273" s="827"/>
      <c r="HWU273" s="827"/>
      <c r="HWV273" s="827"/>
      <c r="HWW273" s="827"/>
      <c r="HWX273" s="827"/>
      <c r="HWY273" s="827"/>
      <c r="HWZ273" s="827"/>
      <c r="HXA273" s="844"/>
      <c r="HXB273" s="844"/>
      <c r="HXC273" s="844"/>
      <c r="HXD273" s="844"/>
      <c r="HXE273" s="844"/>
      <c r="HXF273" s="827"/>
      <c r="HXG273" s="827"/>
      <c r="HXH273" s="844"/>
      <c r="HXI273" s="844"/>
      <c r="HXJ273" s="827"/>
      <c r="HXK273" s="827"/>
      <c r="HXL273" s="844"/>
      <c r="HXM273" s="844"/>
      <c r="HXN273" s="827"/>
      <c r="HXO273" s="827"/>
      <c r="HXP273" s="827"/>
      <c r="HXQ273" s="827"/>
      <c r="HXR273" s="827"/>
      <c r="HXS273" s="827"/>
      <c r="HXT273" s="827"/>
      <c r="HXU273" s="844"/>
      <c r="HXV273" s="844"/>
      <c r="HXW273" s="827"/>
      <c r="HXX273" s="827"/>
      <c r="HXY273" s="844"/>
      <c r="HXZ273" s="844"/>
      <c r="HYA273" s="827"/>
      <c r="HYB273" s="827"/>
      <c r="HYC273" s="827"/>
      <c r="HYD273" s="827"/>
      <c r="HYE273" s="827"/>
      <c r="HYF273" s="843"/>
      <c r="HYG273" s="845"/>
      <c r="HYH273" s="827"/>
      <c r="HYI273" s="827"/>
      <c r="HYJ273" s="827"/>
      <c r="HYK273" s="827"/>
      <c r="HYL273" s="827"/>
      <c r="HYM273" s="827"/>
      <c r="HYN273" s="827"/>
      <c r="HYO273" s="846"/>
      <c r="HYP273" s="846"/>
      <c r="HYQ273" s="846"/>
      <c r="HYR273" s="846"/>
      <c r="HYS273" s="846"/>
      <c r="HYT273" s="846"/>
      <c r="HYU273" s="846"/>
      <c r="HYV273" s="846"/>
      <c r="HYW273" s="846"/>
      <c r="HYX273" s="846"/>
      <c r="HYY273" s="846"/>
      <c r="HYZ273" s="846"/>
      <c r="HZA273" s="846"/>
      <c r="HZB273" s="846"/>
      <c r="HZC273" s="846"/>
      <c r="HZD273" s="846"/>
      <c r="HZE273" s="846"/>
      <c r="HZF273" s="846"/>
      <c r="HZG273" s="846"/>
      <c r="HZH273" s="846"/>
      <c r="HZI273" s="846"/>
      <c r="HZJ273" s="846"/>
      <c r="HZK273" s="846"/>
      <c r="HZL273" s="846"/>
      <c r="HZM273" s="846"/>
      <c r="HZN273" s="846"/>
      <c r="HZO273" s="846"/>
      <c r="HZP273" s="846"/>
      <c r="HZQ273" s="846"/>
      <c r="HZR273" s="846"/>
      <c r="HZS273" s="846"/>
      <c r="HZT273" s="846"/>
      <c r="HZU273" s="846"/>
      <c r="HZV273" s="846"/>
      <c r="HZW273" s="846"/>
      <c r="HZX273" s="846"/>
      <c r="HZY273" s="846"/>
      <c r="HZZ273" s="846"/>
      <c r="IAA273" s="846"/>
      <c r="IAB273" s="846"/>
      <c r="IAC273" s="846"/>
      <c r="IAD273" s="846"/>
      <c r="IAE273" s="846"/>
      <c r="IAF273" s="846"/>
      <c r="IAG273" s="827"/>
      <c r="IAH273" s="827"/>
      <c r="IAI273" s="827"/>
      <c r="IAJ273" s="827"/>
      <c r="IAK273" s="827"/>
      <c r="IAL273" s="827"/>
      <c r="IAM273" s="827"/>
      <c r="IAN273" s="827"/>
      <c r="IAO273" s="827"/>
      <c r="IAP273" s="827"/>
      <c r="IAQ273" s="827"/>
      <c r="IAR273" s="827"/>
      <c r="IAS273" s="827"/>
      <c r="IAT273" s="827"/>
      <c r="IAU273" s="827"/>
      <c r="IAV273" s="827"/>
      <c r="IAW273" s="827"/>
      <c r="IAX273" s="827"/>
      <c r="IAY273" s="827"/>
      <c r="IAZ273" s="827"/>
      <c r="IBA273" s="827"/>
      <c r="IBB273" s="827"/>
      <c r="IBC273" s="827"/>
      <c r="IBD273" s="827"/>
      <c r="IBE273" s="844"/>
      <c r="IBF273" s="844"/>
      <c r="IBG273" s="844"/>
      <c r="IBH273" s="844"/>
      <c r="IBI273" s="844"/>
      <c r="IBJ273" s="827"/>
      <c r="IBK273" s="827"/>
      <c r="IBL273" s="844"/>
      <c r="IBM273" s="844"/>
      <c r="IBN273" s="827"/>
      <c r="IBO273" s="827"/>
      <c r="IBP273" s="844"/>
      <c r="IBQ273" s="844"/>
      <c r="IBR273" s="827"/>
      <c r="IBS273" s="827"/>
      <c r="IBT273" s="827"/>
      <c r="IBU273" s="827"/>
      <c r="IBV273" s="827"/>
      <c r="IBW273" s="827"/>
      <c r="IBX273" s="827"/>
      <c r="IBY273" s="844"/>
      <c r="IBZ273" s="844"/>
      <c r="ICA273" s="827"/>
      <c r="ICB273" s="827"/>
      <c r="ICC273" s="844"/>
      <c r="ICD273" s="844"/>
      <c r="ICE273" s="827"/>
      <c r="ICF273" s="827"/>
      <c r="ICG273" s="827"/>
      <c r="ICH273" s="827"/>
      <c r="ICI273" s="827"/>
      <c r="ICJ273" s="843"/>
      <c r="ICK273" s="845"/>
      <c r="ICL273" s="827"/>
      <c r="ICM273" s="827"/>
      <c r="ICN273" s="827"/>
      <c r="ICO273" s="827"/>
      <c r="ICP273" s="827"/>
      <c r="ICQ273" s="827"/>
      <c r="ICR273" s="827"/>
      <c r="ICS273" s="846"/>
      <c r="ICT273" s="846"/>
      <c r="ICU273" s="846"/>
      <c r="ICV273" s="846"/>
      <c r="ICW273" s="846"/>
      <c r="ICX273" s="846"/>
      <c r="ICY273" s="846"/>
      <c r="ICZ273" s="846"/>
      <c r="IDA273" s="846"/>
      <c r="IDB273" s="846"/>
      <c r="IDC273" s="846"/>
      <c r="IDD273" s="846"/>
      <c r="IDE273" s="846"/>
      <c r="IDF273" s="846"/>
      <c r="IDG273" s="846"/>
      <c r="IDH273" s="846"/>
      <c r="IDI273" s="846"/>
      <c r="IDJ273" s="846"/>
      <c r="IDK273" s="846"/>
      <c r="IDL273" s="846"/>
      <c r="IDM273" s="846"/>
      <c r="IDN273" s="846"/>
      <c r="IDO273" s="846"/>
      <c r="IDP273" s="846"/>
      <c r="IDQ273" s="846"/>
      <c r="IDR273" s="846"/>
      <c r="IDS273" s="846"/>
      <c r="IDT273" s="846"/>
      <c r="IDU273" s="846"/>
      <c r="IDV273" s="846"/>
      <c r="IDW273" s="846"/>
      <c r="IDX273" s="846"/>
      <c r="IDY273" s="846"/>
      <c r="IDZ273" s="846"/>
      <c r="IEA273" s="846"/>
      <c r="IEB273" s="846"/>
      <c r="IEC273" s="846"/>
      <c r="IED273" s="846"/>
      <c r="IEE273" s="846"/>
      <c r="IEF273" s="846"/>
      <c r="IEG273" s="846"/>
      <c r="IEH273" s="846"/>
      <c r="IEI273" s="846"/>
      <c r="IEJ273" s="846"/>
      <c r="IEK273" s="827"/>
      <c r="IEL273" s="827"/>
      <c r="IEM273" s="827"/>
      <c r="IEN273" s="827"/>
      <c r="IEO273" s="827"/>
      <c r="IEP273" s="827"/>
      <c r="IEQ273" s="827"/>
      <c r="IER273" s="827"/>
      <c r="IES273" s="827"/>
      <c r="IET273" s="827"/>
      <c r="IEU273" s="827"/>
      <c r="IEV273" s="827"/>
      <c r="IEW273" s="827"/>
      <c r="IEX273" s="827"/>
      <c r="IEY273" s="827"/>
      <c r="IEZ273" s="827"/>
      <c r="IFA273" s="827"/>
      <c r="IFB273" s="827"/>
      <c r="IFC273" s="827"/>
      <c r="IFD273" s="827"/>
      <c r="IFE273" s="827"/>
      <c r="IFF273" s="827"/>
      <c r="IFG273" s="827"/>
      <c r="IFH273" s="827"/>
      <c r="IFI273" s="844"/>
      <c r="IFJ273" s="844"/>
      <c r="IFK273" s="844"/>
      <c r="IFL273" s="844"/>
      <c r="IFM273" s="844"/>
      <c r="IFN273" s="827"/>
      <c r="IFO273" s="827"/>
      <c r="IFP273" s="844"/>
      <c r="IFQ273" s="844"/>
      <c r="IFR273" s="827"/>
      <c r="IFS273" s="827"/>
      <c r="IFT273" s="844"/>
      <c r="IFU273" s="844"/>
      <c r="IFV273" s="827"/>
      <c r="IFW273" s="827"/>
      <c r="IFX273" s="827"/>
      <c r="IFY273" s="827"/>
      <c r="IFZ273" s="827"/>
      <c r="IGA273" s="827"/>
      <c r="IGB273" s="827"/>
      <c r="IGC273" s="844"/>
      <c r="IGD273" s="844"/>
      <c r="IGE273" s="827"/>
      <c r="IGF273" s="827"/>
      <c r="IGG273" s="844"/>
      <c r="IGH273" s="844"/>
      <c r="IGI273" s="827"/>
      <c r="IGJ273" s="827"/>
      <c r="IGK273" s="827"/>
      <c r="IGL273" s="827"/>
      <c r="IGM273" s="827"/>
      <c r="IGN273" s="843"/>
      <c r="IGO273" s="845"/>
      <c r="IGP273" s="827"/>
      <c r="IGQ273" s="827"/>
      <c r="IGR273" s="827"/>
      <c r="IGS273" s="827"/>
      <c r="IGT273" s="827"/>
      <c r="IGU273" s="827"/>
      <c r="IGV273" s="827"/>
      <c r="IGW273" s="846"/>
      <c r="IGX273" s="846"/>
      <c r="IGY273" s="846"/>
      <c r="IGZ273" s="846"/>
      <c r="IHA273" s="846"/>
      <c r="IHB273" s="846"/>
      <c r="IHC273" s="846"/>
      <c r="IHD273" s="846"/>
      <c r="IHE273" s="846"/>
      <c r="IHF273" s="846"/>
      <c r="IHG273" s="846"/>
      <c r="IHH273" s="846"/>
      <c r="IHI273" s="846"/>
      <c r="IHJ273" s="846"/>
      <c r="IHK273" s="846"/>
      <c r="IHL273" s="846"/>
      <c r="IHM273" s="846"/>
      <c r="IHN273" s="846"/>
      <c r="IHO273" s="846"/>
      <c r="IHP273" s="846"/>
      <c r="IHQ273" s="846"/>
      <c r="IHR273" s="846"/>
      <c r="IHS273" s="846"/>
      <c r="IHT273" s="846"/>
      <c r="IHU273" s="846"/>
      <c r="IHV273" s="846"/>
      <c r="IHW273" s="846"/>
      <c r="IHX273" s="846"/>
      <c r="IHY273" s="846"/>
      <c r="IHZ273" s="846"/>
      <c r="IIA273" s="846"/>
      <c r="IIB273" s="846"/>
      <c r="IIC273" s="846"/>
      <c r="IID273" s="846"/>
      <c r="IIE273" s="846"/>
      <c r="IIF273" s="846"/>
      <c r="IIG273" s="846"/>
      <c r="IIH273" s="846"/>
      <c r="III273" s="846"/>
      <c r="IIJ273" s="846"/>
      <c r="IIK273" s="846"/>
      <c r="IIL273" s="846"/>
      <c r="IIM273" s="846"/>
      <c r="IIN273" s="846"/>
      <c r="IIO273" s="827"/>
      <c r="IIP273" s="827"/>
      <c r="IIQ273" s="827"/>
      <c r="IIR273" s="827"/>
      <c r="IIS273" s="827"/>
      <c r="IIT273" s="827"/>
      <c r="IIU273" s="827"/>
      <c r="IIV273" s="827"/>
      <c r="IIW273" s="827"/>
      <c r="IIX273" s="827"/>
      <c r="IIY273" s="827"/>
      <c r="IIZ273" s="827"/>
      <c r="IJA273" s="827"/>
      <c r="IJB273" s="827"/>
      <c r="IJC273" s="827"/>
      <c r="IJD273" s="827"/>
      <c r="IJE273" s="827"/>
      <c r="IJF273" s="827"/>
      <c r="IJG273" s="827"/>
      <c r="IJH273" s="827"/>
      <c r="IJI273" s="827"/>
      <c r="IJJ273" s="827"/>
      <c r="IJK273" s="827"/>
      <c r="IJL273" s="827"/>
      <c r="IJM273" s="844"/>
      <c r="IJN273" s="844"/>
      <c r="IJO273" s="844"/>
      <c r="IJP273" s="844"/>
      <c r="IJQ273" s="844"/>
      <c r="IJR273" s="827"/>
      <c r="IJS273" s="827"/>
      <c r="IJT273" s="844"/>
      <c r="IJU273" s="844"/>
      <c r="IJV273" s="827"/>
      <c r="IJW273" s="827"/>
      <c r="IJX273" s="844"/>
      <c r="IJY273" s="844"/>
      <c r="IJZ273" s="827"/>
      <c r="IKA273" s="827"/>
      <c r="IKB273" s="827"/>
      <c r="IKC273" s="827"/>
      <c r="IKD273" s="827"/>
      <c r="IKE273" s="827"/>
      <c r="IKF273" s="827"/>
      <c r="IKG273" s="844"/>
      <c r="IKH273" s="844"/>
      <c r="IKI273" s="827"/>
      <c r="IKJ273" s="827"/>
      <c r="IKK273" s="844"/>
      <c r="IKL273" s="844"/>
      <c r="IKM273" s="827"/>
      <c r="IKN273" s="827"/>
      <c r="IKO273" s="827"/>
      <c r="IKP273" s="827"/>
      <c r="IKQ273" s="827"/>
      <c r="IKR273" s="843"/>
      <c r="IKS273" s="845"/>
      <c r="IKT273" s="827"/>
      <c r="IKU273" s="827"/>
      <c r="IKV273" s="827"/>
      <c r="IKW273" s="827"/>
      <c r="IKX273" s="827"/>
      <c r="IKY273" s="827"/>
      <c r="IKZ273" s="827"/>
      <c r="ILA273" s="846"/>
      <c r="ILB273" s="846"/>
      <c r="ILC273" s="846"/>
      <c r="ILD273" s="846"/>
      <c r="ILE273" s="846"/>
      <c r="ILF273" s="846"/>
      <c r="ILG273" s="846"/>
      <c r="ILH273" s="846"/>
      <c r="ILI273" s="846"/>
      <c r="ILJ273" s="846"/>
      <c r="ILK273" s="846"/>
      <c r="ILL273" s="846"/>
      <c r="ILM273" s="846"/>
      <c r="ILN273" s="846"/>
      <c r="ILO273" s="846"/>
      <c r="ILP273" s="846"/>
      <c r="ILQ273" s="846"/>
      <c r="ILR273" s="846"/>
      <c r="ILS273" s="846"/>
      <c r="ILT273" s="846"/>
      <c r="ILU273" s="846"/>
      <c r="ILV273" s="846"/>
      <c r="ILW273" s="846"/>
      <c r="ILX273" s="846"/>
      <c r="ILY273" s="846"/>
      <c r="ILZ273" s="846"/>
      <c r="IMA273" s="846"/>
      <c r="IMB273" s="846"/>
      <c r="IMC273" s="846"/>
      <c r="IMD273" s="846"/>
      <c r="IME273" s="846"/>
      <c r="IMF273" s="846"/>
      <c r="IMG273" s="846"/>
      <c r="IMH273" s="846"/>
      <c r="IMI273" s="846"/>
      <c r="IMJ273" s="846"/>
      <c r="IMK273" s="846"/>
      <c r="IML273" s="846"/>
      <c r="IMM273" s="846"/>
      <c r="IMN273" s="846"/>
      <c r="IMO273" s="846"/>
      <c r="IMP273" s="846"/>
      <c r="IMQ273" s="846"/>
      <c r="IMR273" s="846"/>
      <c r="IMS273" s="827"/>
      <c r="IMT273" s="827"/>
      <c r="IMU273" s="827"/>
      <c r="IMV273" s="827"/>
      <c r="IMW273" s="827"/>
      <c r="IMX273" s="827"/>
      <c r="IMY273" s="827"/>
      <c r="IMZ273" s="827"/>
      <c r="INA273" s="827"/>
      <c r="INB273" s="827"/>
      <c r="INC273" s="827"/>
      <c r="IND273" s="827"/>
      <c r="INE273" s="827"/>
      <c r="INF273" s="827"/>
      <c r="ING273" s="827"/>
      <c r="INH273" s="827"/>
      <c r="INI273" s="827"/>
      <c r="INJ273" s="827"/>
      <c r="INK273" s="827"/>
      <c r="INL273" s="827"/>
      <c r="INM273" s="827"/>
      <c r="INN273" s="827"/>
      <c r="INO273" s="827"/>
      <c r="INP273" s="827"/>
      <c r="INQ273" s="844"/>
      <c r="INR273" s="844"/>
      <c r="INS273" s="844"/>
      <c r="INT273" s="844"/>
      <c r="INU273" s="844"/>
      <c r="INV273" s="827"/>
      <c r="INW273" s="827"/>
      <c r="INX273" s="844"/>
      <c r="INY273" s="844"/>
      <c r="INZ273" s="827"/>
      <c r="IOA273" s="827"/>
      <c r="IOB273" s="844"/>
      <c r="IOC273" s="844"/>
      <c r="IOD273" s="827"/>
      <c r="IOE273" s="827"/>
      <c r="IOF273" s="827"/>
      <c r="IOG273" s="827"/>
      <c r="IOH273" s="827"/>
      <c r="IOI273" s="827"/>
      <c r="IOJ273" s="827"/>
      <c r="IOK273" s="844"/>
      <c r="IOL273" s="844"/>
      <c r="IOM273" s="827"/>
      <c r="ION273" s="827"/>
      <c r="IOO273" s="844"/>
      <c r="IOP273" s="844"/>
      <c r="IOQ273" s="827"/>
      <c r="IOR273" s="827"/>
      <c r="IOS273" s="827"/>
      <c r="IOT273" s="827"/>
      <c r="IOU273" s="827"/>
      <c r="IOV273" s="843"/>
      <c r="IOW273" s="845"/>
      <c r="IOX273" s="827"/>
      <c r="IOY273" s="827"/>
      <c r="IOZ273" s="827"/>
      <c r="IPA273" s="827"/>
      <c r="IPB273" s="827"/>
      <c r="IPC273" s="827"/>
      <c r="IPD273" s="827"/>
      <c r="IPE273" s="846"/>
      <c r="IPF273" s="846"/>
      <c r="IPG273" s="846"/>
      <c r="IPH273" s="846"/>
      <c r="IPI273" s="846"/>
      <c r="IPJ273" s="846"/>
      <c r="IPK273" s="846"/>
      <c r="IPL273" s="846"/>
      <c r="IPM273" s="846"/>
      <c r="IPN273" s="846"/>
      <c r="IPO273" s="846"/>
      <c r="IPP273" s="846"/>
      <c r="IPQ273" s="846"/>
      <c r="IPR273" s="846"/>
      <c r="IPS273" s="846"/>
      <c r="IPT273" s="846"/>
      <c r="IPU273" s="846"/>
      <c r="IPV273" s="846"/>
      <c r="IPW273" s="846"/>
      <c r="IPX273" s="846"/>
      <c r="IPY273" s="846"/>
      <c r="IPZ273" s="846"/>
      <c r="IQA273" s="846"/>
      <c r="IQB273" s="846"/>
      <c r="IQC273" s="846"/>
      <c r="IQD273" s="846"/>
      <c r="IQE273" s="846"/>
      <c r="IQF273" s="846"/>
      <c r="IQG273" s="846"/>
      <c r="IQH273" s="846"/>
      <c r="IQI273" s="846"/>
      <c r="IQJ273" s="846"/>
      <c r="IQK273" s="846"/>
      <c r="IQL273" s="846"/>
      <c r="IQM273" s="846"/>
      <c r="IQN273" s="846"/>
      <c r="IQO273" s="846"/>
      <c r="IQP273" s="846"/>
      <c r="IQQ273" s="846"/>
      <c r="IQR273" s="846"/>
      <c r="IQS273" s="846"/>
      <c r="IQT273" s="846"/>
      <c r="IQU273" s="846"/>
      <c r="IQV273" s="846"/>
      <c r="IQW273" s="827"/>
      <c r="IQX273" s="827"/>
      <c r="IQY273" s="827"/>
      <c r="IQZ273" s="827"/>
      <c r="IRA273" s="827"/>
      <c r="IRB273" s="827"/>
      <c r="IRC273" s="827"/>
      <c r="IRD273" s="827"/>
      <c r="IRE273" s="827"/>
      <c r="IRF273" s="827"/>
      <c r="IRG273" s="827"/>
      <c r="IRH273" s="827"/>
      <c r="IRI273" s="827"/>
      <c r="IRJ273" s="827"/>
      <c r="IRK273" s="827"/>
      <c r="IRL273" s="827"/>
      <c r="IRM273" s="827"/>
      <c r="IRN273" s="827"/>
      <c r="IRO273" s="827"/>
      <c r="IRP273" s="827"/>
      <c r="IRQ273" s="827"/>
      <c r="IRR273" s="827"/>
      <c r="IRS273" s="827"/>
      <c r="IRT273" s="827"/>
      <c r="IRU273" s="844"/>
      <c r="IRV273" s="844"/>
      <c r="IRW273" s="844"/>
      <c r="IRX273" s="844"/>
      <c r="IRY273" s="844"/>
      <c r="IRZ273" s="827"/>
      <c r="ISA273" s="827"/>
      <c r="ISB273" s="844"/>
      <c r="ISC273" s="844"/>
      <c r="ISD273" s="827"/>
      <c r="ISE273" s="827"/>
      <c r="ISF273" s="844"/>
      <c r="ISG273" s="844"/>
      <c r="ISH273" s="827"/>
      <c r="ISI273" s="827"/>
      <c r="ISJ273" s="827"/>
      <c r="ISK273" s="827"/>
      <c r="ISL273" s="827"/>
      <c r="ISM273" s="827"/>
      <c r="ISN273" s="827"/>
      <c r="ISO273" s="844"/>
      <c r="ISP273" s="844"/>
      <c r="ISQ273" s="827"/>
      <c r="ISR273" s="827"/>
      <c r="ISS273" s="844"/>
      <c r="IST273" s="844"/>
      <c r="ISU273" s="827"/>
      <c r="ISV273" s="827"/>
      <c r="ISW273" s="827"/>
      <c r="ISX273" s="827"/>
      <c r="ISY273" s="827"/>
      <c r="ISZ273" s="843"/>
      <c r="ITA273" s="845"/>
      <c r="ITB273" s="827"/>
      <c r="ITC273" s="827"/>
      <c r="ITD273" s="827"/>
      <c r="ITE273" s="827"/>
      <c r="ITF273" s="827"/>
      <c r="ITG273" s="827"/>
      <c r="ITH273" s="827"/>
      <c r="ITI273" s="846"/>
      <c r="ITJ273" s="846"/>
      <c r="ITK273" s="846"/>
      <c r="ITL273" s="846"/>
      <c r="ITM273" s="846"/>
      <c r="ITN273" s="846"/>
      <c r="ITO273" s="846"/>
      <c r="ITP273" s="846"/>
      <c r="ITQ273" s="846"/>
      <c r="ITR273" s="846"/>
      <c r="ITS273" s="846"/>
      <c r="ITT273" s="846"/>
      <c r="ITU273" s="846"/>
      <c r="ITV273" s="846"/>
      <c r="ITW273" s="846"/>
      <c r="ITX273" s="846"/>
      <c r="ITY273" s="846"/>
      <c r="ITZ273" s="846"/>
      <c r="IUA273" s="846"/>
      <c r="IUB273" s="846"/>
      <c r="IUC273" s="846"/>
      <c r="IUD273" s="846"/>
      <c r="IUE273" s="846"/>
      <c r="IUF273" s="846"/>
      <c r="IUG273" s="846"/>
      <c r="IUH273" s="846"/>
      <c r="IUI273" s="846"/>
      <c r="IUJ273" s="846"/>
      <c r="IUK273" s="846"/>
      <c r="IUL273" s="846"/>
      <c r="IUM273" s="846"/>
      <c r="IUN273" s="846"/>
      <c r="IUO273" s="846"/>
      <c r="IUP273" s="846"/>
      <c r="IUQ273" s="846"/>
      <c r="IUR273" s="846"/>
      <c r="IUS273" s="846"/>
      <c r="IUT273" s="846"/>
      <c r="IUU273" s="846"/>
      <c r="IUV273" s="846"/>
      <c r="IUW273" s="846"/>
      <c r="IUX273" s="846"/>
      <c r="IUY273" s="846"/>
      <c r="IUZ273" s="846"/>
      <c r="IVA273" s="827"/>
      <c r="IVB273" s="827"/>
      <c r="IVC273" s="827"/>
      <c r="IVD273" s="827"/>
      <c r="IVE273" s="827"/>
      <c r="IVF273" s="827"/>
      <c r="IVG273" s="827"/>
      <c r="IVH273" s="827"/>
      <c r="IVI273" s="827"/>
      <c r="IVJ273" s="827"/>
      <c r="IVK273" s="827"/>
      <c r="IVL273" s="827"/>
      <c r="IVM273" s="827"/>
      <c r="IVN273" s="827"/>
      <c r="IVO273" s="827"/>
      <c r="IVP273" s="827"/>
      <c r="IVQ273" s="827"/>
      <c r="IVR273" s="827"/>
      <c r="IVS273" s="827"/>
      <c r="IVT273" s="827"/>
      <c r="IVU273" s="827"/>
      <c r="IVV273" s="827"/>
      <c r="IVW273" s="827"/>
      <c r="IVX273" s="827"/>
      <c r="IVY273" s="844"/>
      <c r="IVZ273" s="844"/>
      <c r="IWA273" s="844"/>
      <c r="IWB273" s="844"/>
      <c r="IWC273" s="844"/>
      <c r="IWD273" s="827"/>
      <c r="IWE273" s="827"/>
      <c r="IWF273" s="844"/>
      <c r="IWG273" s="844"/>
      <c r="IWH273" s="827"/>
      <c r="IWI273" s="827"/>
      <c r="IWJ273" s="844"/>
      <c r="IWK273" s="844"/>
      <c r="IWL273" s="827"/>
      <c r="IWM273" s="827"/>
      <c r="IWN273" s="827"/>
      <c r="IWO273" s="827"/>
      <c r="IWP273" s="827"/>
      <c r="IWQ273" s="827"/>
      <c r="IWR273" s="827"/>
      <c r="IWS273" s="844"/>
      <c r="IWT273" s="844"/>
      <c r="IWU273" s="827"/>
      <c r="IWV273" s="827"/>
      <c r="IWW273" s="844"/>
      <c r="IWX273" s="844"/>
      <c r="IWY273" s="827"/>
      <c r="IWZ273" s="827"/>
      <c r="IXA273" s="827"/>
      <c r="IXB273" s="827"/>
      <c r="IXC273" s="827"/>
      <c r="IXD273" s="843"/>
      <c r="IXE273" s="845"/>
      <c r="IXF273" s="827"/>
      <c r="IXG273" s="827"/>
      <c r="IXH273" s="827"/>
      <c r="IXI273" s="827"/>
      <c r="IXJ273" s="827"/>
      <c r="IXK273" s="827"/>
      <c r="IXL273" s="827"/>
      <c r="IXM273" s="846"/>
      <c r="IXN273" s="846"/>
      <c r="IXO273" s="846"/>
      <c r="IXP273" s="846"/>
      <c r="IXQ273" s="846"/>
      <c r="IXR273" s="846"/>
      <c r="IXS273" s="846"/>
      <c r="IXT273" s="846"/>
      <c r="IXU273" s="846"/>
      <c r="IXV273" s="846"/>
      <c r="IXW273" s="846"/>
      <c r="IXX273" s="846"/>
      <c r="IXY273" s="846"/>
      <c r="IXZ273" s="846"/>
      <c r="IYA273" s="846"/>
      <c r="IYB273" s="846"/>
      <c r="IYC273" s="846"/>
      <c r="IYD273" s="846"/>
      <c r="IYE273" s="846"/>
      <c r="IYF273" s="846"/>
      <c r="IYG273" s="846"/>
      <c r="IYH273" s="846"/>
      <c r="IYI273" s="846"/>
      <c r="IYJ273" s="846"/>
      <c r="IYK273" s="846"/>
      <c r="IYL273" s="846"/>
      <c r="IYM273" s="846"/>
      <c r="IYN273" s="846"/>
      <c r="IYO273" s="846"/>
      <c r="IYP273" s="846"/>
      <c r="IYQ273" s="846"/>
      <c r="IYR273" s="846"/>
      <c r="IYS273" s="846"/>
      <c r="IYT273" s="846"/>
      <c r="IYU273" s="846"/>
      <c r="IYV273" s="846"/>
      <c r="IYW273" s="846"/>
      <c r="IYX273" s="846"/>
      <c r="IYY273" s="846"/>
      <c r="IYZ273" s="846"/>
      <c r="IZA273" s="846"/>
      <c r="IZB273" s="846"/>
      <c r="IZC273" s="846"/>
      <c r="IZD273" s="846"/>
      <c r="IZE273" s="827"/>
      <c r="IZF273" s="827"/>
      <c r="IZG273" s="827"/>
      <c r="IZH273" s="827"/>
      <c r="IZI273" s="827"/>
      <c r="IZJ273" s="827"/>
      <c r="IZK273" s="827"/>
      <c r="IZL273" s="827"/>
      <c r="IZM273" s="827"/>
      <c r="IZN273" s="827"/>
      <c r="IZO273" s="827"/>
      <c r="IZP273" s="827"/>
      <c r="IZQ273" s="827"/>
      <c r="IZR273" s="827"/>
      <c r="IZS273" s="827"/>
      <c r="IZT273" s="827"/>
      <c r="IZU273" s="827"/>
      <c r="IZV273" s="827"/>
      <c r="IZW273" s="827"/>
      <c r="IZX273" s="827"/>
      <c r="IZY273" s="827"/>
      <c r="IZZ273" s="827"/>
      <c r="JAA273" s="827"/>
      <c r="JAB273" s="827"/>
      <c r="JAC273" s="844"/>
      <c r="JAD273" s="844"/>
      <c r="JAE273" s="844"/>
      <c r="JAF273" s="844"/>
      <c r="JAG273" s="844"/>
      <c r="JAH273" s="827"/>
      <c r="JAI273" s="827"/>
      <c r="JAJ273" s="844"/>
      <c r="JAK273" s="844"/>
      <c r="JAL273" s="827"/>
      <c r="JAM273" s="827"/>
      <c r="JAN273" s="844"/>
      <c r="JAO273" s="844"/>
      <c r="JAP273" s="827"/>
      <c r="JAQ273" s="827"/>
      <c r="JAR273" s="827"/>
      <c r="JAS273" s="827"/>
      <c r="JAT273" s="827"/>
      <c r="JAU273" s="827"/>
      <c r="JAV273" s="827"/>
      <c r="JAW273" s="844"/>
      <c r="JAX273" s="844"/>
      <c r="JAY273" s="827"/>
      <c r="JAZ273" s="827"/>
      <c r="JBA273" s="844"/>
      <c r="JBB273" s="844"/>
      <c r="JBC273" s="827"/>
      <c r="JBD273" s="827"/>
      <c r="JBE273" s="827"/>
      <c r="JBF273" s="827"/>
      <c r="JBG273" s="827"/>
      <c r="JBH273" s="843"/>
      <c r="JBI273" s="845"/>
      <c r="JBJ273" s="827"/>
      <c r="JBK273" s="827"/>
      <c r="JBL273" s="827"/>
      <c r="JBM273" s="827"/>
      <c r="JBN273" s="827"/>
      <c r="JBO273" s="827"/>
      <c r="JBP273" s="827"/>
      <c r="JBQ273" s="846"/>
      <c r="JBR273" s="846"/>
      <c r="JBS273" s="846"/>
      <c r="JBT273" s="846"/>
      <c r="JBU273" s="846"/>
      <c r="JBV273" s="846"/>
      <c r="JBW273" s="846"/>
      <c r="JBX273" s="846"/>
      <c r="JBY273" s="846"/>
      <c r="JBZ273" s="846"/>
      <c r="JCA273" s="846"/>
      <c r="JCB273" s="846"/>
      <c r="JCC273" s="846"/>
      <c r="JCD273" s="846"/>
      <c r="JCE273" s="846"/>
      <c r="JCF273" s="846"/>
      <c r="JCG273" s="846"/>
      <c r="JCH273" s="846"/>
      <c r="JCI273" s="846"/>
      <c r="JCJ273" s="846"/>
      <c r="JCK273" s="846"/>
      <c r="JCL273" s="846"/>
      <c r="JCM273" s="846"/>
      <c r="JCN273" s="846"/>
      <c r="JCO273" s="846"/>
      <c r="JCP273" s="846"/>
      <c r="JCQ273" s="846"/>
      <c r="JCR273" s="846"/>
      <c r="JCS273" s="846"/>
      <c r="JCT273" s="846"/>
      <c r="JCU273" s="846"/>
      <c r="JCV273" s="846"/>
      <c r="JCW273" s="846"/>
      <c r="JCX273" s="846"/>
      <c r="JCY273" s="846"/>
      <c r="JCZ273" s="846"/>
      <c r="JDA273" s="846"/>
      <c r="JDB273" s="846"/>
      <c r="JDC273" s="846"/>
      <c r="JDD273" s="846"/>
      <c r="JDE273" s="846"/>
      <c r="JDF273" s="846"/>
      <c r="JDG273" s="846"/>
      <c r="JDH273" s="846"/>
      <c r="JDI273" s="827"/>
      <c r="JDJ273" s="827"/>
      <c r="JDK273" s="827"/>
      <c r="JDL273" s="827"/>
      <c r="JDM273" s="827"/>
      <c r="JDN273" s="827"/>
      <c r="JDO273" s="827"/>
      <c r="JDP273" s="827"/>
      <c r="JDQ273" s="827"/>
      <c r="JDR273" s="827"/>
      <c r="JDS273" s="827"/>
      <c r="JDT273" s="827"/>
      <c r="JDU273" s="827"/>
      <c r="JDV273" s="827"/>
      <c r="JDW273" s="827"/>
      <c r="JDX273" s="827"/>
      <c r="JDY273" s="827"/>
      <c r="JDZ273" s="827"/>
      <c r="JEA273" s="827"/>
      <c r="JEB273" s="827"/>
      <c r="JEC273" s="827"/>
      <c r="JED273" s="827"/>
      <c r="JEE273" s="827"/>
      <c r="JEF273" s="827"/>
      <c r="JEG273" s="844"/>
      <c r="JEH273" s="844"/>
      <c r="JEI273" s="844"/>
      <c r="JEJ273" s="844"/>
      <c r="JEK273" s="844"/>
      <c r="JEL273" s="827"/>
      <c r="JEM273" s="827"/>
      <c r="JEN273" s="844"/>
      <c r="JEO273" s="844"/>
      <c r="JEP273" s="827"/>
      <c r="JEQ273" s="827"/>
      <c r="JER273" s="844"/>
      <c r="JES273" s="844"/>
      <c r="JET273" s="827"/>
      <c r="JEU273" s="827"/>
      <c r="JEV273" s="827"/>
      <c r="JEW273" s="827"/>
      <c r="JEX273" s="827"/>
      <c r="JEY273" s="827"/>
      <c r="JEZ273" s="827"/>
      <c r="JFA273" s="844"/>
      <c r="JFB273" s="844"/>
      <c r="JFC273" s="827"/>
      <c r="JFD273" s="827"/>
      <c r="JFE273" s="844"/>
      <c r="JFF273" s="844"/>
      <c r="JFG273" s="827"/>
      <c r="JFH273" s="827"/>
      <c r="JFI273" s="827"/>
      <c r="JFJ273" s="827"/>
      <c r="JFK273" s="827"/>
      <c r="JFL273" s="843"/>
      <c r="JFM273" s="845"/>
      <c r="JFN273" s="827"/>
      <c r="JFO273" s="827"/>
      <c r="JFP273" s="827"/>
      <c r="JFQ273" s="827"/>
      <c r="JFR273" s="827"/>
      <c r="JFS273" s="827"/>
      <c r="JFT273" s="827"/>
      <c r="JFU273" s="846"/>
      <c r="JFV273" s="846"/>
      <c r="JFW273" s="846"/>
      <c r="JFX273" s="846"/>
      <c r="JFY273" s="846"/>
      <c r="JFZ273" s="846"/>
      <c r="JGA273" s="846"/>
      <c r="JGB273" s="846"/>
      <c r="JGC273" s="846"/>
      <c r="JGD273" s="846"/>
      <c r="JGE273" s="846"/>
      <c r="JGF273" s="846"/>
      <c r="JGG273" s="846"/>
      <c r="JGH273" s="846"/>
      <c r="JGI273" s="846"/>
      <c r="JGJ273" s="846"/>
      <c r="JGK273" s="846"/>
      <c r="JGL273" s="846"/>
      <c r="JGM273" s="846"/>
      <c r="JGN273" s="846"/>
      <c r="JGO273" s="846"/>
      <c r="JGP273" s="846"/>
      <c r="JGQ273" s="846"/>
      <c r="JGR273" s="846"/>
      <c r="JGS273" s="846"/>
      <c r="JGT273" s="846"/>
      <c r="JGU273" s="846"/>
      <c r="JGV273" s="846"/>
      <c r="JGW273" s="846"/>
      <c r="JGX273" s="846"/>
      <c r="JGY273" s="846"/>
      <c r="JGZ273" s="846"/>
      <c r="JHA273" s="846"/>
      <c r="JHB273" s="846"/>
      <c r="JHC273" s="846"/>
      <c r="JHD273" s="846"/>
      <c r="JHE273" s="846"/>
      <c r="JHF273" s="846"/>
      <c r="JHG273" s="846"/>
      <c r="JHH273" s="846"/>
      <c r="JHI273" s="846"/>
      <c r="JHJ273" s="846"/>
      <c r="JHK273" s="846"/>
      <c r="JHL273" s="846"/>
      <c r="JHM273" s="827"/>
      <c r="JHN273" s="827"/>
      <c r="JHO273" s="827"/>
      <c r="JHP273" s="827"/>
      <c r="JHQ273" s="827"/>
      <c r="JHR273" s="827"/>
      <c r="JHS273" s="827"/>
      <c r="JHT273" s="827"/>
      <c r="JHU273" s="827"/>
      <c r="JHV273" s="827"/>
      <c r="JHW273" s="827"/>
      <c r="JHX273" s="827"/>
      <c r="JHY273" s="827"/>
      <c r="JHZ273" s="827"/>
      <c r="JIA273" s="827"/>
      <c r="JIB273" s="827"/>
      <c r="JIC273" s="827"/>
      <c r="JID273" s="827"/>
      <c r="JIE273" s="827"/>
      <c r="JIF273" s="827"/>
      <c r="JIG273" s="827"/>
      <c r="JIH273" s="827"/>
      <c r="JII273" s="827"/>
      <c r="JIJ273" s="827"/>
      <c r="JIK273" s="844"/>
      <c r="JIL273" s="844"/>
      <c r="JIM273" s="844"/>
      <c r="JIN273" s="844"/>
      <c r="JIO273" s="844"/>
      <c r="JIP273" s="827"/>
      <c r="JIQ273" s="827"/>
      <c r="JIR273" s="844"/>
      <c r="JIS273" s="844"/>
      <c r="JIT273" s="827"/>
      <c r="JIU273" s="827"/>
      <c r="JIV273" s="844"/>
      <c r="JIW273" s="844"/>
      <c r="JIX273" s="827"/>
      <c r="JIY273" s="827"/>
      <c r="JIZ273" s="827"/>
      <c r="JJA273" s="827"/>
      <c r="JJB273" s="827"/>
      <c r="JJC273" s="827"/>
      <c r="JJD273" s="827"/>
      <c r="JJE273" s="844"/>
      <c r="JJF273" s="844"/>
      <c r="JJG273" s="827"/>
      <c r="JJH273" s="827"/>
      <c r="JJI273" s="844"/>
      <c r="JJJ273" s="844"/>
      <c r="JJK273" s="827"/>
      <c r="JJL273" s="827"/>
      <c r="JJM273" s="827"/>
      <c r="JJN273" s="827"/>
      <c r="JJO273" s="827"/>
      <c r="JJP273" s="843"/>
      <c r="JJQ273" s="845"/>
      <c r="JJR273" s="827"/>
      <c r="JJS273" s="827"/>
      <c r="JJT273" s="827"/>
      <c r="JJU273" s="827"/>
      <c r="JJV273" s="827"/>
      <c r="JJW273" s="827"/>
      <c r="JJX273" s="827"/>
      <c r="JJY273" s="846"/>
      <c r="JJZ273" s="846"/>
      <c r="JKA273" s="846"/>
      <c r="JKB273" s="846"/>
      <c r="JKC273" s="846"/>
      <c r="JKD273" s="846"/>
      <c r="JKE273" s="846"/>
      <c r="JKF273" s="846"/>
      <c r="JKG273" s="846"/>
      <c r="JKH273" s="846"/>
      <c r="JKI273" s="846"/>
      <c r="JKJ273" s="846"/>
      <c r="JKK273" s="846"/>
      <c r="JKL273" s="846"/>
      <c r="JKM273" s="846"/>
      <c r="JKN273" s="846"/>
      <c r="JKO273" s="846"/>
      <c r="JKP273" s="846"/>
      <c r="JKQ273" s="846"/>
      <c r="JKR273" s="846"/>
      <c r="JKS273" s="846"/>
      <c r="JKT273" s="846"/>
      <c r="JKU273" s="846"/>
      <c r="JKV273" s="846"/>
      <c r="JKW273" s="846"/>
      <c r="JKX273" s="846"/>
      <c r="JKY273" s="846"/>
      <c r="JKZ273" s="846"/>
      <c r="JLA273" s="846"/>
      <c r="JLB273" s="846"/>
      <c r="JLC273" s="846"/>
      <c r="JLD273" s="846"/>
      <c r="JLE273" s="846"/>
      <c r="JLF273" s="846"/>
      <c r="JLG273" s="846"/>
      <c r="JLH273" s="846"/>
      <c r="JLI273" s="846"/>
      <c r="JLJ273" s="846"/>
      <c r="JLK273" s="846"/>
      <c r="JLL273" s="846"/>
      <c r="JLM273" s="846"/>
      <c r="JLN273" s="846"/>
      <c r="JLO273" s="846"/>
      <c r="JLP273" s="846"/>
      <c r="JLQ273" s="827"/>
      <c r="JLR273" s="827"/>
      <c r="JLS273" s="827"/>
      <c r="JLT273" s="827"/>
      <c r="JLU273" s="827"/>
      <c r="JLV273" s="827"/>
      <c r="JLW273" s="827"/>
      <c r="JLX273" s="827"/>
      <c r="JLY273" s="827"/>
      <c r="JLZ273" s="827"/>
      <c r="JMA273" s="827"/>
      <c r="JMB273" s="827"/>
      <c r="JMC273" s="827"/>
      <c r="JMD273" s="827"/>
      <c r="JME273" s="827"/>
      <c r="JMF273" s="827"/>
      <c r="JMG273" s="827"/>
      <c r="JMH273" s="827"/>
      <c r="JMI273" s="827"/>
      <c r="JMJ273" s="827"/>
      <c r="JMK273" s="827"/>
      <c r="JML273" s="827"/>
      <c r="JMM273" s="827"/>
      <c r="JMN273" s="827"/>
      <c r="JMO273" s="844"/>
      <c r="JMP273" s="844"/>
      <c r="JMQ273" s="844"/>
      <c r="JMR273" s="844"/>
      <c r="JMS273" s="844"/>
      <c r="JMT273" s="827"/>
      <c r="JMU273" s="827"/>
      <c r="JMV273" s="844"/>
      <c r="JMW273" s="844"/>
      <c r="JMX273" s="827"/>
      <c r="JMY273" s="827"/>
      <c r="JMZ273" s="844"/>
      <c r="JNA273" s="844"/>
      <c r="JNB273" s="827"/>
      <c r="JNC273" s="827"/>
      <c r="JND273" s="827"/>
      <c r="JNE273" s="827"/>
      <c r="JNF273" s="827"/>
      <c r="JNG273" s="827"/>
      <c r="JNH273" s="827"/>
      <c r="JNI273" s="844"/>
      <c r="JNJ273" s="844"/>
      <c r="JNK273" s="827"/>
      <c r="JNL273" s="827"/>
      <c r="JNM273" s="844"/>
      <c r="JNN273" s="844"/>
      <c r="JNO273" s="827"/>
      <c r="JNP273" s="827"/>
      <c r="JNQ273" s="827"/>
      <c r="JNR273" s="827"/>
      <c r="JNS273" s="827"/>
      <c r="JNT273" s="843"/>
      <c r="JNU273" s="845"/>
      <c r="JNV273" s="827"/>
      <c r="JNW273" s="827"/>
      <c r="JNX273" s="827"/>
      <c r="JNY273" s="827"/>
      <c r="JNZ273" s="827"/>
      <c r="JOA273" s="827"/>
      <c r="JOB273" s="827"/>
      <c r="JOC273" s="846"/>
      <c r="JOD273" s="846"/>
      <c r="JOE273" s="846"/>
      <c r="JOF273" s="846"/>
      <c r="JOG273" s="846"/>
      <c r="JOH273" s="846"/>
      <c r="JOI273" s="846"/>
      <c r="JOJ273" s="846"/>
      <c r="JOK273" s="846"/>
      <c r="JOL273" s="846"/>
      <c r="JOM273" s="846"/>
      <c r="JON273" s="846"/>
      <c r="JOO273" s="846"/>
      <c r="JOP273" s="846"/>
      <c r="JOQ273" s="846"/>
      <c r="JOR273" s="846"/>
      <c r="JOS273" s="846"/>
      <c r="JOT273" s="846"/>
      <c r="JOU273" s="846"/>
      <c r="JOV273" s="846"/>
      <c r="JOW273" s="846"/>
      <c r="JOX273" s="846"/>
      <c r="JOY273" s="846"/>
      <c r="JOZ273" s="846"/>
      <c r="JPA273" s="846"/>
      <c r="JPB273" s="846"/>
      <c r="JPC273" s="846"/>
      <c r="JPD273" s="846"/>
      <c r="JPE273" s="846"/>
      <c r="JPF273" s="846"/>
      <c r="JPG273" s="846"/>
      <c r="JPH273" s="846"/>
      <c r="JPI273" s="846"/>
      <c r="JPJ273" s="846"/>
      <c r="JPK273" s="846"/>
      <c r="JPL273" s="846"/>
      <c r="JPM273" s="846"/>
      <c r="JPN273" s="846"/>
      <c r="JPO273" s="846"/>
      <c r="JPP273" s="846"/>
      <c r="JPQ273" s="846"/>
      <c r="JPR273" s="846"/>
      <c r="JPS273" s="846"/>
      <c r="JPT273" s="846"/>
      <c r="JPU273" s="827"/>
      <c r="JPV273" s="827"/>
      <c r="JPW273" s="827"/>
      <c r="JPX273" s="827"/>
      <c r="JPY273" s="827"/>
      <c r="JPZ273" s="827"/>
      <c r="JQA273" s="827"/>
      <c r="JQB273" s="827"/>
      <c r="JQC273" s="827"/>
      <c r="JQD273" s="827"/>
      <c r="JQE273" s="827"/>
      <c r="JQF273" s="827"/>
      <c r="JQG273" s="827"/>
      <c r="JQH273" s="827"/>
      <c r="JQI273" s="827"/>
      <c r="JQJ273" s="827"/>
      <c r="JQK273" s="827"/>
      <c r="JQL273" s="827"/>
      <c r="JQM273" s="827"/>
      <c r="JQN273" s="827"/>
      <c r="JQO273" s="827"/>
      <c r="JQP273" s="827"/>
      <c r="JQQ273" s="827"/>
      <c r="JQR273" s="827"/>
      <c r="JQS273" s="844"/>
      <c r="JQT273" s="844"/>
      <c r="JQU273" s="844"/>
      <c r="JQV273" s="844"/>
      <c r="JQW273" s="844"/>
      <c r="JQX273" s="827"/>
      <c r="JQY273" s="827"/>
      <c r="JQZ273" s="844"/>
      <c r="JRA273" s="844"/>
      <c r="JRB273" s="827"/>
      <c r="JRC273" s="827"/>
      <c r="JRD273" s="844"/>
      <c r="JRE273" s="844"/>
      <c r="JRF273" s="827"/>
      <c r="JRG273" s="827"/>
      <c r="JRH273" s="827"/>
      <c r="JRI273" s="827"/>
      <c r="JRJ273" s="827"/>
      <c r="JRK273" s="827"/>
      <c r="JRL273" s="827"/>
      <c r="JRM273" s="844"/>
      <c r="JRN273" s="844"/>
      <c r="JRO273" s="827"/>
      <c r="JRP273" s="827"/>
      <c r="JRQ273" s="844"/>
      <c r="JRR273" s="844"/>
      <c r="JRS273" s="827"/>
      <c r="JRT273" s="827"/>
      <c r="JRU273" s="827"/>
      <c r="JRV273" s="827"/>
      <c r="JRW273" s="827"/>
      <c r="JRX273" s="843"/>
      <c r="JRY273" s="845"/>
      <c r="JRZ273" s="827"/>
      <c r="JSA273" s="827"/>
      <c r="JSB273" s="827"/>
      <c r="JSC273" s="827"/>
      <c r="JSD273" s="827"/>
      <c r="JSE273" s="827"/>
      <c r="JSF273" s="827"/>
      <c r="JSG273" s="846"/>
      <c r="JSH273" s="846"/>
      <c r="JSI273" s="846"/>
      <c r="JSJ273" s="846"/>
      <c r="JSK273" s="846"/>
      <c r="JSL273" s="846"/>
      <c r="JSM273" s="846"/>
      <c r="JSN273" s="846"/>
      <c r="JSO273" s="846"/>
      <c r="JSP273" s="846"/>
      <c r="JSQ273" s="846"/>
      <c r="JSR273" s="846"/>
      <c r="JSS273" s="846"/>
      <c r="JST273" s="846"/>
      <c r="JSU273" s="846"/>
      <c r="JSV273" s="846"/>
      <c r="JSW273" s="846"/>
      <c r="JSX273" s="846"/>
      <c r="JSY273" s="846"/>
      <c r="JSZ273" s="846"/>
      <c r="JTA273" s="846"/>
      <c r="JTB273" s="846"/>
      <c r="JTC273" s="846"/>
      <c r="JTD273" s="846"/>
      <c r="JTE273" s="846"/>
      <c r="JTF273" s="846"/>
      <c r="JTG273" s="846"/>
      <c r="JTH273" s="846"/>
      <c r="JTI273" s="846"/>
      <c r="JTJ273" s="846"/>
      <c r="JTK273" s="846"/>
      <c r="JTL273" s="846"/>
      <c r="JTM273" s="846"/>
      <c r="JTN273" s="846"/>
      <c r="JTO273" s="846"/>
      <c r="JTP273" s="846"/>
      <c r="JTQ273" s="846"/>
      <c r="JTR273" s="846"/>
      <c r="JTS273" s="846"/>
      <c r="JTT273" s="846"/>
      <c r="JTU273" s="846"/>
      <c r="JTV273" s="846"/>
      <c r="JTW273" s="846"/>
      <c r="JTX273" s="846"/>
      <c r="JTY273" s="827"/>
      <c r="JTZ273" s="827"/>
      <c r="JUA273" s="827"/>
      <c r="JUB273" s="827"/>
      <c r="JUC273" s="827"/>
      <c r="JUD273" s="827"/>
      <c r="JUE273" s="827"/>
      <c r="JUF273" s="827"/>
      <c r="JUG273" s="827"/>
      <c r="JUH273" s="827"/>
      <c r="JUI273" s="827"/>
      <c r="JUJ273" s="827"/>
      <c r="JUK273" s="827"/>
      <c r="JUL273" s="827"/>
      <c r="JUM273" s="827"/>
      <c r="JUN273" s="827"/>
      <c r="JUO273" s="827"/>
      <c r="JUP273" s="827"/>
      <c r="JUQ273" s="827"/>
      <c r="JUR273" s="827"/>
      <c r="JUS273" s="827"/>
      <c r="JUT273" s="827"/>
      <c r="JUU273" s="827"/>
      <c r="JUV273" s="827"/>
      <c r="JUW273" s="844"/>
      <c r="JUX273" s="844"/>
      <c r="JUY273" s="844"/>
      <c r="JUZ273" s="844"/>
      <c r="JVA273" s="844"/>
      <c r="JVB273" s="827"/>
      <c r="JVC273" s="827"/>
      <c r="JVD273" s="844"/>
      <c r="JVE273" s="844"/>
      <c r="JVF273" s="827"/>
      <c r="JVG273" s="827"/>
      <c r="JVH273" s="844"/>
      <c r="JVI273" s="844"/>
      <c r="JVJ273" s="827"/>
      <c r="JVK273" s="827"/>
      <c r="JVL273" s="827"/>
      <c r="JVM273" s="827"/>
      <c r="JVN273" s="827"/>
      <c r="JVO273" s="827"/>
      <c r="JVP273" s="827"/>
      <c r="JVQ273" s="844"/>
      <c r="JVR273" s="844"/>
      <c r="JVS273" s="827"/>
      <c r="JVT273" s="827"/>
      <c r="JVU273" s="844"/>
      <c r="JVV273" s="844"/>
      <c r="JVW273" s="827"/>
      <c r="JVX273" s="827"/>
      <c r="JVY273" s="827"/>
      <c r="JVZ273" s="827"/>
      <c r="JWA273" s="827"/>
      <c r="JWB273" s="843"/>
      <c r="JWC273" s="845"/>
      <c r="JWD273" s="827"/>
      <c r="JWE273" s="827"/>
      <c r="JWF273" s="827"/>
      <c r="JWG273" s="827"/>
      <c r="JWH273" s="827"/>
      <c r="JWI273" s="827"/>
      <c r="JWJ273" s="827"/>
      <c r="JWK273" s="846"/>
      <c r="JWL273" s="846"/>
      <c r="JWM273" s="846"/>
      <c r="JWN273" s="846"/>
      <c r="JWO273" s="846"/>
      <c r="JWP273" s="846"/>
      <c r="JWQ273" s="846"/>
      <c r="JWR273" s="846"/>
      <c r="JWS273" s="846"/>
      <c r="JWT273" s="846"/>
      <c r="JWU273" s="846"/>
      <c r="JWV273" s="846"/>
      <c r="JWW273" s="846"/>
      <c r="JWX273" s="846"/>
      <c r="JWY273" s="846"/>
      <c r="JWZ273" s="846"/>
      <c r="JXA273" s="846"/>
      <c r="JXB273" s="846"/>
      <c r="JXC273" s="846"/>
      <c r="JXD273" s="846"/>
      <c r="JXE273" s="846"/>
      <c r="JXF273" s="846"/>
      <c r="JXG273" s="846"/>
      <c r="JXH273" s="846"/>
      <c r="JXI273" s="846"/>
      <c r="JXJ273" s="846"/>
      <c r="JXK273" s="846"/>
      <c r="JXL273" s="846"/>
      <c r="JXM273" s="846"/>
      <c r="JXN273" s="846"/>
      <c r="JXO273" s="846"/>
      <c r="JXP273" s="846"/>
      <c r="JXQ273" s="846"/>
      <c r="JXR273" s="846"/>
      <c r="JXS273" s="846"/>
      <c r="JXT273" s="846"/>
      <c r="JXU273" s="846"/>
      <c r="JXV273" s="846"/>
      <c r="JXW273" s="846"/>
      <c r="JXX273" s="846"/>
      <c r="JXY273" s="846"/>
      <c r="JXZ273" s="846"/>
      <c r="JYA273" s="846"/>
      <c r="JYB273" s="846"/>
      <c r="JYC273" s="827"/>
      <c r="JYD273" s="827"/>
      <c r="JYE273" s="827"/>
      <c r="JYF273" s="827"/>
      <c r="JYG273" s="827"/>
      <c r="JYH273" s="827"/>
      <c r="JYI273" s="827"/>
      <c r="JYJ273" s="827"/>
      <c r="JYK273" s="827"/>
      <c r="JYL273" s="827"/>
      <c r="JYM273" s="827"/>
      <c r="JYN273" s="827"/>
      <c r="JYO273" s="827"/>
      <c r="JYP273" s="827"/>
      <c r="JYQ273" s="827"/>
      <c r="JYR273" s="827"/>
      <c r="JYS273" s="827"/>
      <c r="JYT273" s="827"/>
      <c r="JYU273" s="827"/>
      <c r="JYV273" s="827"/>
      <c r="JYW273" s="827"/>
      <c r="JYX273" s="827"/>
      <c r="JYY273" s="827"/>
      <c r="JYZ273" s="827"/>
      <c r="JZA273" s="844"/>
      <c r="JZB273" s="844"/>
      <c r="JZC273" s="844"/>
      <c r="JZD273" s="844"/>
      <c r="JZE273" s="844"/>
      <c r="JZF273" s="827"/>
      <c r="JZG273" s="827"/>
      <c r="JZH273" s="844"/>
      <c r="JZI273" s="844"/>
      <c r="JZJ273" s="827"/>
      <c r="JZK273" s="827"/>
      <c r="JZL273" s="844"/>
      <c r="JZM273" s="844"/>
      <c r="JZN273" s="827"/>
      <c r="JZO273" s="827"/>
      <c r="JZP273" s="827"/>
      <c r="JZQ273" s="827"/>
      <c r="JZR273" s="827"/>
      <c r="JZS273" s="827"/>
      <c r="JZT273" s="827"/>
      <c r="JZU273" s="844"/>
      <c r="JZV273" s="844"/>
      <c r="JZW273" s="827"/>
      <c r="JZX273" s="827"/>
      <c r="JZY273" s="844"/>
      <c r="JZZ273" s="844"/>
      <c r="KAA273" s="827"/>
      <c r="KAB273" s="827"/>
      <c r="KAC273" s="827"/>
      <c r="KAD273" s="827"/>
      <c r="KAE273" s="827"/>
      <c r="KAF273" s="843"/>
      <c r="KAG273" s="845"/>
      <c r="KAH273" s="827"/>
      <c r="KAI273" s="827"/>
      <c r="KAJ273" s="827"/>
      <c r="KAK273" s="827"/>
      <c r="KAL273" s="827"/>
      <c r="KAM273" s="827"/>
      <c r="KAN273" s="827"/>
      <c r="KAO273" s="846"/>
      <c r="KAP273" s="846"/>
      <c r="KAQ273" s="846"/>
      <c r="KAR273" s="846"/>
      <c r="KAS273" s="846"/>
      <c r="KAT273" s="846"/>
      <c r="KAU273" s="846"/>
      <c r="KAV273" s="846"/>
      <c r="KAW273" s="846"/>
      <c r="KAX273" s="846"/>
      <c r="KAY273" s="846"/>
      <c r="KAZ273" s="846"/>
      <c r="KBA273" s="846"/>
      <c r="KBB273" s="846"/>
      <c r="KBC273" s="846"/>
      <c r="KBD273" s="846"/>
      <c r="KBE273" s="846"/>
      <c r="KBF273" s="846"/>
      <c r="KBG273" s="846"/>
      <c r="KBH273" s="846"/>
      <c r="KBI273" s="846"/>
      <c r="KBJ273" s="846"/>
      <c r="KBK273" s="846"/>
      <c r="KBL273" s="846"/>
      <c r="KBM273" s="846"/>
      <c r="KBN273" s="846"/>
      <c r="KBO273" s="846"/>
      <c r="KBP273" s="846"/>
      <c r="KBQ273" s="846"/>
      <c r="KBR273" s="846"/>
      <c r="KBS273" s="846"/>
      <c r="KBT273" s="846"/>
      <c r="KBU273" s="846"/>
      <c r="KBV273" s="846"/>
      <c r="KBW273" s="846"/>
      <c r="KBX273" s="846"/>
      <c r="KBY273" s="846"/>
      <c r="KBZ273" s="846"/>
      <c r="KCA273" s="846"/>
      <c r="KCB273" s="846"/>
      <c r="KCC273" s="846"/>
      <c r="KCD273" s="846"/>
      <c r="KCE273" s="846"/>
      <c r="KCF273" s="846"/>
      <c r="KCG273" s="827"/>
      <c r="KCH273" s="827"/>
      <c r="KCI273" s="827"/>
      <c r="KCJ273" s="827"/>
      <c r="KCK273" s="827"/>
      <c r="KCL273" s="827"/>
      <c r="KCM273" s="827"/>
      <c r="KCN273" s="827"/>
      <c r="KCO273" s="827"/>
      <c r="KCP273" s="827"/>
      <c r="KCQ273" s="827"/>
      <c r="KCR273" s="827"/>
      <c r="KCS273" s="827"/>
      <c r="KCT273" s="827"/>
      <c r="KCU273" s="827"/>
      <c r="KCV273" s="827"/>
      <c r="KCW273" s="827"/>
      <c r="KCX273" s="827"/>
      <c r="KCY273" s="827"/>
      <c r="KCZ273" s="827"/>
      <c r="KDA273" s="827"/>
      <c r="KDB273" s="827"/>
      <c r="KDC273" s="827"/>
      <c r="KDD273" s="827"/>
      <c r="KDE273" s="844"/>
      <c r="KDF273" s="844"/>
      <c r="KDG273" s="844"/>
      <c r="KDH273" s="844"/>
      <c r="KDI273" s="844"/>
      <c r="KDJ273" s="827"/>
      <c r="KDK273" s="827"/>
      <c r="KDL273" s="844"/>
      <c r="KDM273" s="844"/>
      <c r="KDN273" s="827"/>
      <c r="KDO273" s="827"/>
      <c r="KDP273" s="844"/>
      <c r="KDQ273" s="844"/>
      <c r="KDR273" s="827"/>
      <c r="KDS273" s="827"/>
      <c r="KDT273" s="827"/>
      <c r="KDU273" s="827"/>
      <c r="KDV273" s="827"/>
      <c r="KDW273" s="827"/>
      <c r="KDX273" s="827"/>
      <c r="KDY273" s="844"/>
      <c r="KDZ273" s="844"/>
      <c r="KEA273" s="827"/>
      <c r="KEB273" s="827"/>
      <c r="KEC273" s="844"/>
      <c r="KED273" s="844"/>
      <c r="KEE273" s="827"/>
      <c r="KEF273" s="827"/>
      <c r="KEG273" s="827"/>
      <c r="KEH273" s="827"/>
      <c r="KEI273" s="827"/>
      <c r="KEJ273" s="843"/>
      <c r="KEK273" s="845"/>
      <c r="KEL273" s="827"/>
      <c r="KEM273" s="827"/>
      <c r="KEN273" s="827"/>
      <c r="KEO273" s="827"/>
      <c r="KEP273" s="827"/>
      <c r="KEQ273" s="827"/>
      <c r="KER273" s="827"/>
      <c r="KES273" s="846"/>
      <c r="KET273" s="846"/>
      <c r="KEU273" s="846"/>
      <c r="KEV273" s="846"/>
      <c r="KEW273" s="846"/>
      <c r="KEX273" s="846"/>
      <c r="KEY273" s="846"/>
      <c r="KEZ273" s="846"/>
      <c r="KFA273" s="846"/>
      <c r="KFB273" s="846"/>
      <c r="KFC273" s="846"/>
      <c r="KFD273" s="846"/>
      <c r="KFE273" s="846"/>
      <c r="KFF273" s="846"/>
      <c r="KFG273" s="846"/>
      <c r="KFH273" s="846"/>
      <c r="KFI273" s="846"/>
      <c r="KFJ273" s="846"/>
      <c r="KFK273" s="846"/>
      <c r="KFL273" s="846"/>
      <c r="KFM273" s="846"/>
      <c r="KFN273" s="846"/>
      <c r="KFO273" s="846"/>
      <c r="KFP273" s="846"/>
      <c r="KFQ273" s="846"/>
      <c r="KFR273" s="846"/>
      <c r="KFS273" s="846"/>
      <c r="KFT273" s="846"/>
      <c r="KFU273" s="846"/>
      <c r="KFV273" s="846"/>
      <c r="KFW273" s="846"/>
      <c r="KFX273" s="846"/>
      <c r="KFY273" s="846"/>
      <c r="KFZ273" s="846"/>
      <c r="KGA273" s="846"/>
      <c r="KGB273" s="846"/>
      <c r="KGC273" s="846"/>
      <c r="KGD273" s="846"/>
      <c r="KGE273" s="846"/>
      <c r="KGF273" s="846"/>
      <c r="KGG273" s="846"/>
      <c r="KGH273" s="846"/>
      <c r="KGI273" s="846"/>
      <c r="KGJ273" s="846"/>
      <c r="KGK273" s="827"/>
      <c r="KGL273" s="827"/>
      <c r="KGM273" s="827"/>
      <c r="KGN273" s="827"/>
      <c r="KGO273" s="827"/>
      <c r="KGP273" s="827"/>
      <c r="KGQ273" s="827"/>
      <c r="KGR273" s="827"/>
      <c r="KGS273" s="827"/>
      <c r="KGT273" s="827"/>
      <c r="KGU273" s="827"/>
      <c r="KGV273" s="827"/>
      <c r="KGW273" s="827"/>
      <c r="KGX273" s="827"/>
      <c r="KGY273" s="827"/>
      <c r="KGZ273" s="827"/>
      <c r="KHA273" s="827"/>
      <c r="KHB273" s="827"/>
      <c r="KHC273" s="827"/>
      <c r="KHD273" s="827"/>
      <c r="KHE273" s="827"/>
      <c r="KHF273" s="827"/>
      <c r="KHG273" s="827"/>
      <c r="KHH273" s="827"/>
      <c r="KHI273" s="844"/>
      <c r="KHJ273" s="844"/>
      <c r="KHK273" s="844"/>
      <c r="KHL273" s="844"/>
      <c r="KHM273" s="844"/>
      <c r="KHN273" s="827"/>
      <c r="KHO273" s="827"/>
      <c r="KHP273" s="844"/>
      <c r="KHQ273" s="844"/>
      <c r="KHR273" s="827"/>
      <c r="KHS273" s="827"/>
      <c r="KHT273" s="844"/>
      <c r="KHU273" s="844"/>
      <c r="KHV273" s="827"/>
      <c r="KHW273" s="827"/>
      <c r="KHX273" s="827"/>
      <c r="KHY273" s="827"/>
      <c r="KHZ273" s="827"/>
      <c r="KIA273" s="827"/>
      <c r="KIB273" s="827"/>
      <c r="KIC273" s="844"/>
      <c r="KID273" s="844"/>
      <c r="KIE273" s="827"/>
      <c r="KIF273" s="827"/>
      <c r="KIG273" s="844"/>
      <c r="KIH273" s="844"/>
      <c r="KII273" s="827"/>
      <c r="KIJ273" s="827"/>
      <c r="KIK273" s="827"/>
      <c r="KIL273" s="827"/>
      <c r="KIM273" s="827"/>
      <c r="KIN273" s="843"/>
      <c r="KIO273" s="845"/>
      <c r="KIP273" s="827"/>
      <c r="KIQ273" s="827"/>
      <c r="KIR273" s="827"/>
      <c r="KIS273" s="827"/>
      <c r="KIT273" s="827"/>
      <c r="KIU273" s="827"/>
      <c r="KIV273" s="827"/>
      <c r="KIW273" s="846"/>
      <c r="KIX273" s="846"/>
      <c r="KIY273" s="846"/>
      <c r="KIZ273" s="846"/>
      <c r="KJA273" s="846"/>
      <c r="KJB273" s="846"/>
      <c r="KJC273" s="846"/>
      <c r="KJD273" s="846"/>
      <c r="KJE273" s="846"/>
      <c r="KJF273" s="846"/>
      <c r="KJG273" s="846"/>
      <c r="KJH273" s="846"/>
      <c r="KJI273" s="846"/>
      <c r="KJJ273" s="846"/>
      <c r="KJK273" s="846"/>
      <c r="KJL273" s="846"/>
      <c r="KJM273" s="846"/>
      <c r="KJN273" s="846"/>
      <c r="KJO273" s="846"/>
      <c r="KJP273" s="846"/>
      <c r="KJQ273" s="846"/>
      <c r="KJR273" s="846"/>
      <c r="KJS273" s="846"/>
      <c r="KJT273" s="846"/>
      <c r="KJU273" s="846"/>
      <c r="KJV273" s="846"/>
      <c r="KJW273" s="846"/>
      <c r="KJX273" s="846"/>
      <c r="KJY273" s="846"/>
      <c r="KJZ273" s="846"/>
      <c r="KKA273" s="846"/>
      <c r="KKB273" s="846"/>
      <c r="KKC273" s="846"/>
      <c r="KKD273" s="846"/>
      <c r="KKE273" s="846"/>
      <c r="KKF273" s="846"/>
      <c r="KKG273" s="846"/>
      <c r="KKH273" s="846"/>
      <c r="KKI273" s="846"/>
      <c r="KKJ273" s="846"/>
      <c r="KKK273" s="846"/>
      <c r="KKL273" s="846"/>
      <c r="KKM273" s="846"/>
      <c r="KKN273" s="846"/>
      <c r="KKO273" s="827"/>
      <c r="KKP273" s="827"/>
      <c r="KKQ273" s="827"/>
      <c r="KKR273" s="827"/>
      <c r="KKS273" s="827"/>
      <c r="KKT273" s="827"/>
      <c r="KKU273" s="827"/>
      <c r="KKV273" s="827"/>
      <c r="KKW273" s="827"/>
      <c r="KKX273" s="827"/>
      <c r="KKY273" s="827"/>
      <c r="KKZ273" s="827"/>
      <c r="KLA273" s="827"/>
      <c r="KLB273" s="827"/>
      <c r="KLC273" s="827"/>
      <c r="KLD273" s="827"/>
      <c r="KLE273" s="827"/>
      <c r="KLF273" s="827"/>
      <c r="KLG273" s="827"/>
      <c r="KLH273" s="827"/>
      <c r="KLI273" s="827"/>
      <c r="KLJ273" s="827"/>
      <c r="KLK273" s="827"/>
      <c r="KLL273" s="827"/>
      <c r="KLM273" s="844"/>
      <c r="KLN273" s="844"/>
      <c r="KLO273" s="844"/>
      <c r="KLP273" s="844"/>
      <c r="KLQ273" s="844"/>
      <c r="KLR273" s="827"/>
      <c r="KLS273" s="827"/>
      <c r="KLT273" s="844"/>
      <c r="KLU273" s="844"/>
      <c r="KLV273" s="827"/>
      <c r="KLW273" s="827"/>
      <c r="KLX273" s="844"/>
      <c r="KLY273" s="844"/>
      <c r="KLZ273" s="827"/>
      <c r="KMA273" s="827"/>
      <c r="KMB273" s="827"/>
      <c r="KMC273" s="827"/>
      <c r="KMD273" s="827"/>
      <c r="KME273" s="827"/>
      <c r="KMF273" s="827"/>
      <c r="KMG273" s="844"/>
      <c r="KMH273" s="844"/>
      <c r="KMI273" s="827"/>
      <c r="KMJ273" s="827"/>
      <c r="KMK273" s="844"/>
      <c r="KML273" s="844"/>
      <c r="KMM273" s="827"/>
      <c r="KMN273" s="827"/>
      <c r="KMO273" s="827"/>
      <c r="KMP273" s="827"/>
      <c r="KMQ273" s="827"/>
      <c r="KMR273" s="843"/>
      <c r="KMS273" s="845"/>
      <c r="KMT273" s="827"/>
      <c r="KMU273" s="827"/>
      <c r="KMV273" s="827"/>
      <c r="KMW273" s="827"/>
      <c r="KMX273" s="827"/>
      <c r="KMY273" s="827"/>
      <c r="KMZ273" s="827"/>
      <c r="KNA273" s="846"/>
      <c r="KNB273" s="846"/>
      <c r="KNC273" s="846"/>
      <c r="KND273" s="846"/>
      <c r="KNE273" s="846"/>
      <c r="KNF273" s="846"/>
      <c r="KNG273" s="846"/>
      <c r="KNH273" s="846"/>
      <c r="KNI273" s="846"/>
      <c r="KNJ273" s="846"/>
      <c r="KNK273" s="846"/>
      <c r="KNL273" s="846"/>
      <c r="KNM273" s="846"/>
      <c r="KNN273" s="846"/>
      <c r="KNO273" s="846"/>
      <c r="KNP273" s="846"/>
      <c r="KNQ273" s="846"/>
      <c r="KNR273" s="846"/>
      <c r="KNS273" s="846"/>
      <c r="KNT273" s="846"/>
      <c r="KNU273" s="846"/>
      <c r="KNV273" s="846"/>
      <c r="KNW273" s="846"/>
      <c r="KNX273" s="846"/>
      <c r="KNY273" s="846"/>
      <c r="KNZ273" s="846"/>
      <c r="KOA273" s="846"/>
      <c r="KOB273" s="846"/>
      <c r="KOC273" s="846"/>
      <c r="KOD273" s="846"/>
      <c r="KOE273" s="846"/>
      <c r="KOF273" s="846"/>
      <c r="KOG273" s="846"/>
      <c r="KOH273" s="846"/>
      <c r="KOI273" s="846"/>
      <c r="KOJ273" s="846"/>
      <c r="KOK273" s="846"/>
      <c r="KOL273" s="846"/>
      <c r="KOM273" s="846"/>
      <c r="KON273" s="846"/>
      <c r="KOO273" s="846"/>
      <c r="KOP273" s="846"/>
      <c r="KOQ273" s="846"/>
      <c r="KOR273" s="846"/>
      <c r="KOS273" s="827"/>
      <c r="KOT273" s="827"/>
      <c r="KOU273" s="827"/>
      <c r="KOV273" s="827"/>
      <c r="KOW273" s="827"/>
      <c r="KOX273" s="827"/>
      <c r="KOY273" s="827"/>
      <c r="KOZ273" s="827"/>
      <c r="KPA273" s="827"/>
      <c r="KPB273" s="827"/>
      <c r="KPC273" s="827"/>
      <c r="KPD273" s="827"/>
      <c r="KPE273" s="827"/>
      <c r="KPF273" s="827"/>
      <c r="KPG273" s="827"/>
      <c r="KPH273" s="827"/>
      <c r="KPI273" s="827"/>
      <c r="KPJ273" s="827"/>
      <c r="KPK273" s="827"/>
      <c r="KPL273" s="827"/>
      <c r="KPM273" s="827"/>
      <c r="KPN273" s="827"/>
      <c r="KPO273" s="827"/>
      <c r="KPP273" s="827"/>
      <c r="KPQ273" s="844"/>
      <c r="KPR273" s="844"/>
      <c r="KPS273" s="844"/>
      <c r="KPT273" s="844"/>
      <c r="KPU273" s="844"/>
      <c r="KPV273" s="827"/>
      <c r="KPW273" s="827"/>
      <c r="KPX273" s="844"/>
      <c r="KPY273" s="844"/>
      <c r="KPZ273" s="827"/>
      <c r="KQA273" s="827"/>
      <c r="KQB273" s="844"/>
      <c r="KQC273" s="844"/>
      <c r="KQD273" s="827"/>
      <c r="KQE273" s="827"/>
      <c r="KQF273" s="827"/>
      <c r="KQG273" s="827"/>
      <c r="KQH273" s="827"/>
      <c r="KQI273" s="827"/>
      <c r="KQJ273" s="827"/>
      <c r="KQK273" s="844"/>
      <c r="KQL273" s="844"/>
      <c r="KQM273" s="827"/>
      <c r="KQN273" s="827"/>
      <c r="KQO273" s="844"/>
      <c r="KQP273" s="844"/>
      <c r="KQQ273" s="827"/>
      <c r="KQR273" s="827"/>
      <c r="KQS273" s="827"/>
      <c r="KQT273" s="827"/>
      <c r="KQU273" s="827"/>
      <c r="KQV273" s="843"/>
      <c r="KQW273" s="845"/>
      <c r="KQX273" s="827"/>
      <c r="KQY273" s="827"/>
      <c r="KQZ273" s="827"/>
      <c r="KRA273" s="827"/>
      <c r="KRB273" s="827"/>
      <c r="KRC273" s="827"/>
      <c r="KRD273" s="827"/>
      <c r="KRE273" s="846"/>
      <c r="KRF273" s="846"/>
      <c r="KRG273" s="846"/>
      <c r="KRH273" s="846"/>
      <c r="KRI273" s="846"/>
      <c r="KRJ273" s="846"/>
      <c r="KRK273" s="846"/>
      <c r="KRL273" s="846"/>
      <c r="KRM273" s="846"/>
      <c r="KRN273" s="846"/>
      <c r="KRO273" s="846"/>
      <c r="KRP273" s="846"/>
      <c r="KRQ273" s="846"/>
      <c r="KRR273" s="846"/>
      <c r="KRS273" s="846"/>
      <c r="KRT273" s="846"/>
      <c r="KRU273" s="846"/>
      <c r="KRV273" s="846"/>
      <c r="KRW273" s="846"/>
      <c r="KRX273" s="846"/>
      <c r="KRY273" s="846"/>
      <c r="KRZ273" s="846"/>
      <c r="KSA273" s="846"/>
      <c r="KSB273" s="846"/>
      <c r="KSC273" s="846"/>
      <c r="KSD273" s="846"/>
      <c r="KSE273" s="846"/>
      <c r="KSF273" s="846"/>
      <c r="KSG273" s="846"/>
      <c r="KSH273" s="846"/>
      <c r="KSI273" s="846"/>
      <c r="KSJ273" s="846"/>
      <c r="KSK273" s="846"/>
      <c r="KSL273" s="846"/>
      <c r="KSM273" s="846"/>
      <c r="KSN273" s="846"/>
      <c r="KSO273" s="846"/>
      <c r="KSP273" s="846"/>
      <c r="KSQ273" s="846"/>
      <c r="KSR273" s="846"/>
      <c r="KSS273" s="846"/>
      <c r="KST273" s="846"/>
      <c r="KSU273" s="846"/>
      <c r="KSV273" s="846"/>
      <c r="KSW273" s="827"/>
      <c r="KSX273" s="827"/>
      <c r="KSY273" s="827"/>
      <c r="KSZ273" s="827"/>
      <c r="KTA273" s="827"/>
      <c r="KTB273" s="827"/>
      <c r="KTC273" s="827"/>
      <c r="KTD273" s="827"/>
      <c r="KTE273" s="827"/>
      <c r="KTF273" s="827"/>
      <c r="KTG273" s="827"/>
      <c r="KTH273" s="827"/>
      <c r="KTI273" s="827"/>
      <c r="KTJ273" s="827"/>
      <c r="KTK273" s="827"/>
      <c r="KTL273" s="827"/>
      <c r="KTM273" s="827"/>
      <c r="KTN273" s="827"/>
      <c r="KTO273" s="827"/>
      <c r="KTP273" s="827"/>
      <c r="KTQ273" s="827"/>
      <c r="KTR273" s="827"/>
      <c r="KTS273" s="827"/>
      <c r="KTT273" s="827"/>
      <c r="KTU273" s="844"/>
      <c r="KTV273" s="844"/>
      <c r="KTW273" s="844"/>
      <c r="KTX273" s="844"/>
      <c r="KTY273" s="844"/>
      <c r="KTZ273" s="827"/>
      <c r="KUA273" s="827"/>
      <c r="KUB273" s="844"/>
      <c r="KUC273" s="844"/>
      <c r="KUD273" s="827"/>
      <c r="KUE273" s="827"/>
      <c r="KUF273" s="844"/>
      <c r="KUG273" s="844"/>
      <c r="KUH273" s="827"/>
      <c r="KUI273" s="827"/>
      <c r="KUJ273" s="827"/>
      <c r="KUK273" s="827"/>
      <c r="KUL273" s="827"/>
      <c r="KUM273" s="827"/>
      <c r="KUN273" s="827"/>
      <c r="KUO273" s="844"/>
      <c r="KUP273" s="844"/>
      <c r="KUQ273" s="827"/>
      <c r="KUR273" s="827"/>
      <c r="KUS273" s="844"/>
      <c r="KUT273" s="844"/>
      <c r="KUU273" s="827"/>
      <c r="KUV273" s="827"/>
      <c r="KUW273" s="827"/>
      <c r="KUX273" s="827"/>
      <c r="KUY273" s="827"/>
      <c r="KUZ273" s="843"/>
      <c r="KVA273" s="845"/>
      <c r="KVB273" s="827"/>
      <c r="KVC273" s="827"/>
      <c r="KVD273" s="827"/>
      <c r="KVE273" s="827"/>
      <c r="KVF273" s="827"/>
      <c r="KVG273" s="827"/>
      <c r="KVH273" s="827"/>
      <c r="KVI273" s="846"/>
      <c r="KVJ273" s="846"/>
      <c r="KVK273" s="846"/>
      <c r="KVL273" s="846"/>
      <c r="KVM273" s="846"/>
      <c r="KVN273" s="846"/>
      <c r="KVO273" s="846"/>
      <c r="KVP273" s="846"/>
      <c r="KVQ273" s="846"/>
      <c r="KVR273" s="846"/>
      <c r="KVS273" s="846"/>
      <c r="KVT273" s="846"/>
      <c r="KVU273" s="846"/>
      <c r="KVV273" s="846"/>
      <c r="KVW273" s="846"/>
      <c r="KVX273" s="846"/>
      <c r="KVY273" s="846"/>
      <c r="KVZ273" s="846"/>
      <c r="KWA273" s="846"/>
      <c r="KWB273" s="846"/>
      <c r="KWC273" s="846"/>
      <c r="KWD273" s="846"/>
      <c r="KWE273" s="846"/>
      <c r="KWF273" s="846"/>
      <c r="KWG273" s="846"/>
      <c r="KWH273" s="846"/>
      <c r="KWI273" s="846"/>
      <c r="KWJ273" s="846"/>
      <c r="KWK273" s="846"/>
      <c r="KWL273" s="846"/>
      <c r="KWM273" s="846"/>
      <c r="KWN273" s="846"/>
      <c r="KWO273" s="846"/>
      <c r="KWP273" s="846"/>
      <c r="KWQ273" s="846"/>
      <c r="KWR273" s="846"/>
      <c r="KWS273" s="846"/>
      <c r="KWT273" s="846"/>
      <c r="KWU273" s="846"/>
      <c r="KWV273" s="846"/>
      <c r="KWW273" s="846"/>
      <c r="KWX273" s="846"/>
      <c r="KWY273" s="846"/>
      <c r="KWZ273" s="846"/>
      <c r="KXA273" s="827"/>
      <c r="KXB273" s="827"/>
      <c r="KXC273" s="827"/>
      <c r="KXD273" s="827"/>
      <c r="KXE273" s="827"/>
      <c r="KXF273" s="827"/>
      <c r="KXG273" s="827"/>
      <c r="KXH273" s="827"/>
      <c r="KXI273" s="827"/>
      <c r="KXJ273" s="827"/>
      <c r="KXK273" s="827"/>
      <c r="KXL273" s="827"/>
      <c r="KXM273" s="827"/>
      <c r="KXN273" s="827"/>
      <c r="KXO273" s="827"/>
      <c r="KXP273" s="827"/>
      <c r="KXQ273" s="827"/>
      <c r="KXR273" s="827"/>
      <c r="KXS273" s="827"/>
      <c r="KXT273" s="827"/>
      <c r="KXU273" s="827"/>
      <c r="KXV273" s="827"/>
      <c r="KXW273" s="827"/>
      <c r="KXX273" s="827"/>
      <c r="KXY273" s="844"/>
      <c r="KXZ273" s="844"/>
      <c r="KYA273" s="844"/>
      <c r="KYB273" s="844"/>
      <c r="KYC273" s="844"/>
      <c r="KYD273" s="827"/>
      <c r="KYE273" s="827"/>
      <c r="KYF273" s="844"/>
      <c r="KYG273" s="844"/>
      <c r="KYH273" s="827"/>
      <c r="KYI273" s="827"/>
      <c r="KYJ273" s="844"/>
      <c r="KYK273" s="844"/>
      <c r="KYL273" s="827"/>
      <c r="KYM273" s="827"/>
      <c r="KYN273" s="827"/>
      <c r="KYO273" s="827"/>
      <c r="KYP273" s="827"/>
      <c r="KYQ273" s="827"/>
      <c r="KYR273" s="827"/>
      <c r="KYS273" s="844"/>
      <c r="KYT273" s="844"/>
      <c r="KYU273" s="827"/>
      <c r="KYV273" s="827"/>
      <c r="KYW273" s="844"/>
      <c r="KYX273" s="844"/>
      <c r="KYY273" s="827"/>
      <c r="KYZ273" s="827"/>
      <c r="KZA273" s="827"/>
      <c r="KZB273" s="827"/>
      <c r="KZC273" s="827"/>
      <c r="KZD273" s="843"/>
      <c r="KZE273" s="845"/>
      <c r="KZF273" s="827"/>
      <c r="KZG273" s="827"/>
      <c r="KZH273" s="827"/>
      <c r="KZI273" s="827"/>
      <c r="KZJ273" s="827"/>
      <c r="KZK273" s="827"/>
      <c r="KZL273" s="827"/>
      <c r="KZM273" s="846"/>
      <c r="KZN273" s="846"/>
      <c r="KZO273" s="846"/>
      <c r="KZP273" s="846"/>
      <c r="KZQ273" s="846"/>
      <c r="KZR273" s="846"/>
      <c r="KZS273" s="846"/>
      <c r="KZT273" s="846"/>
      <c r="KZU273" s="846"/>
      <c r="KZV273" s="846"/>
      <c r="KZW273" s="846"/>
      <c r="KZX273" s="846"/>
      <c r="KZY273" s="846"/>
      <c r="KZZ273" s="846"/>
      <c r="LAA273" s="846"/>
      <c r="LAB273" s="846"/>
      <c r="LAC273" s="846"/>
      <c r="LAD273" s="846"/>
      <c r="LAE273" s="846"/>
      <c r="LAF273" s="846"/>
      <c r="LAG273" s="846"/>
      <c r="LAH273" s="846"/>
      <c r="LAI273" s="846"/>
      <c r="LAJ273" s="846"/>
      <c r="LAK273" s="846"/>
      <c r="LAL273" s="846"/>
      <c r="LAM273" s="846"/>
      <c r="LAN273" s="846"/>
      <c r="LAO273" s="846"/>
      <c r="LAP273" s="846"/>
      <c r="LAQ273" s="846"/>
      <c r="LAR273" s="846"/>
      <c r="LAS273" s="846"/>
      <c r="LAT273" s="846"/>
      <c r="LAU273" s="846"/>
      <c r="LAV273" s="846"/>
      <c r="LAW273" s="846"/>
      <c r="LAX273" s="846"/>
      <c r="LAY273" s="846"/>
      <c r="LAZ273" s="846"/>
      <c r="LBA273" s="846"/>
      <c r="LBB273" s="846"/>
      <c r="LBC273" s="846"/>
      <c r="LBD273" s="846"/>
      <c r="LBE273" s="827"/>
      <c r="LBF273" s="827"/>
      <c r="LBG273" s="827"/>
      <c r="LBH273" s="827"/>
      <c r="LBI273" s="827"/>
      <c r="LBJ273" s="827"/>
      <c r="LBK273" s="827"/>
      <c r="LBL273" s="827"/>
      <c r="LBM273" s="827"/>
      <c r="LBN273" s="827"/>
      <c r="LBO273" s="827"/>
      <c r="LBP273" s="827"/>
      <c r="LBQ273" s="827"/>
      <c r="LBR273" s="827"/>
      <c r="LBS273" s="827"/>
      <c r="LBT273" s="827"/>
      <c r="LBU273" s="827"/>
      <c r="LBV273" s="827"/>
      <c r="LBW273" s="827"/>
      <c r="LBX273" s="827"/>
      <c r="LBY273" s="827"/>
      <c r="LBZ273" s="827"/>
      <c r="LCA273" s="827"/>
      <c r="LCB273" s="827"/>
      <c r="LCC273" s="844"/>
      <c r="LCD273" s="844"/>
      <c r="LCE273" s="844"/>
      <c r="LCF273" s="844"/>
      <c r="LCG273" s="844"/>
      <c r="LCH273" s="827"/>
      <c r="LCI273" s="827"/>
      <c r="LCJ273" s="844"/>
      <c r="LCK273" s="844"/>
      <c r="LCL273" s="827"/>
      <c r="LCM273" s="827"/>
      <c r="LCN273" s="844"/>
      <c r="LCO273" s="844"/>
      <c r="LCP273" s="827"/>
      <c r="LCQ273" s="827"/>
      <c r="LCR273" s="827"/>
      <c r="LCS273" s="827"/>
      <c r="LCT273" s="827"/>
      <c r="LCU273" s="827"/>
      <c r="LCV273" s="827"/>
      <c r="LCW273" s="844"/>
      <c r="LCX273" s="844"/>
      <c r="LCY273" s="827"/>
      <c r="LCZ273" s="827"/>
      <c r="LDA273" s="844"/>
      <c r="LDB273" s="844"/>
      <c r="LDC273" s="827"/>
      <c r="LDD273" s="827"/>
      <c r="LDE273" s="827"/>
      <c r="LDF273" s="827"/>
      <c r="LDG273" s="827"/>
      <c r="LDH273" s="843"/>
      <c r="LDI273" s="845"/>
      <c r="LDJ273" s="827"/>
      <c r="LDK273" s="827"/>
      <c r="LDL273" s="827"/>
      <c r="LDM273" s="827"/>
      <c r="LDN273" s="827"/>
      <c r="LDO273" s="827"/>
      <c r="LDP273" s="827"/>
      <c r="LDQ273" s="846"/>
      <c r="LDR273" s="846"/>
      <c r="LDS273" s="846"/>
      <c r="LDT273" s="846"/>
      <c r="LDU273" s="846"/>
      <c r="LDV273" s="846"/>
      <c r="LDW273" s="846"/>
      <c r="LDX273" s="846"/>
      <c r="LDY273" s="846"/>
      <c r="LDZ273" s="846"/>
      <c r="LEA273" s="846"/>
      <c r="LEB273" s="846"/>
      <c r="LEC273" s="846"/>
      <c r="LED273" s="846"/>
      <c r="LEE273" s="846"/>
      <c r="LEF273" s="846"/>
      <c r="LEG273" s="846"/>
      <c r="LEH273" s="846"/>
      <c r="LEI273" s="846"/>
      <c r="LEJ273" s="846"/>
      <c r="LEK273" s="846"/>
      <c r="LEL273" s="846"/>
      <c r="LEM273" s="846"/>
      <c r="LEN273" s="846"/>
      <c r="LEO273" s="846"/>
      <c r="LEP273" s="846"/>
      <c r="LEQ273" s="846"/>
      <c r="LER273" s="846"/>
      <c r="LES273" s="846"/>
      <c r="LET273" s="846"/>
      <c r="LEU273" s="846"/>
      <c r="LEV273" s="846"/>
      <c r="LEW273" s="846"/>
      <c r="LEX273" s="846"/>
      <c r="LEY273" s="846"/>
      <c r="LEZ273" s="846"/>
      <c r="LFA273" s="846"/>
      <c r="LFB273" s="846"/>
      <c r="LFC273" s="846"/>
      <c r="LFD273" s="846"/>
      <c r="LFE273" s="846"/>
      <c r="LFF273" s="846"/>
      <c r="LFG273" s="846"/>
      <c r="LFH273" s="846"/>
      <c r="LFI273" s="827"/>
      <c r="LFJ273" s="827"/>
      <c r="LFK273" s="827"/>
      <c r="LFL273" s="827"/>
      <c r="LFM273" s="827"/>
      <c r="LFN273" s="827"/>
      <c r="LFO273" s="827"/>
      <c r="LFP273" s="827"/>
      <c r="LFQ273" s="827"/>
      <c r="LFR273" s="827"/>
      <c r="LFS273" s="827"/>
      <c r="LFT273" s="827"/>
      <c r="LFU273" s="827"/>
      <c r="LFV273" s="827"/>
      <c r="LFW273" s="827"/>
      <c r="LFX273" s="827"/>
      <c r="LFY273" s="827"/>
      <c r="LFZ273" s="827"/>
      <c r="LGA273" s="827"/>
      <c r="LGB273" s="827"/>
      <c r="LGC273" s="827"/>
      <c r="LGD273" s="827"/>
      <c r="LGE273" s="827"/>
      <c r="LGF273" s="827"/>
      <c r="LGG273" s="844"/>
      <c r="LGH273" s="844"/>
      <c r="LGI273" s="844"/>
      <c r="LGJ273" s="844"/>
      <c r="LGK273" s="844"/>
      <c r="LGL273" s="827"/>
      <c r="LGM273" s="827"/>
      <c r="LGN273" s="844"/>
      <c r="LGO273" s="844"/>
      <c r="LGP273" s="827"/>
      <c r="LGQ273" s="827"/>
      <c r="LGR273" s="844"/>
      <c r="LGS273" s="844"/>
      <c r="LGT273" s="827"/>
      <c r="LGU273" s="827"/>
      <c r="LGV273" s="827"/>
      <c r="LGW273" s="827"/>
      <c r="LGX273" s="827"/>
      <c r="LGY273" s="827"/>
      <c r="LGZ273" s="827"/>
      <c r="LHA273" s="844"/>
      <c r="LHB273" s="844"/>
      <c r="LHC273" s="827"/>
      <c r="LHD273" s="827"/>
      <c r="LHE273" s="844"/>
      <c r="LHF273" s="844"/>
      <c r="LHG273" s="827"/>
      <c r="LHH273" s="827"/>
      <c r="LHI273" s="827"/>
      <c r="LHJ273" s="827"/>
      <c r="LHK273" s="827"/>
      <c r="LHL273" s="843"/>
      <c r="LHM273" s="845"/>
      <c r="LHN273" s="827"/>
      <c r="LHO273" s="827"/>
      <c r="LHP273" s="827"/>
      <c r="LHQ273" s="827"/>
      <c r="LHR273" s="827"/>
      <c r="LHS273" s="827"/>
      <c r="LHT273" s="827"/>
      <c r="LHU273" s="846"/>
      <c r="LHV273" s="846"/>
      <c r="LHW273" s="846"/>
      <c r="LHX273" s="846"/>
      <c r="LHY273" s="846"/>
      <c r="LHZ273" s="846"/>
      <c r="LIA273" s="846"/>
      <c r="LIB273" s="846"/>
      <c r="LIC273" s="846"/>
      <c r="LID273" s="846"/>
      <c r="LIE273" s="846"/>
      <c r="LIF273" s="846"/>
      <c r="LIG273" s="846"/>
      <c r="LIH273" s="846"/>
      <c r="LII273" s="846"/>
      <c r="LIJ273" s="846"/>
      <c r="LIK273" s="846"/>
      <c r="LIL273" s="846"/>
      <c r="LIM273" s="846"/>
      <c r="LIN273" s="846"/>
      <c r="LIO273" s="846"/>
      <c r="LIP273" s="846"/>
      <c r="LIQ273" s="846"/>
      <c r="LIR273" s="846"/>
      <c r="LIS273" s="846"/>
      <c r="LIT273" s="846"/>
      <c r="LIU273" s="846"/>
      <c r="LIV273" s="846"/>
      <c r="LIW273" s="846"/>
      <c r="LIX273" s="846"/>
      <c r="LIY273" s="846"/>
      <c r="LIZ273" s="846"/>
      <c r="LJA273" s="846"/>
      <c r="LJB273" s="846"/>
      <c r="LJC273" s="846"/>
      <c r="LJD273" s="846"/>
      <c r="LJE273" s="846"/>
      <c r="LJF273" s="846"/>
      <c r="LJG273" s="846"/>
      <c r="LJH273" s="846"/>
      <c r="LJI273" s="846"/>
      <c r="LJJ273" s="846"/>
      <c r="LJK273" s="846"/>
      <c r="LJL273" s="846"/>
      <c r="LJM273" s="827"/>
      <c r="LJN273" s="827"/>
      <c r="LJO273" s="827"/>
      <c r="LJP273" s="827"/>
      <c r="LJQ273" s="827"/>
      <c r="LJR273" s="827"/>
      <c r="LJS273" s="827"/>
      <c r="LJT273" s="827"/>
      <c r="LJU273" s="827"/>
      <c r="LJV273" s="827"/>
      <c r="LJW273" s="827"/>
      <c r="LJX273" s="827"/>
      <c r="LJY273" s="827"/>
      <c r="LJZ273" s="827"/>
      <c r="LKA273" s="827"/>
      <c r="LKB273" s="827"/>
      <c r="LKC273" s="827"/>
      <c r="LKD273" s="827"/>
      <c r="LKE273" s="827"/>
      <c r="LKF273" s="827"/>
      <c r="LKG273" s="827"/>
      <c r="LKH273" s="827"/>
      <c r="LKI273" s="827"/>
      <c r="LKJ273" s="827"/>
      <c r="LKK273" s="844"/>
      <c r="LKL273" s="844"/>
      <c r="LKM273" s="844"/>
      <c r="LKN273" s="844"/>
      <c r="LKO273" s="844"/>
      <c r="LKP273" s="827"/>
      <c r="LKQ273" s="827"/>
      <c r="LKR273" s="844"/>
      <c r="LKS273" s="844"/>
      <c r="LKT273" s="827"/>
      <c r="LKU273" s="827"/>
      <c r="LKV273" s="844"/>
      <c r="LKW273" s="844"/>
      <c r="LKX273" s="827"/>
      <c r="LKY273" s="827"/>
      <c r="LKZ273" s="827"/>
      <c r="LLA273" s="827"/>
      <c r="LLB273" s="827"/>
      <c r="LLC273" s="827"/>
      <c r="LLD273" s="827"/>
      <c r="LLE273" s="844"/>
      <c r="LLF273" s="844"/>
      <c r="LLG273" s="827"/>
      <c r="LLH273" s="827"/>
      <c r="LLI273" s="844"/>
      <c r="LLJ273" s="844"/>
      <c r="LLK273" s="827"/>
      <c r="LLL273" s="827"/>
      <c r="LLM273" s="827"/>
      <c r="LLN273" s="827"/>
      <c r="LLO273" s="827"/>
      <c r="LLP273" s="843"/>
      <c r="LLQ273" s="845"/>
      <c r="LLR273" s="827"/>
      <c r="LLS273" s="827"/>
      <c r="LLT273" s="827"/>
      <c r="LLU273" s="827"/>
      <c r="LLV273" s="827"/>
      <c r="LLW273" s="827"/>
      <c r="LLX273" s="827"/>
      <c r="LLY273" s="846"/>
      <c r="LLZ273" s="846"/>
      <c r="LMA273" s="846"/>
      <c r="LMB273" s="846"/>
      <c r="LMC273" s="846"/>
      <c r="LMD273" s="846"/>
      <c r="LME273" s="846"/>
      <c r="LMF273" s="846"/>
      <c r="LMG273" s="846"/>
      <c r="LMH273" s="846"/>
      <c r="LMI273" s="846"/>
      <c r="LMJ273" s="846"/>
      <c r="LMK273" s="846"/>
      <c r="LML273" s="846"/>
      <c r="LMM273" s="846"/>
      <c r="LMN273" s="846"/>
      <c r="LMO273" s="846"/>
      <c r="LMP273" s="846"/>
      <c r="LMQ273" s="846"/>
      <c r="LMR273" s="846"/>
      <c r="LMS273" s="846"/>
      <c r="LMT273" s="846"/>
      <c r="LMU273" s="846"/>
      <c r="LMV273" s="846"/>
      <c r="LMW273" s="846"/>
      <c r="LMX273" s="846"/>
      <c r="LMY273" s="846"/>
      <c r="LMZ273" s="846"/>
      <c r="LNA273" s="846"/>
      <c r="LNB273" s="846"/>
      <c r="LNC273" s="846"/>
      <c r="LND273" s="846"/>
      <c r="LNE273" s="846"/>
      <c r="LNF273" s="846"/>
      <c r="LNG273" s="846"/>
      <c r="LNH273" s="846"/>
      <c r="LNI273" s="846"/>
      <c r="LNJ273" s="846"/>
      <c r="LNK273" s="846"/>
      <c r="LNL273" s="846"/>
      <c r="LNM273" s="846"/>
      <c r="LNN273" s="846"/>
      <c r="LNO273" s="846"/>
      <c r="LNP273" s="846"/>
      <c r="LNQ273" s="827"/>
      <c r="LNR273" s="827"/>
      <c r="LNS273" s="827"/>
      <c r="LNT273" s="827"/>
      <c r="LNU273" s="827"/>
      <c r="LNV273" s="827"/>
      <c r="LNW273" s="827"/>
      <c r="LNX273" s="827"/>
      <c r="LNY273" s="827"/>
      <c r="LNZ273" s="827"/>
      <c r="LOA273" s="827"/>
      <c r="LOB273" s="827"/>
      <c r="LOC273" s="827"/>
      <c r="LOD273" s="827"/>
      <c r="LOE273" s="827"/>
      <c r="LOF273" s="827"/>
      <c r="LOG273" s="827"/>
      <c r="LOH273" s="827"/>
      <c r="LOI273" s="827"/>
      <c r="LOJ273" s="827"/>
      <c r="LOK273" s="827"/>
      <c r="LOL273" s="827"/>
      <c r="LOM273" s="827"/>
      <c r="LON273" s="827"/>
      <c r="LOO273" s="844"/>
      <c r="LOP273" s="844"/>
      <c r="LOQ273" s="844"/>
      <c r="LOR273" s="844"/>
      <c r="LOS273" s="844"/>
      <c r="LOT273" s="827"/>
      <c r="LOU273" s="827"/>
      <c r="LOV273" s="844"/>
      <c r="LOW273" s="844"/>
      <c r="LOX273" s="827"/>
      <c r="LOY273" s="827"/>
      <c r="LOZ273" s="844"/>
      <c r="LPA273" s="844"/>
      <c r="LPB273" s="827"/>
      <c r="LPC273" s="827"/>
      <c r="LPD273" s="827"/>
      <c r="LPE273" s="827"/>
      <c r="LPF273" s="827"/>
      <c r="LPG273" s="827"/>
      <c r="LPH273" s="827"/>
      <c r="LPI273" s="844"/>
      <c r="LPJ273" s="844"/>
      <c r="LPK273" s="827"/>
      <c r="LPL273" s="827"/>
      <c r="LPM273" s="844"/>
      <c r="LPN273" s="844"/>
      <c r="LPO273" s="827"/>
      <c r="LPP273" s="827"/>
      <c r="LPQ273" s="827"/>
      <c r="LPR273" s="827"/>
      <c r="LPS273" s="827"/>
      <c r="LPT273" s="843"/>
      <c r="LPU273" s="845"/>
      <c r="LPV273" s="827"/>
      <c r="LPW273" s="827"/>
      <c r="LPX273" s="827"/>
      <c r="LPY273" s="827"/>
      <c r="LPZ273" s="827"/>
      <c r="LQA273" s="827"/>
      <c r="LQB273" s="827"/>
      <c r="LQC273" s="846"/>
      <c r="LQD273" s="846"/>
      <c r="LQE273" s="846"/>
      <c r="LQF273" s="846"/>
      <c r="LQG273" s="846"/>
      <c r="LQH273" s="846"/>
      <c r="LQI273" s="846"/>
      <c r="LQJ273" s="846"/>
      <c r="LQK273" s="846"/>
      <c r="LQL273" s="846"/>
      <c r="LQM273" s="846"/>
      <c r="LQN273" s="846"/>
      <c r="LQO273" s="846"/>
      <c r="LQP273" s="846"/>
      <c r="LQQ273" s="846"/>
      <c r="LQR273" s="846"/>
      <c r="LQS273" s="846"/>
      <c r="LQT273" s="846"/>
      <c r="LQU273" s="846"/>
      <c r="LQV273" s="846"/>
      <c r="LQW273" s="846"/>
      <c r="LQX273" s="846"/>
      <c r="LQY273" s="846"/>
      <c r="LQZ273" s="846"/>
      <c r="LRA273" s="846"/>
      <c r="LRB273" s="846"/>
      <c r="LRC273" s="846"/>
      <c r="LRD273" s="846"/>
      <c r="LRE273" s="846"/>
      <c r="LRF273" s="846"/>
      <c r="LRG273" s="846"/>
      <c r="LRH273" s="846"/>
      <c r="LRI273" s="846"/>
      <c r="LRJ273" s="846"/>
      <c r="LRK273" s="846"/>
      <c r="LRL273" s="846"/>
      <c r="LRM273" s="846"/>
      <c r="LRN273" s="846"/>
      <c r="LRO273" s="846"/>
      <c r="LRP273" s="846"/>
      <c r="LRQ273" s="846"/>
      <c r="LRR273" s="846"/>
      <c r="LRS273" s="846"/>
      <c r="LRT273" s="846"/>
      <c r="LRU273" s="827"/>
      <c r="LRV273" s="827"/>
      <c r="LRW273" s="827"/>
      <c r="LRX273" s="827"/>
      <c r="LRY273" s="827"/>
      <c r="LRZ273" s="827"/>
      <c r="LSA273" s="827"/>
      <c r="LSB273" s="827"/>
      <c r="LSC273" s="827"/>
      <c r="LSD273" s="827"/>
      <c r="LSE273" s="827"/>
      <c r="LSF273" s="827"/>
      <c r="LSG273" s="827"/>
      <c r="LSH273" s="827"/>
      <c r="LSI273" s="827"/>
      <c r="LSJ273" s="827"/>
      <c r="LSK273" s="827"/>
      <c r="LSL273" s="827"/>
      <c r="LSM273" s="827"/>
      <c r="LSN273" s="827"/>
      <c r="LSO273" s="827"/>
      <c r="LSP273" s="827"/>
      <c r="LSQ273" s="827"/>
      <c r="LSR273" s="827"/>
      <c r="LSS273" s="844"/>
      <c r="LST273" s="844"/>
      <c r="LSU273" s="844"/>
      <c r="LSV273" s="844"/>
      <c r="LSW273" s="844"/>
      <c r="LSX273" s="827"/>
      <c r="LSY273" s="827"/>
      <c r="LSZ273" s="844"/>
      <c r="LTA273" s="844"/>
      <c r="LTB273" s="827"/>
      <c r="LTC273" s="827"/>
      <c r="LTD273" s="844"/>
      <c r="LTE273" s="844"/>
      <c r="LTF273" s="827"/>
      <c r="LTG273" s="827"/>
      <c r="LTH273" s="827"/>
      <c r="LTI273" s="827"/>
      <c r="LTJ273" s="827"/>
      <c r="LTK273" s="827"/>
      <c r="LTL273" s="827"/>
      <c r="LTM273" s="844"/>
      <c r="LTN273" s="844"/>
      <c r="LTO273" s="827"/>
      <c r="LTP273" s="827"/>
      <c r="LTQ273" s="844"/>
      <c r="LTR273" s="844"/>
      <c r="LTS273" s="827"/>
      <c r="LTT273" s="827"/>
      <c r="LTU273" s="827"/>
      <c r="LTV273" s="827"/>
      <c r="LTW273" s="827"/>
      <c r="LTX273" s="843"/>
      <c r="LTY273" s="845"/>
      <c r="LTZ273" s="827"/>
      <c r="LUA273" s="827"/>
      <c r="LUB273" s="827"/>
      <c r="LUC273" s="827"/>
      <c r="LUD273" s="827"/>
      <c r="LUE273" s="827"/>
      <c r="LUF273" s="827"/>
      <c r="LUG273" s="846"/>
      <c r="LUH273" s="846"/>
      <c r="LUI273" s="846"/>
      <c r="LUJ273" s="846"/>
      <c r="LUK273" s="846"/>
      <c r="LUL273" s="846"/>
      <c r="LUM273" s="846"/>
      <c r="LUN273" s="846"/>
      <c r="LUO273" s="846"/>
      <c r="LUP273" s="846"/>
      <c r="LUQ273" s="846"/>
      <c r="LUR273" s="846"/>
      <c r="LUS273" s="846"/>
      <c r="LUT273" s="846"/>
      <c r="LUU273" s="846"/>
      <c r="LUV273" s="846"/>
      <c r="LUW273" s="846"/>
      <c r="LUX273" s="846"/>
      <c r="LUY273" s="846"/>
      <c r="LUZ273" s="846"/>
      <c r="LVA273" s="846"/>
      <c r="LVB273" s="846"/>
      <c r="LVC273" s="846"/>
      <c r="LVD273" s="846"/>
      <c r="LVE273" s="846"/>
      <c r="LVF273" s="846"/>
      <c r="LVG273" s="846"/>
      <c r="LVH273" s="846"/>
      <c r="LVI273" s="846"/>
      <c r="LVJ273" s="846"/>
      <c r="LVK273" s="846"/>
      <c r="LVL273" s="846"/>
      <c r="LVM273" s="846"/>
      <c r="LVN273" s="846"/>
      <c r="LVO273" s="846"/>
      <c r="LVP273" s="846"/>
      <c r="LVQ273" s="846"/>
      <c r="LVR273" s="846"/>
      <c r="LVS273" s="846"/>
      <c r="LVT273" s="846"/>
      <c r="LVU273" s="846"/>
      <c r="LVV273" s="846"/>
      <c r="LVW273" s="846"/>
      <c r="LVX273" s="846"/>
      <c r="LVY273" s="827"/>
      <c r="LVZ273" s="827"/>
      <c r="LWA273" s="827"/>
      <c r="LWB273" s="827"/>
      <c r="LWC273" s="827"/>
      <c r="LWD273" s="827"/>
      <c r="LWE273" s="827"/>
      <c r="LWF273" s="827"/>
      <c r="LWG273" s="827"/>
      <c r="LWH273" s="827"/>
      <c r="LWI273" s="827"/>
      <c r="LWJ273" s="827"/>
      <c r="LWK273" s="827"/>
      <c r="LWL273" s="827"/>
      <c r="LWM273" s="827"/>
      <c r="LWN273" s="827"/>
      <c r="LWO273" s="827"/>
      <c r="LWP273" s="827"/>
      <c r="LWQ273" s="827"/>
      <c r="LWR273" s="827"/>
      <c r="LWS273" s="827"/>
      <c r="LWT273" s="827"/>
      <c r="LWU273" s="827"/>
      <c r="LWV273" s="827"/>
      <c r="LWW273" s="844"/>
      <c r="LWX273" s="844"/>
      <c r="LWY273" s="844"/>
      <c r="LWZ273" s="844"/>
      <c r="LXA273" s="844"/>
      <c r="LXB273" s="827"/>
      <c r="LXC273" s="827"/>
      <c r="LXD273" s="844"/>
      <c r="LXE273" s="844"/>
      <c r="LXF273" s="827"/>
      <c r="LXG273" s="827"/>
      <c r="LXH273" s="844"/>
      <c r="LXI273" s="844"/>
      <c r="LXJ273" s="827"/>
      <c r="LXK273" s="827"/>
      <c r="LXL273" s="827"/>
      <c r="LXM273" s="827"/>
      <c r="LXN273" s="827"/>
      <c r="LXO273" s="827"/>
      <c r="LXP273" s="827"/>
      <c r="LXQ273" s="844"/>
      <c r="LXR273" s="844"/>
      <c r="LXS273" s="827"/>
      <c r="LXT273" s="827"/>
      <c r="LXU273" s="844"/>
      <c r="LXV273" s="844"/>
      <c r="LXW273" s="827"/>
      <c r="LXX273" s="827"/>
      <c r="LXY273" s="827"/>
      <c r="LXZ273" s="827"/>
      <c r="LYA273" s="827"/>
      <c r="LYB273" s="843"/>
      <c r="LYC273" s="845"/>
      <c r="LYD273" s="827"/>
      <c r="LYE273" s="827"/>
      <c r="LYF273" s="827"/>
      <c r="LYG273" s="827"/>
      <c r="LYH273" s="827"/>
      <c r="LYI273" s="827"/>
      <c r="LYJ273" s="827"/>
      <c r="LYK273" s="846"/>
      <c r="LYL273" s="846"/>
      <c r="LYM273" s="846"/>
      <c r="LYN273" s="846"/>
      <c r="LYO273" s="846"/>
      <c r="LYP273" s="846"/>
      <c r="LYQ273" s="846"/>
      <c r="LYR273" s="846"/>
      <c r="LYS273" s="846"/>
      <c r="LYT273" s="846"/>
      <c r="LYU273" s="846"/>
      <c r="LYV273" s="846"/>
      <c r="LYW273" s="846"/>
      <c r="LYX273" s="846"/>
      <c r="LYY273" s="846"/>
      <c r="LYZ273" s="846"/>
      <c r="LZA273" s="846"/>
      <c r="LZB273" s="846"/>
      <c r="LZC273" s="846"/>
      <c r="LZD273" s="846"/>
      <c r="LZE273" s="846"/>
      <c r="LZF273" s="846"/>
      <c r="LZG273" s="846"/>
      <c r="LZH273" s="846"/>
      <c r="LZI273" s="846"/>
      <c r="LZJ273" s="846"/>
      <c r="LZK273" s="846"/>
      <c r="LZL273" s="846"/>
      <c r="LZM273" s="846"/>
      <c r="LZN273" s="846"/>
      <c r="LZO273" s="846"/>
      <c r="LZP273" s="846"/>
      <c r="LZQ273" s="846"/>
      <c r="LZR273" s="846"/>
      <c r="LZS273" s="846"/>
      <c r="LZT273" s="846"/>
      <c r="LZU273" s="846"/>
      <c r="LZV273" s="846"/>
      <c r="LZW273" s="846"/>
      <c r="LZX273" s="846"/>
      <c r="LZY273" s="846"/>
      <c r="LZZ273" s="846"/>
      <c r="MAA273" s="846"/>
      <c r="MAB273" s="846"/>
      <c r="MAC273" s="827"/>
      <c r="MAD273" s="827"/>
      <c r="MAE273" s="827"/>
      <c r="MAF273" s="827"/>
      <c r="MAG273" s="827"/>
      <c r="MAH273" s="827"/>
      <c r="MAI273" s="827"/>
      <c r="MAJ273" s="827"/>
      <c r="MAK273" s="827"/>
      <c r="MAL273" s="827"/>
      <c r="MAM273" s="827"/>
      <c r="MAN273" s="827"/>
      <c r="MAO273" s="827"/>
      <c r="MAP273" s="827"/>
      <c r="MAQ273" s="827"/>
      <c r="MAR273" s="827"/>
      <c r="MAS273" s="827"/>
      <c r="MAT273" s="827"/>
      <c r="MAU273" s="827"/>
      <c r="MAV273" s="827"/>
      <c r="MAW273" s="827"/>
      <c r="MAX273" s="827"/>
      <c r="MAY273" s="827"/>
      <c r="MAZ273" s="827"/>
      <c r="MBA273" s="844"/>
      <c r="MBB273" s="844"/>
      <c r="MBC273" s="844"/>
      <c r="MBD273" s="844"/>
      <c r="MBE273" s="844"/>
      <c r="MBF273" s="827"/>
      <c r="MBG273" s="827"/>
      <c r="MBH273" s="844"/>
      <c r="MBI273" s="844"/>
      <c r="MBJ273" s="827"/>
      <c r="MBK273" s="827"/>
      <c r="MBL273" s="844"/>
      <c r="MBM273" s="844"/>
      <c r="MBN273" s="827"/>
      <c r="MBO273" s="827"/>
      <c r="MBP273" s="827"/>
      <c r="MBQ273" s="827"/>
      <c r="MBR273" s="827"/>
      <c r="MBS273" s="827"/>
      <c r="MBT273" s="827"/>
      <c r="MBU273" s="844"/>
      <c r="MBV273" s="844"/>
      <c r="MBW273" s="827"/>
      <c r="MBX273" s="827"/>
      <c r="MBY273" s="844"/>
      <c r="MBZ273" s="844"/>
      <c r="MCA273" s="827"/>
      <c r="MCB273" s="827"/>
      <c r="MCC273" s="827"/>
      <c r="MCD273" s="827"/>
      <c r="MCE273" s="827"/>
      <c r="MCF273" s="843"/>
      <c r="MCG273" s="845"/>
      <c r="MCH273" s="827"/>
      <c r="MCI273" s="827"/>
      <c r="MCJ273" s="827"/>
      <c r="MCK273" s="827"/>
      <c r="MCL273" s="827"/>
      <c r="MCM273" s="827"/>
      <c r="MCN273" s="827"/>
      <c r="MCO273" s="846"/>
      <c r="MCP273" s="846"/>
      <c r="MCQ273" s="846"/>
      <c r="MCR273" s="846"/>
      <c r="MCS273" s="846"/>
      <c r="MCT273" s="846"/>
      <c r="MCU273" s="846"/>
      <c r="MCV273" s="846"/>
      <c r="MCW273" s="846"/>
      <c r="MCX273" s="846"/>
      <c r="MCY273" s="846"/>
      <c r="MCZ273" s="846"/>
      <c r="MDA273" s="846"/>
      <c r="MDB273" s="846"/>
      <c r="MDC273" s="846"/>
      <c r="MDD273" s="846"/>
      <c r="MDE273" s="846"/>
      <c r="MDF273" s="846"/>
      <c r="MDG273" s="846"/>
      <c r="MDH273" s="846"/>
      <c r="MDI273" s="846"/>
      <c r="MDJ273" s="846"/>
      <c r="MDK273" s="846"/>
      <c r="MDL273" s="846"/>
      <c r="MDM273" s="846"/>
      <c r="MDN273" s="846"/>
      <c r="MDO273" s="846"/>
      <c r="MDP273" s="846"/>
      <c r="MDQ273" s="846"/>
      <c r="MDR273" s="846"/>
      <c r="MDS273" s="846"/>
      <c r="MDT273" s="846"/>
      <c r="MDU273" s="846"/>
      <c r="MDV273" s="846"/>
      <c r="MDW273" s="846"/>
      <c r="MDX273" s="846"/>
      <c r="MDY273" s="846"/>
      <c r="MDZ273" s="846"/>
      <c r="MEA273" s="846"/>
      <c r="MEB273" s="846"/>
      <c r="MEC273" s="846"/>
      <c r="MED273" s="846"/>
      <c r="MEE273" s="846"/>
      <c r="MEF273" s="846"/>
      <c r="MEG273" s="827"/>
      <c r="MEH273" s="827"/>
      <c r="MEI273" s="827"/>
      <c r="MEJ273" s="827"/>
      <c r="MEK273" s="827"/>
      <c r="MEL273" s="827"/>
      <c r="MEM273" s="827"/>
      <c r="MEN273" s="827"/>
      <c r="MEO273" s="827"/>
      <c r="MEP273" s="827"/>
      <c r="MEQ273" s="827"/>
      <c r="MER273" s="827"/>
      <c r="MES273" s="827"/>
      <c r="MET273" s="827"/>
      <c r="MEU273" s="827"/>
      <c r="MEV273" s="827"/>
      <c r="MEW273" s="827"/>
      <c r="MEX273" s="827"/>
      <c r="MEY273" s="827"/>
      <c r="MEZ273" s="827"/>
      <c r="MFA273" s="827"/>
      <c r="MFB273" s="827"/>
      <c r="MFC273" s="827"/>
      <c r="MFD273" s="827"/>
      <c r="MFE273" s="844"/>
      <c r="MFF273" s="844"/>
      <c r="MFG273" s="844"/>
      <c r="MFH273" s="844"/>
      <c r="MFI273" s="844"/>
      <c r="MFJ273" s="827"/>
      <c r="MFK273" s="827"/>
      <c r="MFL273" s="844"/>
      <c r="MFM273" s="844"/>
      <c r="MFN273" s="827"/>
      <c r="MFO273" s="827"/>
      <c r="MFP273" s="844"/>
      <c r="MFQ273" s="844"/>
      <c r="MFR273" s="827"/>
      <c r="MFS273" s="827"/>
      <c r="MFT273" s="827"/>
      <c r="MFU273" s="827"/>
      <c r="MFV273" s="827"/>
      <c r="MFW273" s="827"/>
      <c r="MFX273" s="827"/>
      <c r="MFY273" s="844"/>
      <c r="MFZ273" s="844"/>
      <c r="MGA273" s="827"/>
      <c r="MGB273" s="827"/>
      <c r="MGC273" s="844"/>
      <c r="MGD273" s="844"/>
      <c r="MGE273" s="827"/>
      <c r="MGF273" s="827"/>
      <c r="MGG273" s="827"/>
      <c r="MGH273" s="827"/>
      <c r="MGI273" s="827"/>
      <c r="MGJ273" s="843"/>
      <c r="MGK273" s="845"/>
      <c r="MGL273" s="827"/>
      <c r="MGM273" s="827"/>
      <c r="MGN273" s="827"/>
      <c r="MGO273" s="827"/>
      <c r="MGP273" s="827"/>
      <c r="MGQ273" s="827"/>
      <c r="MGR273" s="827"/>
      <c r="MGS273" s="846"/>
      <c r="MGT273" s="846"/>
      <c r="MGU273" s="846"/>
      <c r="MGV273" s="846"/>
      <c r="MGW273" s="846"/>
      <c r="MGX273" s="846"/>
      <c r="MGY273" s="846"/>
      <c r="MGZ273" s="846"/>
      <c r="MHA273" s="846"/>
      <c r="MHB273" s="846"/>
      <c r="MHC273" s="846"/>
      <c r="MHD273" s="846"/>
      <c r="MHE273" s="846"/>
      <c r="MHF273" s="846"/>
      <c r="MHG273" s="846"/>
      <c r="MHH273" s="846"/>
      <c r="MHI273" s="846"/>
      <c r="MHJ273" s="846"/>
      <c r="MHK273" s="846"/>
      <c r="MHL273" s="846"/>
      <c r="MHM273" s="846"/>
      <c r="MHN273" s="846"/>
      <c r="MHO273" s="846"/>
      <c r="MHP273" s="846"/>
      <c r="MHQ273" s="846"/>
      <c r="MHR273" s="846"/>
      <c r="MHS273" s="846"/>
      <c r="MHT273" s="846"/>
      <c r="MHU273" s="846"/>
      <c r="MHV273" s="846"/>
      <c r="MHW273" s="846"/>
      <c r="MHX273" s="846"/>
      <c r="MHY273" s="846"/>
      <c r="MHZ273" s="846"/>
      <c r="MIA273" s="846"/>
      <c r="MIB273" s="846"/>
      <c r="MIC273" s="846"/>
      <c r="MID273" s="846"/>
      <c r="MIE273" s="846"/>
      <c r="MIF273" s="846"/>
      <c r="MIG273" s="846"/>
      <c r="MIH273" s="846"/>
      <c r="MII273" s="846"/>
      <c r="MIJ273" s="846"/>
      <c r="MIK273" s="827"/>
      <c r="MIL273" s="827"/>
      <c r="MIM273" s="827"/>
      <c r="MIN273" s="827"/>
      <c r="MIO273" s="827"/>
      <c r="MIP273" s="827"/>
      <c r="MIQ273" s="827"/>
      <c r="MIR273" s="827"/>
      <c r="MIS273" s="827"/>
      <c r="MIT273" s="827"/>
      <c r="MIU273" s="827"/>
      <c r="MIV273" s="827"/>
      <c r="MIW273" s="827"/>
      <c r="MIX273" s="827"/>
      <c r="MIY273" s="827"/>
      <c r="MIZ273" s="827"/>
      <c r="MJA273" s="827"/>
      <c r="MJB273" s="827"/>
      <c r="MJC273" s="827"/>
      <c r="MJD273" s="827"/>
      <c r="MJE273" s="827"/>
      <c r="MJF273" s="827"/>
      <c r="MJG273" s="827"/>
      <c r="MJH273" s="827"/>
      <c r="MJI273" s="844"/>
      <c r="MJJ273" s="844"/>
      <c r="MJK273" s="844"/>
      <c r="MJL273" s="844"/>
      <c r="MJM273" s="844"/>
      <c r="MJN273" s="827"/>
      <c r="MJO273" s="827"/>
      <c r="MJP273" s="844"/>
      <c r="MJQ273" s="844"/>
      <c r="MJR273" s="827"/>
      <c r="MJS273" s="827"/>
      <c r="MJT273" s="844"/>
      <c r="MJU273" s="844"/>
      <c r="MJV273" s="827"/>
      <c r="MJW273" s="827"/>
      <c r="MJX273" s="827"/>
      <c r="MJY273" s="827"/>
      <c r="MJZ273" s="827"/>
      <c r="MKA273" s="827"/>
      <c r="MKB273" s="827"/>
      <c r="MKC273" s="844"/>
      <c r="MKD273" s="844"/>
      <c r="MKE273" s="827"/>
      <c r="MKF273" s="827"/>
      <c r="MKG273" s="844"/>
      <c r="MKH273" s="844"/>
      <c r="MKI273" s="827"/>
      <c r="MKJ273" s="827"/>
      <c r="MKK273" s="827"/>
      <c r="MKL273" s="827"/>
      <c r="MKM273" s="827"/>
      <c r="MKN273" s="843"/>
      <c r="MKO273" s="845"/>
      <c r="MKP273" s="827"/>
      <c r="MKQ273" s="827"/>
      <c r="MKR273" s="827"/>
      <c r="MKS273" s="827"/>
      <c r="MKT273" s="827"/>
      <c r="MKU273" s="827"/>
      <c r="MKV273" s="827"/>
      <c r="MKW273" s="846"/>
      <c r="MKX273" s="846"/>
      <c r="MKY273" s="846"/>
      <c r="MKZ273" s="846"/>
      <c r="MLA273" s="846"/>
      <c r="MLB273" s="846"/>
      <c r="MLC273" s="846"/>
      <c r="MLD273" s="846"/>
      <c r="MLE273" s="846"/>
      <c r="MLF273" s="846"/>
      <c r="MLG273" s="846"/>
      <c r="MLH273" s="846"/>
      <c r="MLI273" s="846"/>
      <c r="MLJ273" s="846"/>
      <c r="MLK273" s="846"/>
      <c r="MLL273" s="846"/>
      <c r="MLM273" s="846"/>
      <c r="MLN273" s="846"/>
      <c r="MLO273" s="846"/>
      <c r="MLP273" s="846"/>
      <c r="MLQ273" s="846"/>
      <c r="MLR273" s="846"/>
      <c r="MLS273" s="846"/>
      <c r="MLT273" s="846"/>
      <c r="MLU273" s="846"/>
      <c r="MLV273" s="846"/>
      <c r="MLW273" s="846"/>
      <c r="MLX273" s="846"/>
      <c r="MLY273" s="846"/>
      <c r="MLZ273" s="846"/>
      <c r="MMA273" s="846"/>
      <c r="MMB273" s="846"/>
      <c r="MMC273" s="846"/>
      <c r="MMD273" s="846"/>
      <c r="MME273" s="846"/>
      <c r="MMF273" s="846"/>
      <c r="MMG273" s="846"/>
      <c r="MMH273" s="846"/>
      <c r="MMI273" s="846"/>
      <c r="MMJ273" s="846"/>
      <c r="MMK273" s="846"/>
      <c r="MML273" s="846"/>
      <c r="MMM273" s="846"/>
      <c r="MMN273" s="846"/>
      <c r="MMO273" s="827"/>
      <c r="MMP273" s="827"/>
      <c r="MMQ273" s="827"/>
      <c r="MMR273" s="827"/>
      <c r="MMS273" s="827"/>
      <c r="MMT273" s="827"/>
      <c r="MMU273" s="827"/>
      <c r="MMV273" s="827"/>
      <c r="MMW273" s="827"/>
      <c r="MMX273" s="827"/>
      <c r="MMY273" s="827"/>
      <c r="MMZ273" s="827"/>
      <c r="MNA273" s="827"/>
      <c r="MNB273" s="827"/>
      <c r="MNC273" s="827"/>
      <c r="MND273" s="827"/>
      <c r="MNE273" s="827"/>
      <c r="MNF273" s="827"/>
      <c r="MNG273" s="827"/>
      <c r="MNH273" s="827"/>
      <c r="MNI273" s="827"/>
      <c r="MNJ273" s="827"/>
      <c r="MNK273" s="827"/>
      <c r="MNL273" s="827"/>
      <c r="MNM273" s="844"/>
      <c r="MNN273" s="844"/>
      <c r="MNO273" s="844"/>
      <c r="MNP273" s="844"/>
      <c r="MNQ273" s="844"/>
      <c r="MNR273" s="827"/>
      <c r="MNS273" s="827"/>
      <c r="MNT273" s="844"/>
      <c r="MNU273" s="844"/>
      <c r="MNV273" s="827"/>
      <c r="MNW273" s="827"/>
      <c r="MNX273" s="844"/>
      <c r="MNY273" s="844"/>
      <c r="MNZ273" s="827"/>
      <c r="MOA273" s="827"/>
      <c r="MOB273" s="827"/>
      <c r="MOC273" s="827"/>
      <c r="MOD273" s="827"/>
      <c r="MOE273" s="827"/>
      <c r="MOF273" s="827"/>
      <c r="MOG273" s="844"/>
      <c r="MOH273" s="844"/>
      <c r="MOI273" s="827"/>
      <c r="MOJ273" s="827"/>
      <c r="MOK273" s="844"/>
      <c r="MOL273" s="844"/>
      <c r="MOM273" s="827"/>
      <c r="MON273" s="827"/>
      <c r="MOO273" s="827"/>
      <c r="MOP273" s="827"/>
      <c r="MOQ273" s="827"/>
      <c r="MOR273" s="843"/>
      <c r="MOS273" s="845"/>
      <c r="MOT273" s="827"/>
      <c r="MOU273" s="827"/>
      <c r="MOV273" s="827"/>
      <c r="MOW273" s="827"/>
      <c r="MOX273" s="827"/>
      <c r="MOY273" s="827"/>
      <c r="MOZ273" s="827"/>
      <c r="MPA273" s="846"/>
      <c r="MPB273" s="846"/>
      <c r="MPC273" s="846"/>
      <c r="MPD273" s="846"/>
      <c r="MPE273" s="846"/>
      <c r="MPF273" s="846"/>
      <c r="MPG273" s="846"/>
      <c r="MPH273" s="846"/>
      <c r="MPI273" s="846"/>
      <c r="MPJ273" s="846"/>
      <c r="MPK273" s="846"/>
      <c r="MPL273" s="846"/>
      <c r="MPM273" s="846"/>
      <c r="MPN273" s="846"/>
      <c r="MPO273" s="846"/>
      <c r="MPP273" s="846"/>
      <c r="MPQ273" s="846"/>
      <c r="MPR273" s="846"/>
      <c r="MPS273" s="846"/>
      <c r="MPT273" s="846"/>
      <c r="MPU273" s="846"/>
      <c r="MPV273" s="846"/>
      <c r="MPW273" s="846"/>
      <c r="MPX273" s="846"/>
      <c r="MPY273" s="846"/>
      <c r="MPZ273" s="846"/>
      <c r="MQA273" s="846"/>
      <c r="MQB273" s="846"/>
      <c r="MQC273" s="846"/>
      <c r="MQD273" s="846"/>
      <c r="MQE273" s="846"/>
      <c r="MQF273" s="846"/>
      <c r="MQG273" s="846"/>
      <c r="MQH273" s="846"/>
      <c r="MQI273" s="846"/>
      <c r="MQJ273" s="846"/>
      <c r="MQK273" s="846"/>
      <c r="MQL273" s="846"/>
      <c r="MQM273" s="846"/>
      <c r="MQN273" s="846"/>
      <c r="MQO273" s="846"/>
      <c r="MQP273" s="846"/>
      <c r="MQQ273" s="846"/>
      <c r="MQR273" s="846"/>
      <c r="MQS273" s="827"/>
      <c r="MQT273" s="827"/>
      <c r="MQU273" s="827"/>
      <c r="MQV273" s="827"/>
      <c r="MQW273" s="827"/>
      <c r="MQX273" s="827"/>
      <c r="MQY273" s="827"/>
      <c r="MQZ273" s="827"/>
      <c r="MRA273" s="827"/>
      <c r="MRB273" s="827"/>
      <c r="MRC273" s="827"/>
      <c r="MRD273" s="827"/>
      <c r="MRE273" s="827"/>
      <c r="MRF273" s="827"/>
      <c r="MRG273" s="827"/>
      <c r="MRH273" s="827"/>
      <c r="MRI273" s="827"/>
      <c r="MRJ273" s="827"/>
      <c r="MRK273" s="827"/>
      <c r="MRL273" s="827"/>
      <c r="MRM273" s="827"/>
      <c r="MRN273" s="827"/>
      <c r="MRO273" s="827"/>
      <c r="MRP273" s="827"/>
      <c r="MRQ273" s="844"/>
      <c r="MRR273" s="844"/>
      <c r="MRS273" s="844"/>
      <c r="MRT273" s="844"/>
      <c r="MRU273" s="844"/>
      <c r="MRV273" s="827"/>
      <c r="MRW273" s="827"/>
      <c r="MRX273" s="844"/>
      <c r="MRY273" s="844"/>
      <c r="MRZ273" s="827"/>
      <c r="MSA273" s="827"/>
      <c r="MSB273" s="844"/>
      <c r="MSC273" s="844"/>
      <c r="MSD273" s="827"/>
      <c r="MSE273" s="827"/>
      <c r="MSF273" s="827"/>
      <c r="MSG273" s="827"/>
      <c r="MSH273" s="827"/>
      <c r="MSI273" s="827"/>
      <c r="MSJ273" s="827"/>
      <c r="MSK273" s="844"/>
      <c r="MSL273" s="844"/>
      <c r="MSM273" s="827"/>
      <c r="MSN273" s="827"/>
      <c r="MSO273" s="844"/>
      <c r="MSP273" s="844"/>
      <c r="MSQ273" s="827"/>
      <c r="MSR273" s="827"/>
      <c r="MSS273" s="827"/>
      <c r="MST273" s="827"/>
      <c r="MSU273" s="827"/>
      <c r="MSV273" s="843"/>
      <c r="MSW273" s="845"/>
      <c r="MSX273" s="827"/>
      <c r="MSY273" s="827"/>
      <c r="MSZ273" s="827"/>
      <c r="MTA273" s="827"/>
      <c r="MTB273" s="827"/>
      <c r="MTC273" s="827"/>
      <c r="MTD273" s="827"/>
      <c r="MTE273" s="846"/>
      <c r="MTF273" s="846"/>
      <c r="MTG273" s="846"/>
      <c r="MTH273" s="846"/>
      <c r="MTI273" s="846"/>
      <c r="MTJ273" s="846"/>
      <c r="MTK273" s="846"/>
      <c r="MTL273" s="846"/>
      <c r="MTM273" s="846"/>
      <c r="MTN273" s="846"/>
      <c r="MTO273" s="846"/>
      <c r="MTP273" s="846"/>
      <c r="MTQ273" s="846"/>
      <c r="MTR273" s="846"/>
      <c r="MTS273" s="846"/>
      <c r="MTT273" s="846"/>
      <c r="MTU273" s="846"/>
      <c r="MTV273" s="846"/>
      <c r="MTW273" s="846"/>
      <c r="MTX273" s="846"/>
      <c r="MTY273" s="846"/>
      <c r="MTZ273" s="846"/>
      <c r="MUA273" s="846"/>
      <c r="MUB273" s="846"/>
      <c r="MUC273" s="846"/>
      <c r="MUD273" s="846"/>
      <c r="MUE273" s="846"/>
      <c r="MUF273" s="846"/>
      <c r="MUG273" s="846"/>
      <c r="MUH273" s="846"/>
      <c r="MUI273" s="846"/>
      <c r="MUJ273" s="846"/>
      <c r="MUK273" s="846"/>
      <c r="MUL273" s="846"/>
      <c r="MUM273" s="846"/>
      <c r="MUN273" s="846"/>
      <c r="MUO273" s="846"/>
      <c r="MUP273" s="846"/>
      <c r="MUQ273" s="846"/>
      <c r="MUR273" s="846"/>
      <c r="MUS273" s="846"/>
      <c r="MUT273" s="846"/>
      <c r="MUU273" s="846"/>
      <c r="MUV273" s="846"/>
      <c r="MUW273" s="827"/>
      <c r="MUX273" s="827"/>
      <c r="MUY273" s="827"/>
      <c r="MUZ273" s="827"/>
      <c r="MVA273" s="827"/>
      <c r="MVB273" s="827"/>
      <c r="MVC273" s="827"/>
      <c r="MVD273" s="827"/>
      <c r="MVE273" s="827"/>
      <c r="MVF273" s="827"/>
      <c r="MVG273" s="827"/>
      <c r="MVH273" s="827"/>
      <c r="MVI273" s="827"/>
      <c r="MVJ273" s="827"/>
      <c r="MVK273" s="827"/>
      <c r="MVL273" s="827"/>
      <c r="MVM273" s="827"/>
      <c r="MVN273" s="827"/>
      <c r="MVO273" s="827"/>
      <c r="MVP273" s="827"/>
      <c r="MVQ273" s="827"/>
      <c r="MVR273" s="827"/>
      <c r="MVS273" s="827"/>
      <c r="MVT273" s="827"/>
      <c r="MVU273" s="844"/>
      <c r="MVV273" s="844"/>
      <c r="MVW273" s="844"/>
      <c r="MVX273" s="844"/>
      <c r="MVY273" s="844"/>
      <c r="MVZ273" s="827"/>
      <c r="MWA273" s="827"/>
      <c r="MWB273" s="844"/>
      <c r="MWC273" s="844"/>
      <c r="MWD273" s="827"/>
      <c r="MWE273" s="827"/>
      <c r="MWF273" s="844"/>
      <c r="MWG273" s="844"/>
      <c r="MWH273" s="827"/>
      <c r="MWI273" s="827"/>
      <c r="MWJ273" s="827"/>
      <c r="MWK273" s="827"/>
      <c r="MWL273" s="827"/>
      <c r="MWM273" s="827"/>
      <c r="MWN273" s="827"/>
      <c r="MWO273" s="844"/>
      <c r="MWP273" s="844"/>
      <c r="MWQ273" s="827"/>
      <c r="MWR273" s="827"/>
      <c r="MWS273" s="844"/>
      <c r="MWT273" s="844"/>
      <c r="MWU273" s="827"/>
      <c r="MWV273" s="827"/>
      <c r="MWW273" s="827"/>
      <c r="MWX273" s="827"/>
      <c r="MWY273" s="827"/>
      <c r="MWZ273" s="843"/>
      <c r="MXA273" s="845"/>
      <c r="MXB273" s="827"/>
      <c r="MXC273" s="827"/>
      <c r="MXD273" s="827"/>
      <c r="MXE273" s="827"/>
      <c r="MXF273" s="827"/>
      <c r="MXG273" s="827"/>
      <c r="MXH273" s="827"/>
      <c r="MXI273" s="846"/>
      <c r="MXJ273" s="846"/>
      <c r="MXK273" s="846"/>
      <c r="MXL273" s="846"/>
      <c r="MXM273" s="846"/>
      <c r="MXN273" s="846"/>
      <c r="MXO273" s="846"/>
      <c r="MXP273" s="846"/>
      <c r="MXQ273" s="846"/>
      <c r="MXR273" s="846"/>
      <c r="MXS273" s="846"/>
      <c r="MXT273" s="846"/>
      <c r="MXU273" s="846"/>
      <c r="MXV273" s="846"/>
      <c r="MXW273" s="846"/>
      <c r="MXX273" s="846"/>
      <c r="MXY273" s="846"/>
      <c r="MXZ273" s="846"/>
      <c r="MYA273" s="846"/>
      <c r="MYB273" s="846"/>
      <c r="MYC273" s="846"/>
      <c r="MYD273" s="846"/>
      <c r="MYE273" s="846"/>
      <c r="MYF273" s="846"/>
      <c r="MYG273" s="846"/>
      <c r="MYH273" s="846"/>
      <c r="MYI273" s="846"/>
      <c r="MYJ273" s="846"/>
      <c r="MYK273" s="846"/>
      <c r="MYL273" s="846"/>
      <c r="MYM273" s="846"/>
      <c r="MYN273" s="846"/>
      <c r="MYO273" s="846"/>
      <c r="MYP273" s="846"/>
      <c r="MYQ273" s="846"/>
      <c r="MYR273" s="846"/>
      <c r="MYS273" s="846"/>
      <c r="MYT273" s="846"/>
      <c r="MYU273" s="846"/>
      <c r="MYV273" s="846"/>
      <c r="MYW273" s="846"/>
      <c r="MYX273" s="846"/>
      <c r="MYY273" s="846"/>
      <c r="MYZ273" s="846"/>
      <c r="MZA273" s="827"/>
      <c r="MZB273" s="827"/>
      <c r="MZC273" s="827"/>
      <c r="MZD273" s="827"/>
      <c r="MZE273" s="827"/>
      <c r="MZF273" s="827"/>
      <c r="MZG273" s="827"/>
      <c r="MZH273" s="827"/>
      <c r="MZI273" s="827"/>
      <c r="MZJ273" s="827"/>
      <c r="MZK273" s="827"/>
      <c r="MZL273" s="827"/>
      <c r="MZM273" s="827"/>
      <c r="MZN273" s="827"/>
      <c r="MZO273" s="827"/>
      <c r="MZP273" s="827"/>
      <c r="MZQ273" s="827"/>
      <c r="MZR273" s="827"/>
      <c r="MZS273" s="827"/>
      <c r="MZT273" s="827"/>
      <c r="MZU273" s="827"/>
      <c r="MZV273" s="827"/>
      <c r="MZW273" s="827"/>
      <c r="MZX273" s="827"/>
      <c r="MZY273" s="844"/>
      <c r="MZZ273" s="844"/>
      <c r="NAA273" s="844"/>
      <c r="NAB273" s="844"/>
      <c r="NAC273" s="844"/>
      <c r="NAD273" s="827"/>
      <c r="NAE273" s="827"/>
      <c r="NAF273" s="844"/>
      <c r="NAG273" s="844"/>
      <c r="NAH273" s="827"/>
      <c r="NAI273" s="827"/>
      <c r="NAJ273" s="844"/>
      <c r="NAK273" s="844"/>
      <c r="NAL273" s="827"/>
      <c r="NAM273" s="827"/>
      <c r="NAN273" s="827"/>
      <c r="NAO273" s="827"/>
      <c r="NAP273" s="827"/>
      <c r="NAQ273" s="827"/>
      <c r="NAR273" s="827"/>
      <c r="NAS273" s="844"/>
      <c r="NAT273" s="844"/>
      <c r="NAU273" s="827"/>
      <c r="NAV273" s="827"/>
      <c r="NAW273" s="844"/>
      <c r="NAX273" s="844"/>
      <c r="NAY273" s="827"/>
      <c r="NAZ273" s="827"/>
      <c r="NBA273" s="827"/>
      <c r="NBB273" s="827"/>
      <c r="NBC273" s="827"/>
      <c r="NBD273" s="843"/>
      <c r="NBE273" s="845"/>
      <c r="NBF273" s="827"/>
      <c r="NBG273" s="827"/>
      <c r="NBH273" s="827"/>
      <c r="NBI273" s="827"/>
      <c r="NBJ273" s="827"/>
      <c r="NBK273" s="827"/>
      <c r="NBL273" s="827"/>
      <c r="NBM273" s="846"/>
      <c r="NBN273" s="846"/>
      <c r="NBO273" s="846"/>
      <c r="NBP273" s="846"/>
      <c r="NBQ273" s="846"/>
      <c r="NBR273" s="846"/>
      <c r="NBS273" s="846"/>
      <c r="NBT273" s="846"/>
      <c r="NBU273" s="846"/>
      <c r="NBV273" s="846"/>
      <c r="NBW273" s="846"/>
      <c r="NBX273" s="846"/>
      <c r="NBY273" s="846"/>
      <c r="NBZ273" s="846"/>
      <c r="NCA273" s="846"/>
      <c r="NCB273" s="846"/>
      <c r="NCC273" s="846"/>
      <c r="NCD273" s="846"/>
      <c r="NCE273" s="846"/>
      <c r="NCF273" s="846"/>
      <c r="NCG273" s="846"/>
      <c r="NCH273" s="846"/>
      <c r="NCI273" s="846"/>
      <c r="NCJ273" s="846"/>
      <c r="NCK273" s="846"/>
      <c r="NCL273" s="846"/>
      <c r="NCM273" s="846"/>
      <c r="NCN273" s="846"/>
      <c r="NCO273" s="846"/>
      <c r="NCP273" s="846"/>
      <c r="NCQ273" s="846"/>
      <c r="NCR273" s="846"/>
      <c r="NCS273" s="846"/>
      <c r="NCT273" s="846"/>
      <c r="NCU273" s="846"/>
      <c r="NCV273" s="846"/>
      <c r="NCW273" s="846"/>
      <c r="NCX273" s="846"/>
      <c r="NCY273" s="846"/>
      <c r="NCZ273" s="846"/>
      <c r="NDA273" s="846"/>
      <c r="NDB273" s="846"/>
      <c r="NDC273" s="846"/>
      <c r="NDD273" s="846"/>
      <c r="NDE273" s="827"/>
      <c r="NDF273" s="827"/>
      <c r="NDG273" s="827"/>
      <c r="NDH273" s="827"/>
      <c r="NDI273" s="827"/>
      <c r="NDJ273" s="827"/>
      <c r="NDK273" s="827"/>
      <c r="NDL273" s="827"/>
      <c r="NDM273" s="827"/>
      <c r="NDN273" s="827"/>
      <c r="NDO273" s="827"/>
      <c r="NDP273" s="827"/>
      <c r="NDQ273" s="827"/>
      <c r="NDR273" s="827"/>
      <c r="NDS273" s="827"/>
      <c r="NDT273" s="827"/>
      <c r="NDU273" s="827"/>
      <c r="NDV273" s="827"/>
      <c r="NDW273" s="827"/>
      <c r="NDX273" s="827"/>
      <c r="NDY273" s="827"/>
      <c r="NDZ273" s="827"/>
      <c r="NEA273" s="827"/>
      <c r="NEB273" s="827"/>
      <c r="NEC273" s="844"/>
      <c r="NED273" s="844"/>
      <c r="NEE273" s="844"/>
      <c r="NEF273" s="844"/>
      <c r="NEG273" s="844"/>
      <c r="NEH273" s="827"/>
      <c r="NEI273" s="827"/>
      <c r="NEJ273" s="844"/>
      <c r="NEK273" s="844"/>
      <c r="NEL273" s="827"/>
      <c r="NEM273" s="827"/>
      <c r="NEN273" s="844"/>
      <c r="NEO273" s="844"/>
      <c r="NEP273" s="827"/>
      <c r="NEQ273" s="827"/>
      <c r="NER273" s="827"/>
      <c r="NES273" s="827"/>
      <c r="NET273" s="827"/>
      <c r="NEU273" s="827"/>
      <c r="NEV273" s="827"/>
      <c r="NEW273" s="844"/>
      <c r="NEX273" s="844"/>
      <c r="NEY273" s="827"/>
      <c r="NEZ273" s="827"/>
      <c r="NFA273" s="844"/>
      <c r="NFB273" s="844"/>
      <c r="NFC273" s="827"/>
      <c r="NFD273" s="827"/>
      <c r="NFE273" s="827"/>
      <c r="NFF273" s="827"/>
      <c r="NFG273" s="827"/>
      <c r="NFH273" s="843"/>
      <c r="NFI273" s="845"/>
      <c r="NFJ273" s="827"/>
      <c r="NFK273" s="827"/>
      <c r="NFL273" s="827"/>
      <c r="NFM273" s="827"/>
      <c r="NFN273" s="827"/>
      <c r="NFO273" s="827"/>
      <c r="NFP273" s="827"/>
      <c r="NFQ273" s="846"/>
      <c r="NFR273" s="846"/>
      <c r="NFS273" s="846"/>
      <c r="NFT273" s="846"/>
      <c r="NFU273" s="846"/>
      <c r="NFV273" s="846"/>
      <c r="NFW273" s="846"/>
      <c r="NFX273" s="846"/>
      <c r="NFY273" s="846"/>
      <c r="NFZ273" s="846"/>
      <c r="NGA273" s="846"/>
      <c r="NGB273" s="846"/>
      <c r="NGC273" s="846"/>
      <c r="NGD273" s="846"/>
      <c r="NGE273" s="846"/>
      <c r="NGF273" s="846"/>
      <c r="NGG273" s="846"/>
      <c r="NGH273" s="846"/>
      <c r="NGI273" s="846"/>
      <c r="NGJ273" s="846"/>
      <c r="NGK273" s="846"/>
      <c r="NGL273" s="846"/>
      <c r="NGM273" s="846"/>
      <c r="NGN273" s="846"/>
      <c r="NGO273" s="846"/>
      <c r="NGP273" s="846"/>
      <c r="NGQ273" s="846"/>
      <c r="NGR273" s="846"/>
      <c r="NGS273" s="846"/>
      <c r="NGT273" s="846"/>
      <c r="NGU273" s="846"/>
      <c r="NGV273" s="846"/>
      <c r="NGW273" s="846"/>
      <c r="NGX273" s="846"/>
      <c r="NGY273" s="846"/>
      <c r="NGZ273" s="846"/>
      <c r="NHA273" s="846"/>
      <c r="NHB273" s="846"/>
      <c r="NHC273" s="846"/>
      <c r="NHD273" s="846"/>
      <c r="NHE273" s="846"/>
      <c r="NHF273" s="846"/>
      <c r="NHG273" s="846"/>
      <c r="NHH273" s="846"/>
      <c r="NHI273" s="827"/>
      <c r="NHJ273" s="827"/>
      <c r="NHK273" s="827"/>
      <c r="NHL273" s="827"/>
      <c r="NHM273" s="827"/>
      <c r="NHN273" s="827"/>
      <c r="NHO273" s="827"/>
      <c r="NHP273" s="827"/>
      <c r="NHQ273" s="827"/>
      <c r="NHR273" s="827"/>
      <c r="NHS273" s="827"/>
      <c r="NHT273" s="827"/>
      <c r="NHU273" s="827"/>
      <c r="NHV273" s="827"/>
      <c r="NHW273" s="827"/>
      <c r="NHX273" s="827"/>
      <c r="NHY273" s="827"/>
      <c r="NHZ273" s="827"/>
      <c r="NIA273" s="827"/>
      <c r="NIB273" s="827"/>
      <c r="NIC273" s="827"/>
      <c r="NID273" s="827"/>
      <c r="NIE273" s="827"/>
      <c r="NIF273" s="827"/>
      <c r="NIG273" s="844"/>
      <c r="NIH273" s="844"/>
      <c r="NII273" s="844"/>
      <c r="NIJ273" s="844"/>
      <c r="NIK273" s="844"/>
      <c r="NIL273" s="827"/>
      <c r="NIM273" s="827"/>
      <c r="NIN273" s="844"/>
      <c r="NIO273" s="844"/>
      <c r="NIP273" s="827"/>
      <c r="NIQ273" s="827"/>
      <c r="NIR273" s="844"/>
      <c r="NIS273" s="844"/>
      <c r="NIT273" s="827"/>
      <c r="NIU273" s="827"/>
      <c r="NIV273" s="827"/>
      <c r="NIW273" s="827"/>
      <c r="NIX273" s="827"/>
      <c r="NIY273" s="827"/>
      <c r="NIZ273" s="827"/>
      <c r="NJA273" s="844"/>
      <c r="NJB273" s="844"/>
      <c r="NJC273" s="827"/>
      <c r="NJD273" s="827"/>
      <c r="NJE273" s="844"/>
      <c r="NJF273" s="844"/>
      <c r="NJG273" s="827"/>
      <c r="NJH273" s="827"/>
      <c r="NJI273" s="827"/>
      <c r="NJJ273" s="827"/>
      <c r="NJK273" s="827"/>
      <c r="NJL273" s="843"/>
      <c r="NJM273" s="845"/>
      <c r="NJN273" s="827"/>
      <c r="NJO273" s="827"/>
      <c r="NJP273" s="827"/>
      <c r="NJQ273" s="827"/>
      <c r="NJR273" s="827"/>
      <c r="NJS273" s="827"/>
      <c r="NJT273" s="827"/>
      <c r="NJU273" s="846"/>
      <c r="NJV273" s="846"/>
      <c r="NJW273" s="846"/>
      <c r="NJX273" s="846"/>
      <c r="NJY273" s="846"/>
      <c r="NJZ273" s="846"/>
      <c r="NKA273" s="846"/>
      <c r="NKB273" s="846"/>
      <c r="NKC273" s="846"/>
      <c r="NKD273" s="846"/>
      <c r="NKE273" s="846"/>
      <c r="NKF273" s="846"/>
      <c r="NKG273" s="846"/>
      <c r="NKH273" s="846"/>
      <c r="NKI273" s="846"/>
      <c r="NKJ273" s="846"/>
      <c r="NKK273" s="846"/>
      <c r="NKL273" s="846"/>
      <c r="NKM273" s="846"/>
      <c r="NKN273" s="846"/>
      <c r="NKO273" s="846"/>
      <c r="NKP273" s="846"/>
      <c r="NKQ273" s="846"/>
      <c r="NKR273" s="846"/>
      <c r="NKS273" s="846"/>
      <c r="NKT273" s="846"/>
      <c r="NKU273" s="846"/>
      <c r="NKV273" s="846"/>
      <c r="NKW273" s="846"/>
      <c r="NKX273" s="846"/>
      <c r="NKY273" s="846"/>
      <c r="NKZ273" s="846"/>
      <c r="NLA273" s="846"/>
      <c r="NLB273" s="846"/>
      <c r="NLC273" s="846"/>
      <c r="NLD273" s="846"/>
      <c r="NLE273" s="846"/>
      <c r="NLF273" s="846"/>
      <c r="NLG273" s="846"/>
      <c r="NLH273" s="846"/>
      <c r="NLI273" s="846"/>
      <c r="NLJ273" s="846"/>
      <c r="NLK273" s="846"/>
      <c r="NLL273" s="846"/>
      <c r="NLM273" s="827"/>
      <c r="NLN273" s="827"/>
      <c r="NLO273" s="827"/>
      <c r="NLP273" s="827"/>
      <c r="NLQ273" s="827"/>
      <c r="NLR273" s="827"/>
      <c r="NLS273" s="827"/>
      <c r="NLT273" s="827"/>
      <c r="NLU273" s="827"/>
      <c r="NLV273" s="827"/>
      <c r="NLW273" s="827"/>
      <c r="NLX273" s="827"/>
      <c r="NLY273" s="827"/>
      <c r="NLZ273" s="827"/>
      <c r="NMA273" s="827"/>
      <c r="NMB273" s="827"/>
      <c r="NMC273" s="827"/>
      <c r="NMD273" s="827"/>
      <c r="NME273" s="827"/>
      <c r="NMF273" s="827"/>
      <c r="NMG273" s="827"/>
      <c r="NMH273" s="827"/>
      <c r="NMI273" s="827"/>
      <c r="NMJ273" s="827"/>
      <c r="NMK273" s="844"/>
      <c r="NML273" s="844"/>
      <c r="NMM273" s="844"/>
      <c r="NMN273" s="844"/>
      <c r="NMO273" s="844"/>
      <c r="NMP273" s="827"/>
      <c r="NMQ273" s="827"/>
      <c r="NMR273" s="844"/>
      <c r="NMS273" s="844"/>
      <c r="NMT273" s="827"/>
      <c r="NMU273" s="827"/>
      <c r="NMV273" s="844"/>
      <c r="NMW273" s="844"/>
      <c r="NMX273" s="827"/>
      <c r="NMY273" s="827"/>
      <c r="NMZ273" s="827"/>
      <c r="NNA273" s="827"/>
      <c r="NNB273" s="827"/>
      <c r="NNC273" s="827"/>
      <c r="NND273" s="827"/>
      <c r="NNE273" s="844"/>
      <c r="NNF273" s="844"/>
      <c r="NNG273" s="827"/>
      <c r="NNH273" s="827"/>
      <c r="NNI273" s="844"/>
      <c r="NNJ273" s="844"/>
      <c r="NNK273" s="827"/>
      <c r="NNL273" s="827"/>
      <c r="NNM273" s="827"/>
      <c r="NNN273" s="827"/>
      <c r="NNO273" s="827"/>
      <c r="NNP273" s="843"/>
      <c r="NNQ273" s="845"/>
      <c r="NNR273" s="827"/>
      <c r="NNS273" s="827"/>
      <c r="NNT273" s="827"/>
      <c r="NNU273" s="827"/>
      <c r="NNV273" s="827"/>
      <c r="NNW273" s="827"/>
      <c r="NNX273" s="827"/>
      <c r="NNY273" s="846"/>
      <c r="NNZ273" s="846"/>
      <c r="NOA273" s="846"/>
      <c r="NOB273" s="846"/>
      <c r="NOC273" s="846"/>
      <c r="NOD273" s="846"/>
      <c r="NOE273" s="846"/>
      <c r="NOF273" s="846"/>
      <c r="NOG273" s="846"/>
      <c r="NOH273" s="846"/>
      <c r="NOI273" s="846"/>
      <c r="NOJ273" s="846"/>
      <c r="NOK273" s="846"/>
      <c r="NOL273" s="846"/>
      <c r="NOM273" s="846"/>
      <c r="NON273" s="846"/>
      <c r="NOO273" s="846"/>
      <c r="NOP273" s="846"/>
      <c r="NOQ273" s="846"/>
      <c r="NOR273" s="846"/>
      <c r="NOS273" s="846"/>
      <c r="NOT273" s="846"/>
      <c r="NOU273" s="846"/>
      <c r="NOV273" s="846"/>
      <c r="NOW273" s="846"/>
      <c r="NOX273" s="846"/>
      <c r="NOY273" s="846"/>
      <c r="NOZ273" s="846"/>
      <c r="NPA273" s="846"/>
      <c r="NPB273" s="846"/>
      <c r="NPC273" s="846"/>
      <c r="NPD273" s="846"/>
      <c r="NPE273" s="846"/>
      <c r="NPF273" s="846"/>
      <c r="NPG273" s="846"/>
      <c r="NPH273" s="846"/>
      <c r="NPI273" s="846"/>
      <c r="NPJ273" s="846"/>
      <c r="NPK273" s="846"/>
      <c r="NPL273" s="846"/>
      <c r="NPM273" s="846"/>
      <c r="NPN273" s="846"/>
      <c r="NPO273" s="846"/>
      <c r="NPP273" s="846"/>
      <c r="NPQ273" s="827"/>
      <c r="NPR273" s="827"/>
      <c r="NPS273" s="827"/>
      <c r="NPT273" s="827"/>
      <c r="NPU273" s="827"/>
      <c r="NPV273" s="827"/>
      <c r="NPW273" s="827"/>
      <c r="NPX273" s="827"/>
      <c r="NPY273" s="827"/>
      <c r="NPZ273" s="827"/>
      <c r="NQA273" s="827"/>
      <c r="NQB273" s="827"/>
      <c r="NQC273" s="827"/>
      <c r="NQD273" s="827"/>
      <c r="NQE273" s="827"/>
      <c r="NQF273" s="827"/>
      <c r="NQG273" s="827"/>
      <c r="NQH273" s="827"/>
      <c r="NQI273" s="827"/>
      <c r="NQJ273" s="827"/>
      <c r="NQK273" s="827"/>
      <c r="NQL273" s="827"/>
      <c r="NQM273" s="827"/>
      <c r="NQN273" s="827"/>
      <c r="NQO273" s="844"/>
      <c r="NQP273" s="844"/>
      <c r="NQQ273" s="844"/>
      <c r="NQR273" s="844"/>
      <c r="NQS273" s="844"/>
      <c r="NQT273" s="827"/>
      <c r="NQU273" s="827"/>
      <c r="NQV273" s="844"/>
      <c r="NQW273" s="844"/>
      <c r="NQX273" s="827"/>
      <c r="NQY273" s="827"/>
      <c r="NQZ273" s="844"/>
      <c r="NRA273" s="844"/>
      <c r="NRB273" s="827"/>
      <c r="NRC273" s="827"/>
      <c r="NRD273" s="827"/>
      <c r="NRE273" s="827"/>
      <c r="NRF273" s="827"/>
      <c r="NRG273" s="827"/>
      <c r="NRH273" s="827"/>
      <c r="NRI273" s="844"/>
      <c r="NRJ273" s="844"/>
      <c r="NRK273" s="827"/>
      <c r="NRL273" s="827"/>
      <c r="NRM273" s="844"/>
      <c r="NRN273" s="844"/>
      <c r="NRO273" s="827"/>
      <c r="NRP273" s="827"/>
      <c r="NRQ273" s="827"/>
      <c r="NRR273" s="827"/>
      <c r="NRS273" s="827"/>
      <c r="NRT273" s="843"/>
      <c r="NRU273" s="845"/>
      <c r="NRV273" s="827"/>
      <c r="NRW273" s="827"/>
      <c r="NRX273" s="827"/>
      <c r="NRY273" s="827"/>
      <c r="NRZ273" s="827"/>
      <c r="NSA273" s="827"/>
      <c r="NSB273" s="827"/>
      <c r="NSC273" s="846"/>
      <c r="NSD273" s="846"/>
      <c r="NSE273" s="846"/>
      <c r="NSF273" s="846"/>
      <c r="NSG273" s="846"/>
      <c r="NSH273" s="846"/>
      <c r="NSI273" s="846"/>
      <c r="NSJ273" s="846"/>
      <c r="NSK273" s="846"/>
      <c r="NSL273" s="846"/>
      <c r="NSM273" s="846"/>
      <c r="NSN273" s="846"/>
      <c r="NSO273" s="846"/>
      <c r="NSP273" s="846"/>
      <c r="NSQ273" s="846"/>
      <c r="NSR273" s="846"/>
      <c r="NSS273" s="846"/>
      <c r="NST273" s="846"/>
      <c r="NSU273" s="846"/>
      <c r="NSV273" s="846"/>
      <c r="NSW273" s="846"/>
      <c r="NSX273" s="846"/>
      <c r="NSY273" s="846"/>
      <c r="NSZ273" s="846"/>
      <c r="NTA273" s="846"/>
      <c r="NTB273" s="846"/>
      <c r="NTC273" s="846"/>
      <c r="NTD273" s="846"/>
      <c r="NTE273" s="846"/>
      <c r="NTF273" s="846"/>
      <c r="NTG273" s="846"/>
      <c r="NTH273" s="846"/>
      <c r="NTI273" s="846"/>
      <c r="NTJ273" s="846"/>
      <c r="NTK273" s="846"/>
      <c r="NTL273" s="846"/>
      <c r="NTM273" s="846"/>
      <c r="NTN273" s="846"/>
      <c r="NTO273" s="846"/>
      <c r="NTP273" s="846"/>
      <c r="NTQ273" s="846"/>
      <c r="NTR273" s="846"/>
      <c r="NTS273" s="846"/>
      <c r="NTT273" s="846"/>
      <c r="NTU273" s="827"/>
      <c r="NTV273" s="827"/>
      <c r="NTW273" s="827"/>
      <c r="NTX273" s="827"/>
      <c r="NTY273" s="827"/>
      <c r="NTZ273" s="827"/>
      <c r="NUA273" s="827"/>
      <c r="NUB273" s="827"/>
      <c r="NUC273" s="827"/>
      <c r="NUD273" s="827"/>
      <c r="NUE273" s="827"/>
      <c r="NUF273" s="827"/>
      <c r="NUG273" s="827"/>
      <c r="NUH273" s="827"/>
      <c r="NUI273" s="827"/>
      <c r="NUJ273" s="827"/>
      <c r="NUK273" s="827"/>
      <c r="NUL273" s="827"/>
      <c r="NUM273" s="827"/>
      <c r="NUN273" s="827"/>
      <c r="NUO273" s="827"/>
      <c r="NUP273" s="827"/>
      <c r="NUQ273" s="827"/>
      <c r="NUR273" s="827"/>
      <c r="NUS273" s="844"/>
      <c r="NUT273" s="844"/>
      <c r="NUU273" s="844"/>
      <c r="NUV273" s="844"/>
      <c r="NUW273" s="844"/>
      <c r="NUX273" s="827"/>
      <c r="NUY273" s="827"/>
      <c r="NUZ273" s="844"/>
      <c r="NVA273" s="844"/>
      <c r="NVB273" s="827"/>
      <c r="NVC273" s="827"/>
      <c r="NVD273" s="844"/>
      <c r="NVE273" s="844"/>
      <c r="NVF273" s="827"/>
      <c r="NVG273" s="827"/>
      <c r="NVH273" s="827"/>
      <c r="NVI273" s="827"/>
      <c r="NVJ273" s="827"/>
      <c r="NVK273" s="827"/>
      <c r="NVL273" s="827"/>
      <c r="NVM273" s="844"/>
      <c r="NVN273" s="844"/>
      <c r="NVO273" s="827"/>
      <c r="NVP273" s="827"/>
      <c r="NVQ273" s="844"/>
      <c r="NVR273" s="844"/>
      <c r="NVS273" s="827"/>
      <c r="NVT273" s="827"/>
      <c r="NVU273" s="827"/>
      <c r="NVV273" s="827"/>
      <c r="NVW273" s="827"/>
      <c r="NVX273" s="843"/>
      <c r="NVY273" s="845"/>
      <c r="NVZ273" s="827"/>
      <c r="NWA273" s="827"/>
      <c r="NWB273" s="827"/>
      <c r="NWC273" s="827"/>
      <c r="NWD273" s="827"/>
      <c r="NWE273" s="827"/>
      <c r="NWF273" s="827"/>
      <c r="NWG273" s="846"/>
      <c r="NWH273" s="846"/>
      <c r="NWI273" s="846"/>
      <c r="NWJ273" s="846"/>
      <c r="NWK273" s="846"/>
      <c r="NWL273" s="846"/>
      <c r="NWM273" s="846"/>
      <c r="NWN273" s="846"/>
      <c r="NWO273" s="846"/>
      <c r="NWP273" s="846"/>
      <c r="NWQ273" s="846"/>
      <c r="NWR273" s="846"/>
      <c r="NWS273" s="846"/>
      <c r="NWT273" s="846"/>
      <c r="NWU273" s="846"/>
      <c r="NWV273" s="846"/>
      <c r="NWW273" s="846"/>
      <c r="NWX273" s="846"/>
      <c r="NWY273" s="846"/>
      <c r="NWZ273" s="846"/>
      <c r="NXA273" s="846"/>
      <c r="NXB273" s="846"/>
      <c r="NXC273" s="846"/>
      <c r="NXD273" s="846"/>
      <c r="NXE273" s="846"/>
      <c r="NXF273" s="846"/>
      <c r="NXG273" s="846"/>
      <c r="NXH273" s="846"/>
      <c r="NXI273" s="846"/>
      <c r="NXJ273" s="846"/>
      <c r="NXK273" s="846"/>
      <c r="NXL273" s="846"/>
      <c r="NXM273" s="846"/>
      <c r="NXN273" s="846"/>
      <c r="NXO273" s="846"/>
      <c r="NXP273" s="846"/>
      <c r="NXQ273" s="846"/>
      <c r="NXR273" s="846"/>
      <c r="NXS273" s="846"/>
      <c r="NXT273" s="846"/>
      <c r="NXU273" s="846"/>
      <c r="NXV273" s="846"/>
      <c r="NXW273" s="846"/>
      <c r="NXX273" s="846"/>
      <c r="NXY273" s="827"/>
      <c r="NXZ273" s="827"/>
      <c r="NYA273" s="827"/>
      <c r="NYB273" s="827"/>
      <c r="NYC273" s="827"/>
      <c r="NYD273" s="827"/>
      <c r="NYE273" s="827"/>
      <c r="NYF273" s="827"/>
      <c r="NYG273" s="827"/>
      <c r="NYH273" s="827"/>
      <c r="NYI273" s="827"/>
      <c r="NYJ273" s="827"/>
      <c r="NYK273" s="827"/>
      <c r="NYL273" s="827"/>
      <c r="NYM273" s="827"/>
      <c r="NYN273" s="827"/>
      <c r="NYO273" s="827"/>
      <c r="NYP273" s="827"/>
      <c r="NYQ273" s="827"/>
      <c r="NYR273" s="827"/>
      <c r="NYS273" s="827"/>
      <c r="NYT273" s="827"/>
      <c r="NYU273" s="827"/>
      <c r="NYV273" s="827"/>
      <c r="NYW273" s="844"/>
      <c r="NYX273" s="844"/>
      <c r="NYY273" s="844"/>
      <c r="NYZ273" s="844"/>
      <c r="NZA273" s="844"/>
      <c r="NZB273" s="827"/>
      <c r="NZC273" s="827"/>
      <c r="NZD273" s="844"/>
      <c r="NZE273" s="844"/>
      <c r="NZF273" s="827"/>
      <c r="NZG273" s="827"/>
      <c r="NZH273" s="844"/>
      <c r="NZI273" s="844"/>
      <c r="NZJ273" s="827"/>
      <c r="NZK273" s="827"/>
      <c r="NZL273" s="827"/>
      <c r="NZM273" s="827"/>
      <c r="NZN273" s="827"/>
      <c r="NZO273" s="827"/>
      <c r="NZP273" s="827"/>
      <c r="NZQ273" s="844"/>
      <c r="NZR273" s="844"/>
      <c r="NZS273" s="827"/>
      <c r="NZT273" s="827"/>
      <c r="NZU273" s="844"/>
      <c r="NZV273" s="844"/>
      <c r="NZW273" s="827"/>
      <c r="NZX273" s="827"/>
      <c r="NZY273" s="827"/>
      <c r="NZZ273" s="827"/>
      <c r="OAA273" s="827"/>
      <c r="OAB273" s="843"/>
      <c r="OAC273" s="845"/>
      <c r="OAD273" s="827"/>
      <c r="OAE273" s="827"/>
      <c r="OAF273" s="827"/>
      <c r="OAG273" s="827"/>
      <c r="OAH273" s="827"/>
      <c r="OAI273" s="827"/>
      <c r="OAJ273" s="827"/>
      <c r="OAK273" s="846"/>
      <c r="OAL273" s="846"/>
      <c r="OAM273" s="846"/>
      <c r="OAN273" s="846"/>
      <c r="OAO273" s="846"/>
      <c r="OAP273" s="846"/>
      <c r="OAQ273" s="846"/>
      <c r="OAR273" s="846"/>
      <c r="OAS273" s="846"/>
      <c r="OAT273" s="846"/>
      <c r="OAU273" s="846"/>
      <c r="OAV273" s="846"/>
      <c r="OAW273" s="846"/>
      <c r="OAX273" s="846"/>
      <c r="OAY273" s="846"/>
      <c r="OAZ273" s="846"/>
      <c r="OBA273" s="846"/>
      <c r="OBB273" s="846"/>
      <c r="OBC273" s="846"/>
      <c r="OBD273" s="846"/>
      <c r="OBE273" s="846"/>
      <c r="OBF273" s="846"/>
      <c r="OBG273" s="846"/>
      <c r="OBH273" s="846"/>
      <c r="OBI273" s="846"/>
      <c r="OBJ273" s="846"/>
      <c r="OBK273" s="846"/>
      <c r="OBL273" s="846"/>
      <c r="OBM273" s="846"/>
      <c r="OBN273" s="846"/>
      <c r="OBO273" s="846"/>
      <c r="OBP273" s="846"/>
      <c r="OBQ273" s="846"/>
      <c r="OBR273" s="846"/>
      <c r="OBS273" s="846"/>
      <c r="OBT273" s="846"/>
      <c r="OBU273" s="846"/>
      <c r="OBV273" s="846"/>
      <c r="OBW273" s="846"/>
      <c r="OBX273" s="846"/>
      <c r="OBY273" s="846"/>
      <c r="OBZ273" s="846"/>
      <c r="OCA273" s="846"/>
      <c r="OCB273" s="846"/>
      <c r="OCC273" s="827"/>
      <c r="OCD273" s="827"/>
      <c r="OCE273" s="827"/>
      <c r="OCF273" s="827"/>
      <c r="OCG273" s="827"/>
      <c r="OCH273" s="827"/>
      <c r="OCI273" s="827"/>
      <c r="OCJ273" s="827"/>
      <c r="OCK273" s="827"/>
      <c r="OCL273" s="827"/>
      <c r="OCM273" s="827"/>
      <c r="OCN273" s="827"/>
      <c r="OCO273" s="827"/>
      <c r="OCP273" s="827"/>
      <c r="OCQ273" s="827"/>
      <c r="OCR273" s="827"/>
      <c r="OCS273" s="827"/>
      <c r="OCT273" s="827"/>
      <c r="OCU273" s="827"/>
      <c r="OCV273" s="827"/>
      <c r="OCW273" s="827"/>
      <c r="OCX273" s="827"/>
      <c r="OCY273" s="827"/>
      <c r="OCZ273" s="827"/>
      <c r="ODA273" s="844"/>
      <c r="ODB273" s="844"/>
      <c r="ODC273" s="844"/>
      <c r="ODD273" s="844"/>
      <c r="ODE273" s="844"/>
      <c r="ODF273" s="827"/>
      <c r="ODG273" s="827"/>
      <c r="ODH273" s="844"/>
      <c r="ODI273" s="844"/>
      <c r="ODJ273" s="827"/>
      <c r="ODK273" s="827"/>
      <c r="ODL273" s="844"/>
      <c r="ODM273" s="844"/>
      <c r="ODN273" s="827"/>
      <c r="ODO273" s="827"/>
      <c r="ODP273" s="827"/>
      <c r="ODQ273" s="827"/>
      <c r="ODR273" s="827"/>
      <c r="ODS273" s="827"/>
      <c r="ODT273" s="827"/>
      <c r="ODU273" s="844"/>
      <c r="ODV273" s="844"/>
      <c r="ODW273" s="827"/>
      <c r="ODX273" s="827"/>
      <c r="ODY273" s="844"/>
      <c r="ODZ273" s="844"/>
      <c r="OEA273" s="827"/>
      <c r="OEB273" s="827"/>
      <c r="OEC273" s="827"/>
      <c r="OED273" s="827"/>
      <c r="OEE273" s="827"/>
      <c r="OEF273" s="843"/>
      <c r="OEG273" s="845"/>
      <c r="OEH273" s="827"/>
      <c r="OEI273" s="827"/>
      <c r="OEJ273" s="827"/>
      <c r="OEK273" s="827"/>
      <c r="OEL273" s="827"/>
      <c r="OEM273" s="827"/>
      <c r="OEN273" s="827"/>
      <c r="OEO273" s="846"/>
      <c r="OEP273" s="846"/>
      <c r="OEQ273" s="846"/>
      <c r="OER273" s="846"/>
      <c r="OES273" s="846"/>
      <c r="OET273" s="846"/>
      <c r="OEU273" s="846"/>
      <c r="OEV273" s="846"/>
      <c r="OEW273" s="846"/>
      <c r="OEX273" s="846"/>
      <c r="OEY273" s="846"/>
      <c r="OEZ273" s="846"/>
      <c r="OFA273" s="846"/>
      <c r="OFB273" s="846"/>
      <c r="OFC273" s="846"/>
      <c r="OFD273" s="846"/>
      <c r="OFE273" s="846"/>
      <c r="OFF273" s="846"/>
      <c r="OFG273" s="846"/>
      <c r="OFH273" s="846"/>
      <c r="OFI273" s="846"/>
      <c r="OFJ273" s="846"/>
      <c r="OFK273" s="846"/>
      <c r="OFL273" s="846"/>
      <c r="OFM273" s="846"/>
      <c r="OFN273" s="846"/>
      <c r="OFO273" s="846"/>
      <c r="OFP273" s="846"/>
      <c r="OFQ273" s="846"/>
      <c r="OFR273" s="846"/>
      <c r="OFS273" s="846"/>
      <c r="OFT273" s="846"/>
      <c r="OFU273" s="846"/>
      <c r="OFV273" s="846"/>
      <c r="OFW273" s="846"/>
      <c r="OFX273" s="846"/>
      <c r="OFY273" s="846"/>
      <c r="OFZ273" s="846"/>
      <c r="OGA273" s="846"/>
      <c r="OGB273" s="846"/>
      <c r="OGC273" s="846"/>
      <c r="OGD273" s="846"/>
      <c r="OGE273" s="846"/>
      <c r="OGF273" s="846"/>
      <c r="OGG273" s="827"/>
      <c r="OGH273" s="827"/>
      <c r="OGI273" s="827"/>
      <c r="OGJ273" s="827"/>
      <c r="OGK273" s="827"/>
      <c r="OGL273" s="827"/>
      <c r="OGM273" s="827"/>
      <c r="OGN273" s="827"/>
      <c r="OGO273" s="827"/>
      <c r="OGP273" s="827"/>
      <c r="OGQ273" s="827"/>
      <c r="OGR273" s="827"/>
      <c r="OGS273" s="827"/>
      <c r="OGT273" s="827"/>
      <c r="OGU273" s="827"/>
      <c r="OGV273" s="827"/>
      <c r="OGW273" s="827"/>
      <c r="OGX273" s="827"/>
      <c r="OGY273" s="827"/>
      <c r="OGZ273" s="827"/>
      <c r="OHA273" s="827"/>
      <c r="OHB273" s="827"/>
      <c r="OHC273" s="827"/>
      <c r="OHD273" s="827"/>
      <c r="OHE273" s="844"/>
      <c r="OHF273" s="844"/>
      <c r="OHG273" s="844"/>
      <c r="OHH273" s="844"/>
      <c r="OHI273" s="844"/>
      <c r="OHJ273" s="827"/>
      <c r="OHK273" s="827"/>
      <c r="OHL273" s="844"/>
      <c r="OHM273" s="844"/>
      <c r="OHN273" s="827"/>
      <c r="OHO273" s="827"/>
      <c r="OHP273" s="844"/>
      <c r="OHQ273" s="844"/>
      <c r="OHR273" s="827"/>
      <c r="OHS273" s="827"/>
      <c r="OHT273" s="827"/>
      <c r="OHU273" s="827"/>
      <c r="OHV273" s="827"/>
      <c r="OHW273" s="827"/>
      <c r="OHX273" s="827"/>
      <c r="OHY273" s="844"/>
      <c r="OHZ273" s="844"/>
      <c r="OIA273" s="827"/>
      <c r="OIB273" s="827"/>
      <c r="OIC273" s="844"/>
      <c r="OID273" s="844"/>
      <c r="OIE273" s="827"/>
      <c r="OIF273" s="827"/>
      <c r="OIG273" s="827"/>
      <c r="OIH273" s="827"/>
      <c r="OII273" s="827"/>
      <c r="OIJ273" s="843"/>
      <c r="OIK273" s="845"/>
      <c r="OIL273" s="827"/>
      <c r="OIM273" s="827"/>
      <c r="OIN273" s="827"/>
      <c r="OIO273" s="827"/>
      <c r="OIP273" s="827"/>
      <c r="OIQ273" s="827"/>
      <c r="OIR273" s="827"/>
      <c r="OIS273" s="846"/>
      <c r="OIT273" s="846"/>
      <c r="OIU273" s="846"/>
      <c r="OIV273" s="846"/>
      <c r="OIW273" s="846"/>
      <c r="OIX273" s="846"/>
      <c r="OIY273" s="846"/>
      <c r="OIZ273" s="846"/>
      <c r="OJA273" s="846"/>
      <c r="OJB273" s="846"/>
      <c r="OJC273" s="846"/>
      <c r="OJD273" s="846"/>
      <c r="OJE273" s="846"/>
      <c r="OJF273" s="846"/>
      <c r="OJG273" s="846"/>
      <c r="OJH273" s="846"/>
      <c r="OJI273" s="846"/>
      <c r="OJJ273" s="846"/>
      <c r="OJK273" s="846"/>
      <c r="OJL273" s="846"/>
      <c r="OJM273" s="846"/>
      <c r="OJN273" s="846"/>
      <c r="OJO273" s="846"/>
      <c r="OJP273" s="846"/>
      <c r="OJQ273" s="846"/>
      <c r="OJR273" s="846"/>
      <c r="OJS273" s="846"/>
      <c r="OJT273" s="846"/>
      <c r="OJU273" s="846"/>
      <c r="OJV273" s="846"/>
      <c r="OJW273" s="846"/>
      <c r="OJX273" s="846"/>
      <c r="OJY273" s="846"/>
      <c r="OJZ273" s="846"/>
      <c r="OKA273" s="846"/>
      <c r="OKB273" s="846"/>
      <c r="OKC273" s="846"/>
      <c r="OKD273" s="846"/>
      <c r="OKE273" s="846"/>
      <c r="OKF273" s="846"/>
      <c r="OKG273" s="846"/>
      <c r="OKH273" s="846"/>
      <c r="OKI273" s="846"/>
      <c r="OKJ273" s="846"/>
      <c r="OKK273" s="827"/>
      <c r="OKL273" s="827"/>
      <c r="OKM273" s="827"/>
      <c r="OKN273" s="827"/>
      <c r="OKO273" s="827"/>
      <c r="OKP273" s="827"/>
      <c r="OKQ273" s="827"/>
      <c r="OKR273" s="827"/>
      <c r="OKS273" s="827"/>
      <c r="OKT273" s="827"/>
      <c r="OKU273" s="827"/>
      <c r="OKV273" s="827"/>
      <c r="OKW273" s="827"/>
      <c r="OKX273" s="827"/>
      <c r="OKY273" s="827"/>
      <c r="OKZ273" s="827"/>
      <c r="OLA273" s="827"/>
      <c r="OLB273" s="827"/>
      <c r="OLC273" s="827"/>
      <c r="OLD273" s="827"/>
      <c r="OLE273" s="827"/>
      <c r="OLF273" s="827"/>
      <c r="OLG273" s="827"/>
      <c r="OLH273" s="827"/>
      <c r="OLI273" s="844"/>
      <c r="OLJ273" s="844"/>
      <c r="OLK273" s="844"/>
      <c r="OLL273" s="844"/>
      <c r="OLM273" s="844"/>
      <c r="OLN273" s="827"/>
      <c r="OLO273" s="827"/>
      <c r="OLP273" s="844"/>
      <c r="OLQ273" s="844"/>
      <c r="OLR273" s="827"/>
      <c r="OLS273" s="827"/>
      <c r="OLT273" s="844"/>
      <c r="OLU273" s="844"/>
      <c r="OLV273" s="827"/>
      <c r="OLW273" s="827"/>
      <c r="OLX273" s="827"/>
      <c r="OLY273" s="827"/>
      <c r="OLZ273" s="827"/>
      <c r="OMA273" s="827"/>
      <c r="OMB273" s="827"/>
      <c r="OMC273" s="844"/>
      <c r="OMD273" s="844"/>
      <c r="OME273" s="827"/>
      <c r="OMF273" s="827"/>
      <c r="OMG273" s="844"/>
      <c r="OMH273" s="844"/>
      <c r="OMI273" s="827"/>
      <c r="OMJ273" s="827"/>
      <c r="OMK273" s="827"/>
      <c r="OML273" s="827"/>
      <c r="OMM273" s="827"/>
      <c r="OMN273" s="843"/>
      <c r="OMO273" s="845"/>
      <c r="OMP273" s="827"/>
      <c r="OMQ273" s="827"/>
      <c r="OMR273" s="827"/>
      <c r="OMS273" s="827"/>
      <c r="OMT273" s="827"/>
      <c r="OMU273" s="827"/>
      <c r="OMV273" s="827"/>
      <c r="OMW273" s="846"/>
      <c r="OMX273" s="846"/>
      <c r="OMY273" s="846"/>
      <c r="OMZ273" s="846"/>
      <c r="ONA273" s="846"/>
      <c r="ONB273" s="846"/>
      <c r="ONC273" s="846"/>
      <c r="OND273" s="846"/>
      <c r="ONE273" s="846"/>
      <c r="ONF273" s="846"/>
      <c r="ONG273" s="846"/>
      <c r="ONH273" s="846"/>
      <c r="ONI273" s="846"/>
      <c r="ONJ273" s="846"/>
      <c r="ONK273" s="846"/>
      <c r="ONL273" s="846"/>
      <c r="ONM273" s="846"/>
      <c r="ONN273" s="846"/>
      <c r="ONO273" s="846"/>
      <c r="ONP273" s="846"/>
      <c r="ONQ273" s="846"/>
      <c r="ONR273" s="846"/>
      <c r="ONS273" s="846"/>
      <c r="ONT273" s="846"/>
      <c r="ONU273" s="846"/>
      <c r="ONV273" s="846"/>
      <c r="ONW273" s="846"/>
      <c r="ONX273" s="846"/>
      <c r="ONY273" s="846"/>
      <c r="ONZ273" s="846"/>
      <c r="OOA273" s="846"/>
      <c r="OOB273" s="846"/>
      <c r="OOC273" s="846"/>
      <c r="OOD273" s="846"/>
      <c r="OOE273" s="846"/>
      <c r="OOF273" s="846"/>
      <c r="OOG273" s="846"/>
      <c r="OOH273" s="846"/>
      <c r="OOI273" s="846"/>
      <c r="OOJ273" s="846"/>
      <c r="OOK273" s="846"/>
      <c r="OOL273" s="846"/>
      <c r="OOM273" s="846"/>
      <c r="OON273" s="846"/>
      <c r="OOO273" s="827"/>
      <c r="OOP273" s="827"/>
      <c r="OOQ273" s="827"/>
      <c r="OOR273" s="827"/>
      <c r="OOS273" s="827"/>
      <c r="OOT273" s="827"/>
      <c r="OOU273" s="827"/>
      <c r="OOV273" s="827"/>
      <c r="OOW273" s="827"/>
      <c r="OOX273" s="827"/>
      <c r="OOY273" s="827"/>
      <c r="OOZ273" s="827"/>
      <c r="OPA273" s="827"/>
      <c r="OPB273" s="827"/>
      <c r="OPC273" s="827"/>
      <c r="OPD273" s="827"/>
      <c r="OPE273" s="827"/>
      <c r="OPF273" s="827"/>
      <c r="OPG273" s="827"/>
      <c r="OPH273" s="827"/>
      <c r="OPI273" s="827"/>
      <c r="OPJ273" s="827"/>
      <c r="OPK273" s="827"/>
      <c r="OPL273" s="827"/>
      <c r="OPM273" s="844"/>
      <c r="OPN273" s="844"/>
      <c r="OPO273" s="844"/>
      <c r="OPP273" s="844"/>
      <c r="OPQ273" s="844"/>
      <c r="OPR273" s="827"/>
      <c r="OPS273" s="827"/>
      <c r="OPT273" s="844"/>
      <c r="OPU273" s="844"/>
      <c r="OPV273" s="827"/>
      <c r="OPW273" s="827"/>
      <c r="OPX273" s="844"/>
      <c r="OPY273" s="844"/>
      <c r="OPZ273" s="827"/>
      <c r="OQA273" s="827"/>
      <c r="OQB273" s="827"/>
      <c r="OQC273" s="827"/>
      <c r="OQD273" s="827"/>
      <c r="OQE273" s="827"/>
      <c r="OQF273" s="827"/>
      <c r="OQG273" s="844"/>
      <c r="OQH273" s="844"/>
      <c r="OQI273" s="827"/>
      <c r="OQJ273" s="827"/>
      <c r="OQK273" s="844"/>
      <c r="OQL273" s="844"/>
      <c r="OQM273" s="827"/>
      <c r="OQN273" s="827"/>
      <c r="OQO273" s="827"/>
      <c r="OQP273" s="827"/>
      <c r="OQQ273" s="827"/>
      <c r="OQR273" s="843"/>
      <c r="OQS273" s="845"/>
      <c r="OQT273" s="827"/>
      <c r="OQU273" s="827"/>
      <c r="OQV273" s="827"/>
      <c r="OQW273" s="827"/>
      <c r="OQX273" s="827"/>
      <c r="OQY273" s="827"/>
      <c r="OQZ273" s="827"/>
      <c r="ORA273" s="846"/>
      <c r="ORB273" s="846"/>
      <c r="ORC273" s="846"/>
      <c r="ORD273" s="846"/>
      <c r="ORE273" s="846"/>
      <c r="ORF273" s="846"/>
      <c r="ORG273" s="846"/>
      <c r="ORH273" s="846"/>
      <c r="ORI273" s="846"/>
      <c r="ORJ273" s="846"/>
      <c r="ORK273" s="846"/>
      <c r="ORL273" s="846"/>
      <c r="ORM273" s="846"/>
      <c r="ORN273" s="846"/>
      <c r="ORO273" s="846"/>
      <c r="ORP273" s="846"/>
      <c r="ORQ273" s="846"/>
      <c r="ORR273" s="846"/>
      <c r="ORS273" s="846"/>
      <c r="ORT273" s="846"/>
      <c r="ORU273" s="846"/>
      <c r="ORV273" s="846"/>
      <c r="ORW273" s="846"/>
      <c r="ORX273" s="846"/>
      <c r="ORY273" s="846"/>
      <c r="ORZ273" s="846"/>
      <c r="OSA273" s="846"/>
      <c r="OSB273" s="846"/>
      <c r="OSC273" s="846"/>
      <c r="OSD273" s="846"/>
      <c r="OSE273" s="846"/>
      <c r="OSF273" s="846"/>
      <c r="OSG273" s="846"/>
      <c r="OSH273" s="846"/>
      <c r="OSI273" s="846"/>
      <c r="OSJ273" s="846"/>
      <c r="OSK273" s="846"/>
      <c r="OSL273" s="846"/>
      <c r="OSM273" s="846"/>
      <c r="OSN273" s="846"/>
      <c r="OSO273" s="846"/>
      <c r="OSP273" s="846"/>
      <c r="OSQ273" s="846"/>
      <c r="OSR273" s="846"/>
      <c r="OSS273" s="827"/>
      <c r="OST273" s="827"/>
      <c r="OSU273" s="827"/>
      <c r="OSV273" s="827"/>
      <c r="OSW273" s="827"/>
      <c r="OSX273" s="827"/>
      <c r="OSY273" s="827"/>
      <c r="OSZ273" s="827"/>
      <c r="OTA273" s="827"/>
      <c r="OTB273" s="827"/>
      <c r="OTC273" s="827"/>
      <c r="OTD273" s="827"/>
      <c r="OTE273" s="827"/>
      <c r="OTF273" s="827"/>
      <c r="OTG273" s="827"/>
      <c r="OTH273" s="827"/>
      <c r="OTI273" s="827"/>
      <c r="OTJ273" s="827"/>
      <c r="OTK273" s="827"/>
      <c r="OTL273" s="827"/>
      <c r="OTM273" s="827"/>
      <c r="OTN273" s="827"/>
      <c r="OTO273" s="827"/>
      <c r="OTP273" s="827"/>
      <c r="OTQ273" s="844"/>
      <c r="OTR273" s="844"/>
      <c r="OTS273" s="844"/>
      <c r="OTT273" s="844"/>
      <c r="OTU273" s="844"/>
      <c r="OTV273" s="827"/>
      <c r="OTW273" s="827"/>
      <c r="OTX273" s="844"/>
      <c r="OTY273" s="844"/>
      <c r="OTZ273" s="827"/>
      <c r="OUA273" s="827"/>
      <c r="OUB273" s="844"/>
      <c r="OUC273" s="844"/>
      <c r="OUD273" s="827"/>
      <c r="OUE273" s="827"/>
      <c r="OUF273" s="827"/>
      <c r="OUG273" s="827"/>
      <c r="OUH273" s="827"/>
      <c r="OUI273" s="827"/>
      <c r="OUJ273" s="827"/>
      <c r="OUK273" s="844"/>
      <c r="OUL273" s="844"/>
      <c r="OUM273" s="827"/>
      <c r="OUN273" s="827"/>
      <c r="OUO273" s="844"/>
      <c r="OUP273" s="844"/>
      <c r="OUQ273" s="827"/>
      <c r="OUR273" s="827"/>
      <c r="OUS273" s="827"/>
      <c r="OUT273" s="827"/>
      <c r="OUU273" s="827"/>
      <c r="OUV273" s="843"/>
      <c r="OUW273" s="845"/>
      <c r="OUX273" s="827"/>
      <c r="OUY273" s="827"/>
      <c r="OUZ273" s="827"/>
      <c r="OVA273" s="827"/>
      <c r="OVB273" s="827"/>
      <c r="OVC273" s="827"/>
      <c r="OVD273" s="827"/>
      <c r="OVE273" s="846"/>
      <c r="OVF273" s="846"/>
      <c r="OVG273" s="846"/>
      <c r="OVH273" s="846"/>
      <c r="OVI273" s="846"/>
      <c r="OVJ273" s="846"/>
      <c r="OVK273" s="846"/>
      <c r="OVL273" s="846"/>
      <c r="OVM273" s="846"/>
      <c r="OVN273" s="846"/>
      <c r="OVO273" s="846"/>
      <c r="OVP273" s="846"/>
      <c r="OVQ273" s="846"/>
      <c r="OVR273" s="846"/>
      <c r="OVS273" s="846"/>
      <c r="OVT273" s="846"/>
      <c r="OVU273" s="846"/>
      <c r="OVV273" s="846"/>
      <c r="OVW273" s="846"/>
      <c r="OVX273" s="846"/>
      <c r="OVY273" s="846"/>
      <c r="OVZ273" s="846"/>
      <c r="OWA273" s="846"/>
      <c r="OWB273" s="846"/>
      <c r="OWC273" s="846"/>
      <c r="OWD273" s="846"/>
      <c r="OWE273" s="846"/>
      <c r="OWF273" s="846"/>
      <c r="OWG273" s="846"/>
      <c r="OWH273" s="846"/>
      <c r="OWI273" s="846"/>
      <c r="OWJ273" s="846"/>
      <c r="OWK273" s="846"/>
      <c r="OWL273" s="846"/>
      <c r="OWM273" s="846"/>
      <c r="OWN273" s="846"/>
      <c r="OWO273" s="846"/>
      <c r="OWP273" s="846"/>
      <c r="OWQ273" s="846"/>
      <c r="OWR273" s="846"/>
      <c r="OWS273" s="846"/>
      <c r="OWT273" s="846"/>
      <c r="OWU273" s="846"/>
      <c r="OWV273" s="846"/>
      <c r="OWW273" s="827"/>
      <c r="OWX273" s="827"/>
      <c r="OWY273" s="827"/>
      <c r="OWZ273" s="827"/>
      <c r="OXA273" s="827"/>
      <c r="OXB273" s="827"/>
      <c r="OXC273" s="827"/>
      <c r="OXD273" s="827"/>
      <c r="OXE273" s="827"/>
      <c r="OXF273" s="827"/>
      <c r="OXG273" s="827"/>
      <c r="OXH273" s="827"/>
      <c r="OXI273" s="827"/>
      <c r="OXJ273" s="827"/>
      <c r="OXK273" s="827"/>
      <c r="OXL273" s="827"/>
      <c r="OXM273" s="827"/>
      <c r="OXN273" s="827"/>
      <c r="OXO273" s="827"/>
      <c r="OXP273" s="827"/>
      <c r="OXQ273" s="827"/>
      <c r="OXR273" s="827"/>
      <c r="OXS273" s="827"/>
      <c r="OXT273" s="827"/>
      <c r="OXU273" s="844"/>
      <c r="OXV273" s="844"/>
      <c r="OXW273" s="844"/>
      <c r="OXX273" s="844"/>
      <c r="OXY273" s="844"/>
      <c r="OXZ273" s="827"/>
      <c r="OYA273" s="827"/>
      <c r="OYB273" s="844"/>
      <c r="OYC273" s="844"/>
      <c r="OYD273" s="827"/>
      <c r="OYE273" s="827"/>
      <c r="OYF273" s="844"/>
      <c r="OYG273" s="844"/>
      <c r="OYH273" s="827"/>
      <c r="OYI273" s="827"/>
      <c r="OYJ273" s="827"/>
      <c r="OYK273" s="827"/>
      <c r="OYL273" s="827"/>
      <c r="OYM273" s="827"/>
      <c r="OYN273" s="827"/>
      <c r="OYO273" s="844"/>
      <c r="OYP273" s="844"/>
      <c r="OYQ273" s="827"/>
      <c r="OYR273" s="827"/>
      <c r="OYS273" s="844"/>
      <c r="OYT273" s="844"/>
      <c r="OYU273" s="827"/>
      <c r="OYV273" s="827"/>
      <c r="OYW273" s="827"/>
      <c r="OYX273" s="827"/>
      <c r="OYY273" s="827"/>
      <c r="OYZ273" s="843"/>
      <c r="OZA273" s="845"/>
      <c r="OZB273" s="827"/>
      <c r="OZC273" s="827"/>
      <c r="OZD273" s="827"/>
      <c r="OZE273" s="827"/>
      <c r="OZF273" s="827"/>
      <c r="OZG273" s="827"/>
      <c r="OZH273" s="827"/>
      <c r="OZI273" s="846"/>
      <c r="OZJ273" s="846"/>
      <c r="OZK273" s="846"/>
      <c r="OZL273" s="846"/>
      <c r="OZM273" s="846"/>
      <c r="OZN273" s="846"/>
      <c r="OZO273" s="846"/>
      <c r="OZP273" s="846"/>
      <c r="OZQ273" s="846"/>
      <c r="OZR273" s="846"/>
      <c r="OZS273" s="846"/>
      <c r="OZT273" s="846"/>
      <c r="OZU273" s="846"/>
      <c r="OZV273" s="846"/>
      <c r="OZW273" s="846"/>
      <c r="OZX273" s="846"/>
      <c r="OZY273" s="846"/>
      <c r="OZZ273" s="846"/>
      <c r="PAA273" s="846"/>
      <c r="PAB273" s="846"/>
      <c r="PAC273" s="846"/>
      <c r="PAD273" s="846"/>
      <c r="PAE273" s="846"/>
      <c r="PAF273" s="846"/>
      <c r="PAG273" s="846"/>
      <c r="PAH273" s="846"/>
      <c r="PAI273" s="846"/>
      <c r="PAJ273" s="846"/>
      <c r="PAK273" s="846"/>
      <c r="PAL273" s="846"/>
      <c r="PAM273" s="846"/>
      <c r="PAN273" s="846"/>
      <c r="PAO273" s="846"/>
      <c r="PAP273" s="846"/>
      <c r="PAQ273" s="846"/>
      <c r="PAR273" s="846"/>
      <c r="PAS273" s="846"/>
      <c r="PAT273" s="846"/>
      <c r="PAU273" s="846"/>
      <c r="PAV273" s="846"/>
      <c r="PAW273" s="846"/>
      <c r="PAX273" s="846"/>
      <c r="PAY273" s="846"/>
      <c r="PAZ273" s="846"/>
      <c r="PBA273" s="827"/>
      <c r="PBB273" s="827"/>
      <c r="PBC273" s="827"/>
      <c r="PBD273" s="827"/>
      <c r="PBE273" s="827"/>
      <c r="PBF273" s="827"/>
      <c r="PBG273" s="827"/>
      <c r="PBH273" s="827"/>
      <c r="PBI273" s="827"/>
      <c r="PBJ273" s="827"/>
      <c r="PBK273" s="827"/>
      <c r="PBL273" s="827"/>
      <c r="PBM273" s="827"/>
      <c r="PBN273" s="827"/>
      <c r="PBO273" s="827"/>
      <c r="PBP273" s="827"/>
      <c r="PBQ273" s="827"/>
      <c r="PBR273" s="827"/>
      <c r="PBS273" s="827"/>
      <c r="PBT273" s="827"/>
      <c r="PBU273" s="827"/>
      <c r="PBV273" s="827"/>
      <c r="PBW273" s="827"/>
      <c r="PBX273" s="827"/>
      <c r="PBY273" s="844"/>
      <c r="PBZ273" s="844"/>
      <c r="PCA273" s="844"/>
      <c r="PCB273" s="844"/>
      <c r="PCC273" s="844"/>
      <c r="PCD273" s="827"/>
      <c r="PCE273" s="827"/>
      <c r="PCF273" s="844"/>
      <c r="PCG273" s="844"/>
      <c r="PCH273" s="827"/>
      <c r="PCI273" s="827"/>
      <c r="PCJ273" s="844"/>
      <c r="PCK273" s="844"/>
      <c r="PCL273" s="827"/>
      <c r="PCM273" s="827"/>
      <c r="PCN273" s="827"/>
      <c r="PCO273" s="827"/>
      <c r="PCP273" s="827"/>
      <c r="PCQ273" s="827"/>
      <c r="PCR273" s="827"/>
      <c r="PCS273" s="844"/>
      <c r="PCT273" s="844"/>
      <c r="PCU273" s="827"/>
      <c r="PCV273" s="827"/>
      <c r="PCW273" s="844"/>
      <c r="PCX273" s="844"/>
      <c r="PCY273" s="827"/>
      <c r="PCZ273" s="827"/>
      <c r="PDA273" s="827"/>
      <c r="PDB273" s="827"/>
      <c r="PDC273" s="827"/>
      <c r="PDD273" s="843"/>
      <c r="PDE273" s="845"/>
      <c r="PDF273" s="827"/>
      <c r="PDG273" s="827"/>
      <c r="PDH273" s="827"/>
      <c r="PDI273" s="827"/>
      <c r="PDJ273" s="827"/>
      <c r="PDK273" s="827"/>
      <c r="PDL273" s="827"/>
      <c r="PDM273" s="846"/>
      <c r="PDN273" s="846"/>
      <c r="PDO273" s="846"/>
      <c r="PDP273" s="846"/>
      <c r="PDQ273" s="846"/>
      <c r="PDR273" s="846"/>
      <c r="PDS273" s="846"/>
      <c r="PDT273" s="846"/>
      <c r="PDU273" s="846"/>
      <c r="PDV273" s="846"/>
      <c r="PDW273" s="846"/>
      <c r="PDX273" s="846"/>
      <c r="PDY273" s="846"/>
      <c r="PDZ273" s="846"/>
      <c r="PEA273" s="846"/>
      <c r="PEB273" s="846"/>
      <c r="PEC273" s="846"/>
      <c r="PED273" s="846"/>
      <c r="PEE273" s="846"/>
      <c r="PEF273" s="846"/>
      <c r="PEG273" s="846"/>
      <c r="PEH273" s="846"/>
      <c r="PEI273" s="846"/>
      <c r="PEJ273" s="846"/>
      <c r="PEK273" s="846"/>
      <c r="PEL273" s="846"/>
      <c r="PEM273" s="846"/>
      <c r="PEN273" s="846"/>
      <c r="PEO273" s="846"/>
      <c r="PEP273" s="846"/>
      <c r="PEQ273" s="846"/>
      <c r="PER273" s="846"/>
      <c r="PES273" s="846"/>
      <c r="PET273" s="846"/>
      <c r="PEU273" s="846"/>
      <c r="PEV273" s="846"/>
      <c r="PEW273" s="846"/>
      <c r="PEX273" s="846"/>
      <c r="PEY273" s="846"/>
      <c r="PEZ273" s="846"/>
      <c r="PFA273" s="846"/>
      <c r="PFB273" s="846"/>
      <c r="PFC273" s="846"/>
      <c r="PFD273" s="846"/>
      <c r="PFE273" s="827"/>
      <c r="PFF273" s="827"/>
      <c r="PFG273" s="827"/>
      <c r="PFH273" s="827"/>
      <c r="PFI273" s="827"/>
      <c r="PFJ273" s="827"/>
      <c r="PFK273" s="827"/>
      <c r="PFL273" s="827"/>
      <c r="PFM273" s="827"/>
      <c r="PFN273" s="827"/>
      <c r="PFO273" s="827"/>
      <c r="PFP273" s="827"/>
      <c r="PFQ273" s="827"/>
      <c r="PFR273" s="827"/>
      <c r="PFS273" s="827"/>
      <c r="PFT273" s="827"/>
      <c r="PFU273" s="827"/>
      <c r="PFV273" s="827"/>
      <c r="PFW273" s="827"/>
      <c r="PFX273" s="827"/>
      <c r="PFY273" s="827"/>
      <c r="PFZ273" s="827"/>
      <c r="PGA273" s="827"/>
      <c r="PGB273" s="827"/>
      <c r="PGC273" s="844"/>
      <c r="PGD273" s="844"/>
      <c r="PGE273" s="844"/>
      <c r="PGF273" s="844"/>
      <c r="PGG273" s="844"/>
      <c r="PGH273" s="827"/>
      <c r="PGI273" s="827"/>
      <c r="PGJ273" s="844"/>
      <c r="PGK273" s="844"/>
      <c r="PGL273" s="827"/>
      <c r="PGM273" s="827"/>
      <c r="PGN273" s="844"/>
      <c r="PGO273" s="844"/>
      <c r="PGP273" s="827"/>
      <c r="PGQ273" s="827"/>
      <c r="PGR273" s="827"/>
      <c r="PGS273" s="827"/>
      <c r="PGT273" s="827"/>
      <c r="PGU273" s="827"/>
      <c r="PGV273" s="827"/>
      <c r="PGW273" s="844"/>
      <c r="PGX273" s="844"/>
      <c r="PGY273" s="827"/>
      <c r="PGZ273" s="827"/>
      <c r="PHA273" s="844"/>
      <c r="PHB273" s="844"/>
      <c r="PHC273" s="827"/>
      <c r="PHD273" s="827"/>
      <c r="PHE273" s="827"/>
      <c r="PHF273" s="827"/>
      <c r="PHG273" s="827"/>
      <c r="PHH273" s="843"/>
      <c r="PHI273" s="845"/>
      <c r="PHJ273" s="827"/>
      <c r="PHK273" s="827"/>
      <c r="PHL273" s="827"/>
      <c r="PHM273" s="827"/>
      <c r="PHN273" s="827"/>
      <c r="PHO273" s="827"/>
      <c r="PHP273" s="827"/>
      <c r="PHQ273" s="846"/>
      <c r="PHR273" s="846"/>
      <c r="PHS273" s="846"/>
      <c r="PHT273" s="846"/>
      <c r="PHU273" s="846"/>
      <c r="PHV273" s="846"/>
      <c r="PHW273" s="846"/>
      <c r="PHX273" s="846"/>
      <c r="PHY273" s="846"/>
      <c r="PHZ273" s="846"/>
      <c r="PIA273" s="846"/>
      <c r="PIB273" s="846"/>
      <c r="PIC273" s="846"/>
      <c r="PID273" s="846"/>
      <c r="PIE273" s="846"/>
      <c r="PIF273" s="846"/>
      <c r="PIG273" s="846"/>
      <c r="PIH273" s="846"/>
      <c r="PII273" s="846"/>
      <c r="PIJ273" s="846"/>
      <c r="PIK273" s="846"/>
      <c r="PIL273" s="846"/>
      <c r="PIM273" s="846"/>
      <c r="PIN273" s="846"/>
      <c r="PIO273" s="846"/>
      <c r="PIP273" s="846"/>
      <c r="PIQ273" s="846"/>
      <c r="PIR273" s="846"/>
      <c r="PIS273" s="846"/>
      <c r="PIT273" s="846"/>
      <c r="PIU273" s="846"/>
      <c r="PIV273" s="846"/>
      <c r="PIW273" s="846"/>
      <c r="PIX273" s="846"/>
      <c r="PIY273" s="846"/>
      <c r="PIZ273" s="846"/>
      <c r="PJA273" s="846"/>
      <c r="PJB273" s="846"/>
      <c r="PJC273" s="846"/>
      <c r="PJD273" s="846"/>
      <c r="PJE273" s="846"/>
      <c r="PJF273" s="846"/>
      <c r="PJG273" s="846"/>
      <c r="PJH273" s="846"/>
      <c r="PJI273" s="827"/>
      <c r="PJJ273" s="827"/>
      <c r="PJK273" s="827"/>
      <c r="PJL273" s="827"/>
      <c r="PJM273" s="827"/>
      <c r="PJN273" s="827"/>
      <c r="PJO273" s="827"/>
      <c r="PJP273" s="827"/>
      <c r="PJQ273" s="827"/>
      <c r="PJR273" s="827"/>
      <c r="PJS273" s="827"/>
      <c r="PJT273" s="827"/>
      <c r="PJU273" s="827"/>
      <c r="PJV273" s="827"/>
      <c r="PJW273" s="827"/>
      <c r="PJX273" s="827"/>
      <c r="PJY273" s="827"/>
      <c r="PJZ273" s="827"/>
      <c r="PKA273" s="827"/>
      <c r="PKB273" s="827"/>
      <c r="PKC273" s="827"/>
      <c r="PKD273" s="827"/>
      <c r="PKE273" s="827"/>
      <c r="PKF273" s="827"/>
      <c r="PKG273" s="844"/>
      <c r="PKH273" s="844"/>
      <c r="PKI273" s="844"/>
      <c r="PKJ273" s="844"/>
      <c r="PKK273" s="844"/>
      <c r="PKL273" s="827"/>
      <c r="PKM273" s="827"/>
      <c r="PKN273" s="844"/>
      <c r="PKO273" s="844"/>
      <c r="PKP273" s="827"/>
      <c r="PKQ273" s="827"/>
      <c r="PKR273" s="844"/>
      <c r="PKS273" s="844"/>
      <c r="PKT273" s="827"/>
      <c r="PKU273" s="827"/>
      <c r="PKV273" s="827"/>
      <c r="PKW273" s="827"/>
      <c r="PKX273" s="827"/>
      <c r="PKY273" s="827"/>
      <c r="PKZ273" s="827"/>
      <c r="PLA273" s="844"/>
      <c r="PLB273" s="844"/>
      <c r="PLC273" s="827"/>
      <c r="PLD273" s="827"/>
      <c r="PLE273" s="844"/>
      <c r="PLF273" s="844"/>
      <c r="PLG273" s="827"/>
      <c r="PLH273" s="827"/>
      <c r="PLI273" s="827"/>
      <c r="PLJ273" s="827"/>
      <c r="PLK273" s="827"/>
      <c r="PLL273" s="843"/>
      <c r="PLM273" s="845"/>
      <c r="PLN273" s="827"/>
      <c r="PLO273" s="827"/>
      <c r="PLP273" s="827"/>
      <c r="PLQ273" s="827"/>
      <c r="PLR273" s="827"/>
      <c r="PLS273" s="827"/>
      <c r="PLT273" s="827"/>
      <c r="PLU273" s="846"/>
      <c r="PLV273" s="846"/>
      <c r="PLW273" s="846"/>
      <c r="PLX273" s="846"/>
      <c r="PLY273" s="846"/>
      <c r="PLZ273" s="846"/>
      <c r="PMA273" s="846"/>
      <c r="PMB273" s="846"/>
      <c r="PMC273" s="846"/>
      <c r="PMD273" s="846"/>
      <c r="PME273" s="846"/>
      <c r="PMF273" s="846"/>
      <c r="PMG273" s="846"/>
      <c r="PMH273" s="846"/>
      <c r="PMI273" s="846"/>
      <c r="PMJ273" s="846"/>
      <c r="PMK273" s="846"/>
      <c r="PML273" s="846"/>
      <c r="PMM273" s="846"/>
      <c r="PMN273" s="846"/>
      <c r="PMO273" s="846"/>
      <c r="PMP273" s="846"/>
      <c r="PMQ273" s="846"/>
      <c r="PMR273" s="846"/>
      <c r="PMS273" s="846"/>
      <c r="PMT273" s="846"/>
      <c r="PMU273" s="846"/>
      <c r="PMV273" s="846"/>
      <c r="PMW273" s="846"/>
      <c r="PMX273" s="846"/>
      <c r="PMY273" s="846"/>
      <c r="PMZ273" s="846"/>
      <c r="PNA273" s="846"/>
      <c r="PNB273" s="846"/>
      <c r="PNC273" s="846"/>
      <c r="PND273" s="846"/>
      <c r="PNE273" s="846"/>
      <c r="PNF273" s="846"/>
      <c r="PNG273" s="846"/>
      <c r="PNH273" s="846"/>
      <c r="PNI273" s="846"/>
      <c r="PNJ273" s="846"/>
      <c r="PNK273" s="846"/>
      <c r="PNL273" s="846"/>
      <c r="PNM273" s="827"/>
      <c r="PNN273" s="827"/>
      <c r="PNO273" s="827"/>
      <c r="PNP273" s="827"/>
      <c r="PNQ273" s="827"/>
      <c r="PNR273" s="827"/>
      <c r="PNS273" s="827"/>
      <c r="PNT273" s="827"/>
      <c r="PNU273" s="827"/>
      <c r="PNV273" s="827"/>
      <c r="PNW273" s="827"/>
      <c r="PNX273" s="827"/>
      <c r="PNY273" s="827"/>
      <c r="PNZ273" s="827"/>
      <c r="POA273" s="827"/>
      <c r="POB273" s="827"/>
      <c r="POC273" s="827"/>
      <c r="POD273" s="827"/>
      <c r="POE273" s="827"/>
      <c r="POF273" s="827"/>
      <c r="POG273" s="827"/>
      <c r="POH273" s="827"/>
      <c r="POI273" s="827"/>
      <c r="POJ273" s="827"/>
      <c r="POK273" s="844"/>
      <c r="POL273" s="844"/>
      <c r="POM273" s="844"/>
      <c r="PON273" s="844"/>
      <c r="POO273" s="844"/>
      <c r="POP273" s="827"/>
      <c r="POQ273" s="827"/>
      <c r="POR273" s="844"/>
      <c r="POS273" s="844"/>
      <c r="POT273" s="827"/>
      <c r="POU273" s="827"/>
      <c r="POV273" s="844"/>
      <c r="POW273" s="844"/>
      <c r="POX273" s="827"/>
      <c r="POY273" s="827"/>
      <c r="POZ273" s="827"/>
      <c r="PPA273" s="827"/>
      <c r="PPB273" s="827"/>
      <c r="PPC273" s="827"/>
      <c r="PPD273" s="827"/>
      <c r="PPE273" s="844"/>
      <c r="PPF273" s="844"/>
      <c r="PPG273" s="827"/>
      <c r="PPH273" s="827"/>
      <c r="PPI273" s="844"/>
      <c r="PPJ273" s="844"/>
      <c r="PPK273" s="827"/>
      <c r="PPL273" s="827"/>
      <c r="PPM273" s="827"/>
      <c r="PPN273" s="827"/>
      <c r="PPO273" s="827"/>
      <c r="PPP273" s="843"/>
      <c r="PPQ273" s="845"/>
      <c r="PPR273" s="827"/>
      <c r="PPS273" s="827"/>
      <c r="PPT273" s="827"/>
      <c r="PPU273" s="827"/>
      <c r="PPV273" s="827"/>
      <c r="PPW273" s="827"/>
      <c r="PPX273" s="827"/>
      <c r="PPY273" s="846"/>
      <c r="PPZ273" s="846"/>
      <c r="PQA273" s="846"/>
      <c r="PQB273" s="846"/>
      <c r="PQC273" s="846"/>
      <c r="PQD273" s="846"/>
      <c r="PQE273" s="846"/>
      <c r="PQF273" s="846"/>
      <c r="PQG273" s="846"/>
      <c r="PQH273" s="846"/>
      <c r="PQI273" s="846"/>
      <c r="PQJ273" s="846"/>
      <c r="PQK273" s="846"/>
      <c r="PQL273" s="846"/>
      <c r="PQM273" s="846"/>
      <c r="PQN273" s="846"/>
      <c r="PQO273" s="846"/>
      <c r="PQP273" s="846"/>
      <c r="PQQ273" s="846"/>
      <c r="PQR273" s="846"/>
      <c r="PQS273" s="846"/>
      <c r="PQT273" s="846"/>
      <c r="PQU273" s="846"/>
      <c r="PQV273" s="846"/>
      <c r="PQW273" s="846"/>
      <c r="PQX273" s="846"/>
      <c r="PQY273" s="846"/>
      <c r="PQZ273" s="846"/>
      <c r="PRA273" s="846"/>
      <c r="PRB273" s="846"/>
      <c r="PRC273" s="846"/>
      <c r="PRD273" s="846"/>
      <c r="PRE273" s="846"/>
      <c r="PRF273" s="846"/>
      <c r="PRG273" s="846"/>
      <c r="PRH273" s="846"/>
      <c r="PRI273" s="846"/>
      <c r="PRJ273" s="846"/>
      <c r="PRK273" s="846"/>
      <c r="PRL273" s="846"/>
      <c r="PRM273" s="846"/>
      <c r="PRN273" s="846"/>
      <c r="PRO273" s="846"/>
      <c r="PRP273" s="846"/>
      <c r="PRQ273" s="827"/>
      <c r="PRR273" s="827"/>
      <c r="PRS273" s="827"/>
      <c r="PRT273" s="827"/>
      <c r="PRU273" s="827"/>
      <c r="PRV273" s="827"/>
      <c r="PRW273" s="827"/>
      <c r="PRX273" s="827"/>
      <c r="PRY273" s="827"/>
      <c r="PRZ273" s="827"/>
      <c r="PSA273" s="827"/>
      <c r="PSB273" s="827"/>
      <c r="PSC273" s="827"/>
      <c r="PSD273" s="827"/>
      <c r="PSE273" s="827"/>
      <c r="PSF273" s="827"/>
      <c r="PSG273" s="827"/>
      <c r="PSH273" s="827"/>
      <c r="PSI273" s="827"/>
      <c r="PSJ273" s="827"/>
      <c r="PSK273" s="827"/>
      <c r="PSL273" s="827"/>
      <c r="PSM273" s="827"/>
      <c r="PSN273" s="827"/>
      <c r="PSO273" s="844"/>
      <c r="PSP273" s="844"/>
      <c r="PSQ273" s="844"/>
      <c r="PSR273" s="844"/>
      <c r="PSS273" s="844"/>
      <c r="PST273" s="827"/>
      <c r="PSU273" s="827"/>
      <c r="PSV273" s="844"/>
      <c r="PSW273" s="844"/>
      <c r="PSX273" s="827"/>
      <c r="PSY273" s="827"/>
      <c r="PSZ273" s="844"/>
      <c r="PTA273" s="844"/>
      <c r="PTB273" s="827"/>
      <c r="PTC273" s="827"/>
      <c r="PTD273" s="827"/>
      <c r="PTE273" s="827"/>
      <c r="PTF273" s="827"/>
      <c r="PTG273" s="827"/>
      <c r="PTH273" s="827"/>
      <c r="PTI273" s="844"/>
      <c r="PTJ273" s="844"/>
      <c r="PTK273" s="827"/>
      <c r="PTL273" s="827"/>
      <c r="PTM273" s="844"/>
      <c r="PTN273" s="844"/>
      <c r="PTO273" s="827"/>
      <c r="PTP273" s="827"/>
      <c r="PTQ273" s="827"/>
      <c r="PTR273" s="827"/>
      <c r="PTS273" s="827"/>
      <c r="PTT273" s="843"/>
      <c r="PTU273" s="845"/>
      <c r="PTV273" s="827"/>
      <c r="PTW273" s="827"/>
      <c r="PTX273" s="827"/>
      <c r="PTY273" s="827"/>
      <c r="PTZ273" s="827"/>
      <c r="PUA273" s="827"/>
      <c r="PUB273" s="827"/>
      <c r="PUC273" s="846"/>
      <c r="PUD273" s="846"/>
      <c r="PUE273" s="846"/>
      <c r="PUF273" s="846"/>
      <c r="PUG273" s="846"/>
      <c r="PUH273" s="846"/>
      <c r="PUI273" s="846"/>
      <c r="PUJ273" s="846"/>
      <c r="PUK273" s="846"/>
      <c r="PUL273" s="846"/>
      <c r="PUM273" s="846"/>
      <c r="PUN273" s="846"/>
      <c r="PUO273" s="846"/>
      <c r="PUP273" s="846"/>
      <c r="PUQ273" s="846"/>
      <c r="PUR273" s="846"/>
      <c r="PUS273" s="846"/>
      <c r="PUT273" s="846"/>
      <c r="PUU273" s="846"/>
      <c r="PUV273" s="846"/>
      <c r="PUW273" s="846"/>
      <c r="PUX273" s="846"/>
      <c r="PUY273" s="846"/>
      <c r="PUZ273" s="846"/>
      <c r="PVA273" s="846"/>
      <c r="PVB273" s="846"/>
      <c r="PVC273" s="846"/>
      <c r="PVD273" s="846"/>
      <c r="PVE273" s="846"/>
      <c r="PVF273" s="846"/>
      <c r="PVG273" s="846"/>
      <c r="PVH273" s="846"/>
      <c r="PVI273" s="846"/>
      <c r="PVJ273" s="846"/>
      <c r="PVK273" s="846"/>
      <c r="PVL273" s="846"/>
      <c r="PVM273" s="846"/>
      <c r="PVN273" s="846"/>
      <c r="PVO273" s="846"/>
      <c r="PVP273" s="846"/>
      <c r="PVQ273" s="846"/>
      <c r="PVR273" s="846"/>
      <c r="PVS273" s="846"/>
      <c r="PVT273" s="846"/>
      <c r="PVU273" s="827"/>
      <c r="PVV273" s="827"/>
      <c r="PVW273" s="827"/>
      <c r="PVX273" s="827"/>
      <c r="PVY273" s="827"/>
      <c r="PVZ273" s="827"/>
      <c r="PWA273" s="827"/>
      <c r="PWB273" s="827"/>
      <c r="PWC273" s="827"/>
      <c r="PWD273" s="827"/>
      <c r="PWE273" s="827"/>
      <c r="PWF273" s="827"/>
      <c r="PWG273" s="827"/>
      <c r="PWH273" s="827"/>
      <c r="PWI273" s="827"/>
      <c r="PWJ273" s="827"/>
      <c r="PWK273" s="827"/>
      <c r="PWL273" s="827"/>
      <c r="PWM273" s="827"/>
      <c r="PWN273" s="827"/>
      <c r="PWO273" s="827"/>
      <c r="PWP273" s="827"/>
      <c r="PWQ273" s="827"/>
      <c r="PWR273" s="827"/>
      <c r="PWS273" s="844"/>
      <c r="PWT273" s="844"/>
      <c r="PWU273" s="844"/>
      <c r="PWV273" s="844"/>
      <c r="PWW273" s="844"/>
      <c r="PWX273" s="827"/>
      <c r="PWY273" s="827"/>
      <c r="PWZ273" s="844"/>
      <c r="PXA273" s="844"/>
      <c r="PXB273" s="827"/>
      <c r="PXC273" s="827"/>
      <c r="PXD273" s="844"/>
      <c r="PXE273" s="844"/>
      <c r="PXF273" s="827"/>
      <c r="PXG273" s="827"/>
      <c r="PXH273" s="827"/>
      <c r="PXI273" s="827"/>
      <c r="PXJ273" s="827"/>
      <c r="PXK273" s="827"/>
      <c r="PXL273" s="827"/>
      <c r="PXM273" s="844"/>
      <c r="PXN273" s="844"/>
      <c r="PXO273" s="827"/>
      <c r="PXP273" s="827"/>
      <c r="PXQ273" s="844"/>
      <c r="PXR273" s="844"/>
      <c r="PXS273" s="827"/>
      <c r="PXT273" s="827"/>
      <c r="PXU273" s="827"/>
      <c r="PXV273" s="827"/>
      <c r="PXW273" s="827"/>
      <c r="PXX273" s="843"/>
      <c r="PXY273" s="845"/>
      <c r="PXZ273" s="827"/>
      <c r="PYA273" s="827"/>
      <c r="PYB273" s="827"/>
      <c r="PYC273" s="827"/>
      <c r="PYD273" s="827"/>
      <c r="PYE273" s="827"/>
      <c r="PYF273" s="827"/>
      <c r="PYG273" s="846"/>
      <c r="PYH273" s="846"/>
      <c r="PYI273" s="846"/>
      <c r="PYJ273" s="846"/>
      <c r="PYK273" s="846"/>
      <c r="PYL273" s="846"/>
      <c r="PYM273" s="846"/>
      <c r="PYN273" s="846"/>
      <c r="PYO273" s="846"/>
      <c r="PYP273" s="846"/>
      <c r="PYQ273" s="846"/>
      <c r="PYR273" s="846"/>
      <c r="PYS273" s="846"/>
      <c r="PYT273" s="846"/>
      <c r="PYU273" s="846"/>
      <c r="PYV273" s="846"/>
      <c r="PYW273" s="846"/>
      <c r="PYX273" s="846"/>
      <c r="PYY273" s="846"/>
      <c r="PYZ273" s="846"/>
      <c r="PZA273" s="846"/>
      <c r="PZB273" s="846"/>
      <c r="PZC273" s="846"/>
      <c r="PZD273" s="846"/>
      <c r="PZE273" s="846"/>
      <c r="PZF273" s="846"/>
      <c r="PZG273" s="846"/>
      <c r="PZH273" s="846"/>
      <c r="PZI273" s="846"/>
      <c r="PZJ273" s="846"/>
      <c r="PZK273" s="846"/>
      <c r="PZL273" s="846"/>
      <c r="PZM273" s="846"/>
      <c r="PZN273" s="846"/>
      <c r="PZO273" s="846"/>
      <c r="PZP273" s="846"/>
      <c r="PZQ273" s="846"/>
      <c r="PZR273" s="846"/>
      <c r="PZS273" s="846"/>
      <c r="PZT273" s="846"/>
      <c r="PZU273" s="846"/>
      <c r="PZV273" s="846"/>
      <c r="PZW273" s="846"/>
      <c r="PZX273" s="846"/>
      <c r="PZY273" s="827"/>
      <c r="PZZ273" s="827"/>
      <c r="QAA273" s="827"/>
      <c r="QAB273" s="827"/>
      <c r="QAC273" s="827"/>
      <c r="QAD273" s="827"/>
      <c r="QAE273" s="827"/>
      <c r="QAF273" s="827"/>
      <c r="QAG273" s="827"/>
      <c r="QAH273" s="827"/>
      <c r="QAI273" s="827"/>
      <c r="QAJ273" s="827"/>
      <c r="QAK273" s="827"/>
      <c r="QAL273" s="827"/>
      <c r="QAM273" s="827"/>
      <c r="QAN273" s="827"/>
      <c r="QAO273" s="827"/>
      <c r="QAP273" s="827"/>
      <c r="QAQ273" s="827"/>
      <c r="QAR273" s="827"/>
      <c r="QAS273" s="827"/>
      <c r="QAT273" s="827"/>
      <c r="QAU273" s="827"/>
      <c r="QAV273" s="827"/>
      <c r="QAW273" s="844"/>
      <c r="QAX273" s="844"/>
      <c r="QAY273" s="844"/>
      <c r="QAZ273" s="844"/>
      <c r="QBA273" s="844"/>
      <c r="QBB273" s="827"/>
      <c r="QBC273" s="827"/>
      <c r="QBD273" s="844"/>
      <c r="QBE273" s="844"/>
      <c r="QBF273" s="827"/>
      <c r="QBG273" s="827"/>
      <c r="QBH273" s="844"/>
      <c r="QBI273" s="844"/>
      <c r="QBJ273" s="827"/>
      <c r="QBK273" s="827"/>
      <c r="QBL273" s="827"/>
      <c r="QBM273" s="827"/>
      <c r="QBN273" s="827"/>
      <c r="QBO273" s="827"/>
      <c r="QBP273" s="827"/>
      <c r="QBQ273" s="844"/>
      <c r="QBR273" s="844"/>
      <c r="QBS273" s="827"/>
      <c r="QBT273" s="827"/>
      <c r="QBU273" s="844"/>
      <c r="QBV273" s="844"/>
      <c r="QBW273" s="827"/>
      <c r="QBX273" s="827"/>
      <c r="QBY273" s="827"/>
      <c r="QBZ273" s="827"/>
      <c r="QCA273" s="827"/>
      <c r="QCB273" s="843"/>
      <c r="QCC273" s="845"/>
      <c r="QCD273" s="827"/>
      <c r="QCE273" s="827"/>
      <c r="QCF273" s="827"/>
      <c r="QCG273" s="827"/>
      <c r="QCH273" s="827"/>
      <c r="QCI273" s="827"/>
      <c r="QCJ273" s="827"/>
      <c r="QCK273" s="846"/>
      <c r="QCL273" s="846"/>
      <c r="QCM273" s="846"/>
      <c r="QCN273" s="846"/>
      <c r="QCO273" s="846"/>
      <c r="QCP273" s="846"/>
      <c r="QCQ273" s="846"/>
      <c r="QCR273" s="846"/>
      <c r="QCS273" s="846"/>
      <c r="QCT273" s="846"/>
      <c r="QCU273" s="846"/>
      <c r="QCV273" s="846"/>
      <c r="QCW273" s="846"/>
      <c r="QCX273" s="846"/>
      <c r="QCY273" s="846"/>
      <c r="QCZ273" s="846"/>
      <c r="QDA273" s="846"/>
      <c r="QDB273" s="846"/>
      <c r="QDC273" s="846"/>
      <c r="QDD273" s="846"/>
      <c r="QDE273" s="846"/>
      <c r="QDF273" s="846"/>
      <c r="QDG273" s="846"/>
      <c r="QDH273" s="846"/>
      <c r="QDI273" s="846"/>
      <c r="QDJ273" s="846"/>
      <c r="QDK273" s="846"/>
      <c r="QDL273" s="846"/>
      <c r="QDM273" s="846"/>
      <c r="QDN273" s="846"/>
      <c r="QDO273" s="846"/>
      <c r="QDP273" s="846"/>
      <c r="QDQ273" s="846"/>
      <c r="QDR273" s="846"/>
      <c r="QDS273" s="846"/>
      <c r="QDT273" s="846"/>
      <c r="QDU273" s="846"/>
      <c r="QDV273" s="846"/>
      <c r="QDW273" s="846"/>
      <c r="QDX273" s="846"/>
      <c r="QDY273" s="846"/>
      <c r="QDZ273" s="846"/>
      <c r="QEA273" s="846"/>
      <c r="QEB273" s="846"/>
      <c r="QEC273" s="827"/>
      <c r="QED273" s="827"/>
      <c r="QEE273" s="827"/>
      <c r="QEF273" s="827"/>
      <c r="QEG273" s="827"/>
      <c r="QEH273" s="827"/>
      <c r="QEI273" s="827"/>
      <c r="QEJ273" s="827"/>
      <c r="QEK273" s="827"/>
      <c r="QEL273" s="827"/>
      <c r="QEM273" s="827"/>
      <c r="QEN273" s="827"/>
      <c r="QEO273" s="827"/>
      <c r="QEP273" s="827"/>
      <c r="QEQ273" s="827"/>
      <c r="QER273" s="827"/>
      <c r="QES273" s="827"/>
      <c r="QET273" s="827"/>
      <c r="QEU273" s="827"/>
      <c r="QEV273" s="827"/>
      <c r="QEW273" s="827"/>
      <c r="QEX273" s="827"/>
      <c r="QEY273" s="827"/>
      <c r="QEZ273" s="827"/>
      <c r="QFA273" s="844"/>
      <c r="QFB273" s="844"/>
      <c r="QFC273" s="844"/>
      <c r="QFD273" s="844"/>
      <c r="QFE273" s="844"/>
      <c r="QFF273" s="827"/>
      <c r="QFG273" s="827"/>
      <c r="QFH273" s="844"/>
      <c r="QFI273" s="844"/>
      <c r="QFJ273" s="827"/>
      <c r="QFK273" s="827"/>
      <c r="QFL273" s="844"/>
      <c r="QFM273" s="844"/>
      <c r="QFN273" s="827"/>
      <c r="QFO273" s="827"/>
      <c r="QFP273" s="827"/>
      <c r="QFQ273" s="827"/>
      <c r="QFR273" s="827"/>
      <c r="QFS273" s="827"/>
      <c r="QFT273" s="827"/>
      <c r="QFU273" s="844"/>
      <c r="QFV273" s="844"/>
      <c r="QFW273" s="827"/>
      <c r="QFX273" s="827"/>
      <c r="QFY273" s="844"/>
      <c r="QFZ273" s="844"/>
      <c r="QGA273" s="827"/>
      <c r="QGB273" s="827"/>
      <c r="QGC273" s="827"/>
      <c r="QGD273" s="827"/>
      <c r="QGE273" s="827"/>
      <c r="QGF273" s="843"/>
      <c r="QGG273" s="845"/>
      <c r="QGH273" s="827"/>
      <c r="QGI273" s="827"/>
      <c r="QGJ273" s="827"/>
      <c r="QGK273" s="827"/>
      <c r="QGL273" s="827"/>
      <c r="QGM273" s="827"/>
      <c r="QGN273" s="827"/>
      <c r="QGO273" s="846"/>
      <c r="QGP273" s="846"/>
      <c r="QGQ273" s="846"/>
      <c r="QGR273" s="846"/>
      <c r="QGS273" s="846"/>
      <c r="QGT273" s="846"/>
      <c r="QGU273" s="846"/>
      <c r="QGV273" s="846"/>
      <c r="QGW273" s="846"/>
      <c r="QGX273" s="846"/>
      <c r="QGY273" s="846"/>
      <c r="QGZ273" s="846"/>
      <c r="QHA273" s="846"/>
      <c r="QHB273" s="846"/>
      <c r="QHC273" s="846"/>
      <c r="QHD273" s="846"/>
      <c r="QHE273" s="846"/>
      <c r="QHF273" s="846"/>
      <c r="QHG273" s="846"/>
      <c r="QHH273" s="846"/>
      <c r="QHI273" s="846"/>
      <c r="QHJ273" s="846"/>
      <c r="QHK273" s="846"/>
      <c r="QHL273" s="846"/>
      <c r="QHM273" s="846"/>
      <c r="QHN273" s="846"/>
      <c r="QHO273" s="846"/>
      <c r="QHP273" s="846"/>
      <c r="QHQ273" s="846"/>
      <c r="QHR273" s="846"/>
      <c r="QHS273" s="846"/>
      <c r="QHT273" s="846"/>
      <c r="QHU273" s="846"/>
      <c r="QHV273" s="846"/>
      <c r="QHW273" s="846"/>
      <c r="QHX273" s="846"/>
      <c r="QHY273" s="846"/>
      <c r="QHZ273" s="846"/>
      <c r="QIA273" s="846"/>
      <c r="QIB273" s="846"/>
      <c r="QIC273" s="846"/>
      <c r="QID273" s="846"/>
      <c r="QIE273" s="846"/>
      <c r="QIF273" s="846"/>
      <c r="QIG273" s="827"/>
      <c r="QIH273" s="827"/>
      <c r="QII273" s="827"/>
      <c r="QIJ273" s="827"/>
      <c r="QIK273" s="827"/>
      <c r="QIL273" s="827"/>
      <c r="QIM273" s="827"/>
      <c r="QIN273" s="827"/>
      <c r="QIO273" s="827"/>
      <c r="QIP273" s="827"/>
      <c r="QIQ273" s="827"/>
      <c r="QIR273" s="827"/>
      <c r="QIS273" s="827"/>
      <c r="QIT273" s="827"/>
      <c r="QIU273" s="827"/>
      <c r="QIV273" s="827"/>
      <c r="QIW273" s="827"/>
      <c r="QIX273" s="827"/>
      <c r="QIY273" s="827"/>
      <c r="QIZ273" s="827"/>
      <c r="QJA273" s="827"/>
      <c r="QJB273" s="827"/>
      <c r="QJC273" s="827"/>
      <c r="QJD273" s="827"/>
      <c r="QJE273" s="844"/>
      <c r="QJF273" s="844"/>
      <c r="QJG273" s="844"/>
      <c r="QJH273" s="844"/>
      <c r="QJI273" s="844"/>
      <c r="QJJ273" s="827"/>
      <c r="QJK273" s="827"/>
      <c r="QJL273" s="844"/>
      <c r="QJM273" s="844"/>
      <c r="QJN273" s="827"/>
      <c r="QJO273" s="827"/>
      <c r="QJP273" s="844"/>
      <c r="QJQ273" s="844"/>
      <c r="QJR273" s="827"/>
      <c r="QJS273" s="827"/>
      <c r="QJT273" s="827"/>
      <c r="QJU273" s="827"/>
      <c r="QJV273" s="827"/>
      <c r="QJW273" s="827"/>
      <c r="QJX273" s="827"/>
      <c r="QJY273" s="844"/>
      <c r="QJZ273" s="844"/>
      <c r="QKA273" s="827"/>
      <c r="QKB273" s="827"/>
      <c r="QKC273" s="844"/>
      <c r="QKD273" s="844"/>
      <c r="QKE273" s="827"/>
      <c r="QKF273" s="827"/>
      <c r="QKG273" s="827"/>
      <c r="QKH273" s="827"/>
      <c r="QKI273" s="827"/>
      <c r="QKJ273" s="843"/>
      <c r="QKK273" s="845"/>
      <c r="QKL273" s="827"/>
      <c r="QKM273" s="827"/>
      <c r="QKN273" s="827"/>
      <c r="QKO273" s="827"/>
      <c r="QKP273" s="827"/>
      <c r="QKQ273" s="827"/>
      <c r="QKR273" s="827"/>
      <c r="QKS273" s="846"/>
      <c r="QKT273" s="846"/>
      <c r="QKU273" s="846"/>
      <c r="QKV273" s="846"/>
      <c r="QKW273" s="846"/>
      <c r="QKX273" s="846"/>
      <c r="QKY273" s="846"/>
      <c r="QKZ273" s="846"/>
      <c r="QLA273" s="846"/>
      <c r="QLB273" s="846"/>
      <c r="QLC273" s="846"/>
      <c r="QLD273" s="846"/>
      <c r="QLE273" s="846"/>
      <c r="QLF273" s="846"/>
      <c r="QLG273" s="846"/>
      <c r="QLH273" s="846"/>
      <c r="QLI273" s="846"/>
      <c r="QLJ273" s="846"/>
      <c r="QLK273" s="846"/>
      <c r="QLL273" s="846"/>
      <c r="QLM273" s="846"/>
      <c r="QLN273" s="846"/>
      <c r="QLO273" s="846"/>
      <c r="QLP273" s="846"/>
      <c r="QLQ273" s="846"/>
      <c r="QLR273" s="846"/>
      <c r="QLS273" s="846"/>
      <c r="QLT273" s="846"/>
      <c r="QLU273" s="846"/>
      <c r="QLV273" s="846"/>
      <c r="QLW273" s="846"/>
      <c r="QLX273" s="846"/>
      <c r="QLY273" s="846"/>
      <c r="QLZ273" s="846"/>
      <c r="QMA273" s="846"/>
      <c r="QMB273" s="846"/>
      <c r="QMC273" s="846"/>
      <c r="QMD273" s="846"/>
      <c r="QME273" s="846"/>
      <c r="QMF273" s="846"/>
      <c r="QMG273" s="846"/>
      <c r="QMH273" s="846"/>
      <c r="QMI273" s="846"/>
      <c r="QMJ273" s="846"/>
      <c r="QMK273" s="827"/>
      <c r="QML273" s="827"/>
      <c r="QMM273" s="827"/>
      <c r="QMN273" s="827"/>
      <c r="QMO273" s="827"/>
      <c r="QMP273" s="827"/>
      <c r="QMQ273" s="827"/>
      <c r="QMR273" s="827"/>
      <c r="QMS273" s="827"/>
      <c r="QMT273" s="827"/>
      <c r="QMU273" s="827"/>
      <c r="QMV273" s="827"/>
      <c r="QMW273" s="827"/>
      <c r="QMX273" s="827"/>
      <c r="QMY273" s="827"/>
      <c r="QMZ273" s="827"/>
      <c r="QNA273" s="827"/>
      <c r="QNB273" s="827"/>
      <c r="QNC273" s="827"/>
      <c r="QND273" s="827"/>
      <c r="QNE273" s="827"/>
      <c r="QNF273" s="827"/>
      <c r="QNG273" s="827"/>
      <c r="QNH273" s="827"/>
      <c r="QNI273" s="844"/>
      <c r="QNJ273" s="844"/>
      <c r="QNK273" s="844"/>
      <c r="QNL273" s="844"/>
      <c r="QNM273" s="844"/>
      <c r="QNN273" s="827"/>
      <c r="QNO273" s="827"/>
      <c r="QNP273" s="844"/>
      <c r="QNQ273" s="844"/>
      <c r="QNR273" s="827"/>
      <c r="QNS273" s="827"/>
      <c r="QNT273" s="844"/>
      <c r="QNU273" s="844"/>
      <c r="QNV273" s="827"/>
      <c r="QNW273" s="827"/>
      <c r="QNX273" s="827"/>
      <c r="QNY273" s="827"/>
      <c r="QNZ273" s="827"/>
      <c r="QOA273" s="827"/>
      <c r="QOB273" s="827"/>
      <c r="QOC273" s="844"/>
      <c r="QOD273" s="844"/>
      <c r="QOE273" s="827"/>
      <c r="QOF273" s="827"/>
      <c r="QOG273" s="844"/>
      <c r="QOH273" s="844"/>
      <c r="QOI273" s="827"/>
      <c r="QOJ273" s="827"/>
      <c r="QOK273" s="827"/>
      <c r="QOL273" s="827"/>
      <c r="QOM273" s="827"/>
      <c r="QON273" s="843"/>
      <c r="QOO273" s="845"/>
      <c r="QOP273" s="827"/>
      <c r="QOQ273" s="827"/>
      <c r="QOR273" s="827"/>
      <c r="QOS273" s="827"/>
      <c r="QOT273" s="827"/>
      <c r="QOU273" s="827"/>
      <c r="QOV273" s="827"/>
      <c r="QOW273" s="846"/>
      <c r="QOX273" s="846"/>
      <c r="QOY273" s="846"/>
      <c r="QOZ273" s="846"/>
      <c r="QPA273" s="846"/>
      <c r="QPB273" s="846"/>
      <c r="QPC273" s="846"/>
      <c r="QPD273" s="846"/>
      <c r="QPE273" s="846"/>
      <c r="QPF273" s="846"/>
      <c r="QPG273" s="846"/>
      <c r="QPH273" s="846"/>
      <c r="QPI273" s="846"/>
      <c r="QPJ273" s="846"/>
      <c r="QPK273" s="846"/>
      <c r="QPL273" s="846"/>
      <c r="QPM273" s="846"/>
      <c r="QPN273" s="846"/>
      <c r="QPO273" s="846"/>
      <c r="QPP273" s="846"/>
      <c r="QPQ273" s="846"/>
      <c r="QPR273" s="846"/>
      <c r="QPS273" s="846"/>
      <c r="QPT273" s="846"/>
      <c r="QPU273" s="846"/>
      <c r="QPV273" s="846"/>
      <c r="QPW273" s="846"/>
      <c r="QPX273" s="846"/>
      <c r="QPY273" s="846"/>
      <c r="QPZ273" s="846"/>
      <c r="QQA273" s="846"/>
      <c r="QQB273" s="846"/>
      <c r="QQC273" s="846"/>
      <c r="QQD273" s="846"/>
      <c r="QQE273" s="846"/>
      <c r="QQF273" s="846"/>
      <c r="QQG273" s="846"/>
      <c r="QQH273" s="846"/>
      <c r="QQI273" s="846"/>
      <c r="QQJ273" s="846"/>
      <c r="QQK273" s="846"/>
      <c r="QQL273" s="846"/>
      <c r="QQM273" s="846"/>
      <c r="QQN273" s="846"/>
      <c r="QQO273" s="827"/>
      <c r="QQP273" s="827"/>
      <c r="QQQ273" s="827"/>
      <c r="QQR273" s="827"/>
      <c r="QQS273" s="827"/>
      <c r="QQT273" s="827"/>
      <c r="QQU273" s="827"/>
      <c r="QQV273" s="827"/>
      <c r="QQW273" s="827"/>
      <c r="QQX273" s="827"/>
      <c r="QQY273" s="827"/>
      <c r="QQZ273" s="827"/>
      <c r="QRA273" s="827"/>
      <c r="QRB273" s="827"/>
      <c r="QRC273" s="827"/>
      <c r="QRD273" s="827"/>
      <c r="QRE273" s="827"/>
      <c r="QRF273" s="827"/>
      <c r="QRG273" s="827"/>
      <c r="QRH273" s="827"/>
      <c r="QRI273" s="827"/>
      <c r="QRJ273" s="827"/>
      <c r="QRK273" s="827"/>
      <c r="QRL273" s="827"/>
      <c r="QRM273" s="844"/>
      <c r="QRN273" s="844"/>
      <c r="QRO273" s="844"/>
      <c r="QRP273" s="844"/>
      <c r="QRQ273" s="844"/>
      <c r="QRR273" s="827"/>
      <c r="QRS273" s="827"/>
      <c r="QRT273" s="844"/>
      <c r="QRU273" s="844"/>
      <c r="QRV273" s="827"/>
      <c r="QRW273" s="827"/>
      <c r="QRX273" s="844"/>
      <c r="QRY273" s="844"/>
      <c r="QRZ273" s="827"/>
      <c r="QSA273" s="827"/>
      <c r="QSB273" s="827"/>
      <c r="QSC273" s="827"/>
      <c r="QSD273" s="827"/>
      <c r="QSE273" s="827"/>
      <c r="QSF273" s="827"/>
      <c r="QSG273" s="844"/>
      <c r="QSH273" s="844"/>
      <c r="QSI273" s="827"/>
      <c r="QSJ273" s="827"/>
      <c r="QSK273" s="844"/>
      <c r="QSL273" s="844"/>
      <c r="QSM273" s="827"/>
      <c r="QSN273" s="827"/>
      <c r="QSO273" s="827"/>
      <c r="QSP273" s="827"/>
      <c r="QSQ273" s="827"/>
      <c r="QSR273" s="843"/>
      <c r="QSS273" s="845"/>
      <c r="QST273" s="827"/>
      <c r="QSU273" s="827"/>
      <c r="QSV273" s="827"/>
      <c r="QSW273" s="827"/>
      <c r="QSX273" s="827"/>
      <c r="QSY273" s="827"/>
      <c r="QSZ273" s="827"/>
      <c r="QTA273" s="846"/>
      <c r="QTB273" s="846"/>
      <c r="QTC273" s="846"/>
      <c r="QTD273" s="846"/>
      <c r="QTE273" s="846"/>
      <c r="QTF273" s="846"/>
      <c r="QTG273" s="846"/>
      <c r="QTH273" s="846"/>
      <c r="QTI273" s="846"/>
      <c r="QTJ273" s="846"/>
      <c r="QTK273" s="846"/>
      <c r="QTL273" s="846"/>
      <c r="QTM273" s="846"/>
      <c r="QTN273" s="846"/>
      <c r="QTO273" s="846"/>
      <c r="QTP273" s="846"/>
      <c r="QTQ273" s="846"/>
      <c r="QTR273" s="846"/>
      <c r="QTS273" s="846"/>
      <c r="QTT273" s="846"/>
      <c r="QTU273" s="846"/>
      <c r="QTV273" s="846"/>
      <c r="QTW273" s="846"/>
      <c r="QTX273" s="846"/>
      <c r="QTY273" s="846"/>
      <c r="QTZ273" s="846"/>
      <c r="QUA273" s="846"/>
      <c r="QUB273" s="846"/>
      <c r="QUC273" s="846"/>
      <c r="QUD273" s="846"/>
      <c r="QUE273" s="846"/>
      <c r="QUF273" s="846"/>
      <c r="QUG273" s="846"/>
      <c r="QUH273" s="846"/>
      <c r="QUI273" s="846"/>
      <c r="QUJ273" s="846"/>
      <c r="QUK273" s="846"/>
      <c r="QUL273" s="846"/>
      <c r="QUM273" s="846"/>
      <c r="QUN273" s="846"/>
      <c r="QUO273" s="846"/>
      <c r="QUP273" s="846"/>
      <c r="QUQ273" s="846"/>
      <c r="QUR273" s="846"/>
      <c r="QUS273" s="827"/>
      <c r="QUT273" s="827"/>
      <c r="QUU273" s="827"/>
      <c r="QUV273" s="827"/>
      <c r="QUW273" s="827"/>
      <c r="QUX273" s="827"/>
      <c r="QUY273" s="827"/>
      <c r="QUZ273" s="827"/>
      <c r="QVA273" s="827"/>
      <c r="QVB273" s="827"/>
      <c r="QVC273" s="827"/>
      <c r="QVD273" s="827"/>
      <c r="QVE273" s="827"/>
      <c r="QVF273" s="827"/>
      <c r="QVG273" s="827"/>
      <c r="QVH273" s="827"/>
      <c r="QVI273" s="827"/>
      <c r="QVJ273" s="827"/>
      <c r="QVK273" s="827"/>
      <c r="QVL273" s="827"/>
      <c r="QVM273" s="827"/>
      <c r="QVN273" s="827"/>
      <c r="QVO273" s="827"/>
      <c r="QVP273" s="827"/>
      <c r="QVQ273" s="844"/>
      <c r="QVR273" s="844"/>
      <c r="QVS273" s="844"/>
      <c r="QVT273" s="844"/>
      <c r="QVU273" s="844"/>
      <c r="QVV273" s="827"/>
      <c r="QVW273" s="827"/>
      <c r="QVX273" s="844"/>
      <c r="QVY273" s="844"/>
      <c r="QVZ273" s="827"/>
      <c r="QWA273" s="827"/>
      <c r="QWB273" s="844"/>
      <c r="QWC273" s="844"/>
      <c r="QWD273" s="827"/>
      <c r="QWE273" s="827"/>
      <c r="QWF273" s="827"/>
      <c r="QWG273" s="827"/>
      <c r="QWH273" s="827"/>
      <c r="QWI273" s="827"/>
      <c r="QWJ273" s="827"/>
      <c r="QWK273" s="844"/>
      <c r="QWL273" s="844"/>
      <c r="QWM273" s="827"/>
      <c r="QWN273" s="827"/>
      <c r="QWO273" s="844"/>
      <c r="QWP273" s="844"/>
      <c r="QWQ273" s="827"/>
      <c r="QWR273" s="827"/>
      <c r="QWS273" s="827"/>
      <c r="QWT273" s="827"/>
      <c r="QWU273" s="827"/>
      <c r="QWV273" s="843"/>
      <c r="QWW273" s="845"/>
      <c r="QWX273" s="827"/>
      <c r="QWY273" s="827"/>
      <c r="QWZ273" s="827"/>
      <c r="QXA273" s="827"/>
      <c r="QXB273" s="827"/>
      <c r="QXC273" s="827"/>
      <c r="QXD273" s="827"/>
      <c r="QXE273" s="846"/>
      <c r="QXF273" s="846"/>
      <c r="QXG273" s="846"/>
      <c r="QXH273" s="846"/>
      <c r="QXI273" s="846"/>
      <c r="QXJ273" s="846"/>
      <c r="QXK273" s="846"/>
      <c r="QXL273" s="846"/>
      <c r="QXM273" s="846"/>
      <c r="QXN273" s="846"/>
      <c r="QXO273" s="846"/>
      <c r="QXP273" s="846"/>
      <c r="QXQ273" s="846"/>
      <c r="QXR273" s="846"/>
      <c r="QXS273" s="846"/>
      <c r="QXT273" s="846"/>
      <c r="QXU273" s="846"/>
      <c r="QXV273" s="846"/>
      <c r="QXW273" s="846"/>
      <c r="QXX273" s="846"/>
      <c r="QXY273" s="846"/>
      <c r="QXZ273" s="846"/>
      <c r="QYA273" s="846"/>
      <c r="QYB273" s="846"/>
      <c r="QYC273" s="846"/>
      <c r="QYD273" s="846"/>
      <c r="QYE273" s="846"/>
      <c r="QYF273" s="846"/>
      <c r="QYG273" s="846"/>
      <c r="QYH273" s="846"/>
      <c r="QYI273" s="846"/>
      <c r="QYJ273" s="846"/>
      <c r="QYK273" s="846"/>
      <c r="QYL273" s="846"/>
      <c r="QYM273" s="846"/>
      <c r="QYN273" s="846"/>
      <c r="QYO273" s="846"/>
      <c r="QYP273" s="846"/>
      <c r="QYQ273" s="846"/>
      <c r="QYR273" s="846"/>
      <c r="QYS273" s="846"/>
      <c r="QYT273" s="846"/>
      <c r="QYU273" s="846"/>
      <c r="QYV273" s="846"/>
      <c r="QYW273" s="827"/>
      <c r="QYX273" s="827"/>
      <c r="QYY273" s="827"/>
      <c r="QYZ273" s="827"/>
      <c r="QZA273" s="827"/>
      <c r="QZB273" s="827"/>
      <c r="QZC273" s="827"/>
      <c r="QZD273" s="827"/>
      <c r="QZE273" s="827"/>
      <c r="QZF273" s="827"/>
      <c r="QZG273" s="827"/>
      <c r="QZH273" s="827"/>
      <c r="QZI273" s="827"/>
      <c r="QZJ273" s="827"/>
      <c r="QZK273" s="827"/>
      <c r="QZL273" s="827"/>
      <c r="QZM273" s="827"/>
      <c r="QZN273" s="827"/>
      <c r="QZO273" s="827"/>
      <c r="QZP273" s="827"/>
      <c r="QZQ273" s="827"/>
      <c r="QZR273" s="827"/>
      <c r="QZS273" s="827"/>
      <c r="QZT273" s="827"/>
      <c r="QZU273" s="844"/>
      <c r="QZV273" s="844"/>
      <c r="QZW273" s="844"/>
      <c r="QZX273" s="844"/>
      <c r="QZY273" s="844"/>
      <c r="QZZ273" s="827"/>
      <c r="RAA273" s="827"/>
      <c r="RAB273" s="844"/>
      <c r="RAC273" s="844"/>
      <c r="RAD273" s="827"/>
      <c r="RAE273" s="827"/>
      <c r="RAF273" s="844"/>
      <c r="RAG273" s="844"/>
      <c r="RAH273" s="827"/>
      <c r="RAI273" s="827"/>
      <c r="RAJ273" s="827"/>
      <c r="RAK273" s="827"/>
      <c r="RAL273" s="827"/>
      <c r="RAM273" s="827"/>
      <c r="RAN273" s="827"/>
      <c r="RAO273" s="844"/>
      <c r="RAP273" s="844"/>
      <c r="RAQ273" s="827"/>
      <c r="RAR273" s="827"/>
      <c r="RAS273" s="844"/>
      <c r="RAT273" s="844"/>
      <c r="RAU273" s="827"/>
      <c r="RAV273" s="827"/>
      <c r="RAW273" s="827"/>
      <c r="RAX273" s="827"/>
      <c r="RAY273" s="827"/>
      <c r="RAZ273" s="843"/>
      <c r="RBA273" s="845"/>
      <c r="RBB273" s="827"/>
      <c r="RBC273" s="827"/>
      <c r="RBD273" s="827"/>
      <c r="RBE273" s="827"/>
      <c r="RBF273" s="827"/>
      <c r="RBG273" s="827"/>
      <c r="RBH273" s="827"/>
      <c r="RBI273" s="846"/>
      <c r="RBJ273" s="846"/>
      <c r="RBK273" s="846"/>
      <c r="RBL273" s="846"/>
      <c r="RBM273" s="846"/>
      <c r="RBN273" s="846"/>
      <c r="RBO273" s="846"/>
      <c r="RBP273" s="846"/>
      <c r="RBQ273" s="846"/>
      <c r="RBR273" s="846"/>
      <c r="RBS273" s="846"/>
      <c r="RBT273" s="846"/>
      <c r="RBU273" s="846"/>
      <c r="RBV273" s="846"/>
      <c r="RBW273" s="846"/>
      <c r="RBX273" s="846"/>
      <c r="RBY273" s="846"/>
      <c r="RBZ273" s="846"/>
      <c r="RCA273" s="846"/>
      <c r="RCB273" s="846"/>
      <c r="RCC273" s="846"/>
      <c r="RCD273" s="846"/>
      <c r="RCE273" s="846"/>
      <c r="RCF273" s="846"/>
      <c r="RCG273" s="846"/>
      <c r="RCH273" s="846"/>
      <c r="RCI273" s="846"/>
      <c r="RCJ273" s="846"/>
      <c r="RCK273" s="846"/>
      <c r="RCL273" s="846"/>
      <c r="RCM273" s="846"/>
      <c r="RCN273" s="846"/>
      <c r="RCO273" s="846"/>
      <c r="RCP273" s="846"/>
      <c r="RCQ273" s="846"/>
      <c r="RCR273" s="846"/>
      <c r="RCS273" s="846"/>
      <c r="RCT273" s="846"/>
      <c r="RCU273" s="846"/>
      <c r="RCV273" s="846"/>
      <c r="RCW273" s="846"/>
      <c r="RCX273" s="846"/>
      <c r="RCY273" s="846"/>
      <c r="RCZ273" s="846"/>
      <c r="RDA273" s="827"/>
      <c r="RDB273" s="827"/>
      <c r="RDC273" s="827"/>
      <c r="RDD273" s="827"/>
      <c r="RDE273" s="827"/>
      <c r="RDF273" s="827"/>
      <c r="RDG273" s="827"/>
      <c r="RDH273" s="827"/>
      <c r="RDI273" s="827"/>
      <c r="RDJ273" s="827"/>
      <c r="RDK273" s="827"/>
      <c r="RDL273" s="827"/>
      <c r="RDM273" s="827"/>
      <c r="RDN273" s="827"/>
      <c r="RDO273" s="827"/>
      <c r="RDP273" s="827"/>
      <c r="RDQ273" s="827"/>
      <c r="RDR273" s="827"/>
      <c r="RDS273" s="827"/>
      <c r="RDT273" s="827"/>
      <c r="RDU273" s="827"/>
      <c r="RDV273" s="827"/>
      <c r="RDW273" s="827"/>
    </row>
    <row r="274" spans="1:12295" s="70" customFormat="1" ht="69" hidden="1" customHeight="1" x14ac:dyDescent="0.3">
      <c r="A274" s="843"/>
      <c r="B274" s="126"/>
      <c r="C274" s="97" t="s">
        <v>409</v>
      </c>
      <c r="D274" s="168"/>
      <c r="E274" s="168"/>
      <c r="F274" s="168"/>
      <c r="G274" s="168"/>
      <c r="H274" s="168"/>
      <c r="I274" s="168"/>
      <c r="J274" s="168"/>
      <c r="K274" s="168"/>
      <c r="L274" s="695"/>
      <c r="M274" s="168"/>
      <c r="N274" s="823"/>
      <c r="O274" s="825"/>
      <c r="P274" s="823"/>
      <c r="Q274" s="825"/>
      <c r="R274" s="823"/>
      <c r="S274" s="825"/>
      <c r="T274" s="823"/>
      <c r="U274" s="825"/>
      <c r="V274" s="825"/>
      <c r="W274" s="825"/>
      <c r="X274" s="825"/>
      <c r="Y274" s="825"/>
      <c r="Z274" s="825"/>
      <c r="AA274" s="825"/>
      <c r="AB274" s="825"/>
      <c r="AC274" s="825"/>
      <c r="AD274" s="823"/>
      <c r="AE274" s="166">
        <f>AK274</f>
        <v>148009.85016999999</v>
      </c>
      <c r="AF274" s="695">
        <v>0</v>
      </c>
      <c r="AG274" s="166">
        <v>0</v>
      </c>
      <c r="AH274" s="695"/>
      <c r="AI274" s="945"/>
      <c r="AJ274" s="945"/>
      <c r="AK274" s="945">
        <f>'[7]2 вариант'!$D$28</f>
        <v>148009.85016999999</v>
      </c>
      <c r="AL274" s="695">
        <v>0</v>
      </c>
      <c r="AM274" s="825"/>
      <c r="AN274" s="823"/>
      <c r="AO274" s="825"/>
      <c r="AP274" s="825"/>
      <c r="AQ274" s="823"/>
      <c r="AR274" s="168"/>
      <c r="AS274" s="695"/>
      <c r="AT274" s="168"/>
      <c r="AU274" s="695"/>
      <c r="AV274" s="825"/>
      <c r="AW274" s="695"/>
      <c r="AX274" s="168"/>
      <c r="AY274" s="695"/>
      <c r="AZ274" s="825"/>
      <c r="BA274" s="695"/>
      <c r="BB274" s="825"/>
      <c r="BC274" s="825"/>
      <c r="BD274" s="825"/>
      <c r="BE274" s="825"/>
      <c r="BF274" s="825"/>
      <c r="BG274" s="825"/>
      <c r="BH274" s="825"/>
      <c r="BI274" s="825"/>
      <c r="BJ274" s="825"/>
      <c r="BK274" s="825"/>
      <c r="BL274" s="825"/>
      <c r="BM274" s="825"/>
      <c r="BN274" s="825"/>
      <c r="BO274" s="825"/>
      <c r="BP274" s="825"/>
      <c r="BQ274" s="825"/>
      <c r="BR274" s="825"/>
      <c r="BS274" s="825"/>
      <c r="BT274" s="825"/>
      <c r="BU274" s="825"/>
      <c r="BV274" s="825"/>
      <c r="BW274" s="825"/>
      <c r="BX274" s="825"/>
      <c r="BY274" s="825"/>
      <c r="BZ274" s="203"/>
      <c r="CA274" s="827"/>
      <c r="CB274" s="827"/>
      <c r="CC274" s="827"/>
      <c r="CD274" s="827"/>
      <c r="CE274" s="695"/>
      <c r="CF274" s="827"/>
      <c r="CG274" s="827"/>
      <c r="CH274" s="827"/>
      <c r="CI274" s="827"/>
      <c r="CJ274" s="827"/>
      <c r="CK274" s="827"/>
      <c r="CL274" s="827"/>
      <c r="CM274" s="827"/>
      <c r="CN274" s="827"/>
      <c r="CO274" s="844"/>
      <c r="CP274" s="844"/>
      <c r="CQ274" s="844"/>
      <c r="CR274" s="844"/>
      <c r="CS274" s="844"/>
      <c r="CT274" s="827"/>
      <c r="CU274" s="827"/>
      <c r="CV274" s="844"/>
      <c r="CW274" s="844"/>
      <c r="CX274" s="827"/>
      <c r="CY274" s="827"/>
      <c r="CZ274" s="844"/>
      <c r="DA274" s="844"/>
      <c r="DB274" s="827"/>
      <c r="DC274" s="827"/>
      <c r="DD274" s="827"/>
      <c r="DE274" s="827"/>
      <c r="DF274" s="827"/>
      <c r="DG274" s="827"/>
      <c r="DH274" s="827"/>
      <c r="DI274" s="844"/>
      <c r="DJ274" s="844"/>
      <c r="DK274" s="827"/>
      <c r="DL274" s="827"/>
      <c r="DM274" s="844"/>
      <c r="DN274" s="844"/>
      <c r="DO274" s="827"/>
      <c r="DP274" s="827"/>
      <c r="DQ274" s="827"/>
      <c r="DR274" s="827"/>
      <c r="DS274" s="827"/>
      <c r="DT274" s="843"/>
      <c r="DU274" s="845"/>
      <c r="DV274" s="827"/>
      <c r="DW274" s="827"/>
      <c r="DX274" s="827"/>
      <c r="DY274" s="827"/>
      <c r="DZ274" s="827"/>
      <c r="EA274" s="827"/>
      <c r="EB274" s="827"/>
      <c r="EC274" s="846"/>
      <c r="ED274" s="846"/>
      <c r="EE274" s="846"/>
      <c r="EF274" s="846"/>
      <c r="EG274" s="846"/>
      <c r="EH274" s="846"/>
      <c r="EI274" s="846"/>
      <c r="EJ274" s="846"/>
      <c r="EK274" s="846"/>
      <c r="EL274" s="846"/>
      <c r="EM274" s="846"/>
      <c r="EN274" s="846"/>
      <c r="EO274" s="846"/>
      <c r="EP274" s="846"/>
      <c r="EQ274" s="846"/>
      <c r="ER274" s="846"/>
      <c r="ES274" s="846"/>
      <c r="ET274" s="846"/>
      <c r="EU274" s="846"/>
      <c r="EV274" s="846"/>
      <c r="EW274" s="846"/>
      <c r="EX274" s="846"/>
      <c r="EY274" s="846"/>
      <c r="EZ274" s="846"/>
      <c r="FA274" s="846"/>
      <c r="FB274" s="846"/>
      <c r="FC274" s="846"/>
      <c r="FD274" s="846"/>
      <c r="FE274" s="846"/>
      <c r="FF274" s="846"/>
      <c r="FG274" s="846"/>
      <c r="FH274" s="846"/>
      <c r="FI274" s="846"/>
      <c r="FJ274" s="846"/>
      <c r="FK274" s="846"/>
      <c r="FL274" s="846"/>
      <c r="FM274" s="846"/>
      <c r="FN274" s="846"/>
      <c r="FO274" s="846"/>
      <c r="FP274" s="846"/>
      <c r="FQ274" s="846"/>
      <c r="FR274" s="846"/>
      <c r="FS274" s="846"/>
      <c r="FT274" s="846"/>
      <c r="FU274" s="827"/>
      <c r="FV274" s="827"/>
      <c r="FW274" s="827"/>
      <c r="FX274" s="827"/>
      <c r="FY274" s="827"/>
      <c r="FZ274" s="827"/>
      <c r="GA274" s="827"/>
      <c r="GB274" s="827"/>
      <c r="GC274" s="827"/>
      <c r="GD274" s="827"/>
      <c r="GE274" s="827"/>
      <c r="GF274" s="827"/>
      <c r="GG274" s="827"/>
      <c r="GH274" s="827"/>
      <c r="GI274" s="827"/>
      <c r="GJ274" s="827"/>
      <c r="GK274" s="827"/>
      <c r="GL274" s="827"/>
      <c r="GM274" s="827"/>
      <c r="GN274" s="827"/>
      <c r="GO274" s="827"/>
      <c r="GP274" s="827"/>
      <c r="GQ274" s="827"/>
      <c r="GR274" s="827"/>
      <c r="GS274" s="844"/>
      <c r="GT274" s="844"/>
      <c r="GU274" s="844"/>
      <c r="GV274" s="844"/>
      <c r="GW274" s="844"/>
      <c r="GX274" s="827"/>
      <c r="GY274" s="827"/>
      <c r="GZ274" s="844"/>
      <c r="HA274" s="844"/>
      <c r="HB274" s="827"/>
      <c r="HC274" s="827"/>
      <c r="HD274" s="844"/>
      <c r="HE274" s="844"/>
      <c r="HF274" s="827"/>
      <c r="HG274" s="827"/>
      <c r="HH274" s="827"/>
      <c r="HI274" s="827"/>
      <c r="HJ274" s="827"/>
      <c r="HK274" s="827"/>
      <c r="HL274" s="827"/>
      <c r="HM274" s="844"/>
      <c r="HN274" s="844"/>
      <c r="HO274" s="827"/>
      <c r="HP274" s="827"/>
      <c r="HQ274" s="844"/>
      <c r="HR274" s="844"/>
      <c r="HS274" s="827"/>
      <c r="HT274" s="827"/>
      <c r="HU274" s="827"/>
      <c r="HV274" s="827"/>
      <c r="HW274" s="827"/>
      <c r="HX274" s="843"/>
      <c r="HY274" s="845"/>
      <c r="HZ274" s="827"/>
      <c r="IA274" s="827"/>
      <c r="IB274" s="827"/>
      <c r="IC274" s="827"/>
      <c r="ID274" s="827"/>
      <c r="IE274" s="827"/>
      <c r="IF274" s="827"/>
      <c r="IG274" s="846"/>
      <c r="IH274" s="846"/>
      <c r="II274" s="846"/>
      <c r="IJ274" s="846"/>
      <c r="IK274" s="846"/>
      <c r="IL274" s="846"/>
      <c r="IM274" s="846"/>
      <c r="IN274" s="846"/>
      <c r="IO274" s="846"/>
      <c r="IP274" s="846"/>
      <c r="IQ274" s="846"/>
      <c r="IR274" s="846"/>
      <c r="IS274" s="846"/>
      <c r="IT274" s="846"/>
      <c r="IU274" s="846"/>
      <c r="IV274" s="846"/>
      <c r="IW274" s="846"/>
      <c r="IX274" s="846"/>
      <c r="IY274" s="846"/>
      <c r="IZ274" s="846"/>
      <c r="JA274" s="846"/>
      <c r="JB274" s="846"/>
      <c r="JC274" s="846"/>
      <c r="JD274" s="846"/>
      <c r="JE274" s="846"/>
      <c r="JF274" s="846"/>
      <c r="JG274" s="846"/>
      <c r="JH274" s="846"/>
      <c r="JI274" s="846"/>
      <c r="JJ274" s="846"/>
      <c r="JK274" s="846"/>
      <c r="JL274" s="846"/>
      <c r="JM274" s="846"/>
      <c r="JN274" s="846"/>
      <c r="JO274" s="846"/>
      <c r="JP274" s="846"/>
      <c r="JQ274" s="846"/>
      <c r="JR274" s="846"/>
      <c r="JS274" s="846"/>
      <c r="JT274" s="846"/>
      <c r="JU274" s="846"/>
      <c r="JV274" s="846"/>
      <c r="JW274" s="846"/>
      <c r="JX274" s="846"/>
      <c r="JY274" s="827"/>
      <c r="JZ274" s="827"/>
      <c r="KA274" s="827"/>
      <c r="KB274" s="827"/>
      <c r="KC274" s="827"/>
      <c r="KD274" s="827"/>
      <c r="KE274" s="827"/>
      <c r="KF274" s="827"/>
      <c r="KG274" s="827"/>
      <c r="KH274" s="827"/>
      <c r="KI274" s="827"/>
      <c r="KJ274" s="827"/>
      <c r="KK274" s="827"/>
      <c r="KL274" s="827"/>
      <c r="KM274" s="827"/>
      <c r="KN274" s="827"/>
      <c r="KO274" s="827"/>
      <c r="KP274" s="827"/>
      <c r="KQ274" s="827"/>
      <c r="KR274" s="827"/>
      <c r="KS274" s="827"/>
      <c r="KT274" s="827"/>
      <c r="KU274" s="827"/>
      <c r="KV274" s="827"/>
      <c r="KW274" s="844"/>
      <c r="KX274" s="844"/>
      <c r="KY274" s="844"/>
      <c r="KZ274" s="844"/>
      <c r="LA274" s="844"/>
      <c r="LB274" s="827"/>
      <c r="LC274" s="827"/>
      <c r="LD274" s="844"/>
      <c r="LE274" s="844"/>
      <c r="LF274" s="827"/>
      <c r="LG274" s="827"/>
      <c r="LH274" s="844"/>
      <c r="LI274" s="844"/>
      <c r="LJ274" s="827"/>
      <c r="LK274" s="827"/>
      <c r="LL274" s="827"/>
      <c r="LM274" s="827"/>
      <c r="LN274" s="827"/>
      <c r="LO274" s="827"/>
      <c r="LP274" s="827"/>
      <c r="LQ274" s="844"/>
      <c r="LR274" s="844"/>
      <c r="LS274" s="827"/>
      <c r="LT274" s="827"/>
      <c r="LU274" s="844"/>
      <c r="LV274" s="844"/>
      <c r="LW274" s="827"/>
      <c r="LX274" s="827"/>
      <c r="LY274" s="827"/>
      <c r="LZ274" s="827"/>
      <c r="MA274" s="827"/>
      <c r="MB274" s="843"/>
      <c r="MC274" s="845"/>
      <c r="MD274" s="827"/>
      <c r="ME274" s="827"/>
      <c r="MF274" s="827"/>
      <c r="MG274" s="827"/>
      <c r="MH274" s="827"/>
      <c r="MI274" s="827"/>
      <c r="MJ274" s="827"/>
      <c r="MK274" s="846"/>
      <c r="ML274" s="846"/>
      <c r="MM274" s="846"/>
      <c r="MN274" s="846"/>
      <c r="MO274" s="846"/>
      <c r="MP274" s="846"/>
      <c r="MQ274" s="846"/>
      <c r="MR274" s="846"/>
      <c r="MS274" s="846"/>
      <c r="MT274" s="846"/>
      <c r="MU274" s="846"/>
      <c r="MV274" s="846"/>
      <c r="MW274" s="846"/>
      <c r="MX274" s="846"/>
      <c r="MY274" s="846"/>
      <c r="MZ274" s="846"/>
      <c r="NA274" s="846"/>
      <c r="NB274" s="846"/>
      <c r="NC274" s="846"/>
      <c r="ND274" s="846"/>
      <c r="NE274" s="846"/>
      <c r="NF274" s="846"/>
      <c r="NG274" s="846"/>
      <c r="NH274" s="846"/>
      <c r="NI274" s="846"/>
      <c r="NJ274" s="846"/>
      <c r="NK274" s="846"/>
      <c r="NL274" s="846"/>
      <c r="NM274" s="846"/>
      <c r="NN274" s="846"/>
      <c r="NO274" s="846"/>
      <c r="NP274" s="846"/>
      <c r="NQ274" s="846"/>
      <c r="NR274" s="846"/>
      <c r="NS274" s="846"/>
      <c r="NT274" s="846"/>
      <c r="NU274" s="846"/>
      <c r="NV274" s="846"/>
      <c r="NW274" s="846"/>
      <c r="NX274" s="846"/>
      <c r="NY274" s="846"/>
      <c r="NZ274" s="846"/>
      <c r="OA274" s="846"/>
      <c r="OB274" s="846"/>
      <c r="OC274" s="827"/>
      <c r="OD274" s="827"/>
      <c r="OE274" s="827"/>
      <c r="OF274" s="827"/>
      <c r="OG274" s="827"/>
      <c r="OH274" s="827"/>
      <c r="OI274" s="827"/>
      <c r="OJ274" s="827"/>
      <c r="OK274" s="827"/>
      <c r="OL274" s="827"/>
      <c r="OM274" s="827"/>
      <c r="ON274" s="827"/>
      <c r="OO274" s="827"/>
      <c r="OP274" s="827"/>
      <c r="OQ274" s="827"/>
      <c r="OR274" s="827"/>
      <c r="OS274" s="827"/>
      <c r="OT274" s="827"/>
      <c r="OU274" s="827"/>
      <c r="OV274" s="827"/>
      <c r="OW274" s="827"/>
      <c r="OX274" s="827"/>
      <c r="OY274" s="827"/>
      <c r="OZ274" s="827"/>
      <c r="PA274" s="844"/>
      <c r="PB274" s="844"/>
      <c r="PC274" s="844"/>
      <c r="PD274" s="844"/>
      <c r="PE274" s="844"/>
      <c r="PF274" s="827"/>
      <c r="PG274" s="827"/>
      <c r="PH274" s="844"/>
      <c r="PI274" s="844"/>
      <c r="PJ274" s="827"/>
      <c r="PK274" s="827"/>
      <c r="PL274" s="844"/>
      <c r="PM274" s="844"/>
      <c r="PN274" s="827"/>
      <c r="PO274" s="827"/>
      <c r="PP274" s="827"/>
      <c r="PQ274" s="827"/>
      <c r="PR274" s="827"/>
      <c r="PS274" s="827"/>
      <c r="PT274" s="827"/>
      <c r="PU274" s="844"/>
      <c r="PV274" s="844"/>
      <c r="PW274" s="827"/>
      <c r="PX274" s="827"/>
      <c r="PY274" s="844"/>
      <c r="PZ274" s="844"/>
      <c r="QA274" s="827"/>
      <c r="QB274" s="827"/>
      <c r="QC274" s="827"/>
      <c r="QD274" s="827"/>
      <c r="QE274" s="827"/>
      <c r="QF274" s="843"/>
      <c r="QG274" s="845"/>
      <c r="QH274" s="827"/>
      <c r="QI274" s="827"/>
      <c r="QJ274" s="827"/>
      <c r="QK274" s="827"/>
      <c r="QL274" s="827"/>
      <c r="QM274" s="827"/>
      <c r="QN274" s="827"/>
      <c r="QO274" s="846"/>
      <c r="QP274" s="846"/>
      <c r="QQ274" s="846"/>
      <c r="QR274" s="846"/>
      <c r="QS274" s="846"/>
      <c r="QT274" s="846"/>
      <c r="QU274" s="846"/>
      <c r="QV274" s="846"/>
      <c r="QW274" s="846"/>
      <c r="QX274" s="846"/>
      <c r="QY274" s="846"/>
      <c r="QZ274" s="846"/>
      <c r="RA274" s="846"/>
      <c r="RB274" s="846"/>
      <c r="RC274" s="846"/>
      <c r="RD274" s="846"/>
      <c r="RE274" s="846"/>
      <c r="RF274" s="846"/>
      <c r="RG274" s="846"/>
      <c r="RH274" s="846"/>
      <c r="RI274" s="846"/>
      <c r="RJ274" s="846"/>
      <c r="RK274" s="846"/>
      <c r="RL274" s="846"/>
      <c r="RM274" s="846"/>
      <c r="RN274" s="846"/>
      <c r="RO274" s="846"/>
      <c r="RP274" s="846"/>
      <c r="RQ274" s="846"/>
      <c r="RR274" s="846"/>
      <c r="RS274" s="846"/>
      <c r="RT274" s="846"/>
      <c r="RU274" s="846"/>
      <c r="RV274" s="846"/>
      <c r="RW274" s="846"/>
      <c r="RX274" s="846"/>
      <c r="RY274" s="846"/>
      <c r="RZ274" s="846"/>
      <c r="SA274" s="846"/>
      <c r="SB274" s="846"/>
      <c r="SC274" s="846"/>
      <c r="SD274" s="846"/>
      <c r="SE274" s="846"/>
      <c r="SF274" s="846"/>
      <c r="SG274" s="827"/>
      <c r="SH274" s="827"/>
      <c r="SI274" s="827"/>
      <c r="SJ274" s="827"/>
      <c r="SK274" s="827"/>
      <c r="SL274" s="827"/>
      <c r="SM274" s="827"/>
      <c r="SN274" s="827"/>
      <c r="SO274" s="827"/>
      <c r="SP274" s="827"/>
      <c r="SQ274" s="827"/>
      <c r="SR274" s="827"/>
      <c r="SS274" s="827"/>
      <c r="ST274" s="827"/>
      <c r="SU274" s="827"/>
      <c r="SV274" s="827"/>
      <c r="SW274" s="827"/>
      <c r="SX274" s="827"/>
      <c r="SY274" s="827"/>
      <c r="SZ274" s="827"/>
      <c r="TA274" s="827"/>
      <c r="TB274" s="827"/>
      <c r="TC274" s="827"/>
      <c r="TD274" s="827"/>
      <c r="TE274" s="844"/>
      <c r="TF274" s="844"/>
      <c r="TG274" s="844"/>
      <c r="TH274" s="844"/>
      <c r="TI274" s="844"/>
      <c r="TJ274" s="827"/>
      <c r="TK274" s="827"/>
      <c r="TL274" s="844"/>
      <c r="TM274" s="844"/>
      <c r="TN274" s="827"/>
      <c r="TO274" s="827"/>
      <c r="TP274" s="844"/>
      <c r="TQ274" s="844"/>
      <c r="TR274" s="827"/>
      <c r="TS274" s="827"/>
      <c r="TT274" s="827"/>
      <c r="TU274" s="827"/>
      <c r="TV274" s="827"/>
      <c r="TW274" s="827"/>
      <c r="TX274" s="827"/>
      <c r="TY274" s="844"/>
      <c r="TZ274" s="844"/>
      <c r="UA274" s="827"/>
      <c r="UB274" s="827"/>
      <c r="UC274" s="844"/>
      <c r="UD274" s="844"/>
      <c r="UE274" s="827"/>
      <c r="UF274" s="827"/>
      <c r="UG274" s="827"/>
      <c r="UH274" s="827"/>
      <c r="UI274" s="827"/>
      <c r="UJ274" s="843"/>
      <c r="UK274" s="845"/>
      <c r="UL274" s="827"/>
      <c r="UM274" s="827"/>
      <c r="UN274" s="827"/>
      <c r="UO274" s="827"/>
      <c r="UP274" s="827"/>
      <c r="UQ274" s="827"/>
      <c r="UR274" s="827"/>
      <c r="US274" s="846"/>
      <c r="UT274" s="846"/>
      <c r="UU274" s="846"/>
      <c r="UV274" s="846"/>
      <c r="UW274" s="846"/>
      <c r="UX274" s="846"/>
      <c r="UY274" s="846"/>
      <c r="UZ274" s="846"/>
      <c r="VA274" s="846"/>
      <c r="VB274" s="846"/>
      <c r="VC274" s="846"/>
      <c r="VD274" s="846"/>
      <c r="VE274" s="846"/>
      <c r="VF274" s="846"/>
      <c r="VG274" s="846"/>
      <c r="VH274" s="846"/>
      <c r="VI274" s="846"/>
      <c r="VJ274" s="846"/>
      <c r="VK274" s="846"/>
      <c r="VL274" s="846"/>
      <c r="VM274" s="846"/>
      <c r="VN274" s="846"/>
      <c r="VO274" s="846"/>
      <c r="VP274" s="846"/>
      <c r="VQ274" s="846"/>
      <c r="VR274" s="846"/>
      <c r="VS274" s="846"/>
      <c r="VT274" s="846"/>
      <c r="VU274" s="846"/>
      <c r="VV274" s="846"/>
      <c r="VW274" s="846"/>
      <c r="VX274" s="846"/>
      <c r="VY274" s="846"/>
      <c r="VZ274" s="846"/>
      <c r="WA274" s="846"/>
      <c r="WB274" s="846"/>
      <c r="WC274" s="846"/>
      <c r="WD274" s="846"/>
      <c r="WE274" s="846"/>
      <c r="WF274" s="846"/>
      <c r="WG274" s="846"/>
      <c r="WH274" s="846"/>
      <c r="WI274" s="846"/>
      <c r="WJ274" s="846"/>
      <c r="WK274" s="827"/>
      <c r="WL274" s="827"/>
      <c r="WM274" s="827"/>
      <c r="WN274" s="827"/>
      <c r="WO274" s="827"/>
      <c r="WP274" s="827"/>
      <c r="WQ274" s="827"/>
      <c r="WR274" s="827"/>
      <c r="WS274" s="827"/>
      <c r="WT274" s="827"/>
      <c r="WU274" s="827"/>
      <c r="WV274" s="827"/>
      <c r="WW274" s="827"/>
      <c r="WX274" s="827"/>
      <c r="WY274" s="827"/>
      <c r="WZ274" s="827"/>
      <c r="XA274" s="827"/>
      <c r="XB274" s="827"/>
      <c r="XC274" s="827"/>
      <c r="XD274" s="827"/>
      <c r="XE274" s="827"/>
      <c r="XF274" s="827"/>
      <c r="XG274" s="827"/>
      <c r="XH274" s="827"/>
      <c r="XI274" s="844"/>
      <c r="XJ274" s="844"/>
      <c r="XK274" s="844"/>
      <c r="XL274" s="844"/>
      <c r="XM274" s="844"/>
      <c r="XN274" s="827"/>
      <c r="XO274" s="827"/>
      <c r="XP274" s="844"/>
      <c r="XQ274" s="844"/>
      <c r="XR274" s="827"/>
      <c r="XS274" s="827"/>
      <c r="XT274" s="844"/>
      <c r="XU274" s="844"/>
      <c r="XV274" s="827"/>
      <c r="XW274" s="827"/>
      <c r="XX274" s="827"/>
      <c r="XY274" s="827"/>
      <c r="XZ274" s="827"/>
      <c r="YA274" s="827"/>
      <c r="YB274" s="827"/>
      <c r="YC274" s="844"/>
      <c r="YD274" s="844"/>
      <c r="YE274" s="827"/>
      <c r="YF274" s="827"/>
      <c r="YG274" s="844"/>
      <c r="YH274" s="844"/>
      <c r="YI274" s="827"/>
      <c r="YJ274" s="827"/>
      <c r="YK274" s="827"/>
      <c r="YL274" s="827"/>
      <c r="YM274" s="827"/>
      <c r="YN274" s="843"/>
      <c r="YO274" s="845"/>
      <c r="YP274" s="827"/>
      <c r="YQ274" s="827"/>
      <c r="YR274" s="827"/>
      <c r="YS274" s="827"/>
      <c r="YT274" s="827"/>
      <c r="YU274" s="827"/>
      <c r="YV274" s="827"/>
      <c r="YW274" s="846"/>
      <c r="YX274" s="846"/>
      <c r="YY274" s="846"/>
      <c r="YZ274" s="846"/>
      <c r="ZA274" s="846"/>
      <c r="ZB274" s="846"/>
      <c r="ZC274" s="846"/>
      <c r="ZD274" s="846"/>
      <c r="ZE274" s="846"/>
      <c r="ZF274" s="846"/>
      <c r="ZG274" s="846"/>
      <c r="ZH274" s="846"/>
      <c r="ZI274" s="846"/>
      <c r="ZJ274" s="846"/>
      <c r="ZK274" s="846"/>
      <c r="ZL274" s="846"/>
      <c r="ZM274" s="846"/>
      <c r="ZN274" s="846"/>
      <c r="ZO274" s="846"/>
      <c r="ZP274" s="846"/>
      <c r="ZQ274" s="846"/>
      <c r="ZR274" s="846"/>
      <c r="ZS274" s="846"/>
      <c r="ZT274" s="846"/>
      <c r="ZU274" s="846"/>
      <c r="ZV274" s="846"/>
      <c r="ZW274" s="846"/>
      <c r="ZX274" s="846"/>
      <c r="ZY274" s="846"/>
      <c r="ZZ274" s="846"/>
      <c r="AAA274" s="846"/>
      <c r="AAB274" s="846"/>
      <c r="AAC274" s="846"/>
      <c r="AAD274" s="846"/>
      <c r="AAE274" s="846"/>
      <c r="AAF274" s="846"/>
      <c r="AAG274" s="846"/>
      <c r="AAH274" s="846"/>
      <c r="AAI274" s="846"/>
      <c r="AAJ274" s="846"/>
      <c r="AAK274" s="846"/>
      <c r="AAL274" s="846"/>
      <c r="AAM274" s="846"/>
      <c r="AAN274" s="846"/>
      <c r="AAO274" s="827"/>
      <c r="AAP274" s="827"/>
      <c r="AAQ274" s="827"/>
      <c r="AAR274" s="827"/>
      <c r="AAS274" s="827"/>
      <c r="AAT274" s="827"/>
      <c r="AAU274" s="827"/>
      <c r="AAV274" s="827"/>
      <c r="AAW274" s="827"/>
      <c r="AAX274" s="827"/>
      <c r="AAY274" s="827"/>
      <c r="AAZ274" s="827"/>
      <c r="ABA274" s="827"/>
      <c r="ABB274" s="827"/>
      <c r="ABC274" s="827"/>
      <c r="ABD274" s="827"/>
      <c r="ABE274" s="827"/>
      <c r="ABF274" s="827"/>
      <c r="ABG274" s="827"/>
      <c r="ABH274" s="827"/>
      <c r="ABI274" s="827"/>
      <c r="ABJ274" s="827"/>
      <c r="ABK274" s="827"/>
      <c r="ABL274" s="827"/>
      <c r="ABM274" s="844"/>
      <c r="ABN274" s="844"/>
      <c r="ABO274" s="844"/>
      <c r="ABP274" s="844"/>
      <c r="ABQ274" s="844"/>
      <c r="ABR274" s="827"/>
      <c r="ABS274" s="827"/>
      <c r="ABT274" s="844"/>
      <c r="ABU274" s="844"/>
      <c r="ABV274" s="827"/>
      <c r="ABW274" s="827"/>
      <c r="ABX274" s="844"/>
      <c r="ABY274" s="844"/>
      <c r="ABZ274" s="827"/>
      <c r="ACA274" s="827"/>
      <c r="ACB274" s="827"/>
      <c r="ACC274" s="827"/>
      <c r="ACD274" s="827"/>
      <c r="ACE274" s="827"/>
      <c r="ACF274" s="827"/>
      <c r="ACG274" s="844"/>
      <c r="ACH274" s="844"/>
      <c r="ACI274" s="827"/>
      <c r="ACJ274" s="827"/>
      <c r="ACK274" s="844"/>
      <c r="ACL274" s="844"/>
      <c r="ACM274" s="827"/>
      <c r="ACN274" s="827"/>
      <c r="ACO274" s="827"/>
      <c r="ACP274" s="827"/>
      <c r="ACQ274" s="827"/>
      <c r="ACR274" s="843"/>
      <c r="ACS274" s="845"/>
      <c r="ACT274" s="827"/>
      <c r="ACU274" s="827"/>
      <c r="ACV274" s="827"/>
      <c r="ACW274" s="827"/>
      <c r="ACX274" s="827"/>
      <c r="ACY274" s="827"/>
      <c r="ACZ274" s="827"/>
      <c r="ADA274" s="846"/>
      <c r="ADB274" s="846"/>
      <c r="ADC274" s="846"/>
      <c r="ADD274" s="846"/>
      <c r="ADE274" s="846"/>
      <c r="ADF274" s="846"/>
      <c r="ADG274" s="846"/>
      <c r="ADH274" s="846"/>
      <c r="ADI274" s="846"/>
      <c r="ADJ274" s="846"/>
      <c r="ADK274" s="846"/>
      <c r="ADL274" s="846"/>
      <c r="ADM274" s="846"/>
      <c r="ADN274" s="846"/>
      <c r="ADO274" s="846"/>
      <c r="ADP274" s="846"/>
      <c r="ADQ274" s="846"/>
      <c r="ADR274" s="846"/>
      <c r="ADS274" s="846"/>
      <c r="ADT274" s="846"/>
      <c r="ADU274" s="846"/>
      <c r="ADV274" s="846"/>
      <c r="ADW274" s="846"/>
      <c r="ADX274" s="846"/>
      <c r="ADY274" s="846"/>
      <c r="ADZ274" s="846"/>
      <c r="AEA274" s="846"/>
      <c r="AEB274" s="846"/>
      <c r="AEC274" s="846"/>
      <c r="AED274" s="846"/>
      <c r="AEE274" s="846"/>
      <c r="AEF274" s="846"/>
      <c r="AEG274" s="846"/>
      <c r="AEH274" s="846"/>
      <c r="AEI274" s="846"/>
      <c r="AEJ274" s="846"/>
      <c r="AEK274" s="846"/>
      <c r="AEL274" s="846"/>
      <c r="AEM274" s="846"/>
      <c r="AEN274" s="846"/>
      <c r="AEO274" s="846"/>
      <c r="AEP274" s="846"/>
      <c r="AEQ274" s="846"/>
      <c r="AER274" s="846"/>
      <c r="AES274" s="827"/>
      <c r="AET274" s="827"/>
      <c r="AEU274" s="827"/>
      <c r="AEV274" s="827"/>
      <c r="AEW274" s="827"/>
      <c r="AEX274" s="827"/>
      <c r="AEY274" s="827"/>
      <c r="AEZ274" s="827"/>
      <c r="AFA274" s="827"/>
      <c r="AFB274" s="827"/>
      <c r="AFC274" s="827"/>
      <c r="AFD274" s="827"/>
      <c r="AFE274" s="827"/>
      <c r="AFF274" s="827"/>
      <c r="AFG274" s="827"/>
      <c r="AFH274" s="827"/>
      <c r="AFI274" s="827"/>
      <c r="AFJ274" s="827"/>
      <c r="AFK274" s="827"/>
      <c r="AFL274" s="827"/>
      <c r="AFM274" s="827"/>
      <c r="AFN274" s="827"/>
      <c r="AFO274" s="827"/>
      <c r="AFP274" s="827"/>
      <c r="AFQ274" s="844"/>
      <c r="AFR274" s="844"/>
      <c r="AFS274" s="844"/>
      <c r="AFT274" s="844"/>
      <c r="AFU274" s="844"/>
      <c r="AFV274" s="827"/>
      <c r="AFW274" s="827"/>
      <c r="AFX274" s="844"/>
      <c r="AFY274" s="844"/>
      <c r="AFZ274" s="827"/>
      <c r="AGA274" s="827"/>
      <c r="AGB274" s="844"/>
      <c r="AGC274" s="844"/>
      <c r="AGD274" s="827"/>
      <c r="AGE274" s="827"/>
      <c r="AGF274" s="827"/>
      <c r="AGG274" s="827"/>
      <c r="AGH274" s="827"/>
      <c r="AGI274" s="827"/>
      <c r="AGJ274" s="827"/>
      <c r="AGK274" s="844"/>
      <c r="AGL274" s="844"/>
      <c r="AGM274" s="827"/>
      <c r="AGN274" s="827"/>
      <c r="AGO274" s="844"/>
      <c r="AGP274" s="844"/>
      <c r="AGQ274" s="827"/>
      <c r="AGR274" s="827"/>
      <c r="AGS274" s="827"/>
      <c r="AGT274" s="827"/>
      <c r="AGU274" s="827"/>
      <c r="AGV274" s="843"/>
      <c r="AGW274" s="845"/>
      <c r="AGX274" s="827"/>
      <c r="AGY274" s="827"/>
      <c r="AGZ274" s="827"/>
      <c r="AHA274" s="827"/>
      <c r="AHB274" s="827"/>
      <c r="AHC274" s="827"/>
      <c r="AHD274" s="827"/>
      <c r="AHE274" s="846"/>
      <c r="AHF274" s="846"/>
      <c r="AHG274" s="846"/>
      <c r="AHH274" s="846"/>
      <c r="AHI274" s="846"/>
      <c r="AHJ274" s="846"/>
      <c r="AHK274" s="846"/>
      <c r="AHL274" s="846"/>
      <c r="AHM274" s="846"/>
      <c r="AHN274" s="846"/>
      <c r="AHO274" s="846"/>
      <c r="AHP274" s="846"/>
      <c r="AHQ274" s="846"/>
      <c r="AHR274" s="846"/>
      <c r="AHS274" s="846"/>
      <c r="AHT274" s="846"/>
      <c r="AHU274" s="846"/>
      <c r="AHV274" s="846"/>
      <c r="AHW274" s="846"/>
      <c r="AHX274" s="846"/>
      <c r="AHY274" s="846"/>
      <c r="AHZ274" s="846"/>
      <c r="AIA274" s="846"/>
      <c r="AIB274" s="846"/>
      <c r="AIC274" s="846"/>
      <c r="AID274" s="846"/>
      <c r="AIE274" s="846"/>
      <c r="AIF274" s="846"/>
      <c r="AIG274" s="846"/>
      <c r="AIH274" s="846"/>
      <c r="AII274" s="846"/>
      <c r="AIJ274" s="846"/>
      <c r="AIK274" s="846"/>
      <c r="AIL274" s="846"/>
      <c r="AIM274" s="846"/>
      <c r="AIN274" s="846"/>
      <c r="AIO274" s="846"/>
      <c r="AIP274" s="846"/>
      <c r="AIQ274" s="846"/>
      <c r="AIR274" s="846"/>
      <c r="AIS274" s="846"/>
      <c r="AIT274" s="846"/>
      <c r="AIU274" s="846"/>
      <c r="AIV274" s="846"/>
      <c r="AIW274" s="827"/>
      <c r="AIX274" s="827"/>
      <c r="AIY274" s="827"/>
      <c r="AIZ274" s="827"/>
      <c r="AJA274" s="827"/>
      <c r="AJB274" s="827"/>
      <c r="AJC274" s="827"/>
      <c r="AJD274" s="827"/>
      <c r="AJE274" s="827"/>
      <c r="AJF274" s="827"/>
      <c r="AJG274" s="827"/>
      <c r="AJH274" s="827"/>
      <c r="AJI274" s="827"/>
      <c r="AJJ274" s="827"/>
      <c r="AJK274" s="827"/>
      <c r="AJL274" s="827"/>
      <c r="AJM274" s="827"/>
      <c r="AJN274" s="827"/>
      <c r="AJO274" s="827"/>
      <c r="AJP274" s="827"/>
      <c r="AJQ274" s="827"/>
      <c r="AJR274" s="827"/>
      <c r="AJS274" s="827"/>
      <c r="AJT274" s="827"/>
      <c r="AJU274" s="844"/>
      <c r="AJV274" s="844"/>
      <c r="AJW274" s="844"/>
      <c r="AJX274" s="844"/>
      <c r="AJY274" s="844"/>
      <c r="AJZ274" s="827"/>
      <c r="AKA274" s="827"/>
      <c r="AKB274" s="844"/>
      <c r="AKC274" s="844"/>
      <c r="AKD274" s="827"/>
      <c r="AKE274" s="827"/>
      <c r="AKF274" s="844"/>
      <c r="AKG274" s="844"/>
      <c r="AKH274" s="827"/>
      <c r="AKI274" s="827"/>
      <c r="AKJ274" s="827"/>
      <c r="AKK274" s="827"/>
      <c r="AKL274" s="827"/>
      <c r="AKM274" s="827"/>
      <c r="AKN274" s="827"/>
      <c r="AKO274" s="844"/>
      <c r="AKP274" s="844"/>
      <c r="AKQ274" s="827"/>
      <c r="AKR274" s="827"/>
      <c r="AKS274" s="844"/>
      <c r="AKT274" s="844"/>
      <c r="AKU274" s="827"/>
      <c r="AKV274" s="827"/>
      <c r="AKW274" s="827"/>
      <c r="AKX274" s="827"/>
      <c r="AKY274" s="827"/>
      <c r="AKZ274" s="843"/>
      <c r="ALA274" s="845"/>
      <c r="ALB274" s="827"/>
      <c r="ALC274" s="827"/>
      <c r="ALD274" s="827"/>
      <c r="ALE274" s="827"/>
      <c r="ALF274" s="827"/>
      <c r="ALG274" s="827"/>
      <c r="ALH274" s="827"/>
      <c r="ALI274" s="846"/>
      <c r="ALJ274" s="846"/>
      <c r="ALK274" s="846"/>
      <c r="ALL274" s="846"/>
      <c r="ALM274" s="846"/>
      <c r="ALN274" s="846"/>
      <c r="ALO274" s="846"/>
      <c r="ALP274" s="846"/>
      <c r="ALQ274" s="846"/>
      <c r="ALR274" s="846"/>
      <c r="ALS274" s="846"/>
      <c r="ALT274" s="846"/>
      <c r="ALU274" s="846"/>
      <c r="ALV274" s="846"/>
      <c r="ALW274" s="846"/>
      <c r="ALX274" s="846"/>
      <c r="ALY274" s="846"/>
      <c r="ALZ274" s="846"/>
      <c r="AMA274" s="846"/>
      <c r="AMB274" s="846"/>
      <c r="AMC274" s="846"/>
      <c r="AMD274" s="846"/>
      <c r="AME274" s="846"/>
      <c r="AMF274" s="846"/>
      <c r="AMG274" s="846"/>
      <c r="AMH274" s="846"/>
      <c r="AMI274" s="846"/>
      <c r="AMJ274" s="846"/>
      <c r="AMK274" s="846"/>
      <c r="AML274" s="846"/>
      <c r="AMM274" s="846"/>
      <c r="AMN274" s="846"/>
      <c r="AMO274" s="846"/>
      <c r="AMP274" s="846"/>
      <c r="AMQ274" s="846"/>
      <c r="AMR274" s="846"/>
      <c r="AMS274" s="846"/>
      <c r="AMT274" s="846"/>
      <c r="AMU274" s="846"/>
      <c r="AMV274" s="846"/>
      <c r="AMW274" s="846"/>
      <c r="AMX274" s="846"/>
      <c r="AMY274" s="846"/>
      <c r="AMZ274" s="846"/>
      <c r="ANA274" s="827"/>
      <c r="ANB274" s="827"/>
      <c r="ANC274" s="827"/>
      <c r="AND274" s="827"/>
      <c r="ANE274" s="827"/>
      <c r="ANF274" s="827"/>
      <c r="ANG274" s="827"/>
      <c r="ANH274" s="827"/>
      <c r="ANI274" s="827"/>
      <c r="ANJ274" s="827"/>
      <c r="ANK274" s="827"/>
      <c r="ANL274" s="827"/>
      <c r="ANM274" s="827"/>
      <c r="ANN274" s="827"/>
      <c r="ANO274" s="827"/>
      <c r="ANP274" s="827"/>
      <c r="ANQ274" s="827"/>
      <c r="ANR274" s="827"/>
      <c r="ANS274" s="827"/>
      <c r="ANT274" s="827"/>
      <c r="ANU274" s="827"/>
      <c r="ANV274" s="827"/>
      <c r="ANW274" s="827"/>
      <c r="ANX274" s="827"/>
      <c r="ANY274" s="844"/>
      <c r="ANZ274" s="844"/>
      <c r="AOA274" s="844"/>
      <c r="AOB274" s="844"/>
      <c r="AOC274" s="844"/>
      <c r="AOD274" s="827"/>
      <c r="AOE274" s="827"/>
      <c r="AOF274" s="844"/>
      <c r="AOG274" s="844"/>
      <c r="AOH274" s="827"/>
      <c r="AOI274" s="827"/>
      <c r="AOJ274" s="844"/>
      <c r="AOK274" s="844"/>
      <c r="AOL274" s="827"/>
      <c r="AOM274" s="827"/>
      <c r="AON274" s="827"/>
      <c r="AOO274" s="827"/>
      <c r="AOP274" s="827"/>
      <c r="AOQ274" s="827"/>
      <c r="AOR274" s="827"/>
      <c r="AOS274" s="844"/>
      <c r="AOT274" s="844"/>
      <c r="AOU274" s="827"/>
      <c r="AOV274" s="827"/>
      <c r="AOW274" s="844"/>
      <c r="AOX274" s="844"/>
      <c r="AOY274" s="827"/>
      <c r="AOZ274" s="827"/>
      <c r="APA274" s="827"/>
      <c r="APB274" s="827"/>
      <c r="APC274" s="827"/>
      <c r="APD274" s="843"/>
      <c r="APE274" s="845"/>
      <c r="APF274" s="827"/>
      <c r="APG274" s="827"/>
      <c r="APH274" s="827"/>
      <c r="API274" s="827"/>
      <c r="APJ274" s="827"/>
      <c r="APK274" s="827"/>
      <c r="APL274" s="827"/>
      <c r="APM274" s="846"/>
      <c r="APN274" s="846"/>
      <c r="APO274" s="846"/>
      <c r="APP274" s="846"/>
      <c r="APQ274" s="846"/>
      <c r="APR274" s="846"/>
      <c r="APS274" s="846"/>
      <c r="APT274" s="846"/>
      <c r="APU274" s="846"/>
      <c r="APV274" s="846"/>
      <c r="APW274" s="846"/>
      <c r="APX274" s="846"/>
      <c r="APY274" s="846"/>
      <c r="APZ274" s="846"/>
      <c r="AQA274" s="846"/>
      <c r="AQB274" s="846"/>
      <c r="AQC274" s="846"/>
      <c r="AQD274" s="846"/>
      <c r="AQE274" s="846"/>
      <c r="AQF274" s="846"/>
      <c r="AQG274" s="846"/>
      <c r="AQH274" s="846"/>
      <c r="AQI274" s="846"/>
      <c r="AQJ274" s="846"/>
      <c r="AQK274" s="846"/>
      <c r="AQL274" s="846"/>
      <c r="AQM274" s="846"/>
      <c r="AQN274" s="846"/>
      <c r="AQO274" s="846"/>
      <c r="AQP274" s="846"/>
      <c r="AQQ274" s="846"/>
      <c r="AQR274" s="846"/>
      <c r="AQS274" s="846"/>
      <c r="AQT274" s="846"/>
      <c r="AQU274" s="846"/>
      <c r="AQV274" s="846"/>
      <c r="AQW274" s="846"/>
      <c r="AQX274" s="846"/>
      <c r="AQY274" s="846"/>
      <c r="AQZ274" s="846"/>
      <c r="ARA274" s="846"/>
      <c r="ARB274" s="846"/>
      <c r="ARC274" s="846"/>
      <c r="ARD274" s="846"/>
      <c r="ARE274" s="827"/>
      <c r="ARF274" s="827"/>
      <c r="ARG274" s="827"/>
      <c r="ARH274" s="827"/>
      <c r="ARI274" s="827"/>
      <c r="ARJ274" s="827"/>
      <c r="ARK274" s="827"/>
      <c r="ARL274" s="827"/>
      <c r="ARM274" s="827"/>
      <c r="ARN274" s="827"/>
      <c r="ARO274" s="827"/>
      <c r="ARP274" s="827"/>
      <c r="ARQ274" s="827"/>
      <c r="ARR274" s="827"/>
      <c r="ARS274" s="827"/>
      <c r="ART274" s="827"/>
      <c r="ARU274" s="827"/>
      <c r="ARV274" s="827"/>
      <c r="ARW274" s="827"/>
      <c r="ARX274" s="827"/>
      <c r="ARY274" s="827"/>
      <c r="ARZ274" s="827"/>
      <c r="ASA274" s="827"/>
      <c r="ASB274" s="827"/>
      <c r="ASC274" s="844"/>
      <c r="ASD274" s="844"/>
      <c r="ASE274" s="844"/>
      <c r="ASF274" s="844"/>
      <c r="ASG274" s="844"/>
      <c r="ASH274" s="827"/>
      <c r="ASI274" s="827"/>
      <c r="ASJ274" s="844"/>
      <c r="ASK274" s="844"/>
      <c r="ASL274" s="827"/>
      <c r="ASM274" s="827"/>
      <c r="ASN274" s="844"/>
      <c r="ASO274" s="844"/>
      <c r="ASP274" s="827"/>
      <c r="ASQ274" s="827"/>
      <c r="ASR274" s="827"/>
      <c r="ASS274" s="827"/>
      <c r="AST274" s="827"/>
      <c r="ASU274" s="827"/>
      <c r="ASV274" s="827"/>
      <c r="ASW274" s="844"/>
      <c r="ASX274" s="844"/>
      <c r="ASY274" s="827"/>
      <c r="ASZ274" s="827"/>
      <c r="ATA274" s="844"/>
      <c r="ATB274" s="844"/>
      <c r="ATC274" s="827"/>
      <c r="ATD274" s="827"/>
      <c r="ATE274" s="827"/>
      <c r="ATF274" s="827"/>
      <c r="ATG274" s="827"/>
      <c r="ATH274" s="843"/>
      <c r="ATI274" s="845"/>
      <c r="ATJ274" s="827"/>
      <c r="ATK274" s="827"/>
      <c r="ATL274" s="827"/>
      <c r="ATM274" s="827"/>
      <c r="ATN274" s="827"/>
      <c r="ATO274" s="827"/>
      <c r="ATP274" s="827"/>
      <c r="ATQ274" s="846"/>
      <c r="ATR274" s="846"/>
      <c r="ATS274" s="846"/>
      <c r="ATT274" s="846"/>
      <c r="ATU274" s="846"/>
      <c r="ATV274" s="846"/>
      <c r="ATW274" s="846"/>
      <c r="ATX274" s="846"/>
      <c r="ATY274" s="846"/>
      <c r="ATZ274" s="846"/>
      <c r="AUA274" s="846"/>
      <c r="AUB274" s="846"/>
      <c r="AUC274" s="846"/>
      <c r="AUD274" s="846"/>
      <c r="AUE274" s="846"/>
      <c r="AUF274" s="846"/>
      <c r="AUG274" s="846"/>
      <c r="AUH274" s="846"/>
      <c r="AUI274" s="846"/>
      <c r="AUJ274" s="846"/>
      <c r="AUK274" s="846"/>
      <c r="AUL274" s="846"/>
      <c r="AUM274" s="846"/>
      <c r="AUN274" s="846"/>
      <c r="AUO274" s="846"/>
      <c r="AUP274" s="846"/>
      <c r="AUQ274" s="846"/>
      <c r="AUR274" s="846"/>
      <c r="AUS274" s="846"/>
      <c r="AUT274" s="846"/>
      <c r="AUU274" s="846"/>
      <c r="AUV274" s="846"/>
      <c r="AUW274" s="846"/>
      <c r="AUX274" s="846"/>
      <c r="AUY274" s="846"/>
      <c r="AUZ274" s="846"/>
      <c r="AVA274" s="846"/>
      <c r="AVB274" s="846"/>
      <c r="AVC274" s="846"/>
      <c r="AVD274" s="846"/>
      <c r="AVE274" s="846"/>
      <c r="AVF274" s="846"/>
      <c r="AVG274" s="846"/>
      <c r="AVH274" s="846"/>
      <c r="AVI274" s="827"/>
      <c r="AVJ274" s="827"/>
      <c r="AVK274" s="827"/>
      <c r="AVL274" s="827"/>
      <c r="AVM274" s="827"/>
      <c r="AVN274" s="827"/>
      <c r="AVO274" s="827"/>
      <c r="AVP274" s="827"/>
      <c r="AVQ274" s="827"/>
      <c r="AVR274" s="827"/>
      <c r="AVS274" s="827"/>
      <c r="AVT274" s="827"/>
      <c r="AVU274" s="827"/>
      <c r="AVV274" s="827"/>
      <c r="AVW274" s="827"/>
      <c r="AVX274" s="827"/>
      <c r="AVY274" s="827"/>
      <c r="AVZ274" s="827"/>
      <c r="AWA274" s="827"/>
      <c r="AWB274" s="827"/>
      <c r="AWC274" s="827"/>
      <c r="AWD274" s="827"/>
      <c r="AWE274" s="827"/>
      <c r="AWF274" s="827"/>
      <c r="AWG274" s="844"/>
      <c r="AWH274" s="844"/>
      <c r="AWI274" s="844"/>
      <c r="AWJ274" s="844"/>
      <c r="AWK274" s="844"/>
      <c r="AWL274" s="827"/>
      <c r="AWM274" s="827"/>
      <c r="AWN274" s="844"/>
      <c r="AWO274" s="844"/>
      <c r="AWP274" s="827"/>
      <c r="AWQ274" s="827"/>
      <c r="AWR274" s="844"/>
      <c r="AWS274" s="844"/>
      <c r="AWT274" s="827"/>
      <c r="AWU274" s="827"/>
      <c r="AWV274" s="827"/>
      <c r="AWW274" s="827"/>
      <c r="AWX274" s="827"/>
      <c r="AWY274" s="827"/>
      <c r="AWZ274" s="827"/>
      <c r="AXA274" s="844"/>
      <c r="AXB274" s="844"/>
      <c r="AXC274" s="827"/>
      <c r="AXD274" s="827"/>
      <c r="AXE274" s="844"/>
      <c r="AXF274" s="844"/>
      <c r="AXG274" s="827"/>
      <c r="AXH274" s="827"/>
      <c r="AXI274" s="827"/>
      <c r="AXJ274" s="827"/>
      <c r="AXK274" s="827"/>
      <c r="AXL274" s="843"/>
      <c r="AXM274" s="845"/>
      <c r="AXN274" s="827"/>
      <c r="AXO274" s="827"/>
      <c r="AXP274" s="827"/>
      <c r="AXQ274" s="827"/>
      <c r="AXR274" s="827"/>
      <c r="AXS274" s="827"/>
      <c r="AXT274" s="827"/>
      <c r="AXU274" s="846"/>
      <c r="AXV274" s="846"/>
      <c r="AXW274" s="846"/>
      <c r="AXX274" s="846"/>
      <c r="AXY274" s="846"/>
      <c r="AXZ274" s="846"/>
      <c r="AYA274" s="846"/>
      <c r="AYB274" s="846"/>
      <c r="AYC274" s="846"/>
      <c r="AYD274" s="846"/>
      <c r="AYE274" s="846"/>
      <c r="AYF274" s="846"/>
      <c r="AYG274" s="846"/>
      <c r="AYH274" s="846"/>
      <c r="AYI274" s="846"/>
      <c r="AYJ274" s="846"/>
      <c r="AYK274" s="846"/>
      <c r="AYL274" s="846"/>
      <c r="AYM274" s="846"/>
      <c r="AYN274" s="846"/>
      <c r="AYO274" s="846"/>
      <c r="AYP274" s="846"/>
      <c r="AYQ274" s="846"/>
      <c r="AYR274" s="846"/>
      <c r="AYS274" s="846"/>
      <c r="AYT274" s="846"/>
      <c r="AYU274" s="846"/>
      <c r="AYV274" s="846"/>
      <c r="AYW274" s="846"/>
      <c r="AYX274" s="846"/>
      <c r="AYY274" s="846"/>
      <c r="AYZ274" s="846"/>
      <c r="AZA274" s="846"/>
      <c r="AZB274" s="846"/>
      <c r="AZC274" s="846"/>
      <c r="AZD274" s="846"/>
      <c r="AZE274" s="846"/>
      <c r="AZF274" s="846"/>
      <c r="AZG274" s="846"/>
      <c r="AZH274" s="846"/>
      <c r="AZI274" s="846"/>
      <c r="AZJ274" s="846"/>
      <c r="AZK274" s="846"/>
      <c r="AZL274" s="846"/>
      <c r="AZM274" s="827"/>
      <c r="AZN274" s="827"/>
      <c r="AZO274" s="827"/>
      <c r="AZP274" s="827"/>
      <c r="AZQ274" s="827"/>
      <c r="AZR274" s="827"/>
      <c r="AZS274" s="827"/>
      <c r="AZT274" s="827"/>
      <c r="AZU274" s="827"/>
      <c r="AZV274" s="827"/>
      <c r="AZW274" s="827"/>
      <c r="AZX274" s="827"/>
      <c r="AZY274" s="827"/>
      <c r="AZZ274" s="827"/>
      <c r="BAA274" s="827"/>
      <c r="BAB274" s="827"/>
      <c r="BAC274" s="827"/>
      <c r="BAD274" s="827"/>
      <c r="BAE274" s="827"/>
      <c r="BAF274" s="827"/>
      <c r="BAG274" s="827"/>
      <c r="BAH274" s="827"/>
      <c r="BAI274" s="827"/>
      <c r="BAJ274" s="827"/>
      <c r="BAK274" s="844"/>
      <c r="BAL274" s="844"/>
      <c r="BAM274" s="844"/>
      <c r="BAN274" s="844"/>
      <c r="BAO274" s="844"/>
      <c r="BAP274" s="827"/>
      <c r="BAQ274" s="827"/>
      <c r="BAR274" s="844"/>
      <c r="BAS274" s="844"/>
      <c r="BAT274" s="827"/>
      <c r="BAU274" s="827"/>
      <c r="BAV274" s="844"/>
      <c r="BAW274" s="844"/>
      <c r="BAX274" s="827"/>
      <c r="BAY274" s="827"/>
      <c r="BAZ274" s="827"/>
      <c r="BBA274" s="827"/>
      <c r="BBB274" s="827"/>
      <c r="BBC274" s="827"/>
      <c r="BBD274" s="827"/>
      <c r="BBE274" s="844"/>
      <c r="BBF274" s="844"/>
      <c r="BBG274" s="827"/>
      <c r="BBH274" s="827"/>
      <c r="BBI274" s="844"/>
      <c r="BBJ274" s="844"/>
      <c r="BBK274" s="827"/>
      <c r="BBL274" s="827"/>
      <c r="BBM274" s="827"/>
      <c r="BBN274" s="827"/>
      <c r="BBO274" s="827"/>
      <c r="BBP274" s="843"/>
      <c r="BBQ274" s="845"/>
      <c r="BBR274" s="827"/>
      <c r="BBS274" s="827"/>
      <c r="BBT274" s="827"/>
      <c r="BBU274" s="827"/>
      <c r="BBV274" s="827"/>
      <c r="BBW274" s="827"/>
      <c r="BBX274" s="827"/>
      <c r="BBY274" s="846"/>
      <c r="BBZ274" s="846"/>
      <c r="BCA274" s="846"/>
      <c r="BCB274" s="846"/>
      <c r="BCC274" s="846"/>
      <c r="BCD274" s="846"/>
      <c r="BCE274" s="846"/>
      <c r="BCF274" s="846"/>
      <c r="BCG274" s="846"/>
      <c r="BCH274" s="846"/>
      <c r="BCI274" s="846"/>
      <c r="BCJ274" s="846"/>
      <c r="BCK274" s="846"/>
      <c r="BCL274" s="846"/>
      <c r="BCM274" s="846"/>
      <c r="BCN274" s="846"/>
      <c r="BCO274" s="846"/>
      <c r="BCP274" s="846"/>
      <c r="BCQ274" s="846"/>
      <c r="BCR274" s="846"/>
      <c r="BCS274" s="846"/>
      <c r="BCT274" s="846"/>
      <c r="BCU274" s="846"/>
      <c r="BCV274" s="846"/>
      <c r="BCW274" s="846"/>
      <c r="BCX274" s="846"/>
      <c r="BCY274" s="846"/>
      <c r="BCZ274" s="846"/>
      <c r="BDA274" s="846"/>
      <c r="BDB274" s="846"/>
      <c r="BDC274" s="846"/>
      <c r="BDD274" s="846"/>
      <c r="BDE274" s="846"/>
      <c r="BDF274" s="846"/>
      <c r="BDG274" s="846"/>
      <c r="BDH274" s="846"/>
      <c r="BDI274" s="846"/>
      <c r="BDJ274" s="846"/>
      <c r="BDK274" s="846"/>
      <c r="BDL274" s="846"/>
      <c r="BDM274" s="846"/>
      <c r="BDN274" s="846"/>
      <c r="BDO274" s="846"/>
      <c r="BDP274" s="846"/>
      <c r="BDQ274" s="827"/>
      <c r="BDR274" s="827"/>
      <c r="BDS274" s="827"/>
      <c r="BDT274" s="827"/>
      <c r="BDU274" s="827"/>
      <c r="BDV274" s="827"/>
      <c r="BDW274" s="827"/>
      <c r="BDX274" s="827"/>
      <c r="BDY274" s="827"/>
      <c r="BDZ274" s="827"/>
      <c r="BEA274" s="827"/>
      <c r="BEB274" s="827"/>
      <c r="BEC274" s="827"/>
      <c r="BED274" s="827"/>
      <c r="BEE274" s="827"/>
      <c r="BEF274" s="827"/>
      <c r="BEG274" s="827"/>
      <c r="BEH274" s="827"/>
      <c r="BEI274" s="827"/>
      <c r="BEJ274" s="827"/>
      <c r="BEK274" s="827"/>
      <c r="BEL274" s="827"/>
      <c r="BEM274" s="827"/>
      <c r="BEN274" s="827"/>
      <c r="BEO274" s="844"/>
      <c r="BEP274" s="844"/>
      <c r="BEQ274" s="844"/>
      <c r="BER274" s="844"/>
      <c r="BES274" s="844"/>
      <c r="BET274" s="827"/>
      <c r="BEU274" s="827"/>
      <c r="BEV274" s="844"/>
      <c r="BEW274" s="844"/>
      <c r="BEX274" s="827"/>
      <c r="BEY274" s="827"/>
      <c r="BEZ274" s="844"/>
      <c r="BFA274" s="844"/>
      <c r="BFB274" s="827"/>
      <c r="BFC274" s="827"/>
      <c r="BFD274" s="827"/>
      <c r="BFE274" s="827"/>
      <c r="BFF274" s="827"/>
      <c r="BFG274" s="827"/>
      <c r="BFH274" s="827"/>
      <c r="BFI274" s="844"/>
      <c r="BFJ274" s="844"/>
      <c r="BFK274" s="827"/>
      <c r="BFL274" s="827"/>
      <c r="BFM274" s="844"/>
      <c r="BFN274" s="844"/>
      <c r="BFO274" s="827"/>
      <c r="BFP274" s="827"/>
      <c r="BFQ274" s="827"/>
      <c r="BFR274" s="827"/>
      <c r="BFS274" s="827"/>
      <c r="BFT274" s="843"/>
      <c r="BFU274" s="845"/>
      <c r="BFV274" s="827"/>
      <c r="BFW274" s="827"/>
      <c r="BFX274" s="827"/>
      <c r="BFY274" s="827"/>
      <c r="BFZ274" s="827"/>
      <c r="BGA274" s="827"/>
      <c r="BGB274" s="827"/>
      <c r="BGC274" s="846"/>
      <c r="BGD274" s="846"/>
      <c r="BGE274" s="846"/>
      <c r="BGF274" s="846"/>
      <c r="BGG274" s="846"/>
      <c r="BGH274" s="846"/>
      <c r="BGI274" s="846"/>
      <c r="BGJ274" s="846"/>
      <c r="BGK274" s="846"/>
      <c r="BGL274" s="846"/>
      <c r="BGM274" s="846"/>
      <c r="BGN274" s="846"/>
      <c r="BGO274" s="846"/>
      <c r="BGP274" s="846"/>
      <c r="BGQ274" s="846"/>
      <c r="BGR274" s="846"/>
      <c r="BGS274" s="846"/>
      <c r="BGT274" s="846"/>
      <c r="BGU274" s="846"/>
      <c r="BGV274" s="846"/>
      <c r="BGW274" s="846"/>
      <c r="BGX274" s="846"/>
      <c r="BGY274" s="846"/>
      <c r="BGZ274" s="846"/>
      <c r="BHA274" s="846"/>
      <c r="BHB274" s="846"/>
      <c r="BHC274" s="846"/>
      <c r="BHD274" s="846"/>
      <c r="BHE274" s="846"/>
      <c r="BHF274" s="846"/>
      <c r="BHG274" s="846"/>
      <c r="BHH274" s="846"/>
      <c r="BHI274" s="846"/>
      <c r="BHJ274" s="846"/>
      <c r="BHK274" s="846"/>
      <c r="BHL274" s="846"/>
      <c r="BHM274" s="846"/>
      <c r="BHN274" s="846"/>
      <c r="BHO274" s="846"/>
      <c r="BHP274" s="846"/>
      <c r="BHQ274" s="846"/>
      <c r="BHR274" s="846"/>
      <c r="BHS274" s="846"/>
      <c r="BHT274" s="846"/>
      <c r="BHU274" s="827"/>
      <c r="BHV274" s="827"/>
      <c r="BHW274" s="827"/>
      <c r="BHX274" s="827"/>
      <c r="BHY274" s="827"/>
      <c r="BHZ274" s="827"/>
      <c r="BIA274" s="827"/>
      <c r="BIB274" s="827"/>
      <c r="BIC274" s="827"/>
      <c r="BID274" s="827"/>
      <c r="BIE274" s="827"/>
      <c r="BIF274" s="827"/>
      <c r="BIG274" s="827"/>
      <c r="BIH274" s="827"/>
      <c r="BII274" s="827"/>
      <c r="BIJ274" s="827"/>
      <c r="BIK274" s="827"/>
      <c r="BIL274" s="827"/>
      <c r="BIM274" s="827"/>
      <c r="BIN274" s="827"/>
      <c r="BIO274" s="827"/>
      <c r="BIP274" s="827"/>
      <c r="BIQ274" s="827"/>
      <c r="BIR274" s="827"/>
      <c r="BIS274" s="844"/>
      <c r="BIT274" s="844"/>
      <c r="BIU274" s="844"/>
      <c r="BIV274" s="844"/>
      <c r="BIW274" s="844"/>
      <c r="BIX274" s="827"/>
      <c r="BIY274" s="827"/>
      <c r="BIZ274" s="844"/>
      <c r="BJA274" s="844"/>
      <c r="BJB274" s="827"/>
      <c r="BJC274" s="827"/>
      <c r="BJD274" s="844"/>
      <c r="BJE274" s="844"/>
      <c r="BJF274" s="827"/>
      <c r="BJG274" s="827"/>
      <c r="BJH274" s="827"/>
      <c r="BJI274" s="827"/>
      <c r="BJJ274" s="827"/>
      <c r="BJK274" s="827"/>
      <c r="BJL274" s="827"/>
      <c r="BJM274" s="844"/>
      <c r="BJN274" s="844"/>
      <c r="BJO274" s="827"/>
      <c r="BJP274" s="827"/>
      <c r="BJQ274" s="844"/>
      <c r="BJR274" s="844"/>
      <c r="BJS274" s="827"/>
      <c r="BJT274" s="827"/>
      <c r="BJU274" s="827"/>
      <c r="BJV274" s="827"/>
      <c r="BJW274" s="827"/>
      <c r="BJX274" s="843"/>
      <c r="BJY274" s="845"/>
      <c r="BJZ274" s="827"/>
      <c r="BKA274" s="827"/>
      <c r="BKB274" s="827"/>
      <c r="BKC274" s="827"/>
      <c r="BKD274" s="827"/>
      <c r="BKE274" s="827"/>
      <c r="BKF274" s="827"/>
      <c r="BKG274" s="846"/>
      <c r="BKH274" s="846"/>
      <c r="BKI274" s="846"/>
      <c r="BKJ274" s="846"/>
      <c r="BKK274" s="846"/>
      <c r="BKL274" s="846"/>
      <c r="BKM274" s="846"/>
      <c r="BKN274" s="846"/>
      <c r="BKO274" s="846"/>
      <c r="BKP274" s="846"/>
      <c r="BKQ274" s="846"/>
      <c r="BKR274" s="846"/>
      <c r="BKS274" s="846"/>
      <c r="BKT274" s="846"/>
      <c r="BKU274" s="846"/>
      <c r="BKV274" s="846"/>
      <c r="BKW274" s="846"/>
      <c r="BKX274" s="846"/>
      <c r="BKY274" s="846"/>
      <c r="BKZ274" s="846"/>
      <c r="BLA274" s="846"/>
      <c r="BLB274" s="846"/>
      <c r="BLC274" s="846"/>
      <c r="BLD274" s="846"/>
      <c r="BLE274" s="846"/>
      <c r="BLF274" s="846"/>
      <c r="BLG274" s="846"/>
      <c r="BLH274" s="846"/>
      <c r="BLI274" s="846"/>
      <c r="BLJ274" s="846"/>
      <c r="BLK274" s="846"/>
      <c r="BLL274" s="846"/>
      <c r="BLM274" s="846"/>
      <c r="BLN274" s="846"/>
      <c r="BLO274" s="846"/>
      <c r="BLP274" s="846"/>
      <c r="BLQ274" s="846"/>
      <c r="BLR274" s="846"/>
      <c r="BLS274" s="846"/>
      <c r="BLT274" s="846"/>
      <c r="BLU274" s="846"/>
      <c r="BLV274" s="846"/>
      <c r="BLW274" s="846"/>
      <c r="BLX274" s="846"/>
      <c r="BLY274" s="827"/>
      <c r="BLZ274" s="827"/>
      <c r="BMA274" s="827"/>
      <c r="BMB274" s="827"/>
      <c r="BMC274" s="827"/>
      <c r="BMD274" s="827"/>
      <c r="BME274" s="827"/>
      <c r="BMF274" s="827"/>
      <c r="BMG274" s="827"/>
      <c r="BMH274" s="827"/>
      <c r="BMI274" s="827"/>
      <c r="BMJ274" s="827"/>
      <c r="BMK274" s="827"/>
      <c r="BML274" s="827"/>
      <c r="BMM274" s="827"/>
      <c r="BMN274" s="827"/>
      <c r="BMO274" s="827"/>
      <c r="BMP274" s="827"/>
      <c r="BMQ274" s="827"/>
      <c r="BMR274" s="827"/>
      <c r="BMS274" s="827"/>
      <c r="BMT274" s="827"/>
      <c r="BMU274" s="827"/>
      <c r="BMV274" s="827"/>
      <c r="BMW274" s="844"/>
      <c r="BMX274" s="844"/>
      <c r="BMY274" s="844"/>
      <c r="BMZ274" s="844"/>
      <c r="BNA274" s="844"/>
      <c r="BNB274" s="827"/>
      <c r="BNC274" s="827"/>
      <c r="BND274" s="844"/>
      <c r="BNE274" s="844"/>
      <c r="BNF274" s="827"/>
      <c r="BNG274" s="827"/>
      <c r="BNH274" s="844"/>
      <c r="BNI274" s="844"/>
      <c r="BNJ274" s="827"/>
      <c r="BNK274" s="827"/>
      <c r="BNL274" s="827"/>
      <c r="BNM274" s="827"/>
      <c r="BNN274" s="827"/>
      <c r="BNO274" s="827"/>
      <c r="BNP274" s="827"/>
      <c r="BNQ274" s="844"/>
      <c r="BNR274" s="844"/>
      <c r="BNS274" s="827"/>
      <c r="BNT274" s="827"/>
      <c r="BNU274" s="844"/>
      <c r="BNV274" s="844"/>
      <c r="BNW274" s="827"/>
      <c r="BNX274" s="827"/>
      <c r="BNY274" s="827"/>
      <c r="BNZ274" s="827"/>
      <c r="BOA274" s="827"/>
      <c r="BOB274" s="843"/>
      <c r="BOC274" s="845"/>
      <c r="BOD274" s="827"/>
      <c r="BOE274" s="827"/>
      <c r="BOF274" s="827"/>
      <c r="BOG274" s="827"/>
      <c r="BOH274" s="827"/>
      <c r="BOI274" s="827"/>
      <c r="BOJ274" s="827"/>
      <c r="BOK274" s="846"/>
      <c r="BOL274" s="846"/>
      <c r="BOM274" s="846"/>
      <c r="BON274" s="846"/>
      <c r="BOO274" s="846"/>
      <c r="BOP274" s="846"/>
      <c r="BOQ274" s="846"/>
      <c r="BOR274" s="846"/>
      <c r="BOS274" s="846"/>
      <c r="BOT274" s="846"/>
      <c r="BOU274" s="846"/>
      <c r="BOV274" s="846"/>
      <c r="BOW274" s="846"/>
      <c r="BOX274" s="846"/>
      <c r="BOY274" s="846"/>
      <c r="BOZ274" s="846"/>
      <c r="BPA274" s="846"/>
      <c r="BPB274" s="846"/>
      <c r="BPC274" s="846"/>
      <c r="BPD274" s="846"/>
      <c r="BPE274" s="846"/>
      <c r="BPF274" s="846"/>
      <c r="BPG274" s="846"/>
      <c r="BPH274" s="846"/>
      <c r="BPI274" s="846"/>
      <c r="BPJ274" s="846"/>
      <c r="BPK274" s="846"/>
      <c r="BPL274" s="846"/>
      <c r="BPM274" s="846"/>
      <c r="BPN274" s="846"/>
      <c r="BPO274" s="846"/>
      <c r="BPP274" s="846"/>
      <c r="BPQ274" s="846"/>
      <c r="BPR274" s="846"/>
      <c r="BPS274" s="846"/>
      <c r="BPT274" s="846"/>
      <c r="BPU274" s="846"/>
      <c r="BPV274" s="846"/>
      <c r="BPW274" s="846"/>
      <c r="BPX274" s="846"/>
      <c r="BPY274" s="846"/>
      <c r="BPZ274" s="846"/>
      <c r="BQA274" s="846"/>
      <c r="BQB274" s="846"/>
      <c r="BQC274" s="827"/>
      <c r="BQD274" s="827"/>
      <c r="BQE274" s="827"/>
      <c r="BQF274" s="827"/>
      <c r="BQG274" s="827"/>
      <c r="BQH274" s="827"/>
      <c r="BQI274" s="827"/>
      <c r="BQJ274" s="827"/>
      <c r="BQK274" s="827"/>
      <c r="BQL274" s="827"/>
      <c r="BQM274" s="827"/>
      <c r="BQN274" s="827"/>
      <c r="BQO274" s="827"/>
      <c r="BQP274" s="827"/>
      <c r="BQQ274" s="827"/>
      <c r="BQR274" s="827"/>
      <c r="BQS274" s="827"/>
      <c r="BQT274" s="827"/>
      <c r="BQU274" s="827"/>
      <c r="BQV274" s="827"/>
      <c r="BQW274" s="827"/>
      <c r="BQX274" s="827"/>
      <c r="BQY274" s="827"/>
      <c r="BQZ274" s="827"/>
      <c r="BRA274" s="844"/>
      <c r="BRB274" s="844"/>
      <c r="BRC274" s="844"/>
      <c r="BRD274" s="844"/>
      <c r="BRE274" s="844"/>
      <c r="BRF274" s="827"/>
      <c r="BRG274" s="827"/>
      <c r="BRH274" s="844"/>
      <c r="BRI274" s="844"/>
      <c r="BRJ274" s="827"/>
      <c r="BRK274" s="827"/>
      <c r="BRL274" s="844"/>
      <c r="BRM274" s="844"/>
      <c r="BRN274" s="827"/>
      <c r="BRO274" s="827"/>
      <c r="BRP274" s="827"/>
      <c r="BRQ274" s="827"/>
      <c r="BRR274" s="827"/>
      <c r="BRS274" s="827"/>
      <c r="BRT274" s="827"/>
      <c r="BRU274" s="844"/>
      <c r="BRV274" s="844"/>
      <c r="BRW274" s="827"/>
      <c r="BRX274" s="827"/>
      <c r="BRY274" s="844"/>
      <c r="BRZ274" s="844"/>
      <c r="BSA274" s="827"/>
      <c r="BSB274" s="827"/>
      <c r="BSC274" s="827"/>
      <c r="BSD274" s="827"/>
      <c r="BSE274" s="827"/>
      <c r="BSF274" s="843"/>
      <c r="BSG274" s="845"/>
      <c r="BSH274" s="827"/>
      <c r="BSI274" s="827"/>
      <c r="BSJ274" s="827"/>
      <c r="BSK274" s="827"/>
      <c r="BSL274" s="827"/>
      <c r="BSM274" s="827"/>
      <c r="BSN274" s="827"/>
      <c r="BSO274" s="846"/>
      <c r="BSP274" s="846"/>
      <c r="BSQ274" s="846"/>
      <c r="BSR274" s="846"/>
      <c r="BSS274" s="846"/>
      <c r="BST274" s="846"/>
      <c r="BSU274" s="846"/>
      <c r="BSV274" s="846"/>
      <c r="BSW274" s="846"/>
      <c r="BSX274" s="846"/>
      <c r="BSY274" s="846"/>
      <c r="BSZ274" s="846"/>
      <c r="BTA274" s="846"/>
      <c r="BTB274" s="846"/>
      <c r="BTC274" s="846"/>
      <c r="BTD274" s="846"/>
      <c r="BTE274" s="846"/>
      <c r="BTF274" s="846"/>
      <c r="BTG274" s="846"/>
      <c r="BTH274" s="846"/>
      <c r="BTI274" s="846"/>
      <c r="BTJ274" s="846"/>
      <c r="BTK274" s="846"/>
      <c r="BTL274" s="846"/>
      <c r="BTM274" s="846"/>
      <c r="BTN274" s="846"/>
      <c r="BTO274" s="846"/>
      <c r="BTP274" s="846"/>
      <c r="BTQ274" s="846"/>
      <c r="BTR274" s="846"/>
      <c r="BTS274" s="846"/>
      <c r="BTT274" s="846"/>
      <c r="BTU274" s="846"/>
      <c r="BTV274" s="846"/>
      <c r="BTW274" s="846"/>
      <c r="BTX274" s="846"/>
      <c r="BTY274" s="846"/>
      <c r="BTZ274" s="846"/>
      <c r="BUA274" s="846"/>
      <c r="BUB274" s="846"/>
      <c r="BUC274" s="846"/>
      <c r="BUD274" s="846"/>
      <c r="BUE274" s="846"/>
      <c r="BUF274" s="846"/>
      <c r="BUG274" s="827"/>
      <c r="BUH274" s="827"/>
      <c r="BUI274" s="827"/>
      <c r="BUJ274" s="827"/>
      <c r="BUK274" s="827"/>
      <c r="BUL274" s="827"/>
      <c r="BUM274" s="827"/>
      <c r="BUN274" s="827"/>
      <c r="BUO274" s="827"/>
      <c r="BUP274" s="827"/>
      <c r="BUQ274" s="827"/>
      <c r="BUR274" s="827"/>
      <c r="BUS274" s="827"/>
      <c r="BUT274" s="827"/>
      <c r="BUU274" s="827"/>
      <c r="BUV274" s="827"/>
      <c r="BUW274" s="827"/>
      <c r="BUX274" s="827"/>
      <c r="BUY274" s="827"/>
      <c r="BUZ274" s="827"/>
      <c r="BVA274" s="827"/>
      <c r="BVB274" s="827"/>
      <c r="BVC274" s="827"/>
      <c r="BVD274" s="827"/>
      <c r="BVE274" s="844"/>
      <c r="BVF274" s="844"/>
      <c r="BVG274" s="844"/>
      <c r="BVH274" s="844"/>
      <c r="BVI274" s="844"/>
      <c r="BVJ274" s="827"/>
      <c r="BVK274" s="827"/>
      <c r="BVL274" s="844"/>
      <c r="BVM274" s="844"/>
      <c r="BVN274" s="827"/>
      <c r="BVO274" s="827"/>
      <c r="BVP274" s="844"/>
      <c r="BVQ274" s="844"/>
      <c r="BVR274" s="827"/>
      <c r="BVS274" s="827"/>
      <c r="BVT274" s="827"/>
      <c r="BVU274" s="827"/>
      <c r="BVV274" s="827"/>
      <c r="BVW274" s="827"/>
      <c r="BVX274" s="827"/>
      <c r="BVY274" s="844"/>
      <c r="BVZ274" s="844"/>
      <c r="BWA274" s="827"/>
      <c r="BWB274" s="827"/>
      <c r="BWC274" s="844"/>
      <c r="BWD274" s="844"/>
      <c r="BWE274" s="827"/>
      <c r="BWF274" s="827"/>
      <c r="BWG274" s="827"/>
      <c r="BWH274" s="827"/>
      <c r="BWI274" s="827"/>
      <c r="BWJ274" s="843"/>
      <c r="BWK274" s="845"/>
      <c r="BWL274" s="827"/>
      <c r="BWM274" s="827"/>
      <c r="BWN274" s="827"/>
      <c r="BWO274" s="827"/>
      <c r="BWP274" s="827"/>
      <c r="BWQ274" s="827"/>
      <c r="BWR274" s="827"/>
      <c r="BWS274" s="846"/>
      <c r="BWT274" s="846"/>
      <c r="BWU274" s="846"/>
      <c r="BWV274" s="846"/>
      <c r="BWW274" s="846"/>
      <c r="BWX274" s="846"/>
      <c r="BWY274" s="846"/>
      <c r="BWZ274" s="846"/>
      <c r="BXA274" s="846"/>
      <c r="BXB274" s="846"/>
      <c r="BXC274" s="846"/>
      <c r="BXD274" s="846"/>
      <c r="BXE274" s="846"/>
      <c r="BXF274" s="846"/>
      <c r="BXG274" s="846"/>
      <c r="BXH274" s="846"/>
      <c r="BXI274" s="846"/>
      <c r="BXJ274" s="846"/>
      <c r="BXK274" s="846"/>
      <c r="BXL274" s="846"/>
      <c r="BXM274" s="846"/>
      <c r="BXN274" s="846"/>
      <c r="BXO274" s="846"/>
      <c r="BXP274" s="846"/>
      <c r="BXQ274" s="846"/>
      <c r="BXR274" s="846"/>
      <c r="BXS274" s="846"/>
      <c r="BXT274" s="846"/>
      <c r="BXU274" s="846"/>
      <c r="BXV274" s="846"/>
      <c r="BXW274" s="846"/>
      <c r="BXX274" s="846"/>
      <c r="BXY274" s="846"/>
      <c r="BXZ274" s="846"/>
      <c r="BYA274" s="846"/>
      <c r="BYB274" s="846"/>
      <c r="BYC274" s="846"/>
      <c r="BYD274" s="846"/>
      <c r="BYE274" s="846"/>
      <c r="BYF274" s="846"/>
      <c r="BYG274" s="846"/>
      <c r="BYH274" s="846"/>
      <c r="BYI274" s="846"/>
      <c r="BYJ274" s="846"/>
      <c r="BYK274" s="827"/>
      <c r="BYL274" s="827"/>
      <c r="BYM274" s="827"/>
      <c r="BYN274" s="827"/>
      <c r="BYO274" s="827"/>
      <c r="BYP274" s="827"/>
      <c r="BYQ274" s="827"/>
      <c r="BYR274" s="827"/>
      <c r="BYS274" s="827"/>
      <c r="BYT274" s="827"/>
      <c r="BYU274" s="827"/>
      <c r="BYV274" s="827"/>
      <c r="BYW274" s="827"/>
      <c r="BYX274" s="827"/>
      <c r="BYY274" s="827"/>
      <c r="BYZ274" s="827"/>
      <c r="BZA274" s="827"/>
      <c r="BZB274" s="827"/>
      <c r="BZC274" s="827"/>
      <c r="BZD274" s="827"/>
      <c r="BZE274" s="827"/>
      <c r="BZF274" s="827"/>
      <c r="BZG274" s="827"/>
      <c r="BZH274" s="827"/>
      <c r="BZI274" s="844"/>
      <c r="BZJ274" s="844"/>
      <c r="BZK274" s="844"/>
      <c r="BZL274" s="844"/>
      <c r="BZM274" s="844"/>
      <c r="BZN274" s="827"/>
      <c r="BZO274" s="827"/>
      <c r="BZP274" s="844"/>
      <c r="BZQ274" s="844"/>
      <c r="BZR274" s="827"/>
      <c r="BZS274" s="827"/>
      <c r="BZT274" s="844"/>
      <c r="BZU274" s="844"/>
      <c r="BZV274" s="827"/>
      <c r="BZW274" s="827"/>
      <c r="BZX274" s="827"/>
      <c r="BZY274" s="827"/>
      <c r="BZZ274" s="827"/>
      <c r="CAA274" s="827"/>
      <c r="CAB274" s="827"/>
      <c r="CAC274" s="844"/>
      <c r="CAD274" s="844"/>
      <c r="CAE274" s="827"/>
      <c r="CAF274" s="827"/>
      <c r="CAG274" s="844"/>
      <c r="CAH274" s="844"/>
      <c r="CAI274" s="827"/>
      <c r="CAJ274" s="827"/>
      <c r="CAK274" s="827"/>
      <c r="CAL274" s="827"/>
      <c r="CAM274" s="827"/>
      <c r="CAN274" s="843"/>
      <c r="CAO274" s="845"/>
      <c r="CAP274" s="827"/>
      <c r="CAQ274" s="827"/>
      <c r="CAR274" s="827"/>
      <c r="CAS274" s="827"/>
      <c r="CAT274" s="827"/>
      <c r="CAU274" s="827"/>
      <c r="CAV274" s="827"/>
      <c r="CAW274" s="846"/>
      <c r="CAX274" s="846"/>
      <c r="CAY274" s="846"/>
      <c r="CAZ274" s="846"/>
      <c r="CBA274" s="846"/>
      <c r="CBB274" s="846"/>
      <c r="CBC274" s="846"/>
      <c r="CBD274" s="846"/>
      <c r="CBE274" s="846"/>
      <c r="CBF274" s="846"/>
      <c r="CBG274" s="846"/>
      <c r="CBH274" s="846"/>
      <c r="CBI274" s="846"/>
      <c r="CBJ274" s="846"/>
      <c r="CBK274" s="846"/>
      <c r="CBL274" s="846"/>
      <c r="CBM274" s="846"/>
      <c r="CBN274" s="846"/>
      <c r="CBO274" s="846"/>
      <c r="CBP274" s="846"/>
      <c r="CBQ274" s="846"/>
      <c r="CBR274" s="846"/>
      <c r="CBS274" s="846"/>
      <c r="CBT274" s="846"/>
      <c r="CBU274" s="846"/>
      <c r="CBV274" s="846"/>
      <c r="CBW274" s="846"/>
      <c r="CBX274" s="846"/>
      <c r="CBY274" s="846"/>
      <c r="CBZ274" s="846"/>
      <c r="CCA274" s="846"/>
      <c r="CCB274" s="846"/>
      <c r="CCC274" s="846"/>
      <c r="CCD274" s="846"/>
      <c r="CCE274" s="846"/>
      <c r="CCF274" s="846"/>
      <c r="CCG274" s="846"/>
      <c r="CCH274" s="846"/>
      <c r="CCI274" s="846"/>
      <c r="CCJ274" s="846"/>
      <c r="CCK274" s="846"/>
      <c r="CCL274" s="846"/>
      <c r="CCM274" s="846"/>
      <c r="CCN274" s="846"/>
      <c r="CCO274" s="827"/>
      <c r="CCP274" s="827"/>
      <c r="CCQ274" s="827"/>
      <c r="CCR274" s="827"/>
      <c r="CCS274" s="827"/>
      <c r="CCT274" s="827"/>
      <c r="CCU274" s="827"/>
      <c r="CCV274" s="827"/>
      <c r="CCW274" s="827"/>
      <c r="CCX274" s="827"/>
      <c r="CCY274" s="827"/>
      <c r="CCZ274" s="827"/>
      <c r="CDA274" s="827"/>
      <c r="CDB274" s="827"/>
      <c r="CDC274" s="827"/>
      <c r="CDD274" s="827"/>
      <c r="CDE274" s="827"/>
      <c r="CDF274" s="827"/>
      <c r="CDG274" s="827"/>
      <c r="CDH274" s="827"/>
      <c r="CDI274" s="827"/>
      <c r="CDJ274" s="827"/>
      <c r="CDK274" s="827"/>
      <c r="CDL274" s="827"/>
      <c r="CDM274" s="844"/>
      <c r="CDN274" s="844"/>
      <c r="CDO274" s="844"/>
      <c r="CDP274" s="844"/>
      <c r="CDQ274" s="844"/>
      <c r="CDR274" s="827"/>
      <c r="CDS274" s="827"/>
      <c r="CDT274" s="844"/>
      <c r="CDU274" s="844"/>
      <c r="CDV274" s="827"/>
      <c r="CDW274" s="827"/>
      <c r="CDX274" s="844"/>
      <c r="CDY274" s="844"/>
      <c r="CDZ274" s="827"/>
      <c r="CEA274" s="827"/>
      <c r="CEB274" s="827"/>
      <c r="CEC274" s="827"/>
      <c r="CED274" s="827"/>
      <c r="CEE274" s="827"/>
      <c r="CEF274" s="827"/>
      <c r="CEG274" s="844"/>
      <c r="CEH274" s="844"/>
      <c r="CEI274" s="827"/>
      <c r="CEJ274" s="827"/>
      <c r="CEK274" s="844"/>
      <c r="CEL274" s="844"/>
      <c r="CEM274" s="827"/>
      <c r="CEN274" s="827"/>
      <c r="CEO274" s="827"/>
      <c r="CEP274" s="827"/>
      <c r="CEQ274" s="827"/>
      <c r="CER274" s="843"/>
      <c r="CES274" s="845"/>
      <c r="CET274" s="827"/>
      <c r="CEU274" s="827"/>
      <c r="CEV274" s="827"/>
      <c r="CEW274" s="827"/>
      <c r="CEX274" s="827"/>
      <c r="CEY274" s="827"/>
      <c r="CEZ274" s="827"/>
      <c r="CFA274" s="846"/>
      <c r="CFB274" s="846"/>
      <c r="CFC274" s="846"/>
      <c r="CFD274" s="846"/>
      <c r="CFE274" s="846"/>
      <c r="CFF274" s="846"/>
      <c r="CFG274" s="846"/>
      <c r="CFH274" s="846"/>
      <c r="CFI274" s="846"/>
      <c r="CFJ274" s="846"/>
      <c r="CFK274" s="846"/>
      <c r="CFL274" s="846"/>
      <c r="CFM274" s="846"/>
      <c r="CFN274" s="846"/>
      <c r="CFO274" s="846"/>
      <c r="CFP274" s="846"/>
      <c r="CFQ274" s="846"/>
      <c r="CFR274" s="846"/>
      <c r="CFS274" s="846"/>
      <c r="CFT274" s="846"/>
      <c r="CFU274" s="846"/>
      <c r="CFV274" s="846"/>
      <c r="CFW274" s="846"/>
      <c r="CFX274" s="846"/>
      <c r="CFY274" s="846"/>
      <c r="CFZ274" s="846"/>
      <c r="CGA274" s="846"/>
      <c r="CGB274" s="846"/>
      <c r="CGC274" s="846"/>
      <c r="CGD274" s="846"/>
      <c r="CGE274" s="846"/>
      <c r="CGF274" s="846"/>
      <c r="CGG274" s="846"/>
      <c r="CGH274" s="846"/>
      <c r="CGI274" s="846"/>
      <c r="CGJ274" s="846"/>
      <c r="CGK274" s="846"/>
      <c r="CGL274" s="846"/>
      <c r="CGM274" s="846"/>
      <c r="CGN274" s="846"/>
      <c r="CGO274" s="846"/>
      <c r="CGP274" s="846"/>
      <c r="CGQ274" s="846"/>
      <c r="CGR274" s="846"/>
      <c r="CGS274" s="827"/>
      <c r="CGT274" s="827"/>
      <c r="CGU274" s="827"/>
      <c r="CGV274" s="827"/>
      <c r="CGW274" s="827"/>
      <c r="CGX274" s="827"/>
      <c r="CGY274" s="827"/>
      <c r="CGZ274" s="827"/>
      <c r="CHA274" s="827"/>
      <c r="CHB274" s="827"/>
      <c r="CHC274" s="827"/>
      <c r="CHD274" s="827"/>
      <c r="CHE274" s="827"/>
      <c r="CHF274" s="827"/>
      <c r="CHG274" s="827"/>
      <c r="CHH274" s="827"/>
      <c r="CHI274" s="827"/>
      <c r="CHJ274" s="827"/>
      <c r="CHK274" s="827"/>
      <c r="CHL274" s="827"/>
      <c r="CHM274" s="827"/>
      <c r="CHN274" s="827"/>
      <c r="CHO274" s="827"/>
      <c r="CHP274" s="827"/>
      <c r="CHQ274" s="844"/>
      <c r="CHR274" s="844"/>
      <c r="CHS274" s="844"/>
      <c r="CHT274" s="844"/>
      <c r="CHU274" s="844"/>
      <c r="CHV274" s="827"/>
      <c r="CHW274" s="827"/>
      <c r="CHX274" s="844"/>
      <c r="CHY274" s="844"/>
      <c r="CHZ274" s="827"/>
      <c r="CIA274" s="827"/>
      <c r="CIB274" s="844"/>
      <c r="CIC274" s="844"/>
      <c r="CID274" s="827"/>
      <c r="CIE274" s="827"/>
      <c r="CIF274" s="827"/>
      <c r="CIG274" s="827"/>
      <c r="CIH274" s="827"/>
      <c r="CII274" s="827"/>
      <c r="CIJ274" s="827"/>
      <c r="CIK274" s="844"/>
      <c r="CIL274" s="844"/>
      <c r="CIM274" s="827"/>
      <c r="CIN274" s="827"/>
      <c r="CIO274" s="844"/>
      <c r="CIP274" s="844"/>
      <c r="CIQ274" s="827"/>
      <c r="CIR274" s="827"/>
      <c r="CIS274" s="827"/>
      <c r="CIT274" s="827"/>
      <c r="CIU274" s="827"/>
      <c r="CIV274" s="843"/>
      <c r="CIW274" s="845"/>
      <c r="CIX274" s="827"/>
      <c r="CIY274" s="827"/>
      <c r="CIZ274" s="827"/>
      <c r="CJA274" s="827"/>
      <c r="CJB274" s="827"/>
      <c r="CJC274" s="827"/>
      <c r="CJD274" s="827"/>
      <c r="CJE274" s="846"/>
      <c r="CJF274" s="846"/>
      <c r="CJG274" s="846"/>
      <c r="CJH274" s="846"/>
      <c r="CJI274" s="846"/>
      <c r="CJJ274" s="846"/>
      <c r="CJK274" s="846"/>
      <c r="CJL274" s="846"/>
      <c r="CJM274" s="846"/>
      <c r="CJN274" s="846"/>
      <c r="CJO274" s="846"/>
      <c r="CJP274" s="846"/>
      <c r="CJQ274" s="846"/>
      <c r="CJR274" s="846"/>
      <c r="CJS274" s="846"/>
      <c r="CJT274" s="846"/>
      <c r="CJU274" s="846"/>
      <c r="CJV274" s="846"/>
      <c r="CJW274" s="846"/>
      <c r="CJX274" s="846"/>
      <c r="CJY274" s="846"/>
      <c r="CJZ274" s="846"/>
      <c r="CKA274" s="846"/>
      <c r="CKB274" s="846"/>
      <c r="CKC274" s="846"/>
      <c r="CKD274" s="846"/>
      <c r="CKE274" s="846"/>
      <c r="CKF274" s="846"/>
      <c r="CKG274" s="846"/>
      <c r="CKH274" s="846"/>
      <c r="CKI274" s="846"/>
      <c r="CKJ274" s="846"/>
      <c r="CKK274" s="846"/>
      <c r="CKL274" s="846"/>
      <c r="CKM274" s="846"/>
      <c r="CKN274" s="846"/>
      <c r="CKO274" s="846"/>
      <c r="CKP274" s="846"/>
      <c r="CKQ274" s="846"/>
      <c r="CKR274" s="846"/>
      <c r="CKS274" s="846"/>
      <c r="CKT274" s="846"/>
      <c r="CKU274" s="846"/>
      <c r="CKV274" s="846"/>
      <c r="CKW274" s="827"/>
      <c r="CKX274" s="827"/>
      <c r="CKY274" s="827"/>
      <c r="CKZ274" s="827"/>
      <c r="CLA274" s="827"/>
      <c r="CLB274" s="827"/>
      <c r="CLC274" s="827"/>
      <c r="CLD274" s="827"/>
      <c r="CLE274" s="827"/>
      <c r="CLF274" s="827"/>
      <c r="CLG274" s="827"/>
      <c r="CLH274" s="827"/>
      <c r="CLI274" s="827"/>
      <c r="CLJ274" s="827"/>
      <c r="CLK274" s="827"/>
      <c r="CLL274" s="827"/>
      <c r="CLM274" s="827"/>
      <c r="CLN274" s="827"/>
      <c r="CLO274" s="827"/>
      <c r="CLP274" s="827"/>
      <c r="CLQ274" s="827"/>
      <c r="CLR274" s="827"/>
      <c r="CLS274" s="827"/>
      <c r="CLT274" s="827"/>
      <c r="CLU274" s="844"/>
      <c r="CLV274" s="844"/>
      <c r="CLW274" s="844"/>
      <c r="CLX274" s="844"/>
      <c r="CLY274" s="844"/>
      <c r="CLZ274" s="827"/>
      <c r="CMA274" s="827"/>
      <c r="CMB274" s="844"/>
      <c r="CMC274" s="844"/>
      <c r="CMD274" s="827"/>
      <c r="CME274" s="827"/>
      <c r="CMF274" s="844"/>
      <c r="CMG274" s="844"/>
      <c r="CMH274" s="827"/>
      <c r="CMI274" s="827"/>
      <c r="CMJ274" s="827"/>
      <c r="CMK274" s="827"/>
      <c r="CML274" s="827"/>
      <c r="CMM274" s="827"/>
      <c r="CMN274" s="827"/>
      <c r="CMO274" s="844"/>
      <c r="CMP274" s="844"/>
      <c r="CMQ274" s="827"/>
      <c r="CMR274" s="827"/>
      <c r="CMS274" s="844"/>
      <c r="CMT274" s="844"/>
      <c r="CMU274" s="827"/>
      <c r="CMV274" s="827"/>
      <c r="CMW274" s="827"/>
      <c r="CMX274" s="827"/>
      <c r="CMY274" s="827"/>
      <c r="CMZ274" s="843"/>
      <c r="CNA274" s="845"/>
      <c r="CNB274" s="827"/>
      <c r="CNC274" s="827"/>
      <c r="CND274" s="827"/>
      <c r="CNE274" s="827"/>
      <c r="CNF274" s="827"/>
      <c r="CNG274" s="827"/>
      <c r="CNH274" s="827"/>
      <c r="CNI274" s="846"/>
      <c r="CNJ274" s="846"/>
      <c r="CNK274" s="846"/>
      <c r="CNL274" s="846"/>
      <c r="CNM274" s="846"/>
      <c r="CNN274" s="846"/>
      <c r="CNO274" s="846"/>
      <c r="CNP274" s="846"/>
      <c r="CNQ274" s="846"/>
      <c r="CNR274" s="846"/>
      <c r="CNS274" s="846"/>
      <c r="CNT274" s="846"/>
      <c r="CNU274" s="846"/>
      <c r="CNV274" s="846"/>
      <c r="CNW274" s="846"/>
      <c r="CNX274" s="846"/>
      <c r="CNY274" s="846"/>
      <c r="CNZ274" s="846"/>
      <c r="COA274" s="846"/>
      <c r="COB274" s="846"/>
      <c r="COC274" s="846"/>
      <c r="COD274" s="846"/>
      <c r="COE274" s="846"/>
      <c r="COF274" s="846"/>
      <c r="COG274" s="846"/>
      <c r="COH274" s="846"/>
      <c r="COI274" s="846"/>
      <c r="COJ274" s="846"/>
      <c r="COK274" s="846"/>
      <c r="COL274" s="846"/>
      <c r="COM274" s="846"/>
      <c r="CON274" s="846"/>
      <c r="COO274" s="846"/>
      <c r="COP274" s="846"/>
      <c r="COQ274" s="846"/>
      <c r="COR274" s="846"/>
      <c r="COS274" s="846"/>
      <c r="COT274" s="846"/>
      <c r="COU274" s="846"/>
      <c r="COV274" s="846"/>
      <c r="COW274" s="846"/>
      <c r="COX274" s="846"/>
      <c r="COY274" s="846"/>
      <c r="COZ274" s="846"/>
      <c r="CPA274" s="827"/>
      <c r="CPB274" s="827"/>
      <c r="CPC274" s="827"/>
      <c r="CPD274" s="827"/>
      <c r="CPE274" s="827"/>
      <c r="CPF274" s="827"/>
      <c r="CPG274" s="827"/>
      <c r="CPH274" s="827"/>
      <c r="CPI274" s="827"/>
      <c r="CPJ274" s="827"/>
      <c r="CPK274" s="827"/>
      <c r="CPL274" s="827"/>
      <c r="CPM274" s="827"/>
      <c r="CPN274" s="827"/>
      <c r="CPO274" s="827"/>
      <c r="CPP274" s="827"/>
      <c r="CPQ274" s="827"/>
      <c r="CPR274" s="827"/>
      <c r="CPS274" s="827"/>
      <c r="CPT274" s="827"/>
      <c r="CPU274" s="827"/>
      <c r="CPV274" s="827"/>
      <c r="CPW274" s="827"/>
      <c r="CPX274" s="827"/>
      <c r="CPY274" s="844"/>
      <c r="CPZ274" s="844"/>
      <c r="CQA274" s="844"/>
      <c r="CQB274" s="844"/>
      <c r="CQC274" s="844"/>
      <c r="CQD274" s="827"/>
      <c r="CQE274" s="827"/>
      <c r="CQF274" s="844"/>
      <c r="CQG274" s="844"/>
      <c r="CQH274" s="827"/>
      <c r="CQI274" s="827"/>
      <c r="CQJ274" s="844"/>
      <c r="CQK274" s="844"/>
      <c r="CQL274" s="827"/>
      <c r="CQM274" s="827"/>
      <c r="CQN274" s="827"/>
      <c r="CQO274" s="827"/>
      <c r="CQP274" s="827"/>
      <c r="CQQ274" s="827"/>
      <c r="CQR274" s="827"/>
      <c r="CQS274" s="844"/>
      <c r="CQT274" s="844"/>
      <c r="CQU274" s="827"/>
      <c r="CQV274" s="827"/>
      <c r="CQW274" s="844"/>
      <c r="CQX274" s="844"/>
      <c r="CQY274" s="827"/>
      <c r="CQZ274" s="827"/>
      <c r="CRA274" s="827"/>
      <c r="CRB274" s="827"/>
      <c r="CRC274" s="827"/>
      <c r="CRD274" s="843"/>
      <c r="CRE274" s="845"/>
      <c r="CRF274" s="827"/>
      <c r="CRG274" s="827"/>
      <c r="CRH274" s="827"/>
      <c r="CRI274" s="827"/>
      <c r="CRJ274" s="827"/>
      <c r="CRK274" s="827"/>
      <c r="CRL274" s="827"/>
      <c r="CRM274" s="846"/>
      <c r="CRN274" s="846"/>
      <c r="CRO274" s="846"/>
      <c r="CRP274" s="846"/>
      <c r="CRQ274" s="846"/>
      <c r="CRR274" s="846"/>
      <c r="CRS274" s="846"/>
      <c r="CRT274" s="846"/>
      <c r="CRU274" s="846"/>
      <c r="CRV274" s="846"/>
      <c r="CRW274" s="846"/>
      <c r="CRX274" s="846"/>
      <c r="CRY274" s="846"/>
      <c r="CRZ274" s="846"/>
      <c r="CSA274" s="846"/>
      <c r="CSB274" s="846"/>
      <c r="CSC274" s="846"/>
      <c r="CSD274" s="846"/>
      <c r="CSE274" s="846"/>
      <c r="CSF274" s="846"/>
      <c r="CSG274" s="846"/>
      <c r="CSH274" s="846"/>
      <c r="CSI274" s="846"/>
      <c r="CSJ274" s="846"/>
      <c r="CSK274" s="846"/>
      <c r="CSL274" s="846"/>
      <c r="CSM274" s="846"/>
      <c r="CSN274" s="846"/>
      <c r="CSO274" s="846"/>
      <c r="CSP274" s="846"/>
      <c r="CSQ274" s="846"/>
      <c r="CSR274" s="846"/>
      <c r="CSS274" s="846"/>
      <c r="CST274" s="846"/>
      <c r="CSU274" s="846"/>
      <c r="CSV274" s="846"/>
      <c r="CSW274" s="846"/>
      <c r="CSX274" s="846"/>
      <c r="CSY274" s="846"/>
      <c r="CSZ274" s="846"/>
      <c r="CTA274" s="846"/>
      <c r="CTB274" s="846"/>
      <c r="CTC274" s="846"/>
      <c r="CTD274" s="846"/>
      <c r="CTE274" s="827"/>
      <c r="CTF274" s="827"/>
      <c r="CTG274" s="827"/>
      <c r="CTH274" s="827"/>
      <c r="CTI274" s="827"/>
      <c r="CTJ274" s="827"/>
      <c r="CTK274" s="827"/>
      <c r="CTL274" s="827"/>
      <c r="CTM274" s="827"/>
      <c r="CTN274" s="827"/>
      <c r="CTO274" s="827"/>
      <c r="CTP274" s="827"/>
      <c r="CTQ274" s="827"/>
      <c r="CTR274" s="827"/>
      <c r="CTS274" s="827"/>
      <c r="CTT274" s="827"/>
      <c r="CTU274" s="827"/>
      <c r="CTV274" s="827"/>
      <c r="CTW274" s="827"/>
      <c r="CTX274" s="827"/>
      <c r="CTY274" s="827"/>
      <c r="CTZ274" s="827"/>
      <c r="CUA274" s="827"/>
      <c r="CUB274" s="827"/>
      <c r="CUC274" s="844"/>
      <c r="CUD274" s="844"/>
      <c r="CUE274" s="844"/>
      <c r="CUF274" s="844"/>
      <c r="CUG274" s="844"/>
      <c r="CUH274" s="827"/>
      <c r="CUI274" s="827"/>
      <c r="CUJ274" s="844"/>
      <c r="CUK274" s="844"/>
      <c r="CUL274" s="827"/>
      <c r="CUM274" s="827"/>
      <c r="CUN274" s="844"/>
      <c r="CUO274" s="844"/>
      <c r="CUP274" s="827"/>
      <c r="CUQ274" s="827"/>
      <c r="CUR274" s="827"/>
      <c r="CUS274" s="827"/>
      <c r="CUT274" s="827"/>
      <c r="CUU274" s="827"/>
      <c r="CUV274" s="827"/>
      <c r="CUW274" s="844"/>
      <c r="CUX274" s="844"/>
      <c r="CUY274" s="827"/>
      <c r="CUZ274" s="827"/>
      <c r="CVA274" s="844"/>
      <c r="CVB274" s="844"/>
      <c r="CVC274" s="827"/>
      <c r="CVD274" s="827"/>
      <c r="CVE274" s="827"/>
      <c r="CVF274" s="827"/>
      <c r="CVG274" s="827"/>
      <c r="CVH274" s="843"/>
      <c r="CVI274" s="845"/>
      <c r="CVJ274" s="827"/>
      <c r="CVK274" s="827"/>
      <c r="CVL274" s="827"/>
      <c r="CVM274" s="827"/>
      <c r="CVN274" s="827"/>
      <c r="CVO274" s="827"/>
      <c r="CVP274" s="827"/>
      <c r="CVQ274" s="846"/>
      <c r="CVR274" s="846"/>
      <c r="CVS274" s="846"/>
      <c r="CVT274" s="846"/>
      <c r="CVU274" s="846"/>
      <c r="CVV274" s="846"/>
      <c r="CVW274" s="846"/>
      <c r="CVX274" s="846"/>
      <c r="CVY274" s="846"/>
      <c r="CVZ274" s="846"/>
      <c r="CWA274" s="846"/>
      <c r="CWB274" s="846"/>
      <c r="CWC274" s="846"/>
      <c r="CWD274" s="846"/>
      <c r="CWE274" s="846"/>
      <c r="CWF274" s="846"/>
      <c r="CWG274" s="846"/>
      <c r="CWH274" s="846"/>
      <c r="CWI274" s="846"/>
      <c r="CWJ274" s="846"/>
      <c r="CWK274" s="846"/>
      <c r="CWL274" s="846"/>
      <c r="CWM274" s="846"/>
      <c r="CWN274" s="846"/>
      <c r="CWO274" s="846"/>
      <c r="CWP274" s="846"/>
      <c r="CWQ274" s="846"/>
      <c r="CWR274" s="846"/>
      <c r="CWS274" s="846"/>
      <c r="CWT274" s="846"/>
      <c r="CWU274" s="846"/>
      <c r="CWV274" s="846"/>
      <c r="CWW274" s="846"/>
      <c r="CWX274" s="846"/>
      <c r="CWY274" s="846"/>
      <c r="CWZ274" s="846"/>
      <c r="CXA274" s="846"/>
      <c r="CXB274" s="846"/>
      <c r="CXC274" s="846"/>
      <c r="CXD274" s="846"/>
      <c r="CXE274" s="846"/>
      <c r="CXF274" s="846"/>
      <c r="CXG274" s="846"/>
      <c r="CXH274" s="846"/>
      <c r="CXI274" s="827"/>
      <c r="CXJ274" s="827"/>
      <c r="CXK274" s="827"/>
      <c r="CXL274" s="827"/>
      <c r="CXM274" s="827"/>
      <c r="CXN274" s="827"/>
      <c r="CXO274" s="827"/>
      <c r="CXP274" s="827"/>
      <c r="CXQ274" s="827"/>
      <c r="CXR274" s="827"/>
      <c r="CXS274" s="827"/>
      <c r="CXT274" s="827"/>
      <c r="CXU274" s="827"/>
      <c r="CXV274" s="827"/>
      <c r="CXW274" s="827"/>
      <c r="CXX274" s="827"/>
      <c r="CXY274" s="827"/>
      <c r="CXZ274" s="827"/>
      <c r="CYA274" s="827"/>
      <c r="CYB274" s="827"/>
      <c r="CYC274" s="827"/>
      <c r="CYD274" s="827"/>
      <c r="CYE274" s="827"/>
      <c r="CYF274" s="827"/>
      <c r="CYG274" s="844"/>
      <c r="CYH274" s="844"/>
      <c r="CYI274" s="844"/>
      <c r="CYJ274" s="844"/>
      <c r="CYK274" s="844"/>
      <c r="CYL274" s="827"/>
      <c r="CYM274" s="827"/>
      <c r="CYN274" s="844"/>
      <c r="CYO274" s="844"/>
      <c r="CYP274" s="827"/>
      <c r="CYQ274" s="827"/>
      <c r="CYR274" s="844"/>
      <c r="CYS274" s="844"/>
      <c r="CYT274" s="827"/>
      <c r="CYU274" s="827"/>
      <c r="CYV274" s="827"/>
      <c r="CYW274" s="827"/>
      <c r="CYX274" s="827"/>
      <c r="CYY274" s="827"/>
      <c r="CYZ274" s="827"/>
      <c r="CZA274" s="844"/>
      <c r="CZB274" s="844"/>
      <c r="CZC274" s="827"/>
      <c r="CZD274" s="827"/>
      <c r="CZE274" s="844"/>
      <c r="CZF274" s="844"/>
      <c r="CZG274" s="827"/>
      <c r="CZH274" s="827"/>
      <c r="CZI274" s="827"/>
      <c r="CZJ274" s="827"/>
      <c r="CZK274" s="827"/>
      <c r="CZL274" s="843"/>
      <c r="CZM274" s="845"/>
      <c r="CZN274" s="827"/>
      <c r="CZO274" s="827"/>
      <c r="CZP274" s="827"/>
      <c r="CZQ274" s="827"/>
      <c r="CZR274" s="827"/>
      <c r="CZS274" s="827"/>
      <c r="CZT274" s="827"/>
      <c r="CZU274" s="846"/>
      <c r="CZV274" s="846"/>
      <c r="CZW274" s="846"/>
      <c r="CZX274" s="846"/>
      <c r="CZY274" s="846"/>
      <c r="CZZ274" s="846"/>
      <c r="DAA274" s="846"/>
      <c r="DAB274" s="846"/>
      <c r="DAC274" s="846"/>
      <c r="DAD274" s="846"/>
      <c r="DAE274" s="846"/>
      <c r="DAF274" s="846"/>
      <c r="DAG274" s="846"/>
      <c r="DAH274" s="846"/>
      <c r="DAI274" s="846"/>
      <c r="DAJ274" s="846"/>
      <c r="DAK274" s="846"/>
      <c r="DAL274" s="846"/>
      <c r="DAM274" s="846"/>
      <c r="DAN274" s="846"/>
      <c r="DAO274" s="846"/>
      <c r="DAP274" s="846"/>
      <c r="DAQ274" s="846"/>
      <c r="DAR274" s="846"/>
      <c r="DAS274" s="846"/>
      <c r="DAT274" s="846"/>
      <c r="DAU274" s="846"/>
      <c r="DAV274" s="846"/>
      <c r="DAW274" s="846"/>
      <c r="DAX274" s="846"/>
      <c r="DAY274" s="846"/>
      <c r="DAZ274" s="846"/>
      <c r="DBA274" s="846"/>
      <c r="DBB274" s="846"/>
      <c r="DBC274" s="846"/>
      <c r="DBD274" s="846"/>
      <c r="DBE274" s="846"/>
      <c r="DBF274" s="846"/>
      <c r="DBG274" s="846"/>
      <c r="DBH274" s="846"/>
      <c r="DBI274" s="846"/>
      <c r="DBJ274" s="846"/>
      <c r="DBK274" s="846"/>
      <c r="DBL274" s="846"/>
      <c r="DBM274" s="827"/>
      <c r="DBN274" s="827"/>
      <c r="DBO274" s="827"/>
      <c r="DBP274" s="827"/>
      <c r="DBQ274" s="827"/>
      <c r="DBR274" s="827"/>
      <c r="DBS274" s="827"/>
      <c r="DBT274" s="827"/>
      <c r="DBU274" s="827"/>
      <c r="DBV274" s="827"/>
      <c r="DBW274" s="827"/>
      <c r="DBX274" s="827"/>
      <c r="DBY274" s="827"/>
      <c r="DBZ274" s="827"/>
      <c r="DCA274" s="827"/>
      <c r="DCB274" s="827"/>
      <c r="DCC274" s="827"/>
      <c r="DCD274" s="827"/>
      <c r="DCE274" s="827"/>
      <c r="DCF274" s="827"/>
      <c r="DCG274" s="827"/>
      <c r="DCH274" s="827"/>
      <c r="DCI274" s="827"/>
      <c r="DCJ274" s="827"/>
      <c r="DCK274" s="844"/>
      <c r="DCL274" s="844"/>
      <c r="DCM274" s="844"/>
      <c r="DCN274" s="844"/>
      <c r="DCO274" s="844"/>
      <c r="DCP274" s="827"/>
      <c r="DCQ274" s="827"/>
      <c r="DCR274" s="844"/>
      <c r="DCS274" s="844"/>
      <c r="DCT274" s="827"/>
      <c r="DCU274" s="827"/>
      <c r="DCV274" s="844"/>
      <c r="DCW274" s="844"/>
      <c r="DCX274" s="827"/>
      <c r="DCY274" s="827"/>
      <c r="DCZ274" s="827"/>
      <c r="DDA274" s="827"/>
      <c r="DDB274" s="827"/>
      <c r="DDC274" s="827"/>
      <c r="DDD274" s="827"/>
      <c r="DDE274" s="844"/>
      <c r="DDF274" s="844"/>
      <c r="DDG274" s="827"/>
      <c r="DDH274" s="827"/>
      <c r="DDI274" s="844"/>
      <c r="DDJ274" s="844"/>
      <c r="DDK274" s="827"/>
      <c r="DDL274" s="827"/>
      <c r="DDM274" s="827"/>
      <c r="DDN274" s="827"/>
      <c r="DDO274" s="827"/>
      <c r="DDP274" s="843"/>
      <c r="DDQ274" s="845"/>
      <c r="DDR274" s="827"/>
      <c r="DDS274" s="827"/>
      <c r="DDT274" s="827"/>
      <c r="DDU274" s="827"/>
      <c r="DDV274" s="827"/>
      <c r="DDW274" s="827"/>
      <c r="DDX274" s="827"/>
      <c r="DDY274" s="846"/>
      <c r="DDZ274" s="846"/>
      <c r="DEA274" s="846"/>
      <c r="DEB274" s="846"/>
      <c r="DEC274" s="846"/>
      <c r="DED274" s="846"/>
      <c r="DEE274" s="846"/>
      <c r="DEF274" s="846"/>
      <c r="DEG274" s="846"/>
      <c r="DEH274" s="846"/>
      <c r="DEI274" s="846"/>
      <c r="DEJ274" s="846"/>
      <c r="DEK274" s="846"/>
      <c r="DEL274" s="846"/>
      <c r="DEM274" s="846"/>
      <c r="DEN274" s="846"/>
      <c r="DEO274" s="846"/>
      <c r="DEP274" s="846"/>
      <c r="DEQ274" s="846"/>
      <c r="DER274" s="846"/>
      <c r="DES274" s="846"/>
      <c r="DET274" s="846"/>
      <c r="DEU274" s="846"/>
      <c r="DEV274" s="846"/>
      <c r="DEW274" s="846"/>
      <c r="DEX274" s="846"/>
      <c r="DEY274" s="846"/>
      <c r="DEZ274" s="846"/>
      <c r="DFA274" s="846"/>
      <c r="DFB274" s="846"/>
      <c r="DFC274" s="846"/>
      <c r="DFD274" s="846"/>
      <c r="DFE274" s="846"/>
      <c r="DFF274" s="846"/>
      <c r="DFG274" s="846"/>
      <c r="DFH274" s="846"/>
      <c r="DFI274" s="846"/>
      <c r="DFJ274" s="846"/>
      <c r="DFK274" s="846"/>
      <c r="DFL274" s="846"/>
      <c r="DFM274" s="846"/>
      <c r="DFN274" s="846"/>
      <c r="DFO274" s="846"/>
      <c r="DFP274" s="846"/>
      <c r="DFQ274" s="827"/>
      <c r="DFR274" s="827"/>
      <c r="DFS274" s="827"/>
      <c r="DFT274" s="827"/>
      <c r="DFU274" s="827"/>
      <c r="DFV274" s="827"/>
      <c r="DFW274" s="827"/>
      <c r="DFX274" s="827"/>
      <c r="DFY274" s="827"/>
      <c r="DFZ274" s="827"/>
      <c r="DGA274" s="827"/>
      <c r="DGB274" s="827"/>
      <c r="DGC274" s="827"/>
      <c r="DGD274" s="827"/>
      <c r="DGE274" s="827"/>
      <c r="DGF274" s="827"/>
      <c r="DGG274" s="827"/>
      <c r="DGH274" s="827"/>
      <c r="DGI274" s="827"/>
      <c r="DGJ274" s="827"/>
      <c r="DGK274" s="827"/>
      <c r="DGL274" s="827"/>
      <c r="DGM274" s="827"/>
      <c r="DGN274" s="827"/>
      <c r="DGO274" s="844"/>
      <c r="DGP274" s="844"/>
      <c r="DGQ274" s="844"/>
      <c r="DGR274" s="844"/>
      <c r="DGS274" s="844"/>
      <c r="DGT274" s="827"/>
      <c r="DGU274" s="827"/>
      <c r="DGV274" s="844"/>
      <c r="DGW274" s="844"/>
      <c r="DGX274" s="827"/>
      <c r="DGY274" s="827"/>
      <c r="DGZ274" s="844"/>
      <c r="DHA274" s="844"/>
      <c r="DHB274" s="827"/>
      <c r="DHC274" s="827"/>
      <c r="DHD274" s="827"/>
      <c r="DHE274" s="827"/>
      <c r="DHF274" s="827"/>
      <c r="DHG274" s="827"/>
      <c r="DHH274" s="827"/>
      <c r="DHI274" s="844"/>
      <c r="DHJ274" s="844"/>
      <c r="DHK274" s="827"/>
      <c r="DHL274" s="827"/>
      <c r="DHM274" s="844"/>
      <c r="DHN274" s="844"/>
      <c r="DHO274" s="827"/>
      <c r="DHP274" s="827"/>
      <c r="DHQ274" s="827"/>
      <c r="DHR274" s="827"/>
      <c r="DHS274" s="827"/>
      <c r="DHT274" s="843"/>
      <c r="DHU274" s="845"/>
      <c r="DHV274" s="827"/>
      <c r="DHW274" s="827"/>
      <c r="DHX274" s="827"/>
      <c r="DHY274" s="827"/>
      <c r="DHZ274" s="827"/>
      <c r="DIA274" s="827"/>
      <c r="DIB274" s="827"/>
      <c r="DIC274" s="846"/>
      <c r="DID274" s="846"/>
      <c r="DIE274" s="846"/>
      <c r="DIF274" s="846"/>
      <c r="DIG274" s="846"/>
      <c r="DIH274" s="846"/>
      <c r="DII274" s="846"/>
      <c r="DIJ274" s="846"/>
      <c r="DIK274" s="846"/>
      <c r="DIL274" s="846"/>
      <c r="DIM274" s="846"/>
      <c r="DIN274" s="846"/>
      <c r="DIO274" s="846"/>
      <c r="DIP274" s="846"/>
      <c r="DIQ274" s="846"/>
      <c r="DIR274" s="846"/>
      <c r="DIS274" s="846"/>
      <c r="DIT274" s="846"/>
      <c r="DIU274" s="846"/>
      <c r="DIV274" s="846"/>
      <c r="DIW274" s="846"/>
      <c r="DIX274" s="846"/>
      <c r="DIY274" s="846"/>
      <c r="DIZ274" s="846"/>
      <c r="DJA274" s="846"/>
      <c r="DJB274" s="846"/>
      <c r="DJC274" s="846"/>
      <c r="DJD274" s="846"/>
      <c r="DJE274" s="846"/>
      <c r="DJF274" s="846"/>
      <c r="DJG274" s="846"/>
      <c r="DJH274" s="846"/>
      <c r="DJI274" s="846"/>
      <c r="DJJ274" s="846"/>
      <c r="DJK274" s="846"/>
      <c r="DJL274" s="846"/>
      <c r="DJM274" s="846"/>
      <c r="DJN274" s="846"/>
      <c r="DJO274" s="846"/>
      <c r="DJP274" s="846"/>
      <c r="DJQ274" s="846"/>
      <c r="DJR274" s="846"/>
      <c r="DJS274" s="846"/>
      <c r="DJT274" s="846"/>
      <c r="DJU274" s="827"/>
      <c r="DJV274" s="827"/>
      <c r="DJW274" s="827"/>
      <c r="DJX274" s="827"/>
      <c r="DJY274" s="827"/>
      <c r="DJZ274" s="827"/>
      <c r="DKA274" s="827"/>
      <c r="DKB274" s="827"/>
      <c r="DKC274" s="827"/>
      <c r="DKD274" s="827"/>
      <c r="DKE274" s="827"/>
      <c r="DKF274" s="827"/>
      <c r="DKG274" s="827"/>
      <c r="DKH274" s="827"/>
      <c r="DKI274" s="827"/>
      <c r="DKJ274" s="827"/>
      <c r="DKK274" s="827"/>
      <c r="DKL274" s="827"/>
      <c r="DKM274" s="827"/>
      <c r="DKN274" s="827"/>
      <c r="DKO274" s="827"/>
      <c r="DKP274" s="827"/>
      <c r="DKQ274" s="827"/>
      <c r="DKR274" s="827"/>
      <c r="DKS274" s="844"/>
      <c r="DKT274" s="844"/>
      <c r="DKU274" s="844"/>
      <c r="DKV274" s="844"/>
      <c r="DKW274" s="844"/>
      <c r="DKX274" s="827"/>
      <c r="DKY274" s="827"/>
      <c r="DKZ274" s="844"/>
      <c r="DLA274" s="844"/>
      <c r="DLB274" s="827"/>
      <c r="DLC274" s="827"/>
      <c r="DLD274" s="844"/>
      <c r="DLE274" s="844"/>
      <c r="DLF274" s="827"/>
      <c r="DLG274" s="827"/>
      <c r="DLH274" s="827"/>
      <c r="DLI274" s="827"/>
      <c r="DLJ274" s="827"/>
      <c r="DLK274" s="827"/>
      <c r="DLL274" s="827"/>
      <c r="DLM274" s="844"/>
      <c r="DLN274" s="844"/>
      <c r="DLO274" s="827"/>
      <c r="DLP274" s="827"/>
      <c r="DLQ274" s="844"/>
      <c r="DLR274" s="844"/>
      <c r="DLS274" s="827"/>
      <c r="DLT274" s="827"/>
      <c r="DLU274" s="827"/>
      <c r="DLV274" s="827"/>
      <c r="DLW274" s="827"/>
      <c r="DLX274" s="843"/>
      <c r="DLY274" s="845"/>
      <c r="DLZ274" s="827"/>
      <c r="DMA274" s="827"/>
      <c r="DMB274" s="827"/>
      <c r="DMC274" s="827"/>
      <c r="DMD274" s="827"/>
      <c r="DME274" s="827"/>
      <c r="DMF274" s="827"/>
      <c r="DMG274" s="846"/>
      <c r="DMH274" s="846"/>
      <c r="DMI274" s="846"/>
      <c r="DMJ274" s="846"/>
      <c r="DMK274" s="846"/>
      <c r="DML274" s="846"/>
      <c r="DMM274" s="846"/>
      <c r="DMN274" s="846"/>
      <c r="DMO274" s="846"/>
      <c r="DMP274" s="846"/>
      <c r="DMQ274" s="846"/>
      <c r="DMR274" s="846"/>
      <c r="DMS274" s="846"/>
      <c r="DMT274" s="846"/>
      <c r="DMU274" s="846"/>
      <c r="DMV274" s="846"/>
      <c r="DMW274" s="846"/>
      <c r="DMX274" s="846"/>
      <c r="DMY274" s="846"/>
      <c r="DMZ274" s="846"/>
      <c r="DNA274" s="846"/>
      <c r="DNB274" s="846"/>
      <c r="DNC274" s="846"/>
      <c r="DND274" s="846"/>
      <c r="DNE274" s="846"/>
      <c r="DNF274" s="846"/>
      <c r="DNG274" s="846"/>
      <c r="DNH274" s="846"/>
      <c r="DNI274" s="846"/>
      <c r="DNJ274" s="846"/>
      <c r="DNK274" s="846"/>
      <c r="DNL274" s="846"/>
      <c r="DNM274" s="846"/>
      <c r="DNN274" s="846"/>
      <c r="DNO274" s="846"/>
      <c r="DNP274" s="846"/>
      <c r="DNQ274" s="846"/>
      <c r="DNR274" s="846"/>
      <c r="DNS274" s="846"/>
      <c r="DNT274" s="846"/>
      <c r="DNU274" s="846"/>
      <c r="DNV274" s="846"/>
      <c r="DNW274" s="846"/>
      <c r="DNX274" s="846"/>
      <c r="DNY274" s="827"/>
      <c r="DNZ274" s="827"/>
      <c r="DOA274" s="827"/>
      <c r="DOB274" s="827"/>
      <c r="DOC274" s="827"/>
      <c r="DOD274" s="827"/>
      <c r="DOE274" s="827"/>
      <c r="DOF274" s="827"/>
      <c r="DOG274" s="827"/>
      <c r="DOH274" s="827"/>
      <c r="DOI274" s="827"/>
      <c r="DOJ274" s="827"/>
      <c r="DOK274" s="827"/>
      <c r="DOL274" s="827"/>
      <c r="DOM274" s="827"/>
      <c r="DON274" s="827"/>
      <c r="DOO274" s="827"/>
      <c r="DOP274" s="827"/>
      <c r="DOQ274" s="827"/>
      <c r="DOR274" s="827"/>
      <c r="DOS274" s="827"/>
      <c r="DOT274" s="827"/>
      <c r="DOU274" s="827"/>
      <c r="DOV274" s="827"/>
      <c r="DOW274" s="844"/>
      <c r="DOX274" s="844"/>
      <c r="DOY274" s="844"/>
      <c r="DOZ274" s="844"/>
      <c r="DPA274" s="844"/>
      <c r="DPB274" s="827"/>
      <c r="DPC274" s="827"/>
      <c r="DPD274" s="844"/>
      <c r="DPE274" s="844"/>
      <c r="DPF274" s="827"/>
      <c r="DPG274" s="827"/>
      <c r="DPH274" s="844"/>
      <c r="DPI274" s="844"/>
      <c r="DPJ274" s="827"/>
      <c r="DPK274" s="827"/>
      <c r="DPL274" s="827"/>
      <c r="DPM274" s="827"/>
      <c r="DPN274" s="827"/>
      <c r="DPO274" s="827"/>
      <c r="DPP274" s="827"/>
      <c r="DPQ274" s="844"/>
      <c r="DPR274" s="844"/>
      <c r="DPS274" s="827"/>
      <c r="DPT274" s="827"/>
      <c r="DPU274" s="844"/>
      <c r="DPV274" s="844"/>
      <c r="DPW274" s="827"/>
      <c r="DPX274" s="827"/>
      <c r="DPY274" s="827"/>
      <c r="DPZ274" s="827"/>
      <c r="DQA274" s="827"/>
      <c r="DQB274" s="843"/>
      <c r="DQC274" s="845"/>
      <c r="DQD274" s="827"/>
      <c r="DQE274" s="827"/>
      <c r="DQF274" s="827"/>
      <c r="DQG274" s="827"/>
      <c r="DQH274" s="827"/>
      <c r="DQI274" s="827"/>
      <c r="DQJ274" s="827"/>
      <c r="DQK274" s="846"/>
      <c r="DQL274" s="846"/>
      <c r="DQM274" s="846"/>
      <c r="DQN274" s="846"/>
      <c r="DQO274" s="846"/>
      <c r="DQP274" s="846"/>
      <c r="DQQ274" s="846"/>
      <c r="DQR274" s="846"/>
      <c r="DQS274" s="846"/>
      <c r="DQT274" s="846"/>
      <c r="DQU274" s="846"/>
      <c r="DQV274" s="846"/>
      <c r="DQW274" s="846"/>
      <c r="DQX274" s="846"/>
      <c r="DQY274" s="846"/>
      <c r="DQZ274" s="846"/>
      <c r="DRA274" s="846"/>
      <c r="DRB274" s="846"/>
      <c r="DRC274" s="846"/>
      <c r="DRD274" s="846"/>
      <c r="DRE274" s="846"/>
      <c r="DRF274" s="846"/>
      <c r="DRG274" s="846"/>
      <c r="DRH274" s="846"/>
      <c r="DRI274" s="846"/>
      <c r="DRJ274" s="846"/>
      <c r="DRK274" s="846"/>
      <c r="DRL274" s="846"/>
      <c r="DRM274" s="846"/>
      <c r="DRN274" s="846"/>
      <c r="DRO274" s="846"/>
      <c r="DRP274" s="846"/>
      <c r="DRQ274" s="846"/>
      <c r="DRR274" s="846"/>
      <c r="DRS274" s="846"/>
      <c r="DRT274" s="846"/>
      <c r="DRU274" s="846"/>
      <c r="DRV274" s="846"/>
      <c r="DRW274" s="846"/>
      <c r="DRX274" s="846"/>
      <c r="DRY274" s="846"/>
      <c r="DRZ274" s="846"/>
      <c r="DSA274" s="846"/>
      <c r="DSB274" s="846"/>
      <c r="DSC274" s="827"/>
      <c r="DSD274" s="827"/>
      <c r="DSE274" s="827"/>
      <c r="DSF274" s="827"/>
      <c r="DSG274" s="827"/>
      <c r="DSH274" s="827"/>
      <c r="DSI274" s="827"/>
      <c r="DSJ274" s="827"/>
      <c r="DSK274" s="827"/>
      <c r="DSL274" s="827"/>
      <c r="DSM274" s="827"/>
      <c r="DSN274" s="827"/>
      <c r="DSO274" s="827"/>
      <c r="DSP274" s="827"/>
      <c r="DSQ274" s="827"/>
      <c r="DSR274" s="827"/>
      <c r="DSS274" s="827"/>
      <c r="DST274" s="827"/>
      <c r="DSU274" s="827"/>
      <c r="DSV274" s="827"/>
      <c r="DSW274" s="827"/>
      <c r="DSX274" s="827"/>
      <c r="DSY274" s="827"/>
      <c r="DSZ274" s="827"/>
      <c r="DTA274" s="844"/>
      <c r="DTB274" s="844"/>
      <c r="DTC274" s="844"/>
      <c r="DTD274" s="844"/>
      <c r="DTE274" s="844"/>
      <c r="DTF274" s="827"/>
      <c r="DTG274" s="827"/>
      <c r="DTH274" s="844"/>
      <c r="DTI274" s="844"/>
      <c r="DTJ274" s="827"/>
      <c r="DTK274" s="827"/>
      <c r="DTL274" s="844"/>
      <c r="DTM274" s="844"/>
      <c r="DTN274" s="827"/>
      <c r="DTO274" s="827"/>
      <c r="DTP274" s="827"/>
      <c r="DTQ274" s="827"/>
      <c r="DTR274" s="827"/>
      <c r="DTS274" s="827"/>
      <c r="DTT274" s="827"/>
      <c r="DTU274" s="844"/>
      <c r="DTV274" s="844"/>
      <c r="DTW274" s="827"/>
      <c r="DTX274" s="827"/>
      <c r="DTY274" s="844"/>
      <c r="DTZ274" s="844"/>
      <c r="DUA274" s="827"/>
      <c r="DUB274" s="827"/>
      <c r="DUC274" s="827"/>
      <c r="DUD274" s="827"/>
      <c r="DUE274" s="827"/>
      <c r="DUF274" s="843"/>
      <c r="DUG274" s="845"/>
      <c r="DUH274" s="827"/>
      <c r="DUI274" s="827"/>
      <c r="DUJ274" s="827"/>
      <c r="DUK274" s="827"/>
      <c r="DUL274" s="827"/>
      <c r="DUM274" s="827"/>
      <c r="DUN274" s="827"/>
      <c r="DUO274" s="846"/>
      <c r="DUP274" s="846"/>
      <c r="DUQ274" s="846"/>
      <c r="DUR274" s="846"/>
      <c r="DUS274" s="846"/>
      <c r="DUT274" s="846"/>
      <c r="DUU274" s="846"/>
      <c r="DUV274" s="846"/>
      <c r="DUW274" s="846"/>
      <c r="DUX274" s="846"/>
      <c r="DUY274" s="846"/>
      <c r="DUZ274" s="846"/>
      <c r="DVA274" s="846"/>
      <c r="DVB274" s="846"/>
      <c r="DVC274" s="846"/>
      <c r="DVD274" s="846"/>
      <c r="DVE274" s="846"/>
      <c r="DVF274" s="846"/>
      <c r="DVG274" s="846"/>
      <c r="DVH274" s="846"/>
      <c r="DVI274" s="846"/>
      <c r="DVJ274" s="846"/>
      <c r="DVK274" s="846"/>
      <c r="DVL274" s="846"/>
      <c r="DVM274" s="846"/>
      <c r="DVN274" s="846"/>
      <c r="DVO274" s="846"/>
      <c r="DVP274" s="846"/>
      <c r="DVQ274" s="846"/>
      <c r="DVR274" s="846"/>
      <c r="DVS274" s="846"/>
      <c r="DVT274" s="846"/>
      <c r="DVU274" s="846"/>
      <c r="DVV274" s="846"/>
      <c r="DVW274" s="846"/>
      <c r="DVX274" s="846"/>
      <c r="DVY274" s="846"/>
      <c r="DVZ274" s="846"/>
      <c r="DWA274" s="846"/>
      <c r="DWB274" s="846"/>
      <c r="DWC274" s="846"/>
      <c r="DWD274" s="846"/>
      <c r="DWE274" s="846"/>
      <c r="DWF274" s="846"/>
      <c r="DWG274" s="827"/>
      <c r="DWH274" s="827"/>
      <c r="DWI274" s="827"/>
      <c r="DWJ274" s="827"/>
      <c r="DWK274" s="827"/>
      <c r="DWL274" s="827"/>
      <c r="DWM274" s="827"/>
      <c r="DWN274" s="827"/>
      <c r="DWO274" s="827"/>
      <c r="DWP274" s="827"/>
      <c r="DWQ274" s="827"/>
      <c r="DWR274" s="827"/>
      <c r="DWS274" s="827"/>
      <c r="DWT274" s="827"/>
      <c r="DWU274" s="827"/>
      <c r="DWV274" s="827"/>
      <c r="DWW274" s="827"/>
      <c r="DWX274" s="827"/>
      <c r="DWY274" s="827"/>
      <c r="DWZ274" s="827"/>
      <c r="DXA274" s="827"/>
      <c r="DXB274" s="827"/>
      <c r="DXC274" s="827"/>
      <c r="DXD274" s="827"/>
      <c r="DXE274" s="844"/>
      <c r="DXF274" s="844"/>
      <c r="DXG274" s="844"/>
      <c r="DXH274" s="844"/>
      <c r="DXI274" s="844"/>
      <c r="DXJ274" s="827"/>
      <c r="DXK274" s="827"/>
      <c r="DXL274" s="844"/>
      <c r="DXM274" s="844"/>
      <c r="DXN274" s="827"/>
      <c r="DXO274" s="827"/>
      <c r="DXP274" s="844"/>
      <c r="DXQ274" s="844"/>
      <c r="DXR274" s="827"/>
      <c r="DXS274" s="827"/>
      <c r="DXT274" s="827"/>
      <c r="DXU274" s="827"/>
      <c r="DXV274" s="827"/>
      <c r="DXW274" s="827"/>
      <c r="DXX274" s="827"/>
      <c r="DXY274" s="844"/>
      <c r="DXZ274" s="844"/>
      <c r="DYA274" s="827"/>
      <c r="DYB274" s="827"/>
      <c r="DYC274" s="844"/>
      <c r="DYD274" s="844"/>
      <c r="DYE274" s="827"/>
      <c r="DYF274" s="827"/>
      <c r="DYG274" s="827"/>
      <c r="DYH274" s="827"/>
      <c r="DYI274" s="827"/>
      <c r="DYJ274" s="843"/>
      <c r="DYK274" s="845"/>
      <c r="DYL274" s="827"/>
      <c r="DYM274" s="827"/>
      <c r="DYN274" s="827"/>
      <c r="DYO274" s="827"/>
      <c r="DYP274" s="827"/>
      <c r="DYQ274" s="827"/>
      <c r="DYR274" s="827"/>
      <c r="DYS274" s="846"/>
      <c r="DYT274" s="846"/>
      <c r="DYU274" s="846"/>
      <c r="DYV274" s="846"/>
      <c r="DYW274" s="846"/>
      <c r="DYX274" s="846"/>
      <c r="DYY274" s="846"/>
      <c r="DYZ274" s="846"/>
      <c r="DZA274" s="846"/>
      <c r="DZB274" s="846"/>
      <c r="DZC274" s="846"/>
      <c r="DZD274" s="846"/>
      <c r="DZE274" s="846"/>
      <c r="DZF274" s="846"/>
      <c r="DZG274" s="846"/>
      <c r="DZH274" s="846"/>
      <c r="DZI274" s="846"/>
      <c r="DZJ274" s="846"/>
      <c r="DZK274" s="846"/>
      <c r="DZL274" s="846"/>
      <c r="DZM274" s="846"/>
      <c r="DZN274" s="846"/>
      <c r="DZO274" s="846"/>
      <c r="DZP274" s="846"/>
      <c r="DZQ274" s="846"/>
      <c r="DZR274" s="846"/>
      <c r="DZS274" s="846"/>
      <c r="DZT274" s="846"/>
      <c r="DZU274" s="846"/>
      <c r="DZV274" s="846"/>
      <c r="DZW274" s="846"/>
      <c r="DZX274" s="846"/>
      <c r="DZY274" s="846"/>
      <c r="DZZ274" s="846"/>
      <c r="EAA274" s="846"/>
      <c r="EAB274" s="846"/>
      <c r="EAC274" s="846"/>
      <c r="EAD274" s="846"/>
      <c r="EAE274" s="846"/>
      <c r="EAF274" s="846"/>
      <c r="EAG274" s="846"/>
      <c r="EAH274" s="846"/>
      <c r="EAI274" s="846"/>
      <c r="EAJ274" s="846"/>
      <c r="EAK274" s="827"/>
      <c r="EAL274" s="827"/>
      <c r="EAM274" s="827"/>
      <c r="EAN274" s="827"/>
      <c r="EAO274" s="827"/>
      <c r="EAP274" s="827"/>
      <c r="EAQ274" s="827"/>
      <c r="EAR274" s="827"/>
      <c r="EAS274" s="827"/>
      <c r="EAT274" s="827"/>
      <c r="EAU274" s="827"/>
      <c r="EAV274" s="827"/>
      <c r="EAW274" s="827"/>
      <c r="EAX274" s="827"/>
      <c r="EAY274" s="827"/>
      <c r="EAZ274" s="827"/>
      <c r="EBA274" s="827"/>
      <c r="EBB274" s="827"/>
      <c r="EBC274" s="827"/>
      <c r="EBD274" s="827"/>
      <c r="EBE274" s="827"/>
      <c r="EBF274" s="827"/>
      <c r="EBG274" s="827"/>
      <c r="EBH274" s="827"/>
      <c r="EBI274" s="844"/>
      <c r="EBJ274" s="844"/>
      <c r="EBK274" s="844"/>
      <c r="EBL274" s="844"/>
      <c r="EBM274" s="844"/>
      <c r="EBN274" s="827"/>
      <c r="EBO274" s="827"/>
      <c r="EBP274" s="844"/>
      <c r="EBQ274" s="844"/>
      <c r="EBR274" s="827"/>
      <c r="EBS274" s="827"/>
      <c r="EBT274" s="844"/>
      <c r="EBU274" s="844"/>
      <c r="EBV274" s="827"/>
      <c r="EBW274" s="827"/>
      <c r="EBX274" s="827"/>
      <c r="EBY274" s="827"/>
      <c r="EBZ274" s="827"/>
      <c r="ECA274" s="827"/>
      <c r="ECB274" s="827"/>
      <c r="ECC274" s="844"/>
      <c r="ECD274" s="844"/>
      <c r="ECE274" s="827"/>
      <c r="ECF274" s="827"/>
      <c r="ECG274" s="844"/>
      <c r="ECH274" s="844"/>
      <c r="ECI274" s="827"/>
      <c r="ECJ274" s="827"/>
      <c r="ECK274" s="827"/>
      <c r="ECL274" s="827"/>
      <c r="ECM274" s="827"/>
      <c r="ECN274" s="843"/>
      <c r="ECO274" s="845"/>
      <c r="ECP274" s="827"/>
      <c r="ECQ274" s="827"/>
      <c r="ECR274" s="827"/>
      <c r="ECS274" s="827"/>
      <c r="ECT274" s="827"/>
      <c r="ECU274" s="827"/>
      <c r="ECV274" s="827"/>
      <c r="ECW274" s="846"/>
      <c r="ECX274" s="846"/>
      <c r="ECY274" s="846"/>
      <c r="ECZ274" s="846"/>
      <c r="EDA274" s="846"/>
      <c r="EDB274" s="846"/>
      <c r="EDC274" s="846"/>
      <c r="EDD274" s="846"/>
      <c r="EDE274" s="846"/>
      <c r="EDF274" s="846"/>
      <c r="EDG274" s="846"/>
      <c r="EDH274" s="846"/>
      <c r="EDI274" s="846"/>
      <c r="EDJ274" s="846"/>
      <c r="EDK274" s="846"/>
      <c r="EDL274" s="846"/>
      <c r="EDM274" s="846"/>
      <c r="EDN274" s="846"/>
      <c r="EDO274" s="846"/>
      <c r="EDP274" s="846"/>
      <c r="EDQ274" s="846"/>
      <c r="EDR274" s="846"/>
      <c r="EDS274" s="846"/>
      <c r="EDT274" s="846"/>
      <c r="EDU274" s="846"/>
      <c r="EDV274" s="846"/>
      <c r="EDW274" s="846"/>
      <c r="EDX274" s="846"/>
      <c r="EDY274" s="846"/>
      <c r="EDZ274" s="846"/>
      <c r="EEA274" s="846"/>
      <c r="EEB274" s="846"/>
      <c r="EEC274" s="846"/>
      <c r="EED274" s="846"/>
      <c r="EEE274" s="846"/>
      <c r="EEF274" s="846"/>
      <c r="EEG274" s="846"/>
      <c r="EEH274" s="846"/>
      <c r="EEI274" s="846"/>
      <c r="EEJ274" s="846"/>
      <c r="EEK274" s="846"/>
      <c r="EEL274" s="846"/>
      <c r="EEM274" s="846"/>
      <c r="EEN274" s="846"/>
      <c r="EEO274" s="827"/>
      <c r="EEP274" s="827"/>
      <c r="EEQ274" s="827"/>
      <c r="EER274" s="827"/>
      <c r="EES274" s="827"/>
      <c r="EET274" s="827"/>
      <c r="EEU274" s="827"/>
      <c r="EEV274" s="827"/>
      <c r="EEW274" s="827"/>
      <c r="EEX274" s="827"/>
      <c r="EEY274" s="827"/>
      <c r="EEZ274" s="827"/>
      <c r="EFA274" s="827"/>
      <c r="EFB274" s="827"/>
      <c r="EFC274" s="827"/>
      <c r="EFD274" s="827"/>
      <c r="EFE274" s="827"/>
      <c r="EFF274" s="827"/>
      <c r="EFG274" s="827"/>
      <c r="EFH274" s="827"/>
      <c r="EFI274" s="827"/>
      <c r="EFJ274" s="827"/>
      <c r="EFK274" s="827"/>
      <c r="EFL274" s="827"/>
      <c r="EFM274" s="844"/>
      <c r="EFN274" s="844"/>
      <c r="EFO274" s="844"/>
      <c r="EFP274" s="844"/>
      <c r="EFQ274" s="844"/>
      <c r="EFR274" s="827"/>
      <c r="EFS274" s="827"/>
      <c r="EFT274" s="844"/>
      <c r="EFU274" s="844"/>
      <c r="EFV274" s="827"/>
      <c r="EFW274" s="827"/>
      <c r="EFX274" s="844"/>
      <c r="EFY274" s="844"/>
      <c r="EFZ274" s="827"/>
      <c r="EGA274" s="827"/>
      <c r="EGB274" s="827"/>
      <c r="EGC274" s="827"/>
      <c r="EGD274" s="827"/>
      <c r="EGE274" s="827"/>
      <c r="EGF274" s="827"/>
      <c r="EGG274" s="844"/>
      <c r="EGH274" s="844"/>
      <c r="EGI274" s="827"/>
      <c r="EGJ274" s="827"/>
      <c r="EGK274" s="844"/>
      <c r="EGL274" s="844"/>
      <c r="EGM274" s="827"/>
      <c r="EGN274" s="827"/>
      <c r="EGO274" s="827"/>
      <c r="EGP274" s="827"/>
      <c r="EGQ274" s="827"/>
      <c r="EGR274" s="843"/>
      <c r="EGS274" s="845"/>
      <c r="EGT274" s="827"/>
      <c r="EGU274" s="827"/>
      <c r="EGV274" s="827"/>
      <c r="EGW274" s="827"/>
      <c r="EGX274" s="827"/>
      <c r="EGY274" s="827"/>
      <c r="EGZ274" s="827"/>
      <c r="EHA274" s="846"/>
      <c r="EHB274" s="846"/>
      <c r="EHC274" s="846"/>
      <c r="EHD274" s="846"/>
      <c r="EHE274" s="846"/>
      <c r="EHF274" s="846"/>
      <c r="EHG274" s="846"/>
      <c r="EHH274" s="846"/>
      <c r="EHI274" s="846"/>
      <c r="EHJ274" s="846"/>
      <c r="EHK274" s="846"/>
      <c r="EHL274" s="846"/>
      <c r="EHM274" s="846"/>
      <c r="EHN274" s="846"/>
      <c r="EHO274" s="846"/>
      <c r="EHP274" s="846"/>
      <c r="EHQ274" s="846"/>
      <c r="EHR274" s="846"/>
      <c r="EHS274" s="846"/>
      <c r="EHT274" s="846"/>
      <c r="EHU274" s="846"/>
      <c r="EHV274" s="846"/>
      <c r="EHW274" s="846"/>
      <c r="EHX274" s="846"/>
      <c r="EHY274" s="846"/>
      <c r="EHZ274" s="846"/>
      <c r="EIA274" s="846"/>
      <c r="EIB274" s="846"/>
      <c r="EIC274" s="846"/>
      <c r="EID274" s="846"/>
      <c r="EIE274" s="846"/>
      <c r="EIF274" s="846"/>
      <c r="EIG274" s="846"/>
      <c r="EIH274" s="846"/>
      <c r="EII274" s="846"/>
      <c r="EIJ274" s="846"/>
      <c r="EIK274" s="846"/>
      <c r="EIL274" s="846"/>
      <c r="EIM274" s="846"/>
      <c r="EIN274" s="846"/>
      <c r="EIO274" s="846"/>
      <c r="EIP274" s="846"/>
      <c r="EIQ274" s="846"/>
      <c r="EIR274" s="846"/>
      <c r="EIS274" s="827"/>
      <c r="EIT274" s="827"/>
      <c r="EIU274" s="827"/>
      <c r="EIV274" s="827"/>
      <c r="EIW274" s="827"/>
      <c r="EIX274" s="827"/>
      <c r="EIY274" s="827"/>
      <c r="EIZ274" s="827"/>
      <c r="EJA274" s="827"/>
      <c r="EJB274" s="827"/>
      <c r="EJC274" s="827"/>
      <c r="EJD274" s="827"/>
      <c r="EJE274" s="827"/>
      <c r="EJF274" s="827"/>
      <c r="EJG274" s="827"/>
      <c r="EJH274" s="827"/>
      <c r="EJI274" s="827"/>
      <c r="EJJ274" s="827"/>
      <c r="EJK274" s="827"/>
      <c r="EJL274" s="827"/>
      <c r="EJM274" s="827"/>
      <c r="EJN274" s="827"/>
      <c r="EJO274" s="827"/>
      <c r="EJP274" s="827"/>
      <c r="EJQ274" s="844"/>
      <c r="EJR274" s="844"/>
      <c r="EJS274" s="844"/>
      <c r="EJT274" s="844"/>
      <c r="EJU274" s="844"/>
      <c r="EJV274" s="827"/>
      <c r="EJW274" s="827"/>
      <c r="EJX274" s="844"/>
      <c r="EJY274" s="844"/>
      <c r="EJZ274" s="827"/>
      <c r="EKA274" s="827"/>
      <c r="EKB274" s="844"/>
      <c r="EKC274" s="844"/>
      <c r="EKD274" s="827"/>
      <c r="EKE274" s="827"/>
      <c r="EKF274" s="827"/>
      <c r="EKG274" s="827"/>
      <c r="EKH274" s="827"/>
      <c r="EKI274" s="827"/>
      <c r="EKJ274" s="827"/>
      <c r="EKK274" s="844"/>
      <c r="EKL274" s="844"/>
      <c r="EKM274" s="827"/>
      <c r="EKN274" s="827"/>
      <c r="EKO274" s="844"/>
      <c r="EKP274" s="844"/>
      <c r="EKQ274" s="827"/>
      <c r="EKR274" s="827"/>
      <c r="EKS274" s="827"/>
      <c r="EKT274" s="827"/>
      <c r="EKU274" s="827"/>
      <c r="EKV274" s="843"/>
      <c r="EKW274" s="845"/>
      <c r="EKX274" s="827"/>
      <c r="EKY274" s="827"/>
      <c r="EKZ274" s="827"/>
      <c r="ELA274" s="827"/>
      <c r="ELB274" s="827"/>
      <c r="ELC274" s="827"/>
      <c r="ELD274" s="827"/>
      <c r="ELE274" s="846"/>
      <c r="ELF274" s="846"/>
      <c r="ELG274" s="846"/>
      <c r="ELH274" s="846"/>
      <c r="ELI274" s="846"/>
      <c r="ELJ274" s="846"/>
      <c r="ELK274" s="846"/>
      <c r="ELL274" s="846"/>
      <c r="ELM274" s="846"/>
      <c r="ELN274" s="846"/>
      <c r="ELO274" s="846"/>
      <c r="ELP274" s="846"/>
      <c r="ELQ274" s="846"/>
      <c r="ELR274" s="846"/>
      <c r="ELS274" s="846"/>
      <c r="ELT274" s="846"/>
      <c r="ELU274" s="846"/>
      <c r="ELV274" s="846"/>
      <c r="ELW274" s="846"/>
      <c r="ELX274" s="846"/>
      <c r="ELY274" s="846"/>
      <c r="ELZ274" s="846"/>
      <c r="EMA274" s="846"/>
      <c r="EMB274" s="846"/>
      <c r="EMC274" s="846"/>
      <c r="EMD274" s="846"/>
      <c r="EME274" s="846"/>
      <c r="EMF274" s="846"/>
      <c r="EMG274" s="846"/>
      <c r="EMH274" s="846"/>
      <c r="EMI274" s="846"/>
      <c r="EMJ274" s="846"/>
      <c r="EMK274" s="846"/>
      <c r="EML274" s="846"/>
      <c r="EMM274" s="846"/>
      <c r="EMN274" s="846"/>
      <c r="EMO274" s="846"/>
      <c r="EMP274" s="846"/>
      <c r="EMQ274" s="846"/>
      <c r="EMR274" s="846"/>
      <c r="EMS274" s="846"/>
      <c r="EMT274" s="846"/>
      <c r="EMU274" s="846"/>
      <c r="EMV274" s="846"/>
      <c r="EMW274" s="827"/>
      <c r="EMX274" s="827"/>
      <c r="EMY274" s="827"/>
      <c r="EMZ274" s="827"/>
      <c r="ENA274" s="827"/>
      <c r="ENB274" s="827"/>
      <c r="ENC274" s="827"/>
      <c r="END274" s="827"/>
      <c r="ENE274" s="827"/>
      <c r="ENF274" s="827"/>
      <c r="ENG274" s="827"/>
      <c r="ENH274" s="827"/>
      <c r="ENI274" s="827"/>
      <c r="ENJ274" s="827"/>
      <c r="ENK274" s="827"/>
      <c r="ENL274" s="827"/>
      <c r="ENM274" s="827"/>
      <c r="ENN274" s="827"/>
      <c r="ENO274" s="827"/>
      <c r="ENP274" s="827"/>
      <c r="ENQ274" s="827"/>
      <c r="ENR274" s="827"/>
      <c r="ENS274" s="827"/>
      <c r="ENT274" s="827"/>
      <c r="ENU274" s="844"/>
      <c r="ENV274" s="844"/>
      <c r="ENW274" s="844"/>
      <c r="ENX274" s="844"/>
      <c r="ENY274" s="844"/>
      <c r="ENZ274" s="827"/>
      <c r="EOA274" s="827"/>
      <c r="EOB274" s="844"/>
      <c r="EOC274" s="844"/>
      <c r="EOD274" s="827"/>
      <c r="EOE274" s="827"/>
      <c r="EOF274" s="844"/>
      <c r="EOG274" s="844"/>
      <c r="EOH274" s="827"/>
      <c r="EOI274" s="827"/>
      <c r="EOJ274" s="827"/>
      <c r="EOK274" s="827"/>
      <c r="EOL274" s="827"/>
      <c r="EOM274" s="827"/>
      <c r="EON274" s="827"/>
      <c r="EOO274" s="844"/>
      <c r="EOP274" s="844"/>
      <c r="EOQ274" s="827"/>
      <c r="EOR274" s="827"/>
      <c r="EOS274" s="844"/>
      <c r="EOT274" s="844"/>
      <c r="EOU274" s="827"/>
      <c r="EOV274" s="827"/>
      <c r="EOW274" s="827"/>
      <c r="EOX274" s="827"/>
      <c r="EOY274" s="827"/>
      <c r="EOZ274" s="843"/>
      <c r="EPA274" s="845"/>
      <c r="EPB274" s="827"/>
      <c r="EPC274" s="827"/>
      <c r="EPD274" s="827"/>
      <c r="EPE274" s="827"/>
      <c r="EPF274" s="827"/>
      <c r="EPG274" s="827"/>
      <c r="EPH274" s="827"/>
      <c r="EPI274" s="846"/>
      <c r="EPJ274" s="846"/>
      <c r="EPK274" s="846"/>
      <c r="EPL274" s="846"/>
      <c r="EPM274" s="846"/>
      <c r="EPN274" s="846"/>
      <c r="EPO274" s="846"/>
      <c r="EPP274" s="846"/>
      <c r="EPQ274" s="846"/>
      <c r="EPR274" s="846"/>
      <c r="EPS274" s="846"/>
      <c r="EPT274" s="846"/>
      <c r="EPU274" s="846"/>
      <c r="EPV274" s="846"/>
      <c r="EPW274" s="846"/>
      <c r="EPX274" s="846"/>
      <c r="EPY274" s="846"/>
      <c r="EPZ274" s="846"/>
      <c r="EQA274" s="846"/>
      <c r="EQB274" s="846"/>
      <c r="EQC274" s="846"/>
      <c r="EQD274" s="846"/>
      <c r="EQE274" s="846"/>
      <c r="EQF274" s="846"/>
      <c r="EQG274" s="846"/>
      <c r="EQH274" s="846"/>
      <c r="EQI274" s="846"/>
      <c r="EQJ274" s="846"/>
      <c r="EQK274" s="846"/>
      <c r="EQL274" s="846"/>
      <c r="EQM274" s="846"/>
      <c r="EQN274" s="846"/>
      <c r="EQO274" s="846"/>
      <c r="EQP274" s="846"/>
      <c r="EQQ274" s="846"/>
      <c r="EQR274" s="846"/>
      <c r="EQS274" s="846"/>
      <c r="EQT274" s="846"/>
      <c r="EQU274" s="846"/>
      <c r="EQV274" s="846"/>
      <c r="EQW274" s="846"/>
      <c r="EQX274" s="846"/>
      <c r="EQY274" s="846"/>
      <c r="EQZ274" s="846"/>
      <c r="ERA274" s="827"/>
      <c r="ERB274" s="827"/>
      <c r="ERC274" s="827"/>
      <c r="ERD274" s="827"/>
      <c r="ERE274" s="827"/>
      <c r="ERF274" s="827"/>
      <c r="ERG274" s="827"/>
      <c r="ERH274" s="827"/>
      <c r="ERI274" s="827"/>
      <c r="ERJ274" s="827"/>
      <c r="ERK274" s="827"/>
      <c r="ERL274" s="827"/>
      <c r="ERM274" s="827"/>
      <c r="ERN274" s="827"/>
      <c r="ERO274" s="827"/>
      <c r="ERP274" s="827"/>
      <c r="ERQ274" s="827"/>
      <c r="ERR274" s="827"/>
      <c r="ERS274" s="827"/>
      <c r="ERT274" s="827"/>
      <c r="ERU274" s="827"/>
      <c r="ERV274" s="827"/>
      <c r="ERW274" s="827"/>
      <c r="ERX274" s="827"/>
      <c r="ERY274" s="844"/>
      <c r="ERZ274" s="844"/>
      <c r="ESA274" s="844"/>
      <c r="ESB274" s="844"/>
      <c r="ESC274" s="844"/>
      <c r="ESD274" s="827"/>
      <c r="ESE274" s="827"/>
      <c r="ESF274" s="844"/>
      <c r="ESG274" s="844"/>
      <c r="ESH274" s="827"/>
      <c r="ESI274" s="827"/>
      <c r="ESJ274" s="844"/>
      <c r="ESK274" s="844"/>
      <c r="ESL274" s="827"/>
      <c r="ESM274" s="827"/>
      <c r="ESN274" s="827"/>
      <c r="ESO274" s="827"/>
      <c r="ESP274" s="827"/>
      <c r="ESQ274" s="827"/>
      <c r="ESR274" s="827"/>
      <c r="ESS274" s="844"/>
      <c r="EST274" s="844"/>
      <c r="ESU274" s="827"/>
      <c r="ESV274" s="827"/>
      <c r="ESW274" s="844"/>
      <c r="ESX274" s="844"/>
      <c r="ESY274" s="827"/>
      <c r="ESZ274" s="827"/>
      <c r="ETA274" s="827"/>
      <c r="ETB274" s="827"/>
      <c r="ETC274" s="827"/>
      <c r="ETD274" s="843"/>
      <c r="ETE274" s="845"/>
      <c r="ETF274" s="827"/>
      <c r="ETG274" s="827"/>
      <c r="ETH274" s="827"/>
      <c r="ETI274" s="827"/>
      <c r="ETJ274" s="827"/>
      <c r="ETK274" s="827"/>
      <c r="ETL274" s="827"/>
      <c r="ETM274" s="846"/>
      <c r="ETN274" s="846"/>
      <c r="ETO274" s="846"/>
      <c r="ETP274" s="846"/>
      <c r="ETQ274" s="846"/>
      <c r="ETR274" s="846"/>
      <c r="ETS274" s="846"/>
      <c r="ETT274" s="846"/>
      <c r="ETU274" s="846"/>
      <c r="ETV274" s="846"/>
      <c r="ETW274" s="846"/>
      <c r="ETX274" s="846"/>
      <c r="ETY274" s="846"/>
      <c r="ETZ274" s="846"/>
      <c r="EUA274" s="846"/>
      <c r="EUB274" s="846"/>
      <c r="EUC274" s="846"/>
      <c r="EUD274" s="846"/>
      <c r="EUE274" s="846"/>
      <c r="EUF274" s="846"/>
      <c r="EUG274" s="846"/>
      <c r="EUH274" s="846"/>
      <c r="EUI274" s="846"/>
      <c r="EUJ274" s="846"/>
      <c r="EUK274" s="846"/>
      <c r="EUL274" s="846"/>
      <c r="EUM274" s="846"/>
      <c r="EUN274" s="846"/>
      <c r="EUO274" s="846"/>
      <c r="EUP274" s="846"/>
      <c r="EUQ274" s="846"/>
      <c r="EUR274" s="846"/>
      <c r="EUS274" s="846"/>
      <c r="EUT274" s="846"/>
      <c r="EUU274" s="846"/>
      <c r="EUV274" s="846"/>
      <c r="EUW274" s="846"/>
      <c r="EUX274" s="846"/>
      <c r="EUY274" s="846"/>
      <c r="EUZ274" s="846"/>
      <c r="EVA274" s="846"/>
      <c r="EVB274" s="846"/>
      <c r="EVC274" s="846"/>
      <c r="EVD274" s="846"/>
      <c r="EVE274" s="827"/>
      <c r="EVF274" s="827"/>
      <c r="EVG274" s="827"/>
      <c r="EVH274" s="827"/>
      <c r="EVI274" s="827"/>
      <c r="EVJ274" s="827"/>
      <c r="EVK274" s="827"/>
      <c r="EVL274" s="827"/>
      <c r="EVM274" s="827"/>
      <c r="EVN274" s="827"/>
      <c r="EVO274" s="827"/>
      <c r="EVP274" s="827"/>
      <c r="EVQ274" s="827"/>
      <c r="EVR274" s="827"/>
      <c r="EVS274" s="827"/>
      <c r="EVT274" s="827"/>
      <c r="EVU274" s="827"/>
      <c r="EVV274" s="827"/>
      <c r="EVW274" s="827"/>
      <c r="EVX274" s="827"/>
      <c r="EVY274" s="827"/>
      <c r="EVZ274" s="827"/>
      <c r="EWA274" s="827"/>
      <c r="EWB274" s="827"/>
      <c r="EWC274" s="844"/>
      <c r="EWD274" s="844"/>
      <c r="EWE274" s="844"/>
      <c r="EWF274" s="844"/>
      <c r="EWG274" s="844"/>
      <c r="EWH274" s="827"/>
      <c r="EWI274" s="827"/>
      <c r="EWJ274" s="844"/>
      <c r="EWK274" s="844"/>
      <c r="EWL274" s="827"/>
      <c r="EWM274" s="827"/>
      <c r="EWN274" s="844"/>
      <c r="EWO274" s="844"/>
      <c r="EWP274" s="827"/>
      <c r="EWQ274" s="827"/>
      <c r="EWR274" s="827"/>
      <c r="EWS274" s="827"/>
      <c r="EWT274" s="827"/>
      <c r="EWU274" s="827"/>
      <c r="EWV274" s="827"/>
      <c r="EWW274" s="844"/>
      <c r="EWX274" s="844"/>
      <c r="EWY274" s="827"/>
      <c r="EWZ274" s="827"/>
      <c r="EXA274" s="844"/>
      <c r="EXB274" s="844"/>
      <c r="EXC274" s="827"/>
      <c r="EXD274" s="827"/>
      <c r="EXE274" s="827"/>
      <c r="EXF274" s="827"/>
      <c r="EXG274" s="827"/>
      <c r="EXH274" s="843"/>
      <c r="EXI274" s="845"/>
      <c r="EXJ274" s="827"/>
      <c r="EXK274" s="827"/>
      <c r="EXL274" s="827"/>
      <c r="EXM274" s="827"/>
      <c r="EXN274" s="827"/>
      <c r="EXO274" s="827"/>
      <c r="EXP274" s="827"/>
      <c r="EXQ274" s="846"/>
      <c r="EXR274" s="846"/>
      <c r="EXS274" s="846"/>
      <c r="EXT274" s="846"/>
      <c r="EXU274" s="846"/>
      <c r="EXV274" s="846"/>
      <c r="EXW274" s="846"/>
      <c r="EXX274" s="846"/>
      <c r="EXY274" s="846"/>
      <c r="EXZ274" s="846"/>
      <c r="EYA274" s="846"/>
      <c r="EYB274" s="846"/>
      <c r="EYC274" s="846"/>
      <c r="EYD274" s="846"/>
      <c r="EYE274" s="846"/>
      <c r="EYF274" s="846"/>
      <c r="EYG274" s="846"/>
      <c r="EYH274" s="846"/>
      <c r="EYI274" s="846"/>
      <c r="EYJ274" s="846"/>
      <c r="EYK274" s="846"/>
      <c r="EYL274" s="846"/>
      <c r="EYM274" s="846"/>
      <c r="EYN274" s="846"/>
      <c r="EYO274" s="846"/>
      <c r="EYP274" s="846"/>
      <c r="EYQ274" s="846"/>
      <c r="EYR274" s="846"/>
      <c r="EYS274" s="846"/>
      <c r="EYT274" s="846"/>
      <c r="EYU274" s="846"/>
      <c r="EYV274" s="846"/>
      <c r="EYW274" s="846"/>
      <c r="EYX274" s="846"/>
      <c r="EYY274" s="846"/>
      <c r="EYZ274" s="846"/>
      <c r="EZA274" s="846"/>
      <c r="EZB274" s="846"/>
      <c r="EZC274" s="846"/>
      <c r="EZD274" s="846"/>
      <c r="EZE274" s="846"/>
      <c r="EZF274" s="846"/>
      <c r="EZG274" s="846"/>
      <c r="EZH274" s="846"/>
      <c r="EZI274" s="827"/>
      <c r="EZJ274" s="827"/>
      <c r="EZK274" s="827"/>
      <c r="EZL274" s="827"/>
      <c r="EZM274" s="827"/>
      <c r="EZN274" s="827"/>
      <c r="EZO274" s="827"/>
      <c r="EZP274" s="827"/>
      <c r="EZQ274" s="827"/>
      <c r="EZR274" s="827"/>
      <c r="EZS274" s="827"/>
      <c r="EZT274" s="827"/>
      <c r="EZU274" s="827"/>
      <c r="EZV274" s="827"/>
      <c r="EZW274" s="827"/>
      <c r="EZX274" s="827"/>
      <c r="EZY274" s="827"/>
      <c r="EZZ274" s="827"/>
      <c r="FAA274" s="827"/>
      <c r="FAB274" s="827"/>
      <c r="FAC274" s="827"/>
      <c r="FAD274" s="827"/>
      <c r="FAE274" s="827"/>
      <c r="FAF274" s="827"/>
      <c r="FAG274" s="844"/>
      <c r="FAH274" s="844"/>
      <c r="FAI274" s="844"/>
      <c r="FAJ274" s="844"/>
      <c r="FAK274" s="844"/>
      <c r="FAL274" s="827"/>
      <c r="FAM274" s="827"/>
      <c r="FAN274" s="844"/>
      <c r="FAO274" s="844"/>
      <c r="FAP274" s="827"/>
      <c r="FAQ274" s="827"/>
      <c r="FAR274" s="844"/>
      <c r="FAS274" s="844"/>
      <c r="FAT274" s="827"/>
      <c r="FAU274" s="827"/>
      <c r="FAV274" s="827"/>
      <c r="FAW274" s="827"/>
      <c r="FAX274" s="827"/>
      <c r="FAY274" s="827"/>
      <c r="FAZ274" s="827"/>
      <c r="FBA274" s="844"/>
      <c r="FBB274" s="844"/>
      <c r="FBC274" s="827"/>
      <c r="FBD274" s="827"/>
      <c r="FBE274" s="844"/>
      <c r="FBF274" s="844"/>
      <c r="FBG274" s="827"/>
      <c r="FBH274" s="827"/>
      <c r="FBI274" s="827"/>
      <c r="FBJ274" s="827"/>
      <c r="FBK274" s="827"/>
      <c r="FBL274" s="843"/>
      <c r="FBM274" s="845"/>
      <c r="FBN274" s="827"/>
      <c r="FBO274" s="827"/>
      <c r="FBP274" s="827"/>
      <c r="FBQ274" s="827"/>
      <c r="FBR274" s="827"/>
      <c r="FBS274" s="827"/>
      <c r="FBT274" s="827"/>
      <c r="FBU274" s="846"/>
      <c r="FBV274" s="846"/>
      <c r="FBW274" s="846"/>
      <c r="FBX274" s="846"/>
      <c r="FBY274" s="846"/>
      <c r="FBZ274" s="846"/>
      <c r="FCA274" s="846"/>
      <c r="FCB274" s="846"/>
      <c r="FCC274" s="846"/>
      <c r="FCD274" s="846"/>
      <c r="FCE274" s="846"/>
      <c r="FCF274" s="846"/>
      <c r="FCG274" s="846"/>
      <c r="FCH274" s="846"/>
      <c r="FCI274" s="846"/>
      <c r="FCJ274" s="846"/>
      <c r="FCK274" s="846"/>
      <c r="FCL274" s="846"/>
      <c r="FCM274" s="846"/>
      <c r="FCN274" s="846"/>
      <c r="FCO274" s="846"/>
      <c r="FCP274" s="846"/>
      <c r="FCQ274" s="846"/>
      <c r="FCR274" s="846"/>
      <c r="FCS274" s="846"/>
      <c r="FCT274" s="846"/>
      <c r="FCU274" s="846"/>
      <c r="FCV274" s="846"/>
      <c r="FCW274" s="846"/>
      <c r="FCX274" s="846"/>
      <c r="FCY274" s="846"/>
      <c r="FCZ274" s="846"/>
      <c r="FDA274" s="846"/>
      <c r="FDB274" s="846"/>
      <c r="FDC274" s="846"/>
      <c r="FDD274" s="846"/>
      <c r="FDE274" s="846"/>
      <c r="FDF274" s="846"/>
      <c r="FDG274" s="846"/>
      <c r="FDH274" s="846"/>
      <c r="FDI274" s="846"/>
      <c r="FDJ274" s="846"/>
      <c r="FDK274" s="846"/>
      <c r="FDL274" s="846"/>
      <c r="FDM274" s="827"/>
      <c r="FDN274" s="827"/>
      <c r="FDO274" s="827"/>
      <c r="FDP274" s="827"/>
      <c r="FDQ274" s="827"/>
      <c r="FDR274" s="827"/>
      <c r="FDS274" s="827"/>
      <c r="FDT274" s="827"/>
      <c r="FDU274" s="827"/>
      <c r="FDV274" s="827"/>
      <c r="FDW274" s="827"/>
      <c r="FDX274" s="827"/>
      <c r="FDY274" s="827"/>
      <c r="FDZ274" s="827"/>
      <c r="FEA274" s="827"/>
      <c r="FEB274" s="827"/>
      <c r="FEC274" s="827"/>
      <c r="FED274" s="827"/>
      <c r="FEE274" s="827"/>
      <c r="FEF274" s="827"/>
      <c r="FEG274" s="827"/>
      <c r="FEH274" s="827"/>
      <c r="FEI274" s="827"/>
      <c r="FEJ274" s="827"/>
      <c r="FEK274" s="844"/>
      <c r="FEL274" s="844"/>
      <c r="FEM274" s="844"/>
      <c r="FEN274" s="844"/>
      <c r="FEO274" s="844"/>
      <c r="FEP274" s="827"/>
      <c r="FEQ274" s="827"/>
      <c r="FER274" s="844"/>
      <c r="FES274" s="844"/>
      <c r="FET274" s="827"/>
      <c r="FEU274" s="827"/>
      <c r="FEV274" s="844"/>
      <c r="FEW274" s="844"/>
      <c r="FEX274" s="827"/>
      <c r="FEY274" s="827"/>
      <c r="FEZ274" s="827"/>
      <c r="FFA274" s="827"/>
      <c r="FFB274" s="827"/>
      <c r="FFC274" s="827"/>
      <c r="FFD274" s="827"/>
      <c r="FFE274" s="844"/>
      <c r="FFF274" s="844"/>
      <c r="FFG274" s="827"/>
      <c r="FFH274" s="827"/>
      <c r="FFI274" s="844"/>
      <c r="FFJ274" s="844"/>
      <c r="FFK274" s="827"/>
      <c r="FFL274" s="827"/>
      <c r="FFM274" s="827"/>
      <c r="FFN274" s="827"/>
      <c r="FFO274" s="827"/>
      <c r="FFP274" s="843"/>
      <c r="FFQ274" s="845"/>
      <c r="FFR274" s="827"/>
      <c r="FFS274" s="827"/>
      <c r="FFT274" s="827"/>
      <c r="FFU274" s="827"/>
      <c r="FFV274" s="827"/>
      <c r="FFW274" s="827"/>
      <c r="FFX274" s="827"/>
      <c r="FFY274" s="846"/>
      <c r="FFZ274" s="846"/>
      <c r="FGA274" s="846"/>
      <c r="FGB274" s="846"/>
      <c r="FGC274" s="846"/>
      <c r="FGD274" s="846"/>
      <c r="FGE274" s="846"/>
      <c r="FGF274" s="846"/>
      <c r="FGG274" s="846"/>
      <c r="FGH274" s="846"/>
      <c r="FGI274" s="846"/>
      <c r="FGJ274" s="846"/>
      <c r="FGK274" s="846"/>
      <c r="FGL274" s="846"/>
      <c r="FGM274" s="846"/>
      <c r="FGN274" s="846"/>
      <c r="FGO274" s="846"/>
      <c r="FGP274" s="846"/>
      <c r="FGQ274" s="846"/>
      <c r="FGR274" s="846"/>
      <c r="FGS274" s="846"/>
      <c r="FGT274" s="846"/>
      <c r="FGU274" s="846"/>
      <c r="FGV274" s="846"/>
      <c r="FGW274" s="846"/>
      <c r="FGX274" s="846"/>
      <c r="FGY274" s="846"/>
      <c r="FGZ274" s="846"/>
      <c r="FHA274" s="846"/>
      <c r="FHB274" s="846"/>
      <c r="FHC274" s="846"/>
      <c r="FHD274" s="846"/>
      <c r="FHE274" s="846"/>
      <c r="FHF274" s="846"/>
      <c r="FHG274" s="846"/>
      <c r="FHH274" s="846"/>
      <c r="FHI274" s="846"/>
      <c r="FHJ274" s="846"/>
      <c r="FHK274" s="846"/>
      <c r="FHL274" s="846"/>
      <c r="FHM274" s="846"/>
      <c r="FHN274" s="846"/>
      <c r="FHO274" s="846"/>
      <c r="FHP274" s="846"/>
      <c r="FHQ274" s="827"/>
      <c r="FHR274" s="827"/>
      <c r="FHS274" s="827"/>
      <c r="FHT274" s="827"/>
      <c r="FHU274" s="827"/>
      <c r="FHV274" s="827"/>
      <c r="FHW274" s="827"/>
      <c r="FHX274" s="827"/>
      <c r="FHY274" s="827"/>
      <c r="FHZ274" s="827"/>
      <c r="FIA274" s="827"/>
      <c r="FIB274" s="827"/>
      <c r="FIC274" s="827"/>
      <c r="FID274" s="827"/>
      <c r="FIE274" s="827"/>
      <c r="FIF274" s="827"/>
      <c r="FIG274" s="827"/>
      <c r="FIH274" s="827"/>
      <c r="FII274" s="827"/>
      <c r="FIJ274" s="827"/>
      <c r="FIK274" s="827"/>
      <c r="FIL274" s="827"/>
      <c r="FIM274" s="827"/>
      <c r="FIN274" s="827"/>
      <c r="FIO274" s="844"/>
      <c r="FIP274" s="844"/>
      <c r="FIQ274" s="844"/>
      <c r="FIR274" s="844"/>
      <c r="FIS274" s="844"/>
      <c r="FIT274" s="827"/>
      <c r="FIU274" s="827"/>
      <c r="FIV274" s="844"/>
      <c r="FIW274" s="844"/>
      <c r="FIX274" s="827"/>
      <c r="FIY274" s="827"/>
      <c r="FIZ274" s="844"/>
      <c r="FJA274" s="844"/>
      <c r="FJB274" s="827"/>
      <c r="FJC274" s="827"/>
      <c r="FJD274" s="827"/>
      <c r="FJE274" s="827"/>
      <c r="FJF274" s="827"/>
      <c r="FJG274" s="827"/>
      <c r="FJH274" s="827"/>
      <c r="FJI274" s="844"/>
      <c r="FJJ274" s="844"/>
      <c r="FJK274" s="827"/>
      <c r="FJL274" s="827"/>
      <c r="FJM274" s="844"/>
      <c r="FJN274" s="844"/>
      <c r="FJO274" s="827"/>
      <c r="FJP274" s="827"/>
      <c r="FJQ274" s="827"/>
      <c r="FJR274" s="827"/>
      <c r="FJS274" s="827"/>
      <c r="FJT274" s="843"/>
      <c r="FJU274" s="845"/>
      <c r="FJV274" s="827"/>
      <c r="FJW274" s="827"/>
      <c r="FJX274" s="827"/>
      <c r="FJY274" s="827"/>
      <c r="FJZ274" s="827"/>
      <c r="FKA274" s="827"/>
      <c r="FKB274" s="827"/>
      <c r="FKC274" s="846"/>
      <c r="FKD274" s="846"/>
      <c r="FKE274" s="846"/>
      <c r="FKF274" s="846"/>
      <c r="FKG274" s="846"/>
      <c r="FKH274" s="846"/>
      <c r="FKI274" s="846"/>
      <c r="FKJ274" s="846"/>
      <c r="FKK274" s="846"/>
      <c r="FKL274" s="846"/>
      <c r="FKM274" s="846"/>
      <c r="FKN274" s="846"/>
      <c r="FKO274" s="846"/>
      <c r="FKP274" s="846"/>
      <c r="FKQ274" s="846"/>
      <c r="FKR274" s="846"/>
      <c r="FKS274" s="846"/>
      <c r="FKT274" s="846"/>
      <c r="FKU274" s="846"/>
      <c r="FKV274" s="846"/>
      <c r="FKW274" s="846"/>
      <c r="FKX274" s="846"/>
      <c r="FKY274" s="846"/>
      <c r="FKZ274" s="846"/>
      <c r="FLA274" s="846"/>
      <c r="FLB274" s="846"/>
      <c r="FLC274" s="846"/>
      <c r="FLD274" s="846"/>
      <c r="FLE274" s="846"/>
      <c r="FLF274" s="846"/>
      <c r="FLG274" s="846"/>
      <c r="FLH274" s="846"/>
      <c r="FLI274" s="846"/>
      <c r="FLJ274" s="846"/>
      <c r="FLK274" s="846"/>
      <c r="FLL274" s="846"/>
      <c r="FLM274" s="846"/>
      <c r="FLN274" s="846"/>
      <c r="FLO274" s="846"/>
      <c r="FLP274" s="846"/>
      <c r="FLQ274" s="846"/>
      <c r="FLR274" s="846"/>
      <c r="FLS274" s="846"/>
      <c r="FLT274" s="846"/>
      <c r="FLU274" s="827"/>
      <c r="FLV274" s="827"/>
      <c r="FLW274" s="827"/>
      <c r="FLX274" s="827"/>
      <c r="FLY274" s="827"/>
      <c r="FLZ274" s="827"/>
      <c r="FMA274" s="827"/>
      <c r="FMB274" s="827"/>
      <c r="FMC274" s="827"/>
      <c r="FMD274" s="827"/>
      <c r="FME274" s="827"/>
      <c r="FMF274" s="827"/>
      <c r="FMG274" s="827"/>
      <c r="FMH274" s="827"/>
      <c r="FMI274" s="827"/>
      <c r="FMJ274" s="827"/>
      <c r="FMK274" s="827"/>
      <c r="FML274" s="827"/>
      <c r="FMM274" s="827"/>
      <c r="FMN274" s="827"/>
      <c r="FMO274" s="827"/>
      <c r="FMP274" s="827"/>
      <c r="FMQ274" s="827"/>
      <c r="FMR274" s="827"/>
      <c r="FMS274" s="844"/>
      <c r="FMT274" s="844"/>
      <c r="FMU274" s="844"/>
      <c r="FMV274" s="844"/>
      <c r="FMW274" s="844"/>
      <c r="FMX274" s="827"/>
      <c r="FMY274" s="827"/>
      <c r="FMZ274" s="844"/>
      <c r="FNA274" s="844"/>
      <c r="FNB274" s="827"/>
      <c r="FNC274" s="827"/>
      <c r="FND274" s="844"/>
      <c r="FNE274" s="844"/>
      <c r="FNF274" s="827"/>
      <c r="FNG274" s="827"/>
      <c r="FNH274" s="827"/>
      <c r="FNI274" s="827"/>
      <c r="FNJ274" s="827"/>
      <c r="FNK274" s="827"/>
      <c r="FNL274" s="827"/>
      <c r="FNM274" s="844"/>
      <c r="FNN274" s="844"/>
      <c r="FNO274" s="827"/>
      <c r="FNP274" s="827"/>
      <c r="FNQ274" s="844"/>
      <c r="FNR274" s="844"/>
      <c r="FNS274" s="827"/>
      <c r="FNT274" s="827"/>
      <c r="FNU274" s="827"/>
      <c r="FNV274" s="827"/>
      <c r="FNW274" s="827"/>
      <c r="FNX274" s="843"/>
      <c r="FNY274" s="845"/>
      <c r="FNZ274" s="827"/>
      <c r="FOA274" s="827"/>
      <c r="FOB274" s="827"/>
      <c r="FOC274" s="827"/>
      <c r="FOD274" s="827"/>
      <c r="FOE274" s="827"/>
      <c r="FOF274" s="827"/>
      <c r="FOG274" s="846"/>
      <c r="FOH274" s="846"/>
      <c r="FOI274" s="846"/>
      <c r="FOJ274" s="846"/>
      <c r="FOK274" s="846"/>
      <c r="FOL274" s="846"/>
      <c r="FOM274" s="846"/>
      <c r="FON274" s="846"/>
      <c r="FOO274" s="846"/>
      <c r="FOP274" s="846"/>
      <c r="FOQ274" s="846"/>
      <c r="FOR274" s="846"/>
      <c r="FOS274" s="846"/>
      <c r="FOT274" s="846"/>
      <c r="FOU274" s="846"/>
      <c r="FOV274" s="846"/>
      <c r="FOW274" s="846"/>
      <c r="FOX274" s="846"/>
      <c r="FOY274" s="846"/>
      <c r="FOZ274" s="846"/>
      <c r="FPA274" s="846"/>
      <c r="FPB274" s="846"/>
      <c r="FPC274" s="846"/>
      <c r="FPD274" s="846"/>
      <c r="FPE274" s="846"/>
      <c r="FPF274" s="846"/>
      <c r="FPG274" s="846"/>
      <c r="FPH274" s="846"/>
      <c r="FPI274" s="846"/>
      <c r="FPJ274" s="846"/>
      <c r="FPK274" s="846"/>
      <c r="FPL274" s="846"/>
      <c r="FPM274" s="846"/>
      <c r="FPN274" s="846"/>
      <c r="FPO274" s="846"/>
      <c r="FPP274" s="846"/>
      <c r="FPQ274" s="846"/>
      <c r="FPR274" s="846"/>
      <c r="FPS274" s="846"/>
      <c r="FPT274" s="846"/>
      <c r="FPU274" s="846"/>
      <c r="FPV274" s="846"/>
      <c r="FPW274" s="846"/>
      <c r="FPX274" s="846"/>
      <c r="FPY274" s="827"/>
      <c r="FPZ274" s="827"/>
      <c r="FQA274" s="827"/>
      <c r="FQB274" s="827"/>
      <c r="FQC274" s="827"/>
      <c r="FQD274" s="827"/>
      <c r="FQE274" s="827"/>
      <c r="FQF274" s="827"/>
      <c r="FQG274" s="827"/>
      <c r="FQH274" s="827"/>
      <c r="FQI274" s="827"/>
      <c r="FQJ274" s="827"/>
      <c r="FQK274" s="827"/>
      <c r="FQL274" s="827"/>
      <c r="FQM274" s="827"/>
      <c r="FQN274" s="827"/>
      <c r="FQO274" s="827"/>
      <c r="FQP274" s="827"/>
      <c r="FQQ274" s="827"/>
      <c r="FQR274" s="827"/>
      <c r="FQS274" s="827"/>
      <c r="FQT274" s="827"/>
      <c r="FQU274" s="827"/>
      <c r="FQV274" s="827"/>
      <c r="FQW274" s="844"/>
      <c r="FQX274" s="844"/>
      <c r="FQY274" s="844"/>
      <c r="FQZ274" s="844"/>
      <c r="FRA274" s="844"/>
      <c r="FRB274" s="827"/>
      <c r="FRC274" s="827"/>
      <c r="FRD274" s="844"/>
      <c r="FRE274" s="844"/>
      <c r="FRF274" s="827"/>
      <c r="FRG274" s="827"/>
      <c r="FRH274" s="844"/>
      <c r="FRI274" s="844"/>
      <c r="FRJ274" s="827"/>
      <c r="FRK274" s="827"/>
      <c r="FRL274" s="827"/>
      <c r="FRM274" s="827"/>
      <c r="FRN274" s="827"/>
      <c r="FRO274" s="827"/>
      <c r="FRP274" s="827"/>
      <c r="FRQ274" s="844"/>
      <c r="FRR274" s="844"/>
      <c r="FRS274" s="827"/>
      <c r="FRT274" s="827"/>
      <c r="FRU274" s="844"/>
      <c r="FRV274" s="844"/>
      <c r="FRW274" s="827"/>
      <c r="FRX274" s="827"/>
      <c r="FRY274" s="827"/>
      <c r="FRZ274" s="827"/>
      <c r="FSA274" s="827"/>
      <c r="FSB274" s="843"/>
      <c r="FSC274" s="845"/>
      <c r="FSD274" s="827"/>
      <c r="FSE274" s="827"/>
      <c r="FSF274" s="827"/>
      <c r="FSG274" s="827"/>
      <c r="FSH274" s="827"/>
      <c r="FSI274" s="827"/>
      <c r="FSJ274" s="827"/>
      <c r="FSK274" s="846"/>
      <c r="FSL274" s="846"/>
      <c r="FSM274" s="846"/>
      <c r="FSN274" s="846"/>
      <c r="FSO274" s="846"/>
      <c r="FSP274" s="846"/>
      <c r="FSQ274" s="846"/>
      <c r="FSR274" s="846"/>
      <c r="FSS274" s="846"/>
      <c r="FST274" s="846"/>
      <c r="FSU274" s="846"/>
      <c r="FSV274" s="846"/>
      <c r="FSW274" s="846"/>
      <c r="FSX274" s="846"/>
      <c r="FSY274" s="846"/>
      <c r="FSZ274" s="846"/>
      <c r="FTA274" s="846"/>
      <c r="FTB274" s="846"/>
      <c r="FTC274" s="846"/>
      <c r="FTD274" s="846"/>
      <c r="FTE274" s="846"/>
      <c r="FTF274" s="846"/>
      <c r="FTG274" s="846"/>
      <c r="FTH274" s="846"/>
      <c r="FTI274" s="846"/>
      <c r="FTJ274" s="846"/>
      <c r="FTK274" s="846"/>
      <c r="FTL274" s="846"/>
      <c r="FTM274" s="846"/>
      <c r="FTN274" s="846"/>
      <c r="FTO274" s="846"/>
      <c r="FTP274" s="846"/>
      <c r="FTQ274" s="846"/>
      <c r="FTR274" s="846"/>
      <c r="FTS274" s="846"/>
      <c r="FTT274" s="846"/>
      <c r="FTU274" s="846"/>
      <c r="FTV274" s="846"/>
      <c r="FTW274" s="846"/>
      <c r="FTX274" s="846"/>
      <c r="FTY274" s="846"/>
      <c r="FTZ274" s="846"/>
      <c r="FUA274" s="846"/>
      <c r="FUB274" s="846"/>
      <c r="FUC274" s="827"/>
      <c r="FUD274" s="827"/>
      <c r="FUE274" s="827"/>
      <c r="FUF274" s="827"/>
      <c r="FUG274" s="827"/>
      <c r="FUH274" s="827"/>
      <c r="FUI274" s="827"/>
      <c r="FUJ274" s="827"/>
      <c r="FUK274" s="827"/>
      <c r="FUL274" s="827"/>
      <c r="FUM274" s="827"/>
      <c r="FUN274" s="827"/>
      <c r="FUO274" s="827"/>
      <c r="FUP274" s="827"/>
      <c r="FUQ274" s="827"/>
      <c r="FUR274" s="827"/>
      <c r="FUS274" s="827"/>
      <c r="FUT274" s="827"/>
      <c r="FUU274" s="827"/>
      <c r="FUV274" s="827"/>
      <c r="FUW274" s="827"/>
      <c r="FUX274" s="827"/>
      <c r="FUY274" s="827"/>
      <c r="FUZ274" s="827"/>
      <c r="FVA274" s="844"/>
      <c r="FVB274" s="844"/>
      <c r="FVC274" s="844"/>
      <c r="FVD274" s="844"/>
      <c r="FVE274" s="844"/>
      <c r="FVF274" s="827"/>
      <c r="FVG274" s="827"/>
      <c r="FVH274" s="844"/>
      <c r="FVI274" s="844"/>
      <c r="FVJ274" s="827"/>
      <c r="FVK274" s="827"/>
      <c r="FVL274" s="844"/>
      <c r="FVM274" s="844"/>
      <c r="FVN274" s="827"/>
      <c r="FVO274" s="827"/>
      <c r="FVP274" s="827"/>
      <c r="FVQ274" s="827"/>
      <c r="FVR274" s="827"/>
      <c r="FVS274" s="827"/>
      <c r="FVT274" s="827"/>
      <c r="FVU274" s="844"/>
      <c r="FVV274" s="844"/>
      <c r="FVW274" s="827"/>
      <c r="FVX274" s="827"/>
      <c r="FVY274" s="844"/>
      <c r="FVZ274" s="844"/>
      <c r="FWA274" s="827"/>
      <c r="FWB274" s="827"/>
      <c r="FWC274" s="827"/>
      <c r="FWD274" s="827"/>
      <c r="FWE274" s="827"/>
      <c r="FWF274" s="843"/>
      <c r="FWG274" s="845"/>
      <c r="FWH274" s="827"/>
      <c r="FWI274" s="827"/>
      <c r="FWJ274" s="827"/>
      <c r="FWK274" s="827"/>
      <c r="FWL274" s="827"/>
      <c r="FWM274" s="827"/>
      <c r="FWN274" s="827"/>
      <c r="FWO274" s="846"/>
      <c r="FWP274" s="846"/>
      <c r="FWQ274" s="846"/>
      <c r="FWR274" s="846"/>
      <c r="FWS274" s="846"/>
      <c r="FWT274" s="846"/>
      <c r="FWU274" s="846"/>
      <c r="FWV274" s="846"/>
      <c r="FWW274" s="846"/>
      <c r="FWX274" s="846"/>
      <c r="FWY274" s="846"/>
      <c r="FWZ274" s="846"/>
      <c r="FXA274" s="846"/>
      <c r="FXB274" s="846"/>
      <c r="FXC274" s="846"/>
      <c r="FXD274" s="846"/>
      <c r="FXE274" s="846"/>
      <c r="FXF274" s="846"/>
      <c r="FXG274" s="846"/>
      <c r="FXH274" s="846"/>
      <c r="FXI274" s="846"/>
      <c r="FXJ274" s="846"/>
      <c r="FXK274" s="846"/>
      <c r="FXL274" s="846"/>
      <c r="FXM274" s="846"/>
      <c r="FXN274" s="846"/>
      <c r="FXO274" s="846"/>
      <c r="FXP274" s="846"/>
      <c r="FXQ274" s="846"/>
      <c r="FXR274" s="846"/>
      <c r="FXS274" s="846"/>
      <c r="FXT274" s="846"/>
      <c r="FXU274" s="846"/>
      <c r="FXV274" s="846"/>
      <c r="FXW274" s="846"/>
      <c r="FXX274" s="846"/>
      <c r="FXY274" s="846"/>
      <c r="FXZ274" s="846"/>
      <c r="FYA274" s="846"/>
      <c r="FYB274" s="846"/>
      <c r="FYC274" s="846"/>
      <c r="FYD274" s="846"/>
      <c r="FYE274" s="846"/>
      <c r="FYF274" s="846"/>
      <c r="FYG274" s="827"/>
      <c r="FYH274" s="827"/>
      <c r="FYI274" s="827"/>
      <c r="FYJ274" s="827"/>
      <c r="FYK274" s="827"/>
      <c r="FYL274" s="827"/>
      <c r="FYM274" s="827"/>
      <c r="FYN274" s="827"/>
      <c r="FYO274" s="827"/>
      <c r="FYP274" s="827"/>
      <c r="FYQ274" s="827"/>
      <c r="FYR274" s="827"/>
      <c r="FYS274" s="827"/>
      <c r="FYT274" s="827"/>
      <c r="FYU274" s="827"/>
      <c r="FYV274" s="827"/>
      <c r="FYW274" s="827"/>
      <c r="FYX274" s="827"/>
      <c r="FYY274" s="827"/>
      <c r="FYZ274" s="827"/>
      <c r="FZA274" s="827"/>
      <c r="FZB274" s="827"/>
      <c r="FZC274" s="827"/>
      <c r="FZD274" s="827"/>
      <c r="FZE274" s="844"/>
      <c r="FZF274" s="844"/>
      <c r="FZG274" s="844"/>
      <c r="FZH274" s="844"/>
      <c r="FZI274" s="844"/>
      <c r="FZJ274" s="827"/>
      <c r="FZK274" s="827"/>
      <c r="FZL274" s="844"/>
      <c r="FZM274" s="844"/>
      <c r="FZN274" s="827"/>
      <c r="FZO274" s="827"/>
      <c r="FZP274" s="844"/>
      <c r="FZQ274" s="844"/>
      <c r="FZR274" s="827"/>
      <c r="FZS274" s="827"/>
      <c r="FZT274" s="827"/>
      <c r="FZU274" s="827"/>
      <c r="FZV274" s="827"/>
      <c r="FZW274" s="827"/>
      <c r="FZX274" s="827"/>
      <c r="FZY274" s="844"/>
      <c r="FZZ274" s="844"/>
      <c r="GAA274" s="827"/>
      <c r="GAB274" s="827"/>
      <c r="GAC274" s="844"/>
      <c r="GAD274" s="844"/>
      <c r="GAE274" s="827"/>
      <c r="GAF274" s="827"/>
      <c r="GAG274" s="827"/>
      <c r="GAH274" s="827"/>
      <c r="GAI274" s="827"/>
      <c r="GAJ274" s="843"/>
      <c r="GAK274" s="845"/>
      <c r="GAL274" s="827"/>
      <c r="GAM274" s="827"/>
      <c r="GAN274" s="827"/>
      <c r="GAO274" s="827"/>
      <c r="GAP274" s="827"/>
      <c r="GAQ274" s="827"/>
      <c r="GAR274" s="827"/>
      <c r="GAS274" s="846"/>
      <c r="GAT274" s="846"/>
      <c r="GAU274" s="846"/>
      <c r="GAV274" s="846"/>
      <c r="GAW274" s="846"/>
      <c r="GAX274" s="846"/>
      <c r="GAY274" s="846"/>
      <c r="GAZ274" s="846"/>
      <c r="GBA274" s="846"/>
      <c r="GBB274" s="846"/>
      <c r="GBC274" s="846"/>
      <c r="GBD274" s="846"/>
      <c r="GBE274" s="846"/>
      <c r="GBF274" s="846"/>
      <c r="GBG274" s="846"/>
      <c r="GBH274" s="846"/>
      <c r="GBI274" s="846"/>
      <c r="GBJ274" s="846"/>
      <c r="GBK274" s="846"/>
      <c r="GBL274" s="846"/>
      <c r="GBM274" s="846"/>
      <c r="GBN274" s="846"/>
      <c r="GBO274" s="846"/>
      <c r="GBP274" s="846"/>
      <c r="GBQ274" s="846"/>
      <c r="GBR274" s="846"/>
      <c r="GBS274" s="846"/>
      <c r="GBT274" s="846"/>
      <c r="GBU274" s="846"/>
      <c r="GBV274" s="846"/>
      <c r="GBW274" s="846"/>
      <c r="GBX274" s="846"/>
      <c r="GBY274" s="846"/>
      <c r="GBZ274" s="846"/>
      <c r="GCA274" s="846"/>
      <c r="GCB274" s="846"/>
      <c r="GCC274" s="846"/>
      <c r="GCD274" s="846"/>
      <c r="GCE274" s="846"/>
      <c r="GCF274" s="846"/>
      <c r="GCG274" s="846"/>
      <c r="GCH274" s="846"/>
      <c r="GCI274" s="846"/>
      <c r="GCJ274" s="846"/>
      <c r="GCK274" s="827"/>
      <c r="GCL274" s="827"/>
      <c r="GCM274" s="827"/>
      <c r="GCN274" s="827"/>
      <c r="GCO274" s="827"/>
      <c r="GCP274" s="827"/>
      <c r="GCQ274" s="827"/>
      <c r="GCR274" s="827"/>
      <c r="GCS274" s="827"/>
      <c r="GCT274" s="827"/>
      <c r="GCU274" s="827"/>
      <c r="GCV274" s="827"/>
      <c r="GCW274" s="827"/>
      <c r="GCX274" s="827"/>
      <c r="GCY274" s="827"/>
      <c r="GCZ274" s="827"/>
      <c r="GDA274" s="827"/>
      <c r="GDB274" s="827"/>
      <c r="GDC274" s="827"/>
      <c r="GDD274" s="827"/>
      <c r="GDE274" s="827"/>
      <c r="GDF274" s="827"/>
      <c r="GDG274" s="827"/>
      <c r="GDH274" s="827"/>
      <c r="GDI274" s="844"/>
      <c r="GDJ274" s="844"/>
      <c r="GDK274" s="844"/>
      <c r="GDL274" s="844"/>
      <c r="GDM274" s="844"/>
      <c r="GDN274" s="827"/>
      <c r="GDO274" s="827"/>
      <c r="GDP274" s="844"/>
      <c r="GDQ274" s="844"/>
      <c r="GDR274" s="827"/>
      <c r="GDS274" s="827"/>
      <c r="GDT274" s="844"/>
      <c r="GDU274" s="844"/>
      <c r="GDV274" s="827"/>
      <c r="GDW274" s="827"/>
      <c r="GDX274" s="827"/>
      <c r="GDY274" s="827"/>
      <c r="GDZ274" s="827"/>
      <c r="GEA274" s="827"/>
      <c r="GEB274" s="827"/>
      <c r="GEC274" s="844"/>
      <c r="GED274" s="844"/>
      <c r="GEE274" s="827"/>
      <c r="GEF274" s="827"/>
      <c r="GEG274" s="844"/>
      <c r="GEH274" s="844"/>
      <c r="GEI274" s="827"/>
      <c r="GEJ274" s="827"/>
      <c r="GEK274" s="827"/>
      <c r="GEL274" s="827"/>
      <c r="GEM274" s="827"/>
      <c r="GEN274" s="843"/>
      <c r="GEO274" s="845"/>
      <c r="GEP274" s="827"/>
      <c r="GEQ274" s="827"/>
      <c r="GER274" s="827"/>
      <c r="GES274" s="827"/>
      <c r="GET274" s="827"/>
      <c r="GEU274" s="827"/>
      <c r="GEV274" s="827"/>
      <c r="GEW274" s="846"/>
      <c r="GEX274" s="846"/>
      <c r="GEY274" s="846"/>
      <c r="GEZ274" s="846"/>
      <c r="GFA274" s="846"/>
      <c r="GFB274" s="846"/>
      <c r="GFC274" s="846"/>
      <c r="GFD274" s="846"/>
      <c r="GFE274" s="846"/>
      <c r="GFF274" s="846"/>
      <c r="GFG274" s="846"/>
      <c r="GFH274" s="846"/>
      <c r="GFI274" s="846"/>
      <c r="GFJ274" s="846"/>
      <c r="GFK274" s="846"/>
      <c r="GFL274" s="846"/>
      <c r="GFM274" s="846"/>
      <c r="GFN274" s="846"/>
      <c r="GFO274" s="846"/>
      <c r="GFP274" s="846"/>
      <c r="GFQ274" s="846"/>
      <c r="GFR274" s="846"/>
      <c r="GFS274" s="846"/>
      <c r="GFT274" s="846"/>
      <c r="GFU274" s="846"/>
      <c r="GFV274" s="846"/>
      <c r="GFW274" s="846"/>
      <c r="GFX274" s="846"/>
      <c r="GFY274" s="846"/>
      <c r="GFZ274" s="846"/>
      <c r="GGA274" s="846"/>
      <c r="GGB274" s="846"/>
      <c r="GGC274" s="846"/>
      <c r="GGD274" s="846"/>
      <c r="GGE274" s="846"/>
      <c r="GGF274" s="846"/>
      <c r="GGG274" s="846"/>
      <c r="GGH274" s="846"/>
      <c r="GGI274" s="846"/>
      <c r="GGJ274" s="846"/>
      <c r="GGK274" s="846"/>
      <c r="GGL274" s="846"/>
      <c r="GGM274" s="846"/>
      <c r="GGN274" s="846"/>
      <c r="GGO274" s="827"/>
      <c r="GGP274" s="827"/>
      <c r="GGQ274" s="827"/>
      <c r="GGR274" s="827"/>
      <c r="GGS274" s="827"/>
      <c r="GGT274" s="827"/>
      <c r="GGU274" s="827"/>
      <c r="GGV274" s="827"/>
      <c r="GGW274" s="827"/>
      <c r="GGX274" s="827"/>
      <c r="GGY274" s="827"/>
      <c r="GGZ274" s="827"/>
      <c r="GHA274" s="827"/>
      <c r="GHB274" s="827"/>
      <c r="GHC274" s="827"/>
      <c r="GHD274" s="827"/>
      <c r="GHE274" s="827"/>
      <c r="GHF274" s="827"/>
      <c r="GHG274" s="827"/>
      <c r="GHH274" s="827"/>
      <c r="GHI274" s="827"/>
      <c r="GHJ274" s="827"/>
      <c r="GHK274" s="827"/>
      <c r="GHL274" s="827"/>
      <c r="GHM274" s="844"/>
      <c r="GHN274" s="844"/>
      <c r="GHO274" s="844"/>
      <c r="GHP274" s="844"/>
      <c r="GHQ274" s="844"/>
      <c r="GHR274" s="827"/>
      <c r="GHS274" s="827"/>
      <c r="GHT274" s="844"/>
      <c r="GHU274" s="844"/>
      <c r="GHV274" s="827"/>
      <c r="GHW274" s="827"/>
      <c r="GHX274" s="844"/>
      <c r="GHY274" s="844"/>
      <c r="GHZ274" s="827"/>
      <c r="GIA274" s="827"/>
      <c r="GIB274" s="827"/>
      <c r="GIC274" s="827"/>
      <c r="GID274" s="827"/>
      <c r="GIE274" s="827"/>
      <c r="GIF274" s="827"/>
      <c r="GIG274" s="844"/>
      <c r="GIH274" s="844"/>
      <c r="GII274" s="827"/>
      <c r="GIJ274" s="827"/>
      <c r="GIK274" s="844"/>
      <c r="GIL274" s="844"/>
      <c r="GIM274" s="827"/>
      <c r="GIN274" s="827"/>
      <c r="GIO274" s="827"/>
      <c r="GIP274" s="827"/>
      <c r="GIQ274" s="827"/>
      <c r="GIR274" s="843"/>
      <c r="GIS274" s="845"/>
      <c r="GIT274" s="827"/>
      <c r="GIU274" s="827"/>
      <c r="GIV274" s="827"/>
      <c r="GIW274" s="827"/>
      <c r="GIX274" s="827"/>
      <c r="GIY274" s="827"/>
      <c r="GIZ274" s="827"/>
      <c r="GJA274" s="846"/>
      <c r="GJB274" s="846"/>
      <c r="GJC274" s="846"/>
      <c r="GJD274" s="846"/>
      <c r="GJE274" s="846"/>
      <c r="GJF274" s="846"/>
      <c r="GJG274" s="846"/>
      <c r="GJH274" s="846"/>
      <c r="GJI274" s="846"/>
      <c r="GJJ274" s="846"/>
      <c r="GJK274" s="846"/>
      <c r="GJL274" s="846"/>
      <c r="GJM274" s="846"/>
      <c r="GJN274" s="846"/>
      <c r="GJO274" s="846"/>
      <c r="GJP274" s="846"/>
      <c r="GJQ274" s="846"/>
      <c r="GJR274" s="846"/>
      <c r="GJS274" s="846"/>
      <c r="GJT274" s="846"/>
      <c r="GJU274" s="846"/>
      <c r="GJV274" s="846"/>
      <c r="GJW274" s="846"/>
      <c r="GJX274" s="846"/>
      <c r="GJY274" s="846"/>
      <c r="GJZ274" s="846"/>
      <c r="GKA274" s="846"/>
      <c r="GKB274" s="846"/>
      <c r="GKC274" s="846"/>
      <c r="GKD274" s="846"/>
      <c r="GKE274" s="846"/>
      <c r="GKF274" s="846"/>
      <c r="GKG274" s="846"/>
      <c r="GKH274" s="846"/>
      <c r="GKI274" s="846"/>
      <c r="GKJ274" s="846"/>
      <c r="GKK274" s="846"/>
      <c r="GKL274" s="846"/>
      <c r="GKM274" s="846"/>
      <c r="GKN274" s="846"/>
      <c r="GKO274" s="846"/>
      <c r="GKP274" s="846"/>
      <c r="GKQ274" s="846"/>
      <c r="GKR274" s="846"/>
      <c r="GKS274" s="827"/>
      <c r="GKT274" s="827"/>
      <c r="GKU274" s="827"/>
      <c r="GKV274" s="827"/>
      <c r="GKW274" s="827"/>
      <c r="GKX274" s="827"/>
      <c r="GKY274" s="827"/>
      <c r="GKZ274" s="827"/>
      <c r="GLA274" s="827"/>
      <c r="GLB274" s="827"/>
      <c r="GLC274" s="827"/>
      <c r="GLD274" s="827"/>
      <c r="GLE274" s="827"/>
      <c r="GLF274" s="827"/>
      <c r="GLG274" s="827"/>
      <c r="GLH274" s="827"/>
      <c r="GLI274" s="827"/>
      <c r="GLJ274" s="827"/>
      <c r="GLK274" s="827"/>
      <c r="GLL274" s="827"/>
      <c r="GLM274" s="827"/>
      <c r="GLN274" s="827"/>
      <c r="GLO274" s="827"/>
      <c r="GLP274" s="827"/>
      <c r="GLQ274" s="844"/>
      <c r="GLR274" s="844"/>
      <c r="GLS274" s="844"/>
      <c r="GLT274" s="844"/>
      <c r="GLU274" s="844"/>
      <c r="GLV274" s="827"/>
      <c r="GLW274" s="827"/>
      <c r="GLX274" s="844"/>
      <c r="GLY274" s="844"/>
      <c r="GLZ274" s="827"/>
      <c r="GMA274" s="827"/>
      <c r="GMB274" s="844"/>
      <c r="GMC274" s="844"/>
      <c r="GMD274" s="827"/>
      <c r="GME274" s="827"/>
      <c r="GMF274" s="827"/>
      <c r="GMG274" s="827"/>
      <c r="GMH274" s="827"/>
      <c r="GMI274" s="827"/>
      <c r="GMJ274" s="827"/>
      <c r="GMK274" s="844"/>
      <c r="GML274" s="844"/>
      <c r="GMM274" s="827"/>
      <c r="GMN274" s="827"/>
      <c r="GMO274" s="844"/>
      <c r="GMP274" s="844"/>
      <c r="GMQ274" s="827"/>
      <c r="GMR274" s="827"/>
      <c r="GMS274" s="827"/>
      <c r="GMT274" s="827"/>
      <c r="GMU274" s="827"/>
      <c r="GMV274" s="843"/>
      <c r="GMW274" s="845"/>
      <c r="GMX274" s="827"/>
      <c r="GMY274" s="827"/>
      <c r="GMZ274" s="827"/>
      <c r="GNA274" s="827"/>
      <c r="GNB274" s="827"/>
      <c r="GNC274" s="827"/>
      <c r="GND274" s="827"/>
      <c r="GNE274" s="846"/>
      <c r="GNF274" s="846"/>
      <c r="GNG274" s="846"/>
      <c r="GNH274" s="846"/>
      <c r="GNI274" s="846"/>
      <c r="GNJ274" s="846"/>
      <c r="GNK274" s="846"/>
      <c r="GNL274" s="846"/>
      <c r="GNM274" s="846"/>
      <c r="GNN274" s="846"/>
      <c r="GNO274" s="846"/>
      <c r="GNP274" s="846"/>
      <c r="GNQ274" s="846"/>
      <c r="GNR274" s="846"/>
      <c r="GNS274" s="846"/>
      <c r="GNT274" s="846"/>
      <c r="GNU274" s="846"/>
      <c r="GNV274" s="846"/>
      <c r="GNW274" s="846"/>
      <c r="GNX274" s="846"/>
      <c r="GNY274" s="846"/>
      <c r="GNZ274" s="846"/>
      <c r="GOA274" s="846"/>
      <c r="GOB274" s="846"/>
      <c r="GOC274" s="846"/>
      <c r="GOD274" s="846"/>
      <c r="GOE274" s="846"/>
      <c r="GOF274" s="846"/>
      <c r="GOG274" s="846"/>
      <c r="GOH274" s="846"/>
      <c r="GOI274" s="846"/>
      <c r="GOJ274" s="846"/>
      <c r="GOK274" s="846"/>
      <c r="GOL274" s="846"/>
      <c r="GOM274" s="846"/>
      <c r="GON274" s="846"/>
      <c r="GOO274" s="846"/>
      <c r="GOP274" s="846"/>
      <c r="GOQ274" s="846"/>
      <c r="GOR274" s="846"/>
      <c r="GOS274" s="846"/>
      <c r="GOT274" s="846"/>
      <c r="GOU274" s="846"/>
      <c r="GOV274" s="846"/>
      <c r="GOW274" s="827"/>
      <c r="GOX274" s="827"/>
      <c r="GOY274" s="827"/>
      <c r="GOZ274" s="827"/>
      <c r="GPA274" s="827"/>
      <c r="GPB274" s="827"/>
      <c r="GPC274" s="827"/>
      <c r="GPD274" s="827"/>
      <c r="GPE274" s="827"/>
      <c r="GPF274" s="827"/>
      <c r="GPG274" s="827"/>
      <c r="GPH274" s="827"/>
      <c r="GPI274" s="827"/>
      <c r="GPJ274" s="827"/>
      <c r="GPK274" s="827"/>
      <c r="GPL274" s="827"/>
      <c r="GPM274" s="827"/>
      <c r="GPN274" s="827"/>
      <c r="GPO274" s="827"/>
      <c r="GPP274" s="827"/>
      <c r="GPQ274" s="827"/>
      <c r="GPR274" s="827"/>
      <c r="GPS274" s="827"/>
      <c r="GPT274" s="827"/>
      <c r="GPU274" s="844"/>
      <c r="GPV274" s="844"/>
      <c r="GPW274" s="844"/>
      <c r="GPX274" s="844"/>
      <c r="GPY274" s="844"/>
      <c r="GPZ274" s="827"/>
      <c r="GQA274" s="827"/>
      <c r="GQB274" s="844"/>
      <c r="GQC274" s="844"/>
      <c r="GQD274" s="827"/>
      <c r="GQE274" s="827"/>
      <c r="GQF274" s="844"/>
      <c r="GQG274" s="844"/>
      <c r="GQH274" s="827"/>
      <c r="GQI274" s="827"/>
      <c r="GQJ274" s="827"/>
      <c r="GQK274" s="827"/>
      <c r="GQL274" s="827"/>
      <c r="GQM274" s="827"/>
      <c r="GQN274" s="827"/>
      <c r="GQO274" s="844"/>
      <c r="GQP274" s="844"/>
      <c r="GQQ274" s="827"/>
      <c r="GQR274" s="827"/>
      <c r="GQS274" s="844"/>
      <c r="GQT274" s="844"/>
      <c r="GQU274" s="827"/>
      <c r="GQV274" s="827"/>
      <c r="GQW274" s="827"/>
      <c r="GQX274" s="827"/>
      <c r="GQY274" s="827"/>
      <c r="GQZ274" s="843"/>
      <c r="GRA274" s="845"/>
      <c r="GRB274" s="827"/>
      <c r="GRC274" s="827"/>
      <c r="GRD274" s="827"/>
      <c r="GRE274" s="827"/>
      <c r="GRF274" s="827"/>
      <c r="GRG274" s="827"/>
      <c r="GRH274" s="827"/>
      <c r="GRI274" s="846"/>
      <c r="GRJ274" s="846"/>
      <c r="GRK274" s="846"/>
      <c r="GRL274" s="846"/>
      <c r="GRM274" s="846"/>
      <c r="GRN274" s="846"/>
      <c r="GRO274" s="846"/>
      <c r="GRP274" s="846"/>
      <c r="GRQ274" s="846"/>
      <c r="GRR274" s="846"/>
      <c r="GRS274" s="846"/>
      <c r="GRT274" s="846"/>
      <c r="GRU274" s="846"/>
      <c r="GRV274" s="846"/>
      <c r="GRW274" s="846"/>
      <c r="GRX274" s="846"/>
      <c r="GRY274" s="846"/>
      <c r="GRZ274" s="846"/>
      <c r="GSA274" s="846"/>
      <c r="GSB274" s="846"/>
      <c r="GSC274" s="846"/>
      <c r="GSD274" s="846"/>
      <c r="GSE274" s="846"/>
      <c r="GSF274" s="846"/>
      <c r="GSG274" s="846"/>
      <c r="GSH274" s="846"/>
      <c r="GSI274" s="846"/>
      <c r="GSJ274" s="846"/>
      <c r="GSK274" s="846"/>
      <c r="GSL274" s="846"/>
      <c r="GSM274" s="846"/>
      <c r="GSN274" s="846"/>
      <c r="GSO274" s="846"/>
      <c r="GSP274" s="846"/>
      <c r="GSQ274" s="846"/>
      <c r="GSR274" s="846"/>
      <c r="GSS274" s="846"/>
      <c r="GST274" s="846"/>
      <c r="GSU274" s="846"/>
      <c r="GSV274" s="846"/>
      <c r="GSW274" s="846"/>
      <c r="GSX274" s="846"/>
      <c r="GSY274" s="846"/>
      <c r="GSZ274" s="846"/>
      <c r="GTA274" s="827"/>
      <c r="GTB274" s="827"/>
      <c r="GTC274" s="827"/>
      <c r="GTD274" s="827"/>
      <c r="GTE274" s="827"/>
      <c r="GTF274" s="827"/>
      <c r="GTG274" s="827"/>
      <c r="GTH274" s="827"/>
      <c r="GTI274" s="827"/>
      <c r="GTJ274" s="827"/>
      <c r="GTK274" s="827"/>
      <c r="GTL274" s="827"/>
      <c r="GTM274" s="827"/>
      <c r="GTN274" s="827"/>
      <c r="GTO274" s="827"/>
      <c r="GTP274" s="827"/>
      <c r="GTQ274" s="827"/>
      <c r="GTR274" s="827"/>
      <c r="GTS274" s="827"/>
      <c r="GTT274" s="827"/>
      <c r="GTU274" s="827"/>
      <c r="GTV274" s="827"/>
      <c r="GTW274" s="827"/>
      <c r="GTX274" s="827"/>
      <c r="GTY274" s="844"/>
      <c r="GTZ274" s="844"/>
      <c r="GUA274" s="844"/>
      <c r="GUB274" s="844"/>
      <c r="GUC274" s="844"/>
      <c r="GUD274" s="827"/>
      <c r="GUE274" s="827"/>
      <c r="GUF274" s="844"/>
      <c r="GUG274" s="844"/>
      <c r="GUH274" s="827"/>
      <c r="GUI274" s="827"/>
      <c r="GUJ274" s="844"/>
      <c r="GUK274" s="844"/>
      <c r="GUL274" s="827"/>
      <c r="GUM274" s="827"/>
      <c r="GUN274" s="827"/>
      <c r="GUO274" s="827"/>
      <c r="GUP274" s="827"/>
      <c r="GUQ274" s="827"/>
      <c r="GUR274" s="827"/>
      <c r="GUS274" s="844"/>
      <c r="GUT274" s="844"/>
      <c r="GUU274" s="827"/>
      <c r="GUV274" s="827"/>
      <c r="GUW274" s="844"/>
      <c r="GUX274" s="844"/>
      <c r="GUY274" s="827"/>
      <c r="GUZ274" s="827"/>
      <c r="GVA274" s="827"/>
      <c r="GVB274" s="827"/>
      <c r="GVC274" s="827"/>
      <c r="GVD274" s="843"/>
      <c r="GVE274" s="845"/>
      <c r="GVF274" s="827"/>
      <c r="GVG274" s="827"/>
      <c r="GVH274" s="827"/>
      <c r="GVI274" s="827"/>
      <c r="GVJ274" s="827"/>
      <c r="GVK274" s="827"/>
      <c r="GVL274" s="827"/>
      <c r="GVM274" s="846"/>
      <c r="GVN274" s="846"/>
      <c r="GVO274" s="846"/>
      <c r="GVP274" s="846"/>
      <c r="GVQ274" s="846"/>
      <c r="GVR274" s="846"/>
      <c r="GVS274" s="846"/>
      <c r="GVT274" s="846"/>
      <c r="GVU274" s="846"/>
      <c r="GVV274" s="846"/>
      <c r="GVW274" s="846"/>
      <c r="GVX274" s="846"/>
      <c r="GVY274" s="846"/>
      <c r="GVZ274" s="846"/>
      <c r="GWA274" s="846"/>
      <c r="GWB274" s="846"/>
      <c r="GWC274" s="846"/>
      <c r="GWD274" s="846"/>
      <c r="GWE274" s="846"/>
      <c r="GWF274" s="846"/>
      <c r="GWG274" s="846"/>
      <c r="GWH274" s="846"/>
      <c r="GWI274" s="846"/>
      <c r="GWJ274" s="846"/>
      <c r="GWK274" s="846"/>
      <c r="GWL274" s="846"/>
      <c r="GWM274" s="846"/>
      <c r="GWN274" s="846"/>
      <c r="GWO274" s="846"/>
      <c r="GWP274" s="846"/>
      <c r="GWQ274" s="846"/>
      <c r="GWR274" s="846"/>
      <c r="GWS274" s="846"/>
      <c r="GWT274" s="846"/>
      <c r="GWU274" s="846"/>
      <c r="GWV274" s="846"/>
      <c r="GWW274" s="846"/>
      <c r="GWX274" s="846"/>
      <c r="GWY274" s="846"/>
      <c r="GWZ274" s="846"/>
      <c r="GXA274" s="846"/>
      <c r="GXB274" s="846"/>
      <c r="GXC274" s="846"/>
      <c r="GXD274" s="846"/>
      <c r="GXE274" s="827"/>
      <c r="GXF274" s="827"/>
      <c r="GXG274" s="827"/>
      <c r="GXH274" s="827"/>
      <c r="GXI274" s="827"/>
      <c r="GXJ274" s="827"/>
      <c r="GXK274" s="827"/>
      <c r="GXL274" s="827"/>
      <c r="GXM274" s="827"/>
      <c r="GXN274" s="827"/>
      <c r="GXO274" s="827"/>
      <c r="GXP274" s="827"/>
      <c r="GXQ274" s="827"/>
      <c r="GXR274" s="827"/>
      <c r="GXS274" s="827"/>
      <c r="GXT274" s="827"/>
      <c r="GXU274" s="827"/>
      <c r="GXV274" s="827"/>
      <c r="GXW274" s="827"/>
      <c r="GXX274" s="827"/>
      <c r="GXY274" s="827"/>
      <c r="GXZ274" s="827"/>
      <c r="GYA274" s="827"/>
      <c r="GYB274" s="827"/>
      <c r="GYC274" s="844"/>
      <c r="GYD274" s="844"/>
      <c r="GYE274" s="844"/>
      <c r="GYF274" s="844"/>
      <c r="GYG274" s="844"/>
      <c r="GYH274" s="827"/>
      <c r="GYI274" s="827"/>
      <c r="GYJ274" s="844"/>
      <c r="GYK274" s="844"/>
      <c r="GYL274" s="827"/>
      <c r="GYM274" s="827"/>
      <c r="GYN274" s="844"/>
      <c r="GYO274" s="844"/>
      <c r="GYP274" s="827"/>
      <c r="GYQ274" s="827"/>
      <c r="GYR274" s="827"/>
      <c r="GYS274" s="827"/>
      <c r="GYT274" s="827"/>
      <c r="GYU274" s="827"/>
      <c r="GYV274" s="827"/>
      <c r="GYW274" s="844"/>
      <c r="GYX274" s="844"/>
      <c r="GYY274" s="827"/>
      <c r="GYZ274" s="827"/>
      <c r="GZA274" s="844"/>
      <c r="GZB274" s="844"/>
      <c r="GZC274" s="827"/>
      <c r="GZD274" s="827"/>
      <c r="GZE274" s="827"/>
      <c r="GZF274" s="827"/>
      <c r="GZG274" s="827"/>
      <c r="GZH274" s="843"/>
      <c r="GZI274" s="845"/>
      <c r="GZJ274" s="827"/>
      <c r="GZK274" s="827"/>
      <c r="GZL274" s="827"/>
      <c r="GZM274" s="827"/>
      <c r="GZN274" s="827"/>
      <c r="GZO274" s="827"/>
      <c r="GZP274" s="827"/>
      <c r="GZQ274" s="846"/>
      <c r="GZR274" s="846"/>
      <c r="GZS274" s="846"/>
      <c r="GZT274" s="846"/>
      <c r="GZU274" s="846"/>
      <c r="GZV274" s="846"/>
      <c r="GZW274" s="846"/>
      <c r="GZX274" s="846"/>
      <c r="GZY274" s="846"/>
      <c r="GZZ274" s="846"/>
      <c r="HAA274" s="846"/>
      <c r="HAB274" s="846"/>
      <c r="HAC274" s="846"/>
      <c r="HAD274" s="846"/>
      <c r="HAE274" s="846"/>
      <c r="HAF274" s="846"/>
      <c r="HAG274" s="846"/>
      <c r="HAH274" s="846"/>
      <c r="HAI274" s="846"/>
      <c r="HAJ274" s="846"/>
      <c r="HAK274" s="846"/>
      <c r="HAL274" s="846"/>
      <c r="HAM274" s="846"/>
      <c r="HAN274" s="846"/>
      <c r="HAO274" s="846"/>
      <c r="HAP274" s="846"/>
      <c r="HAQ274" s="846"/>
      <c r="HAR274" s="846"/>
      <c r="HAS274" s="846"/>
      <c r="HAT274" s="846"/>
      <c r="HAU274" s="846"/>
      <c r="HAV274" s="846"/>
      <c r="HAW274" s="846"/>
      <c r="HAX274" s="846"/>
      <c r="HAY274" s="846"/>
      <c r="HAZ274" s="846"/>
      <c r="HBA274" s="846"/>
      <c r="HBB274" s="846"/>
      <c r="HBC274" s="846"/>
      <c r="HBD274" s="846"/>
      <c r="HBE274" s="846"/>
      <c r="HBF274" s="846"/>
      <c r="HBG274" s="846"/>
      <c r="HBH274" s="846"/>
      <c r="HBI274" s="827"/>
      <c r="HBJ274" s="827"/>
      <c r="HBK274" s="827"/>
      <c r="HBL274" s="827"/>
      <c r="HBM274" s="827"/>
      <c r="HBN274" s="827"/>
      <c r="HBO274" s="827"/>
      <c r="HBP274" s="827"/>
      <c r="HBQ274" s="827"/>
      <c r="HBR274" s="827"/>
      <c r="HBS274" s="827"/>
      <c r="HBT274" s="827"/>
      <c r="HBU274" s="827"/>
      <c r="HBV274" s="827"/>
      <c r="HBW274" s="827"/>
      <c r="HBX274" s="827"/>
      <c r="HBY274" s="827"/>
      <c r="HBZ274" s="827"/>
      <c r="HCA274" s="827"/>
      <c r="HCB274" s="827"/>
      <c r="HCC274" s="827"/>
      <c r="HCD274" s="827"/>
      <c r="HCE274" s="827"/>
      <c r="HCF274" s="827"/>
      <c r="HCG274" s="844"/>
      <c r="HCH274" s="844"/>
      <c r="HCI274" s="844"/>
      <c r="HCJ274" s="844"/>
      <c r="HCK274" s="844"/>
      <c r="HCL274" s="827"/>
      <c r="HCM274" s="827"/>
      <c r="HCN274" s="844"/>
      <c r="HCO274" s="844"/>
      <c r="HCP274" s="827"/>
      <c r="HCQ274" s="827"/>
      <c r="HCR274" s="844"/>
      <c r="HCS274" s="844"/>
      <c r="HCT274" s="827"/>
      <c r="HCU274" s="827"/>
      <c r="HCV274" s="827"/>
      <c r="HCW274" s="827"/>
      <c r="HCX274" s="827"/>
      <c r="HCY274" s="827"/>
      <c r="HCZ274" s="827"/>
      <c r="HDA274" s="844"/>
      <c r="HDB274" s="844"/>
      <c r="HDC274" s="827"/>
      <c r="HDD274" s="827"/>
      <c r="HDE274" s="844"/>
      <c r="HDF274" s="844"/>
      <c r="HDG274" s="827"/>
      <c r="HDH274" s="827"/>
      <c r="HDI274" s="827"/>
      <c r="HDJ274" s="827"/>
      <c r="HDK274" s="827"/>
      <c r="HDL274" s="843"/>
      <c r="HDM274" s="845"/>
      <c r="HDN274" s="827"/>
      <c r="HDO274" s="827"/>
      <c r="HDP274" s="827"/>
      <c r="HDQ274" s="827"/>
      <c r="HDR274" s="827"/>
      <c r="HDS274" s="827"/>
      <c r="HDT274" s="827"/>
      <c r="HDU274" s="846"/>
      <c r="HDV274" s="846"/>
      <c r="HDW274" s="846"/>
      <c r="HDX274" s="846"/>
      <c r="HDY274" s="846"/>
      <c r="HDZ274" s="846"/>
      <c r="HEA274" s="846"/>
      <c r="HEB274" s="846"/>
      <c r="HEC274" s="846"/>
      <c r="HED274" s="846"/>
      <c r="HEE274" s="846"/>
      <c r="HEF274" s="846"/>
      <c r="HEG274" s="846"/>
      <c r="HEH274" s="846"/>
      <c r="HEI274" s="846"/>
      <c r="HEJ274" s="846"/>
      <c r="HEK274" s="846"/>
      <c r="HEL274" s="846"/>
      <c r="HEM274" s="846"/>
      <c r="HEN274" s="846"/>
      <c r="HEO274" s="846"/>
      <c r="HEP274" s="846"/>
      <c r="HEQ274" s="846"/>
      <c r="HER274" s="846"/>
      <c r="HES274" s="846"/>
      <c r="HET274" s="846"/>
      <c r="HEU274" s="846"/>
      <c r="HEV274" s="846"/>
      <c r="HEW274" s="846"/>
      <c r="HEX274" s="846"/>
      <c r="HEY274" s="846"/>
      <c r="HEZ274" s="846"/>
      <c r="HFA274" s="846"/>
      <c r="HFB274" s="846"/>
      <c r="HFC274" s="846"/>
      <c r="HFD274" s="846"/>
      <c r="HFE274" s="846"/>
      <c r="HFF274" s="846"/>
      <c r="HFG274" s="846"/>
      <c r="HFH274" s="846"/>
      <c r="HFI274" s="846"/>
      <c r="HFJ274" s="846"/>
      <c r="HFK274" s="846"/>
      <c r="HFL274" s="846"/>
      <c r="HFM274" s="827"/>
      <c r="HFN274" s="827"/>
      <c r="HFO274" s="827"/>
      <c r="HFP274" s="827"/>
      <c r="HFQ274" s="827"/>
      <c r="HFR274" s="827"/>
      <c r="HFS274" s="827"/>
      <c r="HFT274" s="827"/>
      <c r="HFU274" s="827"/>
      <c r="HFV274" s="827"/>
      <c r="HFW274" s="827"/>
      <c r="HFX274" s="827"/>
      <c r="HFY274" s="827"/>
      <c r="HFZ274" s="827"/>
      <c r="HGA274" s="827"/>
      <c r="HGB274" s="827"/>
      <c r="HGC274" s="827"/>
      <c r="HGD274" s="827"/>
      <c r="HGE274" s="827"/>
      <c r="HGF274" s="827"/>
      <c r="HGG274" s="827"/>
      <c r="HGH274" s="827"/>
      <c r="HGI274" s="827"/>
      <c r="HGJ274" s="827"/>
      <c r="HGK274" s="844"/>
      <c r="HGL274" s="844"/>
      <c r="HGM274" s="844"/>
      <c r="HGN274" s="844"/>
      <c r="HGO274" s="844"/>
      <c r="HGP274" s="827"/>
      <c r="HGQ274" s="827"/>
      <c r="HGR274" s="844"/>
      <c r="HGS274" s="844"/>
      <c r="HGT274" s="827"/>
      <c r="HGU274" s="827"/>
      <c r="HGV274" s="844"/>
      <c r="HGW274" s="844"/>
      <c r="HGX274" s="827"/>
      <c r="HGY274" s="827"/>
      <c r="HGZ274" s="827"/>
      <c r="HHA274" s="827"/>
      <c r="HHB274" s="827"/>
      <c r="HHC274" s="827"/>
      <c r="HHD274" s="827"/>
      <c r="HHE274" s="844"/>
      <c r="HHF274" s="844"/>
      <c r="HHG274" s="827"/>
      <c r="HHH274" s="827"/>
      <c r="HHI274" s="844"/>
      <c r="HHJ274" s="844"/>
      <c r="HHK274" s="827"/>
      <c r="HHL274" s="827"/>
      <c r="HHM274" s="827"/>
      <c r="HHN274" s="827"/>
      <c r="HHO274" s="827"/>
      <c r="HHP274" s="843"/>
      <c r="HHQ274" s="845"/>
      <c r="HHR274" s="827"/>
      <c r="HHS274" s="827"/>
      <c r="HHT274" s="827"/>
      <c r="HHU274" s="827"/>
      <c r="HHV274" s="827"/>
      <c r="HHW274" s="827"/>
      <c r="HHX274" s="827"/>
      <c r="HHY274" s="846"/>
      <c r="HHZ274" s="846"/>
      <c r="HIA274" s="846"/>
      <c r="HIB274" s="846"/>
      <c r="HIC274" s="846"/>
      <c r="HID274" s="846"/>
      <c r="HIE274" s="846"/>
      <c r="HIF274" s="846"/>
      <c r="HIG274" s="846"/>
      <c r="HIH274" s="846"/>
      <c r="HII274" s="846"/>
      <c r="HIJ274" s="846"/>
      <c r="HIK274" s="846"/>
      <c r="HIL274" s="846"/>
      <c r="HIM274" s="846"/>
      <c r="HIN274" s="846"/>
      <c r="HIO274" s="846"/>
      <c r="HIP274" s="846"/>
      <c r="HIQ274" s="846"/>
      <c r="HIR274" s="846"/>
      <c r="HIS274" s="846"/>
      <c r="HIT274" s="846"/>
      <c r="HIU274" s="846"/>
      <c r="HIV274" s="846"/>
      <c r="HIW274" s="846"/>
      <c r="HIX274" s="846"/>
      <c r="HIY274" s="846"/>
      <c r="HIZ274" s="846"/>
      <c r="HJA274" s="846"/>
      <c r="HJB274" s="846"/>
      <c r="HJC274" s="846"/>
      <c r="HJD274" s="846"/>
      <c r="HJE274" s="846"/>
      <c r="HJF274" s="846"/>
      <c r="HJG274" s="846"/>
      <c r="HJH274" s="846"/>
      <c r="HJI274" s="846"/>
      <c r="HJJ274" s="846"/>
      <c r="HJK274" s="846"/>
      <c r="HJL274" s="846"/>
      <c r="HJM274" s="846"/>
      <c r="HJN274" s="846"/>
      <c r="HJO274" s="846"/>
      <c r="HJP274" s="846"/>
      <c r="HJQ274" s="827"/>
      <c r="HJR274" s="827"/>
      <c r="HJS274" s="827"/>
      <c r="HJT274" s="827"/>
      <c r="HJU274" s="827"/>
      <c r="HJV274" s="827"/>
      <c r="HJW274" s="827"/>
      <c r="HJX274" s="827"/>
      <c r="HJY274" s="827"/>
      <c r="HJZ274" s="827"/>
      <c r="HKA274" s="827"/>
      <c r="HKB274" s="827"/>
      <c r="HKC274" s="827"/>
      <c r="HKD274" s="827"/>
      <c r="HKE274" s="827"/>
      <c r="HKF274" s="827"/>
      <c r="HKG274" s="827"/>
      <c r="HKH274" s="827"/>
      <c r="HKI274" s="827"/>
      <c r="HKJ274" s="827"/>
      <c r="HKK274" s="827"/>
      <c r="HKL274" s="827"/>
      <c r="HKM274" s="827"/>
      <c r="HKN274" s="827"/>
      <c r="HKO274" s="844"/>
      <c r="HKP274" s="844"/>
      <c r="HKQ274" s="844"/>
      <c r="HKR274" s="844"/>
      <c r="HKS274" s="844"/>
      <c r="HKT274" s="827"/>
      <c r="HKU274" s="827"/>
      <c r="HKV274" s="844"/>
      <c r="HKW274" s="844"/>
      <c r="HKX274" s="827"/>
      <c r="HKY274" s="827"/>
      <c r="HKZ274" s="844"/>
      <c r="HLA274" s="844"/>
      <c r="HLB274" s="827"/>
      <c r="HLC274" s="827"/>
      <c r="HLD274" s="827"/>
      <c r="HLE274" s="827"/>
      <c r="HLF274" s="827"/>
      <c r="HLG274" s="827"/>
      <c r="HLH274" s="827"/>
      <c r="HLI274" s="844"/>
      <c r="HLJ274" s="844"/>
      <c r="HLK274" s="827"/>
      <c r="HLL274" s="827"/>
      <c r="HLM274" s="844"/>
      <c r="HLN274" s="844"/>
      <c r="HLO274" s="827"/>
      <c r="HLP274" s="827"/>
      <c r="HLQ274" s="827"/>
      <c r="HLR274" s="827"/>
      <c r="HLS274" s="827"/>
      <c r="HLT274" s="843"/>
      <c r="HLU274" s="845"/>
      <c r="HLV274" s="827"/>
      <c r="HLW274" s="827"/>
      <c r="HLX274" s="827"/>
      <c r="HLY274" s="827"/>
      <c r="HLZ274" s="827"/>
      <c r="HMA274" s="827"/>
      <c r="HMB274" s="827"/>
      <c r="HMC274" s="846"/>
      <c r="HMD274" s="846"/>
      <c r="HME274" s="846"/>
      <c r="HMF274" s="846"/>
      <c r="HMG274" s="846"/>
      <c r="HMH274" s="846"/>
      <c r="HMI274" s="846"/>
      <c r="HMJ274" s="846"/>
      <c r="HMK274" s="846"/>
      <c r="HML274" s="846"/>
      <c r="HMM274" s="846"/>
      <c r="HMN274" s="846"/>
      <c r="HMO274" s="846"/>
      <c r="HMP274" s="846"/>
      <c r="HMQ274" s="846"/>
      <c r="HMR274" s="846"/>
      <c r="HMS274" s="846"/>
      <c r="HMT274" s="846"/>
      <c r="HMU274" s="846"/>
      <c r="HMV274" s="846"/>
      <c r="HMW274" s="846"/>
      <c r="HMX274" s="846"/>
      <c r="HMY274" s="846"/>
      <c r="HMZ274" s="846"/>
      <c r="HNA274" s="846"/>
      <c r="HNB274" s="846"/>
      <c r="HNC274" s="846"/>
      <c r="HND274" s="846"/>
      <c r="HNE274" s="846"/>
      <c r="HNF274" s="846"/>
      <c r="HNG274" s="846"/>
      <c r="HNH274" s="846"/>
      <c r="HNI274" s="846"/>
      <c r="HNJ274" s="846"/>
      <c r="HNK274" s="846"/>
      <c r="HNL274" s="846"/>
      <c r="HNM274" s="846"/>
      <c r="HNN274" s="846"/>
      <c r="HNO274" s="846"/>
      <c r="HNP274" s="846"/>
      <c r="HNQ274" s="846"/>
      <c r="HNR274" s="846"/>
      <c r="HNS274" s="846"/>
      <c r="HNT274" s="846"/>
      <c r="HNU274" s="827"/>
      <c r="HNV274" s="827"/>
      <c r="HNW274" s="827"/>
      <c r="HNX274" s="827"/>
      <c r="HNY274" s="827"/>
      <c r="HNZ274" s="827"/>
      <c r="HOA274" s="827"/>
      <c r="HOB274" s="827"/>
      <c r="HOC274" s="827"/>
      <c r="HOD274" s="827"/>
      <c r="HOE274" s="827"/>
      <c r="HOF274" s="827"/>
      <c r="HOG274" s="827"/>
      <c r="HOH274" s="827"/>
      <c r="HOI274" s="827"/>
      <c r="HOJ274" s="827"/>
      <c r="HOK274" s="827"/>
      <c r="HOL274" s="827"/>
      <c r="HOM274" s="827"/>
      <c r="HON274" s="827"/>
      <c r="HOO274" s="827"/>
      <c r="HOP274" s="827"/>
      <c r="HOQ274" s="827"/>
      <c r="HOR274" s="827"/>
      <c r="HOS274" s="844"/>
      <c r="HOT274" s="844"/>
      <c r="HOU274" s="844"/>
      <c r="HOV274" s="844"/>
      <c r="HOW274" s="844"/>
      <c r="HOX274" s="827"/>
      <c r="HOY274" s="827"/>
      <c r="HOZ274" s="844"/>
      <c r="HPA274" s="844"/>
      <c r="HPB274" s="827"/>
      <c r="HPC274" s="827"/>
      <c r="HPD274" s="844"/>
      <c r="HPE274" s="844"/>
      <c r="HPF274" s="827"/>
      <c r="HPG274" s="827"/>
      <c r="HPH274" s="827"/>
      <c r="HPI274" s="827"/>
      <c r="HPJ274" s="827"/>
      <c r="HPK274" s="827"/>
      <c r="HPL274" s="827"/>
      <c r="HPM274" s="844"/>
      <c r="HPN274" s="844"/>
      <c r="HPO274" s="827"/>
      <c r="HPP274" s="827"/>
      <c r="HPQ274" s="844"/>
      <c r="HPR274" s="844"/>
      <c r="HPS274" s="827"/>
      <c r="HPT274" s="827"/>
      <c r="HPU274" s="827"/>
      <c r="HPV274" s="827"/>
      <c r="HPW274" s="827"/>
      <c r="HPX274" s="843"/>
      <c r="HPY274" s="845"/>
      <c r="HPZ274" s="827"/>
      <c r="HQA274" s="827"/>
      <c r="HQB274" s="827"/>
      <c r="HQC274" s="827"/>
      <c r="HQD274" s="827"/>
      <c r="HQE274" s="827"/>
      <c r="HQF274" s="827"/>
      <c r="HQG274" s="846"/>
      <c r="HQH274" s="846"/>
      <c r="HQI274" s="846"/>
      <c r="HQJ274" s="846"/>
      <c r="HQK274" s="846"/>
      <c r="HQL274" s="846"/>
      <c r="HQM274" s="846"/>
      <c r="HQN274" s="846"/>
      <c r="HQO274" s="846"/>
      <c r="HQP274" s="846"/>
      <c r="HQQ274" s="846"/>
      <c r="HQR274" s="846"/>
      <c r="HQS274" s="846"/>
      <c r="HQT274" s="846"/>
      <c r="HQU274" s="846"/>
      <c r="HQV274" s="846"/>
      <c r="HQW274" s="846"/>
      <c r="HQX274" s="846"/>
      <c r="HQY274" s="846"/>
      <c r="HQZ274" s="846"/>
      <c r="HRA274" s="846"/>
      <c r="HRB274" s="846"/>
      <c r="HRC274" s="846"/>
      <c r="HRD274" s="846"/>
      <c r="HRE274" s="846"/>
      <c r="HRF274" s="846"/>
      <c r="HRG274" s="846"/>
      <c r="HRH274" s="846"/>
      <c r="HRI274" s="846"/>
      <c r="HRJ274" s="846"/>
      <c r="HRK274" s="846"/>
      <c r="HRL274" s="846"/>
      <c r="HRM274" s="846"/>
      <c r="HRN274" s="846"/>
      <c r="HRO274" s="846"/>
      <c r="HRP274" s="846"/>
      <c r="HRQ274" s="846"/>
      <c r="HRR274" s="846"/>
      <c r="HRS274" s="846"/>
      <c r="HRT274" s="846"/>
      <c r="HRU274" s="846"/>
      <c r="HRV274" s="846"/>
      <c r="HRW274" s="846"/>
      <c r="HRX274" s="846"/>
      <c r="HRY274" s="827"/>
      <c r="HRZ274" s="827"/>
      <c r="HSA274" s="827"/>
      <c r="HSB274" s="827"/>
      <c r="HSC274" s="827"/>
      <c r="HSD274" s="827"/>
      <c r="HSE274" s="827"/>
      <c r="HSF274" s="827"/>
      <c r="HSG274" s="827"/>
      <c r="HSH274" s="827"/>
      <c r="HSI274" s="827"/>
      <c r="HSJ274" s="827"/>
      <c r="HSK274" s="827"/>
      <c r="HSL274" s="827"/>
      <c r="HSM274" s="827"/>
      <c r="HSN274" s="827"/>
      <c r="HSO274" s="827"/>
      <c r="HSP274" s="827"/>
      <c r="HSQ274" s="827"/>
      <c r="HSR274" s="827"/>
      <c r="HSS274" s="827"/>
      <c r="HST274" s="827"/>
      <c r="HSU274" s="827"/>
      <c r="HSV274" s="827"/>
      <c r="HSW274" s="844"/>
      <c r="HSX274" s="844"/>
      <c r="HSY274" s="844"/>
      <c r="HSZ274" s="844"/>
      <c r="HTA274" s="844"/>
      <c r="HTB274" s="827"/>
      <c r="HTC274" s="827"/>
      <c r="HTD274" s="844"/>
      <c r="HTE274" s="844"/>
      <c r="HTF274" s="827"/>
      <c r="HTG274" s="827"/>
      <c r="HTH274" s="844"/>
      <c r="HTI274" s="844"/>
      <c r="HTJ274" s="827"/>
      <c r="HTK274" s="827"/>
      <c r="HTL274" s="827"/>
      <c r="HTM274" s="827"/>
      <c r="HTN274" s="827"/>
      <c r="HTO274" s="827"/>
      <c r="HTP274" s="827"/>
      <c r="HTQ274" s="844"/>
      <c r="HTR274" s="844"/>
      <c r="HTS274" s="827"/>
      <c r="HTT274" s="827"/>
      <c r="HTU274" s="844"/>
      <c r="HTV274" s="844"/>
      <c r="HTW274" s="827"/>
      <c r="HTX274" s="827"/>
      <c r="HTY274" s="827"/>
      <c r="HTZ274" s="827"/>
      <c r="HUA274" s="827"/>
      <c r="HUB274" s="843"/>
      <c r="HUC274" s="845"/>
      <c r="HUD274" s="827"/>
      <c r="HUE274" s="827"/>
      <c r="HUF274" s="827"/>
      <c r="HUG274" s="827"/>
      <c r="HUH274" s="827"/>
      <c r="HUI274" s="827"/>
      <c r="HUJ274" s="827"/>
      <c r="HUK274" s="846"/>
      <c r="HUL274" s="846"/>
      <c r="HUM274" s="846"/>
      <c r="HUN274" s="846"/>
      <c r="HUO274" s="846"/>
      <c r="HUP274" s="846"/>
      <c r="HUQ274" s="846"/>
      <c r="HUR274" s="846"/>
      <c r="HUS274" s="846"/>
      <c r="HUT274" s="846"/>
      <c r="HUU274" s="846"/>
      <c r="HUV274" s="846"/>
      <c r="HUW274" s="846"/>
      <c r="HUX274" s="846"/>
      <c r="HUY274" s="846"/>
      <c r="HUZ274" s="846"/>
      <c r="HVA274" s="846"/>
      <c r="HVB274" s="846"/>
      <c r="HVC274" s="846"/>
      <c r="HVD274" s="846"/>
      <c r="HVE274" s="846"/>
      <c r="HVF274" s="846"/>
      <c r="HVG274" s="846"/>
      <c r="HVH274" s="846"/>
      <c r="HVI274" s="846"/>
      <c r="HVJ274" s="846"/>
      <c r="HVK274" s="846"/>
      <c r="HVL274" s="846"/>
      <c r="HVM274" s="846"/>
      <c r="HVN274" s="846"/>
      <c r="HVO274" s="846"/>
      <c r="HVP274" s="846"/>
      <c r="HVQ274" s="846"/>
      <c r="HVR274" s="846"/>
      <c r="HVS274" s="846"/>
      <c r="HVT274" s="846"/>
      <c r="HVU274" s="846"/>
      <c r="HVV274" s="846"/>
      <c r="HVW274" s="846"/>
      <c r="HVX274" s="846"/>
      <c r="HVY274" s="846"/>
      <c r="HVZ274" s="846"/>
      <c r="HWA274" s="846"/>
      <c r="HWB274" s="846"/>
      <c r="HWC274" s="827"/>
      <c r="HWD274" s="827"/>
      <c r="HWE274" s="827"/>
      <c r="HWF274" s="827"/>
      <c r="HWG274" s="827"/>
      <c r="HWH274" s="827"/>
      <c r="HWI274" s="827"/>
      <c r="HWJ274" s="827"/>
      <c r="HWK274" s="827"/>
      <c r="HWL274" s="827"/>
      <c r="HWM274" s="827"/>
      <c r="HWN274" s="827"/>
      <c r="HWO274" s="827"/>
      <c r="HWP274" s="827"/>
      <c r="HWQ274" s="827"/>
      <c r="HWR274" s="827"/>
      <c r="HWS274" s="827"/>
      <c r="HWT274" s="827"/>
      <c r="HWU274" s="827"/>
      <c r="HWV274" s="827"/>
      <c r="HWW274" s="827"/>
      <c r="HWX274" s="827"/>
      <c r="HWY274" s="827"/>
      <c r="HWZ274" s="827"/>
      <c r="HXA274" s="844"/>
      <c r="HXB274" s="844"/>
      <c r="HXC274" s="844"/>
      <c r="HXD274" s="844"/>
      <c r="HXE274" s="844"/>
      <c r="HXF274" s="827"/>
      <c r="HXG274" s="827"/>
      <c r="HXH274" s="844"/>
      <c r="HXI274" s="844"/>
      <c r="HXJ274" s="827"/>
      <c r="HXK274" s="827"/>
      <c r="HXL274" s="844"/>
      <c r="HXM274" s="844"/>
      <c r="HXN274" s="827"/>
      <c r="HXO274" s="827"/>
      <c r="HXP274" s="827"/>
      <c r="HXQ274" s="827"/>
      <c r="HXR274" s="827"/>
      <c r="HXS274" s="827"/>
      <c r="HXT274" s="827"/>
      <c r="HXU274" s="844"/>
      <c r="HXV274" s="844"/>
      <c r="HXW274" s="827"/>
      <c r="HXX274" s="827"/>
      <c r="HXY274" s="844"/>
      <c r="HXZ274" s="844"/>
      <c r="HYA274" s="827"/>
      <c r="HYB274" s="827"/>
      <c r="HYC274" s="827"/>
      <c r="HYD274" s="827"/>
      <c r="HYE274" s="827"/>
      <c r="HYF274" s="843"/>
      <c r="HYG274" s="845"/>
      <c r="HYH274" s="827"/>
      <c r="HYI274" s="827"/>
      <c r="HYJ274" s="827"/>
      <c r="HYK274" s="827"/>
      <c r="HYL274" s="827"/>
      <c r="HYM274" s="827"/>
      <c r="HYN274" s="827"/>
      <c r="HYO274" s="846"/>
      <c r="HYP274" s="846"/>
      <c r="HYQ274" s="846"/>
      <c r="HYR274" s="846"/>
      <c r="HYS274" s="846"/>
      <c r="HYT274" s="846"/>
      <c r="HYU274" s="846"/>
      <c r="HYV274" s="846"/>
      <c r="HYW274" s="846"/>
      <c r="HYX274" s="846"/>
      <c r="HYY274" s="846"/>
      <c r="HYZ274" s="846"/>
      <c r="HZA274" s="846"/>
      <c r="HZB274" s="846"/>
      <c r="HZC274" s="846"/>
      <c r="HZD274" s="846"/>
      <c r="HZE274" s="846"/>
      <c r="HZF274" s="846"/>
      <c r="HZG274" s="846"/>
      <c r="HZH274" s="846"/>
      <c r="HZI274" s="846"/>
      <c r="HZJ274" s="846"/>
      <c r="HZK274" s="846"/>
      <c r="HZL274" s="846"/>
      <c r="HZM274" s="846"/>
      <c r="HZN274" s="846"/>
      <c r="HZO274" s="846"/>
      <c r="HZP274" s="846"/>
      <c r="HZQ274" s="846"/>
      <c r="HZR274" s="846"/>
      <c r="HZS274" s="846"/>
      <c r="HZT274" s="846"/>
      <c r="HZU274" s="846"/>
      <c r="HZV274" s="846"/>
      <c r="HZW274" s="846"/>
      <c r="HZX274" s="846"/>
      <c r="HZY274" s="846"/>
      <c r="HZZ274" s="846"/>
      <c r="IAA274" s="846"/>
      <c r="IAB274" s="846"/>
      <c r="IAC274" s="846"/>
      <c r="IAD274" s="846"/>
      <c r="IAE274" s="846"/>
      <c r="IAF274" s="846"/>
      <c r="IAG274" s="827"/>
      <c r="IAH274" s="827"/>
      <c r="IAI274" s="827"/>
      <c r="IAJ274" s="827"/>
      <c r="IAK274" s="827"/>
      <c r="IAL274" s="827"/>
      <c r="IAM274" s="827"/>
      <c r="IAN274" s="827"/>
      <c r="IAO274" s="827"/>
      <c r="IAP274" s="827"/>
      <c r="IAQ274" s="827"/>
      <c r="IAR274" s="827"/>
      <c r="IAS274" s="827"/>
      <c r="IAT274" s="827"/>
      <c r="IAU274" s="827"/>
      <c r="IAV274" s="827"/>
      <c r="IAW274" s="827"/>
      <c r="IAX274" s="827"/>
      <c r="IAY274" s="827"/>
      <c r="IAZ274" s="827"/>
      <c r="IBA274" s="827"/>
      <c r="IBB274" s="827"/>
      <c r="IBC274" s="827"/>
      <c r="IBD274" s="827"/>
      <c r="IBE274" s="844"/>
      <c r="IBF274" s="844"/>
      <c r="IBG274" s="844"/>
      <c r="IBH274" s="844"/>
      <c r="IBI274" s="844"/>
      <c r="IBJ274" s="827"/>
      <c r="IBK274" s="827"/>
      <c r="IBL274" s="844"/>
      <c r="IBM274" s="844"/>
      <c r="IBN274" s="827"/>
      <c r="IBO274" s="827"/>
      <c r="IBP274" s="844"/>
      <c r="IBQ274" s="844"/>
      <c r="IBR274" s="827"/>
      <c r="IBS274" s="827"/>
      <c r="IBT274" s="827"/>
      <c r="IBU274" s="827"/>
      <c r="IBV274" s="827"/>
      <c r="IBW274" s="827"/>
      <c r="IBX274" s="827"/>
      <c r="IBY274" s="844"/>
      <c r="IBZ274" s="844"/>
      <c r="ICA274" s="827"/>
      <c r="ICB274" s="827"/>
      <c r="ICC274" s="844"/>
      <c r="ICD274" s="844"/>
      <c r="ICE274" s="827"/>
      <c r="ICF274" s="827"/>
      <c r="ICG274" s="827"/>
      <c r="ICH274" s="827"/>
      <c r="ICI274" s="827"/>
      <c r="ICJ274" s="843"/>
      <c r="ICK274" s="845"/>
      <c r="ICL274" s="827"/>
      <c r="ICM274" s="827"/>
      <c r="ICN274" s="827"/>
      <c r="ICO274" s="827"/>
      <c r="ICP274" s="827"/>
      <c r="ICQ274" s="827"/>
      <c r="ICR274" s="827"/>
      <c r="ICS274" s="846"/>
      <c r="ICT274" s="846"/>
      <c r="ICU274" s="846"/>
      <c r="ICV274" s="846"/>
      <c r="ICW274" s="846"/>
      <c r="ICX274" s="846"/>
      <c r="ICY274" s="846"/>
      <c r="ICZ274" s="846"/>
      <c r="IDA274" s="846"/>
      <c r="IDB274" s="846"/>
      <c r="IDC274" s="846"/>
      <c r="IDD274" s="846"/>
      <c r="IDE274" s="846"/>
      <c r="IDF274" s="846"/>
      <c r="IDG274" s="846"/>
      <c r="IDH274" s="846"/>
      <c r="IDI274" s="846"/>
      <c r="IDJ274" s="846"/>
      <c r="IDK274" s="846"/>
      <c r="IDL274" s="846"/>
      <c r="IDM274" s="846"/>
      <c r="IDN274" s="846"/>
      <c r="IDO274" s="846"/>
      <c r="IDP274" s="846"/>
      <c r="IDQ274" s="846"/>
      <c r="IDR274" s="846"/>
      <c r="IDS274" s="846"/>
      <c r="IDT274" s="846"/>
      <c r="IDU274" s="846"/>
      <c r="IDV274" s="846"/>
      <c r="IDW274" s="846"/>
      <c r="IDX274" s="846"/>
      <c r="IDY274" s="846"/>
      <c r="IDZ274" s="846"/>
      <c r="IEA274" s="846"/>
      <c r="IEB274" s="846"/>
      <c r="IEC274" s="846"/>
      <c r="IED274" s="846"/>
      <c r="IEE274" s="846"/>
      <c r="IEF274" s="846"/>
      <c r="IEG274" s="846"/>
      <c r="IEH274" s="846"/>
      <c r="IEI274" s="846"/>
      <c r="IEJ274" s="846"/>
      <c r="IEK274" s="827"/>
      <c r="IEL274" s="827"/>
      <c r="IEM274" s="827"/>
      <c r="IEN274" s="827"/>
      <c r="IEO274" s="827"/>
      <c r="IEP274" s="827"/>
      <c r="IEQ274" s="827"/>
      <c r="IER274" s="827"/>
      <c r="IES274" s="827"/>
      <c r="IET274" s="827"/>
      <c r="IEU274" s="827"/>
      <c r="IEV274" s="827"/>
      <c r="IEW274" s="827"/>
      <c r="IEX274" s="827"/>
      <c r="IEY274" s="827"/>
      <c r="IEZ274" s="827"/>
      <c r="IFA274" s="827"/>
      <c r="IFB274" s="827"/>
      <c r="IFC274" s="827"/>
      <c r="IFD274" s="827"/>
      <c r="IFE274" s="827"/>
      <c r="IFF274" s="827"/>
      <c r="IFG274" s="827"/>
      <c r="IFH274" s="827"/>
      <c r="IFI274" s="844"/>
      <c r="IFJ274" s="844"/>
      <c r="IFK274" s="844"/>
      <c r="IFL274" s="844"/>
      <c r="IFM274" s="844"/>
      <c r="IFN274" s="827"/>
      <c r="IFO274" s="827"/>
      <c r="IFP274" s="844"/>
      <c r="IFQ274" s="844"/>
      <c r="IFR274" s="827"/>
      <c r="IFS274" s="827"/>
      <c r="IFT274" s="844"/>
      <c r="IFU274" s="844"/>
      <c r="IFV274" s="827"/>
      <c r="IFW274" s="827"/>
      <c r="IFX274" s="827"/>
      <c r="IFY274" s="827"/>
      <c r="IFZ274" s="827"/>
      <c r="IGA274" s="827"/>
      <c r="IGB274" s="827"/>
      <c r="IGC274" s="844"/>
      <c r="IGD274" s="844"/>
      <c r="IGE274" s="827"/>
      <c r="IGF274" s="827"/>
      <c r="IGG274" s="844"/>
      <c r="IGH274" s="844"/>
      <c r="IGI274" s="827"/>
      <c r="IGJ274" s="827"/>
      <c r="IGK274" s="827"/>
      <c r="IGL274" s="827"/>
      <c r="IGM274" s="827"/>
      <c r="IGN274" s="843"/>
      <c r="IGO274" s="845"/>
      <c r="IGP274" s="827"/>
      <c r="IGQ274" s="827"/>
      <c r="IGR274" s="827"/>
      <c r="IGS274" s="827"/>
      <c r="IGT274" s="827"/>
      <c r="IGU274" s="827"/>
      <c r="IGV274" s="827"/>
      <c r="IGW274" s="846"/>
      <c r="IGX274" s="846"/>
      <c r="IGY274" s="846"/>
      <c r="IGZ274" s="846"/>
      <c r="IHA274" s="846"/>
      <c r="IHB274" s="846"/>
      <c r="IHC274" s="846"/>
      <c r="IHD274" s="846"/>
      <c r="IHE274" s="846"/>
      <c r="IHF274" s="846"/>
      <c r="IHG274" s="846"/>
      <c r="IHH274" s="846"/>
      <c r="IHI274" s="846"/>
      <c r="IHJ274" s="846"/>
      <c r="IHK274" s="846"/>
      <c r="IHL274" s="846"/>
      <c r="IHM274" s="846"/>
      <c r="IHN274" s="846"/>
      <c r="IHO274" s="846"/>
      <c r="IHP274" s="846"/>
      <c r="IHQ274" s="846"/>
      <c r="IHR274" s="846"/>
      <c r="IHS274" s="846"/>
      <c r="IHT274" s="846"/>
      <c r="IHU274" s="846"/>
      <c r="IHV274" s="846"/>
      <c r="IHW274" s="846"/>
      <c r="IHX274" s="846"/>
      <c r="IHY274" s="846"/>
      <c r="IHZ274" s="846"/>
      <c r="IIA274" s="846"/>
      <c r="IIB274" s="846"/>
      <c r="IIC274" s="846"/>
      <c r="IID274" s="846"/>
      <c r="IIE274" s="846"/>
      <c r="IIF274" s="846"/>
      <c r="IIG274" s="846"/>
      <c r="IIH274" s="846"/>
      <c r="III274" s="846"/>
      <c r="IIJ274" s="846"/>
      <c r="IIK274" s="846"/>
      <c r="IIL274" s="846"/>
      <c r="IIM274" s="846"/>
      <c r="IIN274" s="846"/>
      <c r="IIO274" s="827"/>
      <c r="IIP274" s="827"/>
      <c r="IIQ274" s="827"/>
      <c r="IIR274" s="827"/>
      <c r="IIS274" s="827"/>
      <c r="IIT274" s="827"/>
      <c r="IIU274" s="827"/>
      <c r="IIV274" s="827"/>
      <c r="IIW274" s="827"/>
      <c r="IIX274" s="827"/>
      <c r="IIY274" s="827"/>
      <c r="IIZ274" s="827"/>
      <c r="IJA274" s="827"/>
      <c r="IJB274" s="827"/>
      <c r="IJC274" s="827"/>
      <c r="IJD274" s="827"/>
      <c r="IJE274" s="827"/>
      <c r="IJF274" s="827"/>
      <c r="IJG274" s="827"/>
      <c r="IJH274" s="827"/>
      <c r="IJI274" s="827"/>
      <c r="IJJ274" s="827"/>
      <c r="IJK274" s="827"/>
      <c r="IJL274" s="827"/>
      <c r="IJM274" s="844"/>
      <c r="IJN274" s="844"/>
      <c r="IJO274" s="844"/>
      <c r="IJP274" s="844"/>
      <c r="IJQ274" s="844"/>
      <c r="IJR274" s="827"/>
      <c r="IJS274" s="827"/>
      <c r="IJT274" s="844"/>
      <c r="IJU274" s="844"/>
      <c r="IJV274" s="827"/>
      <c r="IJW274" s="827"/>
      <c r="IJX274" s="844"/>
      <c r="IJY274" s="844"/>
      <c r="IJZ274" s="827"/>
      <c r="IKA274" s="827"/>
      <c r="IKB274" s="827"/>
      <c r="IKC274" s="827"/>
      <c r="IKD274" s="827"/>
      <c r="IKE274" s="827"/>
      <c r="IKF274" s="827"/>
      <c r="IKG274" s="844"/>
      <c r="IKH274" s="844"/>
      <c r="IKI274" s="827"/>
      <c r="IKJ274" s="827"/>
      <c r="IKK274" s="844"/>
      <c r="IKL274" s="844"/>
      <c r="IKM274" s="827"/>
      <c r="IKN274" s="827"/>
      <c r="IKO274" s="827"/>
      <c r="IKP274" s="827"/>
      <c r="IKQ274" s="827"/>
      <c r="IKR274" s="843"/>
      <c r="IKS274" s="845"/>
      <c r="IKT274" s="827"/>
      <c r="IKU274" s="827"/>
      <c r="IKV274" s="827"/>
      <c r="IKW274" s="827"/>
      <c r="IKX274" s="827"/>
      <c r="IKY274" s="827"/>
      <c r="IKZ274" s="827"/>
      <c r="ILA274" s="846"/>
      <c r="ILB274" s="846"/>
      <c r="ILC274" s="846"/>
      <c r="ILD274" s="846"/>
      <c r="ILE274" s="846"/>
      <c r="ILF274" s="846"/>
      <c r="ILG274" s="846"/>
      <c r="ILH274" s="846"/>
      <c r="ILI274" s="846"/>
      <c r="ILJ274" s="846"/>
      <c r="ILK274" s="846"/>
      <c r="ILL274" s="846"/>
      <c r="ILM274" s="846"/>
      <c r="ILN274" s="846"/>
      <c r="ILO274" s="846"/>
      <c r="ILP274" s="846"/>
      <c r="ILQ274" s="846"/>
      <c r="ILR274" s="846"/>
      <c r="ILS274" s="846"/>
      <c r="ILT274" s="846"/>
      <c r="ILU274" s="846"/>
      <c r="ILV274" s="846"/>
      <c r="ILW274" s="846"/>
      <c r="ILX274" s="846"/>
      <c r="ILY274" s="846"/>
      <c r="ILZ274" s="846"/>
      <c r="IMA274" s="846"/>
      <c r="IMB274" s="846"/>
      <c r="IMC274" s="846"/>
      <c r="IMD274" s="846"/>
      <c r="IME274" s="846"/>
      <c r="IMF274" s="846"/>
      <c r="IMG274" s="846"/>
      <c r="IMH274" s="846"/>
      <c r="IMI274" s="846"/>
      <c r="IMJ274" s="846"/>
      <c r="IMK274" s="846"/>
      <c r="IML274" s="846"/>
      <c r="IMM274" s="846"/>
      <c r="IMN274" s="846"/>
      <c r="IMO274" s="846"/>
      <c r="IMP274" s="846"/>
      <c r="IMQ274" s="846"/>
      <c r="IMR274" s="846"/>
      <c r="IMS274" s="827"/>
      <c r="IMT274" s="827"/>
      <c r="IMU274" s="827"/>
      <c r="IMV274" s="827"/>
      <c r="IMW274" s="827"/>
      <c r="IMX274" s="827"/>
      <c r="IMY274" s="827"/>
      <c r="IMZ274" s="827"/>
      <c r="INA274" s="827"/>
      <c r="INB274" s="827"/>
      <c r="INC274" s="827"/>
      <c r="IND274" s="827"/>
      <c r="INE274" s="827"/>
      <c r="INF274" s="827"/>
      <c r="ING274" s="827"/>
      <c r="INH274" s="827"/>
      <c r="INI274" s="827"/>
      <c r="INJ274" s="827"/>
      <c r="INK274" s="827"/>
      <c r="INL274" s="827"/>
      <c r="INM274" s="827"/>
      <c r="INN274" s="827"/>
      <c r="INO274" s="827"/>
      <c r="INP274" s="827"/>
      <c r="INQ274" s="844"/>
      <c r="INR274" s="844"/>
      <c r="INS274" s="844"/>
      <c r="INT274" s="844"/>
      <c r="INU274" s="844"/>
      <c r="INV274" s="827"/>
      <c r="INW274" s="827"/>
      <c r="INX274" s="844"/>
      <c r="INY274" s="844"/>
      <c r="INZ274" s="827"/>
      <c r="IOA274" s="827"/>
      <c r="IOB274" s="844"/>
      <c r="IOC274" s="844"/>
      <c r="IOD274" s="827"/>
      <c r="IOE274" s="827"/>
      <c r="IOF274" s="827"/>
      <c r="IOG274" s="827"/>
      <c r="IOH274" s="827"/>
      <c r="IOI274" s="827"/>
      <c r="IOJ274" s="827"/>
      <c r="IOK274" s="844"/>
      <c r="IOL274" s="844"/>
      <c r="IOM274" s="827"/>
      <c r="ION274" s="827"/>
      <c r="IOO274" s="844"/>
      <c r="IOP274" s="844"/>
      <c r="IOQ274" s="827"/>
      <c r="IOR274" s="827"/>
      <c r="IOS274" s="827"/>
      <c r="IOT274" s="827"/>
      <c r="IOU274" s="827"/>
      <c r="IOV274" s="843"/>
      <c r="IOW274" s="845"/>
      <c r="IOX274" s="827"/>
      <c r="IOY274" s="827"/>
      <c r="IOZ274" s="827"/>
      <c r="IPA274" s="827"/>
      <c r="IPB274" s="827"/>
      <c r="IPC274" s="827"/>
      <c r="IPD274" s="827"/>
      <c r="IPE274" s="846"/>
      <c r="IPF274" s="846"/>
      <c r="IPG274" s="846"/>
      <c r="IPH274" s="846"/>
      <c r="IPI274" s="846"/>
      <c r="IPJ274" s="846"/>
      <c r="IPK274" s="846"/>
      <c r="IPL274" s="846"/>
      <c r="IPM274" s="846"/>
      <c r="IPN274" s="846"/>
      <c r="IPO274" s="846"/>
      <c r="IPP274" s="846"/>
      <c r="IPQ274" s="846"/>
      <c r="IPR274" s="846"/>
      <c r="IPS274" s="846"/>
      <c r="IPT274" s="846"/>
      <c r="IPU274" s="846"/>
      <c r="IPV274" s="846"/>
      <c r="IPW274" s="846"/>
      <c r="IPX274" s="846"/>
      <c r="IPY274" s="846"/>
      <c r="IPZ274" s="846"/>
      <c r="IQA274" s="846"/>
      <c r="IQB274" s="846"/>
      <c r="IQC274" s="846"/>
      <c r="IQD274" s="846"/>
      <c r="IQE274" s="846"/>
      <c r="IQF274" s="846"/>
      <c r="IQG274" s="846"/>
      <c r="IQH274" s="846"/>
      <c r="IQI274" s="846"/>
      <c r="IQJ274" s="846"/>
      <c r="IQK274" s="846"/>
      <c r="IQL274" s="846"/>
      <c r="IQM274" s="846"/>
      <c r="IQN274" s="846"/>
      <c r="IQO274" s="846"/>
      <c r="IQP274" s="846"/>
      <c r="IQQ274" s="846"/>
      <c r="IQR274" s="846"/>
      <c r="IQS274" s="846"/>
      <c r="IQT274" s="846"/>
      <c r="IQU274" s="846"/>
      <c r="IQV274" s="846"/>
      <c r="IQW274" s="827"/>
      <c r="IQX274" s="827"/>
      <c r="IQY274" s="827"/>
      <c r="IQZ274" s="827"/>
      <c r="IRA274" s="827"/>
      <c r="IRB274" s="827"/>
      <c r="IRC274" s="827"/>
      <c r="IRD274" s="827"/>
      <c r="IRE274" s="827"/>
      <c r="IRF274" s="827"/>
      <c r="IRG274" s="827"/>
      <c r="IRH274" s="827"/>
      <c r="IRI274" s="827"/>
      <c r="IRJ274" s="827"/>
      <c r="IRK274" s="827"/>
      <c r="IRL274" s="827"/>
      <c r="IRM274" s="827"/>
      <c r="IRN274" s="827"/>
      <c r="IRO274" s="827"/>
      <c r="IRP274" s="827"/>
      <c r="IRQ274" s="827"/>
      <c r="IRR274" s="827"/>
      <c r="IRS274" s="827"/>
      <c r="IRT274" s="827"/>
      <c r="IRU274" s="844"/>
      <c r="IRV274" s="844"/>
      <c r="IRW274" s="844"/>
      <c r="IRX274" s="844"/>
      <c r="IRY274" s="844"/>
      <c r="IRZ274" s="827"/>
      <c r="ISA274" s="827"/>
      <c r="ISB274" s="844"/>
      <c r="ISC274" s="844"/>
      <c r="ISD274" s="827"/>
      <c r="ISE274" s="827"/>
      <c r="ISF274" s="844"/>
      <c r="ISG274" s="844"/>
      <c r="ISH274" s="827"/>
      <c r="ISI274" s="827"/>
      <c r="ISJ274" s="827"/>
      <c r="ISK274" s="827"/>
      <c r="ISL274" s="827"/>
      <c r="ISM274" s="827"/>
      <c r="ISN274" s="827"/>
      <c r="ISO274" s="844"/>
      <c r="ISP274" s="844"/>
      <c r="ISQ274" s="827"/>
      <c r="ISR274" s="827"/>
      <c r="ISS274" s="844"/>
      <c r="IST274" s="844"/>
      <c r="ISU274" s="827"/>
      <c r="ISV274" s="827"/>
      <c r="ISW274" s="827"/>
      <c r="ISX274" s="827"/>
      <c r="ISY274" s="827"/>
      <c r="ISZ274" s="843"/>
      <c r="ITA274" s="845"/>
      <c r="ITB274" s="827"/>
      <c r="ITC274" s="827"/>
      <c r="ITD274" s="827"/>
      <c r="ITE274" s="827"/>
      <c r="ITF274" s="827"/>
      <c r="ITG274" s="827"/>
      <c r="ITH274" s="827"/>
      <c r="ITI274" s="846"/>
      <c r="ITJ274" s="846"/>
      <c r="ITK274" s="846"/>
      <c r="ITL274" s="846"/>
      <c r="ITM274" s="846"/>
      <c r="ITN274" s="846"/>
      <c r="ITO274" s="846"/>
      <c r="ITP274" s="846"/>
      <c r="ITQ274" s="846"/>
      <c r="ITR274" s="846"/>
      <c r="ITS274" s="846"/>
      <c r="ITT274" s="846"/>
      <c r="ITU274" s="846"/>
      <c r="ITV274" s="846"/>
      <c r="ITW274" s="846"/>
      <c r="ITX274" s="846"/>
      <c r="ITY274" s="846"/>
      <c r="ITZ274" s="846"/>
      <c r="IUA274" s="846"/>
      <c r="IUB274" s="846"/>
      <c r="IUC274" s="846"/>
      <c r="IUD274" s="846"/>
      <c r="IUE274" s="846"/>
      <c r="IUF274" s="846"/>
      <c r="IUG274" s="846"/>
      <c r="IUH274" s="846"/>
      <c r="IUI274" s="846"/>
      <c r="IUJ274" s="846"/>
      <c r="IUK274" s="846"/>
      <c r="IUL274" s="846"/>
      <c r="IUM274" s="846"/>
      <c r="IUN274" s="846"/>
      <c r="IUO274" s="846"/>
      <c r="IUP274" s="846"/>
      <c r="IUQ274" s="846"/>
      <c r="IUR274" s="846"/>
      <c r="IUS274" s="846"/>
      <c r="IUT274" s="846"/>
      <c r="IUU274" s="846"/>
      <c r="IUV274" s="846"/>
      <c r="IUW274" s="846"/>
      <c r="IUX274" s="846"/>
      <c r="IUY274" s="846"/>
      <c r="IUZ274" s="846"/>
      <c r="IVA274" s="827"/>
      <c r="IVB274" s="827"/>
      <c r="IVC274" s="827"/>
      <c r="IVD274" s="827"/>
      <c r="IVE274" s="827"/>
      <c r="IVF274" s="827"/>
      <c r="IVG274" s="827"/>
      <c r="IVH274" s="827"/>
      <c r="IVI274" s="827"/>
      <c r="IVJ274" s="827"/>
      <c r="IVK274" s="827"/>
      <c r="IVL274" s="827"/>
      <c r="IVM274" s="827"/>
      <c r="IVN274" s="827"/>
      <c r="IVO274" s="827"/>
      <c r="IVP274" s="827"/>
      <c r="IVQ274" s="827"/>
      <c r="IVR274" s="827"/>
      <c r="IVS274" s="827"/>
      <c r="IVT274" s="827"/>
      <c r="IVU274" s="827"/>
      <c r="IVV274" s="827"/>
      <c r="IVW274" s="827"/>
      <c r="IVX274" s="827"/>
      <c r="IVY274" s="844"/>
      <c r="IVZ274" s="844"/>
      <c r="IWA274" s="844"/>
      <c r="IWB274" s="844"/>
      <c r="IWC274" s="844"/>
      <c r="IWD274" s="827"/>
      <c r="IWE274" s="827"/>
      <c r="IWF274" s="844"/>
      <c r="IWG274" s="844"/>
      <c r="IWH274" s="827"/>
      <c r="IWI274" s="827"/>
      <c r="IWJ274" s="844"/>
      <c r="IWK274" s="844"/>
      <c r="IWL274" s="827"/>
      <c r="IWM274" s="827"/>
      <c r="IWN274" s="827"/>
      <c r="IWO274" s="827"/>
      <c r="IWP274" s="827"/>
      <c r="IWQ274" s="827"/>
      <c r="IWR274" s="827"/>
      <c r="IWS274" s="844"/>
      <c r="IWT274" s="844"/>
      <c r="IWU274" s="827"/>
      <c r="IWV274" s="827"/>
      <c r="IWW274" s="844"/>
      <c r="IWX274" s="844"/>
      <c r="IWY274" s="827"/>
      <c r="IWZ274" s="827"/>
      <c r="IXA274" s="827"/>
      <c r="IXB274" s="827"/>
      <c r="IXC274" s="827"/>
      <c r="IXD274" s="843"/>
      <c r="IXE274" s="845"/>
      <c r="IXF274" s="827"/>
      <c r="IXG274" s="827"/>
      <c r="IXH274" s="827"/>
      <c r="IXI274" s="827"/>
      <c r="IXJ274" s="827"/>
      <c r="IXK274" s="827"/>
      <c r="IXL274" s="827"/>
      <c r="IXM274" s="846"/>
      <c r="IXN274" s="846"/>
      <c r="IXO274" s="846"/>
      <c r="IXP274" s="846"/>
      <c r="IXQ274" s="846"/>
      <c r="IXR274" s="846"/>
      <c r="IXS274" s="846"/>
      <c r="IXT274" s="846"/>
      <c r="IXU274" s="846"/>
      <c r="IXV274" s="846"/>
      <c r="IXW274" s="846"/>
      <c r="IXX274" s="846"/>
      <c r="IXY274" s="846"/>
      <c r="IXZ274" s="846"/>
      <c r="IYA274" s="846"/>
      <c r="IYB274" s="846"/>
      <c r="IYC274" s="846"/>
      <c r="IYD274" s="846"/>
      <c r="IYE274" s="846"/>
      <c r="IYF274" s="846"/>
      <c r="IYG274" s="846"/>
      <c r="IYH274" s="846"/>
      <c r="IYI274" s="846"/>
      <c r="IYJ274" s="846"/>
      <c r="IYK274" s="846"/>
      <c r="IYL274" s="846"/>
      <c r="IYM274" s="846"/>
      <c r="IYN274" s="846"/>
      <c r="IYO274" s="846"/>
      <c r="IYP274" s="846"/>
      <c r="IYQ274" s="846"/>
      <c r="IYR274" s="846"/>
      <c r="IYS274" s="846"/>
      <c r="IYT274" s="846"/>
      <c r="IYU274" s="846"/>
      <c r="IYV274" s="846"/>
      <c r="IYW274" s="846"/>
      <c r="IYX274" s="846"/>
      <c r="IYY274" s="846"/>
      <c r="IYZ274" s="846"/>
      <c r="IZA274" s="846"/>
      <c r="IZB274" s="846"/>
      <c r="IZC274" s="846"/>
      <c r="IZD274" s="846"/>
      <c r="IZE274" s="827"/>
      <c r="IZF274" s="827"/>
      <c r="IZG274" s="827"/>
      <c r="IZH274" s="827"/>
      <c r="IZI274" s="827"/>
      <c r="IZJ274" s="827"/>
      <c r="IZK274" s="827"/>
      <c r="IZL274" s="827"/>
      <c r="IZM274" s="827"/>
      <c r="IZN274" s="827"/>
      <c r="IZO274" s="827"/>
      <c r="IZP274" s="827"/>
      <c r="IZQ274" s="827"/>
      <c r="IZR274" s="827"/>
      <c r="IZS274" s="827"/>
      <c r="IZT274" s="827"/>
      <c r="IZU274" s="827"/>
      <c r="IZV274" s="827"/>
      <c r="IZW274" s="827"/>
      <c r="IZX274" s="827"/>
      <c r="IZY274" s="827"/>
      <c r="IZZ274" s="827"/>
      <c r="JAA274" s="827"/>
      <c r="JAB274" s="827"/>
      <c r="JAC274" s="844"/>
      <c r="JAD274" s="844"/>
      <c r="JAE274" s="844"/>
      <c r="JAF274" s="844"/>
      <c r="JAG274" s="844"/>
      <c r="JAH274" s="827"/>
      <c r="JAI274" s="827"/>
      <c r="JAJ274" s="844"/>
      <c r="JAK274" s="844"/>
      <c r="JAL274" s="827"/>
      <c r="JAM274" s="827"/>
      <c r="JAN274" s="844"/>
      <c r="JAO274" s="844"/>
      <c r="JAP274" s="827"/>
      <c r="JAQ274" s="827"/>
      <c r="JAR274" s="827"/>
      <c r="JAS274" s="827"/>
      <c r="JAT274" s="827"/>
      <c r="JAU274" s="827"/>
      <c r="JAV274" s="827"/>
      <c r="JAW274" s="844"/>
      <c r="JAX274" s="844"/>
      <c r="JAY274" s="827"/>
      <c r="JAZ274" s="827"/>
      <c r="JBA274" s="844"/>
      <c r="JBB274" s="844"/>
      <c r="JBC274" s="827"/>
      <c r="JBD274" s="827"/>
      <c r="JBE274" s="827"/>
      <c r="JBF274" s="827"/>
      <c r="JBG274" s="827"/>
      <c r="JBH274" s="843"/>
      <c r="JBI274" s="845"/>
      <c r="JBJ274" s="827"/>
      <c r="JBK274" s="827"/>
      <c r="JBL274" s="827"/>
      <c r="JBM274" s="827"/>
      <c r="JBN274" s="827"/>
      <c r="JBO274" s="827"/>
      <c r="JBP274" s="827"/>
      <c r="JBQ274" s="846"/>
      <c r="JBR274" s="846"/>
      <c r="JBS274" s="846"/>
      <c r="JBT274" s="846"/>
      <c r="JBU274" s="846"/>
      <c r="JBV274" s="846"/>
      <c r="JBW274" s="846"/>
      <c r="JBX274" s="846"/>
      <c r="JBY274" s="846"/>
      <c r="JBZ274" s="846"/>
      <c r="JCA274" s="846"/>
      <c r="JCB274" s="846"/>
      <c r="JCC274" s="846"/>
      <c r="JCD274" s="846"/>
      <c r="JCE274" s="846"/>
      <c r="JCF274" s="846"/>
      <c r="JCG274" s="846"/>
      <c r="JCH274" s="846"/>
      <c r="JCI274" s="846"/>
      <c r="JCJ274" s="846"/>
      <c r="JCK274" s="846"/>
      <c r="JCL274" s="846"/>
      <c r="JCM274" s="846"/>
      <c r="JCN274" s="846"/>
      <c r="JCO274" s="846"/>
      <c r="JCP274" s="846"/>
      <c r="JCQ274" s="846"/>
      <c r="JCR274" s="846"/>
      <c r="JCS274" s="846"/>
      <c r="JCT274" s="846"/>
      <c r="JCU274" s="846"/>
      <c r="JCV274" s="846"/>
      <c r="JCW274" s="846"/>
      <c r="JCX274" s="846"/>
      <c r="JCY274" s="846"/>
      <c r="JCZ274" s="846"/>
      <c r="JDA274" s="846"/>
      <c r="JDB274" s="846"/>
      <c r="JDC274" s="846"/>
      <c r="JDD274" s="846"/>
      <c r="JDE274" s="846"/>
      <c r="JDF274" s="846"/>
      <c r="JDG274" s="846"/>
      <c r="JDH274" s="846"/>
      <c r="JDI274" s="827"/>
      <c r="JDJ274" s="827"/>
      <c r="JDK274" s="827"/>
      <c r="JDL274" s="827"/>
      <c r="JDM274" s="827"/>
      <c r="JDN274" s="827"/>
      <c r="JDO274" s="827"/>
      <c r="JDP274" s="827"/>
      <c r="JDQ274" s="827"/>
      <c r="JDR274" s="827"/>
      <c r="JDS274" s="827"/>
      <c r="JDT274" s="827"/>
      <c r="JDU274" s="827"/>
      <c r="JDV274" s="827"/>
      <c r="JDW274" s="827"/>
      <c r="JDX274" s="827"/>
      <c r="JDY274" s="827"/>
      <c r="JDZ274" s="827"/>
      <c r="JEA274" s="827"/>
      <c r="JEB274" s="827"/>
      <c r="JEC274" s="827"/>
      <c r="JED274" s="827"/>
      <c r="JEE274" s="827"/>
      <c r="JEF274" s="827"/>
      <c r="JEG274" s="844"/>
      <c r="JEH274" s="844"/>
      <c r="JEI274" s="844"/>
      <c r="JEJ274" s="844"/>
      <c r="JEK274" s="844"/>
      <c r="JEL274" s="827"/>
      <c r="JEM274" s="827"/>
      <c r="JEN274" s="844"/>
      <c r="JEO274" s="844"/>
      <c r="JEP274" s="827"/>
      <c r="JEQ274" s="827"/>
      <c r="JER274" s="844"/>
      <c r="JES274" s="844"/>
      <c r="JET274" s="827"/>
      <c r="JEU274" s="827"/>
      <c r="JEV274" s="827"/>
      <c r="JEW274" s="827"/>
      <c r="JEX274" s="827"/>
      <c r="JEY274" s="827"/>
      <c r="JEZ274" s="827"/>
      <c r="JFA274" s="844"/>
      <c r="JFB274" s="844"/>
      <c r="JFC274" s="827"/>
      <c r="JFD274" s="827"/>
      <c r="JFE274" s="844"/>
      <c r="JFF274" s="844"/>
      <c r="JFG274" s="827"/>
      <c r="JFH274" s="827"/>
      <c r="JFI274" s="827"/>
      <c r="JFJ274" s="827"/>
      <c r="JFK274" s="827"/>
      <c r="JFL274" s="843"/>
      <c r="JFM274" s="845"/>
      <c r="JFN274" s="827"/>
      <c r="JFO274" s="827"/>
      <c r="JFP274" s="827"/>
      <c r="JFQ274" s="827"/>
      <c r="JFR274" s="827"/>
      <c r="JFS274" s="827"/>
      <c r="JFT274" s="827"/>
      <c r="JFU274" s="846"/>
      <c r="JFV274" s="846"/>
      <c r="JFW274" s="846"/>
      <c r="JFX274" s="846"/>
      <c r="JFY274" s="846"/>
      <c r="JFZ274" s="846"/>
      <c r="JGA274" s="846"/>
      <c r="JGB274" s="846"/>
      <c r="JGC274" s="846"/>
      <c r="JGD274" s="846"/>
      <c r="JGE274" s="846"/>
      <c r="JGF274" s="846"/>
      <c r="JGG274" s="846"/>
      <c r="JGH274" s="846"/>
      <c r="JGI274" s="846"/>
      <c r="JGJ274" s="846"/>
      <c r="JGK274" s="846"/>
      <c r="JGL274" s="846"/>
      <c r="JGM274" s="846"/>
      <c r="JGN274" s="846"/>
      <c r="JGO274" s="846"/>
      <c r="JGP274" s="846"/>
      <c r="JGQ274" s="846"/>
      <c r="JGR274" s="846"/>
      <c r="JGS274" s="846"/>
      <c r="JGT274" s="846"/>
      <c r="JGU274" s="846"/>
      <c r="JGV274" s="846"/>
      <c r="JGW274" s="846"/>
      <c r="JGX274" s="846"/>
      <c r="JGY274" s="846"/>
      <c r="JGZ274" s="846"/>
      <c r="JHA274" s="846"/>
      <c r="JHB274" s="846"/>
      <c r="JHC274" s="846"/>
      <c r="JHD274" s="846"/>
      <c r="JHE274" s="846"/>
      <c r="JHF274" s="846"/>
      <c r="JHG274" s="846"/>
      <c r="JHH274" s="846"/>
      <c r="JHI274" s="846"/>
      <c r="JHJ274" s="846"/>
      <c r="JHK274" s="846"/>
      <c r="JHL274" s="846"/>
      <c r="JHM274" s="827"/>
      <c r="JHN274" s="827"/>
      <c r="JHO274" s="827"/>
      <c r="JHP274" s="827"/>
      <c r="JHQ274" s="827"/>
      <c r="JHR274" s="827"/>
      <c r="JHS274" s="827"/>
      <c r="JHT274" s="827"/>
      <c r="JHU274" s="827"/>
      <c r="JHV274" s="827"/>
      <c r="JHW274" s="827"/>
      <c r="JHX274" s="827"/>
      <c r="JHY274" s="827"/>
      <c r="JHZ274" s="827"/>
      <c r="JIA274" s="827"/>
      <c r="JIB274" s="827"/>
      <c r="JIC274" s="827"/>
      <c r="JID274" s="827"/>
      <c r="JIE274" s="827"/>
      <c r="JIF274" s="827"/>
      <c r="JIG274" s="827"/>
      <c r="JIH274" s="827"/>
      <c r="JII274" s="827"/>
      <c r="JIJ274" s="827"/>
      <c r="JIK274" s="844"/>
      <c r="JIL274" s="844"/>
      <c r="JIM274" s="844"/>
      <c r="JIN274" s="844"/>
      <c r="JIO274" s="844"/>
      <c r="JIP274" s="827"/>
      <c r="JIQ274" s="827"/>
      <c r="JIR274" s="844"/>
      <c r="JIS274" s="844"/>
      <c r="JIT274" s="827"/>
      <c r="JIU274" s="827"/>
      <c r="JIV274" s="844"/>
      <c r="JIW274" s="844"/>
      <c r="JIX274" s="827"/>
      <c r="JIY274" s="827"/>
      <c r="JIZ274" s="827"/>
      <c r="JJA274" s="827"/>
      <c r="JJB274" s="827"/>
      <c r="JJC274" s="827"/>
      <c r="JJD274" s="827"/>
      <c r="JJE274" s="844"/>
      <c r="JJF274" s="844"/>
      <c r="JJG274" s="827"/>
      <c r="JJH274" s="827"/>
      <c r="JJI274" s="844"/>
      <c r="JJJ274" s="844"/>
      <c r="JJK274" s="827"/>
      <c r="JJL274" s="827"/>
      <c r="JJM274" s="827"/>
      <c r="JJN274" s="827"/>
      <c r="JJO274" s="827"/>
      <c r="JJP274" s="843"/>
      <c r="JJQ274" s="845"/>
      <c r="JJR274" s="827"/>
      <c r="JJS274" s="827"/>
      <c r="JJT274" s="827"/>
      <c r="JJU274" s="827"/>
      <c r="JJV274" s="827"/>
      <c r="JJW274" s="827"/>
      <c r="JJX274" s="827"/>
      <c r="JJY274" s="846"/>
      <c r="JJZ274" s="846"/>
      <c r="JKA274" s="846"/>
      <c r="JKB274" s="846"/>
      <c r="JKC274" s="846"/>
      <c r="JKD274" s="846"/>
      <c r="JKE274" s="846"/>
      <c r="JKF274" s="846"/>
      <c r="JKG274" s="846"/>
      <c r="JKH274" s="846"/>
      <c r="JKI274" s="846"/>
      <c r="JKJ274" s="846"/>
      <c r="JKK274" s="846"/>
      <c r="JKL274" s="846"/>
      <c r="JKM274" s="846"/>
      <c r="JKN274" s="846"/>
      <c r="JKO274" s="846"/>
      <c r="JKP274" s="846"/>
      <c r="JKQ274" s="846"/>
      <c r="JKR274" s="846"/>
      <c r="JKS274" s="846"/>
      <c r="JKT274" s="846"/>
      <c r="JKU274" s="846"/>
      <c r="JKV274" s="846"/>
      <c r="JKW274" s="846"/>
      <c r="JKX274" s="846"/>
      <c r="JKY274" s="846"/>
      <c r="JKZ274" s="846"/>
      <c r="JLA274" s="846"/>
      <c r="JLB274" s="846"/>
      <c r="JLC274" s="846"/>
      <c r="JLD274" s="846"/>
      <c r="JLE274" s="846"/>
      <c r="JLF274" s="846"/>
      <c r="JLG274" s="846"/>
      <c r="JLH274" s="846"/>
      <c r="JLI274" s="846"/>
      <c r="JLJ274" s="846"/>
      <c r="JLK274" s="846"/>
      <c r="JLL274" s="846"/>
      <c r="JLM274" s="846"/>
      <c r="JLN274" s="846"/>
      <c r="JLO274" s="846"/>
      <c r="JLP274" s="846"/>
      <c r="JLQ274" s="827"/>
      <c r="JLR274" s="827"/>
      <c r="JLS274" s="827"/>
      <c r="JLT274" s="827"/>
      <c r="JLU274" s="827"/>
      <c r="JLV274" s="827"/>
      <c r="JLW274" s="827"/>
      <c r="JLX274" s="827"/>
      <c r="JLY274" s="827"/>
      <c r="JLZ274" s="827"/>
      <c r="JMA274" s="827"/>
      <c r="JMB274" s="827"/>
      <c r="JMC274" s="827"/>
      <c r="JMD274" s="827"/>
      <c r="JME274" s="827"/>
      <c r="JMF274" s="827"/>
      <c r="JMG274" s="827"/>
      <c r="JMH274" s="827"/>
      <c r="JMI274" s="827"/>
      <c r="JMJ274" s="827"/>
      <c r="JMK274" s="827"/>
      <c r="JML274" s="827"/>
      <c r="JMM274" s="827"/>
      <c r="JMN274" s="827"/>
      <c r="JMO274" s="844"/>
      <c r="JMP274" s="844"/>
      <c r="JMQ274" s="844"/>
      <c r="JMR274" s="844"/>
      <c r="JMS274" s="844"/>
      <c r="JMT274" s="827"/>
      <c r="JMU274" s="827"/>
      <c r="JMV274" s="844"/>
      <c r="JMW274" s="844"/>
      <c r="JMX274" s="827"/>
      <c r="JMY274" s="827"/>
      <c r="JMZ274" s="844"/>
      <c r="JNA274" s="844"/>
      <c r="JNB274" s="827"/>
      <c r="JNC274" s="827"/>
      <c r="JND274" s="827"/>
      <c r="JNE274" s="827"/>
      <c r="JNF274" s="827"/>
      <c r="JNG274" s="827"/>
      <c r="JNH274" s="827"/>
      <c r="JNI274" s="844"/>
      <c r="JNJ274" s="844"/>
      <c r="JNK274" s="827"/>
      <c r="JNL274" s="827"/>
      <c r="JNM274" s="844"/>
      <c r="JNN274" s="844"/>
      <c r="JNO274" s="827"/>
      <c r="JNP274" s="827"/>
      <c r="JNQ274" s="827"/>
      <c r="JNR274" s="827"/>
      <c r="JNS274" s="827"/>
      <c r="JNT274" s="843"/>
      <c r="JNU274" s="845"/>
      <c r="JNV274" s="827"/>
      <c r="JNW274" s="827"/>
      <c r="JNX274" s="827"/>
      <c r="JNY274" s="827"/>
      <c r="JNZ274" s="827"/>
      <c r="JOA274" s="827"/>
      <c r="JOB274" s="827"/>
      <c r="JOC274" s="846"/>
      <c r="JOD274" s="846"/>
      <c r="JOE274" s="846"/>
      <c r="JOF274" s="846"/>
      <c r="JOG274" s="846"/>
      <c r="JOH274" s="846"/>
      <c r="JOI274" s="846"/>
      <c r="JOJ274" s="846"/>
      <c r="JOK274" s="846"/>
      <c r="JOL274" s="846"/>
      <c r="JOM274" s="846"/>
      <c r="JON274" s="846"/>
      <c r="JOO274" s="846"/>
      <c r="JOP274" s="846"/>
      <c r="JOQ274" s="846"/>
      <c r="JOR274" s="846"/>
      <c r="JOS274" s="846"/>
      <c r="JOT274" s="846"/>
      <c r="JOU274" s="846"/>
      <c r="JOV274" s="846"/>
      <c r="JOW274" s="846"/>
      <c r="JOX274" s="846"/>
      <c r="JOY274" s="846"/>
      <c r="JOZ274" s="846"/>
      <c r="JPA274" s="846"/>
      <c r="JPB274" s="846"/>
      <c r="JPC274" s="846"/>
      <c r="JPD274" s="846"/>
      <c r="JPE274" s="846"/>
      <c r="JPF274" s="846"/>
      <c r="JPG274" s="846"/>
      <c r="JPH274" s="846"/>
      <c r="JPI274" s="846"/>
      <c r="JPJ274" s="846"/>
      <c r="JPK274" s="846"/>
      <c r="JPL274" s="846"/>
      <c r="JPM274" s="846"/>
      <c r="JPN274" s="846"/>
      <c r="JPO274" s="846"/>
      <c r="JPP274" s="846"/>
      <c r="JPQ274" s="846"/>
      <c r="JPR274" s="846"/>
      <c r="JPS274" s="846"/>
      <c r="JPT274" s="846"/>
      <c r="JPU274" s="827"/>
      <c r="JPV274" s="827"/>
      <c r="JPW274" s="827"/>
      <c r="JPX274" s="827"/>
      <c r="JPY274" s="827"/>
      <c r="JPZ274" s="827"/>
      <c r="JQA274" s="827"/>
      <c r="JQB274" s="827"/>
      <c r="JQC274" s="827"/>
      <c r="JQD274" s="827"/>
      <c r="JQE274" s="827"/>
      <c r="JQF274" s="827"/>
      <c r="JQG274" s="827"/>
      <c r="JQH274" s="827"/>
      <c r="JQI274" s="827"/>
      <c r="JQJ274" s="827"/>
      <c r="JQK274" s="827"/>
      <c r="JQL274" s="827"/>
      <c r="JQM274" s="827"/>
      <c r="JQN274" s="827"/>
      <c r="JQO274" s="827"/>
      <c r="JQP274" s="827"/>
      <c r="JQQ274" s="827"/>
      <c r="JQR274" s="827"/>
      <c r="JQS274" s="844"/>
      <c r="JQT274" s="844"/>
      <c r="JQU274" s="844"/>
      <c r="JQV274" s="844"/>
      <c r="JQW274" s="844"/>
      <c r="JQX274" s="827"/>
      <c r="JQY274" s="827"/>
      <c r="JQZ274" s="844"/>
      <c r="JRA274" s="844"/>
      <c r="JRB274" s="827"/>
      <c r="JRC274" s="827"/>
      <c r="JRD274" s="844"/>
      <c r="JRE274" s="844"/>
      <c r="JRF274" s="827"/>
      <c r="JRG274" s="827"/>
      <c r="JRH274" s="827"/>
      <c r="JRI274" s="827"/>
      <c r="JRJ274" s="827"/>
      <c r="JRK274" s="827"/>
      <c r="JRL274" s="827"/>
      <c r="JRM274" s="844"/>
      <c r="JRN274" s="844"/>
      <c r="JRO274" s="827"/>
      <c r="JRP274" s="827"/>
      <c r="JRQ274" s="844"/>
      <c r="JRR274" s="844"/>
      <c r="JRS274" s="827"/>
      <c r="JRT274" s="827"/>
      <c r="JRU274" s="827"/>
      <c r="JRV274" s="827"/>
      <c r="JRW274" s="827"/>
      <c r="JRX274" s="843"/>
      <c r="JRY274" s="845"/>
      <c r="JRZ274" s="827"/>
      <c r="JSA274" s="827"/>
      <c r="JSB274" s="827"/>
      <c r="JSC274" s="827"/>
      <c r="JSD274" s="827"/>
      <c r="JSE274" s="827"/>
      <c r="JSF274" s="827"/>
      <c r="JSG274" s="846"/>
      <c r="JSH274" s="846"/>
      <c r="JSI274" s="846"/>
      <c r="JSJ274" s="846"/>
      <c r="JSK274" s="846"/>
      <c r="JSL274" s="846"/>
      <c r="JSM274" s="846"/>
      <c r="JSN274" s="846"/>
      <c r="JSO274" s="846"/>
      <c r="JSP274" s="846"/>
      <c r="JSQ274" s="846"/>
      <c r="JSR274" s="846"/>
      <c r="JSS274" s="846"/>
      <c r="JST274" s="846"/>
      <c r="JSU274" s="846"/>
      <c r="JSV274" s="846"/>
      <c r="JSW274" s="846"/>
      <c r="JSX274" s="846"/>
      <c r="JSY274" s="846"/>
      <c r="JSZ274" s="846"/>
      <c r="JTA274" s="846"/>
      <c r="JTB274" s="846"/>
      <c r="JTC274" s="846"/>
      <c r="JTD274" s="846"/>
      <c r="JTE274" s="846"/>
      <c r="JTF274" s="846"/>
      <c r="JTG274" s="846"/>
      <c r="JTH274" s="846"/>
      <c r="JTI274" s="846"/>
      <c r="JTJ274" s="846"/>
      <c r="JTK274" s="846"/>
      <c r="JTL274" s="846"/>
      <c r="JTM274" s="846"/>
      <c r="JTN274" s="846"/>
      <c r="JTO274" s="846"/>
      <c r="JTP274" s="846"/>
      <c r="JTQ274" s="846"/>
      <c r="JTR274" s="846"/>
      <c r="JTS274" s="846"/>
      <c r="JTT274" s="846"/>
      <c r="JTU274" s="846"/>
      <c r="JTV274" s="846"/>
      <c r="JTW274" s="846"/>
      <c r="JTX274" s="846"/>
      <c r="JTY274" s="827"/>
      <c r="JTZ274" s="827"/>
      <c r="JUA274" s="827"/>
      <c r="JUB274" s="827"/>
      <c r="JUC274" s="827"/>
      <c r="JUD274" s="827"/>
      <c r="JUE274" s="827"/>
      <c r="JUF274" s="827"/>
      <c r="JUG274" s="827"/>
      <c r="JUH274" s="827"/>
      <c r="JUI274" s="827"/>
      <c r="JUJ274" s="827"/>
      <c r="JUK274" s="827"/>
      <c r="JUL274" s="827"/>
      <c r="JUM274" s="827"/>
      <c r="JUN274" s="827"/>
      <c r="JUO274" s="827"/>
      <c r="JUP274" s="827"/>
      <c r="JUQ274" s="827"/>
      <c r="JUR274" s="827"/>
      <c r="JUS274" s="827"/>
      <c r="JUT274" s="827"/>
      <c r="JUU274" s="827"/>
      <c r="JUV274" s="827"/>
      <c r="JUW274" s="844"/>
      <c r="JUX274" s="844"/>
      <c r="JUY274" s="844"/>
      <c r="JUZ274" s="844"/>
      <c r="JVA274" s="844"/>
      <c r="JVB274" s="827"/>
      <c r="JVC274" s="827"/>
      <c r="JVD274" s="844"/>
      <c r="JVE274" s="844"/>
      <c r="JVF274" s="827"/>
      <c r="JVG274" s="827"/>
      <c r="JVH274" s="844"/>
      <c r="JVI274" s="844"/>
      <c r="JVJ274" s="827"/>
      <c r="JVK274" s="827"/>
      <c r="JVL274" s="827"/>
      <c r="JVM274" s="827"/>
      <c r="JVN274" s="827"/>
      <c r="JVO274" s="827"/>
      <c r="JVP274" s="827"/>
      <c r="JVQ274" s="844"/>
      <c r="JVR274" s="844"/>
      <c r="JVS274" s="827"/>
      <c r="JVT274" s="827"/>
      <c r="JVU274" s="844"/>
      <c r="JVV274" s="844"/>
      <c r="JVW274" s="827"/>
      <c r="JVX274" s="827"/>
      <c r="JVY274" s="827"/>
      <c r="JVZ274" s="827"/>
      <c r="JWA274" s="827"/>
      <c r="JWB274" s="843"/>
      <c r="JWC274" s="845"/>
      <c r="JWD274" s="827"/>
      <c r="JWE274" s="827"/>
      <c r="JWF274" s="827"/>
      <c r="JWG274" s="827"/>
      <c r="JWH274" s="827"/>
      <c r="JWI274" s="827"/>
      <c r="JWJ274" s="827"/>
      <c r="JWK274" s="846"/>
      <c r="JWL274" s="846"/>
      <c r="JWM274" s="846"/>
      <c r="JWN274" s="846"/>
      <c r="JWO274" s="846"/>
      <c r="JWP274" s="846"/>
      <c r="JWQ274" s="846"/>
      <c r="JWR274" s="846"/>
      <c r="JWS274" s="846"/>
      <c r="JWT274" s="846"/>
      <c r="JWU274" s="846"/>
      <c r="JWV274" s="846"/>
      <c r="JWW274" s="846"/>
      <c r="JWX274" s="846"/>
      <c r="JWY274" s="846"/>
      <c r="JWZ274" s="846"/>
      <c r="JXA274" s="846"/>
      <c r="JXB274" s="846"/>
      <c r="JXC274" s="846"/>
      <c r="JXD274" s="846"/>
      <c r="JXE274" s="846"/>
      <c r="JXF274" s="846"/>
      <c r="JXG274" s="846"/>
      <c r="JXH274" s="846"/>
      <c r="JXI274" s="846"/>
      <c r="JXJ274" s="846"/>
      <c r="JXK274" s="846"/>
      <c r="JXL274" s="846"/>
      <c r="JXM274" s="846"/>
      <c r="JXN274" s="846"/>
      <c r="JXO274" s="846"/>
      <c r="JXP274" s="846"/>
      <c r="JXQ274" s="846"/>
      <c r="JXR274" s="846"/>
      <c r="JXS274" s="846"/>
      <c r="JXT274" s="846"/>
      <c r="JXU274" s="846"/>
      <c r="JXV274" s="846"/>
      <c r="JXW274" s="846"/>
      <c r="JXX274" s="846"/>
      <c r="JXY274" s="846"/>
      <c r="JXZ274" s="846"/>
      <c r="JYA274" s="846"/>
      <c r="JYB274" s="846"/>
      <c r="JYC274" s="827"/>
      <c r="JYD274" s="827"/>
      <c r="JYE274" s="827"/>
      <c r="JYF274" s="827"/>
      <c r="JYG274" s="827"/>
      <c r="JYH274" s="827"/>
      <c r="JYI274" s="827"/>
      <c r="JYJ274" s="827"/>
      <c r="JYK274" s="827"/>
      <c r="JYL274" s="827"/>
      <c r="JYM274" s="827"/>
      <c r="JYN274" s="827"/>
      <c r="JYO274" s="827"/>
      <c r="JYP274" s="827"/>
      <c r="JYQ274" s="827"/>
      <c r="JYR274" s="827"/>
      <c r="JYS274" s="827"/>
      <c r="JYT274" s="827"/>
      <c r="JYU274" s="827"/>
      <c r="JYV274" s="827"/>
      <c r="JYW274" s="827"/>
      <c r="JYX274" s="827"/>
      <c r="JYY274" s="827"/>
      <c r="JYZ274" s="827"/>
      <c r="JZA274" s="844"/>
      <c r="JZB274" s="844"/>
      <c r="JZC274" s="844"/>
      <c r="JZD274" s="844"/>
      <c r="JZE274" s="844"/>
      <c r="JZF274" s="827"/>
      <c r="JZG274" s="827"/>
      <c r="JZH274" s="844"/>
      <c r="JZI274" s="844"/>
      <c r="JZJ274" s="827"/>
      <c r="JZK274" s="827"/>
      <c r="JZL274" s="844"/>
      <c r="JZM274" s="844"/>
      <c r="JZN274" s="827"/>
      <c r="JZO274" s="827"/>
      <c r="JZP274" s="827"/>
      <c r="JZQ274" s="827"/>
      <c r="JZR274" s="827"/>
      <c r="JZS274" s="827"/>
      <c r="JZT274" s="827"/>
      <c r="JZU274" s="844"/>
      <c r="JZV274" s="844"/>
      <c r="JZW274" s="827"/>
      <c r="JZX274" s="827"/>
      <c r="JZY274" s="844"/>
      <c r="JZZ274" s="844"/>
      <c r="KAA274" s="827"/>
      <c r="KAB274" s="827"/>
      <c r="KAC274" s="827"/>
      <c r="KAD274" s="827"/>
      <c r="KAE274" s="827"/>
      <c r="KAF274" s="843"/>
      <c r="KAG274" s="845"/>
      <c r="KAH274" s="827"/>
      <c r="KAI274" s="827"/>
      <c r="KAJ274" s="827"/>
      <c r="KAK274" s="827"/>
      <c r="KAL274" s="827"/>
      <c r="KAM274" s="827"/>
      <c r="KAN274" s="827"/>
      <c r="KAO274" s="846"/>
      <c r="KAP274" s="846"/>
      <c r="KAQ274" s="846"/>
      <c r="KAR274" s="846"/>
      <c r="KAS274" s="846"/>
      <c r="KAT274" s="846"/>
      <c r="KAU274" s="846"/>
      <c r="KAV274" s="846"/>
      <c r="KAW274" s="846"/>
      <c r="KAX274" s="846"/>
      <c r="KAY274" s="846"/>
      <c r="KAZ274" s="846"/>
      <c r="KBA274" s="846"/>
      <c r="KBB274" s="846"/>
      <c r="KBC274" s="846"/>
      <c r="KBD274" s="846"/>
      <c r="KBE274" s="846"/>
      <c r="KBF274" s="846"/>
      <c r="KBG274" s="846"/>
      <c r="KBH274" s="846"/>
      <c r="KBI274" s="846"/>
      <c r="KBJ274" s="846"/>
      <c r="KBK274" s="846"/>
      <c r="KBL274" s="846"/>
      <c r="KBM274" s="846"/>
      <c r="KBN274" s="846"/>
      <c r="KBO274" s="846"/>
      <c r="KBP274" s="846"/>
      <c r="KBQ274" s="846"/>
      <c r="KBR274" s="846"/>
      <c r="KBS274" s="846"/>
      <c r="KBT274" s="846"/>
      <c r="KBU274" s="846"/>
      <c r="KBV274" s="846"/>
      <c r="KBW274" s="846"/>
      <c r="KBX274" s="846"/>
      <c r="KBY274" s="846"/>
      <c r="KBZ274" s="846"/>
      <c r="KCA274" s="846"/>
      <c r="KCB274" s="846"/>
      <c r="KCC274" s="846"/>
      <c r="KCD274" s="846"/>
      <c r="KCE274" s="846"/>
      <c r="KCF274" s="846"/>
      <c r="KCG274" s="827"/>
      <c r="KCH274" s="827"/>
      <c r="KCI274" s="827"/>
      <c r="KCJ274" s="827"/>
      <c r="KCK274" s="827"/>
      <c r="KCL274" s="827"/>
      <c r="KCM274" s="827"/>
      <c r="KCN274" s="827"/>
      <c r="KCO274" s="827"/>
      <c r="KCP274" s="827"/>
      <c r="KCQ274" s="827"/>
      <c r="KCR274" s="827"/>
      <c r="KCS274" s="827"/>
      <c r="KCT274" s="827"/>
      <c r="KCU274" s="827"/>
      <c r="KCV274" s="827"/>
      <c r="KCW274" s="827"/>
      <c r="KCX274" s="827"/>
      <c r="KCY274" s="827"/>
      <c r="KCZ274" s="827"/>
      <c r="KDA274" s="827"/>
      <c r="KDB274" s="827"/>
      <c r="KDC274" s="827"/>
      <c r="KDD274" s="827"/>
      <c r="KDE274" s="844"/>
      <c r="KDF274" s="844"/>
      <c r="KDG274" s="844"/>
      <c r="KDH274" s="844"/>
      <c r="KDI274" s="844"/>
      <c r="KDJ274" s="827"/>
      <c r="KDK274" s="827"/>
      <c r="KDL274" s="844"/>
      <c r="KDM274" s="844"/>
      <c r="KDN274" s="827"/>
      <c r="KDO274" s="827"/>
      <c r="KDP274" s="844"/>
      <c r="KDQ274" s="844"/>
      <c r="KDR274" s="827"/>
      <c r="KDS274" s="827"/>
      <c r="KDT274" s="827"/>
      <c r="KDU274" s="827"/>
      <c r="KDV274" s="827"/>
      <c r="KDW274" s="827"/>
      <c r="KDX274" s="827"/>
      <c r="KDY274" s="844"/>
      <c r="KDZ274" s="844"/>
      <c r="KEA274" s="827"/>
      <c r="KEB274" s="827"/>
      <c r="KEC274" s="844"/>
      <c r="KED274" s="844"/>
      <c r="KEE274" s="827"/>
      <c r="KEF274" s="827"/>
      <c r="KEG274" s="827"/>
      <c r="KEH274" s="827"/>
      <c r="KEI274" s="827"/>
      <c r="KEJ274" s="843"/>
      <c r="KEK274" s="845"/>
      <c r="KEL274" s="827"/>
      <c r="KEM274" s="827"/>
      <c r="KEN274" s="827"/>
      <c r="KEO274" s="827"/>
      <c r="KEP274" s="827"/>
      <c r="KEQ274" s="827"/>
      <c r="KER274" s="827"/>
      <c r="KES274" s="846"/>
      <c r="KET274" s="846"/>
      <c r="KEU274" s="846"/>
      <c r="KEV274" s="846"/>
      <c r="KEW274" s="846"/>
      <c r="KEX274" s="846"/>
      <c r="KEY274" s="846"/>
      <c r="KEZ274" s="846"/>
      <c r="KFA274" s="846"/>
      <c r="KFB274" s="846"/>
      <c r="KFC274" s="846"/>
      <c r="KFD274" s="846"/>
      <c r="KFE274" s="846"/>
      <c r="KFF274" s="846"/>
      <c r="KFG274" s="846"/>
      <c r="KFH274" s="846"/>
      <c r="KFI274" s="846"/>
      <c r="KFJ274" s="846"/>
      <c r="KFK274" s="846"/>
      <c r="KFL274" s="846"/>
      <c r="KFM274" s="846"/>
      <c r="KFN274" s="846"/>
      <c r="KFO274" s="846"/>
      <c r="KFP274" s="846"/>
      <c r="KFQ274" s="846"/>
      <c r="KFR274" s="846"/>
      <c r="KFS274" s="846"/>
      <c r="KFT274" s="846"/>
      <c r="KFU274" s="846"/>
      <c r="KFV274" s="846"/>
      <c r="KFW274" s="846"/>
      <c r="KFX274" s="846"/>
      <c r="KFY274" s="846"/>
      <c r="KFZ274" s="846"/>
      <c r="KGA274" s="846"/>
      <c r="KGB274" s="846"/>
      <c r="KGC274" s="846"/>
      <c r="KGD274" s="846"/>
      <c r="KGE274" s="846"/>
      <c r="KGF274" s="846"/>
      <c r="KGG274" s="846"/>
      <c r="KGH274" s="846"/>
      <c r="KGI274" s="846"/>
      <c r="KGJ274" s="846"/>
      <c r="KGK274" s="827"/>
      <c r="KGL274" s="827"/>
      <c r="KGM274" s="827"/>
      <c r="KGN274" s="827"/>
      <c r="KGO274" s="827"/>
      <c r="KGP274" s="827"/>
      <c r="KGQ274" s="827"/>
      <c r="KGR274" s="827"/>
      <c r="KGS274" s="827"/>
      <c r="KGT274" s="827"/>
      <c r="KGU274" s="827"/>
      <c r="KGV274" s="827"/>
      <c r="KGW274" s="827"/>
      <c r="KGX274" s="827"/>
      <c r="KGY274" s="827"/>
      <c r="KGZ274" s="827"/>
      <c r="KHA274" s="827"/>
      <c r="KHB274" s="827"/>
      <c r="KHC274" s="827"/>
      <c r="KHD274" s="827"/>
      <c r="KHE274" s="827"/>
      <c r="KHF274" s="827"/>
      <c r="KHG274" s="827"/>
      <c r="KHH274" s="827"/>
      <c r="KHI274" s="844"/>
      <c r="KHJ274" s="844"/>
      <c r="KHK274" s="844"/>
      <c r="KHL274" s="844"/>
      <c r="KHM274" s="844"/>
      <c r="KHN274" s="827"/>
      <c r="KHO274" s="827"/>
      <c r="KHP274" s="844"/>
      <c r="KHQ274" s="844"/>
      <c r="KHR274" s="827"/>
      <c r="KHS274" s="827"/>
      <c r="KHT274" s="844"/>
      <c r="KHU274" s="844"/>
      <c r="KHV274" s="827"/>
      <c r="KHW274" s="827"/>
      <c r="KHX274" s="827"/>
      <c r="KHY274" s="827"/>
      <c r="KHZ274" s="827"/>
      <c r="KIA274" s="827"/>
      <c r="KIB274" s="827"/>
      <c r="KIC274" s="844"/>
      <c r="KID274" s="844"/>
      <c r="KIE274" s="827"/>
      <c r="KIF274" s="827"/>
      <c r="KIG274" s="844"/>
      <c r="KIH274" s="844"/>
      <c r="KII274" s="827"/>
      <c r="KIJ274" s="827"/>
      <c r="KIK274" s="827"/>
      <c r="KIL274" s="827"/>
      <c r="KIM274" s="827"/>
      <c r="KIN274" s="843"/>
      <c r="KIO274" s="845"/>
      <c r="KIP274" s="827"/>
      <c r="KIQ274" s="827"/>
      <c r="KIR274" s="827"/>
      <c r="KIS274" s="827"/>
      <c r="KIT274" s="827"/>
      <c r="KIU274" s="827"/>
      <c r="KIV274" s="827"/>
      <c r="KIW274" s="846"/>
      <c r="KIX274" s="846"/>
      <c r="KIY274" s="846"/>
      <c r="KIZ274" s="846"/>
      <c r="KJA274" s="846"/>
      <c r="KJB274" s="846"/>
      <c r="KJC274" s="846"/>
      <c r="KJD274" s="846"/>
      <c r="KJE274" s="846"/>
      <c r="KJF274" s="846"/>
      <c r="KJG274" s="846"/>
      <c r="KJH274" s="846"/>
      <c r="KJI274" s="846"/>
      <c r="KJJ274" s="846"/>
      <c r="KJK274" s="846"/>
      <c r="KJL274" s="846"/>
      <c r="KJM274" s="846"/>
      <c r="KJN274" s="846"/>
      <c r="KJO274" s="846"/>
      <c r="KJP274" s="846"/>
      <c r="KJQ274" s="846"/>
      <c r="KJR274" s="846"/>
      <c r="KJS274" s="846"/>
      <c r="KJT274" s="846"/>
      <c r="KJU274" s="846"/>
      <c r="KJV274" s="846"/>
      <c r="KJW274" s="846"/>
      <c r="KJX274" s="846"/>
      <c r="KJY274" s="846"/>
      <c r="KJZ274" s="846"/>
      <c r="KKA274" s="846"/>
      <c r="KKB274" s="846"/>
      <c r="KKC274" s="846"/>
      <c r="KKD274" s="846"/>
      <c r="KKE274" s="846"/>
      <c r="KKF274" s="846"/>
      <c r="KKG274" s="846"/>
      <c r="KKH274" s="846"/>
      <c r="KKI274" s="846"/>
      <c r="KKJ274" s="846"/>
      <c r="KKK274" s="846"/>
      <c r="KKL274" s="846"/>
      <c r="KKM274" s="846"/>
      <c r="KKN274" s="846"/>
      <c r="KKO274" s="827"/>
      <c r="KKP274" s="827"/>
      <c r="KKQ274" s="827"/>
      <c r="KKR274" s="827"/>
      <c r="KKS274" s="827"/>
      <c r="KKT274" s="827"/>
      <c r="KKU274" s="827"/>
      <c r="KKV274" s="827"/>
      <c r="KKW274" s="827"/>
      <c r="KKX274" s="827"/>
      <c r="KKY274" s="827"/>
      <c r="KKZ274" s="827"/>
      <c r="KLA274" s="827"/>
      <c r="KLB274" s="827"/>
      <c r="KLC274" s="827"/>
      <c r="KLD274" s="827"/>
      <c r="KLE274" s="827"/>
      <c r="KLF274" s="827"/>
      <c r="KLG274" s="827"/>
      <c r="KLH274" s="827"/>
      <c r="KLI274" s="827"/>
      <c r="KLJ274" s="827"/>
      <c r="KLK274" s="827"/>
      <c r="KLL274" s="827"/>
      <c r="KLM274" s="844"/>
      <c r="KLN274" s="844"/>
      <c r="KLO274" s="844"/>
      <c r="KLP274" s="844"/>
      <c r="KLQ274" s="844"/>
      <c r="KLR274" s="827"/>
      <c r="KLS274" s="827"/>
      <c r="KLT274" s="844"/>
      <c r="KLU274" s="844"/>
      <c r="KLV274" s="827"/>
      <c r="KLW274" s="827"/>
      <c r="KLX274" s="844"/>
      <c r="KLY274" s="844"/>
      <c r="KLZ274" s="827"/>
      <c r="KMA274" s="827"/>
      <c r="KMB274" s="827"/>
      <c r="KMC274" s="827"/>
      <c r="KMD274" s="827"/>
      <c r="KME274" s="827"/>
      <c r="KMF274" s="827"/>
      <c r="KMG274" s="844"/>
      <c r="KMH274" s="844"/>
      <c r="KMI274" s="827"/>
      <c r="KMJ274" s="827"/>
      <c r="KMK274" s="844"/>
      <c r="KML274" s="844"/>
      <c r="KMM274" s="827"/>
      <c r="KMN274" s="827"/>
      <c r="KMO274" s="827"/>
      <c r="KMP274" s="827"/>
      <c r="KMQ274" s="827"/>
      <c r="KMR274" s="843"/>
      <c r="KMS274" s="845"/>
      <c r="KMT274" s="827"/>
      <c r="KMU274" s="827"/>
      <c r="KMV274" s="827"/>
      <c r="KMW274" s="827"/>
      <c r="KMX274" s="827"/>
      <c r="KMY274" s="827"/>
      <c r="KMZ274" s="827"/>
      <c r="KNA274" s="846"/>
      <c r="KNB274" s="846"/>
      <c r="KNC274" s="846"/>
      <c r="KND274" s="846"/>
      <c r="KNE274" s="846"/>
      <c r="KNF274" s="846"/>
      <c r="KNG274" s="846"/>
      <c r="KNH274" s="846"/>
      <c r="KNI274" s="846"/>
      <c r="KNJ274" s="846"/>
      <c r="KNK274" s="846"/>
      <c r="KNL274" s="846"/>
      <c r="KNM274" s="846"/>
      <c r="KNN274" s="846"/>
      <c r="KNO274" s="846"/>
      <c r="KNP274" s="846"/>
      <c r="KNQ274" s="846"/>
      <c r="KNR274" s="846"/>
      <c r="KNS274" s="846"/>
      <c r="KNT274" s="846"/>
      <c r="KNU274" s="846"/>
      <c r="KNV274" s="846"/>
      <c r="KNW274" s="846"/>
      <c r="KNX274" s="846"/>
      <c r="KNY274" s="846"/>
      <c r="KNZ274" s="846"/>
      <c r="KOA274" s="846"/>
      <c r="KOB274" s="846"/>
      <c r="KOC274" s="846"/>
      <c r="KOD274" s="846"/>
      <c r="KOE274" s="846"/>
      <c r="KOF274" s="846"/>
      <c r="KOG274" s="846"/>
      <c r="KOH274" s="846"/>
      <c r="KOI274" s="846"/>
      <c r="KOJ274" s="846"/>
      <c r="KOK274" s="846"/>
      <c r="KOL274" s="846"/>
      <c r="KOM274" s="846"/>
      <c r="KON274" s="846"/>
      <c r="KOO274" s="846"/>
      <c r="KOP274" s="846"/>
      <c r="KOQ274" s="846"/>
      <c r="KOR274" s="846"/>
      <c r="KOS274" s="827"/>
      <c r="KOT274" s="827"/>
      <c r="KOU274" s="827"/>
      <c r="KOV274" s="827"/>
      <c r="KOW274" s="827"/>
      <c r="KOX274" s="827"/>
      <c r="KOY274" s="827"/>
      <c r="KOZ274" s="827"/>
      <c r="KPA274" s="827"/>
      <c r="KPB274" s="827"/>
      <c r="KPC274" s="827"/>
      <c r="KPD274" s="827"/>
      <c r="KPE274" s="827"/>
      <c r="KPF274" s="827"/>
      <c r="KPG274" s="827"/>
      <c r="KPH274" s="827"/>
      <c r="KPI274" s="827"/>
      <c r="KPJ274" s="827"/>
      <c r="KPK274" s="827"/>
      <c r="KPL274" s="827"/>
      <c r="KPM274" s="827"/>
      <c r="KPN274" s="827"/>
      <c r="KPO274" s="827"/>
      <c r="KPP274" s="827"/>
      <c r="KPQ274" s="844"/>
      <c r="KPR274" s="844"/>
      <c r="KPS274" s="844"/>
      <c r="KPT274" s="844"/>
      <c r="KPU274" s="844"/>
      <c r="KPV274" s="827"/>
      <c r="KPW274" s="827"/>
      <c r="KPX274" s="844"/>
      <c r="KPY274" s="844"/>
      <c r="KPZ274" s="827"/>
      <c r="KQA274" s="827"/>
      <c r="KQB274" s="844"/>
      <c r="KQC274" s="844"/>
      <c r="KQD274" s="827"/>
      <c r="KQE274" s="827"/>
      <c r="KQF274" s="827"/>
      <c r="KQG274" s="827"/>
      <c r="KQH274" s="827"/>
      <c r="KQI274" s="827"/>
      <c r="KQJ274" s="827"/>
      <c r="KQK274" s="844"/>
      <c r="KQL274" s="844"/>
      <c r="KQM274" s="827"/>
      <c r="KQN274" s="827"/>
      <c r="KQO274" s="844"/>
      <c r="KQP274" s="844"/>
      <c r="KQQ274" s="827"/>
      <c r="KQR274" s="827"/>
      <c r="KQS274" s="827"/>
      <c r="KQT274" s="827"/>
      <c r="KQU274" s="827"/>
      <c r="KQV274" s="843"/>
      <c r="KQW274" s="845"/>
      <c r="KQX274" s="827"/>
      <c r="KQY274" s="827"/>
      <c r="KQZ274" s="827"/>
      <c r="KRA274" s="827"/>
      <c r="KRB274" s="827"/>
      <c r="KRC274" s="827"/>
      <c r="KRD274" s="827"/>
      <c r="KRE274" s="846"/>
      <c r="KRF274" s="846"/>
      <c r="KRG274" s="846"/>
      <c r="KRH274" s="846"/>
      <c r="KRI274" s="846"/>
      <c r="KRJ274" s="846"/>
      <c r="KRK274" s="846"/>
      <c r="KRL274" s="846"/>
      <c r="KRM274" s="846"/>
      <c r="KRN274" s="846"/>
      <c r="KRO274" s="846"/>
      <c r="KRP274" s="846"/>
      <c r="KRQ274" s="846"/>
      <c r="KRR274" s="846"/>
      <c r="KRS274" s="846"/>
      <c r="KRT274" s="846"/>
      <c r="KRU274" s="846"/>
      <c r="KRV274" s="846"/>
      <c r="KRW274" s="846"/>
      <c r="KRX274" s="846"/>
      <c r="KRY274" s="846"/>
      <c r="KRZ274" s="846"/>
      <c r="KSA274" s="846"/>
      <c r="KSB274" s="846"/>
      <c r="KSC274" s="846"/>
      <c r="KSD274" s="846"/>
      <c r="KSE274" s="846"/>
      <c r="KSF274" s="846"/>
      <c r="KSG274" s="846"/>
      <c r="KSH274" s="846"/>
      <c r="KSI274" s="846"/>
      <c r="KSJ274" s="846"/>
      <c r="KSK274" s="846"/>
      <c r="KSL274" s="846"/>
      <c r="KSM274" s="846"/>
      <c r="KSN274" s="846"/>
      <c r="KSO274" s="846"/>
      <c r="KSP274" s="846"/>
      <c r="KSQ274" s="846"/>
      <c r="KSR274" s="846"/>
      <c r="KSS274" s="846"/>
      <c r="KST274" s="846"/>
      <c r="KSU274" s="846"/>
      <c r="KSV274" s="846"/>
      <c r="KSW274" s="827"/>
      <c r="KSX274" s="827"/>
      <c r="KSY274" s="827"/>
      <c r="KSZ274" s="827"/>
      <c r="KTA274" s="827"/>
      <c r="KTB274" s="827"/>
      <c r="KTC274" s="827"/>
      <c r="KTD274" s="827"/>
      <c r="KTE274" s="827"/>
      <c r="KTF274" s="827"/>
      <c r="KTG274" s="827"/>
      <c r="KTH274" s="827"/>
      <c r="KTI274" s="827"/>
      <c r="KTJ274" s="827"/>
      <c r="KTK274" s="827"/>
      <c r="KTL274" s="827"/>
      <c r="KTM274" s="827"/>
      <c r="KTN274" s="827"/>
      <c r="KTO274" s="827"/>
      <c r="KTP274" s="827"/>
      <c r="KTQ274" s="827"/>
      <c r="KTR274" s="827"/>
      <c r="KTS274" s="827"/>
      <c r="KTT274" s="827"/>
      <c r="KTU274" s="844"/>
      <c r="KTV274" s="844"/>
      <c r="KTW274" s="844"/>
      <c r="KTX274" s="844"/>
      <c r="KTY274" s="844"/>
      <c r="KTZ274" s="827"/>
      <c r="KUA274" s="827"/>
      <c r="KUB274" s="844"/>
      <c r="KUC274" s="844"/>
      <c r="KUD274" s="827"/>
      <c r="KUE274" s="827"/>
      <c r="KUF274" s="844"/>
      <c r="KUG274" s="844"/>
      <c r="KUH274" s="827"/>
      <c r="KUI274" s="827"/>
      <c r="KUJ274" s="827"/>
      <c r="KUK274" s="827"/>
      <c r="KUL274" s="827"/>
      <c r="KUM274" s="827"/>
      <c r="KUN274" s="827"/>
      <c r="KUO274" s="844"/>
      <c r="KUP274" s="844"/>
      <c r="KUQ274" s="827"/>
      <c r="KUR274" s="827"/>
      <c r="KUS274" s="844"/>
      <c r="KUT274" s="844"/>
      <c r="KUU274" s="827"/>
      <c r="KUV274" s="827"/>
      <c r="KUW274" s="827"/>
      <c r="KUX274" s="827"/>
      <c r="KUY274" s="827"/>
      <c r="KUZ274" s="843"/>
      <c r="KVA274" s="845"/>
      <c r="KVB274" s="827"/>
      <c r="KVC274" s="827"/>
      <c r="KVD274" s="827"/>
      <c r="KVE274" s="827"/>
      <c r="KVF274" s="827"/>
      <c r="KVG274" s="827"/>
      <c r="KVH274" s="827"/>
      <c r="KVI274" s="846"/>
      <c r="KVJ274" s="846"/>
      <c r="KVK274" s="846"/>
      <c r="KVL274" s="846"/>
      <c r="KVM274" s="846"/>
      <c r="KVN274" s="846"/>
      <c r="KVO274" s="846"/>
      <c r="KVP274" s="846"/>
      <c r="KVQ274" s="846"/>
      <c r="KVR274" s="846"/>
      <c r="KVS274" s="846"/>
      <c r="KVT274" s="846"/>
      <c r="KVU274" s="846"/>
      <c r="KVV274" s="846"/>
      <c r="KVW274" s="846"/>
      <c r="KVX274" s="846"/>
      <c r="KVY274" s="846"/>
      <c r="KVZ274" s="846"/>
      <c r="KWA274" s="846"/>
      <c r="KWB274" s="846"/>
      <c r="KWC274" s="846"/>
      <c r="KWD274" s="846"/>
      <c r="KWE274" s="846"/>
      <c r="KWF274" s="846"/>
      <c r="KWG274" s="846"/>
      <c r="KWH274" s="846"/>
      <c r="KWI274" s="846"/>
      <c r="KWJ274" s="846"/>
      <c r="KWK274" s="846"/>
      <c r="KWL274" s="846"/>
      <c r="KWM274" s="846"/>
      <c r="KWN274" s="846"/>
      <c r="KWO274" s="846"/>
      <c r="KWP274" s="846"/>
      <c r="KWQ274" s="846"/>
      <c r="KWR274" s="846"/>
      <c r="KWS274" s="846"/>
      <c r="KWT274" s="846"/>
      <c r="KWU274" s="846"/>
      <c r="KWV274" s="846"/>
      <c r="KWW274" s="846"/>
      <c r="KWX274" s="846"/>
      <c r="KWY274" s="846"/>
      <c r="KWZ274" s="846"/>
      <c r="KXA274" s="827"/>
      <c r="KXB274" s="827"/>
      <c r="KXC274" s="827"/>
      <c r="KXD274" s="827"/>
      <c r="KXE274" s="827"/>
      <c r="KXF274" s="827"/>
      <c r="KXG274" s="827"/>
      <c r="KXH274" s="827"/>
      <c r="KXI274" s="827"/>
      <c r="KXJ274" s="827"/>
      <c r="KXK274" s="827"/>
      <c r="KXL274" s="827"/>
      <c r="KXM274" s="827"/>
      <c r="KXN274" s="827"/>
      <c r="KXO274" s="827"/>
      <c r="KXP274" s="827"/>
      <c r="KXQ274" s="827"/>
      <c r="KXR274" s="827"/>
      <c r="KXS274" s="827"/>
      <c r="KXT274" s="827"/>
      <c r="KXU274" s="827"/>
      <c r="KXV274" s="827"/>
      <c r="KXW274" s="827"/>
      <c r="KXX274" s="827"/>
      <c r="KXY274" s="844"/>
      <c r="KXZ274" s="844"/>
      <c r="KYA274" s="844"/>
      <c r="KYB274" s="844"/>
      <c r="KYC274" s="844"/>
      <c r="KYD274" s="827"/>
      <c r="KYE274" s="827"/>
      <c r="KYF274" s="844"/>
      <c r="KYG274" s="844"/>
      <c r="KYH274" s="827"/>
      <c r="KYI274" s="827"/>
      <c r="KYJ274" s="844"/>
      <c r="KYK274" s="844"/>
      <c r="KYL274" s="827"/>
      <c r="KYM274" s="827"/>
      <c r="KYN274" s="827"/>
      <c r="KYO274" s="827"/>
      <c r="KYP274" s="827"/>
      <c r="KYQ274" s="827"/>
      <c r="KYR274" s="827"/>
      <c r="KYS274" s="844"/>
      <c r="KYT274" s="844"/>
      <c r="KYU274" s="827"/>
      <c r="KYV274" s="827"/>
      <c r="KYW274" s="844"/>
      <c r="KYX274" s="844"/>
      <c r="KYY274" s="827"/>
      <c r="KYZ274" s="827"/>
      <c r="KZA274" s="827"/>
      <c r="KZB274" s="827"/>
      <c r="KZC274" s="827"/>
      <c r="KZD274" s="843"/>
      <c r="KZE274" s="845"/>
      <c r="KZF274" s="827"/>
      <c r="KZG274" s="827"/>
      <c r="KZH274" s="827"/>
      <c r="KZI274" s="827"/>
      <c r="KZJ274" s="827"/>
      <c r="KZK274" s="827"/>
      <c r="KZL274" s="827"/>
      <c r="KZM274" s="846"/>
      <c r="KZN274" s="846"/>
      <c r="KZO274" s="846"/>
      <c r="KZP274" s="846"/>
      <c r="KZQ274" s="846"/>
      <c r="KZR274" s="846"/>
      <c r="KZS274" s="846"/>
      <c r="KZT274" s="846"/>
      <c r="KZU274" s="846"/>
      <c r="KZV274" s="846"/>
      <c r="KZW274" s="846"/>
      <c r="KZX274" s="846"/>
      <c r="KZY274" s="846"/>
      <c r="KZZ274" s="846"/>
      <c r="LAA274" s="846"/>
      <c r="LAB274" s="846"/>
      <c r="LAC274" s="846"/>
      <c r="LAD274" s="846"/>
      <c r="LAE274" s="846"/>
      <c r="LAF274" s="846"/>
      <c r="LAG274" s="846"/>
      <c r="LAH274" s="846"/>
      <c r="LAI274" s="846"/>
      <c r="LAJ274" s="846"/>
      <c r="LAK274" s="846"/>
      <c r="LAL274" s="846"/>
      <c r="LAM274" s="846"/>
      <c r="LAN274" s="846"/>
      <c r="LAO274" s="846"/>
      <c r="LAP274" s="846"/>
      <c r="LAQ274" s="846"/>
      <c r="LAR274" s="846"/>
      <c r="LAS274" s="846"/>
      <c r="LAT274" s="846"/>
      <c r="LAU274" s="846"/>
      <c r="LAV274" s="846"/>
      <c r="LAW274" s="846"/>
      <c r="LAX274" s="846"/>
      <c r="LAY274" s="846"/>
      <c r="LAZ274" s="846"/>
      <c r="LBA274" s="846"/>
      <c r="LBB274" s="846"/>
      <c r="LBC274" s="846"/>
      <c r="LBD274" s="846"/>
      <c r="LBE274" s="827"/>
      <c r="LBF274" s="827"/>
      <c r="LBG274" s="827"/>
      <c r="LBH274" s="827"/>
      <c r="LBI274" s="827"/>
      <c r="LBJ274" s="827"/>
      <c r="LBK274" s="827"/>
      <c r="LBL274" s="827"/>
      <c r="LBM274" s="827"/>
      <c r="LBN274" s="827"/>
      <c r="LBO274" s="827"/>
      <c r="LBP274" s="827"/>
      <c r="LBQ274" s="827"/>
      <c r="LBR274" s="827"/>
      <c r="LBS274" s="827"/>
      <c r="LBT274" s="827"/>
      <c r="LBU274" s="827"/>
      <c r="LBV274" s="827"/>
      <c r="LBW274" s="827"/>
      <c r="LBX274" s="827"/>
      <c r="LBY274" s="827"/>
      <c r="LBZ274" s="827"/>
      <c r="LCA274" s="827"/>
      <c r="LCB274" s="827"/>
      <c r="LCC274" s="844"/>
      <c r="LCD274" s="844"/>
      <c r="LCE274" s="844"/>
      <c r="LCF274" s="844"/>
      <c r="LCG274" s="844"/>
      <c r="LCH274" s="827"/>
      <c r="LCI274" s="827"/>
      <c r="LCJ274" s="844"/>
      <c r="LCK274" s="844"/>
      <c r="LCL274" s="827"/>
      <c r="LCM274" s="827"/>
      <c r="LCN274" s="844"/>
      <c r="LCO274" s="844"/>
      <c r="LCP274" s="827"/>
      <c r="LCQ274" s="827"/>
      <c r="LCR274" s="827"/>
      <c r="LCS274" s="827"/>
      <c r="LCT274" s="827"/>
      <c r="LCU274" s="827"/>
      <c r="LCV274" s="827"/>
      <c r="LCW274" s="844"/>
      <c r="LCX274" s="844"/>
      <c r="LCY274" s="827"/>
      <c r="LCZ274" s="827"/>
      <c r="LDA274" s="844"/>
      <c r="LDB274" s="844"/>
      <c r="LDC274" s="827"/>
      <c r="LDD274" s="827"/>
      <c r="LDE274" s="827"/>
      <c r="LDF274" s="827"/>
      <c r="LDG274" s="827"/>
      <c r="LDH274" s="843"/>
      <c r="LDI274" s="845"/>
      <c r="LDJ274" s="827"/>
      <c r="LDK274" s="827"/>
      <c r="LDL274" s="827"/>
      <c r="LDM274" s="827"/>
      <c r="LDN274" s="827"/>
      <c r="LDO274" s="827"/>
      <c r="LDP274" s="827"/>
      <c r="LDQ274" s="846"/>
      <c r="LDR274" s="846"/>
      <c r="LDS274" s="846"/>
      <c r="LDT274" s="846"/>
      <c r="LDU274" s="846"/>
      <c r="LDV274" s="846"/>
      <c r="LDW274" s="846"/>
      <c r="LDX274" s="846"/>
      <c r="LDY274" s="846"/>
      <c r="LDZ274" s="846"/>
      <c r="LEA274" s="846"/>
      <c r="LEB274" s="846"/>
      <c r="LEC274" s="846"/>
      <c r="LED274" s="846"/>
      <c r="LEE274" s="846"/>
      <c r="LEF274" s="846"/>
      <c r="LEG274" s="846"/>
      <c r="LEH274" s="846"/>
      <c r="LEI274" s="846"/>
      <c r="LEJ274" s="846"/>
      <c r="LEK274" s="846"/>
      <c r="LEL274" s="846"/>
      <c r="LEM274" s="846"/>
      <c r="LEN274" s="846"/>
      <c r="LEO274" s="846"/>
      <c r="LEP274" s="846"/>
      <c r="LEQ274" s="846"/>
      <c r="LER274" s="846"/>
      <c r="LES274" s="846"/>
      <c r="LET274" s="846"/>
      <c r="LEU274" s="846"/>
      <c r="LEV274" s="846"/>
      <c r="LEW274" s="846"/>
      <c r="LEX274" s="846"/>
      <c r="LEY274" s="846"/>
      <c r="LEZ274" s="846"/>
      <c r="LFA274" s="846"/>
      <c r="LFB274" s="846"/>
      <c r="LFC274" s="846"/>
      <c r="LFD274" s="846"/>
      <c r="LFE274" s="846"/>
      <c r="LFF274" s="846"/>
      <c r="LFG274" s="846"/>
      <c r="LFH274" s="846"/>
      <c r="LFI274" s="827"/>
      <c r="LFJ274" s="827"/>
      <c r="LFK274" s="827"/>
      <c r="LFL274" s="827"/>
      <c r="LFM274" s="827"/>
      <c r="LFN274" s="827"/>
      <c r="LFO274" s="827"/>
      <c r="LFP274" s="827"/>
      <c r="LFQ274" s="827"/>
      <c r="LFR274" s="827"/>
      <c r="LFS274" s="827"/>
      <c r="LFT274" s="827"/>
      <c r="LFU274" s="827"/>
      <c r="LFV274" s="827"/>
      <c r="LFW274" s="827"/>
      <c r="LFX274" s="827"/>
      <c r="LFY274" s="827"/>
      <c r="LFZ274" s="827"/>
      <c r="LGA274" s="827"/>
      <c r="LGB274" s="827"/>
      <c r="LGC274" s="827"/>
      <c r="LGD274" s="827"/>
      <c r="LGE274" s="827"/>
      <c r="LGF274" s="827"/>
      <c r="LGG274" s="844"/>
      <c r="LGH274" s="844"/>
      <c r="LGI274" s="844"/>
      <c r="LGJ274" s="844"/>
      <c r="LGK274" s="844"/>
      <c r="LGL274" s="827"/>
      <c r="LGM274" s="827"/>
      <c r="LGN274" s="844"/>
      <c r="LGO274" s="844"/>
      <c r="LGP274" s="827"/>
      <c r="LGQ274" s="827"/>
      <c r="LGR274" s="844"/>
      <c r="LGS274" s="844"/>
      <c r="LGT274" s="827"/>
      <c r="LGU274" s="827"/>
      <c r="LGV274" s="827"/>
      <c r="LGW274" s="827"/>
      <c r="LGX274" s="827"/>
      <c r="LGY274" s="827"/>
      <c r="LGZ274" s="827"/>
      <c r="LHA274" s="844"/>
      <c r="LHB274" s="844"/>
      <c r="LHC274" s="827"/>
      <c r="LHD274" s="827"/>
      <c r="LHE274" s="844"/>
      <c r="LHF274" s="844"/>
      <c r="LHG274" s="827"/>
      <c r="LHH274" s="827"/>
      <c r="LHI274" s="827"/>
      <c r="LHJ274" s="827"/>
      <c r="LHK274" s="827"/>
      <c r="LHL274" s="843"/>
      <c r="LHM274" s="845"/>
      <c r="LHN274" s="827"/>
      <c r="LHO274" s="827"/>
      <c r="LHP274" s="827"/>
      <c r="LHQ274" s="827"/>
      <c r="LHR274" s="827"/>
      <c r="LHS274" s="827"/>
      <c r="LHT274" s="827"/>
      <c r="LHU274" s="846"/>
      <c r="LHV274" s="846"/>
      <c r="LHW274" s="846"/>
      <c r="LHX274" s="846"/>
      <c r="LHY274" s="846"/>
      <c r="LHZ274" s="846"/>
      <c r="LIA274" s="846"/>
      <c r="LIB274" s="846"/>
      <c r="LIC274" s="846"/>
      <c r="LID274" s="846"/>
      <c r="LIE274" s="846"/>
      <c r="LIF274" s="846"/>
      <c r="LIG274" s="846"/>
      <c r="LIH274" s="846"/>
      <c r="LII274" s="846"/>
      <c r="LIJ274" s="846"/>
      <c r="LIK274" s="846"/>
      <c r="LIL274" s="846"/>
      <c r="LIM274" s="846"/>
      <c r="LIN274" s="846"/>
      <c r="LIO274" s="846"/>
      <c r="LIP274" s="846"/>
      <c r="LIQ274" s="846"/>
      <c r="LIR274" s="846"/>
      <c r="LIS274" s="846"/>
      <c r="LIT274" s="846"/>
      <c r="LIU274" s="846"/>
      <c r="LIV274" s="846"/>
      <c r="LIW274" s="846"/>
      <c r="LIX274" s="846"/>
      <c r="LIY274" s="846"/>
      <c r="LIZ274" s="846"/>
      <c r="LJA274" s="846"/>
      <c r="LJB274" s="846"/>
      <c r="LJC274" s="846"/>
      <c r="LJD274" s="846"/>
      <c r="LJE274" s="846"/>
      <c r="LJF274" s="846"/>
      <c r="LJG274" s="846"/>
      <c r="LJH274" s="846"/>
      <c r="LJI274" s="846"/>
      <c r="LJJ274" s="846"/>
      <c r="LJK274" s="846"/>
      <c r="LJL274" s="846"/>
      <c r="LJM274" s="827"/>
      <c r="LJN274" s="827"/>
      <c r="LJO274" s="827"/>
      <c r="LJP274" s="827"/>
      <c r="LJQ274" s="827"/>
      <c r="LJR274" s="827"/>
      <c r="LJS274" s="827"/>
      <c r="LJT274" s="827"/>
      <c r="LJU274" s="827"/>
      <c r="LJV274" s="827"/>
      <c r="LJW274" s="827"/>
      <c r="LJX274" s="827"/>
      <c r="LJY274" s="827"/>
      <c r="LJZ274" s="827"/>
      <c r="LKA274" s="827"/>
      <c r="LKB274" s="827"/>
      <c r="LKC274" s="827"/>
      <c r="LKD274" s="827"/>
      <c r="LKE274" s="827"/>
      <c r="LKF274" s="827"/>
      <c r="LKG274" s="827"/>
      <c r="LKH274" s="827"/>
      <c r="LKI274" s="827"/>
      <c r="LKJ274" s="827"/>
      <c r="LKK274" s="844"/>
      <c r="LKL274" s="844"/>
      <c r="LKM274" s="844"/>
      <c r="LKN274" s="844"/>
      <c r="LKO274" s="844"/>
      <c r="LKP274" s="827"/>
      <c r="LKQ274" s="827"/>
      <c r="LKR274" s="844"/>
      <c r="LKS274" s="844"/>
      <c r="LKT274" s="827"/>
      <c r="LKU274" s="827"/>
      <c r="LKV274" s="844"/>
      <c r="LKW274" s="844"/>
      <c r="LKX274" s="827"/>
      <c r="LKY274" s="827"/>
      <c r="LKZ274" s="827"/>
      <c r="LLA274" s="827"/>
      <c r="LLB274" s="827"/>
      <c r="LLC274" s="827"/>
      <c r="LLD274" s="827"/>
      <c r="LLE274" s="844"/>
      <c r="LLF274" s="844"/>
      <c r="LLG274" s="827"/>
      <c r="LLH274" s="827"/>
      <c r="LLI274" s="844"/>
      <c r="LLJ274" s="844"/>
      <c r="LLK274" s="827"/>
      <c r="LLL274" s="827"/>
      <c r="LLM274" s="827"/>
      <c r="LLN274" s="827"/>
      <c r="LLO274" s="827"/>
      <c r="LLP274" s="843"/>
      <c r="LLQ274" s="845"/>
      <c r="LLR274" s="827"/>
      <c r="LLS274" s="827"/>
      <c r="LLT274" s="827"/>
      <c r="LLU274" s="827"/>
      <c r="LLV274" s="827"/>
      <c r="LLW274" s="827"/>
      <c r="LLX274" s="827"/>
      <c r="LLY274" s="846"/>
      <c r="LLZ274" s="846"/>
      <c r="LMA274" s="846"/>
      <c r="LMB274" s="846"/>
      <c r="LMC274" s="846"/>
      <c r="LMD274" s="846"/>
      <c r="LME274" s="846"/>
      <c r="LMF274" s="846"/>
      <c r="LMG274" s="846"/>
      <c r="LMH274" s="846"/>
      <c r="LMI274" s="846"/>
      <c r="LMJ274" s="846"/>
      <c r="LMK274" s="846"/>
      <c r="LML274" s="846"/>
      <c r="LMM274" s="846"/>
      <c r="LMN274" s="846"/>
      <c r="LMO274" s="846"/>
      <c r="LMP274" s="846"/>
      <c r="LMQ274" s="846"/>
      <c r="LMR274" s="846"/>
      <c r="LMS274" s="846"/>
      <c r="LMT274" s="846"/>
      <c r="LMU274" s="846"/>
      <c r="LMV274" s="846"/>
      <c r="LMW274" s="846"/>
      <c r="LMX274" s="846"/>
      <c r="LMY274" s="846"/>
      <c r="LMZ274" s="846"/>
      <c r="LNA274" s="846"/>
      <c r="LNB274" s="846"/>
      <c r="LNC274" s="846"/>
      <c r="LND274" s="846"/>
      <c r="LNE274" s="846"/>
      <c r="LNF274" s="846"/>
      <c r="LNG274" s="846"/>
      <c r="LNH274" s="846"/>
      <c r="LNI274" s="846"/>
      <c r="LNJ274" s="846"/>
      <c r="LNK274" s="846"/>
      <c r="LNL274" s="846"/>
      <c r="LNM274" s="846"/>
      <c r="LNN274" s="846"/>
      <c r="LNO274" s="846"/>
      <c r="LNP274" s="846"/>
      <c r="LNQ274" s="827"/>
      <c r="LNR274" s="827"/>
      <c r="LNS274" s="827"/>
      <c r="LNT274" s="827"/>
      <c r="LNU274" s="827"/>
      <c r="LNV274" s="827"/>
      <c r="LNW274" s="827"/>
      <c r="LNX274" s="827"/>
      <c r="LNY274" s="827"/>
      <c r="LNZ274" s="827"/>
      <c r="LOA274" s="827"/>
      <c r="LOB274" s="827"/>
      <c r="LOC274" s="827"/>
      <c r="LOD274" s="827"/>
      <c r="LOE274" s="827"/>
      <c r="LOF274" s="827"/>
      <c r="LOG274" s="827"/>
      <c r="LOH274" s="827"/>
      <c r="LOI274" s="827"/>
      <c r="LOJ274" s="827"/>
      <c r="LOK274" s="827"/>
      <c r="LOL274" s="827"/>
      <c r="LOM274" s="827"/>
      <c r="LON274" s="827"/>
      <c r="LOO274" s="844"/>
      <c r="LOP274" s="844"/>
      <c r="LOQ274" s="844"/>
      <c r="LOR274" s="844"/>
      <c r="LOS274" s="844"/>
      <c r="LOT274" s="827"/>
      <c r="LOU274" s="827"/>
      <c r="LOV274" s="844"/>
      <c r="LOW274" s="844"/>
      <c r="LOX274" s="827"/>
      <c r="LOY274" s="827"/>
      <c r="LOZ274" s="844"/>
      <c r="LPA274" s="844"/>
      <c r="LPB274" s="827"/>
      <c r="LPC274" s="827"/>
      <c r="LPD274" s="827"/>
      <c r="LPE274" s="827"/>
      <c r="LPF274" s="827"/>
      <c r="LPG274" s="827"/>
      <c r="LPH274" s="827"/>
      <c r="LPI274" s="844"/>
      <c r="LPJ274" s="844"/>
      <c r="LPK274" s="827"/>
      <c r="LPL274" s="827"/>
      <c r="LPM274" s="844"/>
      <c r="LPN274" s="844"/>
      <c r="LPO274" s="827"/>
      <c r="LPP274" s="827"/>
      <c r="LPQ274" s="827"/>
      <c r="LPR274" s="827"/>
      <c r="LPS274" s="827"/>
      <c r="LPT274" s="843"/>
      <c r="LPU274" s="845"/>
      <c r="LPV274" s="827"/>
      <c r="LPW274" s="827"/>
      <c r="LPX274" s="827"/>
      <c r="LPY274" s="827"/>
      <c r="LPZ274" s="827"/>
      <c r="LQA274" s="827"/>
      <c r="LQB274" s="827"/>
      <c r="LQC274" s="846"/>
      <c r="LQD274" s="846"/>
      <c r="LQE274" s="846"/>
      <c r="LQF274" s="846"/>
      <c r="LQG274" s="846"/>
      <c r="LQH274" s="846"/>
      <c r="LQI274" s="846"/>
      <c r="LQJ274" s="846"/>
      <c r="LQK274" s="846"/>
      <c r="LQL274" s="846"/>
      <c r="LQM274" s="846"/>
      <c r="LQN274" s="846"/>
      <c r="LQO274" s="846"/>
      <c r="LQP274" s="846"/>
      <c r="LQQ274" s="846"/>
      <c r="LQR274" s="846"/>
      <c r="LQS274" s="846"/>
      <c r="LQT274" s="846"/>
      <c r="LQU274" s="846"/>
      <c r="LQV274" s="846"/>
      <c r="LQW274" s="846"/>
      <c r="LQX274" s="846"/>
      <c r="LQY274" s="846"/>
      <c r="LQZ274" s="846"/>
      <c r="LRA274" s="846"/>
      <c r="LRB274" s="846"/>
      <c r="LRC274" s="846"/>
      <c r="LRD274" s="846"/>
      <c r="LRE274" s="846"/>
      <c r="LRF274" s="846"/>
      <c r="LRG274" s="846"/>
      <c r="LRH274" s="846"/>
      <c r="LRI274" s="846"/>
      <c r="LRJ274" s="846"/>
      <c r="LRK274" s="846"/>
      <c r="LRL274" s="846"/>
      <c r="LRM274" s="846"/>
      <c r="LRN274" s="846"/>
      <c r="LRO274" s="846"/>
      <c r="LRP274" s="846"/>
      <c r="LRQ274" s="846"/>
      <c r="LRR274" s="846"/>
      <c r="LRS274" s="846"/>
      <c r="LRT274" s="846"/>
      <c r="LRU274" s="827"/>
      <c r="LRV274" s="827"/>
      <c r="LRW274" s="827"/>
      <c r="LRX274" s="827"/>
      <c r="LRY274" s="827"/>
      <c r="LRZ274" s="827"/>
      <c r="LSA274" s="827"/>
      <c r="LSB274" s="827"/>
      <c r="LSC274" s="827"/>
      <c r="LSD274" s="827"/>
      <c r="LSE274" s="827"/>
      <c r="LSF274" s="827"/>
      <c r="LSG274" s="827"/>
      <c r="LSH274" s="827"/>
      <c r="LSI274" s="827"/>
      <c r="LSJ274" s="827"/>
      <c r="LSK274" s="827"/>
      <c r="LSL274" s="827"/>
      <c r="LSM274" s="827"/>
      <c r="LSN274" s="827"/>
      <c r="LSO274" s="827"/>
      <c r="LSP274" s="827"/>
      <c r="LSQ274" s="827"/>
      <c r="LSR274" s="827"/>
      <c r="LSS274" s="844"/>
      <c r="LST274" s="844"/>
      <c r="LSU274" s="844"/>
      <c r="LSV274" s="844"/>
      <c r="LSW274" s="844"/>
      <c r="LSX274" s="827"/>
      <c r="LSY274" s="827"/>
      <c r="LSZ274" s="844"/>
      <c r="LTA274" s="844"/>
      <c r="LTB274" s="827"/>
      <c r="LTC274" s="827"/>
      <c r="LTD274" s="844"/>
      <c r="LTE274" s="844"/>
      <c r="LTF274" s="827"/>
      <c r="LTG274" s="827"/>
      <c r="LTH274" s="827"/>
      <c r="LTI274" s="827"/>
      <c r="LTJ274" s="827"/>
      <c r="LTK274" s="827"/>
      <c r="LTL274" s="827"/>
      <c r="LTM274" s="844"/>
      <c r="LTN274" s="844"/>
      <c r="LTO274" s="827"/>
      <c r="LTP274" s="827"/>
      <c r="LTQ274" s="844"/>
      <c r="LTR274" s="844"/>
      <c r="LTS274" s="827"/>
      <c r="LTT274" s="827"/>
      <c r="LTU274" s="827"/>
      <c r="LTV274" s="827"/>
      <c r="LTW274" s="827"/>
      <c r="LTX274" s="843"/>
      <c r="LTY274" s="845"/>
      <c r="LTZ274" s="827"/>
      <c r="LUA274" s="827"/>
      <c r="LUB274" s="827"/>
      <c r="LUC274" s="827"/>
      <c r="LUD274" s="827"/>
      <c r="LUE274" s="827"/>
      <c r="LUF274" s="827"/>
      <c r="LUG274" s="846"/>
      <c r="LUH274" s="846"/>
      <c r="LUI274" s="846"/>
      <c r="LUJ274" s="846"/>
      <c r="LUK274" s="846"/>
      <c r="LUL274" s="846"/>
      <c r="LUM274" s="846"/>
      <c r="LUN274" s="846"/>
      <c r="LUO274" s="846"/>
      <c r="LUP274" s="846"/>
      <c r="LUQ274" s="846"/>
      <c r="LUR274" s="846"/>
      <c r="LUS274" s="846"/>
      <c r="LUT274" s="846"/>
      <c r="LUU274" s="846"/>
      <c r="LUV274" s="846"/>
      <c r="LUW274" s="846"/>
      <c r="LUX274" s="846"/>
      <c r="LUY274" s="846"/>
      <c r="LUZ274" s="846"/>
      <c r="LVA274" s="846"/>
      <c r="LVB274" s="846"/>
      <c r="LVC274" s="846"/>
      <c r="LVD274" s="846"/>
      <c r="LVE274" s="846"/>
      <c r="LVF274" s="846"/>
      <c r="LVG274" s="846"/>
      <c r="LVH274" s="846"/>
      <c r="LVI274" s="846"/>
      <c r="LVJ274" s="846"/>
      <c r="LVK274" s="846"/>
      <c r="LVL274" s="846"/>
      <c r="LVM274" s="846"/>
      <c r="LVN274" s="846"/>
      <c r="LVO274" s="846"/>
      <c r="LVP274" s="846"/>
      <c r="LVQ274" s="846"/>
      <c r="LVR274" s="846"/>
      <c r="LVS274" s="846"/>
      <c r="LVT274" s="846"/>
      <c r="LVU274" s="846"/>
      <c r="LVV274" s="846"/>
      <c r="LVW274" s="846"/>
      <c r="LVX274" s="846"/>
      <c r="LVY274" s="827"/>
      <c r="LVZ274" s="827"/>
      <c r="LWA274" s="827"/>
      <c r="LWB274" s="827"/>
      <c r="LWC274" s="827"/>
      <c r="LWD274" s="827"/>
      <c r="LWE274" s="827"/>
      <c r="LWF274" s="827"/>
      <c r="LWG274" s="827"/>
      <c r="LWH274" s="827"/>
      <c r="LWI274" s="827"/>
      <c r="LWJ274" s="827"/>
      <c r="LWK274" s="827"/>
      <c r="LWL274" s="827"/>
      <c r="LWM274" s="827"/>
      <c r="LWN274" s="827"/>
      <c r="LWO274" s="827"/>
      <c r="LWP274" s="827"/>
      <c r="LWQ274" s="827"/>
      <c r="LWR274" s="827"/>
      <c r="LWS274" s="827"/>
      <c r="LWT274" s="827"/>
      <c r="LWU274" s="827"/>
      <c r="LWV274" s="827"/>
      <c r="LWW274" s="844"/>
      <c r="LWX274" s="844"/>
      <c r="LWY274" s="844"/>
      <c r="LWZ274" s="844"/>
      <c r="LXA274" s="844"/>
      <c r="LXB274" s="827"/>
      <c r="LXC274" s="827"/>
      <c r="LXD274" s="844"/>
      <c r="LXE274" s="844"/>
      <c r="LXF274" s="827"/>
      <c r="LXG274" s="827"/>
      <c r="LXH274" s="844"/>
      <c r="LXI274" s="844"/>
      <c r="LXJ274" s="827"/>
      <c r="LXK274" s="827"/>
      <c r="LXL274" s="827"/>
      <c r="LXM274" s="827"/>
      <c r="LXN274" s="827"/>
      <c r="LXO274" s="827"/>
      <c r="LXP274" s="827"/>
      <c r="LXQ274" s="844"/>
      <c r="LXR274" s="844"/>
      <c r="LXS274" s="827"/>
      <c r="LXT274" s="827"/>
      <c r="LXU274" s="844"/>
      <c r="LXV274" s="844"/>
      <c r="LXW274" s="827"/>
      <c r="LXX274" s="827"/>
      <c r="LXY274" s="827"/>
      <c r="LXZ274" s="827"/>
      <c r="LYA274" s="827"/>
      <c r="LYB274" s="843"/>
      <c r="LYC274" s="845"/>
      <c r="LYD274" s="827"/>
      <c r="LYE274" s="827"/>
      <c r="LYF274" s="827"/>
      <c r="LYG274" s="827"/>
      <c r="LYH274" s="827"/>
      <c r="LYI274" s="827"/>
      <c r="LYJ274" s="827"/>
      <c r="LYK274" s="846"/>
      <c r="LYL274" s="846"/>
      <c r="LYM274" s="846"/>
      <c r="LYN274" s="846"/>
      <c r="LYO274" s="846"/>
      <c r="LYP274" s="846"/>
      <c r="LYQ274" s="846"/>
      <c r="LYR274" s="846"/>
      <c r="LYS274" s="846"/>
      <c r="LYT274" s="846"/>
      <c r="LYU274" s="846"/>
      <c r="LYV274" s="846"/>
      <c r="LYW274" s="846"/>
      <c r="LYX274" s="846"/>
      <c r="LYY274" s="846"/>
      <c r="LYZ274" s="846"/>
      <c r="LZA274" s="846"/>
      <c r="LZB274" s="846"/>
      <c r="LZC274" s="846"/>
      <c r="LZD274" s="846"/>
      <c r="LZE274" s="846"/>
      <c r="LZF274" s="846"/>
      <c r="LZG274" s="846"/>
      <c r="LZH274" s="846"/>
      <c r="LZI274" s="846"/>
      <c r="LZJ274" s="846"/>
      <c r="LZK274" s="846"/>
      <c r="LZL274" s="846"/>
      <c r="LZM274" s="846"/>
      <c r="LZN274" s="846"/>
      <c r="LZO274" s="846"/>
      <c r="LZP274" s="846"/>
      <c r="LZQ274" s="846"/>
      <c r="LZR274" s="846"/>
      <c r="LZS274" s="846"/>
      <c r="LZT274" s="846"/>
      <c r="LZU274" s="846"/>
      <c r="LZV274" s="846"/>
      <c r="LZW274" s="846"/>
      <c r="LZX274" s="846"/>
      <c r="LZY274" s="846"/>
      <c r="LZZ274" s="846"/>
      <c r="MAA274" s="846"/>
      <c r="MAB274" s="846"/>
      <c r="MAC274" s="827"/>
      <c r="MAD274" s="827"/>
      <c r="MAE274" s="827"/>
      <c r="MAF274" s="827"/>
      <c r="MAG274" s="827"/>
      <c r="MAH274" s="827"/>
      <c r="MAI274" s="827"/>
      <c r="MAJ274" s="827"/>
      <c r="MAK274" s="827"/>
      <c r="MAL274" s="827"/>
      <c r="MAM274" s="827"/>
      <c r="MAN274" s="827"/>
      <c r="MAO274" s="827"/>
      <c r="MAP274" s="827"/>
      <c r="MAQ274" s="827"/>
      <c r="MAR274" s="827"/>
      <c r="MAS274" s="827"/>
      <c r="MAT274" s="827"/>
      <c r="MAU274" s="827"/>
      <c r="MAV274" s="827"/>
      <c r="MAW274" s="827"/>
      <c r="MAX274" s="827"/>
      <c r="MAY274" s="827"/>
      <c r="MAZ274" s="827"/>
      <c r="MBA274" s="844"/>
      <c r="MBB274" s="844"/>
      <c r="MBC274" s="844"/>
      <c r="MBD274" s="844"/>
      <c r="MBE274" s="844"/>
      <c r="MBF274" s="827"/>
      <c r="MBG274" s="827"/>
      <c r="MBH274" s="844"/>
      <c r="MBI274" s="844"/>
      <c r="MBJ274" s="827"/>
      <c r="MBK274" s="827"/>
      <c r="MBL274" s="844"/>
      <c r="MBM274" s="844"/>
      <c r="MBN274" s="827"/>
      <c r="MBO274" s="827"/>
      <c r="MBP274" s="827"/>
      <c r="MBQ274" s="827"/>
      <c r="MBR274" s="827"/>
      <c r="MBS274" s="827"/>
      <c r="MBT274" s="827"/>
      <c r="MBU274" s="844"/>
      <c r="MBV274" s="844"/>
      <c r="MBW274" s="827"/>
      <c r="MBX274" s="827"/>
      <c r="MBY274" s="844"/>
      <c r="MBZ274" s="844"/>
      <c r="MCA274" s="827"/>
      <c r="MCB274" s="827"/>
      <c r="MCC274" s="827"/>
      <c r="MCD274" s="827"/>
      <c r="MCE274" s="827"/>
      <c r="MCF274" s="843"/>
      <c r="MCG274" s="845"/>
      <c r="MCH274" s="827"/>
      <c r="MCI274" s="827"/>
      <c r="MCJ274" s="827"/>
      <c r="MCK274" s="827"/>
      <c r="MCL274" s="827"/>
      <c r="MCM274" s="827"/>
      <c r="MCN274" s="827"/>
      <c r="MCO274" s="846"/>
      <c r="MCP274" s="846"/>
      <c r="MCQ274" s="846"/>
      <c r="MCR274" s="846"/>
      <c r="MCS274" s="846"/>
      <c r="MCT274" s="846"/>
      <c r="MCU274" s="846"/>
      <c r="MCV274" s="846"/>
      <c r="MCW274" s="846"/>
      <c r="MCX274" s="846"/>
      <c r="MCY274" s="846"/>
      <c r="MCZ274" s="846"/>
      <c r="MDA274" s="846"/>
      <c r="MDB274" s="846"/>
      <c r="MDC274" s="846"/>
      <c r="MDD274" s="846"/>
      <c r="MDE274" s="846"/>
      <c r="MDF274" s="846"/>
      <c r="MDG274" s="846"/>
      <c r="MDH274" s="846"/>
      <c r="MDI274" s="846"/>
      <c r="MDJ274" s="846"/>
      <c r="MDK274" s="846"/>
      <c r="MDL274" s="846"/>
      <c r="MDM274" s="846"/>
      <c r="MDN274" s="846"/>
      <c r="MDO274" s="846"/>
      <c r="MDP274" s="846"/>
      <c r="MDQ274" s="846"/>
      <c r="MDR274" s="846"/>
      <c r="MDS274" s="846"/>
      <c r="MDT274" s="846"/>
      <c r="MDU274" s="846"/>
      <c r="MDV274" s="846"/>
      <c r="MDW274" s="846"/>
      <c r="MDX274" s="846"/>
      <c r="MDY274" s="846"/>
      <c r="MDZ274" s="846"/>
      <c r="MEA274" s="846"/>
      <c r="MEB274" s="846"/>
      <c r="MEC274" s="846"/>
      <c r="MED274" s="846"/>
      <c r="MEE274" s="846"/>
      <c r="MEF274" s="846"/>
      <c r="MEG274" s="827"/>
      <c r="MEH274" s="827"/>
      <c r="MEI274" s="827"/>
      <c r="MEJ274" s="827"/>
      <c r="MEK274" s="827"/>
      <c r="MEL274" s="827"/>
      <c r="MEM274" s="827"/>
      <c r="MEN274" s="827"/>
      <c r="MEO274" s="827"/>
      <c r="MEP274" s="827"/>
      <c r="MEQ274" s="827"/>
      <c r="MER274" s="827"/>
      <c r="MES274" s="827"/>
      <c r="MET274" s="827"/>
      <c r="MEU274" s="827"/>
      <c r="MEV274" s="827"/>
      <c r="MEW274" s="827"/>
      <c r="MEX274" s="827"/>
      <c r="MEY274" s="827"/>
      <c r="MEZ274" s="827"/>
      <c r="MFA274" s="827"/>
      <c r="MFB274" s="827"/>
      <c r="MFC274" s="827"/>
      <c r="MFD274" s="827"/>
      <c r="MFE274" s="844"/>
      <c r="MFF274" s="844"/>
      <c r="MFG274" s="844"/>
      <c r="MFH274" s="844"/>
      <c r="MFI274" s="844"/>
      <c r="MFJ274" s="827"/>
      <c r="MFK274" s="827"/>
      <c r="MFL274" s="844"/>
      <c r="MFM274" s="844"/>
      <c r="MFN274" s="827"/>
      <c r="MFO274" s="827"/>
      <c r="MFP274" s="844"/>
      <c r="MFQ274" s="844"/>
      <c r="MFR274" s="827"/>
      <c r="MFS274" s="827"/>
      <c r="MFT274" s="827"/>
      <c r="MFU274" s="827"/>
      <c r="MFV274" s="827"/>
      <c r="MFW274" s="827"/>
      <c r="MFX274" s="827"/>
      <c r="MFY274" s="844"/>
      <c r="MFZ274" s="844"/>
      <c r="MGA274" s="827"/>
      <c r="MGB274" s="827"/>
      <c r="MGC274" s="844"/>
      <c r="MGD274" s="844"/>
      <c r="MGE274" s="827"/>
      <c r="MGF274" s="827"/>
      <c r="MGG274" s="827"/>
      <c r="MGH274" s="827"/>
      <c r="MGI274" s="827"/>
      <c r="MGJ274" s="843"/>
      <c r="MGK274" s="845"/>
      <c r="MGL274" s="827"/>
      <c r="MGM274" s="827"/>
      <c r="MGN274" s="827"/>
      <c r="MGO274" s="827"/>
      <c r="MGP274" s="827"/>
      <c r="MGQ274" s="827"/>
      <c r="MGR274" s="827"/>
      <c r="MGS274" s="846"/>
      <c r="MGT274" s="846"/>
      <c r="MGU274" s="846"/>
      <c r="MGV274" s="846"/>
      <c r="MGW274" s="846"/>
      <c r="MGX274" s="846"/>
      <c r="MGY274" s="846"/>
      <c r="MGZ274" s="846"/>
      <c r="MHA274" s="846"/>
      <c r="MHB274" s="846"/>
      <c r="MHC274" s="846"/>
      <c r="MHD274" s="846"/>
      <c r="MHE274" s="846"/>
      <c r="MHF274" s="846"/>
      <c r="MHG274" s="846"/>
      <c r="MHH274" s="846"/>
      <c r="MHI274" s="846"/>
      <c r="MHJ274" s="846"/>
      <c r="MHK274" s="846"/>
      <c r="MHL274" s="846"/>
      <c r="MHM274" s="846"/>
      <c r="MHN274" s="846"/>
      <c r="MHO274" s="846"/>
      <c r="MHP274" s="846"/>
      <c r="MHQ274" s="846"/>
      <c r="MHR274" s="846"/>
      <c r="MHS274" s="846"/>
      <c r="MHT274" s="846"/>
      <c r="MHU274" s="846"/>
      <c r="MHV274" s="846"/>
      <c r="MHW274" s="846"/>
      <c r="MHX274" s="846"/>
      <c r="MHY274" s="846"/>
      <c r="MHZ274" s="846"/>
      <c r="MIA274" s="846"/>
      <c r="MIB274" s="846"/>
      <c r="MIC274" s="846"/>
      <c r="MID274" s="846"/>
      <c r="MIE274" s="846"/>
      <c r="MIF274" s="846"/>
      <c r="MIG274" s="846"/>
      <c r="MIH274" s="846"/>
      <c r="MII274" s="846"/>
      <c r="MIJ274" s="846"/>
      <c r="MIK274" s="827"/>
      <c r="MIL274" s="827"/>
      <c r="MIM274" s="827"/>
      <c r="MIN274" s="827"/>
      <c r="MIO274" s="827"/>
      <c r="MIP274" s="827"/>
      <c r="MIQ274" s="827"/>
      <c r="MIR274" s="827"/>
      <c r="MIS274" s="827"/>
      <c r="MIT274" s="827"/>
      <c r="MIU274" s="827"/>
      <c r="MIV274" s="827"/>
      <c r="MIW274" s="827"/>
      <c r="MIX274" s="827"/>
      <c r="MIY274" s="827"/>
      <c r="MIZ274" s="827"/>
      <c r="MJA274" s="827"/>
      <c r="MJB274" s="827"/>
      <c r="MJC274" s="827"/>
      <c r="MJD274" s="827"/>
      <c r="MJE274" s="827"/>
      <c r="MJF274" s="827"/>
      <c r="MJG274" s="827"/>
      <c r="MJH274" s="827"/>
      <c r="MJI274" s="844"/>
      <c r="MJJ274" s="844"/>
      <c r="MJK274" s="844"/>
      <c r="MJL274" s="844"/>
      <c r="MJM274" s="844"/>
      <c r="MJN274" s="827"/>
      <c r="MJO274" s="827"/>
      <c r="MJP274" s="844"/>
      <c r="MJQ274" s="844"/>
      <c r="MJR274" s="827"/>
      <c r="MJS274" s="827"/>
      <c r="MJT274" s="844"/>
      <c r="MJU274" s="844"/>
      <c r="MJV274" s="827"/>
      <c r="MJW274" s="827"/>
      <c r="MJX274" s="827"/>
      <c r="MJY274" s="827"/>
      <c r="MJZ274" s="827"/>
      <c r="MKA274" s="827"/>
      <c r="MKB274" s="827"/>
      <c r="MKC274" s="844"/>
      <c r="MKD274" s="844"/>
      <c r="MKE274" s="827"/>
      <c r="MKF274" s="827"/>
      <c r="MKG274" s="844"/>
      <c r="MKH274" s="844"/>
      <c r="MKI274" s="827"/>
      <c r="MKJ274" s="827"/>
      <c r="MKK274" s="827"/>
      <c r="MKL274" s="827"/>
      <c r="MKM274" s="827"/>
      <c r="MKN274" s="843"/>
      <c r="MKO274" s="845"/>
      <c r="MKP274" s="827"/>
      <c r="MKQ274" s="827"/>
      <c r="MKR274" s="827"/>
      <c r="MKS274" s="827"/>
      <c r="MKT274" s="827"/>
      <c r="MKU274" s="827"/>
      <c r="MKV274" s="827"/>
      <c r="MKW274" s="846"/>
      <c r="MKX274" s="846"/>
      <c r="MKY274" s="846"/>
      <c r="MKZ274" s="846"/>
      <c r="MLA274" s="846"/>
      <c r="MLB274" s="846"/>
      <c r="MLC274" s="846"/>
      <c r="MLD274" s="846"/>
      <c r="MLE274" s="846"/>
      <c r="MLF274" s="846"/>
      <c r="MLG274" s="846"/>
      <c r="MLH274" s="846"/>
      <c r="MLI274" s="846"/>
      <c r="MLJ274" s="846"/>
      <c r="MLK274" s="846"/>
      <c r="MLL274" s="846"/>
      <c r="MLM274" s="846"/>
      <c r="MLN274" s="846"/>
      <c r="MLO274" s="846"/>
      <c r="MLP274" s="846"/>
      <c r="MLQ274" s="846"/>
      <c r="MLR274" s="846"/>
      <c r="MLS274" s="846"/>
      <c r="MLT274" s="846"/>
      <c r="MLU274" s="846"/>
      <c r="MLV274" s="846"/>
      <c r="MLW274" s="846"/>
      <c r="MLX274" s="846"/>
      <c r="MLY274" s="846"/>
      <c r="MLZ274" s="846"/>
      <c r="MMA274" s="846"/>
      <c r="MMB274" s="846"/>
      <c r="MMC274" s="846"/>
      <c r="MMD274" s="846"/>
      <c r="MME274" s="846"/>
      <c r="MMF274" s="846"/>
      <c r="MMG274" s="846"/>
      <c r="MMH274" s="846"/>
      <c r="MMI274" s="846"/>
      <c r="MMJ274" s="846"/>
      <c r="MMK274" s="846"/>
      <c r="MML274" s="846"/>
      <c r="MMM274" s="846"/>
      <c r="MMN274" s="846"/>
      <c r="MMO274" s="827"/>
      <c r="MMP274" s="827"/>
      <c r="MMQ274" s="827"/>
      <c r="MMR274" s="827"/>
      <c r="MMS274" s="827"/>
      <c r="MMT274" s="827"/>
      <c r="MMU274" s="827"/>
      <c r="MMV274" s="827"/>
      <c r="MMW274" s="827"/>
      <c r="MMX274" s="827"/>
      <c r="MMY274" s="827"/>
      <c r="MMZ274" s="827"/>
      <c r="MNA274" s="827"/>
      <c r="MNB274" s="827"/>
      <c r="MNC274" s="827"/>
      <c r="MND274" s="827"/>
      <c r="MNE274" s="827"/>
      <c r="MNF274" s="827"/>
      <c r="MNG274" s="827"/>
      <c r="MNH274" s="827"/>
      <c r="MNI274" s="827"/>
      <c r="MNJ274" s="827"/>
      <c r="MNK274" s="827"/>
      <c r="MNL274" s="827"/>
      <c r="MNM274" s="844"/>
      <c r="MNN274" s="844"/>
      <c r="MNO274" s="844"/>
      <c r="MNP274" s="844"/>
      <c r="MNQ274" s="844"/>
      <c r="MNR274" s="827"/>
      <c r="MNS274" s="827"/>
      <c r="MNT274" s="844"/>
      <c r="MNU274" s="844"/>
      <c r="MNV274" s="827"/>
      <c r="MNW274" s="827"/>
      <c r="MNX274" s="844"/>
      <c r="MNY274" s="844"/>
      <c r="MNZ274" s="827"/>
      <c r="MOA274" s="827"/>
      <c r="MOB274" s="827"/>
      <c r="MOC274" s="827"/>
      <c r="MOD274" s="827"/>
      <c r="MOE274" s="827"/>
      <c r="MOF274" s="827"/>
      <c r="MOG274" s="844"/>
      <c r="MOH274" s="844"/>
      <c r="MOI274" s="827"/>
      <c r="MOJ274" s="827"/>
      <c r="MOK274" s="844"/>
      <c r="MOL274" s="844"/>
      <c r="MOM274" s="827"/>
      <c r="MON274" s="827"/>
      <c r="MOO274" s="827"/>
      <c r="MOP274" s="827"/>
      <c r="MOQ274" s="827"/>
      <c r="MOR274" s="843"/>
      <c r="MOS274" s="845"/>
      <c r="MOT274" s="827"/>
      <c r="MOU274" s="827"/>
      <c r="MOV274" s="827"/>
      <c r="MOW274" s="827"/>
      <c r="MOX274" s="827"/>
      <c r="MOY274" s="827"/>
      <c r="MOZ274" s="827"/>
      <c r="MPA274" s="846"/>
      <c r="MPB274" s="846"/>
      <c r="MPC274" s="846"/>
      <c r="MPD274" s="846"/>
      <c r="MPE274" s="846"/>
      <c r="MPF274" s="846"/>
      <c r="MPG274" s="846"/>
      <c r="MPH274" s="846"/>
      <c r="MPI274" s="846"/>
      <c r="MPJ274" s="846"/>
      <c r="MPK274" s="846"/>
      <c r="MPL274" s="846"/>
      <c r="MPM274" s="846"/>
      <c r="MPN274" s="846"/>
      <c r="MPO274" s="846"/>
      <c r="MPP274" s="846"/>
      <c r="MPQ274" s="846"/>
      <c r="MPR274" s="846"/>
      <c r="MPS274" s="846"/>
      <c r="MPT274" s="846"/>
      <c r="MPU274" s="846"/>
      <c r="MPV274" s="846"/>
      <c r="MPW274" s="846"/>
      <c r="MPX274" s="846"/>
      <c r="MPY274" s="846"/>
      <c r="MPZ274" s="846"/>
      <c r="MQA274" s="846"/>
      <c r="MQB274" s="846"/>
      <c r="MQC274" s="846"/>
      <c r="MQD274" s="846"/>
      <c r="MQE274" s="846"/>
      <c r="MQF274" s="846"/>
      <c r="MQG274" s="846"/>
      <c r="MQH274" s="846"/>
      <c r="MQI274" s="846"/>
      <c r="MQJ274" s="846"/>
      <c r="MQK274" s="846"/>
      <c r="MQL274" s="846"/>
      <c r="MQM274" s="846"/>
      <c r="MQN274" s="846"/>
      <c r="MQO274" s="846"/>
      <c r="MQP274" s="846"/>
      <c r="MQQ274" s="846"/>
      <c r="MQR274" s="846"/>
      <c r="MQS274" s="827"/>
      <c r="MQT274" s="827"/>
      <c r="MQU274" s="827"/>
      <c r="MQV274" s="827"/>
      <c r="MQW274" s="827"/>
      <c r="MQX274" s="827"/>
      <c r="MQY274" s="827"/>
      <c r="MQZ274" s="827"/>
      <c r="MRA274" s="827"/>
      <c r="MRB274" s="827"/>
      <c r="MRC274" s="827"/>
      <c r="MRD274" s="827"/>
      <c r="MRE274" s="827"/>
      <c r="MRF274" s="827"/>
      <c r="MRG274" s="827"/>
      <c r="MRH274" s="827"/>
      <c r="MRI274" s="827"/>
      <c r="MRJ274" s="827"/>
      <c r="MRK274" s="827"/>
      <c r="MRL274" s="827"/>
      <c r="MRM274" s="827"/>
      <c r="MRN274" s="827"/>
      <c r="MRO274" s="827"/>
      <c r="MRP274" s="827"/>
      <c r="MRQ274" s="844"/>
      <c r="MRR274" s="844"/>
      <c r="MRS274" s="844"/>
      <c r="MRT274" s="844"/>
      <c r="MRU274" s="844"/>
      <c r="MRV274" s="827"/>
      <c r="MRW274" s="827"/>
      <c r="MRX274" s="844"/>
      <c r="MRY274" s="844"/>
      <c r="MRZ274" s="827"/>
      <c r="MSA274" s="827"/>
      <c r="MSB274" s="844"/>
      <c r="MSC274" s="844"/>
      <c r="MSD274" s="827"/>
      <c r="MSE274" s="827"/>
      <c r="MSF274" s="827"/>
      <c r="MSG274" s="827"/>
      <c r="MSH274" s="827"/>
      <c r="MSI274" s="827"/>
      <c r="MSJ274" s="827"/>
      <c r="MSK274" s="844"/>
      <c r="MSL274" s="844"/>
      <c r="MSM274" s="827"/>
      <c r="MSN274" s="827"/>
      <c r="MSO274" s="844"/>
      <c r="MSP274" s="844"/>
      <c r="MSQ274" s="827"/>
      <c r="MSR274" s="827"/>
      <c r="MSS274" s="827"/>
      <c r="MST274" s="827"/>
      <c r="MSU274" s="827"/>
      <c r="MSV274" s="843"/>
      <c r="MSW274" s="845"/>
      <c r="MSX274" s="827"/>
      <c r="MSY274" s="827"/>
      <c r="MSZ274" s="827"/>
      <c r="MTA274" s="827"/>
      <c r="MTB274" s="827"/>
      <c r="MTC274" s="827"/>
      <c r="MTD274" s="827"/>
      <c r="MTE274" s="846"/>
      <c r="MTF274" s="846"/>
      <c r="MTG274" s="846"/>
      <c r="MTH274" s="846"/>
      <c r="MTI274" s="846"/>
      <c r="MTJ274" s="846"/>
      <c r="MTK274" s="846"/>
      <c r="MTL274" s="846"/>
      <c r="MTM274" s="846"/>
      <c r="MTN274" s="846"/>
      <c r="MTO274" s="846"/>
      <c r="MTP274" s="846"/>
      <c r="MTQ274" s="846"/>
      <c r="MTR274" s="846"/>
      <c r="MTS274" s="846"/>
      <c r="MTT274" s="846"/>
      <c r="MTU274" s="846"/>
      <c r="MTV274" s="846"/>
      <c r="MTW274" s="846"/>
      <c r="MTX274" s="846"/>
      <c r="MTY274" s="846"/>
      <c r="MTZ274" s="846"/>
      <c r="MUA274" s="846"/>
      <c r="MUB274" s="846"/>
      <c r="MUC274" s="846"/>
      <c r="MUD274" s="846"/>
      <c r="MUE274" s="846"/>
      <c r="MUF274" s="846"/>
      <c r="MUG274" s="846"/>
      <c r="MUH274" s="846"/>
      <c r="MUI274" s="846"/>
      <c r="MUJ274" s="846"/>
      <c r="MUK274" s="846"/>
      <c r="MUL274" s="846"/>
      <c r="MUM274" s="846"/>
      <c r="MUN274" s="846"/>
      <c r="MUO274" s="846"/>
      <c r="MUP274" s="846"/>
      <c r="MUQ274" s="846"/>
      <c r="MUR274" s="846"/>
      <c r="MUS274" s="846"/>
      <c r="MUT274" s="846"/>
      <c r="MUU274" s="846"/>
      <c r="MUV274" s="846"/>
      <c r="MUW274" s="827"/>
      <c r="MUX274" s="827"/>
      <c r="MUY274" s="827"/>
      <c r="MUZ274" s="827"/>
      <c r="MVA274" s="827"/>
      <c r="MVB274" s="827"/>
      <c r="MVC274" s="827"/>
      <c r="MVD274" s="827"/>
      <c r="MVE274" s="827"/>
      <c r="MVF274" s="827"/>
      <c r="MVG274" s="827"/>
      <c r="MVH274" s="827"/>
      <c r="MVI274" s="827"/>
      <c r="MVJ274" s="827"/>
      <c r="MVK274" s="827"/>
      <c r="MVL274" s="827"/>
      <c r="MVM274" s="827"/>
      <c r="MVN274" s="827"/>
      <c r="MVO274" s="827"/>
      <c r="MVP274" s="827"/>
      <c r="MVQ274" s="827"/>
      <c r="MVR274" s="827"/>
      <c r="MVS274" s="827"/>
      <c r="MVT274" s="827"/>
      <c r="MVU274" s="844"/>
      <c r="MVV274" s="844"/>
      <c r="MVW274" s="844"/>
      <c r="MVX274" s="844"/>
      <c r="MVY274" s="844"/>
      <c r="MVZ274" s="827"/>
      <c r="MWA274" s="827"/>
      <c r="MWB274" s="844"/>
      <c r="MWC274" s="844"/>
      <c r="MWD274" s="827"/>
      <c r="MWE274" s="827"/>
      <c r="MWF274" s="844"/>
      <c r="MWG274" s="844"/>
      <c r="MWH274" s="827"/>
      <c r="MWI274" s="827"/>
      <c r="MWJ274" s="827"/>
      <c r="MWK274" s="827"/>
      <c r="MWL274" s="827"/>
      <c r="MWM274" s="827"/>
      <c r="MWN274" s="827"/>
      <c r="MWO274" s="844"/>
      <c r="MWP274" s="844"/>
      <c r="MWQ274" s="827"/>
      <c r="MWR274" s="827"/>
      <c r="MWS274" s="844"/>
      <c r="MWT274" s="844"/>
      <c r="MWU274" s="827"/>
      <c r="MWV274" s="827"/>
      <c r="MWW274" s="827"/>
      <c r="MWX274" s="827"/>
      <c r="MWY274" s="827"/>
      <c r="MWZ274" s="843"/>
      <c r="MXA274" s="845"/>
      <c r="MXB274" s="827"/>
      <c r="MXC274" s="827"/>
      <c r="MXD274" s="827"/>
      <c r="MXE274" s="827"/>
      <c r="MXF274" s="827"/>
      <c r="MXG274" s="827"/>
      <c r="MXH274" s="827"/>
      <c r="MXI274" s="846"/>
      <c r="MXJ274" s="846"/>
      <c r="MXK274" s="846"/>
      <c r="MXL274" s="846"/>
      <c r="MXM274" s="846"/>
      <c r="MXN274" s="846"/>
      <c r="MXO274" s="846"/>
      <c r="MXP274" s="846"/>
      <c r="MXQ274" s="846"/>
      <c r="MXR274" s="846"/>
      <c r="MXS274" s="846"/>
      <c r="MXT274" s="846"/>
      <c r="MXU274" s="846"/>
      <c r="MXV274" s="846"/>
      <c r="MXW274" s="846"/>
      <c r="MXX274" s="846"/>
      <c r="MXY274" s="846"/>
      <c r="MXZ274" s="846"/>
      <c r="MYA274" s="846"/>
      <c r="MYB274" s="846"/>
      <c r="MYC274" s="846"/>
      <c r="MYD274" s="846"/>
      <c r="MYE274" s="846"/>
      <c r="MYF274" s="846"/>
      <c r="MYG274" s="846"/>
      <c r="MYH274" s="846"/>
      <c r="MYI274" s="846"/>
      <c r="MYJ274" s="846"/>
      <c r="MYK274" s="846"/>
      <c r="MYL274" s="846"/>
      <c r="MYM274" s="846"/>
      <c r="MYN274" s="846"/>
      <c r="MYO274" s="846"/>
      <c r="MYP274" s="846"/>
      <c r="MYQ274" s="846"/>
      <c r="MYR274" s="846"/>
      <c r="MYS274" s="846"/>
      <c r="MYT274" s="846"/>
      <c r="MYU274" s="846"/>
      <c r="MYV274" s="846"/>
      <c r="MYW274" s="846"/>
      <c r="MYX274" s="846"/>
      <c r="MYY274" s="846"/>
      <c r="MYZ274" s="846"/>
      <c r="MZA274" s="827"/>
      <c r="MZB274" s="827"/>
      <c r="MZC274" s="827"/>
      <c r="MZD274" s="827"/>
      <c r="MZE274" s="827"/>
      <c r="MZF274" s="827"/>
      <c r="MZG274" s="827"/>
      <c r="MZH274" s="827"/>
      <c r="MZI274" s="827"/>
      <c r="MZJ274" s="827"/>
      <c r="MZK274" s="827"/>
      <c r="MZL274" s="827"/>
      <c r="MZM274" s="827"/>
      <c r="MZN274" s="827"/>
      <c r="MZO274" s="827"/>
      <c r="MZP274" s="827"/>
      <c r="MZQ274" s="827"/>
      <c r="MZR274" s="827"/>
      <c r="MZS274" s="827"/>
      <c r="MZT274" s="827"/>
      <c r="MZU274" s="827"/>
      <c r="MZV274" s="827"/>
      <c r="MZW274" s="827"/>
      <c r="MZX274" s="827"/>
      <c r="MZY274" s="844"/>
      <c r="MZZ274" s="844"/>
      <c r="NAA274" s="844"/>
      <c r="NAB274" s="844"/>
      <c r="NAC274" s="844"/>
      <c r="NAD274" s="827"/>
      <c r="NAE274" s="827"/>
      <c r="NAF274" s="844"/>
      <c r="NAG274" s="844"/>
      <c r="NAH274" s="827"/>
      <c r="NAI274" s="827"/>
      <c r="NAJ274" s="844"/>
      <c r="NAK274" s="844"/>
      <c r="NAL274" s="827"/>
      <c r="NAM274" s="827"/>
      <c r="NAN274" s="827"/>
      <c r="NAO274" s="827"/>
      <c r="NAP274" s="827"/>
      <c r="NAQ274" s="827"/>
      <c r="NAR274" s="827"/>
      <c r="NAS274" s="844"/>
      <c r="NAT274" s="844"/>
      <c r="NAU274" s="827"/>
      <c r="NAV274" s="827"/>
      <c r="NAW274" s="844"/>
      <c r="NAX274" s="844"/>
      <c r="NAY274" s="827"/>
      <c r="NAZ274" s="827"/>
      <c r="NBA274" s="827"/>
      <c r="NBB274" s="827"/>
      <c r="NBC274" s="827"/>
      <c r="NBD274" s="843"/>
      <c r="NBE274" s="845"/>
      <c r="NBF274" s="827"/>
      <c r="NBG274" s="827"/>
      <c r="NBH274" s="827"/>
      <c r="NBI274" s="827"/>
      <c r="NBJ274" s="827"/>
      <c r="NBK274" s="827"/>
      <c r="NBL274" s="827"/>
      <c r="NBM274" s="846"/>
      <c r="NBN274" s="846"/>
      <c r="NBO274" s="846"/>
      <c r="NBP274" s="846"/>
      <c r="NBQ274" s="846"/>
      <c r="NBR274" s="846"/>
      <c r="NBS274" s="846"/>
      <c r="NBT274" s="846"/>
      <c r="NBU274" s="846"/>
      <c r="NBV274" s="846"/>
      <c r="NBW274" s="846"/>
      <c r="NBX274" s="846"/>
      <c r="NBY274" s="846"/>
      <c r="NBZ274" s="846"/>
      <c r="NCA274" s="846"/>
      <c r="NCB274" s="846"/>
      <c r="NCC274" s="846"/>
      <c r="NCD274" s="846"/>
      <c r="NCE274" s="846"/>
      <c r="NCF274" s="846"/>
      <c r="NCG274" s="846"/>
      <c r="NCH274" s="846"/>
      <c r="NCI274" s="846"/>
      <c r="NCJ274" s="846"/>
      <c r="NCK274" s="846"/>
      <c r="NCL274" s="846"/>
      <c r="NCM274" s="846"/>
      <c r="NCN274" s="846"/>
      <c r="NCO274" s="846"/>
      <c r="NCP274" s="846"/>
      <c r="NCQ274" s="846"/>
      <c r="NCR274" s="846"/>
      <c r="NCS274" s="846"/>
      <c r="NCT274" s="846"/>
      <c r="NCU274" s="846"/>
      <c r="NCV274" s="846"/>
      <c r="NCW274" s="846"/>
      <c r="NCX274" s="846"/>
      <c r="NCY274" s="846"/>
      <c r="NCZ274" s="846"/>
      <c r="NDA274" s="846"/>
      <c r="NDB274" s="846"/>
      <c r="NDC274" s="846"/>
      <c r="NDD274" s="846"/>
      <c r="NDE274" s="827"/>
      <c r="NDF274" s="827"/>
      <c r="NDG274" s="827"/>
      <c r="NDH274" s="827"/>
      <c r="NDI274" s="827"/>
      <c r="NDJ274" s="827"/>
      <c r="NDK274" s="827"/>
      <c r="NDL274" s="827"/>
      <c r="NDM274" s="827"/>
      <c r="NDN274" s="827"/>
      <c r="NDO274" s="827"/>
      <c r="NDP274" s="827"/>
      <c r="NDQ274" s="827"/>
      <c r="NDR274" s="827"/>
      <c r="NDS274" s="827"/>
      <c r="NDT274" s="827"/>
      <c r="NDU274" s="827"/>
      <c r="NDV274" s="827"/>
      <c r="NDW274" s="827"/>
      <c r="NDX274" s="827"/>
      <c r="NDY274" s="827"/>
      <c r="NDZ274" s="827"/>
      <c r="NEA274" s="827"/>
      <c r="NEB274" s="827"/>
      <c r="NEC274" s="844"/>
      <c r="NED274" s="844"/>
      <c r="NEE274" s="844"/>
      <c r="NEF274" s="844"/>
      <c r="NEG274" s="844"/>
      <c r="NEH274" s="827"/>
      <c r="NEI274" s="827"/>
      <c r="NEJ274" s="844"/>
      <c r="NEK274" s="844"/>
      <c r="NEL274" s="827"/>
      <c r="NEM274" s="827"/>
      <c r="NEN274" s="844"/>
      <c r="NEO274" s="844"/>
      <c r="NEP274" s="827"/>
      <c r="NEQ274" s="827"/>
      <c r="NER274" s="827"/>
      <c r="NES274" s="827"/>
      <c r="NET274" s="827"/>
      <c r="NEU274" s="827"/>
      <c r="NEV274" s="827"/>
      <c r="NEW274" s="844"/>
      <c r="NEX274" s="844"/>
      <c r="NEY274" s="827"/>
      <c r="NEZ274" s="827"/>
      <c r="NFA274" s="844"/>
      <c r="NFB274" s="844"/>
      <c r="NFC274" s="827"/>
      <c r="NFD274" s="827"/>
      <c r="NFE274" s="827"/>
      <c r="NFF274" s="827"/>
      <c r="NFG274" s="827"/>
      <c r="NFH274" s="843"/>
      <c r="NFI274" s="845"/>
      <c r="NFJ274" s="827"/>
      <c r="NFK274" s="827"/>
      <c r="NFL274" s="827"/>
      <c r="NFM274" s="827"/>
      <c r="NFN274" s="827"/>
      <c r="NFO274" s="827"/>
      <c r="NFP274" s="827"/>
      <c r="NFQ274" s="846"/>
      <c r="NFR274" s="846"/>
      <c r="NFS274" s="846"/>
      <c r="NFT274" s="846"/>
      <c r="NFU274" s="846"/>
      <c r="NFV274" s="846"/>
      <c r="NFW274" s="846"/>
      <c r="NFX274" s="846"/>
      <c r="NFY274" s="846"/>
      <c r="NFZ274" s="846"/>
      <c r="NGA274" s="846"/>
      <c r="NGB274" s="846"/>
      <c r="NGC274" s="846"/>
      <c r="NGD274" s="846"/>
      <c r="NGE274" s="846"/>
      <c r="NGF274" s="846"/>
      <c r="NGG274" s="846"/>
      <c r="NGH274" s="846"/>
      <c r="NGI274" s="846"/>
      <c r="NGJ274" s="846"/>
      <c r="NGK274" s="846"/>
      <c r="NGL274" s="846"/>
      <c r="NGM274" s="846"/>
      <c r="NGN274" s="846"/>
      <c r="NGO274" s="846"/>
      <c r="NGP274" s="846"/>
      <c r="NGQ274" s="846"/>
      <c r="NGR274" s="846"/>
      <c r="NGS274" s="846"/>
      <c r="NGT274" s="846"/>
      <c r="NGU274" s="846"/>
      <c r="NGV274" s="846"/>
      <c r="NGW274" s="846"/>
      <c r="NGX274" s="846"/>
      <c r="NGY274" s="846"/>
      <c r="NGZ274" s="846"/>
      <c r="NHA274" s="846"/>
      <c r="NHB274" s="846"/>
      <c r="NHC274" s="846"/>
      <c r="NHD274" s="846"/>
      <c r="NHE274" s="846"/>
      <c r="NHF274" s="846"/>
      <c r="NHG274" s="846"/>
      <c r="NHH274" s="846"/>
      <c r="NHI274" s="827"/>
      <c r="NHJ274" s="827"/>
      <c r="NHK274" s="827"/>
      <c r="NHL274" s="827"/>
      <c r="NHM274" s="827"/>
      <c r="NHN274" s="827"/>
      <c r="NHO274" s="827"/>
      <c r="NHP274" s="827"/>
      <c r="NHQ274" s="827"/>
      <c r="NHR274" s="827"/>
      <c r="NHS274" s="827"/>
      <c r="NHT274" s="827"/>
      <c r="NHU274" s="827"/>
      <c r="NHV274" s="827"/>
      <c r="NHW274" s="827"/>
      <c r="NHX274" s="827"/>
      <c r="NHY274" s="827"/>
      <c r="NHZ274" s="827"/>
      <c r="NIA274" s="827"/>
      <c r="NIB274" s="827"/>
      <c r="NIC274" s="827"/>
      <c r="NID274" s="827"/>
      <c r="NIE274" s="827"/>
      <c r="NIF274" s="827"/>
      <c r="NIG274" s="844"/>
      <c r="NIH274" s="844"/>
      <c r="NII274" s="844"/>
      <c r="NIJ274" s="844"/>
      <c r="NIK274" s="844"/>
      <c r="NIL274" s="827"/>
      <c r="NIM274" s="827"/>
      <c r="NIN274" s="844"/>
      <c r="NIO274" s="844"/>
      <c r="NIP274" s="827"/>
      <c r="NIQ274" s="827"/>
      <c r="NIR274" s="844"/>
      <c r="NIS274" s="844"/>
      <c r="NIT274" s="827"/>
      <c r="NIU274" s="827"/>
      <c r="NIV274" s="827"/>
      <c r="NIW274" s="827"/>
      <c r="NIX274" s="827"/>
      <c r="NIY274" s="827"/>
      <c r="NIZ274" s="827"/>
      <c r="NJA274" s="844"/>
      <c r="NJB274" s="844"/>
      <c r="NJC274" s="827"/>
      <c r="NJD274" s="827"/>
      <c r="NJE274" s="844"/>
      <c r="NJF274" s="844"/>
      <c r="NJG274" s="827"/>
      <c r="NJH274" s="827"/>
      <c r="NJI274" s="827"/>
      <c r="NJJ274" s="827"/>
      <c r="NJK274" s="827"/>
      <c r="NJL274" s="843"/>
      <c r="NJM274" s="845"/>
      <c r="NJN274" s="827"/>
      <c r="NJO274" s="827"/>
      <c r="NJP274" s="827"/>
      <c r="NJQ274" s="827"/>
      <c r="NJR274" s="827"/>
      <c r="NJS274" s="827"/>
      <c r="NJT274" s="827"/>
      <c r="NJU274" s="846"/>
      <c r="NJV274" s="846"/>
      <c r="NJW274" s="846"/>
      <c r="NJX274" s="846"/>
      <c r="NJY274" s="846"/>
      <c r="NJZ274" s="846"/>
      <c r="NKA274" s="846"/>
      <c r="NKB274" s="846"/>
      <c r="NKC274" s="846"/>
      <c r="NKD274" s="846"/>
      <c r="NKE274" s="846"/>
      <c r="NKF274" s="846"/>
      <c r="NKG274" s="846"/>
      <c r="NKH274" s="846"/>
      <c r="NKI274" s="846"/>
      <c r="NKJ274" s="846"/>
      <c r="NKK274" s="846"/>
      <c r="NKL274" s="846"/>
      <c r="NKM274" s="846"/>
      <c r="NKN274" s="846"/>
      <c r="NKO274" s="846"/>
      <c r="NKP274" s="846"/>
      <c r="NKQ274" s="846"/>
      <c r="NKR274" s="846"/>
      <c r="NKS274" s="846"/>
      <c r="NKT274" s="846"/>
      <c r="NKU274" s="846"/>
      <c r="NKV274" s="846"/>
      <c r="NKW274" s="846"/>
      <c r="NKX274" s="846"/>
      <c r="NKY274" s="846"/>
      <c r="NKZ274" s="846"/>
      <c r="NLA274" s="846"/>
      <c r="NLB274" s="846"/>
      <c r="NLC274" s="846"/>
      <c r="NLD274" s="846"/>
      <c r="NLE274" s="846"/>
      <c r="NLF274" s="846"/>
      <c r="NLG274" s="846"/>
      <c r="NLH274" s="846"/>
      <c r="NLI274" s="846"/>
      <c r="NLJ274" s="846"/>
      <c r="NLK274" s="846"/>
      <c r="NLL274" s="846"/>
      <c r="NLM274" s="827"/>
      <c r="NLN274" s="827"/>
      <c r="NLO274" s="827"/>
      <c r="NLP274" s="827"/>
      <c r="NLQ274" s="827"/>
      <c r="NLR274" s="827"/>
      <c r="NLS274" s="827"/>
      <c r="NLT274" s="827"/>
      <c r="NLU274" s="827"/>
      <c r="NLV274" s="827"/>
      <c r="NLW274" s="827"/>
      <c r="NLX274" s="827"/>
      <c r="NLY274" s="827"/>
      <c r="NLZ274" s="827"/>
      <c r="NMA274" s="827"/>
      <c r="NMB274" s="827"/>
      <c r="NMC274" s="827"/>
      <c r="NMD274" s="827"/>
      <c r="NME274" s="827"/>
      <c r="NMF274" s="827"/>
      <c r="NMG274" s="827"/>
      <c r="NMH274" s="827"/>
      <c r="NMI274" s="827"/>
      <c r="NMJ274" s="827"/>
      <c r="NMK274" s="844"/>
      <c r="NML274" s="844"/>
      <c r="NMM274" s="844"/>
      <c r="NMN274" s="844"/>
      <c r="NMO274" s="844"/>
      <c r="NMP274" s="827"/>
      <c r="NMQ274" s="827"/>
      <c r="NMR274" s="844"/>
      <c r="NMS274" s="844"/>
      <c r="NMT274" s="827"/>
      <c r="NMU274" s="827"/>
      <c r="NMV274" s="844"/>
      <c r="NMW274" s="844"/>
      <c r="NMX274" s="827"/>
      <c r="NMY274" s="827"/>
      <c r="NMZ274" s="827"/>
      <c r="NNA274" s="827"/>
      <c r="NNB274" s="827"/>
      <c r="NNC274" s="827"/>
      <c r="NND274" s="827"/>
      <c r="NNE274" s="844"/>
      <c r="NNF274" s="844"/>
      <c r="NNG274" s="827"/>
      <c r="NNH274" s="827"/>
      <c r="NNI274" s="844"/>
      <c r="NNJ274" s="844"/>
      <c r="NNK274" s="827"/>
      <c r="NNL274" s="827"/>
      <c r="NNM274" s="827"/>
      <c r="NNN274" s="827"/>
      <c r="NNO274" s="827"/>
      <c r="NNP274" s="843"/>
      <c r="NNQ274" s="845"/>
      <c r="NNR274" s="827"/>
      <c r="NNS274" s="827"/>
      <c r="NNT274" s="827"/>
      <c r="NNU274" s="827"/>
      <c r="NNV274" s="827"/>
      <c r="NNW274" s="827"/>
      <c r="NNX274" s="827"/>
      <c r="NNY274" s="846"/>
      <c r="NNZ274" s="846"/>
      <c r="NOA274" s="846"/>
      <c r="NOB274" s="846"/>
      <c r="NOC274" s="846"/>
      <c r="NOD274" s="846"/>
      <c r="NOE274" s="846"/>
      <c r="NOF274" s="846"/>
      <c r="NOG274" s="846"/>
      <c r="NOH274" s="846"/>
      <c r="NOI274" s="846"/>
      <c r="NOJ274" s="846"/>
      <c r="NOK274" s="846"/>
      <c r="NOL274" s="846"/>
      <c r="NOM274" s="846"/>
      <c r="NON274" s="846"/>
      <c r="NOO274" s="846"/>
      <c r="NOP274" s="846"/>
      <c r="NOQ274" s="846"/>
      <c r="NOR274" s="846"/>
      <c r="NOS274" s="846"/>
      <c r="NOT274" s="846"/>
      <c r="NOU274" s="846"/>
      <c r="NOV274" s="846"/>
      <c r="NOW274" s="846"/>
      <c r="NOX274" s="846"/>
      <c r="NOY274" s="846"/>
      <c r="NOZ274" s="846"/>
      <c r="NPA274" s="846"/>
      <c r="NPB274" s="846"/>
      <c r="NPC274" s="846"/>
      <c r="NPD274" s="846"/>
      <c r="NPE274" s="846"/>
      <c r="NPF274" s="846"/>
      <c r="NPG274" s="846"/>
      <c r="NPH274" s="846"/>
      <c r="NPI274" s="846"/>
      <c r="NPJ274" s="846"/>
      <c r="NPK274" s="846"/>
      <c r="NPL274" s="846"/>
      <c r="NPM274" s="846"/>
      <c r="NPN274" s="846"/>
      <c r="NPO274" s="846"/>
      <c r="NPP274" s="846"/>
      <c r="NPQ274" s="827"/>
      <c r="NPR274" s="827"/>
      <c r="NPS274" s="827"/>
      <c r="NPT274" s="827"/>
      <c r="NPU274" s="827"/>
      <c r="NPV274" s="827"/>
      <c r="NPW274" s="827"/>
      <c r="NPX274" s="827"/>
      <c r="NPY274" s="827"/>
      <c r="NPZ274" s="827"/>
      <c r="NQA274" s="827"/>
      <c r="NQB274" s="827"/>
      <c r="NQC274" s="827"/>
      <c r="NQD274" s="827"/>
      <c r="NQE274" s="827"/>
      <c r="NQF274" s="827"/>
      <c r="NQG274" s="827"/>
      <c r="NQH274" s="827"/>
      <c r="NQI274" s="827"/>
      <c r="NQJ274" s="827"/>
      <c r="NQK274" s="827"/>
      <c r="NQL274" s="827"/>
      <c r="NQM274" s="827"/>
      <c r="NQN274" s="827"/>
      <c r="NQO274" s="844"/>
      <c r="NQP274" s="844"/>
      <c r="NQQ274" s="844"/>
      <c r="NQR274" s="844"/>
      <c r="NQS274" s="844"/>
      <c r="NQT274" s="827"/>
      <c r="NQU274" s="827"/>
      <c r="NQV274" s="844"/>
      <c r="NQW274" s="844"/>
      <c r="NQX274" s="827"/>
      <c r="NQY274" s="827"/>
      <c r="NQZ274" s="844"/>
      <c r="NRA274" s="844"/>
      <c r="NRB274" s="827"/>
      <c r="NRC274" s="827"/>
      <c r="NRD274" s="827"/>
      <c r="NRE274" s="827"/>
      <c r="NRF274" s="827"/>
      <c r="NRG274" s="827"/>
      <c r="NRH274" s="827"/>
      <c r="NRI274" s="844"/>
      <c r="NRJ274" s="844"/>
      <c r="NRK274" s="827"/>
      <c r="NRL274" s="827"/>
      <c r="NRM274" s="844"/>
      <c r="NRN274" s="844"/>
      <c r="NRO274" s="827"/>
      <c r="NRP274" s="827"/>
      <c r="NRQ274" s="827"/>
      <c r="NRR274" s="827"/>
      <c r="NRS274" s="827"/>
      <c r="NRT274" s="843"/>
      <c r="NRU274" s="845"/>
      <c r="NRV274" s="827"/>
      <c r="NRW274" s="827"/>
      <c r="NRX274" s="827"/>
      <c r="NRY274" s="827"/>
      <c r="NRZ274" s="827"/>
      <c r="NSA274" s="827"/>
      <c r="NSB274" s="827"/>
      <c r="NSC274" s="846"/>
      <c r="NSD274" s="846"/>
      <c r="NSE274" s="846"/>
      <c r="NSF274" s="846"/>
      <c r="NSG274" s="846"/>
      <c r="NSH274" s="846"/>
      <c r="NSI274" s="846"/>
      <c r="NSJ274" s="846"/>
      <c r="NSK274" s="846"/>
      <c r="NSL274" s="846"/>
      <c r="NSM274" s="846"/>
      <c r="NSN274" s="846"/>
      <c r="NSO274" s="846"/>
      <c r="NSP274" s="846"/>
      <c r="NSQ274" s="846"/>
      <c r="NSR274" s="846"/>
      <c r="NSS274" s="846"/>
      <c r="NST274" s="846"/>
      <c r="NSU274" s="846"/>
      <c r="NSV274" s="846"/>
      <c r="NSW274" s="846"/>
      <c r="NSX274" s="846"/>
      <c r="NSY274" s="846"/>
      <c r="NSZ274" s="846"/>
      <c r="NTA274" s="846"/>
      <c r="NTB274" s="846"/>
      <c r="NTC274" s="846"/>
      <c r="NTD274" s="846"/>
      <c r="NTE274" s="846"/>
      <c r="NTF274" s="846"/>
      <c r="NTG274" s="846"/>
      <c r="NTH274" s="846"/>
      <c r="NTI274" s="846"/>
      <c r="NTJ274" s="846"/>
      <c r="NTK274" s="846"/>
      <c r="NTL274" s="846"/>
      <c r="NTM274" s="846"/>
      <c r="NTN274" s="846"/>
      <c r="NTO274" s="846"/>
      <c r="NTP274" s="846"/>
      <c r="NTQ274" s="846"/>
      <c r="NTR274" s="846"/>
      <c r="NTS274" s="846"/>
      <c r="NTT274" s="846"/>
      <c r="NTU274" s="827"/>
      <c r="NTV274" s="827"/>
      <c r="NTW274" s="827"/>
      <c r="NTX274" s="827"/>
      <c r="NTY274" s="827"/>
      <c r="NTZ274" s="827"/>
      <c r="NUA274" s="827"/>
      <c r="NUB274" s="827"/>
      <c r="NUC274" s="827"/>
      <c r="NUD274" s="827"/>
      <c r="NUE274" s="827"/>
      <c r="NUF274" s="827"/>
      <c r="NUG274" s="827"/>
      <c r="NUH274" s="827"/>
      <c r="NUI274" s="827"/>
      <c r="NUJ274" s="827"/>
      <c r="NUK274" s="827"/>
      <c r="NUL274" s="827"/>
      <c r="NUM274" s="827"/>
      <c r="NUN274" s="827"/>
      <c r="NUO274" s="827"/>
      <c r="NUP274" s="827"/>
      <c r="NUQ274" s="827"/>
      <c r="NUR274" s="827"/>
      <c r="NUS274" s="844"/>
      <c r="NUT274" s="844"/>
      <c r="NUU274" s="844"/>
      <c r="NUV274" s="844"/>
      <c r="NUW274" s="844"/>
      <c r="NUX274" s="827"/>
      <c r="NUY274" s="827"/>
      <c r="NUZ274" s="844"/>
      <c r="NVA274" s="844"/>
      <c r="NVB274" s="827"/>
      <c r="NVC274" s="827"/>
      <c r="NVD274" s="844"/>
      <c r="NVE274" s="844"/>
      <c r="NVF274" s="827"/>
      <c r="NVG274" s="827"/>
      <c r="NVH274" s="827"/>
      <c r="NVI274" s="827"/>
      <c r="NVJ274" s="827"/>
      <c r="NVK274" s="827"/>
      <c r="NVL274" s="827"/>
      <c r="NVM274" s="844"/>
      <c r="NVN274" s="844"/>
      <c r="NVO274" s="827"/>
      <c r="NVP274" s="827"/>
      <c r="NVQ274" s="844"/>
      <c r="NVR274" s="844"/>
      <c r="NVS274" s="827"/>
      <c r="NVT274" s="827"/>
      <c r="NVU274" s="827"/>
      <c r="NVV274" s="827"/>
      <c r="NVW274" s="827"/>
      <c r="NVX274" s="843"/>
      <c r="NVY274" s="845"/>
      <c r="NVZ274" s="827"/>
      <c r="NWA274" s="827"/>
      <c r="NWB274" s="827"/>
      <c r="NWC274" s="827"/>
      <c r="NWD274" s="827"/>
      <c r="NWE274" s="827"/>
      <c r="NWF274" s="827"/>
      <c r="NWG274" s="846"/>
      <c r="NWH274" s="846"/>
      <c r="NWI274" s="846"/>
      <c r="NWJ274" s="846"/>
      <c r="NWK274" s="846"/>
      <c r="NWL274" s="846"/>
      <c r="NWM274" s="846"/>
      <c r="NWN274" s="846"/>
      <c r="NWO274" s="846"/>
      <c r="NWP274" s="846"/>
      <c r="NWQ274" s="846"/>
      <c r="NWR274" s="846"/>
      <c r="NWS274" s="846"/>
      <c r="NWT274" s="846"/>
      <c r="NWU274" s="846"/>
      <c r="NWV274" s="846"/>
      <c r="NWW274" s="846"/>
      <c r="NWX274" s="846"/>
      <c r="NWY274" s="846"/>
      <c r="NWZ274" s="846"/>
      <c r="NXA274" s="846"/>
      <c r="NXB274" s="846"/>
      <c r="NXC274" s="846"/>
      <c r="NXD274" s="846"/>
      <c r="NXE274" s="846"/>
      <c r="NXF274" s="846"/>
      <c r="NXG274" s="846"/>
      <c r="NXH274" s="846"/>
      <c r="NXI274" s="846"/>
      <c r="NXJ274" s="846"/>
      <c r="NXK274" s="846"/>
      <c r="NXL274" s="846"/>
      <c r="NXM274" s="846"/>
      <c r="NXN274" s="846"/>
      <c r="NXO274" s="846"/>
      <c r="NXP274" s="846"/>
      <c r="NXQ274" s="846"/>
      <c r="NXR274" s="846"/>
      <c r="NXS274" s="846"/>
      <c r="NXT274" s="846"/>
      <c r="NXU274" s="846"/>
      <c r="NXV274" s="846"/>
      <c r="NXW274" s="846"/>
      <c r="NXX274" s="846"/>
      <c r="NXY274" s="827"/>
      <c r="NXZ274" s="827"/>
      <c r="NYA274" s="827"/>
      <c r="NYB274" s="827"/>
      <c r="NYC274" s="827"/>
      <c r="NYD274" s="827"/>
      <c r="NYE274" s="827"/>
      <c r="NYF274" s="827"/>
      <c r="NYG274" s="827"/>
      <c r="NYH274" s="827"/>
      <c r="NYI274" s="827"/>
      <c r="NYJ274" s="827"/>
      <c r="NYK274" s="827"/>
      <c r="NYL274" s="827"/>
      <c r="NYM274" s="827"/>
      <c r="NYN274" s="827"/>
      <c r="NYO274" s="827"/>
      <c r="NYP274" s="827"/>
      <c r="NYQ274" s="827"/>
      <c r="NYR274" s="827"/>
      <c r="NYS274" s="827"/>
      <c r="NYT274" s="827"/>
      <c r="NYU274" s="827"/>
      <c r="NYV274" s="827"/>
      <c r="NYW274" s="844"/>
      <c r="NYX274" s="844"/>
      <c r="NYY274" s="844"/>
      <c r="NYZ274" s="844"/>
      <c r="NZA274" s="844"/>
      <c r="NZB274" s="827"/>
      <c r="NZC274" s="827"/>
      <c r="NZD274" s="844"/>
      <c r="NZE274" s="844"/>
      <c r="NZF274" s="827"/>
      <c r="NZG274" s="827"/>
      <c r="NZH274" s="844"/>
      <c r="NZI274" s="844"/>
      <c r="NZJ274" s="827"/>
      <c r="NZK274" s="827"/>
      <c r="NZL274" s="827"/>
      <c r="NZM274" s="827"/>
      <c r="NZN274" s="827"/>
      <c r="NZO274" s="827"/>
      <c r="NZP274" s="827"/>
      <c r="NZQ274" s="844"/>
      <c r="NZR274" s="844"/>
      <c r="NZS274" s="827"/>
      <c r="NZT274" s="827"/>
      <c r="NZU274" s="844"/>
      <c r="NZV274" s="844"/>
      <c r="NZW274" s="827"/>
      <c r="NZX274" s="827"/>
      <c r="NZY274" s="827"/>
      <c r="NZZ274" s="827"/>
      <c r="OAA274" s="827"/>
      <c r="OAB274" s="843"/>
      <c r="OAC274" s="845"/>
      <c r="OAD274" s="827"/>
      <c r="OAE274" s="827"/>
      <c r="OAF274" s="827"/>
      <c r="OAG274" s="827"/>
      <c r="OAH274" s="827"/>
      <c r="OAI274" s="827"/>
      <c r="OAJ274" s="827"/>
      <c r="OAK274" s="846"/>
      <c r="OAL274" s="846"/>
      <c r="OAM274" s="846"/>
      <c r="OAN274" s="846"/>
      <c r="OAO274" s="846"/>
      <c r="OAP274" s="846"/>
      <c r="OAQ274" s="846"/>
      <c r="OAR274" s="846"/>
      <c r="OAS274" s="846"/>
      <c r="OAT274" s="846"/>
      <c r="OAU274" s="846"/>
      <c r="OAV274" s="846"/>
      <c r="OAW274" s="846"/>
      <c r="OAX274" s="846"/>
      <c r="OAY274" s="846"/>
      <c r="OAZ274" s="846"/>
      <c r="OBA274" s="846"/>
      <c r="OBB274" s="846"/>
      <c r="OBC274" s="846"/>
      <c r="OBD274" s="846"/>
      <c r="OBE274" s="846"/>
      <c r="OBF274" s="846"/>
      <c r="OBG274" s="846"/>
      <c r="OBH274" s="846"/>
      <c r="OBI274" s="846"/>
      <c r="OBJ274" s="846"/>
      <c r="OBK274" s="846"/>
      <c r="OBL274" s="846"/>
      <c r="OBM274" s="846"/>
      <c r="OBN274" s="846"/>
      <c r="OBO274" s="846"/>
      <c r="OBP274" s="846"/>
      <c r="OBQ274" s="846"/>
      <c r="OBR274" s="846"/>
      <c r="OBS274" s="846"/>
      <c r="OBT274" s="846"/>
      <c r="OBU274" s="846"/>
      <c r="OBV274" s="846"/>
      <c r="OBW274" s="846"/>
      <c r="OBX274" s="846"/>
      <c r="OBY274" s="846"/>
      <c r="OBZ274" s="846"/>
      <c r="OCA274" s="846"/>
      <c r="OCB274" s="846"/>
      <c r="OCC274" s="827"/>
      <c r="OCD274" s="827"/>
      <c r="OCE274" s="827"/>
      <c r="OCF274" s="827"/>
      <c r="OCG274" s="827"/>
      <c r="OCH274" s="827"/>
      <c r="OCI274" s="827"/>
      <c r="OCJ274" s="827"/>
      <c r="OCK274" s="827"/>
      <c r="OCL274" s="827"/>
      <c r="OCM274" s="827"/>
      <c r="OCN274" s="827"/>
      <c r="OCO274" s="827"/>
      <c r="OCP274" s="827"/>
      <c r="OCQ274" s="827"/>
      <c r="OCR274" s="827"/>
      <c r="OCS274" s="827"/>
      <c r="OCT274" s="827"/>
      <c r="OCU274" s="827"/>
      <c r="OCV274" s="827"/>
      <c r="OCW274" s="827"/>
      <c r="OCX274" s="827"/>
      <c r="OCY274" s="827"/>
      <c r="OCZ274" s="827"/>
      <c r="ODA274" s="844"/>
      <c r="ODB274" s="844"/>
      <c r="ODC274" s="844"/>
      <c r="ODD274" s="844"/>
      <c r="ODE274" s="844"/>
      <c r="ODF274" s="827"/>
      <c r="ODG274" s="827"/>
      <c r="ODH274" s="844"/>
      <c r="ODI274" s="844"/>
      <c r="ODJ274" s="827"/>
      <c r="ODK274" s="827"/>
      <c r="ODL274" s="844"/>
      <c r="ODM274" s="844"/>
      <c r="ODN274" s="827"/>
      <c r="ODO274" s="827"/>
      <c r="ODP274" s="827"/>
      <c r="ODQ274" s="827"/>
      <c r="ODR274" s="827"/>
      <c r="ODS274" s="827"/>
      <c r="ODT274" s="827"/>
      <c r="ODU274" s="844"/>
      <c r="ODV274" s="844"/>
      <c r="ODW274" s="827"/>
      <c r="ODX274" s="827"/>
      <c r="ODY274" s="844"/>
      <c r="ODZ274" s="844"/>
      <c r="OEA274" s="827"/>
      <c r="OEB274" s="827"/>
      <c r="OEC274" s="827"/>
      <c r="OED274" s="827"/>
      <c r="OEE274" s="827"/>
      <c r="OEF274" s="843"/>
      <c r="OEG274" s="845"/>
      <c r="OEH274" s="827"/>
      <c r="OEI274" s="827"/>
      <c r="OEJ274" s="827"/>
      <c r="OEK274" s="827"/>
      <c r="OEL274" s="827"/>
      <c r="OEM274" s="827"/>
      <c r="OEN274" s="827"/>
      <c r="OEO274" s="846"/>
      <c r="OEP274" s="846"/>
      <c r="OEQ274" s="846"/>
      <c r="OER274" s="846"/>
      <c r="OES274" s="846"/>
      <c r="OET274" s="846"/>
      <c r="OEU274" s="846"/>
      <c r="OEV274" s="846"/>
      <c r="OEW274" s="846"/>
      <c r="OEX274" s="846"/>
      <c r="OEY274" s="846"/>
      <c r="OEZ274" s="846"/>
      <c r="OFA274" s="846"/>
      <c r="OFB274" s="846"/>
      <c r="OFC274" s="846"/>
      <c r="OFD274" s="846"/>
      <c r="OFE274" s="846"/>
      <c r="OFF274" s="846"/>
      <c r="OFG274" s="846"/>
      <c r="OFH274" s="846"/>
      <c r="OFI274" s="846"/>
      <c r="OFJ274" s="846"/>
      <c r="OFK274" s="846"/>
      <c r="OFL274" s="846"/>
      <c r="OFM274" s="846"/>
      <c r="OFN274" s="846"/>
      <c r="OFO274" s="846"/>
      <c r="OFP274" s="846"/>
      <c r="OFQ274" s="846"/>
      <c r="OFR274" s="846"/>
      <c r="OFS274" s="846"/>
      <c r="OFT274" s="846"/>
      <c r="OFU274" s="846"/>
      <c r="OFV274" s="846"/>
      <c r="OFW274" s="846"/>
      <c r="OFX274" s="846"/>
      <c r="OFY274" s="846"/>
      <c r="OFZ274" s="846"/>
      <c r="OGA274" s="846"/>
      <c r="OGB274" s="846"/>
      <c r="OGC274" s="846"/>
      <c r="OGD274" s="846"/>
      <c r="OGE274" s="846"/>
      <c r="OGF274" s="846"/>
      <c r="OGG274" s="827"/>
      <c r="OGH274" s="827"/>
      <c r="OGI274" s="827"/>
      <c r="OGJ274" s="827"/>
      <c r="OGK274" s="827"/>
      <c r="OGL274" s="827"/>
      <c r="OGM274" s="827"/>
      <c r="OGN274" s="827"/>
      <c r="OGO274" s="827"/>
      <c r="OGP274" s="827"/>
      <c r="OGQ274" s="827"/>
      <c r="OGR274" s="827"/>
      <c r="OGS274" s="827"/>
      <c r="OGT274" s="827"/>
      <c r="OGU274" s="827"/>
      <c r="OGV274" s="827"/>
      <c r="OGW274" s="827"/>
      <c r="OGX274" s="827"/>
      <c r="OGY274" s="827"/>
      <c r="OGZ274" s="827"/>
      <c r="OHA274" s="827"/>
      <c r="OHB274" s="827"/>
      <c r="OHC274" s="827"/>
      <c r="OHD274" s="827"/>
      <c r="OHE274" s="844"/>
      <c r="OHF274" s="844"/>
      <c r="OHG274" s="844"/>
      <c r="OHH274" s="844"/>
      <c r="OHI274" s="844"/>
      <c r="OHJ274" s="827"/>
      <c r="OHK274" s="827"/>
      <c r="OHL274" s="844"/>
      <c r="OHM274" s="844"/>
      <c r="OHN274" s="827"/>
      <c r="OHO274" s="827"/>
      <c r="OHP274" s="844"/>
      <c r="OHQ274" s="844"/>
      <c r="OHR274" s="827"/>
      <c r="OHS274" s="827"/>
      <c r="OHT274" s="827"/>
      <c r="OHU274" s="827"/>
      <c r="OHV274" s="827"/>
      <c r="OHW274" s="827"/>
      <c r="OHX274" s="827"/>
      <c r="OHY274" s="844"/>
      <c r="OHZ274" s="844"/>
      <c r="OIA274" s="827"/>
      <c r="OIB274" s="827"/>
      <c r="OIC274" s="844"/>
      <c r="OID274" s="844"/>
      <c r="OIE274" s="827"/>
      <c r="OIF274" s="827"/>
      <c r="OIG274" s="827"/>
      <c r="OIH274" s="827"/>
      <c r="OII274" s="827"/>
      <c r="OIJ274" s="843"/>
      <c r="OIK274" s="845"/>
      <c r="OIL274" s="827"/>
      <c r="OIM274" s="827"/>
      <c r="OIN274" s="827"/>
      <c r="OIO274" s="827"/>
      <c r="OIP274" s="827"/>
      <c r="OIQ274" s="827"/>
      <c r="OIR274" s="827"/>
      <c r="OIS274" s="846"/>
      <c r="OIT274" s="846"/>
      <c r="OIU274" s="846"/>
      <c r="OIV274" s="846"/>
      <c r="OIW274" s="846"/>
      <c r="OIX274" s="846"/>
      <c r="OIY274" s="846"/>
      <c r="OIZ274" s="846"/>
      <c r="OJA274" s="846"/>
      <c r="OJB274" s="846"/>
      <c r="OJC274" s="846"/>
      <c r="OJD274" s="846"/>
      <c r="OJE274" s="846"/>
      <c r="OJF274" s="846"/>
      <c r="OJG274" s="846"/>
      <c r="OJH274" s="846"/>
      <c r="OJI274" s="846"/>
      <c r="OJJ274" s="846"/>
      <c r="OJK274" s="846"/>
      <c r="OJL274" s="846"/>
      <c r="OJM274" s="846"/>
      <c r="OJN274" s="846"/>
      <c r="OJO274" s="846"/>
      <c r="OJP274" s="846"/>
      <c r="OJQ274" s="846"/>
      <c r="OJR274" s="846"/>
      <c r="OJS274" s="846"/>
      <c r="OJT274" s="846"/>
      <c r="OJU274" s="846"/>
      <c r="OJV274" s="846"/>
      <c r="OJW274" s="846"/>
      <c r="OJX274" s="846"/>
      <c r="OJY274" s="846"/>
      <c r="OJZ274" s="846"/>
      <c r="OKA274" s="846"/>
      <c r="OKB274" s="846"/>
      <c r="OKC274" s="846"/>
      <c r="OKD274" s="846"/>
      <c r="OKE274" s="846"/>
      <c r="OKF274" s="846"/>
      <c r="OKG274" s="846"/>
      <c r="OKH274" s="846"/>
      <c r="OKI274" s="846"/>
      <c r="OKJ274" s="846"/>
      <c r="OKK274" s="827"/>
      <c r="OKL274" s="827"/>
      <c r="OKM274" s="827"/>
      <c r="OKN274" s="827"/>
      <c r="OKO274" s="827"/>
      <c r="OKP274" s="827"/>
      <c r="OKQ274" s="827"/>
      <c r="OKR274" s="827"/>
      <c r="OKS274" s="827"/>
      <c r="OKT274" s="827"/>
      <c r="OKU274" s="827"/>
      <c r="OKV274" s="827"/>
      <c r="OKW274" s="827"/>
      <c r="OKX274" s="827"/>
      <c r="OKY274" s="827"/>
      <c r="OKZ274" s="827"/>
      <c r="OLA274" s="827"/>
      <c r="OLB274" s="827"/>
      <c r="OLC274" s="827"/>
      <c r="OLD274" s="827"/>
      <c r="OLE274" s="827"/>
      <c r="OLF274" s="827"/>
      <c r="OLG274" s="827"/>
      <c r="OLH274" s="827"/>
      <c r="OLI274" s="844"/>
      <c r="OLJ274" s="844"/>
      <c r="OLK274" s="844"/>
      <c r="OLL274" s="844"/>
      <c r="OLM274" s="844"/>
      <c r="OLN274" s="827"/>
      <c r="OLO274" s="827"/>
      <c r="OLP274" s="844"/>
      <c r="OLQ274" s="844"/>
      <c r="OLR274" s="827"/>
      <c r="OLS274" s="827"/>
      <c r="OLT274" s="844"/>
      <c r="OLU274" s="844"/>
      <c r="OLV274" s="827"/>
      <c r="OLW274" s="827"/>
      <c r="OLX274" s="827"/>
      <c r="OLY274" s="827"/>
      <c r="OLZ274" s="827"/>
      <c r="OMA274" s="827"/>
      <c r="OMB274" s="827"/>
      <c r="OMC274" s="844"/>
      <c r="OMD274" s="844"/>
      <c r="OME274" s="827"/>
      <c r="OMF274" s="827"/>
      <c r="OMG274" s="844"/>
      <c r="OMH274" s="844"/>
      <c r="OMI274" s="827"/>
      <c r="OMJ274" s="827"/>
      <c r="OMK274" s="827"/>
      <c r="OML274" s="827"/>
      <c r="OMM274" s="827"/>
      <c r="OMN274" s="843"/>
      <c r="OMO274" s="845"/>
      <c r="OMP274" s="827"/>
      <c r="OMQ274" s="827"/>
      <c r="OMR274" s="827"/>
      <c r="OMS274" s="827"/>
      <c r="OMT274" s="827"/>
      <c r="OMU274" s="827"/>
      <c r="OMV274" s="827"/>
      <c r="OMW274" s="846"/>
      <c r="OMX274" s="846"/>
      <c r="OMY274" s="846"/>
      <c r="OMZ274" s="846"/>
      <c r="ONA274" s="846"/>
      <c r="ONB274" s="846"/>
      <c r="ONC274" s="846"/>
      <c r="OND274" s="846"/>
      <c r="ONE274" s="846"/>
      <c r="ONF274" s="846"/>
      <c r="ONG274" s="846"/>
      <c r="ONH274" s="846"/>
      <c r="ONI274" s="846"/>
      <c r="ONJ274" s="846"/>
      <c r="ONK274" s="846"/>
      <c r="ONL274" s="846"/>
      <c r="ONM274" s="846"/>
      <c r="ONN274" s="846"/>
      <c r="ONO274" s="846"/>
      <c r="ONP274" s="846"/>
      <c r="ONQ274" s="846"/>
      <c r="ONR274" s="846"/>
      <c r="ONS274" s="846"/>
      <c r="ONT274" s="846"/>
      <c r="ONU274" s="846"/>
      <c r="ONV274" s="846"/>
      <c r="ONW274" s="846"/>
      <c r="ONX274" s="846"/>
      <c r="ONY274" s="846"/>
      <c r="ONZ274" s="846"/>
      <c r="OOA274" s="846"/>
      <c r="OOB274" s="846"/>
      <c r="OOC274" s="846"/>
      <c r="OOD274" s="846"/>
      <c r="OOE274" s="846"/>
      <c r="OOF274" s="846"/>
      <c r="OOG274" s="846"/>
      <c r="OOH274" s="846"/>
      <c r="OOI274" s="846"/>
      <c r="OOJ274" s="846"/>
      <c r="OOK274" s="846"/>
      <c r="OOL274" s="846"/>
      <c r="OOM274" s="846"/>
      <c r="OON274" s="846"/>
      <c r="OOO274" s="827"/>
      <c r="OOP274" s="827"/>
      <c r="OOQ274" s="827"/>
      <c r="OOR274" s="827"/>
      <c r="OOS274" s="827"/>
      <c r="OOT274" s="827"/>
      <c r="OOU274" s="827"/>
      <c r="OOV274" s="827"/>
      <c r="OOW274" s="827"/>
      <c r="OOX274" s="827"/>
      <c r="OOY274" s="827"/>
      <c r="OOZ274" s="827"/>
      <c r="OPA274" s="827"/>
      <c r="OPB274" s="827"/>
      <c r="OPC274" s="827"/>
      <c r="OPD274" s="827"/>
      <c r="OPE274" s="827"/>
      <c r="OPF274" s="827"/>
      <c r="OPG274" s="827"/>
      <c r="OPH274" s="827"/>
      <c r="OPI274" s="827"/>
      <c r="OPJ274" s="827"/>
      <c r="OPK274" s="827"/>
      <c r="OPL274" s="827"/>
      <c r="OPM274" s="844"/>
      <c r="OPN274" s="844"/>
      <c r="OPO274" s="844"/>
      <c r="OPP274" s="844"/>
      <c r="OPQ274" s="844"/>
      <c r="OPR274" s="827"/>
      <c r="OPS274" s="827"/>
      <c r="OPT274" s="844"/>
      <c r="OPU274" s="844"/>
      <c r="OPV274" s="827"/>
      <c r="OPW274" s="827"/>
      <c r="OPX274" s="844"/>
      <c r="OPY274" s="844"/>
      <c r="OPZ274" s="827"/>
      <c r="OQA274" s="827"/>
      <c r="OQB274" s="827"/>
      <c r="OQC274" s="827"/>
      <c r="OQD274" s="827"/>
      <c r="OQE274" s="827"/>
      <c r="OQF274" s="827"/>
      <c r="OQG274" s="844"/>
      <c r="OQH274" s="844"/>
      <c r="OQI274" s="827"/>
      <c r="OQJ274" s="827"/>
      <c r="OQK274" s="844"/>
      <c r="OQL274" s="844"/>
      <c r="OQM274" s="827"/>
      <c r="OQN274" s="827"/>
      <c r="OQO274" s="827"/>
      <c r="OQP274" s="827"/>
      <c r="OQQ274" s="827"/>
      <c r="OQR274" s="843"/>
      <c r="OQS274" s="845"/>
      <c r="OQT274" s="827"/>
      <c r="OQU274" s="827"/>
      <c r="OQV274" s="827"/>
      <c r="OQW274" s="827"/>
      <c r="OQX274" s="827"/>
      <c r="OQY274" s="827"/>
      <c r="OQZ274" s="827"/>
      <c r="ORA274" s="846"/>
      <c r="ORB274" s="846"/>
      <c r="ORC274" s="846"/>
      <c r="ORD274" s="846"/>
      <c r="ORE274" s="846"/>
      <c r="ORF274" s="846"/>
      <c r="ORG274" s="846"/>
      <c r="ORH274" s="846"/>
      <c r="ORI274" s="846"/>
      <c r="ORJ274" s="846"/>
      <c r="ORK274" s="846"/>
      <c r="ORL274" s="846"/>
      <c r="ORM274" s="846"/>
      <c r="ORN274" s="846"/>
      <c r="ORO274" s="846"/>
      <c r="ORP274" s="846"/>
      <c r="ORQ274" s="846"/>
      <c r="ORR274" s="846"/>
      <c r="ORS274" s="846"/>
      <c r="ORT274" s="846"/>
      <c r="ORU274" s="846"/>
      <c r="ORV274" s="846"/>
      <c r="ORW274" s="846"/>
      <c r="ORX274" s="846"/>
      <c r="ORY274" s="846"/>
      <c r="ORZ274" s="846"/>
      <c r="OSA274" s="846"/>
      <c r="OSB274" s="846"/>
      <c r="OSC274" s="846"/>
      <c r="OSD274" s="846"/>
      <c r="OSE274" s="846"/>
      <c r="OSF274" s="846"/>
      <c r="OSG274" s="846"/>
      <c r="OSH274" s="846"/>
      <c r="OSI274" s="846"/>
      <c r="OSJ274" s="846"/>
      <c r="OSK274" s="846"/>
      <c r="OSL274" s="846"/>
      <c r="OSM274" s="846"/>
      <c r="OSN274" s="846"/>
      <c r="OSO274" s="846"/>
      <c r="OSP274" s="846"/>
      <c r="OSQ274" s="846"/>
      <c r="OSR274" s="846"/>
      <c r="OSS274" s="827"/>
      <c r="OST274" s="827"/>
      <c r="OSU274" s="827"/>
      <c r="OSV274" s="827"/>
      <c r="OSW274" s="827"/>
      <c r="OSX274" s="827"/>
      <c r="OSY274" s="827"/>
      <c r="OSZ274" s="827"/>
      <c r="OTA274" s="827"/>
      <c r="OTB274" s="827"/>
      <c r="OTC274" s="827"/>
      <c r="OTD274" s="827"/>
      <c r="OTE274" s="827"/>
      <c r="OTF274" s="827"/>
      <c r="OTG274" s="827"/>
      <c r="OTH274" s="827"/>
      <c r="OTI274" s="827"/>
      <c r="OTJ274" s="827"/>
      <c r="OTK274" s="827"/>
      <c r="OTL274" s="827"/>
      <c r="OTM274" s="827"/>
      <c r="OTN274" s="827"/>
      <c r="OTO274" s="827"/>
      <c r="OTP274" s="827"/>
      <c r="OTQ274" s="844"/>
      <c r="OTR274" s="844"/>
      <c r="OTS274" s="844"/>
      <c r="OTT274" s="844"/>
      <c r="OTU274" s="844"/>
      <c r="OTV274" s="827"/>
      <c r="OTW274" s="827"/>
      <c r="OTX274" s="844"/>
      <c r="OTY274" s="844"/>
      <c r="OTZ274" s="827"/>
      <c r="OUA274" s="827"/>
      <c r="OUB274" s="844"/>
      <c r="OUC274" s="844"/>
      <c r="OUD274" s="827"/>
      <c r="OUE274" s="827"/>
      <c r="OUF274" s="827"/>
      <c r="OUG274" s="827"/>
      <c r="OUH274" s="827"/>
      <c r="OUI274" s="827"/>
      <c r="OUJ274" s="827"/>
      <c r="OUK274" s="844"/>
      <c r="OUL274" s="844"/>
      <c r="OUM274" s="827"/>
      <c r="OUN274" s="827"/>
      <c r="OUO274" s="844"/>
      <c r="OUP274" s="844"/>
      <c r="OUQ274" s="827"/>
      <c r="OUR274" s="827"/>
      <c r="OUS274" s="827"/>
      <c r="OUT274" s="827"/>
      <c r="OUU274" s="827"/>
      <c r="OUV274" s="843"/>
      <c r="OUW274" s="845"/>
      <c r="OUX274" s="827"/>
      <c r="OUY274" s="827"/>
      <c r="OUZ274" s="827"/>
      <c r="OVA274" s="827"/>
      <c r="OVB274" s="827"/>
      <c r="OVC274" s="827"/>
      <c r="OVD274" s="827"/>
      <c r="OVE274" s="846"/>
      <c r="OVF274" s="846"/>
      <c r="OVG274" s="846"/>
      <c r="OVH274" s="846"/>
      <c r="OVI274" s="846"/>
      <c r="OVJ274" s="846"/>
      <c r="OVK274" s="846"/>
      <c r="OVL274" s="846"/>
      <c r="OVM274" s="846"/>
      <c r="OVN274" s="846"/>
      <c r="OVO274" s="846"/>
      <c r="OVP274" s="846"/>
      <c r="OVQ274" s="846"/>
      <c r="OVR274" s="846"/>
      <c r="OVS274" s="846"/>
      <c r="OVT274" s="846"/>
      <c r="OVU274" s="846"/>
      <c r="OVV274" s="846"/>
      <c r="OVW274" s="846"/>
      <c r="OVX274" s="846"/>
      <c r="OVY274" s="846"/>
      <c r="OVZ274" s="846"/>
      <c r="OWA274" s="846"/>
      <c r="OWB274" s="846"/>
      <c r="OWC274" s="846"/>
      <c r="OWD274" s="846"/>
      <c r="OWE274" s="846"/>
      <c r="OWF274" s="846"/>
      <c r="OWG274" s="846"/>
      <c r="OWH274" s="846"/>
      <c r="OWI274" s="846"/>
      <c r="OWJ274" s="846"/>
      <c r="OWK274" s="846"/>
      <c r="OWL274" s="846"/>
      <c r="OWM274" s="846"/>
      <c r="OWN274" s="846"/>
      <c r="OWO274" s="846"/>
      <c r="OWP274" s="846"/>
      <c r="OWQ274" s="846"/>
      <c r="OWR274" s="846"/>
      <c r="OWS274" s="846"/>
      <c r="OWT274" s="846"/>
      <c r="OWU274" s="846"/>
      <c r="OWV274" s="846"/>
      <c r="OWW274" s="827"/>
      <c r="OWX274" s="827"/>
      <c r="OWY274" s="827"/>
      <c r="OWZ274" s="827"/>
      <c r="OXA274" s="827"/>
      <c r="OXB274" s="827"/>
      <c r="OXC274" s="827"/>
      <c r="OXD274" s="827"/>
      <c r="OXE274" s="827"/>
      <c r="OXF274" s="827"/>
      <c r="OXG274" s="827"/>
      <c r="OXH274" s="827"/>
      <c r="OXI274" s="827"/>
      <c r="OXJ274" s="827"/>
      <c r="OXK274" s="827"/>
      <c r="OXL274" s="827"/>
      <c r="OXM274" s="827"/>
      <c r="OXN274" s="827"/>
      <c r="OXO274" s="827"/>
      <c r="OXP274" s="827"/>
      <c r="OXQ274" s="827"/>
      <c r="OXR274" s="827"/>
      <c r="OXS274" s="827"/>
      <c r="OXT274" s="827"/>
      <c r="OXU274" s="844"/>
      <c r="OXV274" s="844"/>
      <c r="OXW274" s="844"/>
      <c r="OXX274" s="844"/>
      <c r="OXY274" s="844"/>
      <c r="OXZ274" s="827"/>
      <c r="OYA274" s="827"/>
      <c r="OYB274" s="844"/>
      <c r="OYC274" s="844"/>
      <c r="OYD274" s="827"/>
      <c r="OYE274" s="827"/>
      <c r="OYF274" s="844"/>
      <c r="OYG274" s="844"/>
      <c r="OYH274" s="827"/>
      <c r="OYI274" s="827"/>
      <c r="OYJ274" s="827"/>
      <c r="OYK274" s="827"/>
      <c r="OYL274" s="827"/>
      <c r="OYM274" s="827"/>
      <c r="OYN274" s="827"/>
      <c r="OYO274" s="844"/>
      <c r="OYP274" s="844"/>
      <c r="OYQ274" s="827"/>
      <c r="OYR274" s="827"/>
      <c r="OYS274" s="844"/>
      <c r="OYT274" s="844"/>
      <c r="OYU274" s="827"/>
      <c r="OYV274" s="827"/>
      <c r="OYW274" s="827"/>
      <c r="OYX274" s="827"/>
      <c r="OYY274" s="827"/>
      <c r="OYZ274" s="843"/>
      <c r="OZA274" s="845"/>
      <c r="OZB274" s="827"/>
      <c r="OZC274" s="827"/>
      <c r="OZD274" s="827"/>
      <c r="OZE274" s="827"/>
      <c r="OZF274" s="827"/>
      <c r="OZG274" s="827"/>
      <c r="OZH274" s="827"/>
      <c r="OZI274" s="846"/>
      <c r="OZJ274" s="846"/>
      <c r="OZK274" s="846"/>
      <c r="OZL274" s="846"/>
      <c r="OZM274" s="846"/>
      <c r="OZN274" s="846"/>
      <c r="OZO274" s="846"/>
      <c r="OZP274" s="846"/>
      <c r="OZQ274" s="846"/>
      <c r="OZR274" s="846"/>
      <c r="OZS274" s="846"/>
      <c r="OZT274" s="846"/>
      <c r="OZU274" s="846"/>
      <c r="OZV274" s="846"/>
      <c r="OZW274" s="846"/>
      <c r="OZX274" s="846"/>
      <c r="OZY274" s="846"/>
      <c r="OZZ274" s="846"/>
      <c r="PAA274" s="846"/>
      <c r="PAB274" s="846"/>
      <c r="PAC274" s="846"/>
      <c r="PAD274" s="846"/>
      <c r="PAE274" s="846"/>
      <c r="PAF274" s="846"/>
      <c r="PAG274" s="846"/>
      <c r="PAH274" s="846"/>
      <c r="PAI274" s="846"/>
      <c r="PAJ274" s="846"/>
      <c r="PAK274" s="846"/>
      <c r="PAL274" s="846"/>
      <c r="PAM274" s="846"/>
      <c r="PAN274" s="846"/>
      <c r="PAO274" s="846"/>
      <c r="PAP274" s="846"/>
      <c r="PAQ274" s="846"/>
      <c r="PAR274" s="846"/>
      <c r="PAS274" s="846"/>
      <c r="PAT274" s="846"/>
      <c r="PAU274" s="846"/>
      <c r="PAV274" s="846"/>
      <c r="PAW274" s="846"/>
      <c r="PAX274" s="846"/>
      <c r="PAY274" s="846"/>
      <c r="PAZ274" s="846"/>
      <c r="PBA274" s="827"/>
      <c r="PBB274" s="827"/>
      <c r="PBC274" s="827"/>
      <c r="PBD274" s="827"/>
      <c r="PBE274" s="827"/>
      <c r="PBF274" s="827"/>
      <c r="PBG274" s="827"/>
      <c r="PBH274" s="827"/>
      <c r="PBI274" s="827"/>
      <c r="PBJ274" s="827"/>
      <c r="PBK274" s="827"/>
      <c r="PBL274" s="827"/>
      <c r="PBM274" s="827"/>
      <c r="PBN274" s="827"/>
      <c r="PBO274" s="827"/>
      <c r="PBP274" s="827"/>
      <c r="PBQ274" s="827"/>
      <c r="PBR274" s="827"/>
      <c r="PBS274" s="827"/>
      <c r="PBT274" s="827"/>
      <c r="PBU274" s="827"/>
      <c r="PBV274" s="827"/>
      <c r="PBW274" s="827"/>
      <c r="PBX274" s="827"/>
      <c r="PBY274" s="844"/>
      <c r="PBZ274" s="844"/>
      <c r="PCA274" s="844"/>
      <c r="PCB274" s="844"/>
      <c r="PCC274" s="844"/>
      <c r="PCD274" s="827"/>
      <c r="PCE274" s="827"/>
      <c r="PCF274" s="844"/>
      <c r="PCG274" s="844"/>
      <c r="PCH274" s="827"/>
      <c r="PCI274" s="827"/>
      <c r="PCJ274" s="844"/>
      <c r="PCK274" s="844"/>
      <c r="PCL274" s="827"/>
      <c r="PCM274" s="827"/>
      <c r="PCN274" s="827"/>
      <c r="PCO274" s="827"/>
      <c r="PCP274" s="827"/>
      <c r="PCQ274" s="827"/>
      <c r="PCR274" s="827"/>
      <c r="PCS274" s="844"/>
      <c r="PCT274" s="844"/>
      <c r="PCU274" s="827"/>
      <c r="PCV274" s="827"/>
      <c r="PCW274" s="844"/>
      <c r="PCX274" s="844"/>
      <c r="PCY274" s="827"/>
      <c r="PCZ274" s="827"/>
      <c r="PDA274" s="827"/>
      <c r="PDB274" s="827"/>
      <c r="PDC274" s="827"/>
      <c r="PDD274" s="843"/>
      <c r="PDE274" s="845"/>
      <c r="PDF274" s="827"/>
      <c r="PDG274" s="827"/>
      <c r="PDH274" s="827"/>
      <c r="PDI274" s="827"/>
      <c r="PDJ274" s="827"/>
      <c r="PDK274" s="827"/>
      <c r="PDL274" s="827"/>
      <c r="PDM274" s="846"/>
      <c r="PDN274" s="846"/>
      <c r="PDO274" s="846"/>
      <c r="PDP274" s="846"/>
      <c r="PDQ274" s="846"/>
      <c r="PDR274" s="846"/>
      <c r="PDS274" s="846"/>
      <c r="PDT274" s="846"/>
      <c r="PDU274" s="846"/>
      <c r="PDV274" s="846"/>
      <c r="PDW274" s="846"/>
      <c r="PDX274" s="846"/>
      <c r="PDY274" s="846"/>
      <c r="PDZ274" s="846"/>
      <c r="PEA274" s="846"/>
      <c r="PEB274" s="846"/>
      <c r="PEC274" s="846"/>
      <c r="PED274" s="846"/>
      <c r="PEE274" s="846"/>
      <c r="PEF274" s="846"/>
      <c r="PEG274" s="846"/>
      <c r="PEH274" s="846"/>
      <c r="PEI274" s="846"/>
      <c r="PEJ274" s="846"/>
      <c r="PEK274" s="846"/>
      <c r="PEL274" s="846"/>
      <c r="PEM274" s="846"/>
      <c r="PEN274" s="846"/>
      <c r="PEO274" s="846"/>
      <c r="PEP274" s="846"/>
      <c r="PEQ274" s="846"/>
      <c r="PER274" s="846"/>
      <c r="PES274" s="846"/>
      <c r="PET274" s="846"/>
      <c r="PEU274" s="846"/>
      <c r="PEV274" s="846"/>
      <c r="PEW274" s="846"/>
      <c r="PEX274" s="846"/>
      <c r="PEY274" s="846"/>
      <c r="PEZ274" s="846"/>
      <c r="PFA274" s="846"/>
      <c r="PFB274" s="846"/>
      <c r="PFC274" s="846"/>
      <c r="PFD274" s="846"/>
      <c r="PFE274" s="827"/>
      <c r="PFF274" s="827"/>
      <c r="PFG274" s="827"/>
      <c r="PFH274" s="827"/>
      <c r="PFI274" s="827"/>
      <c r="PFJ274" s="827"/>
      <c r="PFK274" s="827"/>
      <c r="PFL274" s="827"/>
      <c r="PFM274" s="827"/>
      <c r="PFN274" s="827"/>
      <c r="PFO274" s="827"/>
      <c r="PFP274" s="827"/>
      <c r="PFQ274" s="827"/>
      <c r="PFR274" s="827"/>
      <c r="PFS274" s="827"/>
      <c r="PFT274" s="827"/>
      <c r="PFU274" s="827"/>
      <c r="PFV274" s="827"/>
      <c r="PFW274" s="827"/>
      <c r="PFX274" s="827"/>
      <c r="PFY274" s="827"/>
      <c r="PFZ274" s="827"/>
      <c r="PGA274" s="827"/>
      <c r="PGB274" s="827"/>
      <c r="PGC274" s="844"/>
      <c r="PGD274" s="844"/>
      <c r="PGE274" s="844"/>
      <c r="PGF274" s="844"/>
      <c r="PGG274" s="844"/>
      <c r="PGH274" s="827"/>
      <c r="PGI274" s="827"/>
      <c r="PGJ274" s="844"/>
      <c r="PGK274" s="844"/>
      <c r="PGL274" s="827"/>
      <c r="PGM274" s="827"/>
      <c r="PGN274" s="844"/>
      <c r="PGO274" s="844"/>
      <c r="PGP274" s="827"/>
      <c r="PGQ274" s="827"/>
      <c r="PGR274" s="827"/>
      <c r="PGS274" s="827"/>
      <c r="PGT274" s="827"/>
      <c r="PGU274" s="827"/>
      <c r="PGV274" s="827"/>
      <c r="PGW274" s="844"/>
      <c r="PGX274" s="844"/>
      <c r="PGY274" s="827"/>
      <c r="PGZ274" s="827"/>
      <c r="PHA274" s="844"/>
      <c r="PHB274" s="844"/>
      <c r="PHC274" s="827"/>
      <c r="PHD274" s="827"/>
      <c r="PHE274" s="827"/>
      <c r="PHF274" s="827"/>
      <c r="PHG274" s="827"/>
      <c r="PHH274" s="843"/>
      <c r="PHI274" s="845"/>
      <c r="PHJ274" s="827"/>
      <c r="PHK274" s="827"/>
      <c r="PHL274" s="827"/>
      <c r="PHM274" s="827"/>
      <c r="PHN274" s="827"/>
      <c r="PHO274" s="827"/>
      <c r="PHP274" s="827"/>
      <c r="PHQ274" s="846"/>
      <c r="PHR274" s="846"/>
      <c r="PHS274" s="846"/>
      <c r="PHT274" s="846"/>
      <c r="PHU274" s="846"/>
      <c r="PHV274" s="846"/>
      <c r="PHW274" s="846"/>
      <c r="PHX274" s="846"/>
      <c r="PHY274" s="846"/>
      <c r="PHZ274" s="846"/>
      <c r="PIA274" s="846"/>
      <c r="PIB274" s="846"/>
      <c r="PIC274" s="846"/>
      <c r="PID274" s="846"/>
      <c r="PIE274" s="846"/>
      <c r="PIF274" s="846"/>
      <c r="PIG274" s="846"/>
      <c r="PIH274" s="846"/>
      <c r="PII274" s="846"/>
      <c r="PIJ274" s="846"/>
      <c r="PIK274" s="846"/>
      <c r="PIL274" s="846"/>
      <c r="PIM274" s="846"/>
      <c r="PIN274" s="846"/>
      <c r="PIO274" s="846"/>
      <c r="PIP274" s="846"/>
      <c r="PIQ274" s="846"/>
      <c r="PIR274" s="846"/>
      <c r="PIS274" s="846"/>
      <c r="PIT274" s="846"/>
      <c r="PIU274" s="846"/>
      <c r="PIV274" s="846"/>
      <c r="PIW274" s="846"/>
      <c r="PIX274" s="846"/>
      <c r="PIY274" s="846"/>
      <c r="PIZ274" s="846"/>
      <c r="PJA274" s="846"/>
      <c r="PJB274" s="846"/>
      <c r="PJC274" s="846"/>
      <c r="PJD274" s="846"/>
      <c r="PJE274" s="846"/>
      <c r="PJF274" s="846"/>
      <c r="PJG274" s="846"/>
      <c r="PJH274" s="846"/>
      <c r="PJI274" s="827"/>
      <c r="PJJ274" s="827"/>
      <c r="PJK274" s="827"/>
      <c r="PJL274" s="827"/>
      <c r="PJM274" s="827"/>
      <c r="PJN274" s="827"/>
      <c r="PJO274" s="827"/>
      <c r="PJP274" s="827"/>
      <c r="PJQ274" s="827"/>
      <c r="PJR274" s="827"/>
      <c r="PJS274" s="827"/>
      <c r="PJT274" s="827"/>
      <c r="PJU274" s="827"/>
      <c r="PJV274" s="827"/>
      <c r="PJW274" s="827"/>
      <c r="PJX274" s="827"/>
      <c r="PJY274" s="827"/>
      <c r="PJZ274" s="827"/>
      <c r="PKA274" s="827"/>
      <c r="PKB274" s="827"/>
      <c r="PKC274" s="827"/>
      <c r="PKD274" s="827"/>
      <c r="PKE274" s="827"/>
      <c r="PKF274" s="827"/>
      <c r="PKG274" s="844"/>
      <c r="PKH274" s="844"/>
      <c r="PKI274" s="844"/>
      <c r="PKJ274" s="844"/>
      <c r="PKK274" s="844"/>
      <c r="PKL274" s="827"/>
      <c r="PKM274" s="827"/>
      <c r="PKN274" s="844"/>
      <c r="PKO274" s="844"/>
      <c r="PKP274" s="827"/>
      <c r="PKQ274" s="827"/>
      <c r="PKR274" s="844"/>
      <c r="PKS274" s="844"/>
      <c r="PKT274" s="827"/>
      <c r="PKU274" s="827"/>
      <c r="PKV274" s="827"/>
      <c r="PKW274" s="827"/>
      <c r="PKX274" s="827"/>
      <c r="PKY274" s="827"/>
      <c r="PKZ274" s="827"/>
      <c r="PLA274" s="844"/>
      <c r="PLB274" s="844"/>
      <c r="PLC274" s="827"/>
      <c r="PLD274" s="827"/>
      <c r="PLE274" s="844"/>
      <c r="PLF274" s="844"/>
      <c r="PLG274" s="827"/>
      <c r="PLH274" s="827"/>
      <c r="PLI274" s="827"/>
      <c r="PLJ274" s="827"/>
      <c r="PLK274" s="827"/>
      <c r="PLL274" s="843"/>
      <c r="PLM274" s="845"/>
      <c r="PLN274" s="827"/>
      <c r="PLO274" s="827"/>
      <c r="PLP274" s="827"/>
      <c r="PLQ274" s="827"/>
      <c r="PLR274" s="827"/>
      <c r="PLS274" s="827"/>
      <c r="PLT274" s="827"/>
      <c r="PLU274" s="846"/>
      <c r="PLV274" s="846"/>
      <c r="PLW274" s="846"/>
      <c r="PLX274" s="846"/>
      <c r="PLY274" s="846"/>
      <c r="PLZ274" s="846"/>
      <c r="PMA274" s="846"/>
      <c r="PMB274" s="846"/>
      <c r="PMC274" s="846"/>
      <c r="PMD274" s="846"/>
      <c r="PME274" s="846"/>
      <c r="PMF274" s="846"/>
      <c r="PMG274" s="846"/>
      <c r="PMH274" s="846"/>
      <c r="PMI274" s="846"/>
      <c r="PMJ274" s="846"/>
      <c r="PMK274" s="846"/>
      <c r="PML274" s="846"/>
      <c r="PMM274" s="846"/>
      <c r="PMN274" s="846"/>
      <c r="PMO274" s="846"/>
      <c r="PMP274" s="846"/>
      <c r="PMQ274" s="846"/>
      <c r="PMR274" s="846"/>
      <c r="PMS274" s="846"/>
      <c r="PMT274" s="846"/>
      <c r="PMU274" s="846"/>
      <c r="PMV274" s="846"/>
      <c r="PMW274" s="846"/>
      <c r="PMX274" s="846"/>
      <c r="PMY274" s="846"/>
      <c r="PMZ274" s="846"/>
      <c r="PNA274" s="846"/>
      <c r="PNB274" s="846"/>
      <c r="PNC274" s="846"/>
      <c r="PND274" s="846"/>
      <c r="PNE274" s="846"/>
      <c r="PNF274" s="846"/>
      <c r="PNG274" s="846"/>
      <c r="PNH274" s="846"/>
      <c r="PNI274" s="846"/>
      <c r="PNJ274" s="846"/>
      <c r="PNK274" s="846"/>
      <c r="PNL274" s="846"/>
      <c r="PNM274" s="827"/>
      <c r="PNN274" s="827"/>
      <c r="PNO274" s="827"/>
      <c r="PNP274" s="827"/>
      <c r="PNQ274" s="827"/>
      <c r="PNR274" s="827"/>
      <c r="PNS274" s="827"/>
      <c r="PNT274" s="827"/>
      <c r="PNU274" s="827"/>
      <c r="PNV274" s="827"/>
      <c r="PNW274" s="827"/>
      <c r="PNX274" s="827"/>
      <c r="PNY274" s="827"/>
      <c r="PNZ274" s="827"/>
      <c r="POA274" s="827"/>
      <c r="POB274" s="827"/>
      <c r="POC274" s="827"/>
      <c r="POD274" s="827"/>
      <c r="POE274" s="827"/>
      <c r="POF274" s="827"/>
      <c r="POG274" s="827"/>
      <c r="POH274" s="827"/>
      <c r="POI274" s="827"/>
      <c r="POJ274" s="827"/>
      <c r="POK274" s="844"/>
      <c r="POL274" s="844"/>
      <c r="POM274" s="844"/>
      <c r="PON274" s="844"/>
      <c r="POO274" s="844"/>
      <c r="POP274" s="827"/>
      <c r="POQ274" s="827"/>
      <c r="POR274" s="844"/>
      <c r="POS274" s="844"/>
      <c r="POT274" s="827"/>
      <c r="POU274" s="827"/>
      <c r="POV274" s="844"/>
      <c r="POW274" s="844"/>
      <c r="POX274" s="827"/>
      <c r="POY274" s="827"/>
      <c r="POZ274" s="827"/>
      <c r="PPA274" s="827"/>
      <c r="PPB274" s="827"/>
      <c r="PPC274" s="827"/>
      <c r="PPD274" s="827"/>
      <c r="PPE274" s="844"/>
      <c r="PPF274" s="844"/>
      <c r="PPG274" s="827"/>
      <c r="PPH274" s="827"/>
      <c r="PPI274" s="844"/>
      <c r="PPJ274" s="844"/>
      <c r="PPK274" s="827"/>
      <c r="PPL274" s="827"/>
      <c r="PPM274" s="827"/>
      <c r="PPN274" s="827"/>
      <c r="PPO274" s="827"/>
      <c r="PPP274" s="843"/>
      <c r="PPQ274" s="845"/>
      <c r="PPR274" s="827"/>
      <c r="PPS274" s="827"/>
      <c r="PPT274" s="827"/>
      <c r="PPU274" s="827"/>
      <c r="PPV274" s="827"/>
      <c r="PPW274" s="827"/>
      <c r="PPX274" s="827"/>
      <c r="PPY274" s="846"/>
      <c r="PPZ274" s="846"/>
      <c r="PQA274" s="846"/>
      <c r="PQB274" s="846"/>
      <c r="PQC274" s="846"/>
      <c r="PQD274" s="846"/>
      <c r="PQE274" s="846"/>
      <c r="PQF274" s="846"/>
      <c r="PQG274" s="846"/>
      <c r="PQH274" s="846"/>
      <c r="PQI274" s="846"/>
      <c r="PQJ274" s="846"/>
      <c r="PQK274" s="846"/>
      <c r="PQL274" s="846"/>
      <c r="PQM274" s="846"/>
      <c r="PQN274" s="846"/>
      <c r="PQO274" s="846"/>
      <c r="PQP274" s="846"/>
      <c r="PQQ274" s="846"/>
      <c r="PQR274" s="846"/>
      <c r="PQS274" s="846"/>
      <c r="PQT274" s="846"/>
      <c r="PQU274" s="846"/>
      <c r="PQV274" s="846"/>
      <c r="PQW274" s="846"/>
      <c r="PQX274" s="846"/>
      <c r="PQY274" s="846"/>
      <c r="PQZ274" s="846"/>
      <c r="PRA274" s="846"/>
      <c r="PRB274" s="846"/>
      <c r="PRC274" s="846"/>
      <c r="PRD274" s="846"/>
      <c r="PRE274" s="846"/>
      <c r="PRF274" s="846"/>
      <c r="PRG274" s="846"/>
      <c r="PRH274" s="846"/>
      <c r="PRI274" s="846"/>
      <c r="PRJ274" s="846"/>
      <c r="PRK274" s="846"/>
      <c r="PRL274" s="846"/>
      <c r="PRM274" s="846"/>
      <c r="PRN274" s="846"/>
      <c r="PRO274" s="846"/>
      <c r="PRP274" s="846"/>
      <c r="PRQ274" s="827"/>
      <c r="PRR274" s="827"/>
      <c r="PRS274" s="827"/>
      <c r="PRT274" s="827"/>
      <c r="PRU274" s="827"/>
      <c r="PRV274" s="827"/>
      <c r="PRW274" s="827"/>
      <c r="PRX274" s="827"/>
      <c r="PRY274" s="827"/>
      <c r="PRZ274" s="827"/>
      <c r="PSA274" s="827"/>
      <c r="PSB274" s="827"/>
      <c r="PSC274" s="827"/>
      <c r="PSD274" s="827"/>
      <c r="PSE274" s="827"/>
      <c r="PSF274" s="827"/>
      <c r="PSG274" s="827"/>
      <c r="PSH274" s="827"/>
      <c r="PSI274" s="827"/>
      <c r="PSJ274" s="827"/>
      <c r="PSK274" s="827"/>
      <c r="PSL274" s="827"/>
      <c r="PSM274" s="827"/>
      <c r="PSN274" s="827"/>
      <c r="PSO274" s="844"/>
      <c r="PSP274" s="844"/>
      <c r="PSQ274" s="844"/>
      <c r="PSR274" s="844"/>
      <c r="PSS274" s="844"/>
      <c r="PST274" s="827"/>
      <c r="PSU274" s="827"/>
      <c r="PSV274" s="844"/>
      <c r="PSW274" s="844"/>
      <c r="PSX274" s="827"/>
      <c r="PSY274" s="827"/>
      <c r="PSZ274" s="844"/>
      <c r="PTA274" s="844"/>
      <c r="PTB274" s="827"/>
      <c r="PTC274" s="827"/>
      <c r="PTD274" s="827"/>
      <c r="PTE274" s="827"/>
      <c r="PTF274" s="827"/>
      <c r="PTG274" s="827"/>
      <c r="PTH274" s="827"/>
      <c r="PTI274" s="844"/>
      <c r="PTJ274" s="844"/>
      <c r="PTK274" s="827"/>
      <c r="PTL274" s="827"/>
      <c r="PTM274" s="844"/>
      <c r="PTN274" s="844"/>
      <c r="PTO274" s="827"/>
      <c r="PTP274" s="827"/>
      <c r="PTQ274" s="827"/>
      <c r="PTR274" s="827"/>
      <c r="PTS274" s="827"/>
      <c r="PTT274" s="843"/>
      <c r="PTU274" s="845"/>
      <c r="PTV274" s="827"/>
      <c r="PTW274" s="827"/>
      <c r="PTX274" s="827"/>
      <c r="PTY274" s="827"/>
      <c r="PTZ274" s="827"/>
      <c r="PUA274" s="827"/>
      <c r="PUB274" s="827"/>
      <c r="PUC274" s="846"/>
      <c r="PUD274" s="846"/>
      <c r="PUE274" s="846"/>
      <c r="PUF274" s="846"/>
      <c r="PUG274" s="846"/>
      <c r="PUH274" s="846"/>
      <c r="PUI274" s="846"/>
      <c r="PUJ274" s="846"/>
      <c r="PUK274" s="846"/>
      <c r="PUL274" s="846"/>
      <c r="PUM274" s="846"/>
      <c r="PUN274" s="846"/>
      <c r="PUO274" s="846"/>
      <c r="PUP274" s="846"/>
      <c r="PUQ274" s="846"/>
      <c r="PUR274" s="846"/>
      <c r="PUS274" s="846"/>
      <c r="PUT274" s="846"/>
      <c r="PUU274" s="846"/>
      <c r="PUV274" s="846"/>
      <c r="PUW274" s="846"/>
      <c r="PUX274" s="846"/>
      <c r="PUY274" s="846"/>
      <c r="PUZ274" s="846"/>
      <c r="PVA274" s="846"/>
      <c r="PVB274" s="846"/>
      <c r="PVC274" s="846"/>
      <c r="PVD274" s="846"/>
      <c r="PVE274" s="846"/>
      <c r="PVF274" s="846"/>
      <c r="PVG274" s="846"/>
      <c r="PVH274" s="846"/>
      <c r="PVI274" s="846"/>
      <c r="PVJ274" s="846"/>
      <c r="PVK274" s="846"/>
      <c r="PVL274" s="846"/>
      <c r="PVM274" s="846"/>
      <c r="PVN274" s="846"/>
      <c r="PVO274" s="846"/>
      <c r="PVP274" s="846"/>
      <c r="PVQ274" s="846"/>
      <c r="PVR274" s="846"/>
      <c r="PVS274" s="846"/>
      <c r="PVT274" s="846"/>
      <c r="PVU274" s="827"/>
      <c r="PVV274" s="827"/>
      <c r="PVW274" s="827"/>
      <c r="PVX274" s="827"/>
      <c r="PVY274" s="827"/>
      <c r="PVZ274" s="827"/>
      <c r="PWA274" s="827"/>
      <c r="PWB274" s="827"/>
      <c r="PWC274" s="827"/>
      <c r="PWD274" s="827"/>
      <c r="PWE274" s="827"/>
      <c r="PWF274" s="827"/>
      <c r="PWG274" s="827"/>
      <c r="PWH274" s="827"/>
      <c r="PWI274" s="827"/>
      <c r="PWJ274" s="827"/>
      <c r="PWK274" s="827"/>
      <c r="PWL274" s="827"/>
      <c r="PWM274" s="827"/>
      <c r="PWN274" s="827"/>
      <c r="PWO274" s="827"/>
      <c r="PWP274" s="827"/>
      <c r="PWQ274" s="827"/>
      <c r="PWR274" s="827"/>
      <c r="PWS274" s="844"/>
      <c r="PWT274" s="844"/>
      <c r="PWU274" s="844"/>
      <c r="PWV274" s="844"/>
      <c r="PWW274" s="844"/>
      <c r="PWX274" s="827"/>
      <c r="PWY274" s="827"/>
      <c r="PWZ274" s="844"/>
      <c r="PXA274" s="844"/>
      <c r="PXB274" s="827"/>
      <c r="PXC274" s="827"/>
      <c r="PXD274" s="844"/>
      <c r="PXE274" s="844"/>
      <c r="PXF274" s="827"/>
      <c r="PXG274" s="827"/>
      <c r="PXH274" s="827"/>
      <c r="PXI274" s="827"/>
      <c r="PXJ274" s="827"/>
      <c r="PXK274" s="827"/>
      <c r="PXL274" s="827"/>
      <c r="PXM274" s="844"/>
      <c r="PXN274" s="844"/>
      <c r="PXO274" s="827"/>
      <c r="PXP274" s="827"/>
      <c r="PXQ274" s="844"/>
      <c r="PXR274" s="844"/>
      <c r="PXS274" s="827"/>
      <c r="PXT274" s="827"/>
      <c r="PXU274" s="827"/>
      <c r="PXV274" s="827"/>
      <c r="PXW274" s="827"/>
      <c r="PXX274" s="843"/>
      <c r="PXY274" s="845"/>
      <c r="PXZ274" s="827"/>
      <c r="PYA274" s="827"/>
      <c r="PYB274" s="827"/>
      <c r="PYC274" s="827"/>
      <c r="PYD274" s="827"/>
      <c r="PYE274" s="827"/>
      <c r="PYF274" s="827"/>
      <c r="PYG274" s="846"/>
      <c r="PYH274" s="846"/>
      <c r="PYI274" s="846"/>
      <c r="PYJ274" s="846"/>
      <c r="PYK274" s="846"/>
      <c r="PYL274" s="846"/>
      <c r="PYM274" s="846"/>
      <c r="PYN274" s="846"/>
      <c r="PYO274" s="846"/>
      <c r="PYP274" s="846"/>
      <c r="PYQ274" s="846"/>
      <c r="PYR274" s="846"/>
      <c r="PYS274" s="846"/>
      <c r="PYT274" s="846"/>
      <c r="PYU274" s="846"/>
      <c r="PYV274" s="846"/>
      <c r="PYW274" s="846"/>
      <c r="PYX274" s="846"/>
      <c r="PYY274" s="846"/>
      <c r="PYZ274" s="846"/>
      <c r="PZA274" s="846"/>
      <c r="PZB274" s="846"/>
      <c r="PZC274" s="846"/>
      <c r="PZD274" s="846"/>
      <c r="PZE274" s="846"/>
      <c r="PZF274" s="846"/>
      <c r="PZG274" s="846"/>
      <c r="PZH274" s="846"/>
      <c r="PZI274" s="846"/>
      <c r="PZJ274" s="846"/>
      <c r="PZK274" s="846"/>
      <c r="PZL274" s="846"/>
      <c r="PZM274" s="846"/>
      <c r="PZN274" s="846"/>
      <c r="PZO274" s="846"/>
      <c r="PZP274" s="846"/>
      <c r="PZQ274" s="846"/>
      <c r="PZR274" s="846"/>
      <c r="PZS274" s="846"/>
      <c r="PZT274" s="846"/>
      <c r="PZU274" s="846"/>
      <c r="PZV274" s="846"/>
      <c r="PZW274" s="846"/>
      <c r="PZX274" s="846"/>
      <c r="PZY274" s="827"/>
      <c r="PZZ274" s="827"/>
      <c r="QAA274" s="827"/>
      <c r="QAB274" s="827"/>
      <c r="QAC274" s="827"/>
      <c r="QAD274" s="827"/>
      <c r="QAE274" s="827"/>
      <c r="QAF274" s="827"/>
      <c r="QAG274" s="827"/>
      <c r="QAH274" s="827"/>
      <c r="QAI274" s="827"/>
      <c r="QAJ274" s="827"/>
      <c r="QAK274" s="827"/>
      <c r="QAL274" s="827"/>
      <c r="QAM274" s="827"/>
      <c r="QAN274" s="827"/>
      <c r="QAO274" s="827"/>
      <c r="QAP274" s="827"/>
      <c r="QAQ274" s="827"/>
      <c r="QAR274" s="827"/>
      <c r="QAS274" s="827"/>
      <c r="QAT274" s="827"/>
      <c r="QAU274" s="827"/>
      <c r="QAV274" s="827"/>
      <c r="QAW274" s="844"/>
      <c r="QAX274" s="844"/>
      <c r="QAY274" s="844"/>
      <c r="QAZ274" s="844"/>
      <c r="QBA274" s="844"/>
      <c r="QBB274" s="827"/>
      <c r="QBC274" s="827"/>
      <c r="QBD274" s="844"/>
      <c r="QBE274" s="844"/>
      <c r="QBF274" s="827"/>
      <c r="QBG274" s="827"/>
      <c r="QBH274" s="844"/>
      <c r="QBI274" s="844"/>
      <c r="QBJ274" s="827"/>
      <c r="QBK274" s="827"/>
      <c r="QBL274" s="827"/>
      <c r="QBM274" s="827"/>
      <c r="QBN274" s="827"/>
      <c r="QBO274" s="827"/>
      <c r="QBP274" s="827"/>
      <c r="QBQ274" s="844"/>
      <c r="QBR274" s="844"/>
      <c r="QBS274" s="827"/>
      <c r="QBT274" s="827"/>
      <c r="QBU274" s="844"/>
      <c r="QBV274" s="844"/>
      <c r="QBW274" s="827"/>
      <c r="QBX274" s="827"/>
      <c r="QBY274" s="827"/>
      <c r="QBZ274" s="827"/>
      <c r="QCA274" s="827"/>
      <c r="QCB274" s="843"/>
      <c r="QCC274" s="845"/>
      <c r="QCD274" s="827"/>
      <c r="QCE274" s="827"/>
      <c r="QCF274" s="827"/>
      <c r="QCG274" s="827"/>
      <c r="QCH274" s="827"/>
      <c r="QCI274" s="827"/>
      <c r="QCJ274" s="827"/>
      <c r="QCK274" s="846"/>
      <c r="QCL274" s="846"/>
      <c r="QCM274" s="846"/>
      <c r="QCN274" s="846"/>
      <c r="QCO274" s="846"/>
      <c r="QCP274" s="846"/>
      <c r="QCQ274" s="846"/>
      <c r="QCR274" s="846"/>
      <c r="QCS274" s="846"/>
      <c r="QCT274" s="846"/>
      <c r="QCU274" s="846"/>
      <c r="QCV274" s="846"/>
      <c r="QCW274" s="846"/>
      <c r="QCX274" s="846"/>
      <c r="QCY274" s="846"/>
      <c r="QCZ274" s="846"/>
      <c r="QDA274" s="846"/>
      <c r="QDB274" s="846"/>
      <c r="QDC274" s="846"/>
      <c r="QDD274" s="846"/>
      <c r="QDE274" s="846"/>
      <c r="QDF274" s="846"/>
      <c r="QDG274" s="846"/>
      <c r="QDH274" s="846"/>
      <c r="QDI274" s="846"/>
      <c r="QDJ274" s="846"/>
      <c r="QDK274" s="846"/>
      <c r="QDL274" s="846"/>
      <c r="QDM274" s="846"/>
      <c r="QDN274" s="846"/>
      <c r="QDO274" s="846"/>
      <c r="QDP274" s="846"/>
      <c r="QDQ274" s="846"/>
      <c r="QDR274" s="846"/>
      <c r="QDS274" s="846"/>
      <c r="QDT274" s="846"/>
      <c r="QDU274" s="846"/>
      <c r="QDV274" s="846"/>
      <c r="QDW274" s="846"/>
      <c r="QDX274" s="846"/>
      <c r="QDY274" s="846"/>
      <c r="QDZ274" s="846"/>
      <c r="QEA274" s="846"/>
      <c r="QEB274" s="846"/>
      <c r="QEC274" s="827"/>
      <c r="QED274" s="827"/>
      <c r="QEE274" s="827"/>
      <c r="QEF274" s="827"/>
      <c r="QEG274" s="827"/>
      <c r="QEH274" s="827"/>
      <c r="QEI274" s="827"/>
      <c r="QEJ274" s="827"/>
      <c r="QEK274" s="827"/>
      <c r="QEL274" s="827"/>
      <c r="QEM274" s="827"/>
      <c r="QEN274" s="827"/>
      <c r="QEO274" s="827"/>
      <c r="QEP274" s="827"/>
      <c r="QEQ274" s="827"/>
      <c r="QER274" s="827"/>
      <c r="QES274" s="827"/>
      <c r="QET274" s="827"/>
      <c r="QEU274" s="827"/>
      <c r="QEV274" s="827"/>
      <c r="QEW274" s="827"/>
      <c r="QEX274" s="827"/>
      <c r="QEY274" s="827"/>
      <c r="QEZ274" s="827"/>
      <c r="QFA274" s="844"/>
      <c r="QFB274" s="844"/>
      <c r="QFC274" s="844"/>
      <c r="QFD274" s="844"/>
      <c r="QFE274" s="844"/>
      <c r="QFF274" s="827"/>
      <c r="QFG274" s="827"/>
      <c r="QFH274" s="844"/>
      <c r="QFI274" s="844"/>
      <c r="QFJ274" s="827"/>
      <c r="QFK274" s="827"/>
      <c r="QFL274" s="844"/>
      <c r="QFM274" s="844"/>
      <c r="QFN274" s="827"/>
      <c r="QFO274" s="827"/>
      <c r="QFP274" s="827"/>
      <c r="QFQ274" s="827"/>
      <c r="QFR274" s="827"/>
      <c r="QFS274" s="827"/>
      <c r="QFT274" s="827"/>
      <c r="QFU274" s="844"/>
      <c r="QFV274" s="844"/>
      <c r="QFW274" s="827"/>
      <c r="QFX274" s="827"/>
      <c r="QFY274" s="844"/>
      <c r="QFZ274" s="844"/>
      <c r="QGA274" s="827"/>
      <c r="QGB274" s="827"/>
      <c r="QGC274" s="827"/>
      <c r="QGD274" s="827"/>
      <c r="QGE274" s="827"/>
      <c r="QGF274" s="843"/>
      <c r="QGG274" s="845"/>
      <c r="QGH274" s="827"/>
      <c r="QGI274" s="827"/>
      <c r="QGJ274" s="827"/>
      <c r="QGK274" s="827"/>
      <c r="QGL274" s="827"/>
      <c r="QGM274" s="827"/>
      <c r="QGN274" s="827"/>
      <c r="QGO274" s="846"/>
      <c r="QGP274" s="846"/>
      <c r="QGQ274" s="846"/>
      <c r="QGR274" s="846"/>
      <c r="QGS274" s="846"/>
      <c r="QGT274" s="846"/>
      <c r="QGU274" s="846"/>
      <c r="QGV274" s="846"/>
      <c r="QGW274" s="846"/>
      <c r="QGX274" s="846"/>
      <c r="QGY274" s="846"/>
      <c r="QGZ274" s="846"/>
      <c r="QHA274" s="846"/>
      <c r="QHB274" s="846"/>
      <c r="QHC274" s="846"/>
      <c r="QHD274" s="846"/>
      <c r="QHE274" s="846"/>
      <c r="QHF274" s="846"/>
      <c r="QHG274" s="846"/>
      <c r="QHH274" s="846"/>
      <c r="QHI274" s="846"/>
      <c r="QHJ274" s="846"/>
      <c r="QHK274" s="846"/>
      <c r="QHL274" s="846"/>
      <c r="QHM274" s="846"/>
      <c r="QHN274" s="846"/>
      <c r="QHO274" s="846"/>
      <c r="QHP274" s="846"/>
      <c r="QHQ274" s="846"/>
      <c r="QHR274" s="846"/>
      <c r="QHS274" s="846"/>
      <c r="QHT274" s="846"/>
      <c r="QHU274" s="846"/>
      <c r="QHV274" s="846"/>
      <c r="QHW274" s="846"/>
      <c r="QHX274" s="846"/>
      <c r="QHY274" s="846"/>
      <c r="QHZ274" s="846"/>
      <c r="QIA274" s="846"/>
      <c r="QIB274" s="846"/>
      <c r="QIC274" s="846"/>
      <c r="QID274" s="846"/>
      <c r="QIE274" s="846"/>
      <c r="QIF274" s="846"/>
      <c r="QIG274" s="827"/>
      <c r="QIH274" s="827"/>
      <c r="QII274" s="827"/>
      <c r="QIJ274" s="827"/>
      <c r="QIK274" s="827"/>
      <c r="QIL274" s="827"/>
      <c r="QIM274" s="827"/>
      <c r="QIN274" s="827"/>
      <c r="QIO274" s="827"/>
      <c r="QIP274" s="827"/>
      <c r="QIQ274" s="827"/>
      <c r="QIR274" s="827"/>
      <c r="QIS274" s="827"/>
      <c r="QIT274" s="827"/>
      <c r="QIU274" s="827"/>
      <c r="QIV274" s="827"/>
      <c r="QIW274" s="827"/>
      <c r="QIX274" s="827"/>
      <c r="QIY274" s="827"/>
      <c r="QIZ274" s="827"/>
      <c r="QJA274" s="827"/>
      <c r="QJB274" s="827"/>
      <c r="QJC274" s="827"/>
      <c r="QJD274" s="827"/>
      <c r="QJE274" s="844"/>
      <c r="QJF274" s="844"/>
      <c r="QJG274" s="844"/>
      <c r="QJH274" s="844"/>
      <c r="QJI274" s="844"/>
      <c r="QJJ274" s="827"/>
      <c r="QJK274" s="827"/>
      <c r="QJL274" s="844"/>
      <c r="QJM274" s="844"/>
      <c r="QJN274" s="827"/>
      <c r="QJO274" s="827"/>
      <c r="QJP274" s="844"/>
      <c r="QJQ274" s="844"/>
      <c r="QJR274" s="827"/>
      <c r="QJS274" s="827"/>
      <c r="QJT274" s="827"/>
      <c r="QJU274" s="827"/>
      <c r="QJV274" s="827"/>
      <c r="QJW274" s="827"/>
      <c r="QJX274" s="827"/>
      <c r="QJY274" s="844"/>
      <c r="QJZ274" s="844"/>
      <c r="QKA274" s="827"/>
      <c r="QKB274" s="827"/>
      <c r="QKC274" s="844"/>
      <c r="QKD274" s="844"/>
      <c r="QKE274" s="827"/>
      <c r="QKF274" s="827"/>
      <c r="QKG274" s="827"/>
      <c r="QKH274" s="827"/>
      <c r="QKI274" s="827"/>
      <c r="QKJ274" s="843"/>
      <c r="QKK274" s="845"/>
      <c r="QKL274" s="827"/>
      <c r="QKM274" s="827"/>
      <c r="QKN274" s="827"/>
      <c r="QKO274" s="827"/>
      <c r="QKP274" s="827"/>
      <c r="QKQ274" s="827"/>
      <c r="QKR274" s="827"/>
      <c r="QKS274" s="846"/>
      <c r="QKT274" s="846"/>
      <c r="QKU274" s="846"/>
      <c r="QKV274" s="846"/>
      <c r="QKW274" s="846"/>
      <c r="QKX274" s="846"/>
      <c r="QKY274" s="846"/>
      <c r="QKZ274" s="846"/>
      <c r="QLA274" s="846"/>
      <c r="QLB274" s="846"/>
      <c r="QLC274" s="846"/>
      <c r="QLD274" s="846"/>
      <c r="QLE274" s="846"/>
      <c r="QLF274" s="846"/>
      <c r="QLG274" s="846"/>
      <c r="QLH274" s="846"/>
      <c r="QLI274" s="846"/>
      <c r="QLJ274" s="846"/>
      <c r="QLK274" s="846"/>
      <c r="QLL274" s="846"/>
      <c r="QLM274" s="846"/>
      <c r="QLN274" s="846"/>
      <c r="QLO274" s="846"/>
      <c r="QLP274" s="846"/>
      <c r="QLQ274" s="846"/>
      <c r="QLR274" s="846"/>
      <c r="QLS274" s="846"/>
      <c r="QLT274" s="846"/>
      <c r="QLU274" s="846"/>
      <c r="QLV274" s="846"/>
      <c r="QLW274" s="846"/>
      <c r="QLX274" s="846"/>
      <c r="QLY274" s="846"/>
      <c r="QLZ274" s="846"/>
      <c r="QMA274" s="846"/>
      <c r="QMB274" s="846"/>
      <c r="QMC274" s="846"/>
      <c r="QMD274" s="846"/>
      <c r="QME274" s="846"/>
      <c r="QMF274" s="846"/>
      <c r="QMG274" s="846"/>
      <c r="QMH274" s="846"/>
      <c r="QMI274" s="846"/>
      <c r="QMJ274" s="846"/>
      <c r="QMK274" s="827"/>
      <c r="QML274" s="827"/>
      <c r="QMM274" s="827"/>
      <c r="QMN274" s="827"/>
      <c r="QMO274" s="827"/>
      <c r="QMP274" s="827"/>
      <c r="QMQ274" s="827"/>
      <c r="QMR274" s="827"/>
      <c r="QMS274" s="827"/>
      <c r="QMT274" s="827"/>
      <c r="QMU274" s="827"/>
      <c r="QMV274" s="827"/>
      <c r="QMW274" s="827"/>
      <c r="QMX274" s="827"/>
      <c r="QMY274" s="827"/>
      <c r="QMZ274" s="827"/>
      <c r="QNA274" s="827"/>
      <c r="QNB274" s="827"/>
      <c r="QNC274" s="827"/>
      <c r="QND274" s="827"/>
      <c r="QNE274" s="827"/>
      <c r="QNF274" s="827"/>
      <c r="QNG274" s="827"/>
      <c r="QNH274" s="827"/>
      <c r="QNI274" s="844"/>
      <c r="QNJ274" s="844"/>
      <c r="QNK274" s="844"/>
      <c r="QNL274" s="844"/>
      <c r="QNM274" s="844"/>
      <c r="QNN274" s="827"/>
      <c r="QNO274" s="827"/>
      <c r="QNP274" s="844"/>
      <c r="QNQ274" s="844"/>
      <c r="QNR274" s="827"/>
      <c r="QNS274" s="827"/>
      <c r="QNT274" s="844"/>
      <c r="QNU274" s="844"/>
      <c r="QNV274" s="827"/>
      <c r="QNW274" s="827"/>
      <c r="QNX274" s="827"/>
      <c r="QNY274" s="827"/>
      <c r="QNZ274" s="827"/>
      <c r="QOA274" s="827"/>
      <c r="QOB274" s="827"/>
      <c r="QOC274" s="844"/>
      <c r="QOD274" s="844"/>
      <c r="QOE274" s="827"/>
      <c r="QOF274" s="827"/>
      <c r="QOG274" s="844"/>
      <c r="QOH274" s="844"/>
      <c r="QOI274" s="827"/>
      <c r="QOJ274" s="827"/>
      <c r="QOK274" s="827"/>
      <c r="QOL274" s="827"/>
      <c r="QOM274" s="827"/>
      <c r="QON274" s="843"/>
      <c r="QOO274" s="845"/>
      <c r="QOP274" s="827"/>
      <c r="QOQ274" s="827"/>
      <c r="QOR274" s="827"/>
      <c r="QOS274" s="827"/>
      <c r="QOT274" s="827"/>
      <c r="QOU274" s="827"/>
      <c r="QOV274" s="827"/>
      <c r="QOW274" s="846"/>
      <c r="QOX274" s="846"/>
      <c r="QOY274" s="846"/>
      <c r="QOZ274" s="846"/>
      <c r="QPA274" s="846"/>
      <c r="QPB274" s="846"/>
      <c r="QPC274" s="846"/>
      <c r="QPD274" s="846"/>
      <c r="QPE274" s="846"/>
      <c r="QPF274" s="846"/>
      <c r="QPG274" s="846"/>
      <c r="QPH274" s="846"/>
      <c r="QPI274" s="846"/>
      <c r="QPJ274" s="846"/>
      <c r="QPK274" s="846"/>
      <c r="QPL274" s="846"/>
      <c r="QPM274" s="846"/>
      <c r="QPN274" s="846"/>
      <c r="QPO274" s="846"/>
      <c r="QPP274" s="846"/>
      <c r="QPQ274" s="846"/>
      <c r="QPR274" s="846"/>
      <c r="QPS274" s="846"/>
      <c r="QPT274" s="846"/>
      <c r="QPU274" s="846"/>
      <c r="QPV274" s="846"/>
      <c r="QPW274" s="846"/>
      <c r="QPX274" s="846"/>
      <c r="QPY274" s="846"/>
      <c r="QPZ274" s="846"/>
      <c r="QQA274" s="846"/>
      <c r="QQB274" s="846"/>
      <c r="QQC274" s="846"/>
      <c r="QQD274" s="846"/>
      <c r="QQE274" s="846"/>
      <c r="QQF274" s="846"/>
      <c r="QQG274" s="846"/>
      <c r="QQH274" s="846"/>
      <c r="QQI274" s="846"/>
      <c r="QQJ274" s="846"/>
      <c r="QQK274" s="846"/>
      <c r="QQL274" s="846"/>
      <c r="QQM274" s="846"/>
      <c r="QQN274" s="846"/>
      <c r="QQO274" s="827"/>
      <c r="QQP274" s="827"/>
      <c r="QQQ274" s="827"/>
      <c r="QQR274" s="827"/>
      <c r="QQS274" s="827"/>
      <c r="QQT274" s="827"/>
      <c r="QQU274" s="827"/>
      <c r="QQV274" s="827"/>
      <c r="QQW274" s="827"/>
      <c r="QQX274" s="827"/>
      <c r="QQY274" s="827"/>
      <c r="QQZ274" s="827"/>
      <c r="QRA274" s="827"/>
      <c r="QRB274" s="827"/>
      <c r="QRC274" s="827"/>
      <c r="QRD274" s="827"/>
      <c r="QRE274" s="827"/>
      <c r="QRF274" s="827"/>
      <c r="QRG274" s="827"/>
      <c r="QRH274" s="827"/>
      <c r="QRI274" s="827"/>
      <c r="QRJ274" s="827"/>
      <c r="QRK274" s="827"/>
      <c r="QRL274" s="827"/>
      <c r="QRM274" s="844"/>
      <c r="QRN274" s="844"/>
      <c r="QRO274" s="844"/>
      <c r="QRP274" s="844"/>
      <c r="QRQ274" s="844"/>
      <c r="QRR274" s="827"/>
      <c r="QRS274" s="827"/>
      <c r="QRT274" s="844"/>
      <c r="QRU274" s="844"/>
      <c r="QRV274" s="827"/>
      <c r="QRW274" s="827"/>
      <c r="QRX274" s="844"/>
      <c r="QRY274" s="844"/>
      <c r="QRZ274" s="827"/>
      <c r="QSA274" s="827"/>
      <c r="QSB274" s="827"/>
      <c r="QSC274" s="827"/>
      <c r="QSD274" s="827"/>
      <c r="QSE274" s="827"/>
      <c r="QSF274" s="827"/>
      <c r="QSG274" s="844"/>
      <c r="QSH274" s="844"/>
      <c r="QSI274" s="827"/>
      <c r="QSJ274" s="827"/>
      <c r="QSK274" s="844"/>
      <c r="QSL274" s="844"/>
      <c r="QSM274" s="827"/>
      <c r="QSN274" s="827"/>
      <c r="QSO274" s="827"/>
      <c r="QSP274" s="827"/>
      <c r="QSQ274" s="827"/>
      <c r="QSR274" s="843"/>
      <c r="QSS274" s="845"/>
      <c r="QST274" s="827"/>
      <c r="QSU274" s="827"/>
      <c r="QSV274" s="827"/>
      <c r="QSW274" s="827"/>
      <c r="QSX274" s="827"/>
      <c r="QSY274" s="827"/>
      <c r="QSZ274" s="827"/>
      <c r="QTA274" s="846"/>
      <c r="QTB274" s="846"/>
      <c r="QTC274" s="846"/>
      <c r="QTD274" s="846"/>
      <c r="QTE274" s="846"/>
      <c r="QTF274" s="846"/>
      <c r="QTG274" s="846"/>
      <c r="QTH274" s="846"/>
      <c r="QTI274" s="846"/>
      <c r="QTJ274" s="846"/>
      <c r="QTK274" s="846"/>
      <c r="QTL274" s="846"/>
      <c r="QTM274" s="846"/>
      <c r="QTN274" s="846"/>
      <c r="QTO274" s="846"/>
      <c r="QTP274" s="846"/>
      <c r="QTQ274" s="846"/>
      <c r="QTR274" s="846"/>
      <c r="QTS274" s="846"/>
      <c r="QTT274" s="846"/>
      <c r="QTU274" s="846"/>
      <c r="QTV274" s="846"/>
      <c r="QTW274" s="846"/>
      <c r="QTX274" s="846"/>
      <c r="QTY274" s="846"/>
      <c r="QTZ274" s="846"/>
      <c r="QUA274" s="846"/>
      <c r="QUB274" s="846"/>
      <c r="QUC274" s="846"/>
      <c r="QUD274" s="846"/>
      <c r="QUE274" s="846"/>
      <c r="QUF274" s="846"/>
      <c r="QUG274" s="846"/>
      <c r="QUH274" s="846"/>
      <c r="QUI274" s="846"/>
      <c r="QUJ274" s="846"/>
      <c r="QUK274" s="846"/>
      <c r="QUL274" s="846"/>
      <c r="QUM274" s="846"/>
      <c r="QUN274" s="846"/>
      <c r="QUO274" s="846"/>
      <c r="QUP274" s="846"/>
      <c r="QUQ274" s="846"/>
      <c r="QUR274" s="846"/>
      <c r="QUS274" s="827"/>
      <c r="QUT274" s="827"/>
      <c r="QUU274" s="827"/>
      <c r="QUV274" s="827"/>
      <c r="QUW274" s="827"/>
      <c r="QUX274" s="827"/>
      <c r="QUY274" s="827"/>
      <c r="QUZ274" s="827"/>
      <c r="QVA274" s="827"/>
      <c r="QVB274" s="827"/>
      <c r="QVC274" s="827"/>
      <c r="QVD274" s="827"/>
      <c r="QVE274" s="827"/>
      <c r="QVF274" s="827"/>
      <c r="QVG274" s="827"/>
      <c r="QVH274" s="827"/>
      <c r="QVI274" s="827"/>
      <c r="QVJ274" s="827"/>
      <c r="QVK274" s="827"/>
      <c r="QVL274" s="827"/>
      <c r="QVM274" s="827"/>
      <c r="QVN274" s="827"/>
      <c r="QVO274" s="827"/>
      <c r="QVP274" s="827"/>
      <c r="QVQ274" s="844"/>
      <c r="QVR274" s="844"/>
      <c r="QVS274" s="844"/>
      <c r="QVT274" s="844"/>
      <c r="QVU274" s="844"/>
      <c r="QVV274" s="827"/>
      <c r="QVW274" s="827"/>
      <c r="QVX274" s="844"/>
      <c r="QVY274" s="844"/>
      <c r="QVZ274" s="827"/>
      <c r="QWA274" s="827"/>
      <c r="QWB274" s="844"/>
      <c r="QWC274" s="844"/>
      <c r="QWD274" s="827"/>
      <c r="QWE274" s="827"/>
      <c r="QWF274" s="827"/>
      <c r="QWG274" s="827"/>
      <c r="QWH274" s="827"/>
      <c r="QWI274" s="827"/>
      <c r="QWJ274" s="827"/>
      <c r="QWK274" s="844"/>
      <c r="QWL274" s="844"/>
      <c r="QWM274" s="827"/>
      <c r="QWN274" s="827"/>
      <c r="QWO274" s="844"/>
      <c r="QWP274" s="844"/>
      <c r="QWQ274" s="827"/>
      <c r="QWR274" s="827"/>
      <c r="QWS274" s="827"/>
      <c r="QWT274" s="827"/>
      <c r="QWU274" s="827"/>
      <c r="QWV274" s="843"/>
      <c r="QWW274" s="845"/>
      <c r="QWX274" s="827"/>
      <c r="QWY274" s="827"/>
      <c r="QWZ274" s="827"/>
      <c r="QXA274" s="827"/>
      <c r="QXB274" s="827"/>
      <c r="QXC274" s="827"/>
      <c r="QXD274" s="827"/>
      <c r="QXE274" s="846"/>
      <c r="QXF274" s="846"/>
      <c r="QXG274" s="846"/>
      <c r="QXH274" s="846"/>
      <c r="QXI274" s="846"/>
      <c r="QXJ274" s="846"/>
      <c r="QXK274" s="846"/>
      <c r="QXL274" s="846"/>
      <c r="QXM274" s="846"/>
      <c r="QXN274" s="846"/>
      <c r="QXO274" s="846"/>
      <c r="QXP274" s="846"/>
      <c r="QXQ274" s="846"/>
      <c r="QXR274" s="846"/>
      <c r="QXS274" s="846"/>
      <c r="QXT274" s="846"/>
      <c r="QXU274" s="846"/>
      <c r="QXV274" s="846"/>
      <c r="QXW274" s="846"/>
      <c r="QXX274" s="846"/>
      <c r="QXY274" s="846"/>
      <c r="QXZ274" s="846"/>
      <c r="QYA274" s="846"/>
      <c r="QYB274" s="846"/>
      <c r="QYC274" s="846"/>
      <c r="QYD274" s="846"/>
      <c r="QYE274" s="846"/>
      <c r="QYF274" s="846"/>
      <c r="QYG274" s="846"/>
      <c r="QYH274" s="846"/>
      <c r="QYI274" s="846"/>
      <c r="QYJ274" s="846"/>
      <c r="QYK274" s="846"/>
      <c r="QYL274" s="846"/>
      <c r="QYM274" s="846"/>
      <c r="QYN274" s="846"/>
      <c r="QYO274" s="846"/>
      <c r="QYP274" s="846"/>
      <c r="QYQ274" s="846"/>
      <c r="QYR274" s="846"/>
      <c r="QYS274" s="846"/>
      <c r="QYT274" s="846"/>
      <c r="QYU274" s="846"/>
      <c r="QYV274" s="846"/>
      <c r="QYW274" s="827"/>
      <c r="QYX274" s="827"/>
      <c r="QYY274" s="827"/>
      <c r="QYZ274" s="827"/>
      <c r="QZA274" s="827"/>
      <c r="QZB274" s="827"/>
      <c r="QZC274" s="827"/>
      <c r="QZD274" s="827"/>
      <c r="QZE274" s="827"/>
      <c r="QZF274" s="827"/>
      <c r="QZG274" s="827"/>
      <c r="QZH274" s="827"/>
      <c r="QZI274" s="827"/>
      <c r="QZJ274" s="827"/>
      <c r="QZK274" s="827"/>
      <c r="QZL274" s="827"/>
      <c r="QZM274" s="827"/>
      <c r="QZN274" s="827"/>
      <c r="QZO274" s="827"/>
      <c r="QZP274" s="827"/>
      <c r="QZQ274" s="827"/>
      <c r="QZR274" s="827"/>
      <c r="QZS274" s="827"/>
      <c r="QZT274" s="827"/>
      <c r="QZU274" s="844"/>
      <c r="QZV274" s="844"/>
      <c r="QZW274" s="844"/>
      <c r="QZX274" s="844"/>
      <c r="QZY274" s="844"/>
      <c r="QZZ274" s="827"/>
      <c r="RAA274" s="827"/>
      <c r="RAB274" s="844"/>
      <c r="RAC274" s="844"/>
      <c r="RAD274" s="827"/>
      <c r="RAE274" s="827"/>
      <c r="RAF274" s="844"/>
      <c r="RAG274" s="844"/>
      <c r="RAH274" s="827"/>
      <c r="RAI274" s="827"/>
      <c r="RAJ274" s="827"/>
      <c r="RAK274" s="827"/>
      <c r="RAL274" s="827"/>
      <c r="RAM274" s="827"/>
      <c r="RAN274" s="827"/>
      <c r="RAO274" s="844"/>
      <c r="RAP274" s="844"/>
      <c r="RAQ274" s="827"/>
      <c r="RAR274" s="827"/>
      <c r="RAS274" s="844"/>
      <c r="RAT274" s="844"/>
      <c r="RAU274" s="827"/>
      <c r="RAV274" s="827"/>
      <c r="RAW274" s="827"/>
      <c r="RAX274" s="827"/>
      <c r="RAY274" s="827"/>
      <c r="RAZ274" s="843"/>
      <c r="RBA274" s="845"/>
      <c r="RBB274" s="827"/>
      <c r="RBC274" s="827"/>
      <c r="RBD274" s="827"/>
      <c r="RBE274" s="827"/>
      <c r="RBF274" s="827"/>
      <c r="RBG274" s="827"/>
      <c r="RBH274" s="827"/>
      <c r="RBI274" s="846"/>
      <c r="RBJ274" s="846"/>
      <c r="RBK274" s="846"/>
      <c r="RBL274" s="846"/>
      <c r="RBM274" s="846"/>
      <c r="RBN274" s="846"/>
      <c r="RBO274" s="846"/>
      <c r="RBP274" s="846"/>
      <c r="RBQ274" s="846"/>
      <c r="RBR274" s="846"/>
      <c r="RBS274" s="846"/>
      <c r="RBT274" s="846"/>
      <c r="RBU274" s="846"/>
      <c r="RBV274" s="846"/>
      <c r="RBW274" s="846"/>
      <c r="RBX274" s="846"/>
      <c r="RBY274" s="846"/>
      <c r="RBZ274" s="846"/>
      <c r="RCA274" s="846"/>
      <c r="RCB274" s="846"/>
      <c r="RCC274" s="846"/>
      <c r="RCD274" s="846"/>
      <c r="RCE274" s="846"/>
      <c r="RCF274" s="846"/>
      <c r="RCG274" s="846"/>
      <c r="RCH274" s="846"/>
      <c r="RCI274" s="846"/>
      <c r="RCJ274" s="846"/>
      <c r="RCK274" s="846"/>
      <c r="RCL274" s="846"/>
      <c r="RCM274" s="846"/>
      <c r="RCN274" s="846"/>
      <c r="RCO274" s="846"/>
      <c r="RCP274" s="846"/>
      <c r="RCQ274" s="846"/>
      <c r="RCR274" s="846"/>
      <c r="RCS274" s="846"/>
      <c r="RCT274" s="846"/>
      <c r="RCU274" s="846"/>
      <c r="RCV274" s="846"/>
      <c r="RCW274" s="846"/>
      <c r="RCX274" s="846"/>
      <c r="RCY274" s="846"/>
      <c r="RCZ274" s="846"/>
      <c r="RDA274" s="827"/>
      <c r="RDB274" s="827"/>
      <c r="RDC274" s="827"/>
      <c r="RDD274" s="827"/>
      <c r="RDE274" s="827"/>
      <c r="RDF274" s="827"/>
      <c r="RDG274" s="827"/>
      <c r="RDH274" s="827"/>
      <c r="RDI274" s="827"/>
      <c r="RDJ274" s="827"/>
      <c r="RDK274" s="827"/>
      <c r="RDL274" s="827"/>
      <c r="RDM274" s="827"/>
      <c r="RDN274" s="827"/>
      <c r="RDO274" s="827"/>
      <c r="RDP274" s="827"/>
      <c r="RDQ274" s="827"/>
      <c r="RDR274" s="827"/>
      <c r="RDS274" s="827"/>
      <c r="RDT274" s="827"/>
      <c r="RDU274" s="827"/>
      <c r="RDV274" s="827"/>
      <c r="RDW274" s="827"/>
    </row>
    <row r="275" spans="1:12295" s="355" customFormat="1" ht="75.75" customHeight="1" x14ac:dyDescent="0.3">
      <c r="B275" s="353" t="s">
        <v>344</v>
      </c>
      <c r="C275" s="350" t="s">
        <v>564</v>
      </c>
      <c r="D275" s="869">
        <f>E275</f>
        <v>1911128.5696100001</v>
      </c>
      <c r="E275" s="869">
        <f>E276</f>
        <v>1911128.5696100001</v>
      </c>
      <c r="F275" s="869"/>
      <c r="G275" s="869"/>
      <c r="H275" s="869"/>
      <c r="I275" s="871"/>
      <c r="J275" s="869"/>
      <c r="K275" s="869">
        <f>M275</f>
        <v>1911128.5696100001</v>
      </c>
      <c r="L275" s="762">
        <f>K275/D275</f>
        <v>1</v>
      </c>
      <c r="M275" s="869">
        <f>M276</f>
        <v>1911128.5696100001</v>
      </c>
      <c r="N275" s="808">
        <f>M275/E275</f>
        <v>1</v>
      </c>
      <c r="O275" s="995"/>
      <c r="P275" s="696"/>
      <c r="Q275" s="995"/>
      <c r="R275" s="762"/>
      <c r="S275" s="995"/>
      <c r="T275" s="696"/>
      <c r="U275" s="995"/>
      <c r="V275" s="995"/>
      <c r="W275" s="995"/>
      <c r="X275" s="995"/>
      <c r="Y275" s="995"/>
      <c r="Z275" s="995"/>
      <c r="AA275" s="995"/>
      <c r="AB275" s="995"/>
      <c r="AC275" s="995"/>
      <c r="AD275" s="696"/>
      <c r="AE275" s="869">
        <f>AG275</f>
        <v>1907769.8510700001</v>
      </c>
      <c r="AF275" s="762">
        <f>AE275/D275</f>
        <v>0.99824254705130311</v>
      </c>
      <c r="AG275" s="869">
        <f>AG276</f>
        <v>1907769.8510700001</v>
      </c>
      <c r="AH275" s="762">
        <f>AG275/D275</f>
        <v>0.99824254705130311</v>
      </c>
      <c r="AI275" s="995"/>
      <c r="AJ275" s="696"/>
      <c r="AK275" s="995">
        <f>AK276+AK277</f>
        <v>0</v>
      </c>
      <c r="AL275" s="762">
        <f>AK275/D275</f>
        <v>0</v>
      </c>
      <c r="AM275" s="995"/>
      <c r="AN275" s="696"/>
      <c r="AO275" s="995"/>
      <c r="AP275" s="995"/>
      <c r="AQ275" s="696"/>
      <c r="AR275" s="869">
        <f>AT275</f>
        <v>1911128.5696100001</v>
      </c>
      <c r="AS275" s="762">
        <f>AR275/D275</f>
        <v>1</v>
      </c>
      <c r="AT275" s="869">
        <f>AT276</f>
        <v>1911128.5696100001</v>
      </c>
      <c r="AU275" s="762">
        <f>AT275/E275</f>
        <v>1</v>
      </c>
      <c r="AV275" s="995"/>
      <c r="AW275" s="762"/>
      <c r="AX275" s="869"/>
      <c r="AY275" s="762"/>
      <c r="AZ275" s="995"/>
      <c r="BA275" s="762"/>
      <c r="BB275" s="995"/>
      <c r="BC275" s="995"/>
      <c r="BD275" s="995"/>
      <c r="BE275" s="995"/>
      <c r="BF275" s="995"/>
      <c r="BG275" s="995"/>
      <c r="BH275" s="995"/>
      <c r="BI275" s="995"/>
      <c r="BJ275" s="995"/>
      <c r="BK275" s="995"/>
      <c r="BL275" s="995"/>
      <c r="BM275" s="995"/>
      <c r="BN275" s="995"/>
      <c r="BO275" s="995"/>
      <c r="BP275" s="995"/>
      <c r="BQ275" s="995"/>
      <c r="BR275" s="995"/>
      <c r="BS275" s="995"/>
      <c r="BT275" s="995"/>
      <c r="BU275" s="995"/>
      <c r="BV275" s="995"/>
      <c r="BW275" s="995"/>
      <c r="BX275" s="995"/>
      <c r="BY275" s="995"/>
      <c r="BZ275" s="354"/>
      <c r="CE275" s="762"/>
    </row>
    <row r="276" spans="1:12295" s="70" customFormat="1" ht="69" customHeight="1" x14ac:dyDescent="0.3">
      <c r="A276" s="731"/>
      <c r="B276" s="999"/>
      <c r="C276" s="97" t="s">
        <v>31</v>
      </c>
      <c r="D276" s="166">
        <f>E276</f>
        <v>1911128.5696100001</v>
      </c>
      <c r="E276" s="166">
        <f>E277</f>
        <v>1911128.5696100001</v>
      </c>
      <c r="F276" s="166"/>
      <c r="G276" s="166"/>
      <c r="H276" s="166"/>
      <c r="I276" s="166"/>
      <c r="J276" s="166"/>
      <c r="K276" s="166">
        <f>M276</f>
        <v>1911128.5696100001</v>
      </c>
      <c r="L276" s="695">
        <f>K276/D276</f>
        <v>1</v>
      </c>
      <c r="M276" s="166">
        <f>M277</f>
        <v>1911128.5696100001</v>
      </c>
      <c r="N276" s="743">
        <f>M276/E276</f>
        <v>1</v>
      </c>
      <c r="O276" s="996"/>
      <c r="P276" s="996"/>
      <c r="Q276" s="996"/>
      <c r="R276" s="996"/>
      <c r="S276" s="996"/>
      <c r="T276" s="996"/>
      <c r="U276" s="996"/>
      <c r="V276" s="996"/>
      <c r="W276" s="996"/>
      <c r="X276" s="996"/>
      <c r="Y276" s="996"/>
      <c r="Z276" s="996"/>
      <c r="AA276" s="996"/>
      <c r="AB276" s="996"/>
      <c r="AC276" s="996"/>
      <c r="AD276" s="996"/>
      <c r="AE276" s="166">
        <f>AG276</f>
        <v>1907769.8510700001</v>
      </c>
      <c r="AF276" s="695">
        <f t="shared" ref="AF276:AF277" si="835">AE276/D276</f>
        <v>0.99824254705130311</v>
      </c>
      <c r="AG276" s="166">
        <f>AG277</f>
        <v>1907769.8510700001</v>
      </c>
      <c r="AH276" s="695">
        <f t="shared" ref="AH276:AH277" si="836">AG276/D276</f>
        <v>0.99824254705130311</v>
      </c>
      <c r="AI276" s="996"/>
      <c r="AJ276" s="996"/>
      <c r="AK276" s="996"/>
      <c r="AL276" s="695">
        <f t="shared" ref="AL276:AL277" si="837">AK276/D276</f>
        <v>0</v>
      </c>
      <c r="AM276" s="996"/>
      <c r="AN276" s="996"/>
      <c r="AO276" s="996"/>
      <c r="AP276" s="996"/>
      <c r="AQ276" s="996"/>
      <c r="AR276" s="166">
        <f>AT276</f>
        <v>1911128.5696100001</v>
      </c>
      <c r="AS276" s="695">
        <f t="shared" ref="AS276:AS277" si="838">AR276/D276</f>
        <v>1</v>
      </c>
      <c r="AT276" s="166">
        <f>AT277</f>
        <v>1911128.5696100001</v>
      </c>
      <c r="AU276" s="695">
        <f t="shared" ref="AU276:AU277" si="839">AT276/E276</f>
        <v>1</v>
      </c>
      <c r="AV276" s="996"/>
      <c r="AW276" s="695"/>
      <c r="AX276" s="166"/>
      <c r="AY276" s="695"/>
      <c r="AZ276" s="996"/>
      <c r="BA276" s="695"/>
      <c r="BB276" s="996"/>
      <c r="BC276" s="996"/>
      <c r="BD276" s="996"/>
      <c r="BE276" s="996"/>
      <c r="BF276" s="996"/>
      <c r="BG276" s="996"/>
      <c r="BH276" s="996"/>
      <c r="BI276" s="996"/>
      <c r="BJ276" s="996"/>
      <c r="BK276" s="996"/>
      <c r="BL276" s="996"/>
      <c r="BM276" s="996"/>
      <c r="BN276" s="996"/>
      <c r="BO276" s="996"/>
      <c r="BP276" s="996"/>
      <c r="BQ276" s="996"/>
      <c r="BR276" s="996"/>
      <c r="BS276" s="996"/>
      <c r="BT276" s="996"/>
      <c r="BU276" s="996"/>
      <c r="BV276" s="996"/>
      <c r="BW276" s="996"/>
      <c r="BX276" s="996"/>
      <c r="BY276" s="996"/>
      <c r="BZ276" s="200"/>
      <c r="CA276" s="732"/>
      <c r="CB276" s="732"/>
      <c r="CC276" s="732"/>
      <c r="CD276" s="732"/>
      <c r="CE276" s="695"/>
      <c r="CF276" s="732"/>
      <c r="CG276" s="732"/>
      <c r="CH276" s="732"/>
      <c r="CI276" s="732"/>
      <c r="CJ276" s="732"/>
      <c r="CK276" s="732"/>
      <c r="CL276" s="732"/>
      <c r="CM276" s="732"/>
      <c r="CN276" s="732"/>
      <c r="CO276" s="733"/>
      <c r="CP276" s="733"/>
      <c r="CQ276" s="733"/>
      <c r="CR276" s="733"/>
      <c r="CS276" s="733"/>
      <c r="CT276" s="732"/>
      <c r="CU276" s="732"/>
      <c r="CV276" s="733"/>
      <c r="CW276" s="733"/>
      <c r="CX276" s="732"/>
      <c r="CY276" s="732"/>
      <c r="CZ276" s="733"/>
      <c r="DA276" s="733"/>
      <c r="DB276" s="732"/>
      <c r="DC276" s="732"/>
      <c r="DD276" s="732"/>
      <c r="DE276" s="732"/>
      <c r="DF276" s="732"/>
      <c r="DG276" s="732"/>
      <c r="DH276" s="732"/>
      <c r="DI276" s="733"/>
      <c r="DJ276" s="733"/>
      <c r="DK276" s="732"/>
      <c r="DL276" s="732"/>
      <c r="DM276" s="733"/>
      <c r="DN276" s="733"/>
      <c r="DO276" s="732"/>
      <c r="DP276" s="732"/>
      <c r="DQ276" s="732"/>
      <c r="DR276" s="732"/>
      <c r="DS276" s="732"/>
      <c r="DT276" s="731"/>
      <c r="DU276" s="734"/>
      <c r="DV276" s="732"/>
      <c r="DW276" s="732"/>
      <c r="DX276" s="732"/>
      <c r="DY276" s="732"/>
      <c r="DZ276" s="732"/>
      <c r="EA276" s="732"/>
      <c r="EB276" s="732"/>
      <c r="EC276" s="735"/>
      <c r="ED276" s="735"/>
      <c r="EE276" s="735"/>
      <c r="EF276" s="735"/>
      <c r="EG276" s="735"/>
      <c r="EH276" s="735"/>
      <c r="EI276" s="735"/>
      <c r="EJ276" s="735"/>
      <c r="EK276" s="735"/>
      <c r="EL276" s="735"/>
      <c r="EM276" s="735"/>
      <c r="EN276" s="735"/>
      <c r="EO276" s="735"/>
      <c r="EP276" s="735"/>
      <c r="EQ276" s="735"/>
      <c r="ER276" s="735"/>
      <c r="ES276" s="735"/>
      <c r="ET276" s="735"/>
      <c r="EU276" s="735"/>
      <c r="EV276" s="735"/>
      <c r="EW276" s="735"/>
      <c r="EX276" s="735"/>
      <c r="EY276" s="735"/>
      <c r="EZ276" s="735"/>
      <c r="FA276" s="735"/>
      <c r="FB276" s="735"/>
      <c r="FC276" s="735"/>
      <c r="FD276" s="735"/>
      <c r="FE276" s="735"/>
      <c r="FF276" s="735"/>
      <c r="FG276" s="735"/>
      <c r="FH276" s="735"/>
      <c r="FI276" s="735"/>
      <c r="FJ276" s="735"/>
      <c r="FK276" s="735"/>
      <c r="FL276" s="735"/>
      <c r="FM276" s="735"/>
      <c r="FN276" s="735"/>
      <c r="FO276" s="735"/>
      <c r="FP276" s="735"/>
      <c r="FQ276" s="735"/>
      <c r="FR276" s="735"/>
      <c r="FS276" s="735"/>
      <c r="FT276" s="735"/>
      <c r="FU276" s="732"/>
      <c r="FV276" s="732"/>
      <c r="FW276" s="732"/>
      <c r="FX276" s="732"/>
      <c r="FY276" s="732"/>
      <c r="FZ276" s="732"/>
      <c r="GA276" s="732"/>
      <c r="GB276" s="732"/>
      <c r="GC276" s="732"/>
      <c r="GD276" s="732"/>
      <c r="GE276" s="732"/>
      <c r="GF276" s="732"/>
      <c r="GG276" s="732"/>
      <c r="GH276" s="732"/>
      <c r="GI276" s="732"/>
      <c r="GJ276" s="732"/>
      <c r="GK276" s="732"/>
      <c r="GL276" s="732"/>
      <c r="GM276" s="732"/>
      <c r="GN276" s="732"/>
      <c r="GO276" s="732"/>
      <c r="GP276" s="732"/>
      <c r="GQ276" s="732"/>
      <c r="GR276" s="732"/>
      <c r="GS276" s="733"/>
      <c r="GT276" s="733"/>
      <c r="GU276" s="733"/>
      <c r="GV276" s="733"/>
      <c r="GW276" s="733"/>
      <c r="GX276" s="732"/>
      <c r="GY276" s="732"/>
      <c r="GZ276" s="733"/>
      <c r="HA276" s="733"/>
      <c r="HB276" s="732"/>
      <c r="HC276" s="732"/>
      <c r="HD276" s="733"/>
      <c r="HE276" s="733"/>
      <c r="HF276" s="732"/>
      <c r="HG276" s="732"/>
      <c r="HH276" s="732"/>
      <c r="HI276" s="732"/>
      <c r="HJ276" s="732"/>
      <c r="HK276" s="732"/>
      <c r="HL276" s="732"/>
      <c r="HM276" s="733"/>
      <c r="HN276" s="733"/>
      <c r="HO276" s="732"/>
      <c r="HP276" s="732"/>
      <c r="HQ276" s="733"/>
      <c r="HR276" s="733"/>
      <c r="HS276" s="732"/>
      <c r="HT276" s="732"/>
      <c r="HU276" s="732"/>
      <c r="HV276" s="732"/>
      <c r="HW276" s="732"/>
      <c r="HX276" s="731"/>
      <c r="HY276" s="734"/>
      <c r="HZ276" s="732"/>
      <c r="IA276" s="732"/>
      <c r="IB276" s="732"/>
      <c r="IC276" s="732"/>
      <c r="ID276" s="732"/>
      <c r="IE276" s="732"/>
      <c r="IF276" s="732"/>
      <c r="IG276" s="735"/>
      <c r="IH276" s="735"/>
      <c r="II276" s="735"/>
      <c r="IJ276" s="735"/>
      <c r="IK276" s="735"/>
      <c r="IL276" s="735"/>
      <c r="IM276" s="735"/>
      <c r="IN276" s="735"/>
      <c r="IO276" s="735"/>
      <c r="IP276" s="735"/>
      <c r="IQ276" s="735"/>
      <c r="IR276" s="735"/>
      <c r="IS276" s="735"/>
      <c r="IT276" s="735"/>
      <c r="IU276" s="735"/>
      <c r="IV276" s="735"/>
      <c r="IW276" s="735"/>
      <c r="IX276" s="735"/>
      <c r="IY276" s="735"/>
      <c r="IZ276" s="735"/>
      <c r="JA276" s="735"/>
      <c r="JB276" s="735"/>
      <c r="JC276" s="735"/>
      <c r="JD276" s="735"/>
      <c r="JE276" s="735"/>
      <c r="JF276" s="735"/>
      <c r="JG276" s="735"/>
      <c r="JH276" s="735"/>
      <c r="JI276" s="735"/>
      <c r="JJ276" s="735"/>
      <c r="JK276" s="735"/>
      <c r="JL276" s="735"/>
      <c r="JM276" s="735"/>
      <c r="JN276" s="735"/>
      <c r="JO276" s="735"/>
      <c r="JP276" s="735"/>
      <c r="JQ276" s="735"/>
      <c r="JR276" s="735"/>
      <c r="JS276" s="735"/>
      <c r="JT276" s="735"/>
      <c r="JU276" s="735"/>
      <c r="JV276" s="735"/>
      <c r="JW276" s="735"/>
      <c r="JX276" s="735"/>
      <c r="JY276" s="732"/>
      <c r="JZ276" s="732"/>
      <c r="KA276" s="732"/>
      <c r="KB276" s="732"/>
      <c r="KC276" s="732"/>
      <c r="KD276" s="732"/>
      <c r="KE276" s="732"/>
      <c r="KF276" s="732"/>
      <c r="KG276" s="732"/>
      <c r="KH276" s="732"/>
      <c r="KI276" s="732"/>
      <c r="KJ276" s="732"/>
      <c r="KK276" s="732"/>
      <c r="KL276" s="732"/>
      <c r="KM276" s="732"/>
      <c r="KN276" s="732"/>
      <c r="KO276" s="732"/>
      <c r="KP276" s="732"/>
      <c r="KQ276" s="732"/>
      <c r="KR276" s="732"/>
      <c r="KS276" s="732"/>
      <c r="KT276" s="732"/>
      <c r="KU276" s="732"/>
      <c r="KV276" s="732"/>
      <c r="KW276" s="733"/>
      <c r="KX276" s="733"/>
      <c r="KY276" s="733"/>
      <c r="KZ276" s="733"/>
      <c r="LA276" s="733"/>
      <c r="LB276" s="732"/>
      <c r="LC276" s="732"/>
      <c r="LD276" s="733"/>
      <c r="LE276" s="733"/>
      <c r="LF276" s="732"/>
      <c r="LG276" s="732"/>
      <c r="LH276" s="733"/>
      <c r="LI276" s="733"/>
      <c r="LJ276" s="732"/>
      <c r="LK276" s="732"/>
      <c r="LL276" s="732"/>
      <c r="LM276" s="732"/>
      <c r="LN276" s="732"/>
      <c r="LO276" s="732"/>
      <c r="LP276" s="732"/>
      <c r="LQ276" s="733"/>
      <c r="LR276" s="733"/>
      <c r="LS276" s="732"/>
      <c r="LT276" s="732"/>
      <c r="LU276" s="733"/>
      <c r="LV276" s="733"/>
      <c r="LW276" s="732"/>
      <c r="LX276" s="732"/>
      <c r="LY276" s="732"/>
      <c r="LZ276" s="732"/>
      <c r="MA276" s="732"/>
      <c r="MB276" s="731"/>
      <c r="MC276" s="734"/>
      <c r="MD276" s="732"/>
      <c r="ME276" s="732"/>
      <c r="MF276" s="732"/>
      <c r="MG276" s="732"/>
      <c r="MH276" s="732"/>
      <c r="MI276" s="732"/>
      <c r="MJ276" s="732"/>
      <c r="MK276" s="735"/>
      <c r="ML276" s="735"/>
      <c r="MM276" s="735"/>
      <c r="MN276" s="735"/>
      <c r="MO276" s="735"/>
      <c r="MP276" s="735"/>
      <c r="MQ276" s="735"/>
      <c r="MR276" s="735"/>
      <c r="MS276" s="735"/>
      <c r="MT276" s="735"/>
      <c r="MU276" s="735"/>
      <c r="MV276" s="735"/>
      <c r="MW276" s="735"/>
      <c r="MX276" s="735"/>
      <c r="MY276" s="735"/>
      <c r="MZ276" s="735"/>
      <c r="NA276" s="735"/>
      <c r="NB276" s="735"/>
      <c r="NC276" s="735"/>
      <c r="ND276" s="735"/>
      <c r="NE276" s="735"/>
      <c r="NF276" s="735"/>
      <c r="NG276" s="735"/>
      <c r="NH276" s="735"/>
      <c r="NI276" s="735"/>
      <c r="NJ276" s="735"/>
      <c r="NK276" s="735"/>
      <c r="NL276" s="735"/>
      <c r="NM276" s="735"/>
      <c r="NN276" s="735"/>
      <c r="NO276" s="735"/>
      <c r="NP276" s="735"/>
      <c r="NQ276" s="735"/>
      <c r="NR276" s="735"/>
      <c r="NS276" s="735"/>
      <c r="NT276" s="735"/>
      <c r="NU276" s="735"/>
      <c r="NV276" s="735"/>
      <c r="NW276" s="735"/>
      <c r="NX276" s="735"/>
      <c r="NY276" s="735"/>
      <c r="NZ276" s="735"/>
      <c r="OA276" s="735"/>
      <c r="OB276" s="735"/>
      <c r="OC276" s="732"/>
      <c r="OD276" s="732"/>
      <c r="OE276" s="732"/>
      <c r="OF276" s="732"/>
      <c r="OG276" s="732"/>
      <c r="OH276" s="732"/>
      <c r="OI276" s="732"/>
      <c r="OJ276" s="732"/>
      <c r="OK276" s="732"/>
      <c r="OL276" s="732"/>
      <c r="OM276" s="732"/>
      <c r="ON276" s="732"/>
      <c r="OO276" s="732"/>
      <c r="OP276" s="732"/>
      <c r="OQ276" s="732"/>
      <c r="OR276" s="732"/>
      <c r="OS276" s="732"/>
      <c r="OT276" s="732"/>
      <c r="OU276" s="732"/>
      <c r="OV276" s="732"/>
      <c r="OW276" s="732"/>
      <c r="OX276" s="732"/>
      <c r="OY276" s="732"/>
      <c r="OZ276" s="732"/>
      <c r="PA276" s="733"/>
      <c r="PB276" s="733"/>
      <c r="PC276" s="733"/>
      <c r="PD276" s="733"/>
      <c r="PE276" s="733"/>
      <c r="PF276" s="732"/>
      <c r="PG276" s="732"/>
      <c r="PH276" s="733"/>
      <c r="PI276" s="733"/>
      <c r="PJ276" s="732"/>
      <c r="PK276" s="732"/>
      <c r="PL276" s="733"/>
      <c r="PM276" s="733"/>
      <c r="PN276" s="732"/>
      <c r="PO276" s="732"/>
      <c r="PP276" s="732"/>
      <c r="PQ276" s="732"/>
      <c r="PR276" s="732"/>
      <c r="PS276" s="732"/>
      <c r="PT276" s="732"/>
      <c r="PU276" s="733"/>
      <c r="PV276" s="733"/>
      <c r="PW276" s="732"/>
      <c r="PX276" s="732"/>
      <c r="PY276" s="733"/>
      <c r="PZ276" s="733"/>
      <c r="QA276" s="732"/>
      <c r="QB276" s="732"/>
      <c r="QC276" s="732"/>
      <c r="QD276" s="732"/>
      <c r="QE276" s="732"/>
      <c r="QF276" s="731"/>
      <c r="QG276" s="734"/>
      <c r="QH276" s="732"/>
      <c r="QI276" s="732"/>
      <c r="QJ276" s="732"/>
      <c r="QK276" s="732"/>
      <c r="QL276" s="732"/>
      <c r="QM276" s="732"/>
      <c r="QN276" s="732"/>
      <c r="QO276" s="735"/>
      <c r="QP276" s="735"/>
      <c r="QQ276" s="735"/>
      <c r="QR276" s="735"/>
      <c r="QS276" s="735"/>
      <c r="QT276" s="735"/>
      <c r="QU276" s="735"/>
      <c r="QV276" s="735"/>
      <c r="QW276" s="735"/>
      <c r="QX276" s="735"/>
      <c r="QY276" s="735"/>
      <c r="QZ276" s="735"/>
      <c r="RA276" s="735"/>
      <c r="RB276" s="735"/>
      <c r="RC276" s="735"/>
      <c r="RD276" s="735"/>
      <c r="RE276" s="735"/>
      <c r="RF276" s="735"/>
      <c r="RG276" s="735"/>
      <c r="RH276" s="735"/>
      <c r="RI276" s="735"/>
      <c r="RJ276" s="735"/>
      <c r="RK276" s="735"/>
      <c r="RL276" s="735"/>
      <c r="RM276" s="735"/>
      <c r="RN276" s="735"/>
      <c r="RO276" s="735"/>
      <c r="RP276" s="735"/>
      <c r="RQ276" s="735"/>
      <c r="RR276" s="735"/>
      <c r="RS276" s="735"/>
      <c r="RT276" s="735"/>
      <c r="RU276" s="735"/>
      <c r="RV276" s="735"/>
      <c r="RW276" s="735"/>
      <c r="RX276" s="735"/>
      <c r="RY276" s="735"/>
      <c r="RZ276" s="735"/>
      <c r="SA276" s="735"/>
      <c r="SB276" s="735"/>
      <c r="SC276" s="735"/>
      <c r="SD276" s="735"/>
      <c r="SE276" s="735"/>
      <c r="SF276" s="735"/>
      <c r="SG276" s="732"/>
      <c r="SH276" s="732"/>
      <c r="SI276" s="732"/>
      <c r="SJ276" s="732"/>
      <c r="SK276" s="732"/>
      <c r="SL276" s="732"/>
      <c r="SM276" s="732"/>
      <c r="SN276" s="732"/>
      <c r="SO276" s="732"/>
      <c r="SP276" s="732"/>
      <c r="SQ276" s="732"/>
      <c r="SR276" s="732"/>
      <c r="SS276" s="732"/>
      <c r="ST276" s="732"/>
      <c r="SU276" s="732"/>
      <c r="SV276" s="732"/>
      <c r="SW276" s="732"/>
      <c r="SX276" s="732"/>
      <c r="SY276" s="732"/>
      <c r="SZ276" s="732"/>
      <c r="TA276" s="732"/>
      <c r="TB276" s="732"/>
      <c r="TC276" s="732"/>
      <c r="TD276" s="732"/>
      <c r="TE276" s="733"/>
      <c r="TF276" s="733"/>
      <c r="TG276" s="733"/>
      <c r="TH276" s="733"/>
      <c r="TI276" s="733"/>
      <c r="TJ276" s="732"/>
      <c r="TK276" s="732"/>
      <c r="TL276" s="733"/>
      <c r="TM276" s="733"/>
      <c r="TN276" s="732"/>
      <c r="TO276" s="732"/>
      <c r="TP276" s="733"/>
      <c r="TQ276" s="733"/>
      <c r="TR276" s="732"/>
      <c r="TS276" s="732"/>
      <c r="TT276" s="732"/>
      <c r="TU276" s="732"/>
      <c r="TV276" s="732"/>
      <c r="TW276" s="732"/>
      <c r="TX276" s="732"/>
      <c r="TY276" s="733"/>
      <c r="TZ276" s="733"/>
      <c r="UA276" s="732"/>
      <c r="UB276" s="732"/>
      <c r="UC276" s="733"/>
      <c r="UD276" s="733"/>
      <c r="UE276" s="732"/>
      <c r="UF276" s="732"/>
      <c r="UG276" s="732"/>
      <c r="UH276" s="732"/>
      <c r="UI276" s="732"/>
      <c r="UJ276" s="731"/>
      <c r="UK276" s="734"/>
      <c r="UL276" s="732"/>
      <c r="UM276" s="732"/>
      <c r="UN276" s="732"/>
      <c r="UO276" s="732"/>
      <c r="UP276" s="732"/>
      <c r="UQ276" s="732"/>
      <c r="UR276" s="732"/>
      <c r="US276" s="735"/>
      <c r="UT276" s="735"/>
      <c r="UU276" s="735"/>
      <c r="UV276" s="735"/>
      <c r="UW276" s="735"/>
      <c r="UX276" s="735"/>
      <c r="UY276" s="735"/>
      <c r="UZ276" s="735"/>
      <c r="VA276" s="735"/>
      <c r="VB276" s="735"/>
      <c r="VC276" s="735"/>
      <c r="VD276" s="735"/>
      <c r="VE276" s="735"/>
      <c r="VF276" s="735"/>
      <c r="VG276" s="735"/>
      <c r="VH276" s="735"/>
      <c r="VI276" s="735"/>
      <c r="VJ276" s="735"/>
      <c r="VK276" s="735"/>
      <c r="VL276" s="735"/>
      <c r="VM276" s="735"/>
      <c r="VN276" s="735"/>
      <c r="VO276" s="735"/>
      <c r="VP276" s="735"/>
      <c r="VQ276" s="735"/>
      <c r="VR276" s="735"/>
      <c r="VS276" s="735"/>
      <c r="VT276" s="735"/>
      <c r="VU276" s="735"/>
      <c r="VV276" s="735"/>
      <c r="VW276" s="735"/>
      <c r="VX276" s="735"/>
      <c r="VY276" s="735"/>
      <c r="VZ276" s="735"/>
      <c r="WA276" s="735"/>
      <c r="WB276" s="735"/>
      <c r="WC276" s="735"/>
      <c r="WD276" s="735"/>
      <c r="WE276" s="735"/>
      <c r="WF276" s="735"/>
      <c r="WG276" s="735"/>
      <c r="WH276" s="735"/>
      <c r="WI276" s="735"/>
      <c r="WJ276" s="735"/>
      <c r="WK276" s="732"/>
      <c r="WL276" s="732"/>
      <c r="WM276" s="732"/>
      <c r="WN276" s="732"/>
      <c r="WO276" s="732"/>
      <c r="WP276" s="732"/>
      <c r="WQ276" s="732"/>
      <c r="WR276" s="732"/>
      <c r="WS276" s="732"/>
      <c r="WT276" s="732"/>
      <c r="WU276" s="732"/>
      <c r="WV276" s="732"/>
      <c r="WW276" s="732"/>
      <c r="WX276" s="732"/>
      <c r="WY276" s="732"/>
      <c r="WZ276" s="732"/>
      <c r="XA276" s="732"/>
      <c r="XB276" s="732"/>
      <c r="XC276" s="732"/>
      <c r="XD276" s="732"/>
      <c r="XE276" s="732"/>
      <c r="XF276" s="732"/>
      <c r="XG276" s="732"/>
      <c r="XH276" s="732"/>
      <c r="XI276" s="733"/>
      <c r="XJ276" s="733"/>
      <c r="XK276" s="733"/>
      <c r="XL276" s="733"/>
      <c r="XM276" s="733"/>
      <c r="XN276" s="732"/>
      <c r="XO276" s="732"/>
      <c r="XP276" s="733"/>
      <c r="XQ276" s="733"/>
      <c r="XR276" s="732"/>
      <c r="XS276" s="732"/>
      <c r="XT276" s="733"/>
      <c r="XU276" s="733"/>
      <c r="XV276" s="732"/>
      <c r="XW276" s="732"/>
      <c r="XX276" s="732"/>
      <c r="XY276" s="732"/>
      <c r="XZ276" s="732"/>
      <c r="YA276" s="732"/>
      <c r="YB276" s="732"/>
      <c r="YC276" s="733"/>
      <c r="YD276" s="733"/>
      <c r="YE276" s="732"/>
      <c r="YF276" s="732"/>
      <c r="YG276" s="733"/>
      <c r="YH276" s="733"/>
      <c r="YI276" s="732"/>
      <c r="YJ276" s="732"/>
      <c r="YK276" s="732"/>
      <c r="YL276" s="732"/>
      <c r="YM276" s="732"/>
      <c r="YN276" s="731"/>
      <c r="YO276" s="734"/>
      <c r="YP276" s="732"/>
      <c r="YQ276" s="732"/>
      <c r="YR276" s="732"/>
      <c r="YS276" s="732"/>
      <c r="YT276" s="732"/>
      <c r="YU276" s="732"/>
      <c r="YV276" s="732"/>
      <c r="YW276" s="735"/>
      <c r="YX276" s="735"/>
      <c r="YY276" s="735"/>
      <c r="YZ276" s="735"/>
      <c r="ZA276" s="735"/>
      <c r="ZB276" s="735"/>
      <c r="ZC276" s="735"/>
      <c r="ZD276" s="735"/>
      <c r="ZE276" s="735"/>
      <c r="ZF276" s="735"/>
      <c r="ZG276" s="735"/>
      <c r="ZH276" s="735"/>
      <c r="ZI276" s="735"/>
      <c r="ZJ276" s="735"/>
      <c r="ZK276" s="735"/>
      <c r="ZL276" s="735"/>
      <c r="ZM276" s="735"/>
      <c r="ZN276" s="735"/>
      <c r="ZO276" s="735"/>
      <c r="ZP276" s="735"/>
      <c r="ZQ276" s="735"/>
      <c r="ZR276" s="735"/>
      <c r="ZS276" s="735"/>
      <c r="ZT276" s="735"/>
      <c r="ZU276" s="735"/>
      <c r="ZV276" s="735"/>
      <c r="ZW276" s="735"/>
      <c r="ZX276" s="735"/>
      <c r="ZY276" s="735"/>
      <c r="ZZ276" s="735"/>
      <c r="AAA276" s="735"/>
      <c r="AAB276" s="735"/>
      <c r="AAC276" s="735"/>
      <c r="AAD276" s="735"/>
      <c r="AAE276" s="735"/>
      <c r="AAF276" s="735"/>
      <c r="AAG276" s="735"/>
      <c r="AAH276" s="735"/>
      <c r="AAI276" s="735"/>
      <c r="AAJ276" s="735"/>
      <c r="AAK276" s="735"/>
      <c r="AAL276" s="735"/>
      <c r="AAM276" s="735"/>
      <c r="AAN276" s="735"/>
      <c r="AAO276" s="732"/>
      <c r="AAP276" s="732"/>
      <c r="AAQ276" s="732"/>
      <c r="AAR276" s="732"/>
      <c r="AAS276" s="732"/>
      <c r="AAT276" s="732"/>
      <c r="AAU276" s="732"/>
      <c r="AAV276" s="732"/>
      <c r="AAW276" s="732"/>
      <c r="AAX276" s="732"/>
      <c r="AAY276" s="732"/>
      <c r="AAZ276" s="732"/>
      <c r="ABA276" s="732"/>
      <c r="ABB276" s="732"/>
      <c r="ABC276" s="732"/>
      <c r="ABD276" s="732"/>
      <c r="ABE276" s="732"/>
      <c r="ABF276" s="732"/>
      <c r="ABG276" s="732"/>
      <c r="ABH276" s="732"/>
      <c r="ABI276" s="732"/>
      <c r="ABJ276" s="732"/>
      <c r="ABK276" s="732"/>
      <c r="ABL276" s="732"/>
      <c r="ABM276" s="733"/>
      <c r="ABN276" s="733"/>
      <c r="ABO276" s="733"/>
      <c r="ABP276" s="733"/>
      <c r="ABQ276" s="733"/>
      <c r="ABR276" s="732"/>
      <c r="ABS276" s="732"/>
      <c r="ABT276" s="733"/>
      <c r="ABU276" s="733"/>
      <c r="ABV276" s="732"/>
      <c r="ABW276" s="732"/>
      <c r="ABX276" s="733"/>
      <c r="ABY276" s="733"/>
      <c r="ABZ276" s="732"/>
      <c r="ACA276" s="732"/>
      <c r="ACB276" s="732"/>
      <c r="ACC276" s="732"/>
      <c r="ACD276" s="732"/>
      <c r="ACE276" s="732"/>
      <c r="ACF276" s="732"/>
      <c r="ACG276" s="733"/>
      <c r="ACH276" s="733"/>
      <c r="ACI276" s="732"/>
      <c r="ACJ276" s="732"/>
      <c r="ACK276" s="733"/>
      <c r="ACL276" s="733"/>
      <c r="ACM276" s="732"/>
      <c r="ACN276" s="732"/>
      <c r="ACO276" s="732"/>
      <c r="ACP276" s="732"/>
      <c r="ACQ276" s="732"/>
      <c r="ACR276" s="731"/>
      <c r="ACS276" s="734"/>
      <c r="ACT276" s="732"/>
      <c r="ACU276" s="732"/>
      <c r="ACV276" s="732"/>
      <c r="ACW276" s="732"/>
      <c r="ACX276" s="732"/>
      <c r="ACY276" s="732"/>
      <c r="ACZ276" s="732"/>
      <c r="ADA276" s="735"/>
      <c r="ADB276" s="735"/>
      <c r="ADC276" s="735"/>
      <c r="ADD276" s="735"/>
      <c r="ADE276" s="735"/>
      <c r="ADF276" s="735"/>
      <c r="ADG276" s="735"/>
      <c r="ADH276" s="735"/>
      <c r="ADI276" s="735"/>
      <c r="ADJ276" s="735"/>
      <c r="ADK276" s="735"/>
      <c r="ADL276" s="735"/>
      <c r="ADM276" s="735"/>
      <c r="ADN276" s="735"/>
      <c r="ADO276" s="735"/>
      <c r="ADP276" s="735"/>
      <c r="ADQ276" s="735"/>
      <c r="ADR276" s="735"/>
      <c r="ADS276" s="735"/>
      <c r="ADT276" s="735"/>
      <c r="ADU276" s="735"/>
      <c r="ADV276" s="735"/>
      <c r="ADW276" s="735"/>
      <c r="ADX276" s="735"/>
      <c r="ADY276" s="735"/>
      <c r="ADZ276" s="735"/>
      <c r="AEA276" s="735"/>
      <c r="AEB276" s="735"/>
      <c r="AEC276" s="735"/>
      <c r="AED276" s="735"/>
      <c r="AEE276" s="735"/>
      <c r="AEF276" s="735"/>
      <c r="AEG276" s="735"/>
      <c r="AEH276" s="735"/>
      <c r="AEI276" s="735"/>
      <c r="AEJ276" s="735"/>
      <c r="AEK276" s="735"/>
      <c r="AEL276" s="735"/>
      <c r="AEM276" s="735"/>
      <c r="AEN276" s="735"/>
      <c r="AEO276" s="735"/>
      <c r="AEP276" s="735"/>
      <c r="AEQ276" s="735"/>
      <c r="AER276" s="735"/>
      <c r="AES276" s="732"/>
      <c r="AET276" s="732"/>
      <c r="AEU276" s="732"/>
      <c r="AEV276" s="732"/>
      <c r="AEW276" s="732"/>
      <c r="AEX276" s="732"/>
      <c r="AEY276" s="732"/>
      <c r="AEZ276" s="732"/>
      <c r="AFA276" s="732"/>
      <c r="AFB276" s="732"/>
      <c r="AFC276" s="732"/>
      <c r="AFD276" s="732"/>
      <c r="AFE276" s="732"/>
      <c r="AFF276" s="732"/>
      <c r="AFG276" s="732"/>
      <c r="AFH276" s="732"/>
      <c r="AFI276" s="732"/>
      <c r="AFJ276" s="732"/>
      <c r="AFK276" s="732"/>
      <c r="AFL276" s="732"/>
      <c r="AFM276" s="732"/>
      <c r="AFN276" s="732"/>
      <c r="AFO276" s="732"/>
      <c r="AFP276" s="732"/>
      <c r="AFQ276" s="733"/>
      <c r="AFR276" s="733"/>
      <c r="AFS276" s="733"/>
      <c r="AFT276" s="733"/>
      <c r="AFU276" s="733"/>
      <c r="AFV276" s="732"/>
      <c r="AFW276" s="732"/>
      <c r="AFX276" s="733"/>
      <c r="AFY276" s="733"/>
      <c r="AFZ276" s="732"/>
      <c r="AGA276" s="732"/>
      <c r="AGB276" s="733"/>
      <c r="AGC276" s="733"/>
      <c r="AGD276" s="732"/>
      <c r="AGE276" s="732"/>
      <c r="AGF276" s="732"/>
      <c r="AGG276" s="732"/>
      <c r="AGH276" s="732"/>
      <c r="AGI276" s="732"/>
      <c r="AGJ276" s="732"/>
      <c r="AGK276" s="733"/>
      <c r="AGL276" s="733"/>
      <c r="AGM276" s="732"/>
      <c r="AGN276" s="732"/>
      <c r="AGO276" s="733"/>
      <c r="AGP276" s="733"/>
      <c r="AGQ276" s="732"/>
      <c r="AGR276" s="732"/>
      <c r="AGS276" s="732"/>
      <c r="AGT276" s="732"/>
      <c r="AGU276" s="732"/>
      <c r="AGV276" s="731"/>
      <c r="AGW276" s="734"/>
      <c r="AGX276" s="732"/>
      <c r="AGY276" s="732"/>
      <c r="AGZ276" s="732"/>
      <c r="AHA276" s="732"/>
      <c r="AHB276" s="732"/>
      <c r="AHC276" s="732"/>
      <c r="AHD276" s="732"/>
      <c r="AHE276" s="735"/>
      <c r="AHF276" s="735"/>
      <c r="AHG276" s="735"/>
      <c r="AHH276" s="735"/>
      <c r="AHI276" s="735"/>
      <c r="AHJ276" s="735"/>
      <c r="AHK276" s="735"/>
      <c r="AHL276" s="735"/>
      <c r="AHM276" s="735"/>
      <c r="AHN276" s="735"/>
      <c r="AHO276" s="735"/>
      <c r="AHP276" s="735"/>
      <c r="AHQ276" s="735"/>
      <c r="AHR276" s="735"/>
      <c r="AHS276" s="735"/>
      <c r="AHT276" s="735"/>
      <c r="AHU276" s="735"/>
      <c r="AHV276" s="735"/>
      <c r="AHW276" s="735"/>
      <c r="AHX276" s="735"/>
      <c r="AHY276" s="735"/>
      <c r="AHZ276" s="735"/>
      <c r="AIA276" s="735"/>
      <c r="AIB276" s="735"/>
      <c r="AIC276" s="735"/>
      <c r="AID276" s="735"/>
      <c r="AIE276" s="735"/>
      <c r="AIF276" s="735"/>
      <c r="AIG276" s="735"/>
      <c r="AIH276" s="735"/>
      <c r="AII276" s="735"/>
      <c r="AIJ276" s="735"/>
      <c r="AIK276" s="735"/>
      <c r="AIL276" s="735"/>
      <c r="AIM276" s="735"/>
      <c r="AIN276" s="735"/>
      <c r="AIO276" s="735"/>
      <c r="AIP276" s="735"/>
      <c r="AIQ276" s="735"/>
      <c r="AIR276" s="735"/>
      <c r="AIS276" s="735"/>
      <c r="AIT276" s="735"/>
      <c r="AIU276" s="735"/>
      <c r="AIV276" s="735"/>
      <c r="AIW276" s="732"/>
      <c r="AIX276" s="732"/>
      <c r="AIY276" s="732"/>
      <c r="AIZ276" s="732"/>
      <c r="AJA276" s="732"/>
      <c r="AJB276" s="732"/>
      <c r="AJC276" s="732"/>
      <c r="AJD276" s="732"/>
      <c r="AJE276" s="732"/>
      <c r="AJF276" s="732"/>
      <c r="AJG276" s="732"/>
      <c r="AJH276" s="732"/>
      <c r="AJI276" s="732"/>
      <c r="AJJ276" s="732"/>
      <c r="AJK276" s="732"/>
      <c r="AJL276" s="732"/>
      <c r="AJM276" s="732"/>
      <c r="AJN276" s="732"/>
      <c r="AJO276" s="732"/>
      <c r="AJP276" s="732"/>
      <c r="AJQ276" s="732"/>
      <c r="AJR276" s="732"/>
      <c r="AJS276" s="732"/>
      <c r="AJT276" s="732"/>
      <c r="AJU276" s="733"/>
      <c r="AJV276" s="733"/>
      <c r="AJW276" s="733"/>
      <c r="AJX276" s="733"/>
      <c r="AJY276" s="733"/>
      <c r="AJZ276" s="732"/>
      <c r="AKA276" s="732"/>
      <c r="AKB276" s="733"/>
      <c r="AKC276" s="733"/>
      <c r="AKD276" s="732"/>
      <c r="AKE276" s="732"/>
      <c r="AKF276" s="733"/>
      <c r="AKG276" s="733"/>
      <c r="AKH276" s="732"/>
      <c r="AKI276" s="732"/>
      <c r="AKJ276" s="732"/>
      <c r="AKK276" s="732"/>
      <c r="AKL276" s="732"/>
      <c r="AKM276" s="732"/>
      <c r="AKN276" s="732"/>
      <c r="AKO276" s="733"/>
      <c r="AKP276" s="733"/>
      <c r="AKQ276" s="732"/>
      <c r="AKR276" s="732"/>
      <c r="AKS276" s="733"/>
      <c r="AKT276" s="733"/>
      <c r="AKU276" s="732"/>
      <c r="AKV276" s="732"/>
      <c r="AKW276" s="732"/>
      <c r="AKX276" s="732"/>
      <c r="AKY276" s="732"/>
      <c r="AKZ276" s="731"/>
      <c r="ALA276" s="734"/>
      <c r="ALB276" s="732"/>
      <c r="ALC276" s="732"/>
      <c r="ALD276" s="732"/>
      <c r="ALE276" s="732"/>
      <c r="ALF276" s="732"/>
      <c r="ALG276" s="732"/>
      <c r="ALH276" s="732"/>
      <c r="ALI276" s="735"/>
      <c r="ALJ276" s="735"/>
      <c r="ALK276" s="735"/>
      <c r="ALL276" s="735"/>
      <c r="ALM276" s="735"/>
      <c r="ALN276" s="735"/>
      <c r="ALO276" s="735"/>
      <c r="ALP276" s="735"/>
      <c r="ALQ276" s="735"/>
      <c r="ALR276" s="735"/>
      <c r="ALS276" s="735"/>
      <c r="ALT276" s="735"/>
      <c r="ALU276" s="735"/>
      <c r="ALV276" s="735"/>
      <c r="ALW276" s="735"/>
      <c r="ALX276" s="735"/>
      <c r="ALY276" s="735"/>
      <c r="ALZ276" s="735"/>
      <c r="AMA276" s="735"/>
      <c r="AMB276" s="735"/>
      <c r="AMC276" s="735"/>
      <c r="AMD276" s="735"/>
      <c r="AME276" s="735"/>
      <c r="AMF276" s="735"/>
      <c r="AMG276" s="735"/>
      <c r="AMH276" s="735"/>
      <c r="AMI276" s="735"/>
      <c r="AMJ276" s="735"/>
      <c r="AMK276" s="735"/>
      <c r="AML276" s="735"/>
      <c r="AMM276" s="735"/>
      <c r="AMN276" s="735"/>
      <c r="AMO276" s="735"/>
      <c r="AMP276" s="735"/>
      <c r="AMQ276" s="735"/>
      <c r="AMR276" s="735"/>
      <c r="AMS276" s="735"/>
      <c r="AMT276" s="735"/>
      <c r="AMU276" s="735"/>
      <c r="AMV276" s="735"/>
      <c r="AMW276" s="735"/>
      <c r="AMX276" s="735"/>
      <c r="AMY276" s="735"/>
      <c r="AMZ276" s="735"/>
      <c r="ANA276" s="732"/>
      <c r="ANB276" s="732"/>
      <c r="ANC276" s="732"/>
      <c r="AND276" s="732"/>
      <c r="ANE276" s="732"/>
      <c r="ANF276" s="732"/>
      <c r="ANG276" s="732"/>
      <c r="ANH276" s="732"/>
      <c r="ANI276" s="732"/>
      <c r="ANJ276" s="732"/>
      <c r="ANK276" s="732"/>
      <c r="ANL276" s="732"/>
      <c r="ANM276" s="732"/>
      <c r="ANN276" s="732"/>
      <c r="ANO276" s="732"/>
      <c r="ANP276" s="732"/>
      <c r="ANQ276" s="732"/>
      <c r="ANR276" s="732"/>
      <c r="ANS276" s="732"/>
      <c r="ANT276" s="732"/>
      <c r="ANU276" s="732"/>
      <c r="ANV276" s="732"/>
      <c r="ANW276" s="732"/>
      <c r="ANX276" s="732"/>
      <c r="ANY276" s="733"/>
      <c r="ANZ276" s="733"/>
      <c r="AOA276" s="733"/>
      <c r="AOB276" s="733"/>
      <c r="AOC276" s="733"/>
      <c r="AOD276" s="732"/>
      <c r="AOE276" s="732"/>
      <c r="AOF276" s="733"/>
      <c r="AOG276" s="733"/>
      <c r="AOH276" s="732"/>
      <c r="AOI276" s="732"/>
      <c r="AOJ276" s="733"/>
      <c r="AOK276" s="733"/>
      <c r="AOL276" s="732"/>
      <c r="AOM276" s="732"/>
      <c r="AON276" s="732"/>
      <c r="AOO276" s="732"/>
      <c r="AOP276" s="732"/>
      <c r="AOQ276" s="732"/>
      <c r="AOR276" s="732"/>
      <c r="AOS276" s="733"/>
      <c r="AOT276" s="733"/>
      <c r="AOU276" s="732"/>
      <c r="AOV276" s="732"/>
      <c r="AOW276" s="733"/>
      <c r="AOX276" s="733"/>
      <c r="AOY276" s="732"/>
      <c r="AOZ276" s="732"/>
      <c r="APA276" s="732"/>
      <c r="APB276" s="732"/>
      <c r="APC276" s="732"/>
      <c r="APD276" s="731"/>
      <c r="APE276" s="734"/>
      <c r="APF276" s="732"/>
      <c r="APG276" s="732"/>
      <c r="APH276" s="732"/>
      <c r="API276" s="732"/>
      <c r="APJ276" s="732"/>
      <c r="APK276" s="732"/>
      <c r="APL276" s="732"/>
      <c r="APM276" s="735"/>
      <c r="APN276" s="735"/>
      <c r="APO276" s="735"/>
      <c r="APP276" s="735"/>
      <c r="APQ276" s="735"/>
      <c r="APR276" s="735"/>
      <c r="APS276" s="735"/>
      <c r="APT276" s="735"/>
      <c r="APU276" s="735"/>
      <c r="APV276" s="735"/>
      <c r="APW276" s="735"/>
      <c r="APX276" s="735"/>
      <c r="APY276" s="735"/>
      <c r="APZ276" s="735"/>
      <c r="AQA276" s="735"/>
      <c r="AQB276" s="735"/>
      <c r="AQC276" s="735"/>
      <c r="AQD276" s="735"/>
      <c r="AQE276" s="735"/>
      <c r="AQF276" s="735"/>
      <c r="AQG276" s="735"/>
      <c r="AQH276" s="735"/>
      <c r="AQI276" s="735"/>
      <c r="AQJ276" s="735"/>
      <c r="AQK276" s="735"/>
      <c r="AQL276" s="735"/>
      <c r="AQM276" s="735"/>
      <c r="AQN276" s="735"/>
      <c r="AQO276" s="735"/>
      <c r="AQP276" s="735"/>
      <c r="AQQ276" s="735"/>
      <c r="AQR276" s="735"/>
      <c r="AQS276" s="735"/>
      <c r="AQT276" s="735"/>
      <c r="AQU276" s="735"/>
      <c r="AQV276" s="735"/>
      <c r="AQW276" s="735"/>
      <c r="AQX276" s="735"/>
      <c r="AQY276" s="735"/>
      <c r="AQZ276" s="735"/>
      <c r="ARA276" s="735"/>
      <c r="ARB276" s="735"/>
      <c r="ARC276" s="735"/>
      <c r="ARD276" s="735"/>
      <c r="ARE276" s="732"/>
      <c r="ARF276" s="732"/>
      <c r="ARG276" s="732"/>
      <c r="ARH276" s="732"/>
      <c r="ARI276" s="732"/>
      <c r="ARJ276" s="732"/>
      <c r="ARK276" s="732"/>
      <c r="ARL276" s="732"/>
      <c r="ARM276" s="732"/>
      <c r="ARN276" s="732"/>
      <c r="ARO276" s="732"/>
      <c r="ARP276" s="732"/>
      <c r="ARQ276" s="732"/>
      <c r="ARR276" s="732"/>
      <c r="ARS276" s="732"/>
      <c r="ART276" s="732"/>
      <c r="ARU276" s="732"/>
      <c r="ARV276" s="732"/>
      <c r="ARW276" s="732"/>
      <c r="ARX276" s="732"/>
      <c r="ARY276" s="732"/>
      <c r="ARZ276" s="732"/>
      <c r="ASA276" s="732"/>
      <c r="ASB276" s="732"/>
      <c r="ASC276" s="733"/>
      <c r="ASD276" s="733"/>
      <c r="ASE276" s="733"/>
      <c r="ASF276" s="733"/>
      <c r="ASG276" s="733"/>
      <c r="ASH276" s="732"/>
      <c r="ASI276" s="732"/>
      <c r="ASJ276" s="733"/>
      <c r="ASK276" s="733"/>
      <c r="ASL276" s="732"/>
      <c r="ASM276" s="732"/>
      <c r="ASN276" s="733"/>
      <c r="ASO276" s="733"/>
      <c r="ASP276" s="732"/>
      <c r="ASQ276" s="732"/>
      <c r="ASR276" s="732"/>
      <c r="ASS276" s="732"/>
      <c r="AST276" s="732"/>
      <c r="ASU276" s="732"/>
      <c r="ASV276" s="732"/>
      <c r="ASW276" s="733"/>
      <c r="ASX276" s="733"/>
      <c r="ASY276" s="732"/>
      <c r="ASZ276" s="732"/>
      <c r="ATA276" s="733"/>
      <c r="ATB276" s="733"/>
      <c r="ATC276" s="732"/>
      <c r="ATD276" s="732"/>
      <c r="ATE276" s="732"/>
      <c r="ATF276" s="732"/>
      <c r="ATG276" s="732"/>
      <c r="ATH276" s="731"/>
      <c r="ATI276" s="734"/>
      <c r="ATJ276" s="732"/>
      <c r="ATK276" s="732"/>
      <c r="ATL276" s="732"/>
      <c r="ATM276" s="732"/>
      <c r="ATN276" s="732"/>
      <c r="ATO276" s="732"/>
      <c r="ATP276" s="732"/>
      <c r="ATQ276" s="735"/>
      <c r="ATR276" s="735"/>
      <c r="ATS276" s="735"/>
      <c r="ATT276" s="735"/>
      <c r="ATU276" s="735"/>
      <c r="ATV276" s="735"/>
      <c r="ATW276" s="735"/>
      <c r="ATX276" s="735"/>
      <c r="ATY276" s="735"/>
      <c r="ATZ276" s="735"/>
      <c r="AUA276" s="735"/>
      <c r="AUB276" s="735"/>
      <c r="AUC276" s="735"/>
      <c r="AUD276" s="735"/>
      <c r="AUE276" s="735"/>
      <c r="AUF276" s="735"/>
      <c r="AUG276" s="735"/>
      <c r="AUH276" s="735"/>
      <c r="AUI276" s="735"/>
      <c r="AUJ276" s="735"/>
      <c r="AUK276" s="735"/>
      <c r="AUL276" s="735"/>
      <c r="AUM276" s="735"/>
      <c r="AUN276" s="735"/>
      <c r="AUO276" s="735"/>
      <c r="AUP276" s="735"/>
      <c r="AUQ276" s="735"/>
      <c r="AUR276" s="735"/>
      <c r="AUS276" s="735"/>
      <c r="AUT276" s="735"/>
      <c r="AUU276" s="735"/>
      <c r="AUV276" s="735"/>
      <c r="AUW276" s="735"/>
      <c r="AUX276" s="735"/>
      <c r="AUY276" s="735"/>
      <c r="AUZ276" s="735"/>
      <c r="AVA276" s="735"/>
      <c r="AVB276" s="735"/>
      <c r="AVC276" s="735"/>
      <c r="AVD276" s="735"/>
      <c r="AVE276" s="735"/>
      <c r="AVF276" s="735"/>
      <c r="AVG276" s="735"/>
      <c r="AVH276" s="735"/>
      <c r="AVI276" s="732"/>
      <c r="AVJ276" s="732"/>
      <c r="AVK276" s="732"/>
      <c r="AVL276" s="732"/>
      <c r="AVM276" s="732"/>
      <c r="AVN276" s="732"/>
      <c r="AVO276" s="732"/>
      <c r="AVP276" s="732"/>
      <c r="AVQ276" s="732"/>
      <c r="AVR276" s="732"/>
      <c r="AVS276" s="732"/>
      <c r="AVT276" s="732"/>
      <c r="AVU276" s="732"/>
      <c r="AVV276" s="732"/>
      <c r="AVW276" s="732"/>
      <c r="AVX276" s="732"/>
      <c r="AVY276" s="732"/>
      <c r="AVZ276" s="732"/>
      <c r="AWA276" s="732"/>
      <c r="AWB276" s="732"/>
      <c r="AWC276" s="732"/>
      <c r="AWD276" s="732"/>
      <c r="AWE276" s="732"/>
      <c r="AWF276" s="732"/>
      <c r="AWG276" s="733"/>
      <c r="AWH276" s="733"/>
      <c r="AWI276" s="733"/>
      <c r="AWJ276" s="733"/>
      <c r="AWK276" s="733"/>
      <c r="AWL276" s="732"/>
      <c r="AWM276" s="732"/>
      <c r="AWN276" s="733"/>
      <c r="AWO276" s="733"/>
      <c r="AWP276" s="732"/>
      <c r="AWQ276" s="732"/>
      <c r="AWR276" s="733"/>
      <c r="AWS276" s="733"/>
      <c r="AWT276" s="732"/>
      <c r="AWU276" s="732"/>
      <c r="AWV276" s="732"/>
      <c r="AWW276" s="732"/>
      <c r="AWX276" s="732"/>
      <c r="AWY276" s="732"/>
      <c r="AWZ276" s="732"/>
      <c r="AXA276" s="733"/>
      <c r="AXB276" s="733"/>
      <c r="AXC276" s="732"/>
      <c r="AXD276" s="732"/>
      <c r="AXE276" s="733"/>
      <c r="AXF276" s="733"/>
      <c r="AXG276" s="732"/>
      <c r="AXH276" s="732"/>
      <c r="AXI276" s="732"/>
      <c r="AXJ276" s="732"/>
      <c r="AXK276" s="732"/>
      <c r="AXL276" s="731"/>
      <c r="AXM276" s="734"/>
      <c r="AXN276" s="732"/>
      <c r="AXO276" s="732"/>
      <c r="AXP276" s="732"/>
      <c r="AXQ276" s="732"/>
      <c r="AXR276" s="732"/>
      <c r="AXS276" s="732"/>
      <c r="AXT276" s="732"/>
      <c r="AXU276" s="735"/>
      <c r="AXV276" s="735"/>
      <c r="AXW276" s="735"/>
      <c r="AXX276" s="735"/>
      <c r="AXY276" s="735"/>
      <c r="AXZ276" s="735"/>
      <c r="AYA276" s="735"/>
      <c r="AYB276" s="735"/>
      <c r="AYC276" s="735"/>
      <c r="AYD276" s="735"/>
      <c r="AYE276" s="735"/>
      <c r="AYF276" s="735"/>
      <c r="AYG276" s="735"/>
      <c r="AYH276" s="735"/>
      <c r="AYI276" s="735"/>
      <c r="AYJ276" s="735"/>
      <c r="AYK276" s="735"/>
      <c r="AYL276" s="735"/>
      <c r="AYM276" s="735"/>
      <c r="AYN276" s="735"/>
      <c r="AYO276" s="735"/>
      <c r="AYP276" s="735"/>
      <c r="AYQ276" s="735"/>
      <c r="AYR276" s="735"/>
      <c r="AYS276" s="735"/>
      <c r="AYT276" s="735"/>
      <c r="AYU276" s="735"/>
      <c r="AYV276" s="735"/>
      <c r="AYW276" s="735"/>
      <c r="AYX276" s="735"/>
      <c r="AYY276" s="735"/>
      <c r="AYZ276" s="735"/>
      <c r="AZA276" s="735"/>
      <c r="AZB276" s="735"/>
      <c r="AZC276" s="735"/>
      <c r="AZD276" s="735"/>
      <c r="AZE276" s="735"/>
      <c r="AZF276" s="735"/>
      <c r="AZG276" s="735"/>
      <c r="AZH276" s="735"/>
      <c r="AZI276" s="735"/>
      <c r="AZJ276" s="735"/>
      <c r="AZK276" s="735"/>
      <c r="AZL276" s="735"/>
      <c r="AZM276" s="732"/>
      <c r="AZN276" s="732"/>
      <c r="AZO276" s="732"/>
      <c r="AZP276" s="732"/>
      <c r="AZQ276" s="732"/>
      <c r="AZR276" s="732"/>
      <c r="AZS276" s="732"/>
      <c r="AZT276" s="732"/>
      <c r="AZU276" s="732"/>
      <c r="AZV276" s="732"/>
      <c r="AZW276" s="732"/>
      <c r="AZX276" s="732"/>
      <c r="AZY276" s="732"/>
      <c r="AZZ276" s="732"/>
      <c r="BAA276" s="732"/>
      <c r="BAB276" s="732"/>
      <c r="BAC276" s="732"/>
      <c r="BAD276" s="732"/>
      <c r="BAE276" s="732"/>
      <c r="BAF276" s="732"/>
      <c r="BAG276" s="732"/>
      <c r="BAH276" s="732"/>
      <c r="BAI276" s="732"/>
      <c r="BAJ276" s="732"/>
      <c r="BAK276" s="733"/>
      <c r="BAL276" s="733"/>
      <c r="BAM276" s="733"/>
      <c r="BAN276" s="733"/>
      <c r="BAO276" s="733"/>
      <c r="BAP276" s="732"/>
      <c r="BAQ276" s="732"/>
      <c r="BAR276" s="733"/>
      <c r="BAS276" s="733"/>
      <c r="BAT276" s="732"/>
      <c r="BAU276" s="732"/>
      <c r="BAV276" s="733"/>
      <c r="BAW276" s="733"/>
      <c r="BAX276" s="732"/>
      <c r="BAY276" s="732"/>
      <c r="BAZ276" s="732"/>
      <c r="BBA276" s="732"/>
      <c r="BBB276" s="732"/>
      <c r="BBC276" s="732"/>
      <c r="BBD276" s="732"/>
      <c r="BBE276" s="733"/>
      <c r="BBF276" s="733"/>
      <c r="BBG276" s="732"/>
      <c r="BBH276" s="732"/>
      <c r="BBI276" s="733"/>
      <c r="BBJ276" s="733"/>
      <c r="BBK276" s="732"/>
      <c r="BBL276" s="732"/>
      <c r="BBM276" s="732"/>
      <c r="BBN276" s="732"/>
      <c r="BBO276" s="732"/>
      <c r="BBP276" s="731"/>
      <c r="BBQ276" s="734"/>
      <c r="BBR276" s="732"/>
      <c r="BBS276" s="732"/>
      <c r="BBT276" s="732"/>
      <c r="BBU276" s="732"/>
      <c r="BBV276" s="732"/>
      <c r="BBW276" s="732"/>
      <c r="BBX276" s="732"/>
      <c r="BBY276" s="735"/>
      <c r="BBZ276" s="735"/>
      <c r="BCA276" s="735"/>
      <c r="BCB276" s="735"/>
      <c r="BCC276" s="735"/>
      <c r="BCD276" s="735"/>
      <c r="BCE276" s="735"/>
      <c r="BCF276" s="735"/>
      <c r="BCG276" s="735"/>
      <c r="BCH276" s="735"/>
      <c r="BCI276" s="735"/>
      <c r="BCJ276" s="735"/>
      <c r="BCK276" s="735"/>
      <c r="BCL276" s="735"/>
      <c r="BCM276" s="735"/>
      <c r="BCN276" s="735"/>
      <c r="BCO276" s="735"/>
      <c r="BCP276" s="735"/>
      <c r="BCQ276" s="735"/>
      <c r="BCR276" s="735"/>
      <c r="BCS276" s="735"/>
      <c r="BCT276" s="735"/>
      <c r="BCU276" s="735"/>
      <c r="BCV276" s="735"/>
      <c r="BCW276" s="735"/>
      <c r="BCX276" s="735"/>
      <c r="BCY276" s="735"/>
      <c r="BCZ276" s="735"/>
      <c r="BDA276" s="735"/>
      <c r="BDB276" s="735"/>
      <c r="BDC276" s="735"/>
      <c r="BDD276" s="735"/>
      <c r="BDE276" s="735"/>
      <c r="BDF276" s="735"/>
      <c r="BDG276" s="735"/>
      <c r="BDH276" s="735"/>
      <c r="BDI276" s="735"/>
      <c r="BDJ276" s="735"/>
      <c r="BDK276" s="735"/>
      <c r="BDL276" s="735"/>
      <c r="BDM276" s="735"/>
      <c r="BDN276" s="735"/>
      <c r="BDO276" s="735"/>
      <c r="BDP276" s="735"/>
      <c r="BDQ276" s="732"/>
      <c r="BDR276" s="732"/>
      <c r="BDS276" s="732"/>
      <c r="BDT276" s="732"/>
      <c r="BDU276" s="732"/>
      <c r="BDV276" s="732"/>
      <c r="BDW276" s="732"/>
      <c r="BDX276" s="732"/>
      <c r="BDY276" s="732"/>
      <c r="BDZ276" s="732"/>
      <c r="BEA276" s="732"/>
      <c r="BEB276" s="732"/>
      <c r="BEC276" s="732"/>
      <c r="BED276" s="732"/>
      <c r="BEE276" s="732"/>
      <c r="BEF276" s="732"/>
      <c r="BEG276" s="732"/>
      <c r="BEH276" s="732"/>
      <c r="BEI276" s="732"/>
      <c r="BEJ276" s="732"/>
      <c r="BEK276" s="732"/>
      <c r="BEL276" s="732"/>
      <c r="BEM276" s="732"/>
      <c r="BEN276" s="732"/>
      <c r="BEO276" s="733"/>
      <c r="BEP276" s="733"/>
      <c r="BEQ276" s="733"/>
      <c r="BER276" s="733"/>
      <c r="BES276" s="733"/>
      <c r="BET276" s="732"/>
      <c r="BEU276" s="732"/>
      <c r="BEV276" s="733"/>
      <c r="BEW276" s="733"/>
      <c r="BEX276" s="732"/>
      <c r="BEY276" s="732"/>
      <c r="BEZ276" s="733"/>
      <c r="BFA276" s="733"/>
      <c r="BFB276" s="732"/>
      <c r="BFC276" s="732"/>
      <c r="BFD276" s="732"/>
      <c r="BFE276" s="732"/>
      <c r="BFF276" s="732"/>
      <c r="BFG276" s="732"/>
      <c r="BFH276" s="732"/>
      <c r="BFI276" s="733"/>
      <c r="BFJ276" s="733"/>
      <c r="BFK276" s="732"/>
      <c r="BFL276" s="732"/>
      <c r="BFM276" s="733"/>
      <c r="BFN276" s="733"/>
      <c r="BFO276" s="732"/>
      <c r="BFP276" s="732"/>
      <c r="BFQ276" s="732"/>
      <c r="BFR276" s="732"/>
      <c r="BFS276" s="732"/>
      <c r="BFT276" s="731"/>
      <c r="BFU276" s="734"/>
      <c r="BFV276" s="732"/>
      <c r="BFW276" s="732"/>
      <c r="BFX276" s="732"/>
      <c r="BFY276" s="732"/>
      <c r="BFZ276" s="732"/>
      <c r="BGA276" s="732"/>
      <c r="BGB276" s="732"/>
      <c r="BGC276" s="735"/>
      <c r="BGD276" s="735"/>
      <c r="BGE276" s="735"/>
      <c r="BGF276" s="735"/>
      <c r="BGG276" s="735"/>
      <c r="BGH276" s="735"/>
      <c r="BGI276" s="735"/>
      <c r="BGJ276" s="735"/>
      <c r="BGK276" s="735"/>
      <c r="BGL276" s="735"/>
      <c r="BGM276" s="735"/>
      <c r="BGN276" s="735"/>
      <c r="BGO276" s="735"/>
      <c r="BGP276" s="735"/>
      <c r="BGQ276" s="735"/>
      <c r="BGR276" s="735"/>
      <c r="BGS276" s="735"/>
      <c r="BGT276" s="735"/>
      <c r="BGU276" s="735"/>
      <c r="BGV276" s="735"/>
      <c r="BGW276" s="735"/>
      <c r="BGX276" s="735"/>
      <c r="BGY276" s="735"/>
      <c r="BGZ276" s="735"/>
      <c r="BHA276" s="735"/>
      <c r="BHB276" s="735"/>
      <c r="BHC276" s="735"/>
      <c r="BHD276" s="735"/>
      <c r="BHE276" s="735"/>
      <c r="BHF276" s="735"/>
      <c r="BHG276" s="735"/>
      <c r="BHH276" s="735"/>
      <c r="BHI276" s="735"/>
      <c r="BHJ276" s="735"/>
      <c r="BHK276" s="735"/>
      <c r="BHL276" s="735"/>
      <c r="BHM276" s="735"/>
      <c r="BHN276" s="735"/>
      <c r="BHO276" s="735"/>
      <c r="BHP276" s="735"/>
      <c r="BHQ276" s="735"/>
      <c r="BHR276" s="735"/>
      <c r="BHS276" s="735"/>
      <c r="BHT276" s="735"/>
      <c r="BHU276" s="732"/>
      <c r="BHV276" s="732"/>
      <c r="BHW276" s="732"/>
      <c r="BHX276" s="732"/>
      <c r="BHY276" s="732"/>
      <c r="BHZ276" s="732"/>
      <c r="BIA276" s="732"/>
      <c r="BIB276" s="732"/>
      <c r="BIC276" s="732"/>
      <c r="BID276" s="732"/>
      <c r="BIE276" s="732"/>
      <c r="BIF276" s="732"/>
      <c r="BIG276" s="732"/>
      <c r="BIH276" s="732"/>
      <c r="BII276" s="732"/>
      <c r="BIJ276" s="732"/>
      <c r="BIK276" s="732"/>
      <c r="BIL276" s="732"/>
      <c r="BIM276" s="732"/>
      <c r="BIN276" s="732"/>
      <c r="BIO276" s="732"/>
      <c r="BIP276" s="732"/>
      <c r="BIQ276" s="732"/>
      <c r="BIR276" s="732"/>
      <c r="BIS276" s="733"/>
      <c r="BIT276" s="733"/>
      <c r="BIU276" s="733"/>
      <c r="BIV276" s="733"/>
      <c r="BIW276" s="733"/>
      <c r="BIX276" s="732"/>
      <c r="BIY276" s="732"/>
      <c r="BIZ276" s="733"/>
      <c r="BJA276" s="733"/>
      <c r="BJB276" s="732"/>
      <c r="BJC276" s="732"/>
      <c r="BJD276" s="733"/>
      <c r="BJE276" s="733"/>
      <c r="BJF276" s="732"/>
      <c r="BJG276" s="732"/>
      <c r="BJH276" s="732"/>
      <c r="BJI276" s="732"/>
      <c r="BJJ276" s="732"/>
      <c r="BJK276" s="732"/>
      <c r="BJL276" s="732"/>
      <c r="BJM276" s="733"/>
      <c r="BJN276" s="733"/>
      <c r="BJO276" s="732"/>
      <c r="BJP276" s="732"/>
      <c r="BJQ276" s="733"/>
      <c r="BJR276" s="733"/>
      <c r="BJS276" s="732"/>
      <c r="BJT276" s="732"/>
      <c r="BJU276" s="732"/>
      <c r="BJV276" s="732"/>
      <c r="BJW276" s="732"/>
      <c r="BJX276" s="731"/>
      <c r="BJY276" s="734"/>
      <c r="BJZ276" s="732"/>
      <c r="BKA276" s="732"/>
      <c r="BKB276" s="732"/>
      <c r="BKC276" s="732"/>
      <c r="BKD276" s="732"/>
      <c r="BKE276" s="732"/>
      <c r="BKF276" s="732"/>
      <c r="BKG276" s="735"/>
      <c r="BKH276" s="735"/>
      <c r="BKI276" s="735"/>
      <c r="BKJ276" s="735"/>
      <c r="BKK276" s="735"/>
      <c r="BKL276" s="735"/>
      <c r="BKM276" s="735"/>
      <c r="BKN276" s="735"/>
      <c r="BKO276" s="735"/>
      <c r="BKP276" s="735"/>
      <c r="BKQ276" s="735"/>
      <c r="BKR276" s="735"/>
      <c r="BKS276" s="735"/>
      <c r="BKT276" s="735"/>
      <c r="BKU276" s="735"/>
      <c r="BKV276" s="735"/>
      <c r="BKW276" s="735"/>
      <c r="BKX276" s="735"/>
      <c r="BKY276" s="735"/>
      <c r="BKZ276" s="735"/>
      <c r="BLA276" s="735"/>
      <c r="BLB276" s="735"/>
      <c r="BLC276" s="735"/>
      <c r="BLD276" s="735"/>
      <c r="BLE276" s="735"/>
      <c r="BLF276" s="735"/>
      <c r="BLG276" s="735"/>
      <c r="BLH276" s="735"/>
      <c r="BLI276" s="735"/>
      <c r="BLJ276" s="735"/>
      <c r="BLK276" s="735"/>
      <c r="BLL276" s="735"/>
      <c r="BLM276" s="735"/>
      <c r="BLN276" s="735"/>
      <c r="BLO276" s="735"/>
      <c r="BLP276" s="735"/>
      <c r="BLQ276" s="735"/>
      <c r="BLR276" s="735"/>
      <c r="BLS276" s="735"/>
      <c r="BLT276" s="735"/>
      <c r="BLU276" s="735"/>
      <c r="BLV276" s="735"/>
      <c r="BLW276" s="735"/>
      <c r="BLX276" s="735"/>
      <c r="BLY276" s="732"/>
      <c r="BLZ276" s="732"/>
      <c r="BMA276" s="732"/>
      <c r="BMB276" s="732"/>
      <c r="BMC276" s="732"/>
      <c r="BMD276" s="732"/>
      <c r="BME276" s="732"/>
      <c r="BMF276" s="732"/>
      <c r="BMG276" s="732"/>
      <c r="BMH276" s="732"/>
      <c r="BMI276" s="732"/>
      <c r="BMJ276" s="732"/>
      <c r="BMK276" s="732"/>
      <c r="BML276" s="732"/>
      <c r="BMM276" s="732"/>
      <c r="BMN276" s="732"/>
      <c r="BMO276" s="732"/>
      <c r="BMP276" s="732"/>
      <c r="BMQ276" s="732"/>
      <c r="BMR276" s="732"/>
      <c r="BMS276" s="732"/>
      <c r="BMT276" s="732"/>
      <c r="BMU276" s="732"/>
      <c r="BMV276" s="732"/>
      <c r="BMW276" s="733"/>
      <c r="BMX276" s="733"/>
      <c r="BMY276" s="733"/>
      <c r="BMZ276" s="733"/>
      <c r="BNA276" s="733"/>
      <c r="BNB276" s="732"/>
      <c r="BNC276" s="732"/>
      <c r="BND276" s="733"/>
      <c r="BNE276" s="733"/>
      <c r="BNF276" s="732"/>
      <c r="BNG276" s="732"/>
      <c r="BNH276" s="733"/>
      <c r="BNI276" s="733"/>
      <c r="BNJ276" s="732"/>
      <c r="BNK276" s="732"/>
      <c r="BNL276" s="732"/>
      <c r="BNM276" s="732"/>
      <c r="BNN276" s="732"/>
      <c r="BNO276" s="732"/>
      <c r="BNP276" s="732"/>
      <c r="BNQ276" s="733"/>
      <c r="BNR276" s="733"/>
      <c r="BNS276" s="732"/>
      <c r="BNT276" s="732"/>
      <c r="BNU276" s="733"/>
      <c r="BNV276" s="733"/>
      <c r="BNW276" s="732"/>
      <c r="BNX276" s="732"/>
      <c r="BNY276" s="732"/>
      <c r="BNZ276" s="732"/>
      <c r="BOA276" s="732"/>
      <c r="BOB276" s="731"/>
      <c r="BOC276" s="734"/>
      <c r="BOD276" s="732"/>
      <c r="BOE276" s="732"/>
      <c r="BOF276" s="732"/>
      <c r="BOG276" s="732"/>
      <c r="BOH276" s="732"/>
      <c r="BOI276" s="732"/>
      <c r="BOJ276" s="732"/>
      <c r="BOK276" s="735"/>
      <c r="BOL276" s="735"/>
      <c r="BOM276" s="735"/>
      <c r="BON276" s="735"/>
      <c r="BOO276" s="735"/>
      <c r="BOP276" s="735"/>
      <c r="BOQ276" s="735"/>
      <c r="BOR276" s="735"/>
      <c r="BOS276" s="735"/>
      <c r="BOT276" s="735"/>
      <c r="BOU276" s="735"/>
      <c r="BOV276" s="735"/>
      <c r="BOW276" s="735"/>
      <c r="BOX276" s="735"/>
      <c r="BOY276" s="735"/>
      <c r="BOZ276" s="735"/>
      <c r="BPA276" s="735"/>
      <c r="BPB276" s="735"/>
      <c r="BPC276" s="735"/>
      <c r="BPD276" s="735"/>
      <c r="BPE276" s="735"/>
      <c r="BPF276" s="735"/>
      <c r="BPG276" s="735"/>
      <c r="BPH276" s="735"/>
      <c r="BPI276" s="735"/>
      <c r="BPJ276" s="735"/>
      <c r="BPK276" s="735"/>
      <c r="BPL276" s="735"/>
      <c r="BPM276" s="735"/>
      <c r="BPN276" s="735"/>
      <c r="BPO276" s="735"/>
      <c r="BPP276" s="735"/>
      <c r="BPQ276" s="735"/>
      <c r="BPR276" s="735"/>
      <c r="BPS276" s="735"/>
      <c r="BPT276" s="735"/>
      <c r="BPU276" s="735"/>
      <c r="BPV276" s="735"/>
      <c r="BPW276" s="735"/>
      <c r="BPX276" s="735"/>
      <c r="BPY276" s="735"/>
      <c r="BPZ276" s="735"/>
      <c r="BQA276" s="735"/>
      <c r="BQB276" s="735"/>
      <c r="BQC276" s="732"/>
      <c r="BQD276" s="732"/>
      <c r="BQE276" s="732"/>
      <c r="BQF276" s="732"/>
      <c r="BQG276" s="732"/>
      <c r="BQH276" s="732"/>
      <c r="BQI276" s="732"/>
      <c r="BQJ276" s="732"/>
      <c r="BQK276" s="732"/>
      <c r="BQL276" s="732"/>
      <c r="BQM276" s="732"/>
      <c r="BQN276" s="732"/>
      <c r="BQO276" s="732"/>
      <c r="BQP276" s="732"/>
      <c r="BQQ276" s="732"/>
      <c r="BQR276" s="732"/>
      <c r="BQS276" s="732"/>
      <c r="BQT276" s="732"/>
      <c r="BQU276" s="732"/>
      <c r="BQV276" s="732"/>
      <c r="BQW276" s="732"/>
      <c r="BQX276" s="732"/>
      <c r="BQY276" s="732"/>
      <c r="BQZ276" s="732"/>
      <c r="BRA276" s="733"/>
      <c r="BRB276" s="733"/>
      <c r="BRC276" s="733"/>
      <c r="BRD276" s="733"/>
      <c r="BRE276" s="733"/>
      <c r="BRF276" s="732"/>
      <c r="BRG276" s="732"/>
      <c r="BRH276" s="733"/>
      <c r="BRI276" s="733"/>
      <c r="BRJ276" s="732"/>
      <c r="BRK276" s="732"/>
      <c r="BRL276" s="733"/>
      <c r="BRM276" s="733"/>
      <c r="BRN276" s="732"/>
      <c r="BRO276" s="732"/>
      <c r="BRP276" s="732"/>
      <c r="BRQ276" s="732"/>
      <c r="BRR276" s="732"/>
      <c r="BRS276" s="732"/>
      <c r="BRT276" s="732"/>
      <c r="BRU276" s="733"/>
      <c r="BRV276" s="733"/>
      <c r="BRW276" s="732"/>
      <c r="BRX276" s="732"/>
      <c r="BRY276" s="733"/>
      <c r="BRZ276" s="733"/>
      <c r="BSA276" s="732"/>
      <c r="BSB276" s="732"/>
      <c r="BSC276" s="732"/>
      <c r="BSD276" s="732"/>
      <c r="BSE276" s="732"/>
      <c r="BSF276" s="731"/>
      <c r="BSG276" s="734"/>
      <c r="BSH276" s="732"/>
      <c r="BSI276" s="732"/>
      <c r="BSJ276" s="732"/>
      <c r="BSK276" s="732"/>
      <c r="BSL276" s="732"/>
      <c r="BSM276" s="732"/>
      <c r="BSN276" s="732"/>
      <c r="BSO276" s="735"/>
      <c r="BSP276" s="735"/>
      <c r="BSQ276" s="735"/>
      <c r="BSR276" s="735"/>
      <c r="BSS276" s="735"/>
      <c r="BST276" s="735"/>
      <c r="BSU276" s="735"/>
      <c r="BSV276" s="735"/>
      <c r="BSW276" s="735"/>
      <c r="BSX276" s="735"/>
      <c r="BSY276" s="735"/>
      <c r="BSZ276" s="735"/>
      <c r="BTA276" s="735"/>
      <c r="BTB276" s="735"/>
      <c r="BTC276" s="735"/>
      <c r="BTD276" s="735"/>
      <c r="BTE276" s="735"/>
      <c r="BTF276" s="735"/>
      <c r="BTG276" s="735"/>
      <c r="BTH276" s="735"/>
      <c r="BTI276" s="735"/>
      <c r="BTJ276" s="735"/>
      <c r="BTK276" s="735"/>
      <c r="BTL276" s="735"/>
      <c r="BTM276" s="735"/>
      <c r="BTN276" s="735"/>
      <c r="BTO276" s="735"/>
      <c r="BTP276" s="735"/>
      <c r="BTQ276" s="735"/>
      <c r="BTR276" s="735"/>
      <c r="BTS276" s="735"/>
      <c r="BTT276" s="735"/>
      <c r="BTU276" s="735"/>
      <c r="BTV276" s="735"/>
      <c r="BTW276" s="735"/>
      <c r="BTX276" s="735"/>
      <c r="BTY276" s="735"/>
      <c r="BTZ276" s="735"/>
      <c r="BUA276" s="735"/>
      <c r="BUB276" s="735"/>
      <c r="BUC276" s="735"/>
      <c r="BUD276" s="735"/>
      <c r="BUE276" s="735"/>
      <c r="BUF276" s="735"/>
      <c r="BUG276" s="732"/>
      <c r="BUH276" s="732"/>
      <c r="BUI276" s="732"/>
      <c r="BUJ276" s="732"/>
      <c r="BUK276" s="732"/>
      <c r="BUL276" s="732"/>
      <c r="BUM276" s="732"/>
      <c r="BUN276" s="732"/>
      <c r="BUO276" s="732"/>
      <c r="BUP276" s="732"/>
      <c r="BUQ276" s="732"/>
      <c r="BUR276" s="732"/>
      <c r="BUS276" s="732"/>
      <c r="BUT276" s="732"/>
      <c r="BUU276" s="732"/>
      <c r="BUV276" s="732"/>
      <c r="BUW276" s="732"/>
      <c r="BUX276" s="732"/>
      <c r="BUY276" s="732"/>
      <c r="BUZ276" s="732"/>
      <c r="BVA276" s="732"/>
      <c r="BVB276" s="732"/>
      <c r="BVC276" s="732"/>
      <c r="BVD276" s="732"/>
      <c r="BVE276" s="733"/>
      <c r="BVF276" s="733"/>
      <c r="BVG276" s="733"/>
      <c r="BVH276" s="733"/>
      <c r="BVI276" s="733"/>
      <c r="BVJ276" s="732"/>
      <c r="BVK276" s="732"/>
      <c r="BVL276" s="733"/>
      <c r="BVM276" s="733"/>
      <c r="BVN276" s="732"/>
      <c r="BVO276" s="732"/>
      <c r="BVP276" s="733"/>
      <c r="BVQ276" s="733"/>
      <c r="BVR276" s="732"/>
      <c r="BVS276" s="732"/>
      <c r="BVT276" s="732"/>
      <c r="BVU276" s="732"/>
      <c r="BVV276" s="732"/>
      <c r="BVW276" s="732"/>
      <c r="BVX276" s="732"/>
      <c r="BVY276" s="733"/>
      <c r="BVZ276" s="733"/>
      <c r="BWA276" s="732"/>
      <c r="BWB276" s="732"/>
      <c r="BWC276" s="733"/>
      <c r="BWD276" s="733"/>
      <c r="BWE276" s="732"/>
      <c r="BWF276" s="732"/>
      <c r="BWG276" s="732"/>
      <c r="BWH276" s="732"/>
      <c r="BWI276" s="732"/>
      <c r="BWJ276" s="731"/>
      <c r="BWK276" s="734"/>
      <c r="BWL276" s="732"/>
      <c r="BWM276" s="732"/>
      <c r="BWN276" s="732"/>
      <c r="BWO276" s="732"/>
      <c r="BWP276" s="732"/>
      <c r="BWQ276" s="732"/>
      <c r="BWR276" s="732"/>
      <c r="BWS276" s="735"/>
      <c r="BWT276" s="735"/>
      <c r="BWU276" s="735"/>
      <c r="BWV276" s="735"/>
      <c r="BWW276" s="735"/>
      <c r="BWX276" s="735"/>
      <c r="BWY276" s="735"/>
      <c r="BWZ276" s="735"/>
      <c r="BXA276" s="735"/>
      <c r="BXB276" s="735"/>
      <c r="BXC276" s="735"/>
      <c r="BXD276" s="735"/>
      <c r="BXE276" s="735"/>
      <c r="BXF276" s="735"/>
      <c r="BXG276" s="735"/>
      <c r="BXH276" s="735"/>
      <c r="BXI276" s="735"/>
      <c r="BXJ276" s="735"/>
      <c r="BXK276" s="735"/>
      <c r="BXL276" s="735"/>
      <c r="BXM276" s="735"/>
      <c r="BXN276" s="735"/>
      <c r="BXO276" s="735"/>
      <c r="BXP276" s="735"/>
      <c r="BXQ276" s="735"/>
      <c r="BXR276" s="735"/>
      <c r="BXS276" s="735"/>
      <c r="BXT276" s="735"/>
      <c r="BXU276" s="735"/>
      <c r="BXV276" s="735"/>
      <c r="BXW276" s="735"/>
      <c r="BXX276" s="735"/>
      <c r="BXY276" s="735"/>
      <c r="BXZ276" s="735"/>
      <c r="BYA276" s="735"/>
      <c r="BYB276" s="735"/>
      <c r="BYC276" s="735"/>
      <c r="BYD276" s="735"/>
      <c r="BYE276" s="735"/>
      <c r="BYF276" s="735"/>
      <c r="BYG276" s="735"/>
      <c r="BYH276" s="735"/>
      <c r="BYI276" s="735"/>
      <c r="BYJ276" s="735"/>
      <c r="BYK276" s="732"/>
      <c r="BYL276" s="732"/>
      <c r="BYM276" s="732"/>
      <c r="BYN276" s="732"/>
      <c r="BYO276" s="732"/>
      <c r="BYP276" s="732"/>
      <c r="BYQ276" s="732"/>
      <c r="BYR276" s="732"/>
      <c r="BYS276" s="732"/>
      <c r="BYT276" s="732"/>
      <c r="BYU276" s="732"/>
      <c r="BYV276" s="732"/>
      <c r="BYW276" s="732"/>
      <c r="BYX276" s="732"/>
      <c r="BYY276" s="732"/>
      <c r="BYZ276" s="732"/>
      <c r="BZA276" s="732"/>
      <c r="BZB276" s="732"/>
      <c r="BZC276" s="732"/>
      <c r="BZD276" s="732"/>
      <c r="BZE276" s="732"/>
      <c r="BZF276" s="732"/>
      <c r="BZG276" s="732"/>
      <c r="BZH276" s="732"/>
      <c r="BZI276" s="733"/>
      <c r="BZJ276" s="733"/>
      <c r="BZK276" s="733"/>
      <c r="BZL276" s="733"/>
      <c r="BZM276" s="733"/>
      <c r="BZN276" s="732"/>
      <c r="BZO276" s="732"/>
      <c r="BZP276" s="733"/>
      <c r="BZQ276" s="733"/>
      <c r="BZR276" s="732"/>
      <c r="BZS276" s="732"/>
      <c r="BZT276" s="733"/>
      <c r="BZU276" s="733"/>
      <c r="BZV276" s="732"/>
      <c r="BZW276" s="732"/>
      <c r="BZX276" s="732"/>
      <c r="BZY276" s="732"/>
      <c r="BZZ276" s="732"/>
      <c r="CAA276" s="732"/>
      <c r="CAB276" s="732"/>
      <c r="CAC276" s="733"/>
      <c r="CAD276" s="733"/>
      <c r="CAE276" s="732"/>
      <c r="CAF276" s="732"/>
      <c r="CAG276" s="733"/>
      <c r="CAH276" s="733"/>
      <c r="CAI276" s="732"/>
      <c r="CAJ276" s="732"/>
      <c r="CAK276" s="732"/>
      <c r="CAL276" s="732"/>
      <c r="CAM276" s="732"/>
      <c r="CAN276" s="731"/>
      <c r="CAO276" s="734"/>
      <c r="CAP276" s="732"/>
      <c r="CAQ276" s="732"/>
      <c r="CAR276" s="732"/>
      <c r="CAS276" s="732"/>
      <c r="CAT276" s="732"/>
      <c r="CAU276" s="732"/>
      <c r="CAV276" s="732"/>
      <c r="CAW276" s="735"/>
      <c r="CAX276" s="735"/>
      <c r="CAY276" s="735"/>
      <c r="CAZ276" s="735"/>
      <c r="CBA276" s="735"/>
      <c r="CBB276" s="735"/>
      <c r="CBC276" s="735"/>
      <c r="CBD276" s="735"/>
      <c r="CBE276" s="735"/>
      <c r="CBF276" s="735"/>
      <c r="CBG276" s="735"/>
      <c r="CBH276" s="735"/>
      <c r="CBI276" s="735"/>
      <c r="CBJ276" s="735"/>
      <c r="CBK276" s="735"/>
      <c r="CBL276" s="735"/>
      <c r="CBM276" s="735"/>
      <c r="CBN276" s="735"/>
      <c r="CBO276" s="735"/>
      <c r="CBP276" s="735"/>
      <c r="CBQ276" s="735"/>
      <c r="CBR276" s="735"/>
      <c r="CBS276" s="735"/>
      <c r="CBT276" s="735"/>
      <c r="CBU276" s="735"/>
      <c r="CBV276" s="735"/>
      <c r="CBW276" s="735"/>
      <c r="CBX276" s="735"/>
      <c r="CBY276" s="735"/>
      <c r="CBZ276" s="735"/>
      <c r="CCA276" s="735"/>
      <c r="CCB276" s="735"/>
      <c r="CCC276" s="735"/>
      <c r="CCD276" s="735"/>
      <c r="CCE276" s="735"/>
      <c r="CCF276" s="735"/>
      <c r="CCG276" s="735"/>
      <c r="CCH276" s="735"/>
      <c r="CCI276" s="735"/>
      <c r="CCJ276" s="735"/>
      <c r="CCK276" s="735"/>
      <c r="CCL276" s="735"/>
      <c r="CCM276" s="735"/>
      <c r="CCN276" s="735"/>
      <c r="CCO276" s="732"/>
      <c r="CCP276" s="732"/>
      <c r="CCQ276" s="732"/>
      <c r="CCR276" s="732"/>
      <c r="CCS276" s="732"/>
      <c r="CCT276" s="732"/>
      <c r="CCU276" s="732"/>
      <c r="CCV276" s="732"/>
      <c r="CCW276" s="732"/>
      <c r="CCX276" s="732"/>
      <c r="CCY276" s="732"/>
      <c r="CCZ276" s="732"/>
      <c r="CDA276" s="732"/>
      <c r="CDB276" s="732"/>
      <c r="CDC276" s="732"/>
      <c r="CDD276" s="732"/>
      <c r="CDE276" s="732"/>
      <c r="CDF276" s="732"/>
      <c r="CDG276" s="732"/>
      <c r="CDH276" s="732"/>
      <c r="CDI276" s="732"/>
      <c r="CDJ276" s="732"/>
      <c r="CDK276" s="732"/>
      <c r="CDL276" s="732"/>
      <c r="CDM276" s="733"/>
      <c r="CDN276" s="733"/>
      <c r="CDO276" s="733"/>
      <c r="CDP276" s="733"/>
      <c r="CDQ276" s="733"/>
      <c r="CDR276" s="732"/>
      <c r="CDS276" s="732"/>
      <c r="CDT276" s="733"/>
      <c r="CDU276" s="733"/>
      <c r="CDV276" s="732"/>
      <c r="CDW276" s="732"/>
      <c r="CDX276" s="733"/>
      <c r="CDY276" s="733"/>
      <c r="CDZ276" s="732"/>
      <c r="CEA276" s="732"/>
      <c r="CEB276" s="732"/>
      <c r="CEC276" s="732"/>
      <c r="CED276" s="732"/>
      <c r="CEE276" s="732"/>
      <c r="CEF276" s="732"/>
      <c r="CEG276" s="733"/>
      <c r="CEH276" s="733"/>
      <c r="CEI276" s="732"/>
      <c r="CEJ276" s="732"/>
      <c r="CEK276" s="733"/>
      <c r="CEL276" s="733"/>
      <c r="CEM276" s="732"/>
      <c r="CEN276" s="732"/>
      <c r="CEO276" s="732"/>
      <c r="CEP276" s="732"/>
      <c r="CEQ276" s="732"/>
      <c r="CER276" s="731"/>
      <c r="CES276" s="734"/>
      <c r="CET276" s="732"/>
      <c r="CEU276" s="732"/>
      <c r="CEV276" s="732"/>
      <c r="CEW276" s="732"/>
      <c r="CEX276" s="732"/>
      <c r="CEY276" s="732"/>
      <c r="CEZ276" s="732"/>
      <c r="CFA276" s="735"/>
      <c r="CFB276" s="735"/>
      <c r="CFC276" s="735"/>
      <c r="CFD276" s="735"/>
      <c r="CFE276" s="735"/>
      <c r="CFF276" s="735"/>
      <c r="CFG276" s="735"/>
      <c r="CFH276" s="735"/>
      <c r="CFI276" s="735"/>
      <c r="CFJ276" s="735"/>
      <c r="CFK276" s="735"/>
      <c r="CFL276" s="735"/>
      <c r="CFM276" s="735"/>
      <c r="CFN276" s="735"/>
      <c r="CFO276" s="735"/>
      <c r="CFP276" s="735"/>
      <c r="CFQ276" s="735"/>
      <c r="CFR276" s="735"/>
      <c r="CFS276" s="735"/>
      <c r="CFT276" s="735"/>
      <c r="CFU276" s="735"/>
      <c r="CFV276" s="735"/>
      <c r="CFW276" s="735"/>
      <c r="CFX276" s="735"/>
      <c r="CFY276" s="735"/>
      <c r="CFZ276" s="735"/>
      <c r="CGA276" s="735"/>
      <c r="CGB276" s="735"/>
      <c r="CGC276" s="735"/>
      <c r="CGD276" s="735"/>
      <c r="CGE276" s="735"/>
      <c r="CGF276" s="735"/>
      <c r="CGG276" s="735"/>
      <c r="CGH276" s="735"/>
      <c r="CGI276" s="735"/>
      <c r="CGJ276" s="735"/>
      <c r="CGK276" s="735"/>
      <c r="CGL276" s="735"/>
      <c r="CGM276" s="735"/>
      <c r="CGN276" s="735"/>
      <c r="CGO276" s="735"/>
      <c r="CGP276" s="735"/>
      <c r="CGQ276" s="735"/>
      <c r="CGR276" s="735"/>
      <c r="CGS276" s="732"/>
      <c r="CGT276" s="732"/>
      <c r="CGU276" s="732"/>
      <c r="CGV276" s="732"/>
      <c r="CGW276" s="732"/>
      <c r="CGX276" s="732"/>
      <c r="CGY276" s="732"/>
      <c r="CGZ276" s="732"/>
      <c r="CHA276" s="732"/>
      <c r="CHB276" s="732"/>
      <c r="CHC276" s="732"/>
      <c r="CHD276" s="732"/>
      <c r="CHE276" s="732"/>
      <c r="CHF276" s="732"/>
      <c r="CHG276" s="732"/>
      <c r="CHH276" s="732"/>
      <c r="CHI276" s="732"/>
      <c r="CHJ276" s="732"/>
      <c r="CHK276" s="732"/>
      <c r="CHL276" s="732"/>
      <c r="CHM276" s="732"/>
      <c r="CHN276" s="732"/>
      <c r="CHO276" s="732"/>
      <c r="CHP276" s="732"/>
      <c r="CHQ276" s="733"/>
      <c r="CHR276" s="733"/>
      <c r="CHS276" s="733"/>
      <c r="CHT276" s="733"/>
      <c r="CHU276" s="733"/>
      <c r="CHV276" s="732"/>
      <c r="CHW276" s="732"/>
      <c r="CHX276" s="733"/>
      <c r="CHY276" s="733"/>
      <c r="CHZ276" s="732"/>
      <c r="CIA276" s="732"/>
      <c r="CIB276" s="733"/>
      <c r="CIC276" s="733"/>
      <c r="CID276" s="732"/>
      <c r="CIE276" s="732"/>
      <c r="CIF276" s="732"/>
      <c r="CIG276" s="732"/>
      <c r="CIH276" s="732"/>
      <c r="CII276" s="732"/>
      <c r="CIJ276" s="732"/>
      <c r="CIK276" s="733"/>
      <c r="CIL276" s="733"/>
      <c r="CIM276" s="732"/>
      <c r="CIN276" s="732"/>
      <c r="CIO276" s="733"/>
      <c r="CIP276" s="733"/>
      <c r="CIQ276" s="732"/>
      <c r="CIR276" s="732"/>
      <c r="CIS276" s="732"/>
      <c r="CIT276" s="732"/>
      <c r="CIU276" s="732"/>
      <c r="CIV276" s="731"/>
      <c r="CIW276" s="734"/>
      <c r="CIX276" s="732"/>
      <c r="CIY276" s="732"/>
      <c r="CIZ276" s="732"/>
      <c r="CJA276" s="732"/>
      <c r="CJB276" s="732"/>
      <c r="CJC276" s="732"/>
      <c r="CJD276" s="732"/>
      <c r="CJE276" s="735"/>
      <c r="CJF276" s="735"/>
      <c r="CJG276" s="735"/>
      <c r="CJH276" s="735"/>
      <c r="CJI276" s="735"/>
      <c r="CJJ276" s="735"/>
      <c r="CJK276" s="735"/>
      <c r="CJL276" s="735"/>
      <c r="CJM276" s="735"/>
      <c r="CJN276" s="735"/>
      <c r="CJO276" s="735"/>
      <c r="CJP276" s="735"/>
      <c r="CJQ276" s="735"/>
      <c r="CJR276" s="735"/>
      <c r="CJS276" s="735"/>
      <c r="CJT276" s="735"/>
      <c r="CJU276" s="735"/>
      <c r="CJV276" s="735"/>
      <c r="CJW276" s="735"/>
      <c r="CJX276" s="735"/>
      <c r="CJY276" s="735"/>
      <c r="CJZ276" s="735"/>
      <c r="CKA276" s="735"/>
      <c r="CKB276" s="735"/>
      <c r="CKC276" s="735"/>
      <c r="CKD276" s="735"/>
      <c r="CKE276" s="735"/>
      <c r="CKF276" s="735"/>
      <c r="CKG276" s="735"/>
      <c r="CKH276" s="735"/>
      <c r="CKI276" s="735"/>
      <c r="CKJ276" s="735"/>
      <c r="CKK276" s="735"/>
      <c r="CKL276" s="735"/>
      <c r="CKM276" s="735"/>
      <c r="CKN276" s="735"/>
      <c r="CKO276" s="735"/>
      <c r="CKP276" s="735"/>
      <c r="CKQ276" s="735"/>
      <c r="CKR276" s="735"/>
      <c r="CKS276" s="735"/>
      <c r="CKT276" s="735"/>
      <c r="CKU276" s="735"/>
      <c r="CKV276" s="735"/>
      <c r="CKW276" s="732"/>
      <c r="CKX276" s="732"/>
      <c r="CKY276" s="732"/>
      <c r="CKZ276" s="732"/>
      <c r="CLA276" s="732"/>
      <c r="CLB276" s="732"/>
      <c r="CLC276" s="732"/>
      <c r="CLD276" s="732"/>
      <c r="CLE276" s="732"/>
      <c r="CLF276" s="732"/>
      <c r="CLG276" s="732"/>
      <c r="CLH276" s="732"/>
      <c r="CLI276" s="732"/>
      <c r="CLJ276" s="732"/>
      <c r="CLK276" s="732"/>
      <c r="CLL276" s="732"/>
      <c r="CLM276" s="732"/>
      <c r="CLN276" s="732"/>
      <c r="CLO276" s="732"/>
      <c r="CLP276" s="732"/>
      <c r="CLQ276" s="732"/>
      <c r="CLR276" s="732"/>
      <c r="CLS276" s="732"/>
      <c r="CLT276" s="732"/>
      <c r="CLU276" s="733"/>
      <c r="CLV276" s="733"/>
      <c r="CLW276" s="733"/>
      <c r="CLX276" s="733"/>
      <c r="CLY276" s="733"/>
      <c r="CLZ276" s="732"/>
      <c r="CMA276" s="732"/>
      <c r="CMB276" s="733"/>
      <c r="CMC276" s="733"/>
      <c r="CMD276" s="732"/>
      <c r="CME276" s="732"/>
      <c r="CMF276" s="733"/>
      <c r="CMG276" s="733"/>
      <c r="CMH276" s="732"/>
      <c r="CMI276" s="732"/>
      <c r="CMJ276" s="732"/>
      <c r="CMK276" s="732"/>
      <c r="CML276" s="732"/>
      <c r="CMM276" s="732"/>
      <c r="CMN276" s="732"/>
      <c r="CMO276" s="733"/>
      <c r="CMP276" s="733"/>
      <c r="CMQ276" s="732"/>
      <c r="CMR276" s="732"/>
      <c r="CMS276" s="733"/>
      <c r="CMT276" s="733"/>
      <c r="CMU276" s="732"/>
      <c r="CMV276" s="732"/>
      <c r="CMW276" s="732"/>
      <c r="CMX276" s="732"/>
      <c r="CMY276" s="732"/>
      <c r="CMZ276" s="731"/>
      <c r="CNA276" s="734"/>
      <c r="CNB276" s="732"/>
      <c r="CNC276" s="732"/>
      <c r="CND276" s="732"/>
      <c r="CNE276" s="732"/>
      <c r="CNF276" s="732"/>
      <c r="CNG276" s="732"/>
      <c r="CNH276" s="732"/>
      <c r="CNI276" s="735"/>
      <c r="CNJ276" s="735"/>
      <c r="CNK276" s="735"/>
      <c r="CNL276" s="735"/>
      <c r="CNM276" s="735"/>
      <c r="CNN276" s="735"/>
      <c r="CNO276" s="735"/>
      <c r="CNP276" s="735"/>
      <c r="CNQ276" s="735"/>
      <c r="CNR276" s="735"/>
      <c r="CNS276" s="735"/>
      <c r="CNT276" s="735"/>
      <c r="CNU276" s="735"/>
      <c r="CNV276" s="735"/>
      <c r="CNW276" s="735"/>
      <c r="CNX276" s="735"/>
      <c r="CNY276" s="735"/>
      <c r="CNZ276" s="735"/>
      <c r="COA276" s="735"/>
      <c r="COB276" s="735"/>
      <c r="COC276" s="735"/>
      <c r="COD276" s="735"/>
      <c r="COE276" s="735"/>
      <c r="COF276" s="735"/>
      <c r="COG276" s="735"/>
      <c r="COH276" s="735"/>
      <c r="COI276" s="735"/>
      <c r="COJ276" s="735"/>
      <c r="COK276" s="735"/>
      <c r="COL276" s="735"/>
      <c r="COM276" s="735"/>
      <c r="CON276" s="735"/>
      <c r="COO276" s="735"/>
      <c r="COP276" s="735"/>
      <c r="COQ276" s="735"/>
      <c r="COR276" s="735"/>
      <c r="COS276" s="735"/>
      <c r="COT276" s="735"/>
      <c r="COU276" s="735"/>
      <c r="COV276" s="735"/>
      <c r="COW276" s="735"/>
      <c r="COX276" s="735"/>
      <c r="COY276" s="735"/>
      <c r="COZ276" s="735"/>
      <c r="CPA276" s="732"/>
      <c r="CPB276" s="732"/>
      <c r="CPC276" s="732"/>
      <c r="CPD276" s="732"/>
      <c r="CPE276" s="732"/>
      <c r="CPF276" s="732"/>
      <c r="CPG276" s="732"/>
      <c r="CPH276" s="732"/>
      <c r="CPI276" s="732"/>
      <c r="CPJ276" s="732"/>
      <c r="CPK276" s="732"/>
      <c r="CPL276" s="732"/>
      <c r="CPM276" s="732"/>
      <c r="CPN276" s="732"/>
      <c r="CPO276" s="732"/>
      <c r="CPP276" s="732"/>
      <c r="CPQ276" s="732"/>
      <c r="CPR276" s="732"/>
      <c r="CPS276" s="732"/>
      <c r="CPT276" s="732"/>
      <c r="CPU276" s="732"/>
      <c r="CPV276" s="732"/>
      <c r="CPW276" s="732"/>
      <c r="CPX276" s="732"/>
      <c r="CPY276" s="733"/>
      <c r="CPZ276" s="733"/>
      <c r="CQA276" s="733"/>
      <c r="CQB276" s="733"/>
      <c r="CQC276" s="733"/>
      <c r="CQD276" s="732"/>
      <c r="CQE276" s="732"/>
      <c r="CQF276" s="733"/>
      <c r="CQG276" s="733"/>
      <c r="CQH276" s="732"/>
      <c r="CQI276" s="732"/>
      <c r="CQJ276" s="733"/>
      <c r="CQK276" s="733"/>
      <c r="CQL276" s="732"/>
      <c r="CQM276" s="732"/>
      <c r="CQN276" s="732"/>
      <c r="CQO276" s="732"/>
      <c r="CQP276" s="732"/>
      <c r="CQQ276" s="732"/>
      <c r="CQR276" s="732"/>
      <c r="CQS276" s="733"/>
      <c r="CQT276" s="733"/>
      <c r="CQU276" s="732"/>
      <c r="CQV276" s="732"/>
      <c r="CQW276" s="733"/>
      <c r="CQX276" s="733"/>
      <c r="CQY276" s="732"/>
      <c r="CQZ276" s="732"/>
      <c r="CRA276" s="732"/>
      <c r="CRB276" s="732"/>
      <c r="CRC276" s="732"/>
      <c r="CRD276" s="731"/>
      <c r="CRE276" s="734"/>
      <c r="CRF276" s="732"/>
      <c r="CRG276" s="732"/>
      <c r="CRH276" s="732"/>
      <c r="CRI276" s="732"/>
      <c r="CRJ276" s="732"/>
      <c r="CRK276" s="732"/>
      <c r="CRL276" s="732"/>
      <c r="CRM276" s="735"/>
      <c r="CRN276" s="735"/>
      <c r="CRO276" s="735"/>
      <c r="CRP276" s="735"/>
      <c r="CRQ276" s="735"/>
      <c r="CRR276" s="735"/>
      <c r="CRS276" s="735"/>
      <c r="CRT276" s="735"/>
      <c r="CRU276" s="735"/>
      <c r="CRV276" s="735"/>
      <c r="CRW276" s="735"/>
      <c r="CRX276" s="735"/>
      <c r="CRY276" s="735"/>
      <c r="CRZ276" s="735"/>
      <c r="CSA276" s="735"/>
      <c r="CSB276" s="735"/>
      <c r="CSC276" s="735"/>
      <c r="CSD276" s="735"/>
      <c r="CSE276" s="735"/>
      <c r="CSF276" s="735"/>
      <c r="CSG276" s="735"/>
      <c r="CSH276" s="735"/>
      <c r="CSI276" s="735"/>
      <c r="CSJ276" s="735"/>
      <c r="CSK276" s="735"/>
      <c r="CSL276" s="735"/>
      <c r="CSM276" s="735"/>
      <c r="CSN276" s="735"/>
      <c r="CSO276" s="735"/>
      <c r="CSP276" s="735"/>
      <c r="CSQ276" s="735"/>
      <c r="CSR276" s="735"/>
      <c r="CSS276" s="735"/>
      <c r="CST276" s="735"/>
      <c r="CSU276" s="735"/>
      <c r="CSV276" s="735"/>
      <c r="CSW276" s="735"/>
      <c r="CSX276" s="735"/>
      <c r="CSY276" s="735"/>
      <c r="CSZ276" s="735"/>
      <c r="CTA276" s="735"/>
      <c r="CTB276" s="735"/>
      <c r="CTC276" s="735"/>
      <c r="CTD276" s="735"/>
      <c r="CTE276" s="732"/>
      <c r="CTF276" s="732"/>
      <c r="CTG276" s="732"/>
      <c r="CTH276" s="732"/>
      <c r="CTI276" s="732"/>
      <c r="CTJ276" s="732"/>
      <c r="CTK276" s="732"/>
      <c r="CTL276" s="732"/>
      <c r="CTM276" s="732"/>
      <c r="CTN276" s="732"/>
      <c r="CTO276" s="732"/>
      <c r="CTP276" s="732"/>
      <c r="CTQ276" s="732"/>
      <c r="CTR276" s="732"/>
      <c r="CTS276" s="732"/>
      <c r="CTT276" s="732"/>
      <c r="CTU276" s="732"/>
      <c r="CTV276" s="732"/>
      <c r="CTW276" s="732"/>
      <c r="CTX276" s="732"/>
      <c r="CTY276" s="732"/>
      <c r="CTZ276" s="732"/>
      <c r="CUA276" s="732"/>
      <c r="CUB276" s="732"/>
      <c r="CUC276" s="733"/>
      <c r="CUD276" s="733"/>
      <c r="CUE276" s="733"/>
      <c r="CUF276" s="733"/>
      <c r="CUG276" s="733"/>
      <c r="CUH276" s="732"/>
      <c r="CUI276" s="732"/>
      <c r="CUJ276" s="733"/>
      <c r="CUK276" s="733"/>
      <c r="CUL276" s="732"/>
      <c r="CUM276" s="732"/>
      <c r="CUN276" s="733"/>
      <c r="CUO276" s="733"/>
      <c r="CUP276" s="732"/>
      <c r="CUQ276" s="732"/>
      <c r="CUR276" s="732"/>
      <c r="CUS276" s="732"/>
      <c r="CUT276" s="732"/>
      <c r="CUU276" s="732"/>
      <c r="CUV276" s="732"/>
      <c r="CUW276" s="733"/>
      <c r="CUX276" s="733"/>
      <c r="CUY276" s="732"/>
      <c r="CUZ276" s="732"/>
      <c r="CVA276" s="733"/>
      <c r="CVB276" s="733"/>
      <c r="CVC276" s="732"/>
      <c r="CVD276" s="732"/>
      <c r="CVE276" s="732"/>
      <c r="CVF276" s="732"/>
      <c r="CVG276" s="732"/>
      <c r="CVH276" s="731"/>
      <c r="CVI276" s="734"/>
      <c r="CVJ276" s="732"/>
      <c r="CVK276" s="732"/>
      <c r="CVL276" s="732"/>
      <c r="CVM276" s="732"/>
      <c r="CVN276" s="732"/>
      <c r="CVO276" s="732"/>
      <c r="CVP276" s="732"/>
      <c r="CVQ276" s="735"/>
      <c r="CVR276" s="735"/>
      <c r="CVS276" s="735"/>
      <c r="CVT276" s="735"/>
      <c r="CVU276" s="735"/>
      <c r="CVV276" s="735"/>
      <c r="CVW276" s="735"/>
      <c r="CVX276" s="735"/>
      <c r="CVY276" s="735"/>
      <c r="CVZ276" s="735"/>
      <c r="CWA276" s="735"/>
      <c r="CWB276" s="735"/>
      <c r="CWC276" s="735"/>
      <c r="CWD276" s="735"/>
      <c r="CWE276" s="735"/>
      <c r="CWF276" s="735"/>
      <c r="CWG276" s="735"/>
      <c r="CWH276" s="735"/>
      <c r="CWI276" s="735"/>
      <c r="CWJ276" s="735"/>
      <c r="CWK276" s="735"/>
      <c r="CWL276" s="735"/>
      <c r="CWM276" s="735"/>
      <c r="CWN276" s="735"/>
      <c r="CWO276" s="735"/>
      <c r="CWP276" s="735"/>
      <c r="CWQ276" s="735"/>
      <c r="CWR276" s="735"/>
      <c r="CWS276" s="735"/>
      <c r="CWT276" s="735"/>
      <c r="CWU276" s="735"/>
      <c r="CWV276" s="735"/>
      <c r="CWW276" s="735"/>
      <c r="CWX276" s="735"/>
      <c r="CWY276" s="735"/>
      <c r="CWZ276" s="735"/>
      <c r="CXA276" s="735"/>
      <c r="CXB276" s="735"/>
      <c r="CXC276" s="735"/>
      <c r="CXD276" s="735"/>
      <c r="CXE276" s="735"/>
      <c r="CXF276" s="735"/>
      <c r="CXG276" s="735"/>
      <c r="CXH276" s="735"/>
      <c r="CXI276" s="732"/>
      <c r="CXJ276" s="732"/>
      <c r="CXK276" s="732"/>
      <c r="CXL276" s="732"/>
      <c r="CXM276" s="732"/>
      <c r="CXN276" s="732"/>
      <c r="CXO276" s="732"/>
      <c r="CXP276" s="732"/>
      <c r="CXQ276" s="732"/>
      <c r="CXR276" s="732"/>
      <c r="CXS276" s="732"/>
      <c r="CXT276" s="732"/>
      <c r="CXU276" s="732"/>
      <c r="CXV276" s="732"/>
      <c r="CXW276" s="732"/>
      <c r="CXX276" s="732"/>
      <c r="CXY276" s="732"/>
      <c r="CXZ276" s="732"/>
      <c r="CYA276" s="732"/>
      <c r="CYB276" s="732"/>
      <c r="CYC276" s="732"/>
      <c r="CYD276" s="732"/>
      <c r="CYE276" s="732"/>
      <c r="CYF276" s="732"/>
      <c r="CYG276" s="733"/>
      <c r="CYH276" s="733"/>
      <c r="CYI276" s="733"/>
      <c r="CYJ276" s="733"/>
      <c r="CYK276" s="733"/>
      <c r="CYL276" s="732"/>
      <c r="CYM276" s="732"/>
      <c r="CYN276" s="733"/>
      <c r="CYO276" s="733"/>
      <c r="CYP276" s="732"/>
      <c r="CYQ276" s="732"/>
      <c r="CYR276" s="733"/>
      <c r="CYS276" s="733"/>
      <c r="CYT276" s="732"/>
      <c r="CYU276" s="732"/>
      <c r="CYV276" s="732"/>
      <c r="CYW276" s="732"/>
      <c r="CYX276" s="732"/>
      <c r="CYY276" s="732"/>
      <c r="CYZ276" s="732"/>
      <c r="CZA276" s="733"/>
      <c r="CZB276" s="733"/>
      <c r="CZC276" s="732"/>
      <c r="CZD276" s="732"/>
      <c r="CZE276" s="733"/>
      <c r="CZF276" s="733"/>
      <c r="CZG276" s="732"/>
      <c r="CZH276" s="732"/>
      <c r="CZI276" s="732"/>
      <c r="CZJ276" s="732"/>
      <c r="CZK276" s="732"/>
      <c r="CZL276" s="731"/>
      <c r="CZM276" s="734"/>
      <c r="CZN276" s="732"/>
      <c r="CZO276" s="732"/>
      <c r="CZP276" s="732"/>
      <c r="CZQ276" s="732"/>
      <c r="CZR276" s="732"/>
      <c r="CZS276" s="732"/>
      <c r="CZT276" s="732"/>
      <c r="CZU276" s="735"/>
      <c r="CZV276" s="735"/>
      <c r="CZW276" s="735"/>
      <c r="CZX276" s="735"/>
      <c r="CZY276" s="735"/>
      <c r="CZZ276" s="735"/>
      <c r="DAA276" s="735"/>
      <c r="DAB276" s="735"/>
      <c r="DAC276" s="735"/>
      <c r="DAD276" s="735"/>
      <c r="DAE276" s="735"/>
      <c r="DAF276" s="735"/>
      <c r="DAG276" s="735"/>
      <c r="DAH276" s="735"/>
      <c r="DAI276" s="735"/>
      <c r="DAJ276" s="735"/>
      <c r="DAK276" s="735"/>
      <c r="DAL276" s="735"/>
      <c r="DAM276" s="735"/>
      <c r="DAN276" s="735"/>
      <c r="DAO276" s="735"/>
      <c r="DAP276" s="735"/>
      <c r="DAQ276" s="735"/>
      <c r="DAR276" s="735"/>
      <c r="DAS276" s="735"/>
      <c r="DAT276" s="735"/>
      <c r="DAU276" s="735"/>
      <c r="DAV276" s="735"/>
      <c r="DAW276" s="735"/>
      <c r="DAX276" s="735"/>
      <c r="DAY276" s="735"/>
      <c r="DAZ276" s="735"/>
      <c r="DBA276" s="735"/>
      <c r="DBB276" s="735"/>
      <c r="DBC276" s="735"/>
      <c r="DBD276" s="735"/>
      <c r="DBE276" s="735"/>
      <c r="DBF276" s="735"/>
      <c r="DBG276" s="735"/>
      <c r="DBH276" s="735"/>
      <c r="DBI276" s="735"/>
      <c r="DBJ276" s="735"/>
      <c r="DBK276" s="735"/>
      <c r="DBL276" s="735"/>
      <c r="DBM276" s="732"/>
      <c r="DBN276" s="732"/>
      <c r="DBO276" s="732"/>
      <c r="DBP276" s="732"/>
      <c r="DBQ276" s="732"/>
      <c r="DBR276" s="732"/>
      <c r="DBS276" s="732"/>
      <c r="DBT276" s="732"/>
      <c r="DBU276" s="732"/>
      <c r="DBV276" s="732"/>
      <c r="DBW276" s="732"/>
      <c r="DBX276" s="732"/>
      <c r="DBY276" s="732"/>
      <c r="DBZ276" s="732"/>
      <c r="DCA276" s="732"/>
      <c r="DCB276" s="732"/>
      <c r="DCC276" s="732"/>
      <c r="DCD276" s="732"/>
      <c r="DCE276" s="732"/>
      <c r="DCF276" s="732"/>
      <c r="DCG276" s="732"/>
      <c r="DCH276" s="732"/>
      <c r="DCI276" s="732"/>
      <c r="DCJ276" s="732"/>
      <c r="DCK276" s="733"/>
      <c r="DCL276" s="733"/>
      <c r="DCM276" s="733"/>
      <c r="DCN276" s="733"/>
      <c r="DCO276" s="733"/>
      <c r="DCP276" s="732"/>
      <c r="DCQ276" s="732"/>
      <c r="DCR276" s="733"/>
      <c r="DCS276" s="733"/>
      <c r="DCT276" s="732"/>
      <c r="DCU276" s="732"/>
      <c r="DCV276" s="733"/>
      <c r="DCW276" s="733"/>
      <c r="DCX276" s="732"/>
      <c r="DCY276" s="732"/>
      <c r="DCZ276" s="732"/>
      <c r="DDA276" s="732"/>
      <c r="DDB276" s="732"/>
      <c r="DDC276" s="732"/>
      <c r="DDD276" s="732"/>
      <c r="DDE276" s="733"/>
      <c r="DDF276" s="733"/>
      <c r="DDG276" s="732"/>
      <c r="DDH276" s="732"/>
      <c r="DDI276" s="733"/>
      <c r="DDJ276" s="733"/>
      <c r="DDK276" s="732"/>
      <c r="DDL276" s="732"/>
      <c r="DDM276" s="732"/>
      <c r="DDN276" s="732"/>
      <c r="DDO276" s="732"/>
      <c r="DDP276" s="731"/>
      <c r="DDQ276" s="734"/>
      <c r="DDR276" s="732"/>
      <c r="DDS276" s="732"/>
      <c r="DDT276" s="732"/>
      <c r="DDU276" s="732"/>
      <c r="DDV276" s="732"/>
      <c r="DDW276" s="732"/>
      <c r="DDX276" s="732"/>
      <c r="DDY276" s="735"/>
      <c r="DDZ276" s="735"/>
      <c r="DEA276" s="735"/>
      <c r="DEB276" s="735"/>
      <c r="DEC276" s="735"/>
      <c r="DED276" s="735"/>
      <c r="DEE276" s="735"/>
      <c r="DEF276" s="735"/>
      <c r="DEG276" s="735"/>
      <c r="DEH276" s="735"/>
      <c r="DEI276" s="735"/>
      <c r="DEJ276" s="735"/>
      <c r="DEK276" s="735"/>
      <c r="DEL276" s="735"/>
      <c r="DEM276" s="735"/>
      <c r="DEN276" s="735"/>
      <c r="DEO276" s="735"/>
      <c r="DEP276" s="735"/>
      <c r="DEQ276" s="735"/>
      <c r="DER276" s="735"/>
      <c r="DES276" s="735"/>
      <c r="DET276" s="735"/>
      <c r="DEU276" s="735"/>
      <c r="DEV276" s="735"/>
      <c r="DEW276" s="735"/>
      <c r="DEX276" s="735"/>
      <c r="DEY276" s="735"/>
      <c r="DEZ276" s="735"/>
      <c r="DFA276" s="735"/>
      <c r="DFB276" s="735"/>
      <c r="DFC276" s="735"/>
      <c r="DFD276" s="735"/>
      <c r="DFE276" s="735"/>
      <c r="DFF276" s="735"/>
      <c r="DFG276" s="735"/>
      <c r="DFH276" s="735"/>
      <c r="DFI276" s="735"/>
      <c r="DFJ276" s="735"/>
      <c r="DFK276" s="735"/>
      <c r="DFL276" s="735"/>
      <c r="DFM276" s="735"/>
      <c r="DFN276" s="735"/>
      <c r="DFO276" s="735"/>
      <c r="DFP276" s="735"/>
      <c r="DFQ276" s="732"/>
      <c r="DFR276" s="732"/>
      <c r="DFS276" s="732"/>
      <c r="DFT276" s="732"/>
      <c r="DFU276" s="732"/>
      <c r="DFV276" s="732"/>
      <c r="DFW276" s="732"/>
      <c r="DFX276" s="732"/>
      <c r="DFY276" s="732"/>
      <c r="DFZ276" s="732"/>
      <c r="DGA276" s="732"/>
      <c r="DGB276" s="732"/>
      <c r="DGC276" s="732"/>
      <c r="DGD276" s="732"/>
      <c r="DGE276" s="732"/>
      <c r="DGF276" s="732"/>
      <c r="DGG276" s="732"/>
      <c r="DGH276" s="732"/>
      <c r="DGI276" s="732"/>
      <c r="DGJ276" s="732"/>
      <c r="DGK276" s="732"/>
      <c r="DGL276" s="732"/>
      <c r="DGM276" s="732"/>
      <c r="DGN276" s="732"/>
      <c r="DGO276" s="733"/>
      <c r="DGP276" s="733"/>
      <c r="DGQ276" s="733"/>
      <c r="DGR276" s="733"/>
      <c r="DGS276" s="733"/>
      <c r="DGT276" s="732"/>
      <c r="DGU276" s="732"/>
      <c r="DGV276" s="733"/>
      <c r="DGW276" s="733"/>
      <c r="DGX276" s="732"/>
      <c r="DGY276" s="732"/>
      <c r="DGZ276" s="733"/>
      <c r="DHA276" s="733"/>
      <c r="DHB276" s="732"/>
      <c r="DHC276" s="732"/>
      <c r="DHD276" s="732"/>
      <c r="DHE276" s="732"/>
      <c r="DHF276" s="732"/>
      <c r="DHG276" s="732"/>
      <c r="DHH276" s="732"/>
      <c r="DHI276" s="733"/>
      <c r="DHJ276" s="733"/>
      <c r="DHK276" s="732"/>
      <c r="DHL276" s="732"/>
      <c r="DHM276" s="733"/>
      <c r="DHN276" s="733"/>
      <c r="DHO276" s="732"/>
      <c r="DHP276" s="732"/>
      <c r="DHQ276" s="732"/>
      <c r="DHR276" s="732"/>
      <c r="DHS276" s="732"/>
      <c r="DHT276" s="731"/>
      <c r="DHU276" s="734"/>
      <c r="DHV276" s="732"/>
      <c r="DHW276" s="732"/>
      <c r="DHX276" s="732"/>
      <c r="DHY276" s="732"/>
      <c r="DHZ276" s="732"/>
      <c r="DIA276" s="732"/>
      <c r="DIB276" s="732"/>
      <c r="DIC276" s="735"/>
      <c r="DID276" s="735"/>
      <c r="DIE276" s="735"/>
      <c r="DIF276" s="735"/>
      <c r="DIG276" s="735"/>
      <c r="DIH276" s="735"/>
      <c r="DII276" s="735"/>
      <c r="DIJ276" s="735"/>
      <c r="DIK276" s="735"/>
      <c r="DIL276" s="735"/>
      <c r="DIM276" s="735"/>
      <c r="DIN276" s="735"/>
      <c r="DIO276" s="735"/>
      <c r="DIP276" s="735"/>
      <c r="DIQ276" s="735"/>
      <c r="DIR276" s="735"/>
      <c r="DIS276" s="735"/>
      <c r="DIT276" s="735"/>
      <c r="DIU276" s="735"/>
      <c r="DIV276" s="735"/>
      <c r="DIW276" s="735"/>
      <c r="DIX276" s="735"/>
      <c r="DIY276" s="735"/>
      <c r="DIZ276" s="735"/>
      <c r="DJA276" s="735"/>
      <c r="DJB276" s="735"/>
      <c r="DJC276" s="735"/>
      <c r="DJD276" s="735"/>
      <c r="DJE276" s="735"/>
      <c r="DJF276" s="735"/>
      <c r="DJG276" s="735"/>
      <c r="DJH276" s="735"/>
      <c r="DJI276" s="735"/>
      <c r="DJJ276" s="735"/>
      <c r="DJK276" s="735"/>
      <c r="DJL276" s="735"/>
      <c r="DJM276" s="735"/>
      <c r="DJN276" s="735"/>
      <c r="DJO276" s="735"/>
      <c r="DJP276" s="735"/>
      <c r="DJQ276" s="735"/>
      <c r="DJR276" s="735"/>
      <c r="DJS276" s="735"/>
      <c r="DJT276" s="735"/>
      <c r="DJU276" s="732"/>
      <c r="DJV276" s="732"/>
      <c r="DJW276" s="732"/>
      <c r="DJX276" s="732"/>
      <c r="DJY276" s="732"/>
      <c r="DJZ276" s="732"/>
      <c r="DKA276" s="732"/>
      <c r="DKB276" s="732"/>
      <c r="DKC276" s="732"/>
      <c r="DKD276" s="732"/>
      <c r="DKE276" s="732"/>
      <c r="DKF276" s="732"/>
      <c r="DKG276" s="732"/>
      <c r="DKH276" s="732"/>
      <c r="DKI276" s="732"/>
      <c r="DKJ276" s="732"/>
      <c r="DKK276" s="732"/>
      <c r="DKL276" s="732"/>
      <c r="DKM276" s="732"/>
      <c r="DKN276" s="732"/>
      <c r="DKO276" s="732"/>
      <c r="DKP276" s="732"/>
      <c r="DKQ276" s="732"/>
      <c r="DKR276" s="732"/>
      <c r="DKS276" s="733"/>
      <c r="DKT276" s="733"/>
      <c r="DKU276" s="733"/>
      <c r="DKV276" s="733"/>
      <c r="DKW276" s="733"/>
      <c r="DKX276" s="732"/>
      <c r="DKY276" s="732"/>
      <c r="DKZ276" s="733"/>
      <c r="DLA276" s="733"/>
      <c r="DLB276" s="732"/>
      <c r="DLC276" s="732"/>
      <c r="DLD276" s="733"/>
      <c r="DLE276" s="733"/>
      <c r="DLF276" s="732"/>
      <c r="DLG276" s="732"/>
      <c r="DLH276" s="732"/>
      <c r="DLI276" s="732"/>
      <c r="DLJ276" s="732"/>
      <c r="DLK276" s="732"/>
      <c r="DLL276" s="732"/>
      <c r="DLM276" s="733"/>
      <c r="DLN276" s="733"/>
      <c r="DLO276" s="732"/>
      <c r="DLP276" s="732"/>
      <c r="DLQ276" s="733"/>
      <c r="DLR276" s="733"/>
      <c r="DLS276" s="732"/>
      <c r="DLT276" s="732"/>
      <c r="DLU276" s="732"/>
      <c r="DLV276" s="732"/>
      <c r="DLW276" s="732"/>
      <c r="DLX276" s="731"/>
      <c r="DLY276" s="734"/>
      <c r="DLZ276" s="732"/>
      <c r="DMA276" s="732"/>
      <c r="DMB276" s="732"/>
      <c r="DMC276" s="732"/>
      <c r="DMD276" s="732"/>
      <c r="DME276" s="732"/>
      <c r="DMF276" s="732"/>
      <c r="DMG276" s="735"/>
      <c r="DMH276" s="735"/>
      <c r="DMI276" s="735"/>
      <c r="DMJ276" s="735"/>
      <c r="DMK276" s="735"/>
      <c r="DML276" s="735"/>
      <c r="DMM276" s="735"/>
      <c r="DMN276" s="735"/>
      <c r="DMO276" s="735"/>
      <c r="DMP276" s="735"/>
      <c r="DMQ276" s="735"/>
      <c r="DMR276" s="735"/>
      <c r="DMS276" s="735"/>
      <c r="DMT276" s="735"/>
      <c r="DMU276" s="735"/>
      <c r="DMV276" s="735"/>
      <c r="DMW276" s="735"/>
      <c r="DMX276" s="735"/>
      <c r="DMY276" s="735"/>
      <c r="DMZ276" s="735"/>
      <c r="DNA276" s="735"/>
      <c r="DNB276" s="735"/>
      <c r="DNC276" s="735"/>
      <c r="DND276" s="735"/>
      <c r="DNE276" s="735"/>
      <c r="DNF276" s="735"/>
      <c r="DNG276" s="735"/>
      <c r="DNH276" s="735"/>
      <c r="DNI276" s="735"/>
      <c r="DNJ276" s="735"/>
      <c r="DNK276" s="735"/>
      <c r="DNL276" s="735"/>
      <c r="DNM276" s="735"/>
      <c r="DNN276" s="735"/>
      <c r="DNO276" s="735"/>
      <c r="DNP276" s="735"/>
      <c r="DNQ276" s="735"/>
      <c r="DNR276" s="735"/>
      <c r="DNS276" s="735"/>
      <c r="DNT276" s="735"/>
      <c r="DNU276" s="735"/>
      <c r="DNV276" s="735"/>
      <c r="DNW276" s="735"/>
      <c r="DNX276" s="735"/>
      <c r="DNY276" s="732"/>
      <c r="DNZ276" s="732"/>
      <c r="DOA276" s="732"/>
      <c r="DOB276" s="732"/>
      <c r="DOC276" s="732"/>
      <c r="DOD276" s="732"/>
      <c r="DOE276" s="732"/>
      <c r="DOF276" s="732"/>
      <c r="DOG276" s="732"/>
      <c r="DOH276" s="732"/>
      <c r="DOI276" s="732"/>
      <c r="DOJ276" s="732"/>
      <c r="DOK276" s="732"/>
      <c r="DOL276" s="732"/>
      <c r="DOM276" s="732"/>
      <c r="DON276" s="732"/>
      <c r="DOO276" s="732"/>
      <c r="DOP276" s="732"/>
      <c r="DOQ276" s="732"/>
      <c r="DOR276" s="732"/>
      <c r="DOS276" s="732"/>
      <c r="DOT276" s="732"/>
      <c r="DOU276" s="732"/>
      <c r="DOV276" s="732"/>
      <c r="DOW276" s="733"/>
      <c r="DOX276" s="733"/>
      <c r="DOY276" s="733"/>
      <c r="DOZ276" s="733"/>
      <c r="DPA276" s="733"/>
      <c r="DPB276" s="732"/>
      <c r="DPC276" s="732"/>
      <c r="DPD276" s="733"/>
      <c r="DPE276" s="733"/>
      <c r="DPF276" s="732"/>
      <c r="DPG276" s="732"/>
      <c r="DPH276" s="733"/>
      <c r="DPI276" s="733"/>
      <c r="DPJ276" s="732"/>
      <c r="DPK276" s="732"/>
      <c r="DPL276" s="732"/>
      <c r="DPM276" s="732"/>
      <c r="DPN276" s="732"/>
      <c r="DPO276" s="732"/>
      <c r="DPP276" s="732"/>
      <c r="DPQ276" s="733"/>
      <c r="DPR276" s="733"/>
      <c r="DPS276" s="732"/>
      <c r="DPT276" s="732"/>
      <c r="DPU276" s="733"/>
      <c r="DPV276" s="733"/>
      <c r="DPW276" s="732"/>
      <c r="DPX276" s="732"/>
      <c r="DPY276" s="732"/>
      <c r="DPZ276" s="732"/>
      <c r="DQA276" s="732"/>
      <c r="DQB276" s="731"/>
      <c r="DQC276" s="734"/>
      <c r="DQD276" s="732"/>
      <c r="DQE276" s="732"/>
      <c r="DQF276" s="732"/>
      <c r="DQG276" s="732"/>
      <c r="DQH276" s="732"/>
      <c r="DQI276" s="732"/>
      <c r="DQJ276" s="732"/>
      <c r="DQK276" s="735"/>
      <c r="DQL276" s="735"/>
      <c r="DQM276" s="735"/>
      <c r="DQN276" s="735"/>
      <c r="DQO276" s="735"/>
      <c r="DQP276" s="735"/>
      <c r="DQQ276" s="735"/>
      <c r="DQR276" s="735"/>
      <c r="DQS276" s="735"/>
      <c r="DQT276" s="735"/>
      <c r="DQU276" s="735"/>
      <c r="DQV276" s="735"/>
      <c r="DQW276" s="735"/>
      <c r="DQX276" s="735"/>
      <c r="DQY276" s="735"/>
      <c r="DQZ276" s="735"/>
      <c r="DRA276" s="735"/>
      <c r="DRB276" s="735"/>
      <c r="DRC276" s="735"/>
      <c r="DRD276" s="735"/>
      <c r="DRE276" s="735"/>
      <c r="DRF276" s="735"/>
      <c r="DRG276" s="735"/>
      <c r="DRH276" s="735"/>
      <c r="DRI276" s="735"/>
      <c r="DRJ276" s="735"/>
      <c r="DRK276" s="735"/>
      <c r="DRL276" s="735"/>
      <c r="DRM276" s="735"/>
      <c r="DRN276" s="735"/>
      <c r="DRO276" s="735"/>
      <c r="DRP276" s="735"/>
      <c r="DRQ276" s="735"/>
      <c r="DRR276" s="735"/>
      <c r="DRS276" s="735"/>
      <c r="DRT276" s="735"/>
      <c r="DRU276" s="735"/>
      <c r="DRV276" s="735"/>
      <c r="DRW276" s="735"/>
      <c r="DRX276" s="735"/>
      <c r="DRY276" s="735"/>
      <c r="DRZ276" s="735"/>
      <c r="DSA276" s="735"/>
      <c r="DSB276" s="735"/>
      <c r="DSC276" s="732"/>
      <c r="DSD276" s="732"/>
      <c r="DSE276" s="732"/>
      <c r="DSF276" s="732"/>
      <c r="DSG276" s="732"/>
      <c r="DSH276" s="732"/>
      <c r="DSI276" s="732"/>
      <c r="DSJ276" s="732"/>
      <c r="DSK276" s="732"/>
      <c r="DSL276" s="732"/>
      <c r="DSM276" s="732"/>
      <c r="DSN276" s="732"/>
      <c r="DSO276" s="732"/>
      <c r="DSP276" s="732"/>
      <c r="DSQ276" s="732"/>
      <c r="DSR276" s="732"/>
      <c r="DSS276" s="732"/>
      <c r="DST276" s="732"/>
      <c r="DSU276" s="732"/>
      <c r="DSV276" s="732"/>
      <c r="DSW276" s="732"/>
      <c r="DSX276" s="732"/>
      <c r="DSY276" s="732"/>
      <c r="DSZ276" s="732"/>
      <c r="DTA276" s="733"/>
      <c r="DTB276" s="733"/>
      <c r="DTC276" s="733"/>
      <c r="DTD276" s="733"/>
      <c r="DTE276" s="733"/>
      <c r="DTF276" s="732"/>
      <c r="DTG276" s="732"/>
      <c r="DTH276" s="733"/>
      <c r="DTI276" s="733"/>
      <c r="DTJ276" s="732"/>
      <c r="DTK276" s="732"/>
      <c r="DTL276" s="733"/>
      <c r="DTM276" s="733"/>
      <c r="DTN276" s="732"/>
      <c r="DTO276" s="732"/>
      <c r="DTP276" s="732"/>
      <c r="DTQ276" s="732"/>
      <c r="DTR276" s="732"/>
      <c r="DTS276" s="732"/>
      <c r="DTT276" s="732"/>
      <c r="DTU276" s="733"/>
      <c r="DTV276" s="733"/>
      <c r="DTW276" s="732"/>
      <c r="DTX276" s="732"/>
      <c r="DTY276" s="733"/>
      <c r="DTZ276" s="733"/>
      <c r="DUA276" s="732"/>
      <c r="DUB276" s="732"/>
      <c r="DUC276" s="732"/>
      <c r="DUD276" s="732"/>
      <c r="DUE276" s="732"/>
      <c r="DUF276" s="731"/>
      <c r="DUG276" s="734"/>
      <c r="DUH276" s="732"/>
      <c r="DUI276" s="732"/>
      <c r="DUJ276" s="732"/>
      <c r="DUK276" s="732"/>
      <c r="DUL276" s="732"/>
      <c r="DUM276" s="732"/>
      <c r="DUN276" s="732"/>
      <c r="DUO276" s="735"/>
      <c r="DUP276" s="735"/>
      <c r="DUQ276" s="735"/>
      <c r="DUR276" s="735"/>
      <c r="DUS276" s="735"/>
      <c r="DUT276" s="735"/>
      <c r="DUU276" s="735"/>
      <c r="DUV276" s="735"/>
      <c r="DUW276" s="735"/>
      <c r="DUX276" s="735"/>
      <c r="DUY276" s="735"/>
      <c r="DUZ276" s="735"/>
      <c r="DVA276" s="735"/>
      <c r="DVB276" s="735"/>
      <c r="DVC276" s="735"/>
      <c r="DVD276" s="735"/>
      <c r="DVE276" s="735"/>
      <c r="DVF276" s="735"/>
      <c r="DVG276" s="735"/>
      <c r="DVH276" s="735"/>
      <c r="DVI276" s="735"/>
      <c r="DVJ276" s="735"/>
      <c r="DVK276" s="735"/>
      <c r="DVL276" s="735"/>
      <c r="DVM276" s="735"/>
      <c r="DVN276" s="735"/>
      <c r="DVO276" s="735"/>
      <c r="DVP276" s="735"/>
      <c r="DVQ276" s="735"/>
      <c r="DVR276" s="735"/>
      <c r="DVS276" s="735"/>
      <c r="DVT276" s="735"/>
      <c r="DVU276" s="735"/>
      <c r="DVV276" s="735"/>
      <c r="DVW276" s="735"/>
      <c r="DVX276" s="735"/>
      <c r="DVY276" s="735"/>
      <c r="DVZ276" s="735"/>
      <c r="DWA276" s="735"/>
      <c r="DWB276" s="735"/>
      <c r="DWC276" s="735"/>
      <c r="DWD276" s="735"/>
      <c r="DWE276" s="735"/>
      <c r="DWF276" s="735"/>
      <c r="DWG276" s="732"/>
      <c r="DWH276" s="732"/>
      <c r="DWI276" s="732"/>
      <c r="DWJ276" s="732"/>
      <c r="DWK276" s="732"/>
      <c r="DWL276" s="732"/>
      <c r="DWM276" s="732"/>
      <c r="DWN276" s="732"/>
      <c r="DWO276" s="732"/>
      <c r="DWP276" s="732"/>
      <c r="DWQ276" s="732"/>
      <c r="DWR276" s="732"/>
      <c r="DWS276" s="732"/>
      <c r="DWT276" s="732"/>
      <c r="DWU276" s="732"/>
      <c r="DWV276" s="732"/>
      <c r="DWW276" s="732"/>
      <c r="DWX276" s="732"/>
      <c r="DWY276" s="732"/>
      <c r="DWZ276" s="732"/>
      <c r="DXA276" s="732"/>
      <c r="DXB276" s="732"/>
      <c r="DXC276" s="732"/>
      <c r="DXD276" s="732"/>
      <c r="DXE276" s="733"/>
      <c r="DXF276" s="733"/>
      <c r="DXG276" s="733"/>
      <c r="DXH276" s="733"/>
      <c r="DXI276" s="733"/>
      <c r="DXJ276" s="732"/>
      <c r="DXK276" s="732"/>
      <c r="DXL276" s="733"/>
      <c r="DXM276" s="733"/>
      <c r="DXN276" s="732"/>
      <c r="DXO276" s="732"/>
      <c r="DXP276" s="733"/>
      <c r="DXQ276" s="733"/>
      <c r="DXR276" s="732"/>
      <c r="DXS276" s="732"/>
      <c r="DXT276" s="732"/>
      <c r="DXU276" s="732"/>
      <c r="DXV276" s="732"/>
      <c r="DXW276" s="732"/>
      <c r="DXX276" s="732"/>
      <c r="DXY276" s="733"/>
      <c r="DXZ276" s="733"/>
      <c r="DYA276" s="732"/>
      <c r="DYB276" s="732"/>
      <c r="DYC276" s="733"/>
      <c r="DYD276" s="733"/>
      <c r="DYE276" s="732"/>
      <c r="DYF276" s="732"/>
      <c r="DYG276" s="732"/>
      <c r="DYH276" s="732"/>
      <c r="DYI276" s="732"/>
      <c r="DYJ276" s="731"/>
      <c r="DYK276" s="734"/>
      <c r="DYL276" s="732"/>
      <c r="DYM276" s="732"/>
      <c r="DYN276" s="732"/>
      <c r="DYO276" s="732"/>
      <c r="DYP276" s="732"/>
      <c r="DYQ276" s="732"/>
      <c r="DYR276" s="732"/>
      <c r="DYS276" s="735"/>
      <c r="DYT276" s="735"/>
      <c r="DYU276" s="735"/>
      <c r="DYV276" s="735"/>
      <c r="DYW276" s="735"/>
      <c r="DYX276" s="735"/>
      <c r="DYY276" s="735"/>
      <c r="DYZ276" s="735"/>
      <c r="DZA276" s="735"/>
      <c r="DZB276" s="735"/>
      <c r="DZC276" s="735"/>
      <c r="DZD276" s="735"/>
      <c r="DZE276" s="735"/>
      <c r="DZF276" s="735"/>
      <c r="DZG276" s="735"/>
      <c r="DZH276" s="735"/>
      <c r="DZI276" s="735"/>
      <c r="DZJ276" s="735"/>
      <c r="DZK276" s="735"/>
      <c r="DZL276" s="735"/>
      <c r="DZM276" s="735"/>
      <c r="DZN276" s="735"/>
      <c r="DZO276" s="735"/>
      <c r="DZP276" s="735"/>
      <c r="DZQ276" s="735"/>
      <c r="DZR276" s="735"/>
      <c r="DZS276" s="735"/>
      <c r="DZT276" s="735"/>
      <c r="DZU276" s="735"/>
      <c r="DZV276" s="735"/>
      <c r="DZW276" s="735"/>
      <c r="DZX276" s="735"/>
      <c r="DZY276" s="735"/>
      <c r="DZZ276" s="735"/>
      <c r="EAA276" s="735"/>
      <c r="EAB276" s="735"/>
      <c r="EAC276" s="735"/>
      <c r="EAD276" s="735"/>
      <c r="EAE276" s="735"/>
      <c r="EAF276" s="735"/>
      <c r="EAG276" s="735"/>
      <c r="EAH276" s="735"/>
      <c r="EAI276" s="735"/>
      <c r="EAJ276" s="735"/>
      <c r="EAK276" s="732"/>
      <c r="EAL276" s="732"/>
      <c r="EAM276" s="732"/>
      <c r="EAN276" s="732"/>
      <c r="EAO276" s="732"/>
      <c r="EAP276" s="732"/>
      <c r="EAQ276" s="732"/>
      <c r="EAR276" s="732"/>
      <c r="EAS276" s="732"/>
      <c r="EAT276" s="732"/>
      <c r="EAU276" s="732"/>
      <c r="EAV276" s="732"/>
      <c r="EAW276" s="732"/>
      <c r="EAX276" s="732"/>
      <c r="EAY276" s="732"/>
      <c r="EAZ276" s="732"/>
      <c r="EBA276" s="732"/>
      <c r="EBB276" s="732"/>
      <c r="EBC276" s="732"/>
      <c r="EBD276" s="732"/>
      <c r="EBE276" s="732"/>
      <c r="EBF276" s="732"/>
      <c r="EBG276" s="732"/>
      <c r="EBH276" s="732"/>
      <c r="EBI276" s="733"/>
      <c r="EBJ276" s="733"/>
      <c r="EBK276" s="733"/>
      <c r="EBL276" s="733"/>
      <c r="EBM276" s="733"/>
      <c r="EBN276" s="732"/>
      <c r="EBO276" s="732"/>
      <c r="EBP276" s="733"/>
      <c r="EBQ276" s="733"/>
      <c r="EBR276" s="732"/>
      <c r="EBS276" s="732"/>
      <c r="EBT276" s="733"/>
      <c r="EBU276" s="733"/>
      <c r="EBV276" s="732"/>
      <c r="EBW276" s="732"/>
      <c r="EBX276" s="732"/>
      <c r="EBY276" s="732"/>
      <c r="EBZ276" s="732"/>
      <c r="ECA276" s="732"/>
      <c r="ECB276" s="732"/>
      <c r="ECC276" s="733"/>
      <c r="ECD276" s="733"/>
      <c r="ECE276" s="732"/>
      <c r="ECF276" s="732"/>
      <c r="ECG276" s="733"/>
      <c r="ECH276" s="733"/>
      <c r="ECI276" s="732"/>
      <c r="ECJ276" s="732"/>
      <c r="ECK276" s="732"/>
      <c r="ECL276" s="732"/>
      <c r="ECM276" s="732"/>
      <c r="ECN276" s="731"/>
      <c r="ECO276" s="734"/>
      <c r="ECP276" s="732"/>
      <c r="ECQ276" s="732"/>
      <c r="ECR276" s="732"/>
      <c r="ECS276" s="732"/>
      <c r="ECT276" s="732"/>
      <c r="ECU276" s="732"/>
      <c r="ECV276" s="732"/>
      <c r="ECW276" s="735"/>
      <c r="ECX276" s="735"/>
      <c r="ECY276" s="735"/>
      <c r="ECZ276" s="735"/>
      <c r="EDA276" s="735"/>
      <c r="EDB276" s="735"/>
      <c r="EDC276" s="735"/>
      <c r="EDD276" s="735"/>
      <c r="EDE276" s="735"/>
      <c r="EDF276" s="735"/>
      <c r="EDG276" s="735"/>
      <c r="EDH276" s="735"/>
      <c r="EDI276" s="735"/>
      <c r="EDJ276" s="735"/>
      <c r="EDK276" s="735"/>
      <c r="EDL276" s="735"/>
      <c r="EDM276" s="735"/>
      <c r="EDN276" s="735"/>
      <c r="EDO276" s="735"/>
      <c r="EDP276" s="735"/>
      <c r="EDQ276" s="735"/>
      <c r="EDR276" s="735"/>
      <c r="EDS276" s="735"/>
      <c r="EDT276" s="735"/>
      <c r="EDU276" s="735"/>
      <c r="EDV276" s="735"/>
      <c r="EDW276" s="735"/>
      <c r="EDX276" s="735"/>
      <c r="EDY276" s="735"/>
      <c r="EDZ276" s="735"/>
      <c r="EEA276" s="735"/>
      <c r="EEB276" s="735"/>
      <c r="EEC276" s="735"/>
      <c r="EED276" s="735"/>
      <c r="EEE276" s="735"/>
      <c r="EEF276" s="735"/>
      <c r="EEG276" s="735"/>
      <c r="EEH276" s="735"/>
      <c r="EEI276" s="735"/>
      <c r="EEJ276" s="735"/>
      <c r="EEK276" s="735"/>
      <c r="EEL276" s="735"/>
      <c r="EEM276" s="735"/>
      <c r="EEN276" s="735"/>
      <c r="EEO276" s="732"/>
      <c r="EEP276" s="732"/>
      <c r="EEQ276" s="732"/>
      <c r="EER276" s="732"/>
      <c r="EES276" s="732"/>
      <c r="EET276" s="732"/>
      <c r="EEU276" s="732"/>
      <c r="EEV276" s="732"/>
      <c r="EEW276" s="732"/>
      <c r="EEX276" s="732"/>
      <c r="EEY276" s="732"/>
      <c r="EEZ276" s="732"/>
      <c r="EFA276" s="732"/>
      <c r="EFB276" s="732"/>
      <c r="EFC276" s="732"/>
      <c r="EFD276" s="732"/>
      <c r="EFE276" s="732"/>
      <c r="EFF276" s="732"/>
      <c r="EFG276" s="732"/>
      <c r="EFH276" s="732"/>
      <c r="EFI276" s="732"/>
      <c r="EFJ276" s="732"/>
      <c r="EFK276" s="732"/>
      <c r="EFL276" s="732"/>
      <c r="EFM276" s="733"/>
      <c r="EFN276" s="733"/>
      <c r="EFO276" s="733"/>
      <c r="EFP276" s="733"/>
      <c r="EFQ276" s="733"/>
      <c r="EFR276" s="732"/>
      <c r="EFS276" s="732"/>
      <c r="EFT276" s="733"/>
      <c r="EFU276" s="733"/>
      <c r="EFV276" s="732"/>
      <c r="EFW276" s="732"/>
      <c r="EFX276" s="733"/>
      <c r="EFY276" s="733"/>
      <c r="EFZ276" s="732"/>
      <c r="EGA276" s="732"/>
      <c r="EGB276" s="732"/>
      <c r="EGC276" s="732"/>
      <c r="EGD276" s="732"/>
      <c r="EGE276" s="732"/>
      <c r="EGF276" s="732"/>
      <c r="EGG276" s="733"/>
      <c r="EGH276" s="733"/>
      <c r="EGI276" s="732"/>
      <c r="EGJ276" s="732"/>
      <c r="EGK276" s="733"/>
      <c r="EGL276" s="733"/>
      <c r="EGM276" s="732"/>
      <c r="EGN276" s="732"/>
      <c r="EGO276" s="732"/>
      <c r="EGP276" s="732"/>
      <c r="EGQ276" s="732"/>
      <c r="EGR276" s="731"/>
      <c r="EGS276" s="734"/>
      <c r="EGT276" s="732"/>
      <c r="EGU276" s="732"/>
      <c r="EGV276" s="732"/>
      <c r="EGW276" s="732"/>
      <c r="EGX276" s="732"/>
      <c r="EGY276" s="732"/>
      <c r="EGZ276" s="732"/>
      <c r="EHA276" s="735"/>
      <c r="EHB276" s="735"/>
      <c r="EHC276" s="735"/>
      <c r="EHD276" s="735"/>
      <c r="EHE276" s="735"/>
      <c r="EHF276" s="735"/>
      <c r="EHG276" s="735"/>
      <c r="EHH276" s="735"/>
      <c r="EHI276" s="735"/>
      <c r="EHJ276" s="735"/>
      <c r="EHK276" s="735"/>
      <c r="EHL276" s="735"/>
      <c r="EHM276" s="735"/>
      <c r="EHN276" s="735"/>
      <c r="EHO276" s="735"/>
      <c r="EHP276" s="735"/>
      <c r="EHQ276" s="735"/>
      <c r="EHR276" s="735"/>
      <c r="EHS276" s="735"/>
      <c r="EHT276" s="735"/>
      <c r="EHU276" s="735"/>
      <c r="EHV276" s="735"/>
      <c r="EHW276" s="735"/>
      <c r="EHX276" s="735"/>
      <c r="EHY276" s="735"/>
      <c r="EHZ276" s="735"/>
      <c r="EIA276" s="735"/>
      <c r="EIB276" s="735"/>
      <c r="EIC276" s="735"/>
      <c r="EID276" s="735"/>
      <c r="EIE276" s="735"/>
      <c r="EIF276" s="735"/>
      <c r="EIG276" s="735"/>
      <c r="EIH276" s="735"/>
      <c r="EII276" s="735"/>
      <c r="EIJ276" s="735"/>
      <c r="EIK276" s="735"/>
      <c r="EIL276" s="735"/>
      <c r="EIM276" s="735"/>
      <c r="EIN276" s="735"/>
      <c r="EIO276" s="735"/>
      <c r="EIP276" s="735"/>
      <c r="EIQ276" s="735"/>
      <c r="EIR276" s="735"/>
      <c r="EIS276" s="732"/>
      <c r="EIT276" s="732"/>
      <c r="EIU276" s="732"/>
      <c r="EIV276" s="732"/>
      <c r="EIW276" s="732"/>
      <c r="EIX276" s="732"/>
      <c r="EIY276" s="732"/>
      <c r="EIZ276" s="732"/>
      <c r="EJA276" s="732"/>
      <c r="EJB276" s="732"/>
      <c r="EJC276" s="732"/>
      <c r="EJD276" s="732"/>
      <c r="EJE276" s="732"/>
      <c r="EJF276" s="732"/>
      <c r="EJG276" s="732"/>
      <c r="EJH276" s="732"/>
      <c r="EJI276" s="732"/>
      <c r="EJJ276" s="732"/>
      <c r="EJK276" s="732"/>
      <c r="EJL276" s="732"/>
      <c r="EJM276" s="732"/>
      <c r="EJN276" s="732"/>
      <c r="EJO276" s="732"/>
      <c r="EJP276" s="732"/>
      <c r="EJQ276" s="733"/>
      <c r="EJR276" s="733"/>
      <c r="EJS276" s="733"/>
      <c r="EJT276" s="733"/>
      <c r="EJU276" s="733"/>
      <c r="EJV276" s="732"/>
      <c r="EJW276" s="732"/>
      <c r="EJX276" s="733"/>
      <c r="EJY276" s="733"/>
      <c r="EJZ276" s="732"/>
      <c r="EKA276" s="732"/>
      <c r="EKB276" s="733"/>
      <c r="EKC276" s="733"/>
      <c r="EKD276" s="732"/>
      <c r="EKE276" s="732"/>
      <c r="EKF276" s="732"/>
      <c r="EKG276" s="732"/>
      <c r="EKH276" s="732"/>
      <c r="EKI276" s="732"/>
      <c r="EKJ276" s="732"/>
      <c r="EKK276" s="733"/>
      <c r="EKL276" s="733"/>
      <c r="EKM276" s="732"/>
      <c r="EKN276" s="732"/>
      <c r="EKO276" s="733"/>
      <c r="EKP276" s="733"/>
      <c r="EKQ276" s="732"/>
      <c r="EKR276" s="732"/>
      <c r="EKS276" s="732"/>
      <c r="EKT276" s="732"/>
      <c r="EKU276" s="732"/>
      <c r="EKV276" s="731"/>
      <c r="EKW276" s="734"/>
      <c r="EKX276" s="732"/>
      <c r="EKY276" s="732"/>
      <c r="EKZ276" s="732"/>
      <c r="ELA276" s="732"/>
      <c r="ELB276" s="732"/>
      <c r="ELC276" s="732"/>
      <c r="ELD276" s="732"/>
      <c r="ELE276" s="735"/>
      <c r="ELF276" s="735"/>
      <c r="ELG276" s="735"/>
      <c r="ELH276" s="735"/>
      <c r="ELI276" s="735"/>
      <c r="ELJ276" s="735"/>
      <c r="ELK276" s="735"/>
      <c r="ELL276" s="735"/>
      <c r="ELM276" s="735"/>
      <c r="ELN276" s="735"/>
      <c r="ELO276" s="735"/>
      <c r="ELP276" s="735"/>
      <c r="ELQ276" s="735"/>
      <c r="ELR276" s="735"/>
      <c r="ELS276" s="735"/>
      <c r="ELT276" s="735"/>
      <c r="ELU276" s="735"/>
      <c r="ELV276" s="735"/>
      <c r="ELW276" s="735"/>
      <c r="ELX276" s="735"/>
      <c r="ELY276" s="735"/>
      <c r="ELZ276" s="735"/>
      <c r="EMA276" s="735"/>
      <c r="EMB276" s="735"/>
      <c r="EMC276" s="735"/>
      <c r="EMD276" s="735"/>
      <c r="EME276" s="735"/>
      <c r="EMF276" s="735"/>
      <c r="EMG276" s="735"/>
      <c r="EMH276" s="735"/>
      <c r="EMI276" s="735"/>
      <c r="EMJ276" s="735"/>
      <c r="EMK276" s="735"/>
      <c r="EML276" s="735"/>
      <c r="EMM276" s="735"/>
      <c r="EMN276" s="735"/>
      <c r="EMO276" s="735"/>
      <c r="EMP276" s="735"/>
      <c r="EMQ276" s="735"/>
      <c r="EMR276" s="735"/>
      <c r="EMS276" s="735"/>
      <c r="EMT276" s="735"/>
      <c r="EMU276" s="735"/>
      <c r="EMV276" s="735"/>
      <c r="EMW276" s="732"/>
      <c r="EMX276" s="732"/>
      <c r="EMY276" s="732"/>
      <c r="EMZ276" s="732"/>
      <c r="ENA276" s="732"/>
      <c r="ENB276" s="732"/>
      <c r="ENC276" s="732"/>
      <c r="END276" s="732"/>
      <c r="ENE276" s="732"/>
      <c r="ENF276" s="732"/>
      <c r="ENG276" s="732"/>
      <c r="ENH276" s="732"/>
      <c r="ENI276" s="732"/>
      <c r="ENJ276" s="732"/>
      <c r="ENK276" s="732"/>
      <c r="ENL276" s="732"/>
      <c r="ENM276" s="732"/>
      <c r="ENN276" s="732"/>
      <c r="ENO276" s="732"/>
      <c r="ENP276" s="732"/>
      <c r="ENQ276" s="732"/>
      <c r="ENR276" s="732"/>
      <c r="ENS276" s="732"/>
      <c r="ENT276" s="732"/>
      <c r="ENU276" s="733"/>
      <c r="ENV276" s="733"/>
      <c r="ENW276" s="733"/>
      <c r="ENX276" s="733"/>
      <c r="ENY276" s="733"/>
      <c r="ENZ276" s="732"/>
      <c r="EOA276" s="732"/>
      <c r="EOB276" s="733"/>
      <c r="EOC276" s="733"/>
      <c r="EOD276" s="732"/>
      <c r="EOE276" s="732"/>
      <c r="EOF276" s="733"/>
      <c r="EOG276" s="733"/>
      <c r="EOH276" s="732"/>
      <c r="EOI276" s="732"/>
      <c r="EOJ276" s="732"/>
      <c r="EOK276" s="732"/>
      <c r="EOL276" s="732"/>
      <c r="EOM276" s="732"/>
      <c r="EON276" s="732"/>
      <c r="EOO276" s="733"/>
      <c r="EOP276" s="733"/>
      <c r="EOQ276" s="732"/>
      <c r="EOR276" s="732"/>
      <c r="EOS276" s="733"/>
      <c r="EOT276" s="733"/>
      <c r="EOU276" s="732"/>
      <c r="EOV276" s="732"/>
      <c r="EOW276" s="732"/>
      <c r="EOX276" s="732"/>
      <c r="EOY276" s="732"/>
      <c r="EOZ276" s="731"/>
      <c r="EPA276" s="734"/>
      <c r="EPB276" s="732"/>
      <c r="EPC276" s="732"/>
      <c r="EPD276" s="732"/>
      <c r="EPE276" s="732"/>
      <c r="EPF276" s="732"/>
      <c r="EPG276" s="732"/>
      <c r="EPH276" s="732"/>
      <c r="EPI276" s="735"/>
      <c r="EPJ276" s="735"/>
      <c r="EPK276" s="735"/>
      <c r="EPL276" s="735"/>
      <c r="EPM276" s="735"/>
      <c r="EPN276" s="735"/>
      <c r="EPO276" s="735"/>
      <c r="EPP276" s="735"/>
      <c r="EPQ276" s="735"/>
      <c r="EPR276" s="735"/>
      <c r="EPS276" s="735"/>
      <c r="EPT276" s="735"/>
      <c r="EPU276" s="735"/>
      <c r="EPV276" s="735"/>
      <c r="EPW276" s="735"/>
      <c r="EPX276" s="735"/>
      <c r="EPY276" s="735"/>
      <c r="EPZ276" s="735"/>
      <c r="EQA276" s="735"/>
      <c r="EQB276" s="735"/>
      <c r="EQC276" s="735"/>
      <c r="EQD276" s="735"/>
      <c r="EQE276" s="735"/>
      <c r="EQF276" s="735"/>
      <c r="EQG276" s="735"/>
      <c r="EQH276" s="735"/>
      <c r="EQI276" s="735"/>
      <c r="EQJ276" s="735"/>
      <c r="EQK276" s="735"/>
      <c r="EQL276" s="735"/>
      <c r="EQM276" s="735"/>
      <c r="EQN276" s="735"/>
      <c r="EQO276" s="735"/>
      <c r="EQP276" s="735"/>
      <c r="EQQ276" s="735"/>
      <c r="EQR276" s="735"/>
      <c r="EQS276" s="735"/>
      <c r="EQT276" s="735"/>
      <c r="EQU276" s="735"/>
      <c r="EQV276" s="735"/>
      <c r="EQW276" s="735"/>
      <c r="EQX276" s="735"/>
      <c r="EQY276" s="735"/>
      <c r="EQZ276" s="735"/>
      <c r="ERA276" s="732"/>
      <c r="ERB276" s="732"/>
      <c r="ERC276" s="732"/>
      <c r="ERD276" s="732"/>
      <c r="ERE276" s="732"/>
      <c r="ERF276" s="732"/>
      <c r="ERG276" s="732"/>
      <c r="ERH276" s="732"/>
      <c r="ERI276" s="732"/>
      <c r="ERJ276" s="732"/>
      <c r="ERK276" s="732"/>
      <c r="ERL276" s="732"/>
      <c r="ERM276" s="732"/>
      <c r="ERN276" s="732"/>
      <c r="ERO276" s="732"/>
      <c r="ERP276" s="732"/>
      <c r="ERQ276" s="732"/>
      <c r="ERR276" s="732"/>
      <c r="ERS276" s="732"/>
      <c r="ERT276" s="732"/>
      <c r="ERU276" s="732"/>
      <c r="ERV276" s="732"/>
      <c r="ERW276" s="732"/>
      <c r="ERX276" s="732"/>
      <c r="ERY276" s="733"/>
      <c r="ERZ276" s="733"/>
      <c r="ESA276" s="733"/>
      <c r="ESB276" s="733"/>
      <c r="ESC276" s="733"/>
      <c r="ESD276" s="732"/>
      <c r="ESE276" s="732"/>
      <c r="ESF276" s="733"/>
      <c r="ESG276" s="733"/>
      <c r="ESH276" s="732"/>
      <c r="ESI276" s="732"/>
      <c r="ESJ276" s="733"/>
      <c r="ESK276" s="733"/>
      <c r="ESL276" s="732"/>
      <c r="ESM276" s="732"/>
      <c r="ESN276" s="732"/>
      <c r="ESO276" s="732"/>
      <c r="ESP276" s="732"/>
      <c r="ESQ276" s="732"/>
      <c r="ESR276" s="732"/>
      <c r="ESS276" s="733"/>
      <c r="EST276" s="733"/>
      <c r="ESU276" s="732"/>
      <c r="ESV276" s="732"/>
      <c r="ESW276" s="733"/>
      <c r="ESX276" s="733"/>
      <c r="ESY276" s="732"/>
      <c r="ESZ276" s="732"/>
      <c r="ETA276" s="732"/>
      <c r="ETB276" s="732"/>
      <c r="ETC276" s="732"/>
      <c r="ETD276" s="731"/>
      <c r="ETE276" s="734"/>
      <c r="ETF276" s="732"/>
      <c r="ETG276" s="732"/>
      <c r="ETH276" s="732"/>
      <c r="ETI276" s="732"/>
      <c r="ETJ276" s="732"/>
      <c r="ETK276" s="732"/>
      <c r="ETL276" s="732"/>
      <c r="ETM276" s="735"/>
      <c r="ETN276" s="735"/>
      <c r="ETO276" s="735"/>
      <c r="ETP276" s="735"/>
      <c r="ETQ276" s="735"/>
      <c r="ETR276" s="735"/>
      <c r="ETS276" s="735"/>
      <c r="ETT276" s="735"/>
      <c r="ETU276" s="735"/>
      <c r="ETV276" s="735"/>
      <c r="ETW276" s="735"/>
      <c r="ETX276" s="735"/>
      <c r="ETY276" s="735"/>
      <c r="ETZ276" s="735"/>
      <c r="EUA276" s="735"/>
      <c r="EUB276" s="735"/>
      <c r="EUC276" s="735"/>
      <c r="EUD276" s="735"/>
      <c r="EUE276" s="735"/>
      <c r="EUF276" s="735"/>
      <c r="EUG276" s="735"/>
      <c r="EUH276" s="735"/>
      <c r="EUI276" s="735"/>
      <c r="EUJ276" s="735"/>
      <c r="EUK276" s="735"/>
      <c r="EUL276" s="735"/>
      <c r="EUM276" s="735"/>
      <c r="EUN276" s="735"/>
      <c r="EUO276" s="735"/>
      <c r="EUP276" s="735"/>
      <c r="EUQ276" s="735"/>
      <c r="EUR276" s="735"/>
      <c r="EUS276" s="735"/>
      <c r="EUT276" s="735"/>
      <c r="EUU276" s="735"/>
      <c r="EUV276" s="735"/>
      <c r="EUW276" s="735"/>
      <c r="EUX276" s="735"/>
      <c r="EUY276" s="735"/>
      <c r="EUZ276" s="735"/>
      <c r="EVA276" s="735"/>
      <c r="EVB276" s="735"/>
      <c r="EVC276" s="735"/>
      <c r="EVD276" s="735"/>
      <c r="EVE276" s="732"/>
      <c r="EVF276" s="732"/>
      <c r="EVG276" s="732"/>
      <c r="EVH276" s="732"/>
      <c r="EVI276" s="732"/>
      <c r="EVJ276" s="732"/>
      <c r="EVK276" s="732"/>
      <c r="EVL276" s="732"/>
      <c r="EVM276" s="732"/>
      <c r="EVN276" s="732"/>
      <c r="EVO276" s="732"/>
      <c r="EVP276" s="732"/>
      <c r="EVQ276" s="732"/>
      <c r="EVR276" s="732"/>
      <c r="EVS276" s="732"/>
      <c r="EVT276" s="732"/>
      <c r="EVU276" s="732"/>
      <c r="EVV276" s="732"/>
      <c r="EVW276" s="732"/>
      <c r="EVX276" s="732"/>
      <c r="EVY276" s="732"/>
      <c r="EVZ276" s="732"/>
      <c r="EWA276" s="732"/>
      <c r="EWB276" s="732"/>
      <c r="EWC276" s="733"/>
      <c r="EWD276" s="733"/>
      <c r="EWE276" s="733"/>
      <c r="EWF276" s="733"/>
      <c r="EWG276" s="733"/>
      <c r="EWH276" s="732"/>
      <c r="EWI276" s="732"/>
      <c r="EWJ276" s="733"/>
      <c r="EWK276" s="733"/>
      <c r="EWL276" s="732"/>
      <c r="EWM276" s="732"/>
      <c r="EWN276" s="733"/>
      <c r="EWO276" s="733"/>
      <c r="EWP276" s="732"/>
      <c r="EWQ276" s="732"/>
      <c r="EWR276" s="732"/>
      <c r="EWS276" s="732"/>
      <c r="EWT276" s="732"/>
      <c r="EWU276" s="732"/>
      <c r="EWV276" s="732"/>
      <c r="EWW276" s="733"/>
      <c r="EWX276" s="733"/>
      <c r="EWY276" s="732"/>
      <c r="EWZ276" s="732"/>
      <c r="EXA276" s="733"/>
      <c r="EXB276" s="733"/>
      <c r="EXC276" s="732"/>
      <c r="EXD276" s="732"/>
      <c r="EXE276" s="732"/>
      <c r="EXF276" s="732"/>
      <c r="EXG276" s="732"/>
      <c r="EXH276" s="731"/>
      <c r="EXI276" s="734"/>
      <c r="EXJ276" s="732"/>
      <c r="EXK276" s="732"/>
      <c r="EXL276" s="732"/>
      <c r="EXM276" s="732"/>
      <c r="EXN276" s="732"/>
      <c r="EXO276" s="732"/>
      <c r="EXP276" s="732"/>
      <c r="EXQ276" s="735"/>
      <c r="EXR276" s="735"/>
      <c r="EXS276" s="735"/>
      <c r="EXT276" s="735"/>
      <c r="EXU276" s="735"/>
      <c r="EXV276" s="735"/>
      <c r="EXW276" s="735"/>
      <c r="EXX276" s="735"/>
      <c r="EXY276" s="735"/>
      <c r="EXZ276" s="735"/>
      <c r="EYA276" s="735"/>
      <c r="EYB276" s="735"/>
      <c r="EYC276" s="735"/>
      <c r="EYD276" s="735"/>
      <c r="EYE276" s="735"/>
      <c r="EYF276" s="735"/>
      <c r="EYG276" s="735"/>
      <c r="EYH276" s="735"/>
      <c r="EYI276" s="735"/>
      <c r="EYJ276" s="735"/>
      <c r="EYK276" s="735"/>
      <c r="EYL276" s="735"/>
      <c r="EYM276" s="735"/>
      <c r="EYN276" s="735"/>
      <c r="EYO276" s="735"/>
      <c r="EYP276" s="735"/>
      <c r="EYQ276" s="735"/>
      <c r="EYR276" s="735"/>
      <c r="EYS276" s="735"/>
      <c r="EYT276" s="735"/>
      <c r="EYU276" s="735"/>
      <c r="EYV276" s="735"/>
      <c r="EYW276" s="735"/>
      <c r="EYX276" s="735"/>
      <c r="EYY276" s="735"/>
      <c r="EYZ276" s="735"/>
      <c r="EZA276" s="735"/>
      <c r="EZB276" s="735"/>
      <c r="EZC276" s="735"/>
      <c r="EZD276" s="735"/>
      <c r="EZE276" s="735"/>
      <c r="EZF276" s="735"/>
      <c r="EZG276" s="735"/>
      <c r="EZH276" s="735"/>
      <c r="EZI276" s="732"/>
      <c r="EZJ276" s="732"/>
      <c r="EZK276" s="732"/>
      <c r="EZL276" s="732"/>
      <c r="EZM276" s="732"/>
      <c r="EZN276" s="732"/>
      <c r="EZO276" s="732"/>
      <c r="EZP276" s="732"/>
      <c r="EZQ276" s="732"/>
      <c r="EZR276" s="732"/>
      <c r="EZS276" s="732"/>
      <c r="EZT276" s="732"/>
      <c r="EZU276" s="732"/>
      <c r="EZV276" s="732"/>
      <c r="EZW276" s="732"/>
      <c r="EZX276" s="732"/>
      <c r="EZY276" s="732"/>
      <c r="EZZ276" s="732"/>
      <c r="FAA276" s="732"/>
      <c r="FAB276" s="732"/>
      <c r="FAC276" s="732"/>
      <c r="FAD276" s="732"/>
      <c r="FAE276" s="732"/>
      <c r="FAF276" s="732"/>
      <c r="FAG276" s="733"/>
      <c r="FAH276" s="733"/>
      <c r="FAI276" s="733"/>
      <c r="FAJ276" s="733"/>
      <c r="FAK276" s="733"/>
      <c r="FAL276" s="732"/>
      <c r="FAM276" s="732"/>
      <c r="FAN276" s="733"/>
      <c r="FAO276" s="733"/>
      <c r="FAP276" s="732"/>
      <c r="FAQ276" s="732"/>
      <c r="FAR276" s="733"/>
      <c r="FAS276" s="733"/>
      <c r="FAT276" s="732"/>
      <c r="FAU276" s="732"/>
      <c r="FAV276" s="732"/>
      <c r="FAW276" s="732"/>
      <c r="FAX276" s="732"/>
      <c r="FAY276" s="732"/>
      <c r="FAZ276" s="732"/>
      <c r="FBA276" s="733"/>
      <c r="FBB276" s="733"/>
      <c r="FBC276" s="732"/>
      <c r="FBD276" s="732"/>
      <c r="FBE276" s="733"/>
      <c r="FBF276" s="733"/>
      <c r="FBG276" s="732"/>
      <c r="FBH276" s="732"/>
      <c r="FBI276" s="732"/>
      <c r="FBJ276" s="732"/>
      <c r="FBK276" s="732"/>
      <c r="FBL276" s="731"/>
      <c r="FBM276" s="734"/>
      <c r="FBN276" s="732"/>
      <c r="FBO276" s="732"/>
      <c r="FBP276" s="732"/>
      <c r="FBQ276" s="732"/>
      <c r="FBR276" s="732"/>
      <c r="FBS276" s="732"/>
      <c r="FBT276" s="732"/>
      <c r="FBU276" s="735"/>
      <c r="FBV276" s="735"/>
      <c r="FBW276" s="735"/>
      <c r="FBX276" s="735"/>
      <c r="FBY276" s="735"/>
      <c r="FBZ276" s="735"/>
      <c r="FCA276" s="735"/>
      <c r="FCB276" s="735"/>
      <c r="FCC276" s="735"/>
      <c r="FCD276" s="735"/>
      <c r="FCE276" s="735"/>
      <c r="FCF276" s="735"/>
      <c r="FCG276" s="735"/>
      <c r="FCH276" s="735"/>
      <c r="FCI276" s="735"/>
      <c r="FCJ276" s="735"/>
      <c r="FCK276" s="735"/>
      <c r="FCL276" s="735"/>
      <c r="FCM276" s="735"/>
      <c r="FCN276" s="735"/>
      <c r="FCO276" s="735"/>
      <c r="FCP276" s="735"/>
      <c r="FCQ276" s="735"/>
      <c r="FCR276" s="735"/>
      <c r="FCS276" s="735"/>
      <c r="FCT276" s="735"/>
      <c r="FCU276" s="735"/>
      <c r="FCV276" s="735"/>
      <c r="FCW276" s="735"/>
      <c r="FCX276" s="735"/>
      <c r="FCY276" s="735"/>
      <c r="FCZ276" s="735"/>
      <c r="FDA276" s="735"/>
      <c r="FDB276" s="735"/>
      <c r="FDC276" s="735"/>
      <c r="FDD276" s="735"/>
      <c r="FDE276" s="735"/>
      <c r="FDF276" s="735"/>
      <c r="FDG276" s="735"/>
      <c r="FDH276" s="735"/>
      <c r="FDI276" s="735"/>
      <c r="FDJ276" s="735"/>
      <c r="FDK276" s="735"/>
      <c r="FDL276" s="735"/>
      <c r="FDM276" s="732"/>
      <c r="FDN276" s="732"/>
      <c r="FDO276" s="732"/>
      <c r="FDP276" s="732"/>
      <c r="FDQ276" s="732"/>
      <c r="FDR276" s="732"/>
      <c r="FDS276" s="732"/>
      <c r="FDT276" s="732"/>
      <c r="FDU276" s="732"/>
      <c r="FDV276" s="732"/>
      <c r="FDW276" s="732"/>
      <c r="FDX276" s="732"/>
      <c r="FDY276" s="732"/>
      <c r="FDZ276" s="732"/>
      <c r="FEA276" s="732"/>
      <c r="FEB276" s="732"/>
      <c r="FEC276" s="732"/>
      <c r="FED276" s="732"/>
      <c r="FEE276" s="732"/>
      <c r="FEF276" s="732"/>
      <c r="FEG276" s="732"/>
      <c r="FEH276" s="732"/>
      <c r="FEI276" s="732"/>
      <c r="FEJ276" s="732"/>
      <c r="FEK276" s="733"/>
      <c r="FEL276" s="733"/>
      <c r="FEM276" s="733"/>
      <c r="FEN276" s="733"/>
      <c r="FEO276" s="733"/>
      <c r="FEP276" s="732"/>
      <c r="FEQ276" s="732"/>
      <c r="FER276" s="733"/>
      <c r="FES276" s="733"/>
      <c r="FET276" s="732"/>
      <c r="FEU276" s="732"/>
      <c r="FEV276" s="733"/>
      <c r="FEW276" s="733"/>
      <c r="FEX276" s="732"/>
      <c r="FEY276" s="732"/>
      <c r="FEZ276" s="732"/>
      <c r="FFA276" s="732"/>
      <c r="FFB276" s="732"/>
      <c r="FFC276" s="732"/>
      <c r="FFD276" s="732"/>
      <c r="FFE276" s="733"/>
      <c r="FFF276" s="733"/>
      <c r="FFG276" s="732"/>
      <c r="FFH276" s="732"/>
      <c r="FFI276" s="733"/>
      <c r="FFJ276" s="733"/>
      <c r="FFK276" s="732"/>
      <c r="FFL276" s="732"/>
      <c r="FFM276" s="732"/>
      <c r="FFN276" s="732"/>
      <c r="FFO276" s="732"/>
      <c r="FFP276" s="731"/>
      <c r="FFQ276" s="734"/>
      <c r="FFR276" s="732"/>
      <c r="FFS276" s="732"/>
      <c r="FFT276" s="732"/>
      <c r="FFU276" s="732"/>
      <c r="FFV276" s="732"/>
      <c r="FFW276" s="732"/>
      <c r="FFX276" s="732"/>
      <c r="FFY276" s="735"/>
      <c r="FFZ276" s="735"/>
      <c r="FGA276" s="735"/>
      <c r="FGB276" s="735"/>
      <c r="FGC276" s="735"/>
      <c r="FGD276" s="735"/>
      <c r="FGE276" s="735"/>
      <c r="FGF276" s="735"/>
      <c r="FGG276" s="735"/>
      <c r="FGH276" s="735"/>
      <c r="FGI276" s="735"/>
      <c r="FGJ276" s="735"/>
      <c r="FGK276" s="735"/>
      <c r="FGL276" s="735"/>
      <c r="FGM276" s="735"/>
      <c r="FGN276" s="735"/>
      <c r="FGO276" s="735"/>
      <c r="FGP276" s="735"/>
      <c r="FGQ276" s="735"/>
      <c r="FGR276" s="735"/>
      <c r="FGS276" s="735"/>
      <c r="FGT276" s="735"/>
      <c r="FGU276" s="735"/>
      <c r="FGV276" s="735"/>
      <c r="FGW276" s="735"/>
      <c r="FGX276" s="735"/>
      <c r="FGY276" s="735"/>
      <c r="FGZ276" s="735"/>
      <c r="FHA276" s="735"/>
      <c r="FHB276" s="735"/>
      <c r="FHC276" s="735"/>
      <c r="FHD276" s="735"/>
      <c r="FHE276" s="735"/>
      <c r="FHF276" s="735"/>
      <c r="FHG276" s="735"/>
      <c r="FHH276" s="735"/>
      <c r="FHI276" s="735"/>
      <c r="FHJ276" s="735"/>
      <c r="FHK276" s="735"/>
      <c r="FHL276" s="735"/>
      <c r="FHM276" s="735"/>
      <c r="FHN276" s="735"/>
      <c r="FHO276" s="735"/>
      <c r="FHP276" s="735"/>
      <c r="FHQ276" s="732"/>
      <c r="FHR276" s="732"/>
      <c r="FHS276" s="732"/>
      <c r="FHT276" s="732"/>
      <c r="FHU276" s="732"/>
      <c r="FHV276" s="732"/>
      <c r="FHW276" s="732"/>
      <c r="FHX276" s="732"/>
      <c r="FHY276" s="732"/>
      <c r="FHZ276" s="732"/>
      <c r="FIA276" s="732"/>
      <c r="FIB276" s="732"/>
      <c r="FIC276" s="732"/>
      <c r="FID276" s="732"/>
      <c r="FIE276" s="732"/>
      <c r="FIF276" s="732"/>
      <c r="FIG276" s="732"/>
      <c r="FIH276" s="732"/>
      <c r="FII276" s="732"/>
      <c r="FIJ276" s="732"/>
      <c r="FIK276" s="732"/>
      <c r="FIL276" s="732"/>
      <c r="FIM276" s="732"/>
      <c r="FIN276" s="732"/>
      <c r="FIO276" s="733"/>
      <c r="FIP276" s="733"/>
      <c r="FIQ276" s="733"/>
      <c r="FIR276" s="733"/>
      <c r="FIS276" s="733"/>
      <c r="FIT276" s="732"/>
      <c r="FIU276" s="732"/>
      <c r="FIV276" s="733"/>
      <c r="FIW276" s="733"/>
      <c r="FIX276" s="732"/>
      <c r="FIY276" s="732"/>
      <c r="FIZ276" s="733"/>
      <c r="FJA276" s="733"/>
      <c r="FJB276" s="732"/>
      <c r="FJC276" s="732"/>
      <c r="FJD276" s="732"/>
      <c r="FJE276" s="732"/>
      <c r="FJF276" s="732"/>
      <c r="FJG276" s="732"/>
      <c r="FJH276" s="732"/>
      <c r="FJI276" s="733"/>
      <c r="FJJ276" s="733"/>
      <c r="FJK276" s="732"/>
      <c r="FJL276" s="732"/>
      <c r="FJM276" s="733"/>
      <c r="FJN276" s="733"/>
      <c r="FJO276" s="732"/>
      <c r="FJP276" s="732"/>
      <c r="FJQ276" s="732"/>
      <c r="FJR276" s="732"/>
      <c r="FJS276" s="732"/>
      <c r="FJT276" s="731"/>
      <c r="FJU276" s="734"/>
      <c r="FJV276" s="732"/>
      <c r="FJW276" s="732"/>
      <c r="FJX276" s="732"/>
      <c r="FJY276" s="732"/>
      <c r="FJZ276" s="732"/>
      <c r="FKA276" s="732"/>
      <c r="FKB276" s="732"/>
      <c r="FKC276" s="735"/>
      <c r="FKD276" s="735"/>
      <c r="FKE276" s="735"/>
      <c r="FKF276" s="735"/>
      <c r="FKG276" s="735"/>
      <c r="FKH276" s="735"/>
      <c r="FKI276" s="735"/>
      <c r="FKJ276" s="735"/>
      <c r="FKK276" s="735"/>
      <c r="FKL276" s="735"/>
      <c r="FKM276" s="735"/>
      <c r="FKN276" s="735"/>
      <c r="FKO276" s="735"/>
      <c r="FKP276" s="735"/>
      <c r="FKQ276" s="735"/>
      <c r="FKR276" s="735"/>
      <c r="FKS276" s="735"/>
      <c r="FKT276" s="735"/>
      <c r="FKU276" s="735"/>
      <c r="FKV276" s="735"/>
      <c r="FKW276" s="735"/>
      <c r="FKX276" s="735"/>
      <c r="FKY276" s="735"/>
      <c r="FKZ276" s="735"/>
      <c r="FLA276" s="735"/>
      <c r="FLB276" s="735"/>
      <c r="FLC276" s="735"/>
      <c r="FLD276" s="735"/>
      <c r="FLE276" s="735"/>
      <c r="FLF276" s="735"/>
      <c r="FLG276" s="735"/>
      <c r="FLH276" s="735"/>
      <c r="FLI276" s="735"/>
      <c r="FLJ276" s="735"/>
      <c r="FLK276" s="735"/>
      <c r="FLL276" s="735"/>
      <c r="FLM276" s="735"/>
      <c r="FLN276" s="735"/>
      <c r="FLO276" s="735"/>
      <c r="FLP276" s="735"/>
      <c r="FLQ276" s="735"/>
      <c r="FLR276" s="735"/>
      <c r="FLS276" s="735"/>
      <c r="FLT276" s="735"/>
      <c r="FLU276" s="732"/>
      <c r="FLV276" s="732"/>
      <c r="FLW276" s="732"/>
      <c r="FLX276" s="732"/>
      <c r="FLY276" s="732"/>
      <c r="FLZ276" s="732"/>
      <c r="FMA276" s="732"/>
      <c r="FMB276" s="732"/>
      <c r="FMC276" s="732"/>
      <c r="FMD276" s="732"/>
      <c r="FME276" s="732"/>
      <c r="FMF276" s="732"/>
      <c r="FMG276" s="732"/>
      <c r="FMH276" s="732"/>
      <c r="FMI276" s="732"/>
      <c r="FMJ276" s="732"/>
      <c r="FMK276" s="732"/>
      <c r="FML276" s="732"/>
      <c r="FMM276" s="732"/>
      <c r="FMN276" s="732"/>
      <c r="FMO276" s="732"/>
      <c r="FMP276" s="732"/>
      <c r="FMQ276" s="732"/>
      <c r="FMR276" s="732"/>
      <c r="FMS276" s="733"/>
      <c r="FMT276" s="733"/>
      <c r="FMU276" s="733"/>
      <c r="FMV276" s="733"/>
      <c r="FMW276" s="733"/>
      <c r="FMX276" s="732"/>
      <c r="FMY276" s="732"/>
      <c r="FMZ276" s="733"/>
      <c r="FNA276" s="733"/>
      <c r="FNB276" s="732"/>
      <c r="FNC276" s="732"/>
      <c r="FND276" s="733"/>
      <c r="FNE276" s="733"/>
      <c r="FNF276" s="732"/>
      <c r="FNG276" s="732"/>
      <c r="FNH276" s="732"/>
      <c r="FNI276" s="732"/>
      <c r="FNJ276" s="732"/>
      <c r="FNK276" s="732"/>
      <c r="FNL276" s="732"/>
      <c r="FNM276" s="733"/>
      <c r="FNN276" s="733"/>
      <c r="FNO276" s="732"/>
      <c r="FNP276" s="732"/>
      <c r="FNQ276" s="733"/>
      <c r="FNR276" s="733"/>
      <c r="FNS276" s="732"/>
      <c r="FNT276" s="732"/>
      <c r="FNU276" s="732"/>
      <c r="FNV276" s="732"/>
      <c r="FNW276" s="732"/>
      <c r="FNX276" s="731"/>
      <c r="FNY276" s="734"/>
      <c r="FNZ276" s="732"/>
      <c r="FOA276" s="732"/>
      <c r="FOB276" s="732"/>
      <c r="FOC276" s="732"/>
      <c r="FOD276" s="732"/>
      <c r="FOE276" s="732"/>
      <c r="FOF276" s="732"/>
      <c r="FOG276" s="735"/>
      <c r="FOH276" s="735"/>
      <c r="FOI276" s="735"/>
      <c r="FOJ276" s="735"/>
      <c r="FOK276" s="735"/>
      <c r="FOL276" s="735"/>
      <c r="FOM276" s="735"/>
      <c r="FON276" s="735"/>
      <c r="FOO276" s="735"/>
      <c r="FOP276" s="735"/>
      <c r="FOQ276" s="735"/>
      <c r="FOR276" s="735"/>
      <c r="FOS276" s="735"/>
      <c r="FOT276" s="735"/>
      <c r="FOU276" s="735"/>
      <c r="FOV276" s="735"/>
      <c r="FOW276" s="735"/>
      <c r="FOX276" s="735"/>
      <c r="FOY276" s="735"/>
      <c r="FOZ276" s="735"/>
      <c r="FPA276" s="735"/>
      <c r="FPB276" s="735"/>
      <c r="FPC276" s="735"/>
      <c r="FPD276" s="735"/>
      <c r="FPE276" s="735"/>
      <c r="FPF276" s="735"/>
      <c r="FPG276" s="735"/>
      <c r="FPH276" s="735"/>
      <c r="FPI276" s="735"/>
      <c r="FPJ276" s="735"/>
      <c r="FPK276" s="735"/>
      <c r="FPL276" s="735"/>
      <c r="FPM276" s="735"/>
      <c r="FPN276" s="735"/>
      <c r="FPO276" s="735"/>
      <c r="FPP276" s="735"/>
      <c r="FPQ276" s="735"/>
      <c r="FPR276" s="735"/>
      <c r="FPS276" s="735"/>
      <c r="FPT276" s="735"/>
      <c r="FPU276" s="735"/>
      <c r="FPV276" s="735"/>
      <c r="FPW276" s="735"/>
      <c r="FPX276" s="735"/>
      <c r="FPY276" s="732"/>
      <c r="FPZ276" s="732"/>
      <c r="FQA276" s="732"/>
      <c r="FQB276" s="732"/>
      <c r="FQC276" s="732"/>
      <c r="FQD276" s="732"/>
      <c r="FQE276" s="732"/>
      <c r="FQF276" s="732"/>
      <c r="FQG276" s="732"/>
      <c r="FQH276" s="732"/>
      <c r="FQI276" s="732"/>
      <c r="FQJ276" s="732"/>
      <c r="FQK276" s="732"/>
      <c r="FQL276" s="732"/>
      <c r="FQM276" s="732"/>
      <c r="FQN276" s="732"/>
      <c r="FQO276" s="732"/>
      <c r="FQP276" s="732"/>
      <c r="FQQ276" s="732"/>
      <c r="FQR276" s="732"/>
      <c r="FQS276" s="732"/>
      <c r="FQT276" s="732"/>
      <c r="FQU276" s="732"/>
      <c r="FQV276" s="732"/>
      <c r="FQW276" s="733"/>
      <c r="FQX276" s="733"/>
      <c r="FQY276" s="733"/>
      <c r="FQZ276" s="733"/>
      <c r="FRA276" s="733"/>
      <c r="FRB276" s="732"/>
      <c r="FRC276" s="732"/>
      <c r="FRD276" s="733"/>
      <c r="FRE276" s="733"/>
      <c r="FRF276" s="732"/>
      <c r="FRG276" s="732"/>
      <c r="FRH276" s="733"/>
      <c r="FRI276" s="733"/>
      <c r="FRJ276" s="732"/>
      <c r="FRK276" s="732"/>
      <c r="FRL276" s="732"/>
      <c r="FRM276" s="732"/>
      <c r="FRN276" s="732"/>
      <c r="FRO276" s="732"/>
      <c r="FRP276" s="732"/>
      <c r="FRQ276" s="733"/>
      <c r="FRR276" s="733"/>
      <c r="FRS276" s="732"/>
      <c r="FRT276" s="732"/>
      <c r="FRU276" s="733"/>
      <c r="FRV276" s="733"/>
      <c r="FRW276" s="732"/>
      <c r="FRX276" s="732"/>
      <c r="FRY276" s="732"/>
      <c r="FRZ276" s="732"/>
      <c r="FSA276" s="732"/>
      <c r="FSB276" s="731"/>
      <c r="FSC276" s="734"/>
      <c r="FSD276" s="732"/>
      <c r="FSE276" s="732"/>
      <c r="FSF276" s="732"/>
      <c r="FSG276" s="732"/>
      <c r="FSH276" s="732"/>
      <c r="FSI276" s="732"/>
      <c r="FSJ276" s="732"/>
      <c r="FSK276" s="735"/>
      <c r="FSL276" s="735"/>
      <c r="FSM276" s="735"/>
      <c r="FSN276" s="735"/>
      <c r="FSO276" s="735"/>
      <c r="FSP276" s="735"/>
      <c r="FSQ276" s="735"/>
      <c r="FSR276" s="735"/>
      <c r="FSS276" s="735"/>
      <c r="FST276" s="735"/>
      <c r="FSU276" s="735"/>
      <c r="FSV276" s="735"/>
      <c r="FSW276" s="735"/>
      <c r="FSX276" s="735"/>
      <c r="FSY276" s="735"/>
      <c r="FSZ276" s="735"/>
      <c r="FTA276" s="735"/>
      <c r="FTB276" s="735"/>
      <c r="FTC276" s="735"/>
      <c r="FTD276" s="735"/>
      <c r="FTE276" s="735"/>
      <c r="FTF276" s="735"/>
      <c r="FTG276" s="735"/>
      <c r="FTH276" s="735"/>
      <c r="FTI276" s="735"/>
      <c r="FTJ276" s="735"/>
      <c r="FTK276" s="735"/>
      <c r="FTL276" s="735"/>
      <c r="FTM276" s="735"/>
      <c r="FTN276" s="735"/>
      <c r="FTO276" s="735"/>
      <c r="FTP276" s="735"/>
      <c r="FTQ276" s="735"/>
      <c r="FTR276" s="735"/>
      <c r="FTS276" s="735"/>
      <c r="FTT276" s="735"/>
      <c r="FTU276" s="735"/>
      <c r="FTV276" s="735"/>
      <c r="FTW276" s="735"/>
      <c r="FTX276" s="735"/>
      <c r="FTY276" s="735"/>
      <c r="FTZ276" s="735"/>
      <c r="FUA276" s="735"/>
      <c r="FUB276" s="735"/>
      <c r="FUC276" s="732"/>
      <c r="FUD276" s="732"/>
      <c r="FUE276" s="732"/>
      <c r="FUF276" s="732"/>
      <c r="FUG276" s="732"/>
      <c r="FUH276" s="732"/>
      <c r="FUI276" s="732"/>
      <c r="FUJ276" s="732"/>
      <c r="FUK276" s="732"/>
      <c r="FUL276" s="732"/>
      <c r="FUM276" s="732"/>
      <c r="FUN276" s="732"/>
      <c r="FUO276" s="732"/>
      <c r="FUP276" s="732"/>
      <c r="FUQ276" s="732"/>
      <c r="FUR276" s="732"/>
      <c r="FUS276" s="732"/>
      <c r="FUT276" s="732"/>
      <c r="FUU276" s="732"/>
      <c r="FUV276" s="732"/>
      <c r="FUW276" s="732"/>
      <c r="FUX276" s="732"/>
      <c r="FUY276" s="732"/>
      <c r="FUZ276" s="732"/>
      <c r="FVA276" s="733"/>
      <c r="FVB276" s="733"/>
      <c r="FVC276" s="733"/>
      <c r="FVD276" s="733"/>
      <c r="FVE276" s="733"/>
      <c r="FVF276" s="732"/>
      <c r="FVG276" s="732"/>
      <c r="FVH276" s="733"/>
      <c r="FVI276" s="733"/>
      <c r="FVJ276" s="732"/>
      <c r="FVK276" s="732"/>
      <c r="FVL276" s="733"/>
      <c r="FVM276" s="733"/>
      <c r="FVN276" s="732"/>
      <c r="FVO276" s="732"/>
      <c r="FVP276" s="732"/>
      <c r="FVQ276" s="732"/>
      <c r="FVR276" s="732"/>
      <c r="FVS276" s="732"/>
      <c r="FVT276" s="732"/>
      <c r="FVU276" s="733"/>
      <c r="FVV276" s="733"/>
      <c r="FVW276" s="732"/>
      <c r="FVX276" s="732"/>
      <c r="FVY276" s="733"/>
      <c r="FVZ276" s="733"/>
      <c r="FWA276" s="732"/>
      <c r="FWB276" s="732"/>
      <c r="FWC276" s="732"/>
      <c r="FWD276" s="732"/>
      <c r="FWE276" s="732"/>
      <c r="FWF276" s="731"/>
      <c r="FWG276" s="734"/>
      <c r="FWH276" s="732"/>
      <c r="FWI276" s="732"/>
      <c r="FWJ276" s="732"/>
      <c r="FWK276" s="732"/>
      <c r="FWL276" s="732"/>
      <c r="FWM276" s="732"/>
      <c r="FWN276" s="732"/>
      <c r="FWO276" s="735"/>
      <c r="FWP276" s="735"/>
      <c r="FWQ276" s="735"/>
      <c r="FWR276" s="735"/>
      <c r="FWS276" s="735"/>
      <c r="FWT276" s="735"/>
      <c r="FWU276" s="735"/>
      <c r="FWV276" s="735"/>
      <c r="FWW276" s="735"/>
      <c r="FWX276" s="735"/>
      <c r="FWY276" s="735"/>
      <c r="FWZ276" s="735"/>
      <c r="FXA276" s="735"/>
      <c r="FXB276" s="735"/>
      <c r="FXC276" s="735"/>
      <c r="FXD276" s="735"/>
      <c r="FXE276" s="735"/>
      <c r="FXF276" s="735"/>
      <c r="FXG276" s="735"/>
      <c r="FXH276" s="735"/>
      <c r="FXI276" s="735"/>
      <c r="FXJ276" s="735"/>
      <c r="FXK276" s="735"/>
      <c r="FXL276" s="735"/>
      <c r="FXM276" s="735"/>
      <c r="FXN276" s="735"/>
      <c r="FXO276" s="735"/>
      <c r="FXP276" s="735"/>
      <c r="FXQ276" s="735"/>
      <c r="FXR276" s="735"/>
      <c r="FXS276" s="735"/>
      <c r="FXT276" s="735"/>
      <c r="FXU276" s="735"/>
      <c r="FXV276" s="735"/>
      <c r="FXW276" s="735"/>
      <c r="FXX276" s="735"/>
      <c r="FXY276" s="735"/>
      <c r="FXZ276" s="735"/>
      <c r="FYA276" s="735"/>
      <c r="FYB276" s="735"/>
      <c r="FYC276" s="735"/>
      <c r="FYD276" s="735"/>
      <c r="FYE276" s="735"/>
      <c r="FYF276" s="735"/>
      <c r="FYG276" s="732"/>
      <c r="FYH276" s="732"/>
      <c r="FYI276" s="732"/>
      <c r="FYJ276" s="732"/>
      <c r="FYK276" s="732"/>
      <c r="FYL276" s="732"/>
      <c r="FYM276" s="732"/>
      <c r="FYN276" s="732"/>
      <c r="FYO276" s="732"/>
      <c r="FYP276" s="732"/>
      <c r="FYQ276" s="732"/>
      <c r="FYR276" s="732"/>
      <c r="FYS276" s="732"/>
      <c r="FYT276" s="732"/>
      <c r="FYU276" s="732"/>
      <c r="FYV276" s="732"/>
      <c r="FYW276" s="732"/>
      <c r="FYX276" s="732"/>
      <c r="FYY276" s="732"/>
      <c r="FYZ276" s="732"/>
      <c r="FZA276" s="732"/>
      <c r="FZB276" s="732"/>
      <c r="FZC276" s="732"/>
      <c r="FZD276" s="732"/>
      <c r="FZE276" s="733"/>
      <c r="FZF276" s="733"/>
      <c r="FZG276" s="733"/>
      <c r="FZH276" s="733"/>
      <c r="FZI276" s="733"/>
      <c r="FZJ276" s="732"/>
      <c r="FZK276" s="732"/>
      <c r="FZL276" s="733"/>
      <c r="FZM276" s="733"/>
      <c r="FZN276" s="732"/>
      <c r="FZO276" s="732"/>
      <c r="FZP276" s="733"/>
      <c r="FZQ276" s="733"/>
      <c r="FZR276" s="732"/>
      <c r="FZS276" s="732"/>
      <c r="FZT276" s="732"/>
      <c r="FZU276" s="732"/>
      <c r="FZV276" s="732"/>
      <c r="FZW276" s="732"/>
      <c r="FZX276" s="732"/>
      <c r="FZY276" s="733"/>
      <c r="FZZ276" s="733"/>
      <c r="GAA276" s="732"/>
      <c r="GAB276" s="732"/>
      <c r="GAC276" s="733"/>
      <c r="GAD276" s="733"/>
      <c r="GAE276" s="732"/>
      <c r="GAF276" s="732"/>
      <c r="GAG276" s="732"/>
      <c r="GAH276" s="732"/>
      <c r="GAI276" s="732"/>
      <c r="GAJ276" s="731"/>
      <c r="GAK276" s="734"/>
      <c r="GAL276" s="732"/>
      <c r="GAM276" s="732"/>
      <c r="GAN276" s="732"/>
      <c r="GAO276" s="732"/>
      <c r="GAP276" s="732"/>
      <c r="GAQ276" s="732"/>
      <c r="GAR276" s="732"/>
      <c r="GAS276" s="735"/>
      <c r="GAT276" s="735"/>
      <c r="GAU276" s="735"/>
      <c r="GAV276" s="735"/>
      <c r="GAW276" s="735"/>
      <c r="GAX276" s="735"/>
      <c r="GAY276" s="735"/>
      <c r="GAZ276" s="735"/>
      <c r="GBA276" s="735"/>
      <c r="GBB276" s="735"/>
      <c r="GBC276" s="735"/>
      <c r="GBD276" s="735"/>
      <c r="GBE276" s="735"/>
      <c r="GBF276" s="735"/>
      <c r="GBG276" s="735"/>
      <c r="GBH276" s="735"/>
      <c r="GBI276" s="735"/>
      <c r="GBJ276" s="735"/>
      <c r="GBK276" s="735"/>
      <c r="GBL276" s="735"/>
      <c r="GBM276" s="735"/>
      <c r="GBN276" s="735"/>
      <c r="GBO276" s="735"/>
      <c r="GBP276" s="735"/>
      <c r="GBQ276" s="735"/>
      <c r="GBR276" s="735"/>
      <c r="GBS276" s="735"/>
      <c r="GBT276" s="735"/>
      <c r="GBU276" s="735"/>
      <c r="GBV276" s="735"/>
      <c r="GBW276" s="735"/>
      <c r="GBX276" s="735"/>
      <c r="GBY276" s="735"/>
      <c r="GBZ276" s="735"/>
      <c r="GCA276" s="735"/>
      <c r="GCB276" s="735"/>
      <c r="GCC276" s="735"/>
      <c r="GCD276" s="735"/>
      <c r="GCE276" s="735"/>
      <c r="GCF276" s="735"/>
      <c r="GCG276" s="735"/>
      <c r="GCH276" s="735"/>
      <c r="GCI276" s="735"/>
      <c r="GCJ276" s="735"/>
      <c r="GCK276" s="732"/>
      <c r="GCL276" s="732"/>
      <c r="GCM276" s="732"/>
      <c r="GCN276" s="732"/>
      <c r="GCO276" s="732"/>
      <c r="GCP276" s="732"/>
      <c r="GCQ276" s="732"/>
      <c r="GCR276" s="732"/>
      <c r="GCS276" s="732"/>
      <c r="GCT276" s="732"/>
      <c r="GCU276" s="732"/>
      <c r="GCV276" s="732"/>
      <c r="GCW276" s="732"/>
      <c r="GCX276" s="732"/>
      <c r="GCY276" s="732"/>
      <c r="GCZ276" s="732"/>
      <c r="GDA276" s="732"/>
      <c r="GDB276" s="732"/>
      <c r="GDC276" s="732"/>
      <c r="GDD276" s="732"/>
      <c r="GDE276" s="732"/>
      <c r="GDF276" s="732"/>
      <c r="GDG276" s="732"/>
      <c r="GDH276" s="732"/>
      <c r="GDI276" s="733"/>
      <c r="GDJ276" s="733"/>
      <c r="GDK276" s="733"/>
      <c r="GDL276" s="733"/>
      <c r="GDM276" s="733"/>
      <c r="GDN276" s="732"/>
      <c r="GDO276" s="732"/>
      <c r="GDP276" s="733"/>
      <c r="GDQ276" s="733"/>
      <c r="GDR276" s="732"/>
      <c r="GDS276" s="732"/>
      <c r="GDT276" s="733"/>
      <c r="GDU276" s="733"/>
      <c r="GDV276" s="732"/>
      <c r="GDW276" s="732"/>
      <c r="GDX276" s="732"/>
      <c r="GDY276" s="732"/>
      <c r="GDZ276" s="732"/>
      <c r="GEA276" s="732"/>
      <c r="GEB276" s="732"/>
      <c r="GEC276" s="733"/>
      <c r="GED276" s="733"/>
      <c r="GEE276" s="732"/>
      <c r="GEF276" s="732"/>
      <c r="GEG276" s="733"/>
      <c r="GEH276" s="733"/>
      <c r="GEI276" s="732"/>
      <c r="GEJ276" s="732"/>
      <c r="GEK276" s="732"/>
      <c r="GEL276" s="732"/>
      <c r="GEM276" s="732"/>
      <c r="GEN276" s="731"/>
      <c r="GEO276" s="734"/>
      <c r="GEP276" s="732"/>
      <c r="GEQ276" s="732"/>
      <c r="GER276" s="732"/>
      <c r="GES276" s="732"/>
      <c r="GET276" s="732"/>
      <c r="GEU276" s="732"/>
      <c r="GEV276" s="732"/>
      <c r="GEW276" s="735"/>
      <c r="GEX276" s="735"/>
      <c r="GEY276" s="735"/>
      <c r="GEZ276" s="735"/>
      <c r="GFA276" s="735"/>
      <c r="GFB276" s="735"/>
      <c r="GFC276" s="735"/>
      <c r="GFD276" s="735"/>
      <c r="GFE276" s="735"/>
      <c r="GFF276" s="735"/>
      <c r="GFG276" s="735"/>
      <c r="GFH276" s="735"/>
      <c r="GFI276" s="735"/>
      <c r="GFJ276" s="735"/>
      <c r="GFK276" s="735"/>
      <c r="GFL276" s="735"/>
      <c r="GFM276" s="735"/>
      <c r="GFN276" s="735"/>
      <c r="GFO276" s="735"/>
      <c r="GFP276" s="735"/>
      <c r="GFQ276" s="735"/>
      <c r="GFR276" s="735"/>
      <c r="GFS276" s="735"/>
      <c r="GFT276" s="735"/>
      <c r="GFU276" s="735"/>
      <c r="GFV276" s="735"/>
      <c r="GFW276" s="735"/>
      <c r="GFX276" s="735"/>
      <c r="GFY276" s="735"/>
      <c r="GFZ276" s="735"/>
      <c r="GGA276" s="735"/>
      <c r="GGB276" s="735"/>
      <c r="GGC276" s="735"/>
      <c r="GGD276" s="735"/>
      <c r="GGE276" s="735"/>
      <c r="GGF276" s="735"/>
      <c r="GGG276" s="735"/>
      <c r="GGH276" s="735"/>
      <c r="GGI276" s="735"/>
      <c r="GGJ276" s="735"/>
      <c r="GGK276" s="735"/>
      <c r="GGL276" s="735"/>
      <c r="GGM276" s="735"/>
      <c r="GGN276" s="735"/>
      <c r="GGO276" s="732"/>
      <c r="GGP276" s="732"/>
      <c r="GGQ276" s="732"/>
      <c r="GGR276" s="732"/>
      <c r="GGS276" s="732"/>
      <c r="GGT276" s="732"/>
      <c r="GGU276" s="732"/>
      <c r="GGV276" s="732"/>
      <c r="GGW276" s="732"/>
      <c r="GGX276" s="732"/>
      <c r="GGY276" s="732"/>
      <c r="GGZ276" s="732"/>
      <c r="GHA276" s="732"/>
      <c r="GHB276" s="732"/>
      <c r="GHC276" s="732"/>
      <c r="GHD276" s="732"/>
      <c r="GHE276" s="732"/>
      <c r="GHF276" s="732"/>
      <c r="GHG276" s="732"/>
      <c r="GHH276" s="732"/>
      <c r="GHI276" s="732"/>
      <c r="GHJ276" s="732"/>
      <c r="GHK276" s="732"/>
      <c r="GHL276" s="732"/>
      <c r="GHM276" s="733"/>
      <c r="GHN276" s="733"/>
      <c r="GHO276" s="733"/>
      <c r="GHP276" s="733"/>
      <c r="GHQ276" s="733"/>
      <c r="GHR276" s="732"/>
      <c r="GHS276" s="732"/>
      <c r="GHT276" s="733"/>
      <c r="GHU276" s="733"/>
      <c r="GHV276" s="732"/>
      <c r="GHW276" s="732"/>
      <c r="GHX276" s="733"/>
      <c r="GHY276" s="733"/>
      <c r="GHZ276" s="732"/>
      <c r="GIA276" s="732"/>
      <c r="GIB276" s="732"/>
      <c r="GIC276" s="732"/>
      <c r="GID276" s="732"/>
      <c r="GIE276" s="732"/>
      <c r="GIF276" s="732"/>
      <c r="GIG276" s="733"/>
      <c r="GIH276" s="733"/>
      <c r="GII276" s="732"/>
      <c r="GIJ276" s="732"/>
      <c r="GIK276" s="733"/>
      <c r="GIL276" s="733"/>
      <c r="GIM276" s="732"/>
      <c r="GIN276" s="732"/>
      <c r="GIO276" s="732"/>
      <c r="GIP276" s="732"/>
      <c r="GIQ276" s="732"/>
      <c r="GIR276" s="731"/>
      <c r="GIS276" s="734"/>
      <c r="GIT276" s="732"/>
      <c r="GIU276" s="732"/>
      <c r="GIV276" s="732"/>
      <c r="GIW276" s="732"/>
      <c r="GIX276" s="732"/>
      <c r="GIY276" s="732"/>
      <c r="GIZ276" s="732"/>
      <c r="GJA276" s="735"/>
      <c r="GJB276" s="735"/>
      <c r="GJC276" s="735"/>
      <c r="GJD276" s="735"/>
      <c r="GJE276" s="735"/>
      <c r="GJF276" s="735"/>
      <c r="GJG276" s="735"/>
      <c r="GJH276" s="735"/>
      <c r="GJI276" s="735"/>
      <c r="GJJ276" s="735"/>
      <c r="GJK276" s="735"/>
      <c r="GJL276" s="735"/>
      <c r="GJM276" s="735"/>
      <c r="GJN276" s="735"/>
      <c r="GJO276" s="735"/>
      <c r="GJP276" s="735"/>
      <c r="GJQ276" s="735"/>
      <c r="GJR276" s="735"/>
      <c r="GJS276" s="735"/>
      <c r="GJT276" s="735"/>
      <c r="GJU276" s="735"/>
      <c r="GJV276" s="735"/>
      <c r="GJW276" s="735"/>
      <c r="GJX276" s="735"/>
      <c r="GJY276" s="735"/>
      <c r="GJZ276" s="735"/>
      <c r="GKA276" s="735"/>
      <c r="GKB276" s="735"/>
      <c r="GKC276" s="735"/>
      <c r="GKD276" s="735"/>
      <c r="GKE276" s="735"/>
      <c r="GKF276" s="735"/>
      <c r="GKG276" s="735"/>
      <c r="GKH276" s="735"/>
      <c r="GKI276" s="735"/>
      <c r="GKJ276" s="735"/>
      <c r="GKK276" s="735"/>
      <c r="GKL276" s="735"/>
      <c r="GKM276" s="735"/>
      <c r="GKN276" s="735"/>
      <c r="GKO276" s="735"/>
      <c r="GKP276" s="735"/>
      <c r="GKQ276" s="735"/>
      <c r="GKR276" s="735"/>
      <c r="GKS276" s="732"/>
      <c r="GKT276" s="732"/>
      <c r="GKU276" s="732"/>
      <c r="GKV276" s="732"/>
      <c r="GKW276" s="732"/>
      <c r="GKX276" s="732"/>
      <c r="GKY276" s="732"/>
      <c r="GKZ276" s="732"/>
      <c r="GLA276" s="732"/>
      <c r="GLB276" s="732"/>
      <c r="GLC276" s="732"/>
      <c r="GLD276" s="732"/>
      <c r="GLE276" s="732"/>
      <c r="GLF276" s="732"/>
      <c r="GLG276" s="732"/>
      <c r="GLH276" s="732"/>
      <c r="GLI276" s="732"/>
      <c r="GLJ276" s="732"/>
      <c r="GLK276" s="732"/>
      <c r="GLL276" s="732"/>
      <c r="GLM276" s="732"/>
      <c r="GLN276" s="732"/>
      <c r="GLO276" s="732"/>
      <c r="GLP276" s="732"/>
      <c r="GLQ276" s="733"/>
      <c r="GLR276" s="733"/>
      <c r="GLS276" s="733"/>
      <c r="GLT276" s="733"/>
      <c r="GLU276" s="733"/>
      <c r="GLV276" s="732"/>
      <c r="GLW276" s="732"/>
      <c r="GLX276" s="733"/>
      <c r="GLY276" s="733"/>
      <c r="GLZ276" s="732"/>
      <c r="GMA276" s="732"/>
      <c r="GMB276" s="733"/>
      <c r="GMC276" s="733"/>
      <c r="GMD276" s="732"/>
      <c r="GME276" s="732"/>
      <c r="GMF276" s="732"/>
      <c r="GMG276" s="732"/>
      <c r="GMH276" s="732"/>
      <c r="GMI276" s="732"/>
      <c r="GMJ276" s="732"/>
      <c r="GMK276" s="733"/>
      <c r="GML276" s="733"/>
      <c r="GMM276" s="732"/>
      <c r="GMN276" s="732"/>
      <c r="GMO276" s="733"/>
      <c r="GMP276" s="733"/>
      <c r="GMQ276" s="732"/>
      <c r="GMR276" s="732"/>
      <c r="GMS276" s="732"/>
      <c r="GMT276" s="732"/>
      <c r="GMU276" s="732"/>
      <c r="GMV276" s="731"/>
      <c r="GMW276" s="734"/>
      <c r="GMX276" s="732"/>
      <c r="GMY276" s="732"/>
      <c r="GMZ276" s="732"/>
      <c r="GNA276" s="732"/>
      <c r="GNB276" s="732"/>
      <c r="GNC276" s="732"/>
      <c r="GND276" s="732"/>
      <c r="GNE276" s="735"/>
      <c r="GNF276" s="735"/>
      <c r="GNG276" s="735"/>
      <c r="GNH276" s="735"/>
      <c r="GNI276" s="735"/>
      <c r="GNJ276" s="735"/>
      <c r="GNK276" s="735"/>
      <c r="GNL276" s="735"/>
      <c r="GNM276" s="735"/>
      <c r="GNN276" s="735"/>
      <c r="GNO276" s="735"/>
      <c r="GNP276" s="735"/>
      <c r="GNQ276" s="735"/>
      <c r="GNR276" s="735"/>
      <c r="GNS276" s="735"/>
      <c r="GNT276" s="735"/>
      <c r="GNU276" s="735"/>
      <c r="GNV276" s="735"/>
      <c r="GNW276" s="735"/>
      <c r="GNX276" s="735"/>
      <c r="GNY276" s="735"/>
      <c r="GNZ276" s="735"/>
      <c r="GOA276" s="735"/>
      <c r="GOB276" s="735"/>
      <c r="GOC276" s="735"/>
      <c r="GOD276" s="735"/>
      <c r="GOE276" s="735"/>
      <c r="GOF276" s="735"/>
      <c r="GOG276" s="735"/>
      <c r="GOH276" s="735"/>
      <c r="GOI276" s="735"/>
      <c r="GOJ276" s="735"/>
      <c r="GOK276" s="735"/>
      <c r="GOL276" s="735"/>
      <c r="GOM276" s="735"/>
      <c r="GON276" s="735"/>
      <c r="GOO276" s="735"/>
      <c r="GOP276" s="735"/>
      <c r="GOQ276" s="735"/>
      <c r="GOR276" s="735"/>
      <c r="GOS276" s="735"/>
      <c r="GOT276" s="735"/>
      <c r="GOU276" s="735"/>
      <c r="GOV276" s="735"/>
      <c r="GOW276" s="732"/>
      <c r="GOX276" s="732"/>
      <c r="GOY276" s="732"/>
      <c r="GOZ276" s="732"/>
      <c r="GPA276" s="732"/>
      <c r="GPB276" s="732"/>
      <c r="GPC276" s="732"/>
      <c r="GPD276" s="732"/>
      <c r="GPE276" s="732"/>
      <c r="GPF276" s="732"/>
      <c r="GPG276" s="732"/>
      <c r="GPH276" s="732"/>
      <c r="GPI276" s="732"/>
      <c r="GPJ276" s="732"/>
      <c r="GPK276" s="732"/>
      <c r="GPL276" s="732"/>
      <c r="GPM276" s="732"/>
      <c r="GPN276" s="732"/>
      <c r="GPO276" s="732"/>
      <c r="GPP276" s="732"/>
      <c r="GPQ276" s="732"/>
      <c r="GPR276" s="732"/>
      <c r="GPS276" s="732"/>
      <c r="GPT276" s="732"/>
      <c r="GPU276" s="733"/>
      <c r="GPV276" s="733"/>
      <c r="GPW276" s="733"/>
      <c r="GPX276" s="733"/>
      <c r="GPY276" s="733"/>
      <c r="GPZ276" s="732"/>
      <c r="GQA276" s="732"/>
      <c r="GQB276" s="733"/>
      <c r="GQC276" s="733"/>
      <c r="GQD276" s="732"/>
      <c r="GQE276" s="732"/>
      <c r="GQF276" s="733"/>
      <c r="GQG276" s="733"/>
      <c r="GQH276" s="732"/>
      <c r="GQI276" s="732"/>
      <c r="GQJ276" s="732"/>
      <c r="GQK276" s="732"/>
      <c r="GQL276" s="732"/>
      <c r="GQM276" s="732"/>
      <c r="GQN276" s="732"/>
      <c r="GQO276" s="733"/>
      <c r="GQP276" s="733"/>
      <c r="GQQ276" s="732"/>
      <c r="GQR276" s="732"/>
      <c r="GQS276" s="733"/>
      <c r="GQT276" s="733"/>
      <c r="GQU276" s="732"/>
      <c r="GQV276" s="732"/>
      <c r="GQW276" s="732"/>
      <c r="GQX276" s="732"/>
      <c r="GQY276" s="732"/>
      <c r="GQZ276" s="731"/>
      <c r="GRA276" s="734"/>
      <c r="GRB276" s="732"/>
      <c r="GRC276" s="732"/>
      <c r="GRD276" s="732"/>
      <c r="GRE276" s="732"/>
      <c r="GRF276" s="732"/>
      <c r="GRG276" s="732"/>
      <c r="GRH276" s="732"/>
      <c r="GRI276" s="735"/>
      <c r="GRJ276" s="735"/>
      <c r="GRK276" s="735"/>
      <c r="GRL276" s="735"/>
      <c r="GRM276" s="735"/>
      <c r="GRN276" s="735"/>
      <c r="GRO276" s="735"/>
      <c r="GRP276" s="735"/>
      <c r="GRQ276" s="735"/>
      <c r="GRR276" s="735"/>
      <c r="GRS276" s="735"/>
      <c r="GRT276" s="735"/>
      <c r="GRU276" s="735"/>
      <c r="GRV276" s="735"/>
      <c r="GRW276" s="735"/>
      <c r="GRX276" s="735"/>
      <c r="GRY276" s="735"/>
      <c r="GRZ276" s="735"/>
      <c r="GSA276" s="735"/>
      <c r="GSB276" s="735"/>
      <c r="GSC276" s="735"/>
      <c r="GSD276" s="735"/>
      <c r="GSE276" s="735"/>
      <c r="GSF276" s="735"/>
      <c r="GSG276" s="735"/>
      <c r="GSH276" s="735"/>
      <c r="GSI276" s="735"/>
      <c r="GSJ276" s="735"/>
      <c r="GSK276" s="735"/>
      <c r="GSL276" s="735"/>
      <c r="GSM276" s="735"/>
      <c r="GSN276" s="735"/>
      <c r="GSO276" s="735"/>
      <c r="GSP276" s="735"/>
      <c r="GSQ276" s="735"/>
      <c r="GSR276" s="735"/>
      <c r="GSS276" s="735"/>
      <c r="GST276" s="735"/>
      <c r="GSU276" s="735"/>
      <c r="GSV276" s="735"/>
      <c r="GSW276" s="735"/>
      <c r="GSX276" s="735"/>
      <c r="GSY276" s="735"/>
      <c r="GSZ276" s="735"/>
      <c r="GTA276" s="732"/>
      <c r="GTB276" s="732"/>
      <c r="GTC276" s="732"/>
      <c r="GTD276" s="732"/>
      <c r="GTE276" s="732"/>
      <c r="GTF276" s="732"/>
      <c r="GTG276" s="732"/>
      <c r="GTH276" s="732"/>
      <c r="GTI276" s="732"/>
      <c r="GTJ276" s="732"/>
      <c r="GTK276" s="732"/>
      <c r="GTL276" s="732"/>
      <c r="GTM276" s="732"/>
      <c r="GTN276" s="732"/>
      <c r="GTO276" s="732"/>
      <c r="GTP276" s="732"/>
      <c r="GTQ276" s="732"/>
      <c r="GTR276" s="732"/>
      <c r="GTS276" s="732"/>
      <c r="GTT276" s="732"/>
      <c r="GTU276" s="732"/>
      <c r="GTV276" s="732"/>
      <c r="GTW276" s="732"/>
      <c r="GTX276" s="732"/>
      <c r="GTY276" s="733"/>
      <c r="GTZ276" s="733"/>
      <c r="GUA276" s="733"/>
      <c r="GUB276" s="733"/>
      <c r="GUC276" s="733"/>
      <c r="GUD276" s="732"/>
      <c r="GUE276" s="732"/>
      <c r="GUF276" s="733"/>
      <c r="GUG276" s="733"/>
      <c r="GUH276" s="732"/>
      <c r="GUI276" s="732"/>
      <c r="GUJ276" s="733"/>
      <c r="GUK276" s="733"/>
      <c r="GUL276" s="732"/>
      <c r="GUM276" s="732"/>
      <c r="GUN276" s="732"/>
      <c r="GUO276" s="732"/>
      <c r="GUP276" s="732"/>
      <c r="GUQ276" s="732"/>
      <c r="GUR276" s="732"/>
      <c r="GUS276" s="733"/>
      <c r="GUT276" s="733"/>
      <c r="GUU276" s="732"/>
      <c r="GUV276" s="732"/>
      <c r="GUW276" s="733"/>
      <c r="GUX276" s="733"/>
      <c r="GUY276" s="732"/>
      <c r="GUZ276" s="732"/>
      <c r="GVA276" s="732"/>
      <c r="GVB276" s="732"/>
      <c r="GVC276" s="732"/>
      <c r="GVD276" s="731"/>
      <c r="GVE276" s="734"/>
      <c r="GVF276" s="732"/>
      <c r="GVG276" s="732"/>
      <c r="GVH276" s="732"/>
      <c r="GVI276" s="732"/>
      <c r="GVJ276" s="732"/>
      <c r="GVK276" s="732"/>
      <c r="GVL276" s="732"/>
      <c r="GVM276" s="735"/>
      <c r="GVN276" s="735"/>
      <c r="GVO276" s="735"/>
      <c r="GVP276" s="735"/>
      <c r="GVQ276" s="735"/>
      <c r="GVR276" s="735"/>
      <c r="GVS276" s="735"/>
      <c r="GVT276" s="735"/>
      <c r="GVU276" s="735"/>
      <c r="GVV276" s="735"/>
      <c r="GVW276" s="735"/>
      <c r="GVX276" s="735"/>
      <c r="GVY276" s="735"/>
      <c r="GVZ276" s="735"/>
      <c r="GWA276" s="735"/>
      <c r="GWB276" s="735"/>
      <c r="GWC276" s="735"/>
      <c r="GWD276" s="735"/>
      <c r="GWE276" s="735"/>
      <c r="GWF276" s="735"/>
      <c r="GWG276" s="735"/>
      <c r="GWH276" s="735"/>
      <c r="GWI276" s="735"/>
      <c r="GWJ276" s="735"/>
      <c r="GWK276" s="735"/>
      <c r="GWL276" s="735"/>
      <c r="GWM276" s="735"/>
      <c r="GWN276" s="735"/>
      <c r="GWO276" s="735"/>
      <c r="GWP276" s="735"/>
      <c r="GWQ276" s="735"/>
      <c r="GWR276" s="735"/>
      <c r="GWS276" s="735"/>
      <c r="GWT276" s="735"/>
      <c r="GWU276" s="735"/>
      <c r="GWV276" s="735"/>
      <c r="GWW276" s="735"/>
      <c r="GWX276" s="735"/>
      <c r="GWY276" s="735"/>
      <c r="GWZ276" s="735"/>
      <c r="GXA276" s="735"/>
      <c r="GXB276" s="735"/>
      <c r="GXC276" s="735"/>
      <c r="GXD276" s="735"/>
      <c r="GXE276" s="732"/>
      <c r="GXF276" s="732"/>
      <c r="GXG276" s="732"/>
      <c r="GXH276" s="732"/>
      <c r="GXI276" s="732"/>
      <c r="GXJ276" s="732"/>
      <c r="GXK276" s="732"/>
      <c r="GXL276" s="732"/>
      <c r="GXM276" s="732"/>
      <c r="GXN276" s="732"/>
      <c r="GXO276" s="732"/>
      <c r="GXP276" s="732"/>
      <c r="GXQ276" s="732"/>
      <c r="GXR276" s="732"/>
      <c r="GXS276" s="732"/>
      <c r="GXT276" s="732"/>
      <c r="GXU276" s="732"/>
      <c r="GXV276" s="732"/>
      <c r="GXW276" s="732"/>
      <c r="GXX276" s="732"/>
      <c r="GXY276" s="732"/>
      <c r="GXZ276" s="732"/>
      <c r="GYA276" s="732"/>
      <c r="GYB276" s="732"/>
      <c r="GYC276" s="733"/>
      <c r="GYD276" s="733"/>
      <c r="GYE276" s="733"/>
      <c r="GYF276" s="733"/>
      <c r="GYG276" s="733"/>
      <c r="GYH276" s="732"/>
      <c r="GYI276" s="732"/>
      <c r="GYJ276" s="733"/>
      <c r="GYK276" s="733"/>
      <c r="GYL276" s="732"/>
      <c r="GYM276" s="732"/>
      <c r="GYN276" s="733"/>
      <c r="GYO276" s="733"/>
      <c r="GYP276" s="732"/>
      <c r="GYQ276" s="732"/>
      <c r="GYR276" s="732"/>
      <c r="GYS276" s="732"/>
      <c r="GYT276" s="732"/>
      <c r="GYU276" s="732"/>
      <c r="GYV276" s="732"/>
      <c r="GYW276" s="733"/>
      <c r="GYX276" s="733"/>
      <c r="GYY276" s="732"/>
      <c r="GYZ276" s="732"/>
      <c r="GZA276" s="733"/>
      <c r="GZB276" s="733"/>
      <c r="GZC276" s="732"/>
      <c r="GZD276" s="732"/>
      <c r="GZE276" s="732"/>
      <c r="GZF276" s="732"/>
      <c r="GZG276" s="732"/>
      <c r="GZH276" s="731"/>
      <c r="GZI276" s="734"/>
      <c r="GZJ276" s="732"/>
      <c r="GZK276" s="732"/>
      <c r="GZL276" s="732"/>
      <c r="GZM276" s="732"/>
      <c r="GZN276" s="732"/>
      <c r="GZO276" s="732"/>
      <c r="GZP276" s="732"/>
      <c r="GZQ276" s="735"/>
      <c r="GZR276" s="735"/>
      <c r="GZS276" s="735"/>
      <c r="GZT276" s="735"/>
      <c r="GZU276" s="735"/>
      <c r="GZV276" s="735"/>
      <c r="GZW276" s="735"/>
      <c r="GZX276" s="735"/>
      <c r="GZY276" s="735"/>
      <c r="GZZ276" s="735"/>
      <c r="HAA276" s="735"/>
      <c r="HAB276" s="735"/>
      <c r="HAC276" s="735"/>
      <c r="HAD276" s="735"/>
      <c r="HAE276" s="735"/>
      <c r="HAF276" s="735"/>
      <c r="HAG276" s="735"/>
      <c r="HAH276" s="735"/>
      <c r="HAI276" s="735"/>
      <c r="HAJ276" s="735"/>
      <c r="HAK276" s="735"/>
      <c r="HAL276" s="735"/>
      <c r="HAM276" s="735"/>
      <c r="HAN276" s="735"/>
      <c r="HAO276" s="735"/>
      <c r="HAP276" s="735"/>
      <c r="HAQ276" s="735"/>
      <c r="HAR276" s="735"/>
      <c r="HAS276" s="735"/>
      <c r="HAT276" s="735"/>
      <c r="HAU276" s="735"/>
      <c r="HAV276" s="735"/>
      <c r="HAW276" s="735"/>
      <c r="HAX276" s="735"/>
      <c r="HAY276" s="735"/>
      <c r="HAZ276" s="735"/>
      <c r="HBA276" s="735"/>
      <c r="HBB276" s="735"/>
      <c r="HBC276" s="735"/>
      <c r="HBD276" s="735"/>
      <c r="HBE276" s="735"/>
      <c r="HBF276" s="735"/>
      <c r="HBG276" s="735"/>
      <c r="HBH276" s="735"/>
      <c r="HBI276" s="732"/>
      <c r="HBJ276" s="732"/>
      <c r="HBK276" s="732"/>
      <c r="HBL276" s="732"/>
      <c r="HBM276" s="732"/>
      <c r="HBN276" s="732"/>
      <c r="HBO276" s="732"/>
      <c r="HBP276" s="732"/>
      <c r="HBQ276" s="732"/>
      <c r="HBR276" s="732"/>
      <c r="HBS276" s="732"/>
      <c r="HBT276" s="732"/>
      <c r="HBU276" s="732"/>
      <c r="HBV276" s="732"/>
      <c r="HBW276" s="732"/>
      <c r="HBX276" s="732"/>
      <c r="HBY276" s="732"/>
      <c r="HBZ276" s="732"/>
      <c r="HCA276" s="732"/>
      <c r="HCB276" s="732"/>
      <c r="HCC276" s="732"/>
      <c r="HCD276" s="732"/>
      <c r="HCE276" s="732"/>
      <c r="HCF276" s="732"/>
      <c r="HCG276" s="733"/>
      <c r="HCH276" s="733"/>
      <c r="HCI276" s="733"/>
      <c r="HCJ276" s="733"/>
      <c r="HCK276" s="733"/>
      <c r="HCL276" s="732"/>
      <c r="HCM276" s="732"/>
      <c r="HCN276" s="733"/>
      <c r="HCO276" s="733"/>
      <c r="HCP276" s="732"/>
      <c r="HCQ276" s="732"/>
      <c r="HCR276" s="733"/>
      <c r="HCS276" s="733"/>
      <c r="HCT276" s="732"/>
      <c r="HCU276" s="732"/>
      <c r="HCV276" s="732"/>
      <c r="HCW276" s="732"/>
      <c r="HCX276" s="732"/>
      <c r="HCY276" s="732"/>
      <c r="HCZ276" s="732"/>
      <c r="HDA276" s="733"/>
      <c r="HDB276" s="733"/>
      <c r="HDC276" s="732"/>
      <c r="HDD276" s="732"/>
      <c r="HDE276" s="733"/>
      <c r="HDF276" s="733"/>
      <c r="HDG276" s="732"/>
      <c r="HDH276" s="732"/>
      <c r="HDI276" s="732"/>
      <c r="HDJ276" s="732"/>
      <c r="HDK276" s="732"/>
      <c r="HDL276" s="731"/>
      <c r="HDM276" s="734"/>
      <c r="HDN276" s="732"/>
      <c r="HDO276" s="732"/>
      <c r="HDP276" s="732"/>
      <c r="HDQ276" s="732"/>
      <c r="HDR276" s="732"/>
      <c r="HDS276" s="732"/>
      <c r="HDT276" s="732"/>
      <c r="HDU276" s="735"/>
      <c r="HDV276" s="735"/>
      <c r="HDW276" s="735"/>
      <c r="HDX276" s="735"/>
      <c r="HDY276" s="735"/>
      <c r="HDZ276" s="735"/>
      <c r="HEA276" s="735"/>
      <c r="HEB276" s="735"/>
      <c r="HEC276" s="735"/>
      <c r="HED276" s="735"/>
      <c r="HEE276" s="735"/>
      <c r="HEF276" s="735"/>
      <c r="HEG276" s="735"/>
      <c r="HEH276" s="735"/>
      <c r="HEI276" s="735"/>
      <c r="HEJ276" s="735"/>
      <c r="HEK276" s="735"/>
      <c r="HEL276" s="735"/>
      <c r="HEM276" s="735"/>
      <c r="HEN276" s="735"/>
      <c r="HEO276" s="735"/>
      <c r="HEP276" s="735"/>
      <c r="HEQ276" s="735"/>
      <c r="HER276" s="735"/>
      <c r="HES276" s="735"/>
      <c r="HET276" s="735"/>
      <c r="HEU276" s="735"/>
      <c r="HEV276" s="735"/>
      <c r="HEW276" s="735"/>
      <c r="HEX276" s="735"/>
      <c r="HEY276" s="735"/>
      <c r="HEZ276" s="735"/>
      <c r="HFA276" s="735"/>
      <c r="HFB276" s="735"/>
      <c r="HFC276" s="735"/>
      <c r="HFD276" s="735"/>
      <c r="HFE276" s="735"/>
      <c r="HFF276" s="735"/>
      <c r="HFG276" s="735"/>
      <c r="HFH276" s="735"/>
      <c r="HFI276" s="735"/>
      <c r="HFJ276" s="735"/>
      <c r="HFK276" s="735"/>
      <c r="HFL276" s="735"/>
      <c r="HFM276" s="732"/>
      <c r="HFN276" s="732"/>
      <c r="HFO276" s="732"/>
      <c r="HFP276" s="732"/>
      <c r="HFQ276" s="732"/>
      <c r="HFR276" s="732"/>
      <c r="HFS276" s="732"/>
      <c r="HFT276" s="732"/>
      <c r="HFU276" s="732"/>
      <c r="HFV276" s="732"/>
      <c r="HFW276" s="732"/>
      <c r="HFX276" s="732"/>
      <c r="HFY276" s="732"/>
      <c r="HFZ276" s="732"/>
      <c r="HGA276" s="732"/>
      <c r="HGB276" s="732"/>
      <c r="HGC276" s="732"/>
      <c r="HGD276" s="732"/>
      <c r="HGE276" s="732"/>
      <c r="HGF276" s="732"/>
      <c r="HGG276" s="732"/>
      <c r="HGH276" s="732"/>
      <c r="HGI276" s="732"/>
      <c r="HGJ276" s="732"/>
      <c r="HGK276" s="733"/>
      <c r="HGL276" s="733"/>
      <c r="HGM276" s="733"/>
      <c r="HGN276" s="733"/>
      <c r="HGO276" s="733"/>
      <c r="HGP276" s="732"/>
      <c r="HGQ276" s="732"/>
      <c r="HGR276" s="733"/>
      <c r="HGS276" s="733"/>
      <c r="HGT276" s="732"/>
      <c r="HGU276" s="732"/>
      <c r="HGV276" s="733"/>
      <c r="HGW276" s="733"/>
      <c r="HGX276" s="732"/>
      <c r="HGY276" s="732"/>
      <c r="HGZ276" s="732"/>
      <c r="HHA276" s="732"/>
      <c r="HHB276" s="732"/>
      <c r="HHC276" s="732"/>
      <c r="HHD276" s="732"/>
      <c r="HHE276" s="733"/>
      <c r="HHF276" s="733"/>
      <c r="HHG276" s="732"/>
      <c r="HHH276" s="732"/>
      <c r="HHI276" s="733"/>
      <c r="HHJ276" s="733"/>
      <c r="HHK276" s="732"/>
      <c r="HHL276" s="732"/>
      <c r="HHM276" s="732"/>
      <c r="HHN276" s="732"/>
      <c r="HHO276" s="732"/>
      <c r="HHP276" s="731"/>
      <c r="HHQ276" s="734"/>
      <c r="HHR276" s="732"/>
      <c r="HHS276" s="732"/>
      <c r="HHT276" s="732"/>
      <c r="HHU276" s="732"/>
      <c r="HHV276" s="732"/>
      <c r="HHW276" s="732"/>
      <c r="HHX276" s="732"/>
      <c r="HHY276" s="735"/>
      <c r="HHZ276" s="735"/>
      <c r="HIA276" s="735"/>
      <c r="HIB276" s="735"/>
      <c r="HIC276" s="735"/>
      <c r="HID276" s="735"/>
      <c r="HIE276" s="735"/>
      <c r="HIF276" s="735"/>
      <c r="HIG276" s="735"/>
      <c r="HIH276" s="735"/>
      <c r="HII276" s="735"/>
      <c r="HIJ276" s="735"/>
      <c r="HIK276" s="735"/>
      <c r="HIL276" s="735"/>
      <c r="HIM276" s="735"/>
      <c r="HIN276" s="735"/>
      <c r="HIO276" s="735"/>
      <c r="HIP276" s="735"/>
      <c r="HIQ276" s="735"/>
      <c r="HIR276" s="735"/>
      <c r="HIS276" s="735"/>
      <c r="HIT276" s="735"/>
      <c r="HIU276" s="735"/>
      <c r="HIV276" s="735"/>
      <c r="HIW276" s="735"/>
      <c r="HIX276" s="735"/>
      <c r="HIY276" s="735"/>
      <c r="HIZ276" s="735"/>
      <c r="HJA276" s="735"/>
      <c r="HJB276" s="735"/>
      <c r="HJC276" s="735"/>
      <c r="HJD276" s="735"/>
      <c r="HJE276" s="735"/>
      <c r="HJF276" s="735"/>
      <c r="HJG276" s="735"/>
      <c r="HJH276" s="735"/>
      <c r="HJI276" s="735"/>
      <c r="HJJ276" s="735"/>
      <c r="HJK276" s="735"/>
      <c r="HJL276" s="735"/>
      <c r="HJM276" s="735"/>
      <c r="HJN276" s="735"/>
      <c r="HJO276" s="735"/>
      <c r="HJP276" s="735"/>
      <c r="HJQ276" s="732"/>
      <c r="HJR276" s="732"/>
      <c r="HJS276" s="732"/>
      <c r="HJT276" s="732"/>
      <c r="HJU276" s="732"/>
      <c r="HJV276" s="732"/>
      <c r="HJW276" s="732"/>
      <c r="HJX276" s="732"/>
      <c r="HJY276" s="732"/>
      <c r="HJZ276" s="732"/>
      <c r="HKA276" s="732"/>
      <c r="HKB276" s="732"/>
      <c r="HKC276" s="732"/>
      <c r="HKD276" s="732"/>
      <c r="HKE276" s="732"/>
      <c r="HKF276" s="732"/>
      <c r="HKG276" s="732"/>
      <c r="HKH276" s="732"/>
      <c r="HKI276" s="732"/>
      <c r="HKJ276" s="732"/>
      <c r="HKK276" s="732"/>
      <c r="HKL276" s="732"/>
      <c r="HKM276" s="732"/>
      <c r="HKN276" s="732"/>
      <c r="HKO276" s="733"/>
      <c r="HKP276" s="733"/>
      <c r="HKQ276" s="733"/>
      <c r="HKR276" s="733"/>
      <c r="HKS276" s="733"/>
      <c r="HKT276" s="732"/>
      <c r="HKU276" s="732"/>
      <c r="HKV276" s="733"/>
      <c r="HKW276" s="733"/>
      <c r="HKX276" s="732"/>
      <c r="HKY276" s="732"/>
      <c r="HKZ276" s="733"/>
      <c r="HLA276" s="733"/>
      <c r="HLB276" s="732"/>
      <c r="HLC276" s="732"/>
      <c r="HLD276" s="732"/>
      <c r="HLE276" s="732"/>
      <c r="HLF276" s="732"/>
      <c r="HLG276" s="732"/>
      <c r="HLH276" s="732"/>
      <c r="HLI276" s="733"/>
      <c r="HLJ276" s="733"/>
      <c r="HLK276" s="732"/>
      <c r="HLL276" s="732"/>
      <c r="HLM276" s="733"/>
      <c r="HLN276" s="733"/>
      <c r="HLO276" s="732"/>
      <c r="HLP276" s="732"/>
      <c r="HLQ276" s="732"/>
      <c r="HLR276" s="732"/>
      <c r="HLS276" s="732"/>
      <c r="HLT276" s="731"/>
      <c r="HLU276" s="734"/>
      <c r="HLV276" s="732"/>
      <c r="HLW276" s="732"/>
      <c r="HLX276" s="732"/>
      <c r="HLY276" s="732"/>
      <c r="HLZ276" s="732"/>
      <c r="HMA276" s="732"/>
      <c r="HMB276" s="732"/>
      <c r="HMC276" s="735"/>
      <c r="HMD276" s="735"/>
      <c r="HME276" s="735"/>
      <c r="HMF276" s="735"/>
      <c r="HMG276" s="735"/>
      <c r="HMH276" s="735"/>
      <c r="HMI276" s="735"/>
      <c r="HMJ276" s="735"/>
      <c r="HMK276" s="735"/>
      <c r="HML276" s="735"/>
      <c r="HMM276" s="735"/>
      <c r="HMN276" s="735"/>
      <c r="HMO276" s="735"/>
      <c r="HMP276" s="735"/>
      <c r="HMQ276" s="735"/>
      <c r="HMR276" s="735"/>
      <c r="HMS276" s="735"/>
      <c r="HMT276" s="735"/>
      <c r="HMU276" s="735"/>
      <c r="HMV276" s="735"/>
      <c r="HMW276" s="735"/>
      <c r="HMX276" s="735"/>
      <c r="HMY276" s="735"/>
      <c r="HMZ276" s="735"/>
      <c r="HNA276" s="735"/>
      <c r="HNB276" s="735"/>
      <c r="HNC276" s="735"/>
      <c r="HND276" s="735"/>
      <c r="HNE276" s="735"/>
      <c r="HNF276" s="735"/>
      <c r="HNG276" s="735"/>
      <c r="HNH276" s="735"/>
      <c r="HNI276" s="735"/>
      <c r="HNJ276" s="735"/>
      <c r="HNK276" s="735"/>
      <c r="HNL276" s="735"/>
      <c r="HNM276" s="735"/>
      <c r="HNN276" s="735"/>
      <c r="HNO276" s="735"/>
      <c r="HNP276" s="735"/>
      <c r="HNQ276" s="735"/>
      <c r="HNR276" s="735"/>
      <c r="HNS276" s="735"/>
      <c r="HNT276" s="735"/>
      <c r="HNU276" s="732"/>
      <c r="HNV276" s="732"/>
      <c r="HNW276" s="732"/>
      <c r="HNX276" s="732"/>
      <c r="HNY276" s="732"/>
      <c r="HNZ276" s="732"/>
      <c r="HOA276" s="732"/>
      <c r="HOB276" s="732"/>
      <c r="HOC276" s="732"/>
      <c r="HOD276" s="732"/>
      <c r="HOE276" s="732"/>
      <c r="HOF276" s="732"/>
      <c r="HOG276" s="732"/>
      <c r="HOH276" s="732"/>
      <c r="HOI276" s="732"/>
      <c r="HOJ276" s="732"/>
      <c r="HOK276" s="732"/>
      <c r="HOL276" s="732"/>
      <c r="HOM276" s="732"/>
      <c r="HON276" s="732"/>
      <c r="HOO276" s="732"/>
      <c r="HOP276" s="732"/>
      <c r="HOQ276" s="732"/>
      <c r="HOR276" s="732"/>
      <c r="HOS276" s="733"/>
      <c r="HOT276" s="733"/>
      <c r="HOU276" s="733"/>
      <c r="HOV276" s="733"/>
      <c r="HOW276" s="733"/>
      <c r="HOX276" s="732"/>
      <c r="HOY276" s="732"/>
      <c r="HOZ276" s="733"/>
      <c r="HPA276" s="733"/>
      <c r="HPB276" s="732"/>
      <c r="HPC276" s="732"/>
      <c r="HPD276" s="733"/>
      <c r="HPE276" s="733"/>
      <c r="HPF276" s="732"/>
      <c r="HPG276" s="732"/>
      <c r="HPH276" s="732"/>
      <c r="HPI276" s="732"/>
      <c r="HPJ276" s="732"/>
      <c r="HPK276" s="732"/>
      <c r="HPL276" s="732"/>
      <c r="HPM276" s="733"/>
      <c r="HPN276" s="733"/>
      <c r="HPO276" s="732"/>
      <c r="HPP276" s="732"/>
      <c r="HPQ276" s="733"/>
      <c r="HPR276" s="733"/>
      <c r="HPS276" s="732"/>
      <c r="HPT276" s="732"/>
      <c r="HPU276" s="732"/>
      <c r="HPV276" s="732"/>
      <c r="HPW276" s="732"/>
      <c r="HPX276" s="731"/>
      <c r="HPY276" s="734"/>
      <c r="HPZ276" s="732"/>
      <c r="HQA276" s="732"/>
      <c r="HQB276" s="732"/>
      <c r="HQC276" s="732"/>
      <c r="HQD276" s="732"/>
      <c r="HQE276" s="732"/>
      <c r="HQF276" s="732"/>
      <c r="HQG276" s="735"/>
      <c r="HQH276" s="735"/>
      <c r="HQI276" s="735"/>
      <c r="HQJ276" s="735"/>
      <c r="HQK276" s="735"/>
      <c r="HQL276" s="735"/>
      <c r="HQM276" s="735"/>
      <c r="HQN276" s="735"/>
      <c r="HQO276" s="735"/>
      <c r="HQP276" s="735"/>
      <c r="HQQ276" s="735"/>
      <c r="HQR276" s="735"/>
      <c r="HQS276" s="735"/>
      <c r="HQT276" s="735"/>
      <c r="HQU276" s="735"/>
      <c r="HQV276" s="735"/>
      <c r="HQW276" s="735"/>
      <c r="HQX276" s="735"/>
      <c r="HQY276" s="735"/>
      <c r="HQZ276" s="735"/>
      <c r="HRA276" s="735"/>
      <c r="HRB276" s="735"/>
      <c r="HRC276" s="735"/>
      <c r="HRD276" s="735"/>
      <c r="HRE276" s="735"/>
      <c r="HRF276" s="735"/>
      <c r="HRG276" s="735"/>
      <c r="HRH276" s="735"/>
      <c r="HRI276" s="735"/>
      <c r="HRJ276" s="735"/>
      <c r="HRK276" s="735"/>
      <c r="HRL276" s="735"/>
      <c r="HRM276" s="735"/>
      <c r="HRN276" s="735"/>
      <c r="HRO276" s="735"/>
      <c r="HRP276" s="735"/>
      <c r="HRQ276" s="735"/>
      <c r="HRR276" s="735"/>
      <c r="HRS276" s="735"/>
      <c r="HRT276" s="735"/>
      <c r="HRU276" s="735"/>
      <c r="HRV276" s="735"/>
      <c r="HRW276" s="735"/>
      <c r="HRX276" s="735"/>
      <c r="HRY276" s="732"/>
      <c r="HRZ276" s="732"/>
      <c r="HSA276" s="732"/>
      <c r="HSB276" s="732"/>
      <c r="HSC276" s="732"/>
      <c r="HSD276" s="732"/>
      <c r="HSE276" s="732"/>
      <c r="HSF276" s="732"/>
      <c r="HSG276" s="732"/>
      <c r="HSH276" s="732"/>
      <c r="HSI276" s="732"/>
      <c r="HSJ276" s="732"/>
      <c r="HSK276" s="732"/>
      <c r="HSL276" s="732"/>
      <c r="HSM276" s="732"/>
      <c r="HSN276" s="732"/>
      <c r="HSO276" s="732"/>
      <c r="HSP276" s="732"/>
      <c r="HSQ276" s="732"/>
      <c r="HSR276" s="732"/>
      <c r="HSS276" s="732"/>
      <c r="HST276" s="732"/>
      <c r="HSU276" s="732"/>
      <c r="HSV276" s="732"/>
      <c r="HSW276" s="733"/>
      <c r="HSX276" s="733"/>
      <c r="HSY276" s="733"/>
      <c r="HSZ276" s="733"/>
      <c r="HTA276" s="733"/>
      <c r="HTB276" s="732"/>
      <c r="HTC276" s="732"/>
      <c r="HTD276" s="733"/>
      <c r="HTE276" s="733"/>
      <c r="HTF276" s="732"/>
      <c r="HTG276" s="732"/>
      <c r="HTH276" s="733"/>
      <c r="HTI276" s="733"/>
      <c r="HTJ276" s="732"/>
      <c r="HTK276" s="732"/>
      <c r="HTL276" s="732"/>
      <c r="HTM276" s="732"/>
      <c r="HTN276" s="732"/>
      <c r="HTO276" s="732"/>
      <c r="HTP276" s="732"/>
      <c r="HTQ276" s="733"/>
      <c r="HTR276" s="733"/>
      <c r="HTS276" s="732"/>
      <c r="HTT276" s="732"/>
      <c r="HTU276" s="733"/>
      <c r="HTV276" s="733"/>
      <c r="HTW276" s="732"/>
      <c r="HTX276" s="732"/>
      <c r="HTY276" s="732"/>
      <c r="HTZ276" s="732"/>
      <c r="HUA276" s="732"/>
      <c r="HUB276" s="731"/>
      <c r="HUC276" s="734"/>
      <c r="HUD276" s="732"/>
      <c r="HUE276" s="732"/>
      <c r="HUF276" s="732"/>
      <c r="HUG276" s="732"/>
      <c r="HUH276" s="732"/>
      <c r="HUI276" s="732"/>
      <c r="HUJ276" s="732"/>
      <c r="HUK276" s="735"/>
      <c r="HUL276" s="735"/>
      <c r="HUM276" s="735"/>
      <c r="HUN276" s="735"/>
      <c r="HUO276" s="735"/>
      <c r="HUP276" s="735"/>
      <c r="HUQ276" s="735"/>
      <c r="HUR276" s="735"/>
      <c r="HUS276" s="735"/>
      <c r="HUT276" s="735"/>
      <c r="HUU276" s="735"/>
      <c r="HUV276" s="735"/>
      <c r="HUW276" s="735"/>
      <c r="HUX276" s="735"/>
      <c r="HUY276" s="735"/>
      <c r="HUZ276" s="735"/>
      <c r="HVA276" s="735"/>
      <c r="HVB276" s="735"/>
      <c r="HVC276" s="735"/>
      <c r="HVD276" s="735"/>
      <c r="HVE276" s="735"/>
      <c r="HVF276" s="735"/>
      <c r="HVG276" s="735"/>
      <c r="HVH276" s="735"/>
      <c r="HVI276" s="735"/>
      <c r="HVJ276" s="735"/>
      <c r="HVK276" s="735"/>
      <c r="HVL276" s="735"/>
      <c r="HVM276" s="735"/>
      <c r="HVN276" s="735"/>
      <c r="HVO276" s="735"/>
      <c r="HVP276" s="735"/>
      <c r="HVQ276" s="735"/>
      <c r="HVR276" s="735"/>
      <c r="HVS276" s="735"/>
      <c r="HVT276" s="735"/>
      <c r="HVU276" s="735"/>
      <c r="HVV276" s="735"/>
      <c r="HVW276" s="735"/>
      <c r="HVX276" s="735"/>
      <c r="HVY276" s="735"/>
      <c r="HVZ276" s="735"/>
      <c r="HWA276" s="735"/>
      <c r="HWB276" s="735"/>
      <c r="HWC276" s="732"/>
      <c r="HWD276" s="732"/>
      <c r="HWE276" s="732"/>
      <c r="HWF276" s="732"/>
      <c r="HWG276" s="732"/>
      <c r="HWH276" s="732"/>
      <c r="HWI276" s="732"/>
      <c r="HWJ276" s="732"/>
      <c r="HWK276" s="732"/>
      <c r="HWL276" s="732"/>
      <c r="HWM276" s="732"/>
      <c r="HWN276" s="732"/>
      <c r="HWO276" s="732"/>
      <c r="HWP276" s="732"/>
      <c r="HWQ276" s="732"/>
      <c r="HWR276" s="732"/>
      <c r="HWS276" s="732"/>
      <c r="HWT276" s="732"/>
      <c r="HWU276" s="732"/>
      <c r="HWV276" s="732"/>
      <c r="HWW276" s="732"/>
      <c r="HWX276" s="732"/>
      <c r="HWY276" s="732"/>
      <c r="HWZ276" s="732"/>
      <c r="HXA276" s="733"/>
      <c r="HXB276" s="733"/>
      <c r="HXC276" s="733"/>
      <c r="HXD276" s="733"/>
      <c r="HXE276" s="733"/>
      <c r="HXF276" s="732"/>
      <c r="HXG276" s="732"/>
      <c r="HXH276" s="733"/>
      <c r="HXI276" s="733"/>
      <c r="HXJ276" s="732"/>
      <c r="HXK276" s="732"/>
      <c r="HXL276" s="733"/>
      <c r="HXM276" s="733"/>
      <c r="HXN276" s="732"/>
      <c r="HXO276" s="732"/>
      <c r="HXP276" s="732"/>
      <c r="HXQ276" s="732"/>
      <c r="HXR276" s="732"/>
      <c r="HXS276" s="732"/>
      <c r="HXT276" s="732"/>
      <c r="HXU276" s="733"/>
      <c r="HXV276" s="733"/>
      <c r="HXW276" s="732"/>
      <c r="HXX276" s="732"/>
      <c r="HXY276" s="733"/>
      <c r="HXZ276" s="733"/>
      <c r="HYA276" s="732"/>
      <c r="HYB276" s="732"/>
      <c r="HYC276" s="732"/>
      <c r="HYD276" s="732"/>
      <c r="HYE276" s="732"/>
      <c r="HYF276" s="731"/>
      <c r="HYG276" s="734"/>
      <c r="HYH276" s="732"/>
      <c r="HYI276" s="732"/>
      <c r="HYJ276" s="732"/>
      <c r="HYK276" s="732"/>
      <c r="HYL276" s="732"/>
      <c r="HYM276" s="732"/>
      <c r="HYN276" s="732"/>
      <c r="HYO276" s="735"/>
      <c r="HYP276" s="735"/>
      <c r="HYQ276" s="735"/>
      <c r="HYR276" s="735"/>
      <c r="HYS276" s="735"/>
      <c r="HYT276" s="735"/>
      <c r="HYU276" s="735"/>
      <c r="HYV276" s="735"/>
      <c r="HYW276" s="735"/>
      <c r="HYX276" s="735"/>
      <c r="HYY276" s="735"/>
      <c r="HYZ276" s="735"/>
      <c r="HZA276" s="735"/>
      <c r="HZB276" s="735"/>
      <c r="HZC276" s="735"/>
      <c r="HZD276" s="735"/>
      <c r="HZE276" s="735"/>
      <c r="HZF276" s="735"/>
      <c r="HZG276" s="735"/>
      <c r="HZH276" s="735"/>
      <c r="HZI276" s="735"/>
      <c r="HZJ276" s="735"/>
      <c r="HZK276" s="735"/>
      <c r="HZL276" s="735"/>
      <c r="HZM276" s="735"/>
      <c r="HZN276" s="735"/>
      <c r="HZO276" s="735"/>
      <c r="HZP276" s="735"/>
      <c r="HZQ276" s="735"/>
      <c r="HZR276" s="735"/>
      <c r="HZS276" s="735"/>
      <c r="HZT276" s="735"/>
      <c r="HZU276" s="735"/>
      <c r="HZV276" s="735"/>
      <c r="HZW276" s="735"/>
      <c r="HZX276" s="735"/>
      <c r="HZY276" s="735"/>
      <c r="HZZ276" s="735"/>
      <c r="IAA276" s="735"/>
      <c r="IAB276" s="735"/>
      <c r="IAC276" s="735"/>
      <c r="IAD276" s="735"/>
      <c r="IAE276" s="735"/>
      <c r="IAF276" s="735"/>
      <c r="IAG276" s="732"/>
      <c r="IAH276" s="732"/>
      <c r="IAI276" s="732"/>
      <c r="IAJ276" s="732"/>
      <c r="IAK276" s="732"/>
      <c r="IAL276" s="732"/>
      <c r="IAM276" s="732"/>
      <c r="IAN276" s="732"/>
      <c r="IAO276" s="732"/>
      <c r="IAP276" s="732"/>
      <c r="IAQ276" s="732"/>
      <c r="IAR276" s="732"/>
      <c r="IAS276" s="732"/>
      <c r="IAT276" s="732"/>
      <c r="IAU276" s="732"/>
      <c r="IAV276" s="732"/>
      <c r="IAW276" s="732"/>
      <c r="IAX276" s="732"/>
      <c r="IAY276" s="732"/>
      <c r="IAZ276" s="732"/>
      <c r="IBA276" s="732"/>
      <c r="IBB276" s="732"/>
      <c r="IBC276" s="732"/>
      <c r="IBD276" s="732"/>
      <c r="IBE276" s="733"/>
      <c r="IBF276" s="733"/>
      <c r="IBG276" s="733"/>
      <c r="IBH276" s="733"/>
      <c r="IBI276" s="733"/>
      <c r="IBJ276" s="732"/>
      <c r="IBK276" s="732"/>
      <c r="IBL276" s="733"/>
      <c r="IBM276" s="733"/>
      <c r="IBN276" s="732"/>
      <c r="IBO276" s="732"/>
      <c r="IBP276" s="733"/>
      <c r="IBQ276" s="733"/>
      <c r="IBR276" s="732"/>
      <c r="IBS276" s="732"/>
      <c r="IBT276" s="732"/>
      <c r="IBU276" s="732"/>
      <c r="IBV276" s="732"/>
      <c r="IBW276" s="732"/>
      <c r="IBX276" s="732"/>
      <c r="IBY276" s="733"/>
      <c r="IBZ276" s="733"/>
      <c r="ICA276" s="732"/>
      <c r="ICB276" s="732"/>
      <c r="ICC276" s="733"/>
      <c r="ICD276" s="733"/>
      <c r="ICE276" s="732"/>
      <c r="ICF276" s="732"/>
      <c r="ICG276" s="732"/>
      <c r="ICH276" s="732"/>
      <c r="ICI276" s="732"/>
      <c r="ICJ276" s="731"/>
      <c r="ICK276" s="734"/>
      <c r="ICL276" s="732"/>
      <c r="ICM276" s="732"/>
      <c r="ICN276" s="732"/>
      <c r="ICO276" s="732"/>
      <c r="ICP276" s="732"/>
      <c r="ICQ276" s="732"/>
      <c r="ICR276" s="732"/>
      <c r="ICS276" s="735"/>
      <c r="ICT276" s="735"/>
      <c r="ICU276" s="735"/>
      <c r="ICV276" s="735"/>
      <c r="ICW276" s="735"/>
      <c r="ICX276" s="735"/>
      <c r="ICY276" s="735"/>
      <c r="ICZ276" s="735"/>
      <c r="IDA276" s="735"/>
      <c r="IDB276" s="735"/>
      <c r="IDC276" s="735"/>
      <c r="IDD276" s="735"/>
      <c r="IDE276" s="735"/>
      <c r="IDF276" s="735"/>
      <c r="IDG276" s="735"/>
      <c r="IDH276" s="735"/>
      <c r="IDI276" s="735"/>
      <c r="IDJ276" s="735"/>
      <c r="IDK276" s="735"/>
      <c r="IDL276" s="735"/>
      <c r="IDM276" s="735"/>
      <c r="IDN276" s="735"/>
      <c r="IDO276" s="735"/>
      <c r="IDP276" s="735"/>
      <c r="IDQ276" s="735"/>
      <c r="IDR276" s="735"/>
      <c r="IDS276" s="735"/>
      <c r="IDT276" s="735"/>
      <c r="IDU276" s="735"/>
      <c r="IDV276" s="735"/>
      <c r="IDW276" s="735"/>
      <c r="IDX276" s="735"/>
      <c r="IDY276" s="735"/>
      <c r="IDZ276" s="735"/>
      <c r="IEA276" s="735"/>
      <c r="IEB276" s="735"/>
      <c r="IEC276" s="735"/>
      <c r="IED276" s="735"/>
      <c r="IEE276" s="735"/>
      <c r="IEF276" s="735"/>
      <c r="IEG276" s="735"/>
      <c r="IEH276" s="735"/>
      <c r="IEI276" s="735"/>
      <c r="IEJ276" s="735"/>
      <c r="IEK276" s="732"/>
      <c r="IEL276" s="732"/>
      <c r="IEM276" s="732"/>
      <c r="IEN276" s="732"/>
      <c r="IEO276" s="732"/>
      <c r="IEP276" s="732"/>
      <c r="IEQ276" s="732"/>
      <c r="IER276" s="732"/>
      <c r="IES276" s="732"/>
      <c r="IET276" s="732"/>
      <c r="IEU276" s="732"/>
      <c r="IEV276" s="732"/>
      <c r="IEW276" s="732"/>
      <c r="IEX276" s="732"/>
      <c r="IEY276" s="732"/>
      <c r="IEZ276" s="732"/>
      <c r="IFA276" s="732"/>
      <c r="IFB276" s="732"/>
      <c r="IFC276" s="732"/>
      <c r="IFD276" s="732"/>
      <c r="IFE276" s="732"/>
      <c r="IFF276" s="732"/>
      <c r="IFG276" s="732"/>
      <c r="IFH276" s="732"/>
      <c r="IFI276" s="733"/>
      <c r="IFJ276" s="733"/>
      <c r="IFK276" s="733"/>
      <c r="IFL276" s="733"/>
      <c r="IFM276" s="733"/>
      <c r="IFN276" s="732"/>
      <c r="IFO276" s="732"/>
      <c r="IFP276" s="733"/>
      <c r="IFQ276" s="733"/>
      <c r="IFR276" s="732"/>
      <c r="IFS276" s="732"/>
      <c r="IFT276" s="733"/>
      <c r="IFU276" s="733"/>
      <c r="IFV276" s="732"/>
      <c r="IFW276" s="732"/>
      <c r="IFX276" s="732"/>
      <c r="IFY276" s="732"/>
      <c r="IFZ276" s="732"/>
      <c r="IGA276" s="732"/>
      <c r="IGB276" s="732"/>
      <c r="IGC276" s="733"/>
      <c r="IGD276" s="733"/>
      <c r="IGE276" s="732"/>
      <c r="IGF276" s="732"/>
      <c r="IGG276" s="733"/>
      <c r="IGH276" s="733"/>
      <c r="IGI276" s="732"/>
      <c r="IGJ276" s="732"/>
      <c r="IGK276" s="732"/>
      <c r="IGL276" s="732"/>
      <c r="IGM276" s="732"/>
      <c r="IGN276" s="731"/>
      <c r="IGO276" s="734"/>
      <c r="IGP276" s="732"/>
      <c r="IGQ276" s="732"/>
      <c r="IGR276" s="732"/>
      <c r="IGS276" s="732"/>
      <c r="IGT276" s="732"/>
      <c r="IGU276" s="732"/>
      <c r="IGV276" s="732"/>
      <c r="IGW276" s="735"/>
      <c r="IGX276" s="735"/>
      <c r="IGY276" s="735"/>
      <c r="IGZ276" s="735"/>
      <c r="IHA276" s="735"/>
      <c r="IHB276" s="735"/>
      <c r="IHC276" s="735"/>
      <c r="IHD276" s="735"/>
      <c r="IHE276" s="735"/>
      <c r="IHF276" s="735"/>
      <c r="IHG276" s="735"/>
      <c r="IHH276" s="735"/>
      <c r="IHI276" s="735"/>
      <c r="IHJ276" s="735"/>
      <c r="IHK276" s="735"/>
      <c r="IHL276" s="735"/>
      <c r="IHM276" s="735"/>
      <c r="IHN276" s="735"/>
      <c r="IHO276" s="735"/>
      <c r="IHP276" s="735"/>
      <c r="IHQ276" s="735"/>
      <c r="IHR276" s="735"/>
      <c r="IHS276" s="735"/>
      <c r="IHT276" s="735"/>
      <c r="IHU276" s="735"/>
      <c r="IHV276" s="735"/>
      <c r="IHW276" s="735"/>
      <c r="IHX276" s="735"/>
      <c r="IHY276" s="735"/>
      <c r="IHZ276" s="735"/>
      <c r="IIA276" s="735"/>
      <c r="IIB276" s="735"/>
      <c r="IIC276" s="735"/>
      <c r="IID276" s="735"/>
      <c r="IIE276" s="735"/>
      <c r="IIF276" s="735"/>
      <c r="IIG276" s="735"/>
      <c r="IIH276" s="735"/>
      <c r="III276" s="735"/>
      <c r="IIJ276" s="735"/>
      <c r="IIK276" s="735"/>
      <c r="IIL276" s="735"/>
      <c r="IIM276" s="735"/>
      <c r="IIN276" s="735"/>
      <c r="IIO276" s="732"/>
      <c r="IIP276" s="732"/>
      <c r="IIQ276" s="732"/>
      <c r="IIR276" s="732"/>
      <c r="IIS276" s="732"/>
      <c r="IIT276" s="732"/>
      <c r="IIU276" s="732"/>
      <c r="IIV276" s="732"/>
      <c r="IIW276" s="732"/>
      <c r="IIX276" s="732"/>
      <c r="IIY276" s="732"/>
      <c r="IIZ276" s="732"/>
      <c r="IJA276" s="732"/>
      <c r="IJB276" s="732"/>
      <c r="IJC276" s="732"/>
      <c r="IJD276" s="732"/>
      <c r="IJE276" s="732"/>
      <c r="IJF276" s="732"/>
      <c r="IJG276" s="732"/>
      <c r="IJH276" s="732"/>
      <c r="IJI276" s="732"/>
      <c r="IJJ276" s="732"/>
      <c r="IJK276" s="732"/>
      <c r="IJL276" s="732"/>
      <c r="IJM276" s="733"/>
      <c r="IJN276" s="733"/>
      <c r="IJO276" s="733"/>
      <c r="IJP276" s="733"/>
      <c r="IJQ276" s="733"/>
      <c r="IJR276" s="732"/>
      <c r="IJS276" s="732"/>
      <c r="IJT276" s="733"/>
      <c r="IJU276" s="733"/>
      <c r="IJV276" s="732"/>
      <c r="IJW276" s="732"/>
      <c r="IJX276" s="733"/>
      <c r="IJY276" s="733"/>
      <c r="IJZ276" s="732"/>
      <c r="IKA276" s="732"/>
      <c r="IKB276" s="732"/>
      <c r="IKC276" s="732"/>
      <c r="IKD276" s="732"/>
      <c r="IKE276" s="732"/>
      <c r="IKF276" s="732"/>
      <c r="IKG276" s="733"/>
      <c r="IKH276" s="733"/>
      <c r="IKI276" s="732"/>
      <c r="IKJ276" s="732"/>
      <c r="IKK276" s="733"/>
      <c r="IKL276" s="733"/>
      <c r="IKM276" s="732"/>
      <c r="IKN276" s="732"/>
      <c r="IKO276" s="732"/>
      <c r="IKP276" s="732"/>
      <c r="IKQ276" s="732"/>
      <c r="IKR276" s="731"/>
      <c r="IKS276" s="734"/>
      <c r="IKT276" s="732"/>
      <c r="IKU276" s="732"/>
      <c r="IKV276" s="732"/>
      <c r="IKW276" s="732"/>
      <c r="IKX276" s="732"/>
      <c r="IKY276" s="732"/>
      <c r="IKZ276" s="732"/>
      <c r="ILA276" s="735"/>
      <c r="ILB276" s="735"/>
      <c r="ILC276" s="735"/>
      <c r="ILD276" s="735"/>
      <c r="ILE276" s="735"/>
      <c r="ILF276" s="735"/>
      <c r="ILG276" s="735"/>
      <c r="ILH276" s="735"/>
      <c r="ILI276" s="735"/>
      <c r="ILJ276" s="735"/>
      <c r="ILK276" s="735"/>
      <c r="ILL276" s="735"/>
      <c r="ILM276" s="735"/>
      <c r="ILN276" s="735"/>
      <c r="ILO276" s="735"/>
      <c r="ILP276" s="735"/>
      <c r="ILQ276" s="735"/>
      <c r="ILR276" s="735"/>
      <c r="ILS276" s="735"/>
      <c r="ILT276" s="735"/>
      <c r="ILU276" s="735"/>
      <c r="ILV276" s="735"/>
      <c r="ILW276" s="735"/>
      <c r="ILX276" s="735"/>
      <c r="ILY276" s="735"/>
      <c r="ILZ276" s="735"/>
      <c r="IMA276" s="735"/>
      <c r="IMB276" s="735"/>
      <c r="IMC276" s="735"/>
      <c r="IMD276" s="735"/>
      <c r="IME276" s="735"/>
      <c r="IMF276" s="735"/>
      <c r="IMG276" s="735"/>
      <c r="IMH276" s="735"/>
      <c r="IMI276" s="735"/>
      <c r="IMJ276" s="735"/>
      <c r="IMK276" s="735"/>
      <c r="IML276" s="735"/>
      <c r="IMM276" s="735"/>
      <c r="IMN276" s="735"/>
      <c r="IMO276" s="735"/>
      <c r="IMP276" s="735"/>
      <c r="IMQ276" s="735"/>
      <c r="IMR276" s="735"/>
      <c r="IMS276" s="732"/>
      <c r="IMT276" s="732"/>
      <c r="IMU276" s="732"/>
      <c r="IMV276" s="732"/>
      <c r="IMW276" s="732"/>
      <c r="IMX276" s="732"/>
      <c r="IMY276" s="732"/>
      <c r="IMZ276" s="732"/>
      <c r="INA276" s="732"/>
      <c r="INB276" s="732"/>
      <c r="INC276" s="732"/>
      <c r="IND276" s="732"/>
      <c r="INE276" s="732"/>
      <c r="INF276" s="732"/>
      <c r="ING276" s="732"/>
      <c r="INH276" s="732"/>
      <c r="INI276" s="732"/>
      <c r="INJ276" s="732"/>
      <c r="INK276" s="732"/>
      <c r="INL276" s="732"/>
      <c r="INM276" s="732"/>
      <c r="INN276" s="732"/>
      <c r="INO276" s="732"/>
      <c r="INP276" s="732"/>
      <c r="INQ276" s="733"/>
      <c r="INR276" s="733"/>
      <c r="INS276" s="733"/>
      <c r="INT276" s="733"/>
      <c r="INU276" s="733"/>
      <c r="INV276" s="732"/>
      <c r="INW276" s="732"/>
      <c r="INX276" s="733"/>
      <c r="INY276" s="733"/>
      <c r="INZ276" s="732"/>
      <c r="IOA276" s="732"/>
      <c r="IOB276" s="733"/>
      <c r="IOC276" s="733"/>
      <c r="IOD276" s="732"/>
      <c r="IOE276" s="732"/>
      <c r="IOF276" s="732"/>
      <c r="IOG276" s="732"/>
      <c r="IOH276" s="732"/>
      <c r="IOI276" s="732"/>
      <c r="IOJ276" s="732"/>
      <c r="IOK276" s="733"/>
      <c r="IOL276" s="733"/>
      <c r="IOM276" s="732"/>
      <c r="ION276" s="732"/>
      <c r="IOO276" s="733"/>
      <c r="IOP276" s="733"/>
      <c r="IOQ276" s="732"/>
      <c r="IOR276" s="732"/>
      <c r="IOS276" s="732"/>
      <c r="IOT276" s="732"/>
      <c r="IOU276" s="732"/>
      <c r="IOV276" s="731"/>
      <c r="IOW276" s="734"/>
      <c r="IOX276" s="732"/>
      <c r="IOY276" s="732"/>
      <c r="IOZ276" s="732"/>
      <c r="IPA276" s="732"/>
      <c r="IPB276" s="732"/>
      <c r="IPC276" s="732"/>
      <c r="IPD276" s="732"/>
      <c r="IPE276" s="735"/>
      <c r="IPF276" s="735"/>
      <c r="IPG276" s="735"/>
      <c r="IPH276" s="735"/>
      <c r="IPI276" s="735"/>
      <c r="IPJ276" s="735"/>
      <c r="IPK276" s="735"/>
      <c r="IPL276" s="735"/>
      <c r="IPM276" s="735"/>
      <c r="IPN276" s="735"/>
      <c r="IPO276" s="735"/>
      <c r="IPP276" s="735"/>
      <c r="IPQ276" s="735"/>
      <c r="IPR276" s="735"/>
      <c r="IPS276" s="735"/>
      <c r="IPT276" s="735"/>
      <c r="IPU276" s="735"/>
      <c r="IPV276" s="735"/>
      <c r="IPW276" s="735"/>
      <c r="IPX276" s="735"/>
      <c r="IPY276" s="735"/>
      <c r="IPZ276" s="735"/>
      <c r="IQA276" s="735"/>
      <c r="IQB276" s="735"/>
      <c r="IQC276" s="735"/>
      <c r="IQD276" s="735"/>
      <c r="IQE276" s="735"/>
      <c r="IQF276" s="735"/>
      <c r="IQG276" s="735"/>
      <c r="IQH276" s="735"/>
      <c r="IQI276" s="735"/>
      <c r="IQJ276" s="735"/>
      <c r="IQK276" s="735"/>
      <c r="IQL276" s="735"/>
      <c r="IQM276" s="735"/>
      <c r="IQN276" s="735"/>
      <c r="IQO276" s="735"/>
      <c r="IQP276" s="735"/>
      <c r="IQQ276" s="735"/>
      <c r="IQR276" s="735"/>
      <c r="IQS276" s="735"/>
      <c r="IQT276" s="735"/>
      <c r="IQU276" s="735"/>
      <c r="IQV276" s="735"/>
      <c r="IQW276" s="732"/>
      <c r="IQX276" s="732"/>
      <c r="IQY276" s="732"/>
      <c r="IQZ276" s="732"/>
      <c r="IRA276" s="732"/>
      <c r="IRB276" s="732"/>
      <c r="IRC276" s="732"/>
      <c r="IRD276" s="732"/>
      <c r="IRE276" s="732"/>
      <c r="IRF276" s="732"/>
      <c r="IRG276" s="732"/>
      <c r="IRH276" s="732"/>
      <c r="IRI276" s="732"/>
      <c r="IRJ276" s="732"/>
      <c r="IRK276" s="732"/>
      <c r="IRL276" s="732"/>
      <c r="IRM276" s="732"/>
      <c r="IRN276" s="732"/>
      <c r="IRO276" s="732"/>
      <c r="IRP276" s="732"/>
      <c r="IRQ276" s="732"/>
      <c r="IRR276" s="732"/>
      <c r="IRS276" s="732"/>
      <c r="IRT276" s="732"/>
      <c r="IRU276" s="733"/>
      <c r="IRV276" s="733"/>
      <c r="IRW276" s="733"/>
      <c r="IRX276" s="733"/>
      <c r="IRY276" s="733"/>
      <c r="IRZ276" s="732"/>
      <c r="ISA276" s="732"/>
      <c r="ISB276" s="733"/>
      <c r="ISC276" s="733"/>
      <c r="ISD276" s="732"/>
      <c r="ISE276" s="732"/>
      <c r="ISF276" s="733"/>
      <c r="ISG276" s="733"/>
      <c r="ISH276" s="732"/>
      <c r="ISI276" s="732"/>
      <c r="ISJ276" s="732"/>
      <c r="ISK276" s="732"/>
      <c r="ISL276" s="732"/>
      <c r="ISM276" s="732"/>
      <c r="ISN276" s="732"/>
      <c r="ISO276" s="733"/>
      <c r="ISP276" s="733"/>
      <c r="ISQ276" s="732"/>
      <c r="ISR276" s="732"/>
      <c r="ISS276" s="733"/>
      <c r="IST276" s="733"/>
      <c r="ISU276" s="732"/>
      <c r="ISV276" s="732"/>
      <c r="ISW276" s="732"/>
      <c r="ISX276" s="732"/>
      <c r="ISY276" s="732"/>
      <c r="ISZ276" s="731"/>
      <c r="ITA276" s="734"/>
      <c r="ITB276" s="732"/>
      <c r="ITC276" s="732"/>
      <c r="ITD276" s="732"/>
      <c r="ITE276" s="732"/>
      <c r="ITF276" s="732"/>
      <c r="ITG276" s="732"/>
      <c r="ITH276" s="732"/>
      <c r="ITI276" s="735"/>
      <c r="ITJ276" s="735"/>
      <c r="ITK276" s="735"/>
      <c r="ITL276" s="735"/>
      <c r="ITM276" s="735"/>
      <c r="ITN276" s="735"/>
      <c r="ITO276" s="735"/>
      <c r="ITP276" s="735"/>
      <c r="ITQ276" s="735"/>
      <c r="ITR276" s="735"/>
      <c r="ITS276" s="735"/>
      <c r="ITT276" s="735"/>
      <c r="ITU276" s="735"/>
      <c r="ITV276" s="735"/>
      <c r="ITW276" s="735"/>
      <c r="ITX276" s="735"/>
      <c r="ITY276" s="735"/>
      <c r="ITZ276" s="735"/>
      <c r="IUA276" s="735"/>
      <c r="IUB276" s="735"/>
      <c r="IUC276" s="735"/>
      <c r="IUD276" s="735"/>
      <c r="IUE276" s="735"/>
      <c r="IUF276" s="735"/>
      <c r="IUG276" s="735"/>
      <c r="IUH276" s="735"/>
      <c r="IUI276" s="735"/>
      <c r="IUJ276" s="735"/>
      <c r="IUK276" s="735"/>
      <c r="IUL276" s="735"/>
      <c r="IUM276" s="735"/>
      <c r="IUN276" s="735"/>
      <c r="IUO276" s="735"/>
      <c r="IUP276" s="735"/>
      <c r="IUQ276" s="735"/>
      <c r="IUR276" s="735"/>
      <c r="IUS276" s="735"/>
      <c r="IUT276" s="735"/>
      <c r="IUU276" s="735"/>
      <c r="IUV276" s="735"/>
      <c r="IUW276" s="735"/>
      <c r="IUX276" s="735"/>
      <c r="IUY276" s="735"/>
      <c r="IUZ276" s="735"/>
      <c r="IVA276" s="732"/>
      <c r="IVB276" s="732"/>
      <c r="IVC276" s="732"/>
      <c r="IVD276" s="732"/>
      <c r="IVE276" s="732"/>
      <c r="IVF276" s="732"/>
      <c r="IVG276" s="732"/>
      <c r="IVH276" s="732"/>
      <c r="IVI276" s="732"/>
      <c r="IVJ276" s="732"/>
      <c r="IVK276" s="732"/>
      <c r="IVL276" s="732"/>
      <c r="IVM276" s="732"/>
      <c r="IVN276" s="732"/>
      <c r="IVO276" s="732"/>
      <c r="IVP276" s="732"/>
      <c r="IVQ276" s="732"/>
      <c r="IVR276" s="732"/>
      <c r="IVS276" s="732"/>
      <c r="IVT276" s="732"/>
      <c r="IVU276" s="732"/>
      <c r="IVV276" s="732"/>
      <c r="IVW276" s="732"/>
      <c r="IVX276" s="732"/>
      <c r="IVY276" s="733"/>
      <c r="IVZ276" s="733"/>
      <c r="IWA276" s="733"/>
      <c r="IWB276" s="733"/>
      <c r="IWC276" s="733"/>
      <c r="IWD276" s="732"/>
      <c r="IWE276" s="732"/>
      <c r="IWF276" s="733"/>
      <c r="IWG276" s="733"/>
      <c r="IWH276" s="732"/>
      <c r="IWI276" s="732"/>
      <c r="IWJ276" s="733"/>
      <c r="IWK276" s="733"/>
      <c r="IWL276" s="732"/>
      <c r="IWM276" s="732"/>
      <c r="IWN276" s="732"/>
      <c r="IWO276" s="732"/>
      <c r="IWP276" s="732"/>
      <c r="IWQ276" s="732"/>
      <c r="IWR276" s="732"/>
      <c r="IWS276" s="733"/>
      <c r="IWT276" s="733"/>
      <c r="IWU276" s="732"/>
      <c r="IWV276" s="732"/>
      <c r="IWW276" s="733"/>
      <c r="IWX276" s="733"/>
      <c r="IWY276" s="732"/>
      <c r="IWZ276" s="732"/>
      <c r="IXA276" s="732"/>
      <c r="IXB276" s="732"/>
      <c r="IXC276" s="732"/>
      <c r="IXD276" s="731"/>
      <c r="IXE276" s="734"/>
      <c r="IXF276" s="732"/>
      <c r="IXG276" s="732"/>
      <c r="IXH276" s="732"/>
      <c r="IXI276" s="732"/>
      <c r="IXJ276" s="732"/>
      <c r="IXK276" s="732"/>
      <c r="IXL276" s="732"/>
      <c r="IXM276" s="735"/>
      <c r="IXN276" s="735"/>
      <c r="IXO276" s="735"/>
      <c r="IXP276" s="735"/>
      <c r="IXQ276" s="735"/>
      <c r="IXR276" s="735"/>
      <c r="IXS276" s="735"/>
      <c r="IXT276" s="735"/>
      <c r="IXU276" s="735"/>
      <c r="IXV276" s="735"/>
      <c r="IXW276" s="735"/>
      <c r="IXX276" s="735"/>
      <c r="IXY276" s="735"/>
      <c r="IXZ276" s="735"/>
      <c r="IYA276" s="735"/>
      <c r="IYB276" s="735"/>
      <c r="IYC276" s="735"/>
      <c r="IYD276" s="735"/>
      <c r="IYE276" s="735"/>
      <c r="IYF276" s="735"/>
      <c r="IYG276" s="735"/>
      <c r="IYH276" s="735"/>
      <c r="IYI276" s="735"/>
      <c r="IYJ276" s="735"/>
      <c r="IYK276" s="735"/>
      <c r="IYL276" s="735"/>
      <c r="IYM276" s="735"/>
      <c r="IYN276" s="735"/>
      <c r="IYO276" s="735"/>
      <c r="IYP276" s="735"/>
      <c r="IYQ276" s="735"/>
      <c r="IYR276" s="735"/>
      <c r="IYS276" s="735"/>
      <c r="IYT276" s="735"/>
      <c r="IYU276" s="735"/>
      <c r="IYV276" s="735"/>
      <c r="IYW276" s="735"/>
      <c r="IYX276" s="735"/>
      <c r="IYY276" s="735"/>
      <c r="IYZ276" s="735"/>
      <c r="IZA276" s="735"/>
      <c r="IZB276" s="735"/>
      <c r="IZC276" s="735"/>
      <c r="IZD276" s="735"/>
      <c r="IZE276" s="732"/>
      <c r="IZF276" s="732"/>
      <c r="IZG276" s="732"/>
      <c r="IZH276" s="732"/>
      <c r="IZI276" s="732"/>
      <c r="IZJ276" s="732"/>
      <c r="IZK276" s="732"/>
      <c r="IZL276" s="732"/>
      <c r="IZM276" s="732"/>
      <c r="IZN276" s="732"/>
      <c r="IZO276" s="732"/>
      <c r="IZP276" s="732"/>
      <c r="IZQ276" s="732"/>
      <c r="IZR276" s="732"/>
      <c r="IZS276" s="732"/>
      <c r="IZT276" s="732"/>
      <c r="IZU276" s="732"/>
      <c r="IZV276" s="732"/>
      <c r="IZW276" s="732"/>
      <c r="IZX276" s="732"/>
      <c r="IZY276" s="732"/>
      <c r="IZZ276" s="732"/>
      <c r="JAA276" s="732"/>
      <c r="JAB276" s="732"/>
      <c r="JAC276" s="733"/>
      <c r="JAD276" s="733"/>
      <c r="JAE276" s="733"/>
      <c r="JAF276" s="733"/>
      <c r="JAG276" s="733"/>
      <c r="JAH276" s="732"/>
      <c r="JAI276" s="732"/>
      <c r="JAJ276" s="733"/>
      <c r="JAK276" s="733"/>
      <c r="JAL276" s="732"/>
      <c r="JAM276" s="732"/>
      <c r="JAN276" s="733"/>
      <c r="JAO276" s="733"/>
      <c r="JAP276" s="732"/>
      <c r="JAQ276" s="732"/>
      <c r="JAR276" s="732"/>
      <c r="JAS276" s="732"/>
      <c r="JAT276" s="732"/>
      <c r="JAU276" s="732"/>
      <c r="JAV276" s="732"/>
      <c r="JAW276" s="733"/>
      <c r="JAX276" s="733"/>
      <c r="JAY276" s="732"/>
      <c r="JAZ276" s="732"/>
      <c r="JBA276" s="733"/>
      <c r="JBB276" s="733"/>
      <c r="JBC276" s="732"/>
      <c r="JBD276" s="732"/>
      <c r="JBE276" s="732"/>
      <c r="JBF276" s="732"/>
      <c r="JBG276" s="732"/>
      <c r="JBH276" s="731"/>
      <c r="JBI276" s="734"/>
      <c r="JBJ276" s="732"/>
      <c r="JBK276" s="732"/>
      <c r="JBL276" s="732"/>
      <c r="JBM276" s="732"/>
      <c r="JBN276" s="732"/>
      <c r="JBO276" s="732"/>
      <c r="JBP276" s="732"/>
      <c r="JBQ276" s="735"/>
      <c r="JBR276" s="735"/>
      <c r="JBS276" s="735"/>
      <c r="JBT276" s="735"/>
      <c r="JBU276" s="735"/>
      <c r="JBV276" s="735"/>
      <c r="JBW276" s="735"/>
      <c r="JBX276" s="735"/>
      <c r="JBY276" s="735"/>
      <c r="JBZ276" s="735"/>
      <c r="JCA276" s="735"/>
      <c r="JCB276" s="735"/>
      <c r="JCC276" s="735"/>
      <c r="JCD276" s="735"/>
      <c r="JCE276" s="735"/>
      <c r="JCF276" s="735"/>
      <c r="JCG276" s="735"/>
      <c r="JCH276" s="735"/>
      <c r="JCI276" s="735"/>
      <c r="JCJ276" s="735"/>
      <c r="JCK276" s="735"/>
      <c r="JCL276" s="735"/>
      <c r="JCM276" s="735"/>
      <c r="JCN276" s="735"/>
      <c r="JCO276" s="735"/>
      <c r="JCP276" s="735"/>
      <c r="JCQ276" s="735"/>
      <c r="JCR276" s="735"/>
      <c r="JCS276" s="735"/>
      <c r="JCT276" s="735"/>
      <c r="JCU276" s="735"/>
      <c r="JCV276" s="735"/>
      <c r="JCW276" s="735"/>
      <c r="JCX276" s="735"/>
      <c r="JCY276" s="735"/>
      <c r="JCZ276" s="735"/>
      <c r="JDA276" s="735"/>
      <c r="JDB276" s="735"/>
      <c r="JDC276" s="735"/>
      <c r="JDD276" s="735"/>
      <c r="JDE276" s="735"/>
      <c r="JDF276" s="735"/>
      <c r="JDG276" s="735"/>
      <c r="JDH276" s="735"/>
      <c r="JDI276" s="732"/>
      <c r="JDJ276" s="732"/>
      <c r="JDK276" s="732"/>
      <c r="JDL276" s="732"/>
      <c r="JDM276" s="732"/>
      <c r="JDN276" s="732"/>
      <c r="JDO276" s="732"/>
      <c r="JDP276" s="732"/>
      <c r="JDQ276" s="732"/>
      <c r="JDR276" s="732"/>
      <c r="JDS276" s="732"/>
      <c r="JDT276" s="732"/>
      <c r="JDU276" s="732"/>
      <c r="JDV276" s="732"/>
      <c r="JDW276" s="732"/>
      <c r="JDX276" s="732"/>
      <c r="JDY276" s="732"/>
      <c r="JDZ276" s="732"/>
      <c r="JEA276" s="732"/>
      <c r="JEB276" s="732"/>
      <c r="JEC276" s="732"/>
      <c r="JED276" s="732"/>
      <c r="JEE276" s="732"/>
      <c r="JEF276" s="732"/>
      <c r="JEG276" s="733"/>
      <c r="JEH276" s="733"/>
      <c r="JEI276" s="733"/>
      <c r="JEJ276" s="733"/>
      <c r="JEK276" s="733"/>
      <c r="JEL276" s="732"/>
      <c r="JEM276" s="732"/>
      <c r="JEN276" s="733"/>
      <c r="JEO276" s="733"/>
      <c r="JEP276" s="732"/>
      <c r="JEQ276" s="732"/>
      <c r="JER276" s="733"/>
      <c r="JES276" s="733"/>
      <c r="JET276" s="732"/>
      <c r="JEU276" s="732"/>
      <c r="JEV276" s="732"/>
      <c r="JEW276" s="732"/>
      <c r="JEX276" s="732"/>
      <c r="JEY276" s="732"/>
      <c r="JEZ276" s="732"/>
      <c r="JFA276" s="733"/>
      <c r="JFB276" s="733"/>
      <c r="JFC276" s="732"/>
      <c r="JFD276" s="732"/>
      <c r="JFE276" s="733"/>
      <c r="JFF276" s="733"/>
      <c r="JFG276" s="732"/>
      <c r="JFH276" s="732"/>
      <c r="JFI276" s="732"/>
      <c r="JFJ276" s="732"/>
      <c r="JFK276" s="732"/>
      <c r="JFL276" s="731"/>
      <c r="JFM276" s="734"/>
      <c r="JFN276" s="732"/>
      <c r="JFO276" s="732"/>
      <c r="JFP276" s="732"/>
      <c r="JFQ276" s="732"/>
      <c r="JFR276" s="732"/>
      <c r="JFS276" s="732"/>
      <c r="JFT276" s="732"/>
      <c r="JFU276" s="735"/>
      <c r="JFV276" s="735"/>
      <c r="JFW276" s="735"/>
      <c r="JFX276" s="735"/>
      <c r="JFY276" s="735"/>
      <c r="JFZ276" s="735"/>
      <c r="JGA276" s="735"/>
      <c r="JGB276" s="735"/>
      <c r="JGC276" s="735"/>
      <c r="JGD276" s="735"/>
      <c r="JGE276" s="735"/>
      <c r="JGF276" s="735"/>
      <c r="JGG276" s="735"/>
      <c r="JGH276" s="735"/>
      <c r="JGI276" s="735"/>
      <c r="JGJ276" s="735"/>
      <c r="JGK276" s="735"/>
      <c r="JGL276" s="735"/>
      <c r="JGM276" s="735"/>
      <c r="JGN276" s="735"/>
      <c r="JGO276" s="735"/>
      <c r="JGP276" s="735"/>
      <c r="JGQ276" s="735"/>
      <c r="JGR276" s="735"/>
      <c r="JGS276" s="735"/>
      <c r="JGT276" s="735"/>
      <c r="JGU276" s="735"/>
      <c r="JGV276" s="735"/>
      <c r="JGW276" s="735"/>
      <c r="JGX276" s="735"/>
      <c r="JGY276" s="735"/>
      <c r="JGZ276" s="735"/>
      <c r="JHA276" s="735"/>
      <c r="JHB276" s="735"/>
      <c r="JHC276" s="735"/>
      <c r="JHD276" s="735"/>
      <c r="JHE276" s="735"/>
      <c r="JHF276" s="735"/>
      <c r="JHG276" s="735"/>
      <c r="JHH276" s="735"/>
      <c r="JHI276" s="735"/>
      <c r="JHJ276" s="735"/>
      <c r="JHK276" s="735"/>
      <c r="JHL276" s="735"/>
      <c r="JHM276" s="732"/>
      <c r="JHN276" s="732"/>
      <c r="JHO276" s="732"/>
      <c r="JHP276" s="732"/>
      <c r="JHQ276" s="732"/>
      <c r="JHR276" s="732"/>
      <c r="JHS276" s="732"/>
      <c r="JHT276" s="732"/>
      <c r="JHU276" s="732"/>
      <c r="JHV276" s="732"/>
      <c r="JHW276" s="732"/>
      <c r="JHX276" s="732"/>
      <c r="JHY276" s="732"/>
      <c r="JHZ276" s="732"/>
      <c r="JIA276" s="732"/>
      <c r="JIB276" s="732"/>
      <c r="JIC276" s="732"/>
      <c r="JID276" s="732"/>
      <c r="JIE276" s="732"/>
      <c r="JIF276" s="732"/>
      <c r="JIG276" s="732"/>
      <c r="JIH276" s="732"/>
      <c r="JII276" s="732"/>
      <c r="JIJ276" s="732"/>
      <c r="JIK276" s="733"/>
      <c r="JIL276" s="733"/>
      <c r="JIM276" s="733"/>
      <c r="JIN276" s="733"/>
      <c r="JIO276" s="733"/>
      <c r="JIP276" s="732"/>
      <c r="JIQ276" s="732"/>
      <c r="JIR276" s="733"/>
      <c r="JIS276" s="733"/>
      <c r="JIT276" s="732"/>
      <c r="JIU276" s="732"/>
      <c r="JIV276" s="733"/>
      <c r="JIW276" s="733"/>
      <c r="JIX276" s="732"/>
      <c r="JIY276" s="732"/>
      <c r="JIZ276" s="732"/>
      <c r="JJA276" s="732"/>
      <c r="JJB276" s="732"/>
      <c r="JJC276" s="732"/>
      <c r="JJD276" s="732"/>
      <c r="JJE276" s="733"/>
      <c r="JJF276" s="733"/>
      <c r="JJG276" s="732"/>
      <c r="JJH276" s="732"/>
      <c r="JJI276" s="733"/>
      <c r="JJJ276" s="733"/>
      <c r="JJK276" s="732"/>
      <c r="JJL276" s="732"/>
      <c r="JJM276" s="732"/>
      <c r="JJN276" s="732"/>
      <c r="JJO276" s="732"/>
      <c r="JJP276" s="731"/>
      <c r="JJQ276" s="734"/>
      <c r="JJR276" s="732"/>
      <c r="JJS276" s="732"/>
      <c r="JJT276" s="732"/>
      <c r="JJU276" s="732"/>
      <c r="JJV276" s="732"/>
      <c r="JJW276" s="732"/>
      <c r="JJX276" s="732"/>
      <c r="JJY276" s="735"/>
      <c r="JJZ276" s="735"/>
      <c r="JKA276" s="735"/>
      <c r="JKB276" s="735"/>
      <c r="JKC276" s="735"/>
      <c r="JKD276" s="735"/>
      <c r="JKE276" s="735"/>
      <c r="JKF276" s="735"/>
      <c r="JKG276" s="735"/>
      <c r="JKH276" s="735"/>
      <c r="JKI276" s="735"/>
      <c r="JKJ276" s="735"/>
      <c r="JKK276" s="735"/>
      <c r="JKL276" s="735"/>
      <c r="JKM276" s="735"/>
      <c r="JKN276" s="735"/>
      <c r="JKO276" s="735"/>
      <c r="JKP276" s="735"/>
      <c r="JKQ276" s="735"/>
      <c r="JKR276" s="735"/>
      <c r="JKS276" s="735"/>
      <c r="JKT276" s="735"/>
      <c r="JKU276" s="735"/>
      <c r="JKV276" s="735"/>
      <c r="JKW276" s="735"/>
      <c r="JKX276" s="735"/>
      <c r="JKY276" s="735"/>
      <c r="JKZ276" s="735"/>
      <c r="JLA276" s="735"/>
      <c r="JLB276" s="735"/>
      <c r="JLC276" s="735"/>
      <c r="JLD276" s="735"/>
      <c r="JLE276" s="735"/>
      <c r="JLF276" s="735"/>
      <c r="JLG276" s="735"/>
      <c r="JLH276" s="735"/>
      <c r="JLI276" s="735"/>
      <c r="JLJ276" s="735"/>
      <c r="JLK276" s="735"/>
      <c r="JLL276" s="735"/>
      <c r="JLM276" s="735"/>
      <c r="JLN276" s="735"/>
      <c r="JLO276" s="735"/>
      <c r="JLP276" s="735"/>
      <c r="JLQ276" s="732"/>
      <c r="JLR276" s="732"/>
      <c r="JLS276" s="732"/>
      <c r="JLT276" s="732"/>
      <c r="JLU276" s="732"/>
      <c r="JLV276" s="732"/>
      <c r="JLW276" s="732"/>
      <c r="JLX276" s="732"/>
      <c r="JLY276" s="732"/>
      <c r="JLZ276" s="732"/>
      <c r="JMA276" s="732"/>
      <c r="JMB276" s="732"/>
      <c r="JMC276" s="732"/>
      <c r="JMD276" s="732"/>
      <c r="JME276" s="732"/>
      <c r="JMF276" s="732"/>
      <c r="JMG276" s="732"/>
      <c r="JMH276" s="732"/>
      <c r="JMI276" s="732"/>
      <c r="JMJ276" s="732"/>
      <c r="JMK276" s="732"/>
      <c r="JML276" s="732"/>
      <c r="JMM276" s="732"/>
      <c r="JMN276" s="732"/>
      <c r="JMO276" s="733"/>
      <c r="JMP276" s="733"/>
      <c r="JMQ276" s="733"/>
      <c r="JMR276" s="733"/>
      <c r="JMS276" s="733"/>
      <c r="JMT276" s="732"/>
      <c r="JMU276" s="732"/>
      <c r="JMV276" s="733"/>
      <c r="JMW276" s="733"/>
      <c r="JMX276" s="732"/>
      <c r="JMY276" s="732"/>
      <c r="JMZ276" s="733"/>
      <c r="JNA276" s="733"/>
      <c r="JNB276" s="732"/>
      <c r="JNC276" s="732"/>
      <c r="JND276" s="732"/>
      <c r="JNE276" s="732"/>
      <c r="JNF276" s="732"/>
      <c r="JNG276" s="732"/>
      <c r="JNH276" s="732"/>
      <c r="JNI276" s="733"/>
      <c r="JNJ276" s="733"/>
      <c r="JNK276" s="732"/>
      <c r="JNL276" s="732"/>
      <c r="JNM276" s="733"/>
      <c r="JNN276" s="733"/>
      <c r="JNO276" s="732"/>
      <c r="JNP276" s="732"/>
      <c r="JNQ276" s="732"/>
      <c r="JNR276" s="732"/>
      <c r="JNS276" s="732"/>
      <c r="JNT276" s="731"/>
      <c r="JNU276" s="734"/>
      <c r="JNV276" s="732"/>
      <c r="JNW276" s="732"/>
      <c r="JNX276" s="732"/>
      <c r="JNY276" s="732"/>
      <c r="JNZ276" s="732"/>
      <c r="JOA276" s="732"/>
      <c r="JOB276" s="732"/>
      <c r="JOC276" s="735"/>
      <c r="JOD276" s="735"/>
      <c r="JOE276" s="735"/>
      <c r="JOF276" s="735"/>
      <c r="JOG276" s="735"/>
      <c r="JOH276" s="735"/>
      <c r="JOI276" s="735"/>
      <c r="JOJ276" s="735"/>
      <c r="JOK276" s="735"/>
      <c r="JOL276" s="735"/>
      <c r="JOM276" s="735"/>
      <c r="JON276" s="735"/>
      <c r="JOO276" s="735"/>
      <c r="JOP276" s="735"/>
      <c r="JOQ276" s="735"/>
      <c r="JOR276" s="735"/>
      <c r="JOS276" s="735"/>
      <c r="JOT276" s="735"/>
      <c r="JOU276" s="735"/>
      <c r="JOV276" s="735"/>
      <c r="JOW276" s="735"/>
      <c r="JOX276" s="735"/>
      <c r="JOY276" s="735"/>
      <c r="JOZ276" s="735"/>
      <c r="JPA276" s="735"/>
      <c r="JPB276" s="735"/>
      <c r="JPC276" s="735"/>
      <c r="JPD276" s="735"/>
      <c r="JPE276" s="735"/>
      <c r="JPF276" s="735"/>
      <c r="JPG276" s="735"/>
      <c r="JPH276" s="735"/>
      <c r="JPI276" s="735"/>
      <c r="JPJ276" s="735"/>
      <c r="JPK276" s="735"/>
      <c r="JPL276" s="735"/>
      <c r="JPM276" s="735"/>
      <c r="JPN276" s="735"/>
      <c r="JPO276" s="735"/>
      <c r="JPP276" s="735"/>
      <c r="JPQ276" s="735"/>
      <c r="JPR276" s="735"/>
      <c r="JPS276" s="735"/>
      <c r="JPT276" s="735"/>
      <c r="JPU276" s="732"/>
      <c r="JPV276" s="732"/>
      <c r="JPW276" s="732"/>
      <c r="JPX276" s="732"/>
      <c r="JPY276" s="732"/>
      <c r="JPZ276" s="732"/>
      <c r="JQA276" s="732"/>
      <c r="JQB276" s="732"/>
      <c r="JQC276" s="732"/>
      <c r="JQD276" s="732"/>
      <c r="JQE276" s="732"/>
      <c r="JQF276" s="732"/>
      <c r="JQG276" s="732"/>
      <c r="JQH276" s="732"/>
      <c r="JQI276" s="732"/>
      <c r="JQJ276" s="732"/>
      <c r="JQK276" s="732"/>
      <c r="JQL276" s="732"/>
      <c r="JQM276" s="732"/>
      <c r="JQN276" s="732"/>
      <c r="JQO276" s="732"/>
      <c r="JQP276" s="732"/>
      <c r="JQQ276" s="732"/>
      <c r="JQR276" s="732"/>
      <c r="JQS276" s="733"/>
      <c r="JQT276" s="733"/>
      <c r="JQU276" s="733"/>
      <c r="JQV276" s="733"/>
      <c r="JQW276" s="733"/>
      <c r="JQX276" s="732"/>
      <c r="JQY276" s="732"/>
      <c r="JQZ276" s="733"/>
      <c r="JRA276" s="733"/>
      <c r="JRB276" s="732"/>
      <c r="JRC276" s="732"/>
      <c r="JRD276" s="733"/>
      <c r="JRE276" s="733"/>
      <c r="JRF276" s="732"/>
      <c r="JRG276" s="732"/>
      <c r="JRH276" s="732"/>
      <c r="JRI276" s="732"/>
      <c r="JRJ276" s="732"/>
      <c r="JRK276" s="732"/>
      <c r="JRL276" s="732"/>
      <c r="JRM276" s="733"/>
      <c r="JRN276" s="733"/>
      <c r="JRO276" s="732"/>
      <c r="JRP276" s="732"/>
      <c r="JRQ276" s="733"/>
      <c r="JRR276" s="733"/>
      <c r="JRS276" s="732"/>
      <c r="JRT276" s="732"/>
      <c r="JRU276" s="732"/>
      <c r="JRV276" s="732"/>
      <c r="JRW276" s="732"/>
      <c r="JRX276" s="731"/>
      <c r="JRY276" s="734"/>
      <c r="JRZ276" s="732"/>
      <c r="JSA276" s="732"/>
      <c r="JSB276" s="732"/>
      <c r="JSC276" s="732"/>
      <c r="JSD276" s="732"/>
      <c r="JSE276" s="732"/>
      <c r="JSF276" s="732"/>
      <c r="JSG276" s="735"/>
      <c r="JSH276" s="735"/>
      <c r="JSI276" s="735"/>
      <c r="JSJ276" s="735"/>
      <c r="JSK276" s="735"/>
      <c r="JSL276" s="735"/>
      <c r="JSM276" s="735"/>
      <c r="JSN276" s="735"/>
      <c r="JSO276" s="735"/>
      <c r="JSP276" s="735"/>
      <c r="JSQ276" s="735"/>
      <c r="JSR276" s="735"/>
      <c r="JSS276" s="735"/>
      <c r="JST276" s="735"/>
      <c r="JSU276" s="735"/>
      <c r="JSV276" s="735"/>
      <c r="JSW276" s="735"/>
      <c r="JSX276" s="735"/>
      <c r="JSY276" s="735"/>
      <c r="JSZ276" s="735"/>
      <c r="JTA276" s="735"/>
      <c r="JTB276" s="735"/>
      <c r="JTC276" s="735"/>
      <c r="JTD276" s="735"/>
      <c r="JTE276" s="735"/>
      <c r="JTF276" s="735"/>
      <c r="JTG276" s="735"/>
      <c r="JTH276" s="735"/>
      <c r="JTI276" s="735"/>
      <c r="JTJ276" s="735"/>
      <c r="JTK276" s="735"/>
      <c r="JTL276" s="735"/>
      <c r="JTM276" s="735"/>
      <c r="JTN276" s="735"/>
      <c r="JTO276" s="735"/>
      <c r="JTP276" s="735"/>
      <c r="JTQ276" s="735"/>
      <c r="JTR276" s="735"/>
      <c r="JTS276" s="735"/>
      <c r="JTT276" s="735"/>
      <c r="JTU276" s="735"/>
      <c r="JTV276" s="735"/>
      <c r="JTW276" s="735"/>
      <c r="JTX276" s="735"/>
      <c r="JTY276" s="732"/>
      <c r="JTZ276" s="732"/>
      <c r="JUA276" s="732"/>
      <c r="JUB276" s="732"/>
      <c r="JUC276" s="732"/>
      <c r="JUD276" s="732"/>
      <c r="JUE276" s="732"/>
      <c r="JUF276" s="732"/>
      <c r="JUG276" s="732"/>
      <c r="JUH276" s="732"/>
      <c r="JUI276" s="732"/>
      <c r="JUJ276" s="732"/>
      <c r="JUK276" s="732"/>
      <c r="JUL276" s="732"/>
      <c r="JUM276" s="732"/>
      <c r="JUN276" s="732"/>
      <c r="JUO276" s="732"/>
      <c r="JUP276" s="732"/>
      <c r="JUQ276" s="732"/>
      <c r="JUR276" s="732"/>
      <c r="JUS276" s="732"/>
      <c r="JUT276" s="732"/>
      <c r="JUU276" s="732"/>
      <c r="JUV276" s="732"/>
      <c r="JUW276" s="733"/>
      <c r="JUX276" s="733"/>
      <c r="JUY276" s="733"/>
      <c r="JUZ276" s="733"/>
      <c r="JVA276" s="733"/>
      <c r="JVB276" s="732"/>
      <c r="JVC276" s="732"/>
      <c r="JVD276" s="733"/>
      <c r="JVE276" s="733"/>
      <c r="JVF276" s="732"/>
      <c r="JVG276" s="732"/>
      <c r="JVH276" s="733"/>
      <c r="JVI276" s="733"/>
      <c r="JVJ276" s="732"/>
      <c r="JVK276" s="732"/>
      <c r="JVL276" s="732"/>
      <c r="JVM276" s="732"/>
      <c r="JVN276" s="732"/>
      <c r="JVO276" s="732"/>
      <c r="JVP276" s="732"/>
      <c r="JVQ276" s="733"/>
      <c r="JVR276" s="733"/>
      <c r="JVS276" s="732"/>
      <c r="JVT276" s="732"/>
      <c r="JVU276" s="733"/>
      <c r="JVV276" s="733"/>
      <c r="JVW276" s="732"/>
      <c r="JVX276" s="732"/>
      <c r="JVY276" s="732"/>
      <c r="JVZ276" s="732"/>
      <c r="JWA276" s="732"/>
      <c r="JWB276" s="731"/>
      <c r="JWC276" s="734"/>
      <c r="JWD276" s="732"/>
      <c r="JWE276" s="732"/>
      <c r="JWF276" s="732"/>
      <c r="JWG276" s="732"/>
      <c r="JWH276" s="732"/>
      <c r="JWI276" s="732"/>
      <c r="JWJ276" s="732"/>
      <c r="JWK276" s="735"/>
      <c r="JWL276" s="735"/>
      <c r="JWM276" s="735"/>
      <c r="JWN276" s="735"/>
      <c r="JWO276" s="735"/>
      <c r="JWP276" s="735"/>
      <c r="JWQ276" s="735"/>
      <c r="JWR276" s="735"/>
      <c r="JWS276" s="735"/>
      <c r="JWT276" s="735"/>
      <c r="JWU276" s="735"/>
      <c r="JWV276" s="735"/>
      <c r="JWW276" s="735"/>
      <c r="JWX276" s="735"/>
      <c r="JWY276" s="735"/>
      <c r="JWZ276" s="735"/>
      <c r="JXA276" s="735"/>
      <c r="JXB276" s="735"/>
      <c r="JXC276" s="735"/>
      <c r="JXD276" s="735"/>
      <c r="JXE276" s="735"/>
      <c r="JXF276" s="735"/>
      <c r="JXG276" s="735"/>
      <c r="JXH276" s="735"/>
      <c r="JXI276" s="735"/>
      <c r="JXJ276" s="735"/>
      <c r="JXK276" s="735"/>
      <c r="JXL276" s="735"/>
      <c r="JXM276" s="735"/>
      <c r="JXN276" s="735"/>
      <c r="JXO276" s="735"/>
      <c r="JXP276" s="735"/>
      <c r="JXQ276" s="735"/>
      <c r="JXR276" s="735"/>
      <c r="JXS276" s="735"/>
      <c r="JXT276" s="735"/>
      <c r="JXU276" s="735"/>
      <c r="JXV276" s="735"/>
      <c r="JXW276" s="735"/>
      <c r="JXX276" s="735"/>
      <c r="JXY276" s="735"/>
      <c r="JXZ276" s="735"/>
      <c r="JYA276" s="735"/>
      <c r="JYB276" s="735"/>
      <c r="JYC276" s="732"/>
      <c r="JYD276" s="732"/>
      <c r="JYE276" s="732"/>
      <c r="JYF276" s="732"/>
      <c r="JYG276" s="732"/>
      <c r="JYH276" s="732"/>
      <c r="JYI276" s="732"/>
      <c r="JYJ276" s="732"/>
      <c r="JYK276" s="732"/>
      <c r="JYL276" s="732"/>
      <c r="JYM276" s="732"/>
      <c r="JYN276" s="732"/>
      <c r="JYO276" s="732"/>
      <c r="JYP276" s="732"/>
      <c r="JYQ276" s="732"/>
      <c r="JYR276" s="732"/>
      <c r="JYS276" s="732"/>
      <c r="JYT276" s="732"/>
      <c r="JYU276" s="732"/>
      <c r="JYV276" s="732"/>
      <c r="JYW276" s="732"/>
      <c r="JYX276" s="732"/>
      <c r="JYY276" s="732"/>
      <c r="JYZ276" s="732"/>
      <c r="JZA276" s="733"/>
      <c r="JZB276" s="733"/>
      <c r="JZC276" s="733"/>
      <c r="JZD276" s="733"/>
      <c r="JZE276" s="733"/>
      <c r="JZF276" s="732"/>
      <c r="JZG276" s="732"/>
      <c r="JZH276" s="733"/>
      <c r="JZI276" s="733"/>
      <c r="JZJ276" s="732"/>
      <c r="JZK276" s="732"/>
      <c r="JZL276" s="733"/>
      <c r="JZM276" s="733"/>
      <c r="JZN276" s="732"/>
      <c r="JZO276" s="732"/>
      <c r="JZP276" s="732"/>
      <c r="JZQ276" s="732"/>
      <c r="JZR276" s="732"/>
      <c r="JZS276" s="732"/>
      <c r="JZT276" s="732"/>
      <c r="JZU276" s="733"/>
      <c r="JZV276" s="733"/>
      <c r="JZW276" s="732"/>
      <c r="JZX276" s="732"/>
      <c r="JZY276" s="733"/>
      <c r="JZZ276" s="733"/>
      <c r="KAA276" s="732"/>
      <c r="KAB276" s="732"/>
      <c r="KAC276" s="732"/>
      <c r="KAD276" s="732"/>
      <c r="KAE276" s="732"/>
      <c r="KAF276" s="731"/>
      <c r="KAG276" s="734"/>
      <c r="KAH276" s="732"/>
      <c r="KAI276" s="732"/>
      <c r="KAJ276" s="732"/>
      <c r="KAK276" s="732"/>
      <c r="KAL276" s="732"/>
      <c r="KAM276" s="732"/>
      <c r="KAN276" s="732"/>
      <c r="KAO276" s="735"/>
      <c r="KAP276" s="735"/>
      <c r="KAQ276" s="735"/>
      <c r="KAR276" s="735"/>
      <c r="KAS276" s="735"/>
      <c r="KAT276" s="735"/>
      <c r="KAU276" s="735"/>
      <c r="KAV276" s="735"/>
      <c r="KAW276" s="735"/>
      <c r="KAX276" s="735"/>
      <c r="KAY276" s="735"/>
      <c r="KAZ276" s="735"/>
      <c r="KBA276" s="735"/>
      <c r="KBB276" s="735"/>
      <c r="KBC276" s="735"/>
      <c r="KBD276" s="735"/>
      <c r="KBE276" s="735"/>
      <c r="KBF276" s="735"/>
      <c r="KBG276" s="735"/>
      <c r="KBH276" s="735"/>
      <c r="KBI276" s="735"/>
      <c r="KBJ276" s="735"/>
      <c r="KBK276" s="735"/>
      <c r="KBL276" s="735"/>
      <c r="KBM276" s="735"/>
      <c r="KBN276" s="735"/>
      <c r="KBO276" s="735"/>
      <c r="KBP276" s="735"/>
      <c r="KBQ276" s="735"/>
      <c r="KBR276" s="735"/>
      <c r="KBS276" s="735"/>
      <c r="KBT276" s="735"/>
      <c r="KBU276" s="735"/>
      <c r="KBV276" s="735"/>
      <c r="KBW276" s="735"/>
      <c r="KBX276" s="735"/>
      <c r="KBY276" s="735"/>
      <c r="KBZ276" s="735"/>
      <c r="KCA276" s="735"/>
      <c r="KCB276" s="735"/>
      <c r="KCC276" s="735"/>
      <c r="KCD276" s="735"/>
      <c r="KCE276" s="735"/>
      <c r="KCF276" s="735"/>
      <c r="KCG276" s="732"/>
      <c r="KCH276" s="732"/>
      <c r="KCI276" s="732"/>
      <c r="KCJ276" s="732"/>
      <c r="KCK276" s="732"/>
      <c r="KCL276" s="732"/>
      <c r="KCM276" s="732"/>
      <c r="KCN276" s="732"/>
      <c r="KCO276" s="732"/>
      <c r="KCP276" s="732"/>
      <c r="KCQ276" s="732"/>
      <c r="KCR276" s="732"/>
      <c r="KCS276" s="732"/>
      <c r="KCT276" s="732"/>
      <c r="KCU276" s="732"/>
      <c r="KCV276" s="732"/>
      <c r="KCW276" s="732"/>
      <c r="KCX276" s="732"/>
      <c r="KCY276" s="732"/>
      <c r="KCZ276" s="732"/>
      <c r="KDA276" s="732"/>
      <c r="KDB276" s="732"/>
      <c r="KDC276" s="732"/>
      <c r="KDD276" s="732"/>
      <c r="KDE276" s="733"/>
      <c r="KDF276" s="733"/>
      <c r="KDG276" s="733"/>
      <c r="KDH276" s="733"/>
      <c r="KDI276" s="733"/>
      <c r="KDJ276" s="732"/>
      <c r="KDK276" s="732"/>
      <c r="KDL276" s="733"/>
      <c r="KDM276" s="733"/>
      <c r="KDN276" s="732"/>
      <c r="KDO276" s="732"/>
      <c r="KDP276" s="733"/>
      <c r="KDQ276" s="733"/>
      <c r="KDR276" s="732"/>
      <c r="KDS276" s="732"/>
      <c r="KDT276" s="732"/>
      <c r="KDU276" s="732"/>
      <c r="KDV276" s="732"/>
      <c r="KDW276" s="732"/>
      <c r="KDX276" s="732"/>
      <c r="KDY276" s="733"/>
      <c r="KDZ276" s="733"/>
      <c r="KEA276" s="732"/>
      <c r="KEB276" s="732"/>
      <c r="KEC276" s="733"/>
      <c r="KED276" s="733"/>
      <c r="KEE276" s="732"/>
      <c r="KEF276" s="732"/>
      <c r="KEG276" s="732"/>
      <c r="KEH276" s="732"/>
      <c r="KEI276" s="732"/>
      <c r="KEJ276" s="731"/>
      <c r="KEK276" s="734"/>
      <c r="KEL276" s="732"/>
      <c r="KEM276" s="732"/>
      <c r="KEN276" s="732"/>
      <c r="KEO276" s="732"/>
      <c r="KEP276" s="732"/>
      <c r="KEQ276" s="732"/>
      <c r="KER276" s="732"/>
      <c r="KES276" s="735"/>
      <c r="KET276" s="735"/>
      <c r="KEU276" s="735"/>
      <c r="KEV276" s="735"/>
      <c r="KEW276" s="735"/>
      <c r="KEX276" s="735"/>
      <c r="KEY276" s="735"/>
      <c r="KEZ276" s="735"/>
      <c r="KFA276" s="735"/>
      <c r="KFB276" s="735"/>
      <c r="KFC276" s="735"/>
      <c r="KFD276" s="735"/>
      <c r="KFE276" s="735"/>
      <c r="KFF276" s="735"/>
      <c r="KFG276" s="735"/>
      <c r="KFH276" s="735"/>
      <c r="KFI276" s="735"/>
      <c r="KFJ276" s="735"/>
      <c r="KFK276" s="735"/>
      <c r="KFL276" s="735"/>
      <c r="KFM276" s="735"/>
      <c r="KFN276" s="735"/>
      <c r="KFO276" s="735"/>
      <c r="KFP276" s="735"/>
      <c r="KFQ276" s="735"/>
      <c r="KFR276" s="735"/>
      <c r="KFS276" s="735"/>
      <c r="KFT276" s="735"/>
      <c r="KFU276" s="735"/>
      <c r="KFV276" s="735"/>
      <c r="KFW276" s="735"/>
      <c r="KFX276" s="735"/>
      <c r="KFY276" s="735"/>
      <c r="KFZ276" s="735"/>
      <c r="KGA276" s="735"/>
      <c r="KGB276" s="735"/>
      <c r="KGC276" s="735"/>
      <c r="KGD276" s="735"/>
      <c r="KGE276" s="735"/>
      <c r="KGF276" s="735"/>
      <c r="KGG276" s="735"/>
      <c r="KGH276" s="735"/>
      <c r="KGI276" s="735"/>
      <c r="KGJ276" s="735"/>
      <c r="KGK276" s="732"/>
      <c r="KGL276" s="732"/>
      <c r="KGM276" s="732"/>
      <c r="KGN276" s="732"/>
      <c r="KGO276" s="732"/>
      <c r="KGP276" s="732"/>
      <c r="KGQ276" s="732"/>
      <c r="KGR276" s="732"/>
      <c r="KGS276" s="732"/>
      <c r="KGT276" s="732"/>
      <c r="KGU276" s="732"/>
      <c r="KGV276" s="732"/>
      <c r="KGW276" s="732"/>
      <c r="KGX276" s="732"/>
      <c r="KGY276" s="732"/>
      <c r="KGZ276" s="732"/>
      <c r="KHA276" s="732"/>
      <c r="KHB276" s="732"/>
      <c r="KHC276" s="732"/>
      <c r="KHD276" s="732"/>
      <c r="KHE276" s="732"/>
      <c r="KHF276" s="732"/>
      <c r="KHG276" s="732"/>
      <c r="KHH276" s="732"/>
      <c r="KHI276" s="733"/>
      <c r="KHJ276" s="733"/>
      <c r="KHK276" s="733"/>
      <c r="KHL276" s="733"/>
      <c r="KHM276" s="733"/>
      <c r="KHN276" s="732"/>
      <c r="KHO276" s="732"/>
      <c r="KHP276" s="733"/>
      <c r="KHQ276" s="733"/>
      <c r="KHR276" s="732"/>
      <c r="KHS276" s="732"/>
      <c r="KHT276" s="733"/>
      <c r="KHU276" s="733"/>
      <c r="KHV276" s="732"/>
      <c r="KHW276" s="732"/>
      <c r="KHX276" s="732"/>
      <c r="KHY276" s="732"/>
      <c r="KHZ276" s="732"/>
      <c r="KIA276" s="732"/>
      <c r="KIB276" s="732"/>
      <c r="KIC276" s="733"/>
      <c r="KID276" s="733"/>
      <c r="KIE276" s="732"/>
      <c r="KIF276" s="732"/>
      <c r="KIG276" s="733"/>
      <c r="KIH276" s="733"/>
      <c r="KII276" s="732"/>
      <c r="KIJ276" s="732"/>
      <c r="KIK276" s="732"/>
      <c r="KIL276" s="732"/>
      <c r="KIM276" s="732"/>
      <c r="KIN276" s="731"/>
      <c r="KIO276" s="734"/>
      <c r="KIP276" s="732"/>
      <c r="KIQ276" s="732"/>
      <c r="KIR276" s="732"/>
      <c r="KIS276" s="732"/>
      <c r="KIT276" s="732"/>
      <c r="KIU276" s="732"/>
      <c r="KIV276" s="732"/>
      <c r="KIW276" s="735"/>
      <c r="KIX276" s="735"/>
      <c r="KIY276" s="735"/>
      <c r="KIZ276" s="735"/>
      <c r="KJA276" s="735"/>
      <c r="KJB276" s="735"/>
      <c r="KJC276" s="735"/>
      <c r="KJD276" s="735"/>
      <c r="KJE276" s="735"/>
      <c r="KJF276" s="735"/>
      <c r="KJG276" s="735"/>
      <c r="KJH276" s="735"/>
      <c r="KJI276" s="735"/>
      <c r="KJJ276" s="735"/>
      <c r="KJK276" s="735"/>
      <c r="KJL276" s="735"/>
      <c r="KJM276" s="735"/>
      <c r="KJN276" s="735"/>
      <c r="KJO276" s="735"/>
      <c r="KJP276" s="735"/>
      <c r="KJQ276" s="735"/>
      <c r="KJR276" s="735"/>
      <c r="KJS276" s="735"/>
      <c r="KJT276" s="735"/>
      <c r="KJU276" s="735"/>
      <c r="KJV276" s="735"/>
      <c r="KJW276" s="735"/>
      <c r="KJX276" s="735"/>
      <c r="KJY276" s="735"/>
      <c r="KJZ276" s="735"/>
      <c r="KKA276" s="735"/>
      <c r="KKB276" s="735"/>
      <c r="KKC276" s="735"/>
      <c r="KKD276" s="735"/>
      <c r="KKE276" s="735"/>
      <c r="KKF276" s="735"/>
      <c r="KKG276" s="735"/>
      <c r="KKH276" s="735"/>
      <c r="KKI276" s="735"/>
      <c r="KKJ276" s="735"/>
      <c r="KKK276" s="735"/>
      <c r="KKL276" s="735"/>
      <c r="KKM276" s="735"/>
      <c r="KKN276" s="735"/>
      <c r="KKO276" s="732"/>
      <c r="KKP276" s="732"/>
      <c r="KKQ276" s="732"/>
      <c r="KKR276" s="732"/>
      <c r="KKS276" s="732"/>
      <c r="KKT276" s="732"/>
      <c r="KKU276" s="732"/>
      <c r="KKV276" s="732"/>
      <c r="KKW276" s="732"/>
      <c r="KKX276" s="732"/>
      <c r="KKY276" s="732"/>
      <c r="KKZ276" s="732"/>
      <c r="KLA276" s="732"/>
      <c r="KLB276" s="732"/>
      <c r="KLC276" s="732"/>
      <c r="KLD276" s="732"/>
      <c r="KLE276" s="732"/>
      <c r="KLF276" s="732"/>
      <c r="KLG276" s="732"/>
      <c r="KLH276" s="732"/>
      <c r="KLI276" s="732"/>
      <c r="KLJ276" s="732"/>
      <c r="KLK276" s="732"/>
      <c r="KLL276" s="732"/>
      <c r="KLM276" s="733"/>
      <c r="KLN276" s="733"/>
      <c r="KLO276" s="733"/>
      <c r="KLP276" s="733"/>
      <c r="KLQ276" s="733"/>
      <c r="KLR276" s="732"/>
      <c r="KLS276" s="732"/>
      <c r="KLT276" s="733"/>
      <c r="KLU276" s="733"/>
      <c r="KLV276" s="732"/>
      <c r="KLW276" s="732"/>
      <c r="KLX276" s="733"/>
      <c r="KLY276" s="733"/>
      <c r="KLZ276" s="732"/>
      <c r="KMA276" s="732"/>
      <c r="KMB276" s="732"/>
      <c r="KMC276" s="732"/>
      <c r="KMD276" s="732"/>
      <c r="KME276" s="732"/>
      <c r="KMF276" s="732"/>
      <c r="KMG276" s="733"/>
      <c r="KMH276" s="733"/>
      <c r="KMI276" s="732"/>
      <c r="KMJ276" s="732"/>
      <c r="KMK276" s="733"/>
      <c r="KML276" s="733"/>
      <c r="KMM276" s="732"/>
      <c r="KMN276" s="732"/>
      <c r="KMO276" s="732"/>
      <c r="KMP276" s="732"/>
      <c r="KMQ276" s="732"/>
      <c r="KMR276" s="731"/>
      <c r="KMS276" s="734"/>
      <c r="KMT276" s="732"/>
      <c r="KMU276" s="732"/>
      <c r="KMV276" s="732"/>
      <c r="KMW276" s="732"/>
      <c r="KMX276" s="732"/>
      <c r="KMY276" s="732"/>
      <c r="KMZ276" s="732"/>
      <c r="KNA276" s="735"/>
      <c r="KNB276" s="735"/>
      <c r="KNC276" s="735"/>
      <c r="KND276" s="735"/>
      <c r="KNE276" s="735"/>
      <c r="KNF276" s="735"/>
      <c r="KNG276" s="735"/>
      <c r="KNH276" s="735"/>
      <c r="KNI276" s="735"/>
      <c r="KNJ276" s="735"/>
      <c r="KNK276" s="735"/>
      <c r="KNL276" s="735"/>
      <c r="KNM276" s="735"/>
      <c r="KNN276" s="735"/>
      <c r="KNO276" s="735"/>
      <c r="KNP276" s="735"/>
      <c r="KNQ276" s="735"/>
      <c r="KNR276" s="735"/>
      <c r="KNS276" s="735"/>
      <c r="KNT276" s="735"/>
      <c r="KNU276" s="735"/>
      <c r="KNV276" s="735"/>
      <c r="KNW276" s="735"/>
      <c r="KNX276" s="735"/>
      <c r="KNY276" s="735"/>
      <c r="KNZ276" s="735"/>
      <c r="KOA276" s="735"/>
      <c r="KOB276" s="735"/>
      <c r="KOC276" s="735"/>
      <c r="KOD276" s="735"/>
      <c r="KOE276" s="735"/>
      <c r="KOF276" s="735"/>
      <c r="KOG276" s="735"/>
      <c r="KOH276" s="735"/>
      <c r="KOI276" s="735"/>
      <c r="KOJ276" s="735"/>
      <c r="KOK276" s="735"/>
      <c r="KOL276" s="735"/>
      <c r="KOM276" s="735"/>
      <c r="KON276" s="735"/>
      <c r="KOO276" s="735"/>
      <c r="KOP276" s="735"/>
      <c r="KOQ276" s="735"/>
      <c r="KOR276" s="735"/>
      <c r="KOS276" s="732"/>
      <c r="KOT276" s="732"/>
      <c r="KOU276" s="732"/>
      <c r="KOV276" s="732"/>
      <c r="KOW276" s="732"/>
      <c r="KOX276" s="732"/>
      <c r="KOY276" s="732"/>
      <c r="KOZ276" s="732"/>
      <c r="KPA276" s="732"/>
      <c r="KPB276" s="732"/>
      <c r="KPC276" s="732"/>
      <c r="KPD276" s="732"/>
      <c r="KPE276" s="732"/>
      <c r="KPF276" s="732"/>
      <c r="KPG276" s="732"/>
      <c r="KPH276" s="732"/>
      <c r="KPI276" s="732"/>
      <c r="KPJ276" s="732"/>
      <c r="KPK276" s="732"/>
      <c r="KPL276" s="732"/>
      <c r="KPM276" s="732"/>
      <c r="KPN276" s="732"/>
      <c r="KPO276" s="732"/>
      <c r="KPP276" s="732"/>
      <c r="KPQ276" s="733"/>
      <c r="KPR276" s="733"/>
      <c r="KPS276" s="733"/>
      <c r="KPT276" s="733"/>
      <c r="KPU276" s="733"/>
      <c r="KPV276" s="732"/>
      <c r="KPW276" s="732"/>
      <c r="KPX276" s="733"/>
      <c r="KPY276" s="733"/>
      <c r="KPZ276" s="732"/>
      <c r="KQA276" s="732"/>
      <c r="KQB276" s="733"/>
      <c r="KQC276" s="733"/>
      <c r="KQD276" s="732"/>
      <c r="KQE276" s="732"/>
      <c r="KQF276" s="732"/>
      <c r="KQG276" s="732"/>
      <c r="KQH276" s="732"/>
      <c r="KQI276" s="732"/>
      <c r="KQJ276" s="732"/>
      <c r="KQK276" s="733"/>
      <c r="KQL276" s="733"/>
      <c r="KQM276" s="732"/>
      <c r="KQN276" s="732"/>
      <c r="KQO276" s="733"/>
      <c r="KQP276" s="733"/>
      <c r="KQQ276" s="732"/>
      <c r="KQR276" s="732"/>
      <c r="KQS276" s="732"/>
      <c r="KQT276" s="732"/>
      <c r="KQU276" s="732"/>
      <c r="KQV276" s="731"/>
      <c r="KQW276" s="734"/>
      <c r="KQX276" s="732"/>
      <c r="KQY276" s="732"/>
      <c r="KQZ276" s="732"/>
      <c r="KRA276" s="732"/>
      <c r="KRB276" s="732"/>
      <c r="KRC276" s="732"/>
      <c r="KRD276" s="732"/>
      <c r="KRE276" s="735"/>
      <c r="KRF276" s="735"/>
      <c r="KRG276" s="735"/>
      <c r="KRH276" s="735"/>
      <c r="KRI276" s="735"/>
      <c r="KRJ276" s="735"/>
      <c r="KRK276" s="735"/>
      <c r="KRL276" s="735"/>
      <c r="KRM276" s="735"/>
      <c r="KRN276" s="735"/>
      <c r="KRO276" s="735"/>
      <c r="KRP276" s="735"/>
      <c r="KRQ276" s="735"/>
      <c r="KRR276" s="735"/>
      <c r="KRS276" s="735"/>
      <c r="KRT276" s="735"/>
      <c r="KRU276" s="735"/>
      <c r="KRV276" s="735"/>
      <c r="KRW276" s="735"/>
      <c r="KRX276" s="735"/>
      <c r="KRY276" s="735"/>
      <c r="KRZ276" s="735"/>
      <c r="KSA276" s="735"/>
      <c r="KSB276" s="735"/>
      <c r="KSC276" s="735"/>
      <c r="KSD276" s="735"/>
      <c r="KSE276" s="735"/>
      <c r="KSF276" s="735"/>
      <c r="KSG276" s="735"/>
      <c r="KSH276" s="735"/>
      <c r="KSI276" s="735"/>
      <c r="KSJ276" s="735"/>
      <c r="KSK276" s="735"/>
      <c r="KSL276" s="735"/>
      <c r="KSM276" s="735"/>
      <c r="KSN276" s="735"/>
      <c r="KSO276" s="735"/>
      <c r="KSP276" s="735"/>
      <c r="KSQ276" s="735"/>
      <c r="KSR276" s="735"/>
      <c r="KSS276" s="735"/>
      <c r="KST276" s="735"/>
      <c r="KSU276" s="735"/>
      <c r="KSV276" s="735"/>
      <c r="KSW276" s="732"/>
      <c r="KSX276" s="732"/>
      <c r="KSY276" s="732"/>
      <c r="KSZ276" s="732"/>
      <c r="KTA276" s="732"/>
      <c r="KTB276" s="732"/>
      <c r="KTC276" s="732"/>
      <c r="KTD276" s="732"/>
      <c r="KTE276" s="732"/>
      <c r="KTF276" s="732"/>
      <c r="KTG276" s="732"/>
      <c r="KTH276" s="732"/>
      <c r="KTI276" s="732"/>
      <c r="KTJ276" s="732"/>
      <c r="KTK276" s="732"/>
      <c r="KTL276" s="732"/>
      <c r="KTM276" s="732"/>
      <c r="KTN276" s="732"/>
      <c r="KTO276" s="732"/>
      <c r="KTP276" s="732"/>
      <c r="KTQ276" s="732"/>
      <c r="KTR276" s="732"/>
      <c r="KTS276" s="732"/>
      <c r="KTT276" s="732"/>
      <c r="KTU276" s="733"/>
      <c r="KTV276" s="733"/>
      <c r="KTW276" s="733"/>
      <c r="KTX276" s="733"/>
      <c r="KTY276" s="733"/>
      <c r="KTZ276" s="732"/>
      <c r="KUA276" s="732"/>
      <c r="KUB276" s="733"/>
      <c r="KUC276" s="733"/>
      <c r="KUD276" s="732"/>
      <c r="KUE276" s="732"/>
      <c r="KUF276" s="733"/>
      <c r="KUG276" s="733"/>
      <c r="KUH276" s="732"/>
      <c r="KUI276" s="732"/>
      <c r="KUJ276" s="732"/>
      <c r="KUK276" s="732"/>
      <c r="KUL276" s="732"/>
      <c r="KUM276" s="732"/>
      <c r="KUN276" s="732"/>
      <c r="KUO276" s="733"/>
      <c r="KUP276" s="733"/>
      <c r="KUQ276" s="732"/>
      <c r="KUR276" s="732"/>
      <c r="KUS276" s="733"/>
      <c r="KUT276" s="733"/>
      <c r="KUU276" s="732"/>
      <c r="KUV276" s="732"/>
      <c r="KUW276" s="732"/>
      <c r="KUX276" s="732"/>
      <c r="KUY276" s="732"/>
      <c r="KUZ276" s="731"/>
      <c r="KVA276" s="734"/>
      <c r="KVB276" s="732"/>
      <c r="KVC276" s="732"/>
      <c r="KVD276" s="732"/>
      <c r="KVE276" s="732"/>
      <c r="KVF276" s="732"/>
      <c r="KVG276" s="732"/>
      <c r="KVH276" s="732"/>
      <c r="KVI276" s="735"/>
      <c r="KVJ276" s="735"/>
      <c r="KVK276" s="735"/>
      <c r="KVL276" s="735"/>
      <c r="KVM276" s="735"/>
      <c r="KVN276" s="735"/>
      <c r="KVO276" s="735"/>
      <c r="KVP276" s="735"/>
      <c r="KVQ276" s="735"/>
      <c r="KVR276" s="735"/>
      <c r="KVS276" s="735"/>
      <c r="KVT276" s="735"/>
      <c r="KVU276" s="735"/>
      <c r="KVV276" s="735"/>
      <c r="KVW276" s="735"/>
      <c r="KVX276" s="735"/>
      <c r="KVY276" s="735"/>
      <c r="KVZ276" s="735"/>
      <c r="KWA276" s="735"/>
      <c r="KWB276" s="735"/>
      <c r="KWC276" s="735"/>
      <c r="KWD276" s="735"/>
      <c r="KWE276" s="735"/>
      <c r="KWF276" s="735"/>
      <c r="KWG276" s="735"/>
      <c r="KWH276" s="735"/>
      <c r="KWI276" s="735"/>
      <c r="KWJ276" s="735"/>
      <c r="KWK276" s="735"/>
      <c r="KWL276" s="735"/>
      <c r="KWM276" s="735"/>
      <c r="KWN276" s="735"/>
      <c r="KWO276" s="735"/>
      <c r="KWP276" s="735"/>
      <c r="KWQ276" s="735"/>
      <c r="KWR276" s="735"/>
      <c r="KWS276" s="735"/>
      <c r="KWT276" s="735"/>
      <c r="KWU276" s="735"/>
      <c r="KWV276" s="735"/>
      <c r="KWW276" s="735"/>
      <c r="KWX276" s="735"/>
      <c r="KWY276" s="735"/>
      <c r="KWZ276" s="735"/>
      <c r="KXA276" s="732"/>
      <c r="KXB276" s="732"/>
      <c r="KXC276" s="732"/>
      <c r="KXD276" s="732"/>
      <c r="KXE276" s="732"/>
      <c r="KXF276" s="732"/>
      <c r="KXG276" s="732"/>
      <c r="KXH276" s="732"/>
      <c r="KXI276" s="732"/>
      <c r="KXJ276" s="732"/>
      <c r="KXK276" s="732"/>
      <c r="KXL276" s="732"/>
      <c r="KXM276" s="732"/>
      <c r="KXN276" s="732"/>
      <c r="KXO276" s="732"/>
      <c r="KXP276" s="732"/>
      <c r="KXQ276" s="732"/>
      <c r="KXR276" s="732"/>
      <c r="KXS276" s="732"/>
      <c r="KXT276" s="732"/>
      <c r="KXU276" s="732"/>
      <c r="KXV276" s="732"/>
      <c r="KXW276" s="732"/>
      <c r="KXX276" s="732"/>
      <c r="KXY276" s="733"/>
      <c r="KXZ276" s="733"/>
      <c r="KYA276" s="733"/>
      <c r="KYB276" s="733"/>
      <c r="KYC276" s="733"/>
      <c r="KYD276" s="732"/>
      <c r="KYE276" s="732"/>
      <c r="KYF276" s="733"/>
      <c r="KYG276" s="733"/>
      <c r="KYH276" s="732"/>
      <c r="KYI276" s="732"/>
      <c r="KYJ276" s="733"/>
      <c r="KYK276" s="733"/>
      <c r="KYL276" s="732"/>
      <c r="KYM276" s="732"/>
      <c r="KYN276" s="732"/>
      <c r="KYO276" s="732"/>
      <c r="KYP276" s="732"/>
      <c r="KYQ276" s="732"/>
      <c r="KYR276" s="732"/>
      <c r="KYS276" s="733"/>
      <c r="KYT276" s="733"/>
      <c r="KYU276" s="732"/>
      <c r="KYV276" s="732"/>
      <c r="KYW276" s="733"/>
      <c r="KYX276" s="733"/>
      <c r="KYY276" s="732"/>
      <c r="KYZ276" s="732"/>
      <c r="KZA276" s="732"/>
      <c r="KZB276" s="732"/>
      <c r="KZC276" s="732"/>
      <c r="KZD276" s="731"/>
      <c r="KZE276" s="734"/>
      <c r="KZF276" s="732"/>
      <c r="KZG276" s="732"/>
      <c r="KZH276" s="732"/>
      <c r="KZI276" s="732"/>
      <c r="KZJ276" s="732"/>
      <c r="KZK276" s="732"/>
      <c r="KZL276" s="732"/>
      <c r="KZM276" s="735"/>
      <c r="KZN276" s="735"/>
      <c r="KZO276" s="735"/>
      <c r="KZP276" s="735"/>
      <c r="KZQ276" s="735"/>
      <c r="KZR276" s="735"/>
      <c r="KZS276" s="735"/>
      <c r="KZT276" s="735"/>
      <c r="KZU276" s="735"/>
      <c r="KZV276" s="735"/>
      <c r="KZW276" s="735"/>
      <c r="KZX276" s="735"/>
      <c r="KZY276" s="735"/>
      <c r="KZZ276" s="735"/>
      <c r="LAA276" s="735"/>
      <c r="LAB276" s="735"/>
      <c r="LAC276" s="735"/>
      <c r="LAD276" s="735"/>
      <c r="LAE276" s="735"/>
      <c r="LAF276" s="735"/>
      <c r="LAG276" s="735"/>
      <c r="LAH276" s="735"/>
      <c r="LAI276" s="735"/>
      <c r="LAJ276" s="735"/>
      <c r="LAK276" s="735"/>
      <c r="LAL276" s="735"/>
      <c r="LAM276" s="735"/>
      <c r="LAN276" s="735"/>
      <c r="LAO276" s="735"/>
      <c r="LAP276" s="735"/>
      <c r="LAQ276" s="735"/>
      <c r="LAR276" s="735"/>
      <c r="LAS276" s="735"/>
      <c r="LAT276" s="735"/>
      <c r="LAU276" s="735"/>
      <c r="LAV276" s="735"/>
      <c r="LAW276" s="735"/>
      <c r="LAX276" s="735"/>
      <c r="LAY276" s="735"/>
      <c r="LAZ276" s="735"/>
      <c r="LBA276" s="735"/>
      <c r="LBB276" s="735"/>
      <c r="LBC276" s="735"/>
      <c r="LBD276" s="735"/>
      <c r="LBE276" s="732"/>
      <c r="LBF276" s="732"/>
      <c r="LBG276" s="732"/>
      <c r="LBH276" s="732"/>
      <c r="LBI276" s="732"/>
      <c r="LBJ276" s="732"/>
      <c r="LBK276" s="732"/>
      <c r="LBL276" s="732"/>
      <c r="LBM276" s="732"/>
      <c r="LBN276" s="732"/>
      <c r="LBO276" s="732"/>
      <c r="LBP276" s="732"/>
      <c r="LBQ276" s="732"/>
      <c r="LBR276" s="732"/>
      <c r="LBS276" s="732"/>
      <c r="LBT276" s="732"/>
      <c r="LBU276" s="732"/>
      <c r="LBV276" s="732"/>
      <c r="LBW276" s="732"/>
      <c r="LBX276" s="732"/>
      <c r="LBY276" s="732"/>
      <c r="LBZ276" s="732"/>
      <c r="LCA276" s="732"/>
      <c r="LCB276" s="732"/>
      <c r="LCC276" s="733"/>
      <c r="LCD276" s="733"/>
      <c r="LCE276" s="733"/>
      <c r="LCF276" s="733"/>
      <c r="LCG276" s="733"/>
      <c r="LCH276" s="732"/>
      <c r="LCI276" s="732"/>
      <c r="LCJ276" s="733"/>
      <c r="LCK276" s="733"/>
      <c r="LCL276" s="732"/>
      <c r="LCM276" s="732"/>
      <c r="LCN276" s="733"/>
      <c r="LCO276" s="733"/>
      <c r="LCP276" s="732"/>
      <c r="LCQ276" s="732"/>
      <c r="LCR276" s="732"/>
      <c r="LCS276" s="732"/>
      <c r="LCT276" s="732"/>
      <c r="LCU276" s="732"/>
      <c r="LCV276" s="732"/>
      <c r="LCW276" s="733"/>
      <c r="LCX276" s="733"/>
      <c r="LCY276" s="732"/>
      <c r="LCZ276" s="732"/>
      <c r="LDA276" s="733"/>
      <c r="LDB276" s="733"/>
      <c r="LDC276" s="732"/>
      <c r="LDD276" s="732"/>
      <c r="LDE276" s="732"/>
      <c r="LDF276" s="732"/>
      <c r="LDG276" s="732"/>
      <c r="LDH276" s="731"/>
      <c r="LDI276" s="734"/>
      <c r="LDJ276" s="732"/>
      <c r="LDK276" s="732"/>
      <c r="LDL276" s="732"/>
      <c r="LDM276" s="732"/>
      <c r="LDN276" s="732"/>
      <c r="LDO276" s="732"/>
      <c r="LDP276" s="732"/>
      <c r="LDQ276" s="735"/>
      <c r="LDR276" s="735"/>
      <c r="LDS276" s="735"/>
      <c r="LDT276" s="735"/>
      <c r="LDU276" s="735"/>
      <c r="LDV276" s="735"/>
      <c r="LDW276" s="735"/>
      <c r="LDX276" s="735"/>
      <c r="LDY276" s="735"/>
      <c r="LDZ276" s="735"/>
      <c r="LEA276" s="735"/>
      <c r="LEB276" s="735"/>
      <c r="LEC276" s="735"/>
      <c r="LED276" s="735"/>
      <c r="LEE276" s="735"/>
      <c r="LEF276" s="735"/>
      <c r="LEG276" s="735"/>
      <c r="LEH276" s="735"/>
      <c r="LEI276" s="735"/>
      <c r="LEJ276" s="735"/>
      <c r="LEK276" s="735"/>
      <c r="LEL276" s="735"/>
      <c r="LEM276" s="735"/>
      <c r="LEN276" s="735"/>
      <c r="LEO276" s="735"/>
      <c r="LEP276" s="735"/>
      <c r="LEQ276" s="735"/>
      <c r="LER276" s="735"/>
      <c r="LES276" s="735"/>
      <c r="LET276" s="735"/>
      <c r="LEU276" s="735"/>
      <c r="LEV276" s="735"/>
      <c r="LEW276" s="735"/>
      <c r="LEX276" s="735"/>
      <c r="LEY276" s="735"/>
      <c r="LEZ276" s="735"/>
      <c r="LFA276" s="735"/>
      <c r="LFB276" s="735"/>
      <c r="LFC276" s="735"/>
      <c r="LFD276" s="735"/>
      <c r="LFE276" s="735"/>
      <c r="LFF276" s="735"/>
      <c r="LFG276" s="735"/>
      <c r="LFH276" s="735"/>
      <c r="LFI276" s="732"/>
      <c r="LFJ276" s="732"/>
      <c r="LFK276" s="732"/>
      <c r="LFL276" s="732"/>
      <c r="LFM276" s="732"/>
      <c r="LFN276" s="732"/>
      <c r="LFO276" s="732"/>
      <c r="LFP276" s="732"/>
      <c r="LFQ276" s="732"/>
      <c r="LFR276" s="732"/>
      <c r="LFS276" s="732"/>
      <c r="LFT276" s="732"/>
      <c r="LFU276" s="732"/>
      <c r="LFV276" s="732"/>
      <c r="LFW276" s="732"/>
      <c r="LFX276" s="732"/>
      <c r="LFY276" s="732"/>
      <c r="LFZ276" s="732"/>
      <c r="LGA276" s="732"/>
      <c r="LGB276" s="732"/>
      <c r="LGC276" s="732"/>
      <c r="LGD276" s="732"/>
      <c r="LGE276" s="732"/>
      <c r="LGF276" s="732"/>
      <c r="LGG276" s="733"/>
      <c r="LGH276" s="733"/>
      <c r="LGI276" s="733"/>
      <c r="LGJ276" s="733"/>
      <c r="LGK276" s="733"/>
      <c r="LGL276" s="732"/>
      <c r="LGM276" s="732"/>
      <c r="LGN276" s="733"/>
      <c r="LGO276" s="733"/>
      <c r="LGP276" s="732"/>
      <c r="LGQ276" s="732"/>
      <c r="LGR276" s="733"/>
      <c r="LGS276" s="733"/>
      <c r="LGT276" s="732"/>
      <c r="LGU276" s="732"/>
      <c r="LGV276" s="732"/>
      <c r="LGW276" s="732"/>
      <c r="LGX276" s="732"/>
      <c r="LGY276" s="732"/>
      <c r="LGZ276" s="732"/>
      <c r="LHA276" s="733"/>
      <c r="LHB276" s="733"/>
      <c r="LHC276" s="732"/>
      <c r="LHD276" s="732"/>
      <c r="LHE276" s="733"/>
      <c r="LHF276" s="733"/>
      <c r="LHG276" s="732"/>
      <c r="LHH276" s="732"/>
      <c r="LHI276" s="732"/>
      <c r="LHJ276" s="732"/>
      <c r="LHK276" s="732"/>
      <c r="LHL276" s="731"/>
      <c r="LHM276" s="734"/>
      <c r="LHN276" s="732"/>
      <c r="LHO276" s="732"/>
      <c r="LHP276" s="732"/>
      <c r="LHQ276" s="732"/>
      <c r="LHR276" s="732"/>
      <c r="LHS276" s="732"/>
      <c r="LHT276" s="732"/>
      <c r="LHU276" s="735"/>
      <c r="LHV276" s="735"/>
      <c r="LHW276" s="735"/>
      <c r="LHX276" s="735"/>
      <c r="LHY276" s="735"/>
      <c r="LHZ276" s="735"/>
      <c r="LIA276" s="735"/>
      <c r="LIB276" s="735"/>
      <c r="LIC276" s="735"/>
      <c r="LID276" s="735"/>
      <c r="LIE276" s="735"/>
      <c r="LIF276" s="735"/>
      <c r="LIG276" s="735"/>
      <c r="LIH276" s="735"/>
      <c r="LII276" s="735"/>
      <c r="LIJ276" s="735"/>
      <c r="LIK276" s="735"/>
      <c r="LIL276" s="735"/>
      <c r="LIM276" s="735"/>
      <c r="LIN276" s="735"/>
      <c r="LIO276" s="735"/>
      <c r="LIP276" s="735"/>
      <c r="LIQ276" s="735"/>
      <c r="LIR276" s="735"/>
      <c r="LIS276" s="735"/>
      <c r="LIT276" s="735"/>
      <c r="LIU276" s="735"/>
      <c r="LIV276" s="735"/>
      <c r="LIW276" s="735"/>
      <c r="LIX276" s="735"/>
      <c r="LIY276" s="735"/>
      <c r="LIZ276" s="735"/>
      <c r="LJA276" s="735"/>
      <c r="LJB276" s="735"/>
      <c r="LJC276" s="735"/>
      <c r="LJD276" s="735"/>
      <c r="LJE276" s="735"/>
      <c r="LJF276" s="735"/>
      <c r="LJG276" s="735"/>
      <c r="LJH276" s="735"/>
      <c r="LJI276" s="735"/>
      <c r="LJJ276" s="735"/>
      <c r="LJK276" s="735"/>
      <c r="LJL276" s="735"/>
      <c r="LJM276" s="732"/>
      <c r="LJN276" s="732"/>
      <c r="LJO276" s="732"/>
      <c r="LJP276" s="732"/>
      <c r="LJQ276" s="732"/>
      <c r="LJR276" s="732"/>
      <c r="LJS276" s="732"/>
      <c r="LJT276" s="732"/>
      <c r="LJU276" s="732"/>
      <c r="LJV276" s="732"/>
      <c r="LJW276" s="732"/>
      <c r="LJX276" s="732"/>
      <c r="LJY276" s="732"/>
      <c r="LJZ276" s="732"/>
      <c r="LKA276" s="732"/>
      <c r="LKB276" s="732"/>
      <c r="LKC276" s="732"/>
      <c r="LKD276" s="732"/>
      <c r="LKE276" s="732"/>
      <c r="LKF276" s="732"/>
      <c r="LKG276" s="732"/>
      <c r="LKH276" s="732"/>
      <c r="LKI276" s="732"/>
      <c r="LKJ276" s="732"/>
      <c r="LKK276" s="733"/>
      <c r="LKL276" s="733"/>
      <c r="LKM276" s="733"/>
      <c r="LKN276" s="733"/>
      <c r="LKO276" s="733"/>
      <c r="LKP276" s="732"/>
      <c r="LKQ276" s="732"/>
      <c r="LKR276" s="733"/>
      <c r="LKS276" s="733"/>
      <c r="LKT276" s="732"/>
      <c r="LKU276" s="732"/>
      <c r="LKV276" s="733"/>
      <c r="LKW276" s="733"/>
      <c r="LKX276" s="732"/>
      <c r="LKY276" s="732"/>
      <c r="LKZ276" s="732"/>
      <c r="LLA276" s="732"/>
      <c r="LLB276" s="732"/>
      <c r="LLC276" s="732"/>
      <c r="LLD276" s="732"/>
      <c r="LLE276" s="733"/>
      <c r="LLF276" s="733"/>
      <c r="LLG276" s="732"/>
      <c r="LLH276" s="732"/>
      <c r="LLI276" s="733"/>
      <c r="LLJ276" s="733"/>
      <c r="LLK276" s="732"/>
      <c r="LLL276" s="732"/>
      <c r="LLM276" s="732"/>
      <c r="LLN276" s="732"/>
      <c r="LLO276" s="732"/>
      <c r="LLP276" s="731"/>
      <c r="LLQ276" s="734"/>
      <c r="LLR276" s="732"/>
      <c r="LLS276" s="732"/>
      <c r="LLT276" s="732"/>
      <c r="LLU276" s="732"/>
      <c r="LLV276" s="732"/>
      <c r="LLW276" s="732"/>
      <c r="LLX276" s="732"/>
      <c r="LLY276" s="735"/>
      <c r="LLZ276" s="735"/>
      <c r="LMA276" s="735"/>
      <c r="LMB276" s="735"/>
      <c r="LMC276" s="735"/>
      <c r="LMD276" s="735"/>
      <c r="LME276" s="735"/>
      <c r="LMF276" s="735"/>
      <c r="LMG276" s="735"/>
      <c r="LMH276" s="735"/>
      <c r="LMI276" s="735"/>
      <c r="LMJ276" s="735"/>
      <c r="LMK276" s="735"/>
      <c r="LML276" s="735"/>
      <c r="LMM276" s="735"/>
      <c r="LMN276" s="735"/>
      <c r="LMO276" s="735"/>
      <c r="LMP276" s="735"/>
      <c r="LMQ276" s="735"/>
      <c r="LMR276" s="735"/>
      <c r="LMS276" s="735"/>
      <c r="LMT276" s="735"/>
      <c r="LMU276" s="735"/>
      <c r="LMV276" s="735"/>
      <c r="LMW276" s="735"/>
      <c r="LMX276" s="735"/>
      <c r="LMY276" s="735"/>
      <c r="LMZ276" s="735"/>
      <c r="LNA276" s="735"/>
      <c r="LNB276" s="735"/>
      <c r="LNC276" s="735"/>
      <c r="LND276" s="735"/>
      <c r="LNE276" s="735"/>
      <c r="LNF276" s="735"/>
      <c r="LNG276" s="735"/>
      <c r="LNH276" s="735"/>
      <c r="LNI276" s="735"/>
      <c r="LNJ276" s="735"/>
      <c r="LNK276" s="735"/>
      <c r="LNL276" s="735"/>
      <c r="LNM276" s="735"/>
      <c r="LNN276" s="735"/>
      <c r="LNO276" s="735"/>
      <c r="LNP276" s="735"/>
      <c r="LNQ276" s="732"/>
      <c r="LNR276" s="732"/>
      <c r="LNS276" s="732"/>
      <c r="LNT276" s="732"/>
      <c r="LNU276" s="732"/>
      <c r="LNV276" s="732"/>
      <c r="LNW276" s="732"/>
      <c r="LNX276" s="732"/>
      <c r="LNY276" s="732"/>
      <c r="LNZ276" s="732"/>
      <c r="LOA276" s="732"/>
      <c r="LOB276" s="732"/>
      <c r="LOC276" s="732"/>
      <c r="LOD276" s="732"/>
      <c r="LOE276" s="732"/>
      <c r="LOF276" s="732"/>
      <c r="LOG276" s="732"/>
      <c r="LOH276" s="732"/>
      <c r="LOI276" s="732"/>
      <c r="LOJ276" s="732"/>
      <c r="LOK276" s="732"/>
      <c r="LOL276" s="732"/>
      <c r="LOM276" s="732"/>
      <c r="LON276" s="732"/>
      <c r="LOO276" s="733"/>
      <c r="LOP276" s="733"/>
      <c r="LOQ276" s="733"/>
      <c r="LOR276" s="733"/>
      <c r="LOS276" s="733"/>
      <c r="LOT276" s="732"/>
      <c r="LOU276" s="732"/>
      <c r="LOV276" s="733"/>
      <c r="LOW276" s="733"/>
      <c r="LOX276" s="732"/>
      <c r="LOY276" s="732"/>
      <c r="LOZ276" s="733"/>
      <c r="LPA276" s="733"/>
      <c r="LPB276" s="732"/>
      <c r="LPC276" s="732"/>
      <c r="LPD276" s="732"/>
      <c r="LPE276" s="732"/>
      <c r="LPF276" s="732"/>
      <c r="LPG276" s="732"/>
      <c r="LPH276" s="732"/>
      <c r="LPI276" s="733"/>
      <c r="LPJ276" s="733"/>
      <c r="LPK276" s="732"/>
      <c r="LPL276" s="732"/>
      <c r="LPM276" s="733"/>
      <c r="LPN276" s="733"/>
      <c r="LPO276" s="732"/>
      <c r="LPP276" s="732"/>
      <c r="LPQ276" s="732"/>
      <c r="LPR276" s="732"/>
      <c r="LPS276" s="732"/>
      <c r="LPT276" s="731"/>
      <c r="LPU276" s="734"/>
      <c r="LPV276" s="732"/>
      <c r="LPW276" s="732"/>
      <c r="LPX276" s="732"/>
      <c r="LPY276" s="732"/>
      <c r="LPZ276" s="732"/>
      <c r="LQA276" s="732"/>
      <c r="LQB276" s="732"/>
      <c r="LQC276" s="735"/>
      <c r="LQD276" s="735"/>
      <c r="LQE276" s="735"/>
      <c r="LQF276" s="735"/>
      <c r="LQG276" s="735"/>
      <c r="LQH276" s="735"/>
      <c r="LQI276" s="735"/>
      <c r="LQJ276" s="735"/>
      <c r="LQK276" s="735"/>
      <c r="LQL276" s="735"/>
      <c r="LQM276" s="735"/>
      <c r="LQN276" s="735"/>
      <c r="LQO276" s="735"/>
      <c r="LQP276" s="735"/>
      <c r="LQQ276" s="735"/>
      <c r="LQR276" s="735"/>
      <c r="LQS276" s="735"/>
      <c r="LQT276" s="735"/>
      <c r="LQU276" s="735"/>
      <c r="LQV276" s="735"/>
      <c r="LQW276" s="735"/>
      <c r="LQX276" s="735"/>
      <c r="LQY276" s="735"/>
      <c r="LQZ276" s="735"/>
      <c r="LRA276" s="735"/>
      <c r="LRB276" s="735"/>
      <c r="LRC276" s="735"/>
      <c r="LRD276" s="735"/>
      <c r="LRE276" s="735"/>
      <c r="LRF276" s="735"/>
      <c r="LRG276" s="735"/>
      <c r="LRH276" s="735"/>
      <c r="LRI276" s="735"/>
      <c r="LRJ276" s="735"/>
      <c r="LRK276" s="735"/>
      <c r="LRL276" s="735"/>
      <c r="LRM276" s="735"/>
      <c r="LRN276" s="735"/>
      <c r="LRO276" s="735"/>
      <c r="LRP276" s="735"/>
      <c r="LRQ276" s="735"/>
      <c r="LRR276" s="735"/>
      <c r="LRS276" s="735"/>
      <c r="LRT276" s="735"/>
      <c r="LRU276" s="732"/>
      <c r="LRV276" s="732"/>
      <c r="LRW276" s="732"/>
      <c r="LRX276" s="732"/>
      <c r="LRY276" s="732"/>
      <c r="LRZ276" s="732"/>
      <c r="LSA276" s="732"/>
      <c r="LSB276" s="732"/>
      <c r="LSC276" s="732"/>
      <c r="LSD276" s="732"/>
      <c r="LSE276" s="732"/>
      <c r="LSF276" s="732"/>
      <c r="LSG276" s="732"/>
      <c r="LSH276" s="732"/>
      <c r="LSI276" s="732"/>
      <c r="LSJ276" s="732"/>
      <c r="LSK276" s="732"/>
      <c r="LSL276" s="732"/>
      <c r="LSM276" s="732"/>
      <c r="LSN276" s="732"/>
      <c r="LSO276" s="732"/>
      <c r="LSP276" s="732"/>
      <c r="LSQ276" s="732"/>
      <c r="LSR276" s="732"/>
      <c r="LSS276" s="733"/>
      <c r="LST276" s="733"/>
      <c r="LSU276" s="733"/>
      <c r="LSV276" s="733"/>
      <c r="LSW276" s="733"/>
      <c r="LSX276" s="732"/>
      <c r="LSY276" s="732"/>
      <c r="LSZ276" s="733"/>
      <c r="LTA276" s="733"/>
      <c r="LTB276" s="732"/>
      <c r="LTC276" s="732"/>
      <c r="LTD276" s="733"/>
      <c r="LTE276" s="733"/>
      <c r="LTF276" s="732"/>
      <c r="LTG276" s="732"/>
      <c r="LTH276" s="732"/>
      <c r="LTI276" s="732"/>
      <c r="LTJ276" s="732"/>
      <c r="LTK276" s="732"/>
      <c r="LTL276" s="732"/>
      <c r="LTM276" s="733"/>
      <c r="LTN276" s="733"/>
      <c r="LTO276" s="732"/>
      <c r="LTP276" s="732"/>
      <c r="LTQ276" s="733"/>
      <c r="LTR276" s="733"/>
      <c r="LTS276" s="732"/>
      <c r="LTT276" s="732"/>
      <c r="LTU276" s="732"/>
      <c r="LTV276" s="732"/>
      <c r="LTW276" s="732"/>
      <c r="LTX276" s="731"/>
      <c r="LTY276" s="734"/>
      <c r="LTZ276" s="732"/>
      <c r="LUA276" s="732"/>
      <c r="LUB276" s="732"/>
      <c r="LUC276" s="732"/>
      <c r="LUD276" s="732"/>
      <c r="LUE276" s="732"/>
      <c r="LUF276" s="732"/>
      <c r="LUG276" s="735"/>
      <c r="LUH276" s="735"/>
      <c r="LUI276" s="735"/>
      <c r="LUJ276" s="735"/>
      <c r="LUK276" s="735"/>
      <c r="LUL276" s="735"/>
      <c r="LUM276" s="735"/>
      <c r="LUN276" s="735"/>
      <c r="LUO276" s="735"/>
      <c r="LUP276" s="735"/>
      <c r="LUQ276" s="735"/>
      <c r="LUR276" s="735"/>
      <c r="LUS276" s="735"/>
      <c r="LUT276" s="735"/>
      <c r="LUU276" s="735"/>
      <c r="LUV276" s="735"/>
      <c r="LUW276" s="735"/>
      <c r="LUX276" s="735"/>
      <c r="LUY276" s="735"/>
      <c r="LUZ276" s="735"/>
      <c r="LVA276" s="735"/>
      <c r="LVB276" s="735"/>
      <c r="LVC276" s="735"/>
      <c r="LVD276" s="735"/>
      <c r="LVE276" s="735"/>
      <c r="LVF276" s="735"/>
      <c r="LVG276" s="735"/>
      <c r="LVH276" s="735"/>
      <c r="LVI276" s="735"/>
      <c r="LVJ276" s="735"/>
      <c r="LVK276" s="735"/>
      <c r="LVL276" s="735"/>
      <c r="LVM276" s="735"/>
      <c r="LVN276" s="735"/>
      <c r="LVO276" s="735"/>
      <c r="LVP276" s="735"/>
      <c r="LVQ276" s="735"/>
      <c r="LVR276" s="735"/>
      <c r="LVS276" s="735"/>
      <c r="LVT276" s="735"/>
      <c r="LVU276" s="735"/>
      <c r="LVV276" s="735"/>
      <c r="LVW276" s="735"/>
      <c r="LVX276" s="735"/>
      <c r="LVY276" s="732"/>
      <c r="LVZ276" s="732"/>
      <c r="LWA276" s="732"/>
      <c r="LWB276" s="732"/>
      <c r="LWC276" s="732"/>
      <c r="LWD276" s="732"/>
      <c r="LWE276" s="732"/>
      <c r="LWF276" s="732"/>
      <c r="LWG276" s="732"/>
      <c r="LWH276" s="732"/>
      <c r="LWI276" s="732"/>
      <c r="LWJ276" s="732"/>
      <c r="LWK276" s="732"/>
      <c r="LWL276" s="732"/>
      <c r="LWM276" s="732"/>
      <c r="LWN276" s="732"/>
      <c r="LWO276" s="732"/>
      <c r="LWP276" s="732"/>
      <c r="LWQ276" s="732"/>
      <c r="LWR276" s="732"/>
      <c r="LWS276" s="732"/>
      <c r="LWT276" s="732"/>
      <c r="LWU276" s="732"/>
      <c r="LWV276" s="732"/>
      <c r="LWW276" s="733"/>
      <c r="LWX276" s="733"/>
      <c r="LWY276" s="733"/>
      <c r="LWZ276" s="733"/>
      <c r="LXA276" s="733"/>
      <c r="LXB276" s="732"/>
      <c r="LXC276" s="732"/>
      <c r="LXD276" s="733"/>
      <c r="LXE276" s="733"/>
      <c r="LXF276" s="732"/>
      <c r="LXG276" s="732"/>
      <c r="LXH276" s="733"/>
      <c r="LXI276" s="733"/>
      <c r="LXJ276" s="732"/>
      <c r="LXK276" s="732"/>
      <c r="LXL276" s="732"/>
      <c r="LXM276" s="732"/>
      <c r="LXN276" s="732"/>
      <c r="LXO276" s="732"/>
      <c r="LXP276" s="732"/>
      <c r="LXQ276" s="733"/>
      <c r="LXR276" s="733"/>
      <c r="LXS276" s="732"/>
      <c r="LXT276" s="732"/>
      <c r="LXU276" s="733"/>
      <c r="LXV276" s="733"/>
      <c r="LXW276" s="732"/>
      <c r="LXX276" s="732"/>
      <c r="LXY276" s="732"/>
      <c r="LXZ276" s="732"/>
      <c r="LYA276" s="732"/>
      <c r="LYB276" s="731"/>
      <c r="LYC276" s="734"/>
      <c r="LYD276" s="732"/>
      <c r="LYE276" s="732"/>
      <c r="LYF276" s="732"/>
      <c r="LYG276" s="732"/>
      <c r="LYH276" s="732"/>
      <c r="LYI276" s="732"/>
      <c r="LYJ276" s="732"/>
      <c r="LYK276" s="735"/>
      <c r="LYL276" s="735"/>
      <c r="LYM276" s="735"/>
      <c r="LYN276" s="735"/>
      <c r="LYO276" s="735"/>
      <c r="LYP276" s="735"/>
      <c r="LYQ276" s="735"/>
      <c r="LYR276" s="735"/>
      <c r="LYS276" s="735"/>
      <c r="LYT276" s="735"/>
      <c r="LYU276" s="735"/>
      <c r="LYV276" s="735"/>
      <c r="LYW276" s="735"/>
      <c r="LYX276" s="735"/>
      <c r="LYY276" s="735"/>
      <c r="LYZ276" s="735"/>
      <c r="LZA276" s="735"/>
      <c r="LZB276" s="735"/>
      <c r="LZC276" s="735"/>
      <c r="LZD276" s="735"/>
      <c r="LZE276" s="735"/>
      <c r="LZF276" s="735"/>
      <c r="LZG276" s="735"/>
      <c r="LZH276" s="735"/>
      <c r="LZI276" s="735"/>
      <c r="LZJ276" s="735"/>
      <c r="LZK276" s="735"/>
      <c r="LZL276" s="735"/>
      <c r="LZM276" s="735"/>
      <c r="LZN276" s="735"/>
      <c r="LZO276" s="735"/>
      <c r="LZP276" s="735"/>
      <c r="LZQ276" s="735"/>
      <c r="LZR276" s="735"/>
      <c r="LZS276" s="735"/>
      <c r="LZT276" s="735"/>
      <c r="LZU276" s="735"/>
      <c r="LZV276" s="735"/>
      <c r="LZW276" s="735"/>
      <c r="LZX276" s="735"/>
      <c r="LZY276" s="735"/>
      <c r="LZZ276" s="735"/>
      <c r="MAA276" s="735"/>
      <c r="MAB276" s="735"/>
      <c r="MAC276" s="732"/>
      <c r="MAD276" s="732"/>
      <c r="MAE276" s="732"/>
      <c r="MAF276" s="732"/>
      <c r="MAG276" s="732"/>
      <c r="MAH276" s="732"/>
      <c r="MAI276" s="732"/>
      <c r="MAJ276" s="732"/>
      <c r="MAK276" s="732"/>
      <c r="MAL276" s="732"/>
      <c r="MAM276" s="732"/>
      <c r="MAN276" s="732"/>
      <c r="MAO276" s="732"/>
      <c r="MAP276" s="732"/>
      <c r="MAQ276" s="732"/>
      <c r="MAR276" s="732"/>
      <c r="MAS276" s="732"/>
      <c r="MAT276" s="732"/>
      <c r="MAU276" s="732"/>
      <c r="MAV276" s="732"/>
      <c r="MAW276" s="732"/>
      <c r="MAX276" s="732"/>
      <c r="MAY276" s="732"/>
      <c r="MAZ276" s="732"/>
      <c r="MBA276" s="733"/>
      <c r="MBB276" s="733"/>
      <c r="MBC276" s="733"/>
      <c r="MBD276" s="733"/>
      <c r="MBE276" s="733"/>
      <c r="MBF276" s="732"/>
      <c r="MBG276" s="732"/>
      <c r="MBH276" s="733"/>
      <c r="MBI276" s="733"/>
      <c r="MBJ276" s="732"/>
      <c r="MBK276" s="732"/>
      <c r="MBL276" s="733"/>
      <c r="MBM276" s="733"/>
      <c r="MBN276" s="732"/>
      <c r="MBO276" s="732"/>
      <c r="MBP276" s="732"/>
      <c r="MBQ276" s="732"/>
      <c r="MBR276" s="732"/>
      <c r="MBS276" s="732"/>
      <c r="MBT276" s="732"/>
      <c r="MBU276" s="733"/>
      <c r="MBV276" s="733"/>
      <c r="MBW276" s="732"/>
      <c r="MBX276" s="732"/>
      <c r="MBY276" s="733"/>
      <c r="MBZ276" s="733"/>
      <c r="MCA276" s="732"/>
      <c r="MCB276" s="732"/>
      <c r="MCC276" s="732"/>
      <c r="MCD276" s="732"/>
      <c r="MCE276" s="732"/>
      <c r="MCF276" s="731"/>
      <c r="MCG276" s="734"/>
      <c r="MCH276" s="732"/>
      <c r="MCI276" s="732"/>
      <c r="MCJ276" s="732"/>
      <c r="MCK276" s="732"/>
      <c r="MCL276" s="732"/>
      <c r="MCM276" s="732"/>
      <c r="MCN276" s="732"/>
      <c r="MCO276" s="735"/>
      <c r="MCP276" s="735"/>
      <c r="MCQ276" s="735"/>
      <c r="MCR276" s="735"/>
      <c r="MCS276" s="735"/>
      <c r="MCT276" s="735"/>
      <c r="MCU276" s="735"/>
      <c r="MCV276" s="735"/>
      <c r="MCW276" s="735"/>
      <c r="MCX276" s="735"/>
      <c r="MCY276" s="735"/>
      <c r="MCZ276" s="735"/>
      <c r="MDA276" s="735"/>
      <c r="MDB276" s="735"/>
      <c r="MDC276" s="735"/>
      <c r="MDD276" s="735"/>
      <c r="MDE276" s="735"/>
      <c r="MDF276" s="735"/>
      <c r="MDG276" s="735"/>
      <c r="MDH276" s="735"/>
      <c r="MDI276" s="735"/>
      <c r="MDJ276" s="735"/>
      <c r="MDK276" s="735"/>
      <c r="MDL276" s="735"/>
      <c r="MDM276" s="735"/>
      <c r="MDN276" s="735"/>
      <c r="MDO276" s="735"/>
      <c r="MDP276" s="735"/>
      <c r="MDQ276" s="735"/>
      <c r="MDR276" s="735"/>
      <c r="MDS276" s="735"/>
      <c r="MDT276" s="735"/>
      <c r="MDU276" s="735"/>
      <c r="MDV276" s="735"/>
      <c r="MDW276" s="735"/>
      <c r="MDX276" s="735"/>
      <c r="MDY276" s="735"/>
      <c r="MDZ276" s="735"/>
      <c r="MEA276" s="735"/>
      <c r="MEB276" s="735"/>
      <c r="MEC276" s="735"/>
      <c r="MED276" s="735"/>
      <c r="MEE276" s="735"/>
      <c r="MEF276" s="735"/>
      <c r="MEG276" s="732"/>
      <c r="MEH276" s="732"/>
      <c r="MEI276" s="732"/>
      <c r="MEJ276" s="732"/>
      <c r="MEK276" s="732"/>
      <c r="MEL276" s="732"/>
      <c r="MEM276" s="732"/>
      <c r="MEN276" s="732"/>
      <c r="MEO276" s="732"/>
      <c r="MEP276" s="732"/>
      <c r="MEQ276" s="732"/>
      <c r="MER276" s="732"/>
      <c r="MES276" s="732"/>
      <c r="MET276" s="732"/>
      <c r="MEU276" s="732"/>
      <c r="MEV276" s="732"/>
      <c r="MEW276" s="732"/>
      <c r="MEX276" s="732"/>
      <c r="MEY276" s="732"/>
      <c r="MEZ276" s="732"/>
      <c r="MFA276" s="732"/>
      <c r="MFB276" s="732"/>
      <c r="MFC276" s="732"/>
      <c r="MFD276" s="732"/>
      <c r="MFE276" s="733"/>
      <c r="MFF276" s="733"/>
      <c r="MFG276" s="733"/>
      <c r="MFH276" s="733"/>
      <c r="MFI276" s="733"/>
      <c r="MFJ276" s="732"/>
      <c r="MFK276" s="732"/>
      <c r="MFL276" s="733"/>
      <c r="MFM276" s="733"/>
      <c r="MFN276" s="732"/>
      <c r="MFO276" s="732"/>
      <c r="MFP276" s="733"/>
      <c r="MFQ276" s="733"/>
      <c r="MFR276" s="732"/>
      <c r="MFS276" s="732"/>
      <c r="MFT276" s="732"/>
      <c r="MFU276" s="732"/>
      <c r="MFV276" s="732"/>
      <c r="MFW276" s="732"/>
      <c r="MFX276" s="732"/>
      <c r="MFY276" s="733"/>
      <c r="MFZ276" s="733"/>
      <c r="MGA276" s="732"/>
      <c r="MGB276" s="732"/>
      <c r="MGC276" s="733"/>
      <c r="MGD276" s="733"/>
      <c r="MGE276" s="732"/>
      <c r="MGF276" s="732"/>
      <c r="MGG276" s="732"/>
      <c r="MGH276" s="732"/>
      <c r="MGI276" s="732"/>
      <c r="MGJ276" s="731"/>
      <c r="MGK276" s="734"/>
      <c r="MGL276" s="732"/>
      <c r="MGM276" s="732"/>
      <c r="MGN276" s="732"/>
      <c r="MGO276" s="732"/>
      <c r="MGP276" s="732"/>
      <c r="MGQ276" s="732"/>
      <c r="MGR276" s="732"/>
      <c r="MGS276" s="735"/>
      <c r="MGT276" s="735"/>
      <c r="MGU276" s="735"/>
      <c r="MGV276" s="735"/>
      <c r="MGW276" s="735"/>
      <c r="MGX276" s="735"/>
      <c r="MGY276" s="735"/>
      <c r="MGZ276" s="735"/>
      <c r="MHA276" s="735"/>
      <c r="MHB276" s="735"/>
      <c r="MHC276" s="735"/>
      <c r="MHD276" s="735"/>
      <c r="MHE276" s="735"/>
      <c r="MHF276" s="735"/>
      <c r="MHG276" s="735"/>
      <c r="MHH276" s="735"/>
      <c r="MHI276" s="735"/>
      <c r="MHJ276" s="735"/>
      <c r="MHK276" s="735"/>
      <c r="MHL276" s="735"/>
      <c r="MHM276" s="735"/>
      <c r="MHN276" s="735"/>
      <c r="MHO276" s="735"/>
      <c r="MHP276" s="735"/>
      <c r="MHQ276" s="735"/>
      <c r="MHR276" s="735"/>
      <c r="MHS276" s="735"/>
      <c r="MHT276" s="735"/>
      <c r="MHU276" s="735"/>
      <c r="MHV276" s="735"/>
      <c r="MHW276" s="735"/>
      <c r="MHX276" s="735"/>
      <c r="MHY276" s="735"/>
      <c r="MHZ276" s="735"/>
      <c r="MIA276" s="735"/>
      <c r="MIB276" s="735"/>
      <c r="MIC276" s="735"/>
      <c r="MID276" s="735"/>
      <c r="MIE276" s="735"/>
      <c r="MIF276" s="735"/>
      <c r="MIG276" s="735"/>
      <c r="MIH276" s="735"/>
      <c r="MII276" s="735"/>
      <c r="MIJ276" s="735"/>
      <c r="MIK276" s="732"/>
      <c r="MIL276" s="732"/>
      <c r="MIM276" s="732"/>
      <c r="MIN276" s="732"/>
      <c r="MIO276" s="732"/>
      <c r="MIP276" s="732"/>
      <c r="MIQ276" s="732"/>
      <c r="MIR276" s="732"/>
      <c r="MIS276" s="732"/>
      <c r="MIT276" s="732"/>
      <c r="MIU276" s="732"/>
      <c r="MIV276" s="732"/>
      <c r="MIW276" s="732"/>
      <c r="MIX276" s="732"/>
      <c r="MIY276" s="732"/>
      <c r="MIZ276" s="732"/>
      <c r="MJA276" s="732"/>
      <c r="MJB276" s="732"/>
      <c r="MJC276" s="732"/>
      <c r="MJD276" s="732"/>
      <c r="MJE276" s="732"/>
      <c r="MJF276" s="732"/>
      <c r="MJG276" s="732"/>
      <c r="MJH276" s="732"/>
      <c r="MJI276" s="733"/>
      <c r="MJJ276" s="733"/>
      <c r="MJK276" s="733"/>
      <c r="MJL276" s="733"/>
      <c r="MJM276" s="733"/>
      <c r="MJN276" s="732"/>
      <c r="MJO276" s="732"/>
      <c r="MJP276" s="733"/>
      <c r="MJQ276" s="733"/>
      <c r="MJR276" s="732"/>
      <c r="MJS276" s="732"/>
      <c r="MJT276" s="733"/>
      <c r="MJU276" s="733"/>
      <c r="MJV276" s="732"/>
      <c r="MJW276" s="732"/>
      <c r="MJX276" s="732"/>
      <c r="MJY276" s="732"/>
      <c r="MJZ276" s="732"/>
      <c r="MKA276" s="732"/>
      <c r="MKB276" s="732"/>
      <c r="MKC276" s="733"/>
      <c r="MKD276" s="733"/>
      <c r="MKE276" s="732"/>
      <c r="MKF276" s="732"/>
      <c r="MKG276" s="733"/>
      <c r="MKH276" s="733"/>
      <c r="MKI276" s="732"/>
      <c r="MKJ276" s="732"/>
      <c r="MKK276" s="732"/>
      <c r="MKL276" s="732"/>
      <c r="MKM276" s="732"/>
      <c r="MKN276" s="731"/>
      <c r="MKO276" s="734"/>
      <c r="MKP276" s="732"/>
      <c r="MKQ276" s="732"/>
      <c r="MKR276" s="732"/>
      <c r="MKS276" s="732"/>
      <c r="MKT276" s="732"/>
      <c r="MKU276" s="732"/>
      <c r="MKV276" s="732"/>
      <c r="MKW276" s="735"/>
      <c r="MKX276" s="735"/>
      <c r="MKY276" s="735"/>
      <c r="MKZ276" s="735"/>
      <c r="MLA276" s="735"/>
      <c r="MLB276" s="735"/>
      <c r="MLC276" s="735"/>
      <c r="MLD276" s="735"/>
      <c r="MLE276" s="735"/>
      <c r="MLF276" s="735"/>
      <c r="MLG276" s="735"/>
      <c r="MLH276" s="735"/>
      <c r="MLI276" s="735"/>
      <c r="MLJ276" s="735"/>
      <c r="MLK276" s="735"/>
      <c r="MLL276" s="735"/>
      <c r="MLM276" s="735"/>
      <c r="MLN276" s="735"/>
      <c r="MLO276" s="735"/>
      <c r="MLP276" s="735"/>
      <c r="MLQ276" s="735"/>
      <c r="MLR276" s="735"/>
      <c r="MLS276" s="735"/>
      <c r="MLT276" s="735"/>
      <c r="MLU276" s="735"/>
      <c r="MLV276" s="735"/>
      <c r="MLW276" s="735"/>
      <c r="MLX276" s="735"/>
      <c r="MLY276" s="735"/>
      <c r="MLZ276" s="735"/>
      <c r="MMA276" s="735"/>
      <c r="MMB276" s="735"/>
      <c r="MMC276" s="735"/>
      <c r="MMD276" s="735"/>
      <c r="MME276" s="735"/>
      <c r="MMF276" s="735"/>
      <c r="MMG276" s="735"/>
      <c r="MMH276" s="735"/>
      <c r="MMI276" s="735"/>
      <c r="MMJ276" s="735"/>
      <c r="MMK276" s="735"/>
      <c r="MML276" s="735"/>
      <c r="MMM276" s="735"/>
      <c r="MMN276" s="735"/>
      <c r="MMO276" s="732"/>
      <c r="MMP276" s="732"/>
      <c r="MMQ276" s="732"/>
      <c r="MMR276" s="732"/>
      <c r="MMS276" s="732"/>
      <c r="MMT276" s="732"/>
      <c r="MMU276" s="732"/>
      <c r="MMV276" s="732"/>
      <c r="MMW276" s="732"/>
      <c r="MMX276" s="732"/>
      <c r="MMY276" s="732"/>
      <c r="MMZ276" s="732"/>
      <c r="MNA276" s="732"/>
      <c r="MNB276" s="732"/>
      <c r="MNC276" s="732"/>
      <c r="MND276" s="732"/>
      <c r="MNE276" s="732"/>
      <c r="MNF276" s="732"/>
      <c r="MNG276" s="732"/>
      <c r="MNH276" s="732"/>
      <c r="MNI276" s="732"/>
      <c r="MNJ276" s="732"/>
      <c r="MNK276" s="732"/>
      <c r="MNL276" s="732"/>
      <c r="MNM276" s="733"/>
      <c r="MNN276" s="733"/>
      <c r="MNO276" s="733"/>
      <c r="MNP276" s="733"/>
      <c r="MNQ276" s="733"/>
      <c r="MNR276" s="732"/>
      <c r="MNS276" s="732"/>
      <c r="MNT276" s="733"/>
      <c r="MNU276" s="733"/>
      <c r="MNV276" s="732"/>
      <c r="MNW276" s="732"/>
      <c r="MNX276" s="733"/>
      <c r="MNY276" s="733"/>
      <c r="MNZ276" s="732"/>
      <c r="MOA276" s="732"/>
      <c r="MOB276" s="732"/>
      <c r="MOC276" s="732"/>
      <c r="MOD276" s="732"/>
      <c r="MOE276" s="732"/>
      <c r="MOF276" s="732"/>
      <c r="MOG276" s="733"/>
      <c r="MOH276" s="733"/>
      <c r="MOI276" s="732"/>
      <c r="MOJ276" s="732"/>
      <c r="MOK276" s="733"/>
      <c r="MOL276" s="733"/>
      <c r="MOM276" s="732"/>
      <c r="MON276" s="732"/>
      <c r="MOO276" s="732"/>
      <c r="MOP276" s="732"/>
      <c r="MOQ276" s="732"/>
      <c r="MOR276" s="731"/>
      <c r="MOS276" s="734"/>
      <c r="MOT276" s="732"/>
      <c r="MOU276" s="732"/>
      <c r="MOV276" s="732"/>
      <c r="MOW276" s="732"/>
      <c r="MOX276" s="732"/>
      <c r="MOY276" s="732"/>
      <c r="MOZ276" s="732"/>
      <c r="MPA276" s="735"/>
      <c r="MPB276" s="735"/>
      <c r="MPC276" s="735"/>
      <c r="MPD276" s="735"/>
      <c r="MPE276" s="735"/>
      <c r="MPF276" s="735"/>
      <c r="MPG276" s="735"/>
      <c r="MPH276" s="735"/>
      <c r="MPI276" s="735"/>
      <c r="MPJ276" s="735"/>
      <c r="MPK276" s="735"/>
      <c r="MPL276" s="735"/>
      <c r="MPM276" s="735"/>
      <c r="MPN276" s="735"/>
      <c r="MPO276" s="735"/>
      <c r="MPP276" s="735"/>
      <c r="MPQ276" s="735"/>
      <c r="MPR276" s="735"/>
      <c r="MPS276" s="735"/>
      <c r="MPT276" s="735"/>
      <c r="MPU276" s="735"/>
      <c r="MPV276" s="735"/>
      <c r="MPW276" s="735"/>
      <c r="MPX276" s="735"/>
      <c r="MPY276" s="735"/>
      <c r="MPZ276" s="735"/>
      <c r="MQA276" s="735"/>
      <c r="MQB276" s="735"/>
      <c r="MQC276" s="735"/>
      <c r="MQD276" s="735"/>
      <c r="MQE276" s="735"/>
      <c r="MQF276" s="735"/>
      <c r="MQG276" s="735"/>
      <c r="MQH276" s="735"/>
      <c r="MQI276" s="735"/>
      <c r="MQJ276" s="735"/>
      <c r="MQK276" s="735"/>
      <c r="MQL276" s="735"/>
      <c r="MQM276" s="735"/>
      <c r="MQN276" s="735"/>
      <c r="MQO276" s="735"/>
      <c r="MQP276" s="735"/>
      <c r="MQQ276" s="735"/>
      <c r="MQR276" s="735"/>
      <c r="MQS276" s="732"/>
      <c r="MQT276" s="732"/>
      <c r="MQU276" s="732"/>
      <c r="MQV276" s="732"/>
      <c r="MQW276" s="732"/>
      <c r="MQX276" s="732"/>
      <c r="MQY276" s="732"/>
      <c r="MQZ276" s="732"/>
      <c r="MRA276" s="732"/>
      <c r="MRB276" s="732"/>
      <c r="MRC276" s="732"/>
      <c r="MRD276" s="732"/>
      <c r="MRE276" s="732"/>
      <c r="MRF276" s="732"/>
      <c r="MRG276" s="732"/>
      <c r="MRH276" s="732"/>
      <c r="MRI276" s="732"/>
      <c r="MRJ276" s="732"/>
      <c r="MRK276" s="732"/>
      <c r="MRL276" s="732"/>
      <c r="MRM276" s="732"/>
      <c r="MRN276" s="732"/>
      <c r="MRO276" s="732"/>
      <c r="MRP276" s="732"/>
      <c r="MRQ276" s="733"/>
      <c r="MRR276" s="733"/>
      <c r="MRS276" s="733"/>
      <c r="MRT276" s="733"/>
      <c r="MRU276" s="733"/>
      <c r="MRV276" s="732"/>
      <c r="MRW276" s="732"/>
      <c r="MRX276" s="733"/>
      <c r="MRY276" s="733"/>
      <c r="MRZ276" s="732"/>
      <c r="MSA276" s="732"/>
      <c r="MSB276" s="733"/>
      <c r="MSC276" s="733"/>
      <c r="MSD276" s="732"/>
      <c r="MSE276" s="732"/>
      <c r="MSF276" s="732"/>
      <c r="MSG276" s="732"/>
      <c r="MSH276" s="732"/>
      <c r="MSI276" s="732"/>
      <c r="MSJ276" s="732"/>
      <c r="MSK276" s="733"/>
      <c r="MSL276" s="733"/>
      <c r="MSM276" s="732"/>
      <c r="MSN276" s="732"/>
      <c r="MSO276" s="733"/>
      <c r="MSP276" s="733"/>
      <c r="MSQ276" s="732"/>
      <c r="MSR276" s="732"/>
      <c r="MSS276" s="732"/>
      <c r="MST276" s="732"/>
      <c r="MSU276" s="732"/>
      <c r="MSV276" s="731"/>
      <c r="MSW276" s="734"/>
      <c r="MSX276" s="732"/>
      <c r="MSY276" s="732"/>
      <c r="MSZ276" s="732"/>
      <c r="MTA276" s="732"/>
      <c r="MTB276" s="732"/>
      <c r="MTC276" s="732"/>
      <c r="MTD276" s="732"/>
      <c r="MTE276" s="735"/>
      <c r="MTF276" s="735"/>
      <c r="MTG276" s="735"/>
      <c r="MTH276" s="735"/>
      <c r="MTI276" s="735"/>
      <c r="MTJ276" s="735"/>
      <c r="MTK276" s="735"/>
      <c r="MTL276" s="735"/>
      <c r="MTM276" s="735"/>
      <c r="MTN276" s="735"/>
      <c r="MTO276" s="735"/>
      <c r="MTP276" s="735"/>
      <c r="MTQ276" s="735"/>
      <c r="MTR276" s="735"/>
      <c r="MTS276" s="735"/>
      <c r="MTT276" s="735"/>
      <c r="MTU276" s="735"/>
      <c r="MTV276" s="735"/>
      <c r="MTW276" s="735"/>
      <c r="MTX276" s="735"/>
      <c r="MTY276" s="735"/>
      <c r="MTZ276" s="735"/>
      <c r="MUA276" s="735"/>
      <c r="MUB276" s="735"/>
      <c r="MUC276" s="735"/>
      <c r="MUD276" s="735"/>
      <c r="MUE276" s="735"/>
      <c r="MUF276" s="735"/>
      <c r="MUG276" s="735"/>
      <c r="MUH276" s="735"/>
      <c r="MUI276" s="735"/>
      <c r="MUJ276" s="735"/>
      <c r="MUK276" s="735"/>
      <c r="MUL276" s="735"/>
      <c r="MUM276" s="735"/>
      <c r="MUN276" s="735"/>
      <c r="MUO276" s="735"/>
      <c r="MUP276" s="735"/>
      <c r="MUQ276" s="735"/>
      <c r="MUR276" s="735"/>
      <c r="MUS276" s="735"/>
      <c r="MUT276" s="735"/>
      <c r="MUU276" s="735"/>
      <c r="MUV276" s="735"/>
      <c r="MUW276" s="732"/>
      <c r="MUX276" s="732"/>
      <c r="MUY276" s="732"/>
      <c r="MUZ276" s="732"/>
      <c r="MVA276" s="732"/>
      <c r="MVB276" s="732"/>
      <c r="MVC276" s="732"/>
      <c r="MVD276" s="732"/>
      <c r="MVE276" s="732"/>
      <c r="MVF276" s="732"/>
      <c r="MVG276" s="732"/>
      <c r="MVH276" s="732"/>
      <c r="MVI276" s="732"/>
      <c r="MVJ276" s="732"/>
      <c r="MVK276" s="732"/>
      <c r="MVL276" s="732"/>
      <c r="MVM276" s="732"/>
      <c r="MVN276" s="732"/>
      <c r="MVO276" s="732"/>
      <c r="MVP276" s="732"/>
      <c r="MVQ276" s="732"/>
      <c r="MVR276" s="732"/>
      <c r="MVS276" s="732"/>
      <c r="MVT276" s="732"/>
      <c r="MVU276" s="733"/>
      <c r="MVV276" s="733"/>
      <c r="MVW276" s="733"/>
      <c r="MVX276" s="733"/>
      <c r="MVY276" s="733"/>
      <c r="MVZ276" s="732"/>
      <c r="MWA276" s="732"/>
      <c r="MWB276" s="733"/>
      <c r="MWC276" s="733"/>
      <c r="MWD276" s="732"/>
      <c r="MWE276" s="732"/>
      <c r="MWF276" s="733"/>
      <c r="MWG276" s="733"/>
      <c r="MWH276" s="732"/>
      <c r="MWI276" s="732"/>
      <c r="MWJ276" s="732"/>
      <c r="MWK276" s="732"/>
      <c r="MWL276" s="732"/>
      <c r="MWM276" s="732"/>
      <c r="MWN276" s="732"/>
      <c r="MWO276" s="733"/>
      <c r="MWP276" s="733"/>
      <c r="MWQ276" s="732"/>
      <c r="MWR276" s="732"/>
      <c r="MWS276" s="733"/>
      <c r="MWT276" s="733"/>
      <c r="MWU276" s="732"/>
      <c r="MWV276" s="732"/>
      <c r="MWW276" s="732"/>
      <c r="MWX276" s="732"/>
      <c r="MWY276" s="732"/>
      <c r="MWZ276" s="731"/>
      <c r="MXA276" s="734"/>
      <c r="MXB276" s="732"/>
      <c r="MXC276" s="732"/>
      <c r="MXD276" s="732"/>
      <c r="MXE276" s="732"/>
      <c r="MXF276" s="732"/>
      <c r="MXG276" s="732"/>
      <c r="MXH276" s="732"/>
      <c r="MXI276" s="735"/>
      <c r="MXJ276" s="735"/>
      <c r="MXK276" s="735"/>
      <c r="MXL276" s="735"/>
      <c r="MXM276" s="735"/>
      <c r="MXN276" s="735"/>
      <c r="MXO276" s="735"/>
      <c r="MXP276" s="735"/>
      <c r="MXQ276" s="735"/>
      <c r="MXR276" s="735"/>
      <c r="MXS276" s="735"/>
      <c r="MXT276" s="735"/>
      <c r="MXU276" s="735"/>
      <c r="MXV276" s="735"/>
      <c r="MXW276" s="735"/>
      <c r="MXX276" s="735"/>
      <c r="MXY276" s="735"/>
      <c r="MXZ276" s="735"/>
      <c r="MYA276" s="735"/>
      <c r="MYB276" s="735"/>
      <c r="MYC276" s="735"/>
      <c r="MYD276" s="735"/>
      <c r="MYE276" s="735"/>
      <c r="MYF276" s="735"/>
      <c r="MYG276" s="735"/>
      <c r="MYH276" s="735"/>
      <c r="MYI276" s="735"/>
      <c r="MYJ276" s="735"/>
      <c r="MYK276" s="735"/>
      <c r="MYL276" s="735"/>
      <c r="MYM276" s="735"/>
      <c r="MYN276" s="735"/>
      <c r="MYO276" s="735"/>
      <c r="MYP276" s="735"/>
      <c r="MYQ276" s="735"/>
      <c r="MYR276" s="735"/>
      <c r="MYS276" s="735"/>
      <c r="MYT276" s="735"/>
      <c r="MYU276" s="735"/>
      <c r="MYV276" s="735"/>
      <c r="MYW276" s="735"/>
      <c r="MYX276" s="735"/>
      <c r="MYY276" s="735"/>
      <c r="MYZ276" s="735"/>
      <c r="MZA276" s="732"/>
      <c r="MZB276" s="732"/>
      <c r="MZC276" s="732"/>
      <c r="MZD276" s="732"/>
      <c r="MZE276" s="732"/>
      <c r="MZF276" s="732"/>
      <c r="MZG276" s="732"/>
      <c r="MZH276" s="732"/>
      <c r="MZI276" s="732"/>
      <c r="MZJ276" s="732"/>
      <c r="MZK276" s="732"/>
      <c r="MZL276" s="732"/>
      <c r="MZM276" s="732"/>
      <c r="MZN276" s="732"/>
      <c r="MZO276" s="732"/>
      <c r="MZP276" s="732"/>
      <c r="MZQ276" s="732"/>
      <c r="MZR276" s="732"/>
      <c r="MZS276" s="732"/>
      <c r="MZT276" s="732"/>
      <c r="MZU276" s="732"/>
      <c r="MZV276" s="732"/>
      <c r="MZW276" s="732"/>
      <c r="MZX276" s="732"/>
      <c r="MZY276" s="733"/>
      <c r="MZZ276" s="733"/>
      <c r="NAA276" s="733"/>
      <c r="NAB276" s="733"/>
      <c r="NAC276" s="733"/>
      <c r="NAD276" s="732"/>
      <c r="NAE276" s="732"/>
      <c r="NAF276" s="733"/>
      <c r="NAG276" s="733"/>
      <c r="NAH276" s="732"/>
      <c r="NAI276" s="732"/>
      <c r="NAJ276" s="733"/>
      <c r="NAK276" s="733"/>
      <c r="NAL276" s="732"/>
      <c r="NAM276" s="732"/>
      <c r="NAN276" s="732"/>
      <c r="NAO276" s="732"/>
      <c r="NAP276" s="732"/>
      <c r="NAQ276" s="732"/>
      <c r="NAR276" s="732"/>
      <c r="NAS276" s="733"/>
      <c r="NAT276" s="733"/>
      <c r="NAU276" s="732"/>
      <c r="NAV276" s="732"/>
      <c r="NAW276" s="733"/>
      <c r="NAX276" s="733"/>
      <c r="NAY276" s="732"/>
      <c r="NAZ276" s="732"/>
      <c r="NBA276" s="732"/>
      <c r="NBB276" s="732"/>
      <c r="NBC276" s="732"/>
      <c r="NBD276" s="731"/>
      <c r="NBE276" s="734"/>
      <c r="NBF276" s="732"/>
      <c r="NBG276" s="732"/>
      <c r="NBH276" s="732"/>
      <c r="NBI276" s="732"/>
      <c r="NBJ276" s="732"/>
      <c r="NBK276" s="732"/>
      <c r="NBL276" s="732"/>
      <c r="NBM276" s="735"/>
      <c r="NBN276" s="735"/>
      <c r="NBO276" s="735"/>
      <c r="NBP276" s="735"/>
      <c r="NBQ276" s="735"/>
      <c r="NBR276" s="735"/>
      <c r="NBS276" s="735"/>
      <c r="NBT276" s="735"/>
      <c r="NBU276" s="735"/>
      <c r="NBV276" s="735"/>
      <c r="NBW276" s="735"/>
      <c r="NBX276" s="735"/>
      <c r="NBY276" s="735"/>
      <c r="NBZ276" s="735"/>
      <c r="NCA276" s="735"/>
      <c r="NCB276" s="735"/>
      <c r="NCC276" s="735"/>
      <c r="NCD276" s="735"/>
      <c r="NCE276" s="735"/>
      <c r="NCF276" s="735"/>
      <c r="NCG276" s="735"/>
      <c r="NCH276" s="735"/>
      <c r="NCI276" s="735"/>
      <c r="NCJ276" s="735"/>
      <c r="NCK276" s="735"/>
      <c r="NCL276" s="735"/>
      <c r="NCM276" s="735"/>
      <c r="NCN276" s="735"/>
      <c r="NCO276" s="735"/>
      <c r="NCP276" s="735"/>
      <c r="NCQ276" s="735"/>
      <c r="NCR276" s="735"/>
      <c r="NCS276" s="735"/>
      <c r="NCT276" s="735"/>
      <c r="NCU276" s="735"/>
      <c r="NCV276" s="735"/>
      <c r="NCW276" s="735"/>
      <c r="NCX276" s="735"/>
      <c r="NCY276" s="735"/>
      <c r="NCZ276" s="735"/>
      <c r="NDA276" s="735"/>
      <c r="NDB276" s="735"/>
      <c r="NDC276" s="735"/>
      <c r="NDD276" s="735"/>
      <c r="NDE276" s="732"/>
      <c r="NDF276" s="732"/>
      <c r="NDG276" s="732"/>
      <c r="NDH276" s="732"/>
      <c r="NDI276" s="732"/>
      <c r="NDJ276" s="732"/>
      <c r="NDK276" s="732"/>
      <c r="NDL276" s="732"/>
      <c r="NDM276" s="732"/>
      <c r="NDN276" s="732"/>
      <c r="NDO276" s="732"/>
      <c r="NDP276" s="732"/>
      <c r="NDQ276" s="732"/>
      <c r="NDR276" s="732"/>
      <c r="NDS276" s="732"/>
      <c r="NDT276" s="732"/>
      <c r="NDU276" s="732"/>
      <c r="NDV276" s="732"/>
      <c r="NDW276" s="732"/>
      <c r="NDX276" s="732"/>
      <c r="NDY276" s="732"/>
      <c r="NDZ276" s="732"/>
      <c r="NEA276" s="732"/>
      <c r="NEB276" s="732"/>
      <c r="NEC276" s="733"/>
      <c r="NED276" s="733"/>
      <c r="NEE276" s="733"/>
      <c r="NEF276" s="733"/>
      <c r="NEG276" s="733"/>
      <c r="NEH276" s="732"/>
      <c r="NEI276" s="732"/>
      <c r="NEJ276" s="733"/>
      <c r="NEK276" s="733"/>
      <c r="NEL276" s="732"/>
      <c r="NEM276" s="732"/>
      <c r="NEN276" s="733"/>
      <c r="NEO276" s="733"/>
      <c r="NEP276" s="732"/>
      <c r="NEQ276" s="732"/>
      <c r="NER276" s="732"/>
      <c r="NES276" s="732"/>
      <c r="NET276" s="732"/>
      <c r="NEU276" s="732"/>
      <c r="NEV276" s="732"/>
      <c r="NEW276" s="733"/>
      <c r="NEX276" s="733"/>
      <c r="NEY276" s="732"/>
      <c r="NEZ276" s="732"/>
      <c r="NFA276" s="733"/>
      <c r="NFB276" s="733"/>
      <c r="NFC276" s="732"/>
      <c r="NFD276" s="732"/>
      <c r="NFE276" s="732"/>
      <c r="NFF276" s="732"/>
      <c r="NFG276" s="732"/>
      <c r="NFH276" s="731"/>
      <c r="NFI276" s="734"/>
      <c r="NFJ276" s="732"/>
      <c r="NFK276" s="732"/>
      <c r="NFL276" s="732"/>
      <c r="NFM276" s="732"/>
      <c r="NFN276" s="732"/>
      <c r="NFO276" s="732"/>
      <c r="NFP276" s="732"/>
      <c r="NFQ276" s="735"/>
      <c r="NFR276" s="735"/>
      <c r="NFS276" s="735"/>
      <c r="NFT276" s="735"/>
      <c r="NFU276" s="735"/>
      <c r="NFV276" s="735"/>
      <c r="NFW276" s="735"/>
      <c r="NFX276" s="735"/>
      <c r="NFY276" s="735"/>
      <c r="NFZ276" s="735"/>
      <c r="NGA276" s="735"/>
      <c r="NGB276" s="735"/>
      <c r="NGC276" s="735"/>
      <c r="NGD276" s="735"/>
      <c r="NGE276" s="735"/>
      <c r="NGF276" s="735"/>
      <c r="NGG276" s="735"/>
      <c r="NGH276" s="735"/>
      <c r="NGI276" s="735"/>
      <c r="NGJ276" s="735"/>
      <c r="NGK276" s="735"/>
      <c r="NGL276" s="735"/>
      <c r="NGM276" s="735"/>
      <c r="NGN276" s="735"/>
      <c r="NGO276" s="735"/>
      <c r="NGP276" s="735"/>
      <c r="NGQ276" s="735"/>
      <c r="NGR276" s="735"/>
      <c r="NGS276" s="735"/>
      <c r="NGT276" s="735"/>
      <c r="NGU276" s="735"/>
      <c r="NGV276" s="735"/>
      <c r="NGW276" s="735"/>
      <c r="NGX276" s="735"/>
      <c r="NGY276" s="735"/>
      <c r="NGZ276" s="735"/>
      <c r="NHA276" s="735"/>
      <c r="NHB276" s="735"/>
      <c r="NHC276" s="735"/>
      <c r="NHD276" s="735"/>
      <c r="NHE276" s="735"/>
      <c r="NHF276" s="735"/>
      <c r="NHG276" s="735"/>
      <c r="NHH276" s="735"/>
      <c r="NHI276" s="732"/>
      <c r="NHJ276" s="732"/>
      <c r="NHK276" s="732"/>
      <c r="NHL276" s="732"/>
      <c r="NHM276" s="732"/>
      <c r="NHN276" s="732"/>
      <c r="NHO276" s="732"/>
      <c r="NHP276" s="732"/>
      <c r="NHQ276" s="732"/>
      <c r="NHR276" s="732"/>
      <c r="NHS276" s="732"/>
      <c r="NHT276" s="732"/>
      <c r="NHU276" s="732"/>
      <c r="NHV276" s="732"/>
      <c r="NHW276" s="732"/>
      <c r="NHX276" s="732"/>
      <c r="NHY276" s="732"/>
      <c r="NHZ276" s="732"/>
      <c r="NIA276" s="732"/>
      <c r="NIB276" s="732"/>
      <c r="NIC276" s="732"/>
      <c r="NID276" s="732"/>
      <c r="NIE276" s="732"/>
      <c r="NIF276" s="732"/>
      <c r="NIG276" s="733"/>
      <c r="NIH276" s="733"/>
      <c r="NII276" s="733"/>
      <c r="NIJ276" s="733"/>
      <c r="NIK276" s="733"/>
      <c r="NIL276" s="732"/>
      <c r="NIM276" s="732"/>
      <c r="NIN276" s="733"/>
      <c r="NIO276" s="733"/>
      <c r="NIP276" s="732"/>
      <c r="NIQ276" s="732"/>
      <c r="NIR276" s="733"/>
      <c r="NIS276" s="733"/>
      <c r="NIT276" s="732"/>
      <c r="NIU276" s="732"/>
      <c r="NIV276" s="732"/>
      <c r="NIW276" s="732"/>
      <c r="NIX276" s="732"/>
      <c r="NIY276" s="732"/>
      <c r="NIZ276" s="732"/>
      <c r="NJA276" s="733"/>
      <c r="NJB276" s="733"/>
      <c r="NJC276" s="732"/>
      <c r="NJD276" s="732"/>
      <c r="NJE276" s="733"/>
      <c r="NJF276" s="733"/>
      <c r="NJG276" s="732"/>
      <c r="NJH276" s="732"/>
      <c r="NJI276" s="732"/>
      <c r="NJJ276" s="732"/>
      <c r="NJK276" s="732"/>
      <c r="NJL276" s="731"/>
      <c r="NJM276" s="734"/>
      <c r="NJN276" s="732"/>
      <c r="NJO276" s="732"/>
      <c r="NJP276" s="732"/>
      <c r="NJQ276" s="732"/>
      <c r="NJR276" s="732"/>
      <c r="NJS276" s="732"/>
      <c r="NJT276" s="732"/>
      <c r="NJU276" s="735"/>
      <c r="NJV276" s="735"/>
      <c r="NJW276" s="735"/>
      <c r="NJX276" s="735"/>
      <c r="NJY276" s="735"/>
      <c r="NJZ276" s="735"/>
      <c r="NKA276" s="735"/>
      <c r="NKB276" s="735"/>
      <c r="NKC276" s="735"/>
      <c r="NKD276" s="735"/>
      <c r="NKE276" s="735"/>
      <c r="NKF276" s="735"/>
      <c r="NKG276" s="735"/>
      <c r="NKH276" s="735"/>
      <c r="NKI276" s="735"/>
      <c r="NKJ276" s="735"/>
      <c r="NKK276" s="735"/>
      <c r="NKL276" s="735"/>
      <c r="NKM276" s="735"/>
      <c r="NKN276" s="735"/>
      <c r="NKO276" s="735"/>
      <c r="NKP276" s="735"/>
      <c r="NKQ276" s="735"/>
      <c r="NKR276" s="735"/>
      <c r="NKS276" s="735"/>
      <c r="NKT276" s="735"/>
      <c r="NKU276" s="735"/>
      <c r="NKV276" s="735"/>
      <c r="NKW276" s="735"/>
      <c r="NKX276" s="735"/>
      <c r="NKY276" s="735"/>
      <c r="NKZ276" s="735"/>
      <c r="NLA276" s="735"/>
      <c r="NLB276" s="735"/>
      <c r="NLC276" s="735"/>
      <c r="NLD276" s="735"/>
      <c r="NLE276" s="735"/>
      <c r="NLF276" s="735"/>
      <c r="NLG276" s="735"/>
      <c r="NLH276" s="735"/>
      <c r="NLI276" s="735"/>
      <c r="NLJ276" s="735"/>
      <c r="NLK276" s="735"/>
      <c r="NLL276" s="735"/>
      <c r="NLM276" s="732"/>
      <c r="NLN276" s="732"/>
      <c r="NLO276" s="732"/>
      <c r="NLP276" s="732"/>
      <c r="NLQ276" s="732"/>
      <c r="NLR276" s="732"/>
      <c r="NLS276" s="732"/>
      <c r="NLT276" s="732"/>
      <c r="NLU276" s="732"/>
      <c r="NLV276" s="732"/>
      <c r="NLW276" s="732"/>
      <c r="NLX276" s="732"/>
      <c r="NLY276" s="732"/>
      <c r="NLZ276" s="732"/>
      <c r="NMA276" s="732"/>
      <c r="NMB276" s="732"/>
      <c r="NMC276" s="732"/>
      <c r="NMD276" s="732"/>
      <c r="NME276" s="732"/>
      <c r="NMF276" s="732"/>
      <c r="NMG276" s="732"/>
      <c r="NMH276" s="732"/>
      <c r="NMI276" s="732"/>
      <c r="NMJ276" s="732"/>
      <c r="NMK276" s="733"/>
      <c r="NML276" s="733"/>
      <c r="NMM276" s="733"/>
      <c r="NMN276" s="733"/>
      <c r="NMO276" s="733"/>
      <c r="NMP276" s="732"/>
      <c r="NMQ276" s="732"/>
      <c r="NMR276" s="733"/>
      <c r="NMS276" s="733"/>
      <c r="NMT276" s="732"/>
      <c r="NMU276" s="732"/>
      <c r="NMV276" s="733"/>
      <c r="NMW276" s="733"/>
      <c r="NMX276" s="732"/>
      <c r="NMY276" s="732"/>
      <c r="NMZ276" s="732"/>
      <c r="NNA276" s="732"/>
      <c r="NNB276" s="732"/>
      <c r="NNC276" s="732"/>
      <c r="NND276" s="732"/>
      <c r="NNE276" s="733"/>
      <c r="NNF276" s="733"/>
      <c r="NNG276" s="732"/>
      <c r="NNH276" s="732"/>
      <c r="NNI276" s="733"/>
      <c r="NNJ276" s="733"/>
      <c r="NNK276" s="732"/>
      <c r="NNL276" s="732"/>
      <c r="NNM276" s="732"/>
      <c r="NNN276" s="732"/>
      <c r="NNO276" s="732"/>
      <c r="NNP276" s="731"/>
      <c r="NNQ276" s="734"/>
      <c r="NNR276" s="732"/>
      <c r="NNS276" s="732"/>
      <c r="NNT276" s="732"/>
      <c r="NNU276" s="732"/>
      <c r="NNV276" s="732"/>
      <c r="NNW276" s="732"/>
      <c r="NNX276" s="732"/>
      <c r="NNY276" s="735"/>
      <c r="NNZ276" s="735"/>
      <c r="NOA276" s="735"/>
      <c r="NOB276" s="735"/>
      <c r="NOC276" s="735"/>
      <c r="NOD276" s="735"/>
      <c r="NOE276" s="735"/>
      <c r="NOF276" s="735"/>
      <c r="NOG276" s="735"/>
      <c r="NOH276" s="735"/>
      <c r="NOI276" s="735"/>
      <c r="NOJ276" s="735"/>
      <c r="NOK276" s="735"/>
      <c r="NOL276" s="735"/>
      <c r="NOM276" s="735"/>
      <c r="NON276" s="735"/>
      <c r="NOO276" s="735"/>
      <c r="NOP276" s="735"/>
      <c r="NOQ276" s="735"/>
      <c r="NOR276" s="735"/>
      <c r="NOS276" s="735"/>
      <c r="NOT276" s="735"/>
      <c r="NOU276" s="735"/>
      <c r="NOV276" s="735"/>
      <c r="NOW276" s="735"/>
      <c r="NOX276" s="735"/>
      <c r="NOY276" s="735"/>
      <c r="NOZ276" s="735"/>
      <c r="NPA276" s="735"/>
      <c r="NPB276" s="735"/>
      <c r="NPC276" s="735"/>
      <c r="NPD276" s="735"/>
      <c r="NPE276" s="735"/>
      <c r="NPF276" s="735"/>
      <c r="NPG276" s="735"/>
      <c r="NPH276" s="735"/>
      <c r="NPI276" s="735"/>
      <c r="NPJ276" s="735"/>
      <c r="NPK276" s="735"/>
      <c r="NPL276" s="735"/>
      <c r="NPM276" s="735"/>
      <c r="NPN276" s="735"/>
      <c r="NPO276" s="735"/>
      <c r="NPP276" s="735"/>
      <c r="NPQ276" s="732"/>
      <c r="NPR276" s="732"/>
      <c r="NPS276" s="732"/>
      <c r="NPT276" s="732"/>
      <c r="NPU276" s="732"/>
      <c r="NPV276" s="732"/>
      <c r="NPW276" s="732"/>
      <c r="NPX276" s="732"/>
      <c r="NPY276" s="732"/>
      <c r="NPZ276" s="732"/>
      <c r="NQA276" s="732"/>
      <c r="NQB276" s="732"/>
      <c r="NQC276" s="732"/>
      <c r="NQD276" s="732"/>
      <c r="NQE276" s="732"/>
      <c r="NQF276" s="732"/>
      <c r="NQG276" s="732"/>
      <c r="NQH276" s="732"/>
      <c r="NQI276" s="732"/>
      <c r="NQJ276" s="732"/>
      <c r="NQK276" s="732"/>
      <c r="NQL276" s="732"/>
      <c r="NQM276" s="732"/>
      <c r="NQN276" s="732"/>
      <c r="NQO276" s="733"/>
      <c r="NQP276" s="733"/>
      <c r="NQQ276" s="733"/>
      <c r="NQR276" s="733"/>
      <c r="NQS276" s="733"/>
      <c r="NQT276" s="732"/>
      <c r="NQU276" s="732"/>
      <c r="NQV276" s="733"/>
      <c r="NQW276" s="733"/>
      <c r="NQX276" s="732"/>
      <c r="NQY276" s="732"/>
      <c r="NQZ276" s="733"/>
      <c r="NRA276" s="733"/>
      <c r="NRB276" s="732"/>
      <c r="NRC276" s="732"/>
      <c r="NRD276" s="732"/>
      <c r="NRE276" s="732"/>
      <c r="NRF276" s="732"/>
      <c r="NRG276" s="732"/>
      <c r="NRH276" s="732"/>
      <c r="NRI276" s="733"/>
      <c r="NRJ276" s="733"/>
      <c r="NRK276" s="732"/>
      <c r="NRL276" s="732"/>
      <c r="NRM276" s="733"/>
      <c r="NRN276" s="733"/>
      <c r="NRO276" s="732"/>
      <c r="NRP276" s="732"/>
      <c r="NRQ276" s="732"/>
      <c r="NRR276" s="732"/>
      <c r="NRS276" s="732"/>
      <c r="NRT276" s="731"/>
      <c r="NRU276" s="734"/>
      <c r="NRV276" s="732"/>
      <c r="NRW276" s="732"/>
      <c r="NRX276" s="732"/>
      <c r="NRY276" s="732"/>
      <c r="NRZ276" s="732"/>
      <c r="NSA276" s="732"/>
      <c r="NSB276" s="732"/>
      <c r="NSC276" s="735"/>
      <c r="NSD276" s="735"/>
      <c r="NSE276" s="735"/>
      <c r="NSF276" s="735"/>
      <c r="NSG276" s="735"/>
      <c r="NSH276" s="735"/>
      <c r="NSI276" s="735"/>
      <c r="NSJ276" s="735"/>
      <c r="NSK276" s="735"/>
      <c r="NSL276" s="735"/>
      <c r="NSM276" s="735"/>
      <c r="NSN276" s="735"/>
      <c r="NSO276" s="735"/>
      <c r="NSP276" s="735"/>
      <c r="NSQ276" s="735"/>
      <c r="NSR276" s="735"/>
      <c r="NSS276" s="735"/>
      <c r="NST276" s="735"/>
      <c r="NSU276" s="735"/>
      <c r="NSV276" s="735"/>
      <c r="NSW276" s="735"/>
      <c r="NSX276" s="735"/>
      <c r="NSY276" s="735"/>
      <c r="NSZ276" s="735"/>
      <c r="NTA276" s="735"/>
      <c r="NTB276" s="735"/>
      <c r="NTC276" s="735"/>
      <c r="NTD276" s="735"/>
      <c r="NTE276" s="735"/>
      <c r="NTF276" s="735"/>
      <c r="NTG276" s="735"/>
      <c r="NTH276" s="735"/>
      <c r="NTI276" s="735"/>
      <c r="NTJ276" s="735"/>
      <c r="NTK276" s="735"/>
      <c r="NTL276" s="735"/>
      <c r="NTM276" s="735"/>
      <c r="NTN276" s="735"/>
      <c r="NTO276" s="735"/>
      <c r="NTP276" s="735"/>
      <c r="NTQ276" s="735"/>
      <c r="NTR276" s="735"/>
      <c r="NTS276" s="735"/>
      <c r="NTT276" s="735"/>
      <c r="NTU276" s="732"/>
      <c r="NTV276" s="732"/>
      <c r="NTW276" s="732"/>
      <c r="NTX276" s="732"/>
      <c r="NTY276" s="732"/>
      <c r="NTZ276" s="732"/>
      <c r="NUA276" s="732"/>
      <c r="NUB276" s="732"/>
      <c r="NUC276" s="732"/>
      <c r="NUD276" s="732"/>
      <c r="NUE276" s="732"/>
      <c r="NUF276" s="732"/>
      <c r="NUG276" s="732"/>
      <c r="NUH276" s="732"/>
      <c r="NUI276" s="732"/>
      <c r="NUJ276" s="732"/>
      <c r="NUK276" s="732"/>
      <c r="NUL276" s="732"/>
      <c r="NUM276" s="732"/>
      <c r="NUN276" s="732"/>
      <c r="NUO276" s="732"/>
      <c r="NUP276" s="732"/>
      <c r="NUQ276" s="732"/>
      <c r="NUR276" s="732"/>
      <c r="NUS276" s="733"/>
      <c r="NUT276" s="733"/>
      <c r="NUU276" s="733"/>
      <c r="NUV276" s="733"/>
      <c r="NUW276" s="733"/>
      <c r="NUX276" s="732"/>
      <c r="NUY276" s="732"/>
      <c r="NUZ276" s="733"/>
      <c r="NVA276" s="733"/>
      <c r="NVB276" s="732"/>
      <c r="NVC276" s="732"/>
      <c r="NVD276" s="733"/>
      <c r="NVE276" s="733"/>
      <c r="NVF276" s="732"/>
      <c r="NVG276" s="732"/>
      <c r="NVH276" s="732"/>
      <c r="NVI276" s="732"/>
      <c r="NVJ276" s="732"/>
      <c r="NVK276" s="732"/>
      <c r="NVL276" s="732"/>
      <c r="NVM276" s="733"/>
      <c r="NVN276" s="733"/>
      <c r="NVO276" s="732"/>
      <c r="NVP276" s="732"/>
      <c r="NVQ276" s="733"/>
      <c r="NVR276" s="733"/>
      <c r="NVS276" s="732"/>
      <c r="NVT276" s="732"/>
      <c r="NVU276" s="732"/>
      <c r="NVV276" s="732"/>
      <c r="NVW276" s="732"/>
      <c r="NVX276" s="731"/>
      <c r="NVY276" s="734"/>
      <c r="NVZ276" s="732"/>
      <c r="NWA276" s="732"/>
      <c r="NWB276" s="732"/>
      <c r="NWC276" s="732"/>
      <c r="NWD276" s="732"/>
      <c r="NWE276" s="732"/>
      <c r="NWF276" s="732"/>
      <c r="NWG276" s="735"/>
      <c r="NWH276" s="735"/>
      <c r="NWI276" s="735"/>
      <c r="NWJ276" s="735"/>
      <c r="NWK276" s="735"/>
      <c r="NWL276" s="735"/>
      <c r="NWM276" s="735"/>
      <c r="NWN276" s="735"/>
      <c r="NWO276" s="735"/>
      <c r="NWP276" s="735"/>
      <c r="NWQ276" s="735"/>
      <c r="NWR276" s="735"/>
      <c r="NWS276" s="735"/>
      <c r="NWT276" s="735"/>
      <c r="NWU276" s="735"/>
      <c r="NWV276" s="735"/>
      <c r="NWW276" s="735"/>
      <c r="NWX276" s="735"/>
      <c r="NWY276" s="735"/>
      <c r="NWZ276" s="735"/>
      <c r="NXA276" s="735"/>
      <c r="NXB276" s="735"/>
      <c r="NXC276" s="735"/>
      <c r="NXD276" s="735"/>
      <c r="NXE276" s="735"/>
      <c r="NXF276" s="735"/>
      <c r="NXG276" s="735"/>
      <c r="NXH276" s="735"/>
      <c r="NXI276" s="735"/>
      <c r="NXJ276" s="735"/>
      <c r="NXK276" s="735"/>
      <c r="NXL276" s="735"/>
      <c r="NXM276" s="735"/>
      <c r="NXN276" s="735"/>
      <c r="NXO276" s="735"/>
      <c r="NXP276" s="735"/>
      <c r="NXQ276" s="735"/>
      <c r="NXR276" s="735"/>
      <c r="NXS276" s="735"/>
      <c r="NXT276" s="735"/>
      <c r="NXU276" s="735"/>
      <c r="NXV276" s="735"/>
      <c r="NXW276" s="735"/>
      <c r="NXX276" s="735"/>
      <c r="NXY276" s="732"/>
      <c r="NXZ276" s="732"/>
      <c r="NYA276" s="732"/>
      <c r="NYB276" s="732"/>
      <c r="NYC276" s="732"/>
      <c r="NYD276" s="732"/>
      <c r="NYE276" s="732"/>
      <c r="NYF276" s="732"/>
      <c r="NYG276" s="732"/>
      <c r="NYH276" s="732"/>
      <c r="NYI276" s="732"/>
      <c r="NYJ276" s="732"/>
      <c r="NYK276" s="732"/>
      <c r="NYL276" s="732"/>
      <c r="NYM276" s="732"/>
      <c r="NYN276" s="732"/>
      <c r="NYO276" s="732"/>
      <c r="NYP276" s="732"/>
      <c r="NYQ276" s="732"/>
      <c r="NYR276" s="732"/>
      <c r="NYS276" s="732"/>
      <c r="NYT276" s="732"/>
      <c r="NYU276" s="732"/>
      <c r="NYV276" s="732"/>
      <c r="NYW276" s="733"/>
      <c r="NYX276" s="733"/>
      <c r="NYY276" s="733"/>
      <c r="NYZ276" s="733"/>
      <c r="NZA276" s="733"/>
      <c r="NZB276" s="732"/>
      <c r="NZC276" s="732"/>
      <c r="NZD276" s="733"/>
      <c r="NZE276" s="733"/>
      <c r="NZF276" s="732"/>
      <c r="NZG276" s="732"/>
      <c r="NZH276" s="733"/>
      <c r="NZI276" s="733"/>
      <c r="NZJ276" s="732"/>
      <c r="NZK276" s="732"/>
      <c r="NZL276" s="732"/>
      <c r="NZM276" s="732"/>
      <c r="NZN276" s="732"/>
      <c r="NZO276" s="732"/>
      <c r="NZP276" s="732"/>
      <c r="NZQ276" s="733"/>
      <c r="NZR276" s="733"/>
      <c r="NZS276" s="732"/>
      <c r="NZT276" s="732"/>
      <c r="NZU276" s="733"/>
      <c r="NZV276" s="733"/>
      <c r="NZW276" s="732"/>
      <c r="NZX276" s="732"/>
      <c r="NZY276" s="732"/>
      <c r="NZZ276" s="732"/>
      <c r="OAA276" s="732"/>
      <c r="OAB276" s="731"/>
      <c r="OAC276" s="734"/>
      <c r="OAD276" s="732"/>
      <c r="OAE276" s="732"/>
      <c r="OAF276" s="732"/>
      <c r="OAG276" s="732"/>
      <c r="OAH276" s="732"/>
      <c r="OAI276" s="732"/>
      <c r="OAJ276" s="732"/>
      <c r="OAK276" s="735"/>
      <c r="OAL276" s="735"/>
      <c r="OAM276" s="735"/>
      <c r="OAN276" s="735"/>
      <c r="OAO276" s="735"/>
      <c r="OAP276" s="735"/>
      <c r="OAQ276" s="735"/>
      <c r="OAR276" s="735"/>
      <c r="OAS276" s="735"/>
      <c r="OAT276" s="735"/>
      <c r="OAU276" s="735"/>
      <c r="OAV276" s="735"/>
      <c r="OAW276" s="735"/>
      <c r="OAX276" s="735"/>
      <c r="OAY276" s="735"/>
      <c r="OAZ276" s="735"/>
      <c r="OBA276" s="735"/>
      <c r="OBB276" s="735"/>
      <c r="OBC276" s="735"/>
      <c r="OBD276" s="735"/>
      <c r="OBE276" s="735"/>
      <c r="OBF276" s="735"/>
      <c r="OBG276" s="735"/>
      <c r="OBH276" s="735"/>
      <c r="OBI276" s="735"/>
      <c r="OBJ276" s="735"/>
      <c r="OBK276" s="735"/>
      <c r="OBL276" s="735"/>
      <c r="OBM276" s="735"/>
      <c r="OBN276" s="735"/>
      <c r="OBO276" s="735"/>
      <c r="OBP276" s="735"/>
      <c r="OBQ276" s="735"/>
      <c r="OBR276" s="735"/>
      <c r="OBS276" s="735"/>
      <c r="OBT276" s="735"/>
      <c r="OBU276" s="735"/>
      <c r="OBV276" s="735"/>
      <c r="OBW276" s="735"/>
      <c r="OBX276" s="735"/>
      <c r="OBY276" s="735"/>
      <c r="OBZ276" s="735"/>
      <c r="OCA276" s="735"/>
      <c r="OCB276" s="735"/>
      <c r="OCC276" s="732"/>
      <c r="OCD276" s="732"/>
      <c r="OCE276" s="732"/>
      <c r="OCF276" s="732"/>
      <c r="OCG276" s="732"/>
      <c r="OCH276" s="732"/>
      <c r="OCI276" s="732"/>
      <c r="OCJ276" s="732"/>
      <c r="OCK276" s="732"/>
      <c r="OCL276" s="732"/>
      <c r="OCM276" s="732"/>
      <c r="OCN276" s="732"/>
      <c r="OCO276" s="732"/>
      <c r="OCP276" s="732"/>
      <c r="OCQ276" s="732"/>
      <c r="OCR276" s="732"/>
      <c r="OCS276" s="732"/>
      <c r="OCT276" s="732"/>
      <c r="OCU276" s="732"/>
      <c r="OCV276" s="732"/>
      <c r="OCW276" s="732"/>
      <c r="OCX276" s="732"/>
      <c r="OCY276" s="732"/>
      <c r="OCZ276" s="732"/>
      <c r="ODA276" s="733"/>
      <c r="ODB276" s="733"/>
      <c r="ODC276" s="733"/>
      <c r="ODD276" s="733"/>
      <c r="ODE276" s="733"/>
      <c r="ODF276" s="732"/>
      <c r="ODG276" s="732"/>
      <c r="ODH276" s="733"/>
      <c r="ODI276" s="733"/>
      <c r="ODJ276" s="732"/>
      <c r="ODK276" s="732"/>
      <c r="ODL276" s="733"/>
      <c r="ODM276" s="733"/>
      <c r="ODN276" s="732"/>
      <c r="ODO276" s="732"/>
      <c r="ODP276" s="732"/>
      <c r="ODQ276" s="732"/>
      <c r="ODR276" s="732"/>
      <c r="ODS276" s="732"/>
      <c r="ODT276" s="732"/>
      <c r="ODU276" s="733"/>
      <c r="ODV276" s="733"/>
      <c r="ODW276" s="732"/>
      <c r="ODX276" s="732"/>
      <c r="ODY276" s="733"/>
      <c r="ODZ276" s="733"/>
      <c r="OEA276" s="732"/>
      <c r="OEB276" s="732"/>
      <c r="OEC276" s="732"/>
      <c r="OED276" s="732"/>
      <c r="OEE276" s="732"/>
      <c r="OEF276" s="731"/>
      <c r="OEG276" s="734"/>
      <c r="OEH276" s="732"/>
      <c r="OEI276" s="732"/>
      <c r="OEJ276" s="732"/>
      <c r="OEK276" s="732"/>
      <c r="OEL276" s="732"/>
      <c r="OEM276" s="732"/>
      <c r="OEN276" s="732"/>
      <c r="OEO276" s="735"/>
      <c r="OEP276" s="735"/>
      <c r="OEQ276" s="735"/>
      <c r="OER276" s="735"/>
      <c r="OES276" s="735"/>
      <c r="OET276" s="735"/>
      <c r="OEU276" s="735"/>
      <c r="OEV276" s="735"/>
      <c r="OEW276" s="735"/>
      <c r="OEX276" s="735"/>
      <c r="OEY276" s="735"/>
      <c r="OEZ276" s="735"/>
      <c r="OFA276" s="735"/>
      <c r="OFB276" s="735"/>
      <c r="OFC276" s="735"/>
      <c r="OFD276" s="735"/>
      <c r="OFE276" s="735"/>
      <c r="OFF276" s="735"/>
      <c r="OFG276" s="735"/>
      <c r="OFH276" s="735"/>
      <c r="OFI276" s="735"/>
      <c r="OFJ276" s="735"/>
      <c r="OFK276" s="735"/>
      <c r="OFL276" s="735"/>
      <c r="OFM276" s="735"/>
      <c r="OFN276" s="735"/>
      <c r="OFO276" s="735"/>
      <c r="OFP276" s="735"/>
      <c r="OFQ276" s="735"/>
      <c r="OFR276" s="735"/>
      <c r="OFS276" s="735"/>
      <c r="OFT276" s="735"/>
      <c r="OFU276" s="735"/>
      <c r="OFV276" s="735"/>
      <c r="OFW276" s="735"/>
      <c r="OFX276" s="735"/>
      <c r="OFY276" s="735"/>
      <c r="OFZ276" s="735"/>
      <c r="OGA276" s="735"/>
      <c r="OGB276" s="735"/>
      <c r="OGC276" s="735"/>
      <c r="OGD276" s="735"/>
      <c r="OGE276" s="735"/>
      <c r="OGF276" s="735"/>
      <c r="OGG276" s="732"/>
      <c r="OGH276" s="732"/>
      <c r="OGI276" s="732"/>
      <c r="OGJ276" s="732"/>
      <c r="OGK276" s="732"/>
      <c r="OGL276" s="732"/>
      <c r="OGM276" s="732"/>
      <c r="OGN276" s="732"/>
      <c r="OGO276" s="732"/>
      <c r="OGP276" s="732"/>
      <c r="OGQ276" s="732"/>
      <c r="OGR276" s="732"/>
      <c r="OGS276" s="732"/>
      <c r="OGT276" s="732"/>
      <c r="OGU276" s="732"/>
      <c r="OGV276" s="732"/>
      <c r="OGW276" s="732"/>
      <c r="OGX276" s="732"/>
      <c r="OGY276" s="732"/>
      <c r="OGZ276" s="732"/>
      <c r="OHA276" s="732"/>
      <c r="OHB276" s="732"/>
      <c r="OHC276" s="732"/>
      <c r="OHD276" s="732"/>
      <c r="OHE276" s="733"/>
      <c r="OHF276" s="733"/>
      <c r="OHG276" s="733"/>
      <c r="OHH276" s="733"/>
      <c r="OHI276" s="733"/>
      <c r="OHJ276" s="732"/>
      <c r="OHK276" s="732"/>
      <c r="OHL276" s="733"/>
      <c r="OHM276" s="733"/>
      <c r="OHN276" s="732"/>
      <c r="OHO276" s="732"/>
      <c r="OHP276" s="733"/>
      <c r="OHQ276" s="733"/>
      <c r="OHR276" s="732"/>
      <c r="OHS276" s="732"/>
      <c r="OHT276" s="732"/>
      <c r="OHU276" s="732"/>
      <c r="OHV276" s="732"/>
      <c r="OHW276" s="732"/>
      <c r="OHX276" s="732"/>
      <c r="OHY276" s="733"/>
      <c r="OHZ276" s="733"/>
      <c r="OIA276" s="732"/>
      <c r="OIB276" s="732"/>
      <c r="OIC276" s="733"/>
      <c r="OID276" s="733"/>
      <c r="OIE276" s="732"/>
      <c r="OIF276" s="732"/>
      <c r="OIG276" s="732"/>
      <c r="OIH276" s="732"/>
      <c r="OII276" s="732"/>
      <c r="OIJ276" s="731"/>
      <c r="OIK276" s="734"/>
      <c r="OIL276" s="732"/>
      <c r="OIM276" s="732"/>
      <c r="OIN276" s="732"/>
      <c r="OIO276" s="732"/>
      <c r="OIP276" s="732"/>
      <c r="OIQ276" s="732"/>
      <c r="OIR276" s="732"/>
      <c r="OIS276" s="735"/>
      <c r="OIT276" s="735"/>
      <c r="OIU276" s="735"/>
      <c r="OIV276" s="735"/>
      <c r="OIW276" s="735"/>
      <c r="OIX276" s="735"/>
      <c r="OIY276" s="735"/>
      <c r="OIZ276" s="735"/>
      <c r="OJA276" s="735"/>
      <c r="OJB276" s="735"/>
      <c r="OJC276" s="735"/>
      <c r="OJD276" s="735"/>
      <c r="OJE276" s="735"/>
      <c r="OJF276" s="735"/>
      <c r="OJG276" s="735"/>
      <c r="OJH276" s="735"/>
      <c r="OJI276" s="735"/>
      <c r="OJJ276" s="735"/>
      <c r="OJK276" s="735"/>
      <c r="OJL276" s="735"/>
      <c r="OJM276" s="735"/>
      <c r="OJN276" s="735"/>
      <c r="OJO276" s="735"/>
      <c r="OJP276" s="735"/>
      <c r="OJQ276" s="735"/>
      <c r="OJR276" s="735"/>
      <c r="OJS276" s="735"/>
      <c r="OJT276" s="735"/>
      <c r="OJU276" s="735"/>
      <c r="OJV276" s="735"/>
      <c r="OJW276" s="735"/>
      <c r="OJX276" s="735"/>
      <c r="OJY276" s="735"/>
      <c r="OJZ276" s="735"/>
      <c r="OKA276" s="735"/>
      <c r="OKB276" s="735"/>
      <c r="OKC276" s="735"/>
      <c r="OKD276" s="735"/>
      <c r="OKE276" s="735"/>
      <c r="OKF276" s="735"/>
      <c r="OKG276" s="735"/>
      <c r="OKH276" s="735"/>
      <c r="OKI276" s="735"/>
      <c r="OKJ276" s="735"/>
      <c r="OKK276" s="732"/>
      <c r="OKL276" s="732"/>
      <c r="OKM276" s="732"/>
      <c r="OKN276" s="732"/>
      <c r="OKO276" s="732"/>
      <c r="OKP276" s="732"/>
      <c r="OKQ276" s="732"/>
      <c r="OKR276" s="732"/>
      <c r="OKS276" s="732"/>
      <c r="OKT276" s="732"/>
      <c r="OKU276" s="732"/>
      <c r="OKV276" s="732"/>
      <c r="OKW276" s="732"/>
      <c r="OKX276" s="732"/>
      <c r="OKY276" s="732"/>
      <c r="OKZ276" s="732"/>
      <c r="OLA276" s="732"/>
      <c r="OLB276" s="732"/>
      <c r="OLC276" s="732"/>
      <c r="OLD276" s="732"/>
      <c r="OLE276" s="732"/>
      <c r="OLF276" s="732"/>
      <c r="OLG276" s="732"/>
      <c r="OLH276" s="732"/>
      <c r="OLI276" s="733"/>
      <c r="OLJ276" s="733"/>
      <c r="OLK276" s="733"/>
      <c r="OLL276" s="733"/>
      <c r="OLM276" s="733"/>
      <c r="OLN276" s="732"/>
      <c r="OLO276" s="732"/>
      <c r="OLP276" s="733"/>
      <c r="OLQ276" s="733"/>
      <c r="OLR276" s="732"/>
      <c r="OLS276" s="732"/>
      <c r="OLT276" s="733"/>
      <c r="OLU276" s="733"/>
      <c r="OLV276" s="732"/>
      <c r="OLW276" s="732"/>
      <c r="OLX276" s="732"/>
      <c r="OLY276" s="732"/>
      <c r="OLZ276" s="732"/>
      <c r="OMA276" s="732"/>
      <c r="OMB276" s="732"/>
      <c r="OMC276" s="733"/>
      <c r="OMD276" s="733"/>
      <c r="OME276" s="732"/>
      <c r="OMF276" s="732"/>
      <c r="OMG276" s="733"/>
      <c r="OMH276" s="733"/>
      <c r="OMI276" s="732"/>
      <c r="OMJ276" s="732"/>
      <c r="OMK276" s="732"/>
      <c r="OML276" s="732"/>
      <c r="OMM276" s="732"/>
      <c r="OMN276" s="731"/>
      <c r="OMO276" s="734"/>
      <c r="OMP276" s="732"/>
      <c r="OMQ276" s="732"/>
      <c r="OMR276" s="732"/>
      <c r="OMS276" s="732"/>
      <c r="OMT276" s="732"/>
      <c r="OMU276" s="732"/>
      <c r="OMV276" s="732"/>
      <c r="OMW276" s="735"/>
      <c r="OMX276" s="735"/>
      <c r="OMY276" s="735"/>
      <c r="OMZ276" s="735"/>
      <c r="ONA276" s="735"/>
      <c r="ONB276" s="735"/>
      <c r="ONC276" s="735"/>
      <c r="OND276" s="735"/>
      <c r="ONE276" s="735"/>
      <c r="ONF276" s="735"/>
      <c r="ONG276" s="735"/>
      <c r="ONH276" s="735"/>
      <c r="ONI276" s="735"/>
      <c r="ONJ276" s="735"/>
      <c r="ONK276" s="735"/>
      <c r="ONL276" s="735"/>
      <c r="ONM276" s="735"/>
      <c r="ONN276" s="735"/>
      <c r="ONO276" s="735"/>
      <c r="ONP276" s="735"/>
      <c r="ONQ276" s="735"/>
      <c r="ONR276" s="735"/>
      <c r="ONS276" s="735"/>
      <c r="ONT276" s="735"/>
      <c r="ONU276" s="735"/>
      <c r="ONV276" s="735"/>
      <c r="ONW276" s="735"/>
      <c r="ONX276" s="735"/>
      <c r="ONY276" s="735"/>
      <c r="ONZ276" s="735"/>
      <c r="OOA276" s="735"/>
      <c r="OOB276" s="735"/>
      <c r="OOC276" s="735"/>
      <c r="OOD276" s="735"/>
      <c r="OOE276" s="735"/>
      <c r="OOF276" s="735"/>
      <c r="OOG276" s="735"/>
      <c r="OOH276" s="735"/>
      <c r="OOI276" s="735"/>
      <c r="OOJ276" s="735"/>
      <c r="OOK276" s="735"/>
      <c r="OOL276" s="735"/>
      <c r="OOM276" s="735"/>
      <c r="OON276" s="735"/>
      <c r="OOO276" s="732"/>
      <c r="OOP276" s="732"/>
      <c r="OOQ276" s="732"/>
      <c r="OOR276" s="732"/>
      <c r="OOS276" s="732"/>
      <c r="OOT276" s="732"/>
      <c r="OOU276" s="732"/>
      <c r="OOV276" s="732"/>
      <c r="OOW276" s="732"/>
      <c r="OOX276" s="732"/>
      <c r="OOY276" s="732"/>
      <c r="OOZ276" s="732"/>
      <c r="OPA276" s="732"/>
      <c r="OPB276" s="732"/>
      <c r="OPC276" s="732"/>
      <c r="OPD276" s="732"/>
      <c r="OPE276" s="732"/>
      <c r="OPF276" s="732"/>
      <c r="OPG276" s="732"/>
      <c r="OPH276" s="732"/>
      <c r="OPI276" s="732"/>
      <c r="OPJ276" s="732"/>
      <c r="OPK276" s="732"/>
      <c r="OPL276" s="732"/>
      <c r="OPM276" s="733"/>
      <c r="OPN276" s="733"/>
      <c r="OPO276" s="733"/>
      <c r="OPP276" s="733"/>
      <c r="OPQ276" s="733"/>
      <c r="OPR276" s="732"/>
      <c r="OPS276" s="732"/>
      <c r="OPT276" s="733"/>
      <c r="OPU276" s="733"/>
      <c r="OPV276" s="732"/>
      <c r="OPW276" s="732"/>
      <c r="OPX276" s="733"/>
      <c r="OPY276" s="733"/>
      <c r="OPZ276" s="732"/>
      <c r="OQA276" s="732"/>
      <c r="OQB276" s="732"/>
      <c r="OQC276" s="732"/>
      <c r="OQD276" s="732"/>
      <c r="OQE276" s="732"/>
      <c r="OQF276" s="732"/>
      <c r="OQG276" s="733"/>
      <c r="OQH276" s="733"/>
      <c r="OQI276" s="732"/>
      <c r="OQJ276" s="732"/>
      <c r="OQK276" s="733"/>
      <c r="OQL276" s="733"/>
      <c r="OQM276" s="732"/>
      <c r="OQN276" s="732"/>
      <c r="OQO276" s="732"/>
      <c r="OQP276" s="732"/>
      <c r="OQQ276" s="732"/>
      <c r="OQR276" s="731"/>
      <c r="OQS276" s="734"/>
      <c r="OQT276" s="732"/>
      <c r="OQU276" s="732"/>
      <c r="OQV276" s="732"/>
      <c r="OQW276" s="732"/>
      <c r="OQX276" s="732"/>
      <c r="OQY276" s="732"/>
      <c r="OQZ276" s="732"/>
      <c r="ORA276" s="735"/>
      <c r="ORB276" s="735"/>
      <c r="ORC276" s="735"/>
      <c r="ORD276" s="735"/>
      <c r="ORE276" s="735"/>
      <c r="ORF276" s="735"/>
      <c r="ORG276" s="735"/>
      <c r="ORH276" s="735"/>
      <c r="ORI276" s="735"/>
      <c r="ORJ276" s="735"/>
      <c r="ORK276" s="735"/>
      <c r="ORL276" s="735"/>
      <c r="ORM276" s="735"/>
      <c r="ORN276" s="735"/>
      <c r="ORO276" s="735"/>
      <c r="ORP276" s="735"/>
      <c r="ORQ276" s="735"/>
      <c r="ORR276" s="735"/>
      <c r="ORS276" s="735"/>
      <c r="ORT276" s="735"/>
      <c r="ORU276" s="735"/>
      <c r="ORV276" s="735"/>
      <c r="ORW276" s="735"/>
      <c r="ORX276" s="735"/>
      <c r="ORY276" s="735"/>
      <c r="ORZ276" s="735"/>
      <c r="OSA276" s="735"/>
      <c r="OSB276" s="735"/>
      <c r="OSC276" s="735"/>
      <c r="OSD276" s="735"/>
      <c r="OSE276" s="735"/>
      <c r="OSF276" s="735"/>
      <c r="OSG276" s="735"/>
      <c r="OSH276" s="735"/>
      <c r="OSI276" s="735"/>
      <c r="OSJ276" s="735"/>
      <c r="OSK276" s="735"/>
      <c r="OSL276" s="735"/>
      <c r="OSM276" s="735"/>
      <c r="OSN276" s="735"/>
      <c r="OSO276" s="735"/>
      <c r="OSP276" s="735"/>
      <c r="OSQ276" s="735"/>
      <c r="OSR276" s="735"/>
      <c r="OSS276" s="732"/>
      <c r="OST276" s="732"/>
      <c r="OSU276" s="732"/>
      <c r="OSV276" s="732"/>
      <c r="OSW276" s="732"/>
      <c r="OSX276" s="732"/>
      <c r="OSY276" s="732"/>
      <c r="OSZ276" s="732"/>
      <c r="OTA276" s="732"/>
      <c r="OTB276" s="732"/>
      <c r="OTC276" s="732"/>
      <c r="OTD276" s="732"/>
      <c r="OTE276" s="732"/>
      <c r="OTF276" s="732"/>
      <c r="OTG276" s="732"/>
      <c r="OTH276" s="732"/>
      <c r="OTI276" s="732"/>
      <c r="OTJ276" s="732"/>
      <c r="OTK276" s="732"/>
      <c r="OTL276" s="732"/>
      <c r="OTM276" s="732"/>
      <c r="OTN276" s="732"/>
      <c r="OTO276" s="732"/>
      <c r="OTP276" s="732"/>
      <c r="OTQ276" s="733"/>
      <c r="OTR276" s="733"/>
      <c r="OTS276" s="733"/>
      <c r="OTT276" s="733"/>
      <c r="OTU276" s="733"/>
      <c r="OTV276" s="732"/>
      <c r="OTW276" s="732"/>
      <c r="OTX276" s="733"/>
      <c r="OTY276" s="733"/>
      <c r="OTZ276" s="732"/>
      <c r="OUA276" s="732"/>
      <c r="OUB276" s="733"/>
      <c r="OUC276" s="733"/>
      <c r="OUD276" s="732"/>
      <c r="OUE276" s="732"/>
      <c r="OUF276" s="732"/>
      <c r="OUG276" s="732"/>
      <c r="OUH276" s="732"/>
      <c r="OUI276" s="732"/>
      <c r="OUJ276" s="732"/>
      <c r="OUK276" s="733"/>
      <c r="OUL276" s="733"/>
      <c r="OUM276" s="732"/>
      <c r="OUN276" s="732"/>
      <c r="OUO276" s="733"/>
      <c r="OUP276" s="733"/>
      <c r="OUQ276" s="732"/>
      <c r="OUR276" s="732"/>
      <c r="OUS276" s="732"/>
      <c r="OUT276" s="732"/>
      <c r="OUU276" s="732"/>
      <c r="OUV276" s="731"/>
      <c r="OUW276" s="734"/>
      <c r="OUX276" s="732"/>
      <c r="OUY276" s="732"/>
      <c r="OUZ276" s="732"/>
      <c r="OVA276" s="732"/>
      <c r="OVB276" s="732"/>
      <c r="OVC276" s="732"/>
      <c r="OVD276" s="732"/>
      <c r="OVE276" s="735"/>
      <c r="OVF276" s="735"/>
      <c r="OVG276" s="735"/>
      <c r="OVH276" s="735"/>
      <c r="OVI276" s="735"/>
      <c r="OVJ276" s="735"/>
      <c r="OVK276" s="735"/>
      <c r="OVL276" s="735"/>
      <c r="OVM276" s="735"/>
      <c r="OVN276" s="735"/>
      <c r="OVO276" s="735"/>
      <c r="OVP276" s="735"/>
      <c r="OVQ276" s="735"/>
      <c r="OVR276" s="735"/>
      <c r="OVS276" s="735"/>
      <c r="OVT276" s="735"/>
      <c r="OVU276" s="735"/>
      <c r="OVV276" s="735"/>
      <c r="OVW276" s="735"/>
      <c r="OVX276" s="735"/>
      <c r="OVY276" s="735"/>
      <c r="OVZ276" s="735"/>
      <c r="OWA276" s="735"/>
      <c r="OWB276" s="735"/>
      <c r="OWC276" s="735"/>
      <c r="OWD276" s="735"/>
      <c r="OWE276" s="735"/>
      <c r="OWF276" s="735"/>
      <c r="OWG276" s="735"/>
      <c r="OWH276" s="735"/>
      <c r="OWI276" s="735"/>
      <c r="OWJ276" s="735"/>
      <c r="OWK276" s="735"/>
      <c r="OWL276" s="735"/>
      <c r="OWM276" s="735"/>
      <c r="OWN276" s="735"/>
      <c r="OWO276" s="735"/>
      <c r="OWP276" s="735"/>
      <c r="OWQ276" s="735"/>
      <c r="OWR276" s="735"/>
      <c r="OWS276" s="735"/>
      <c r="OWT276" s="735"/>
      <c r="OWU276" s="735"/>
      <c r="OWV276" s="735"/>
      <c r="OWW276" s="732"/>
      <c r="OWX276" s="732"/>
      <c r="OWY276" s="732"/>
      <c r="OWZ276" s="732"/>
      <c r="OXA276" s="732"/>
      <c r="OXB276" s="732"/>
      <c r="OXC276" s="732"/>
      <c r="OXD276" s="732"/>
      <c r="OXE276" s="732"/>
      <c r="OXF276" s="732"/>
      <c r="OXG276" s="732"/>
      <c r="OXH276" s="732"/>
      <c r="OXI276" s="732"/>
      <c r="OXJ276" s="732"/>
      <c r="OXK276" s="732"/>
      <c r="OXL276" s="732"/>
      <c r="OXM276" s="732"/>
      <c r="OXN276" s="732"/>
      <c r="OXO276" s="732"/>
      <c r="OXP276" s="732"/>
      <c r="OXQ276" s="732"/>
      <c r="OXR276" s="732"/>
      <c r="OXS276" s="732"/>
      <c r="OXT276" s="732"/>
      <c r="OXU276" s="733"/>
      <c r="OXV276" s="733"/>
      <c r="OXW276" s="733"/>
      <c r="OXX276" s="733"/>
      <c r="OXY276" s="733"/>
      <c r="OXZ276" s="732"/>
      <c r="OYA276" s="732"/>
      <c r="OYB276" s="733"/>
      <c r="OYC276" s="733"/>
      <c r="OYD276" s="732"/>
      <c r="OYE276" s="732"/>
      <c r="OYF276" s="733"/>
      <c r="OYG276" s="733"/>
      <c r="OYH276" s="732"/>
      <c r="OYI276" s="732"/>
      <c r="OYJ276" s="732"/>
      <c r="OYK276" s="732"/>
      <c r="OYL276" s="732"/>
      <c r="OYM276" s="732"/>
      <c r="OYN276" s="732"/>
      <c r="OYO276" s="733"/>
      <c r="OYP276" s="733"/>
      <c r="OYQ276" s="732"/>
      <c r="OYR276" s="732"/>
      <c r="OYS276" s="733"/>
      <c r="OYT276" s="733"/>
      <c r="OYU276" s="732"/>
      <c r="OYV276" s="732"/>
      <c r="OYW276" s="732"/>
      <c r="OYX276" s="732"/>
      <c r="OYY276" s="732"/>
      <c r="OYZ276" s="731"/>
      <c r="OZA276" s="734"/>
      <c r="OZB276" s="732"/>
      <c r="OZC276" s="732"/>
      <c r="OZD276" s="732"/>
      <c r="OZE276" s="732"/>
      <c r="OZF276" s="732"/>
      <c r="OZG276" s="732"/>
      <c r="OZH276" s="732"/>
      <c r="OZI276" s="735"/>
      <c r="OZJ276" s="735"/>
      <c r="OZK276" s="735"/>
      <c r="OZL276" s="735"/>
      <c r="OZM276" s="735"/>
      <c r="OZN276" s="735"/>
      <c r="OZO276" s="735"/>
      <c r="OZP276" s="735"/>
      <c r="OZQ276" s="735"/>
      <c r="OZR276" s="735"/>
      <c r="OZS276" s="735"/>
      <c r="OZT276" s="735"/>
      <c r="OZU276" s="735"/>
      <c r="OZV276" s="735"/>
      <c r="OZW276" s="735"/>
      <c r="OZX276" s="735"/>
      <c r="OZY276" s="735"/>
      <c r="OZZ276" s="735"/>
      <c r="PAA276" s="735"/>
      <c r="PAB276" s="735"/>
      <c r="PAC276" s="735"/>
      <c r="PAD276" s="735"/>
      <c r="PAE276" s="735"/>
      <c r="PAF276" s="735"/>
      <c r="PAG276" s="735"/>
      <c r="PAH276" s="735"/>
      <c r="PAI276" s="735"/>
      <c r="PAJ276" s="735"/>
      <c r="PAK276" s="735"/>
      <c r="PAL276" s="735"/>
      <c r="PAM276" s="735"/>
      <c r="PAN276" s="735"/>
      <c r="PAO276" s="735"/>
      <c r="PAP276" s="735"/>
      <c r="PAQ276" s="735"/>
      <c r="PAR276" s="735"/>
      <c r="PAS276" s="735"/>
      <c r="PAT276" s="735"/>
      <c r="PAU276" s="735"/>
      <c r="PAV276" s="735"/>
      <c r="PAW276" s="735"/>
      <c r="PAX276" s="735"/>
      <c r="PAY276" s="735"/>
      <c r="PAZ276" s="735"/>
      <c r="PBA276" s="732"/>
      <c r="PBB276" s="732"/>
      <c r="PBC276" s="732"/>
      <c r="PBD276" s="732"/>
      <c r="PBE276" s="732"/>
      <c r="PBF276" s="732"/>
      <c r="PBG276" s="732"/>
      <c r="PBH276" s="732"/>
      <c r="PBI276" s="732"/>
      <c r="PBJ276" s="732"/>
      <c r="PBK276" s="732"/>
      <c r="PBL276" s="732"/>
      <c r="PBM276" s="732"/>
      <c r="PBN276" s="732"/>
      <c r="PBO276" s="732"/>
      <c r="PBP276" s="732"/>
      <c r="PBQ276" s="732"/>
      <c r="PBR276" s="732"/>
      <c r="PBS276" s="732"/>
      <c r="PBT276" s="732"/>
      <c r="PBU276" s="732"/>
      <c r="PBV276" s="732"/>
      <c r="PBW276" s="732"/>
      <c r="PBX276" s="732"/>
      <c r="PBY276" s="733"/>
      <c r="PBZ276" s="733"/>
      <c r="PCA276" s="733"/>
      <c r="PCB276" s="733"/>
      <c r="PCC276" s="733"/>
      <c r="PCD276" s="732"/>
      <c r="PCE276" s="732"/>
      <c r="PCF276" s="733"/>
      <c r="PCG276" s="733"/>
      <c r="PCH276" s="732"/>
      <c r="PCI276" s="732"/>
      <c r="PCJ276" s="733"/>
      <c r="PCK276" s="733"/>
      <c r="PCL276" s="732"/>
      <c r="PCM276" s="732"/>
      <c r="PCN276" s="732"/>
      <c r="PCO276" s="732"/>
      <c r="PCP276" s="732"/>
      <c r="PCQ276" s="732"/>
      <c r="PCR276" s="732"/>
      <c r="PCS276" s="733"/>
      <c r="PCT276" s="733"/>
      <c r="PCU276" s="732"/>
      <c r="PCV276" s="732"/>
      <c r="PCW276" s="733"/>
      <c r="PCX276" s="733"/>
      <c r="PCY276" s="732"/>
      <c r="PCZ276" s="732"/>
      <c r="PDA276" s="732"/>
      <c r="PDB276" s="732"/>
      <c r="PDC276" s="732"/>
      <c r="PDD276" s="731"/>
      <c r="PDE276" s="734"/>
      <c r="PDF276" s="732"/>
      <c r="PDG276" s="732"/>
      <c r="PDH276" s="732"/>
      <c r="PDI276" s="732"/>
      <c r="PDJ276" s="732"/>
      <c r="PDK276" s="732"/>
      <c r="PDL276" s="732"/>
      <c r="PDM276" s="735"/>
      <c r="PDN276" s="735"/>
      <c r="PDO276" s="735"/>
      <c r="PDP276" s="735"/>
      <c r="PDQ276" s="735"/>
      <c r="PDR276" s="735"/>
      <c r="PDS276" s="735"/>
      <c r="PDT276" s="735"/>
      <c r="PDU276" s="735"/>
      <c r="PDV276" s="735"/>
      <c r="PDW276" s="735"/>
      <c r="PDX276" s="735"/>
      <c r="PDY276" s="735"/>
      <c r="PDZ276" s="735"/>
      <c r="PEA276" s="735"/>
      <c r="PEB276" s="735"/>
      <c r="PEC276" s="735"/>
      <c r="PED276" s="735"/>
      <c r="PEE276" s="735"/>
      <c r="PEF276" s="735"/>
      <c r="PEG276" s="735"/>
      <c r="PEH276" s="735"/>
      <c r="PEI276" s="735"/>
      <c r="PEJ276" s="735"/>
      <c r="PEK276" s="735"/>
      <c r="PEL276" s="735"/>
      <c r="PEM276" s="735"/>
      <c r="PEN276" s="735"/>
      <c r="PEO276" s="735"/>
      <c r="PEP276" s="735"/>
      <c r="PEQ276" s="735"/>
      <c r="PER276" s="735"/>
      <c r="PES276" s="735"/>
      <c r="PET276" s="735"/>
      <c r="PEU276" s="735"/>
      <c r="PEV276" s="735"/>
      <c r="PEW276" s="735"/>
      <c r="PEX276" s="735"/>
      <c r="PEY276" s="735"/>
      <c r="PEZ276" s="735"/>
      <c r="PFA276" s="735"/>
      <c r="PFB276" s="735"/>
      <c r="PFC276" s="735"/>
      <c r="PFD276" s="735"/>
      <c r="PFE276" s="732"/>
      <c r="PFF276" s="732"/>
      <c r="PFG276" s="732"/>
      <c r="PFH276" s="732"/>
      <c r="PFI276" s="732"/>
      <c r="PFJ276" s="732"/>
      <c r="PFK276" s="732"/>
      <c r="PFL276" s="732"/>
      <c r="PFM276" s="732"/>
      <c r="PFN276" s="732"/>
      <c r="PFO276" s="732"/>
      <c r="PFP276" s="732"/>
      <c r="PFQ276" s="732"/>
      <c r="PFR276" s="732"/>
      <c r="PFS276" s="732"/>
      <c r="PFT276" s="732"/>
      <c r="PFU276" s="732"/>
      <c r="PFV276" s="732"/>
      <c r="PFW276" s="732"/>
      <c r="PFX276" s="732"/>
      <c r="PFY276" s="732"/>
      <c r="PFZ276" s="732"/>
      <c r="PGA276" s="732"/>
      <c r="PGB276" s="732"/>
      <c r="PGC276" s="733"/>
      <c r="PGD276" s="733"/>
      <c r="PGE276" s="733"/>
      <c r="PGF276" s="733"/>
      <c r="PGG276" s="733"/>
      <c r="PGH276" s="732"/>
      <c r="PGI276" s="732"/>
      <c r="PGJ276" s="733"/>
      <c r="PGK276" s="733"/>
      <c r="PGL276" s="732"/>
      <c r="PGM276" s="732"/>
      <c r="PGN276" s="733"/>
      <c r="PGO276" s="733"/>
      <c r="PGP276" s="732"/>
      <c r="PGQ276" s="732"/>
      <c r="PGR276" s="732"/>
      <c r="PGS276" s="732"/>
      <c r="PGT276" s="732"/>
      <c r="PGU276" s="732"/>
      <c r="PGV276" s="732"/>
      <c r="PGW276" s="733"/>
      <c r="PGX276" s="733"/>
      <c r="PGY276" s="732"/>
      <c r="PGZ276" s="732"/>
      <c r="PHA276" s="733"/>
      <c r="PHB276" s="733"/>
      <c r="PHC276" s="732"/>
      <c r="PHD276" s="732"/>
      <c r="PHE276" s="732"/>
      <c r="PHF276" s="732"/>
      <c r="PHG276" s="732"/>
      <c r="PHH276" s="731"/>
      <c r="PHI276" s="734"/>
      <c r="PHJ276" s="732"/>
      <c r="PHK276" s="732"/>
      <c r="PHL276" s="732"/>
      <c r="PHM276" s="732"/>
      <c r="PHN276" s="732"/>
      <c r="PHO276" s="732"/>
      <c r="PHP276" s="732"/>
      <c r="PHQ276" s="735"/>
      <c r="PHR276" s="735"/>
      <c r="PHS276" s="735"/>
      <c r="PHT276" s="735"/>
      <c r="PHU276" s="735"/>
      <c r="PHV276" s="735"/>
      <c r="PHW276" s="735"/>
      <c r="PHX276" s="735"/>
      <c r="PHY276" s="735"/>
      <c r="PHZ276" s="735"/>
      <c r="PIA276" s="735"/>
      <c r="PIB276" s="735"/>
      <c r="PIC276" s="735"/>
      <c r="PID276" s="735"/>
      <c r="PIE276" s="735"/>
      <c r="PIF276" s="735"/>
      <c r="PIG276" s="735"/>
      <c r="PIH276" s="735"/>
      <c r="PII276" s="735"/>
      <c r="PIJ276" s="735"/>
      <c r="PIK276" s="735"/>
      <c r="PIL276" s="735"/>
      <c r="PIM276" s="735"/>
      <c r="PIN276" s="735"/>
      <c r="PIO276" s="735"/>
      <c r="PIP276" s="735"/>
      <c r="PIQ276" s="735"/>
      <c r="PIR276" s="735"/>
      <c r="PIS276" s="735"/>
      <c r="PIT276" s="735"/>
      <c r="PIU276" s="735"/>
      <c r="PIV276" s="735"/>
      <c r="PIW276" s="735"/>
      <c r="PIX276" s="735"/>
      <c r="PIY276" s="735"/>
      <c r="PIZ276" s="735"/>
      <c r="PJA276" s="735"/>
      <c r="PJB276" s="735"/>
      <c r="PJC276" s="735"/>
      <c r="PJD276" s="735"/>
      <c r="PJE276" s="735"/>
      <c r="PJF276" s="735"/>
      <c r="PJG276" s="735"/>
      <c r="PJH276" s="735"/>
      <c r="PJI276" s="732"/>
      <c r="PJJ276" s="732"/>
      <c r="PJK276" s="732"/>
      <c r="PJL276" s="732"/>
      <c r="PJM276" s="732"/>
      <c r="PJN276" s="732"/>
      <c r="PJO276" s="732"/>
      <c r="PJP276" s="732"/>
      <c r="PJQ276" s="732"/>
      <c r="PJR276" s="732"/>
      <c r="PJS276" s="732"/>
      <c r="PJT276" s="732"/>
      <c r="PJU276" s="732"/>
      <c r="PJV276" s="732"/>
      <c r="PJW276" s="732"/>
      <c r="PJX276" s="732"/>
      <c r="PJY276" s="732"/>
      <c r="PJZ276" s="732"/>
      <c r="PKA276" s="732"/>
      <c r="PKB276" s="732"/>
      <c r="PKC276" s="732"/>
      <c r="PKD276" s="732"/>
      <c r="PKE276" s="732"/>
      <c r="PKF276" s="732"/>
      <c r="PKG276" s="733"/>
      <c r="PKH276" s="733"/>
      <c r="PKI276" s="733"/>
      <c r="PKJ276" s="733"/>
      <c r="PKK276" s="733"/>
      <c r="PKL276" s="732"/>
      <c r="PKM276" s="732"/>
      <c r="PKN276" s="733"/>
      <c r="PKO276" s="733"/>
      <c r="PKP276" s="732"/>
      <c r="PKQ276" s="732"/>
      <c r="PKR276" s="733"/>
      <c r="PKS276" s="733"/>
      <c r="PKT276" s="732"/>
      <c r="PKU276" s="732"/>
      <c r="PKV276" s="732"/>
      <c r="PKW276" s="732"/>
      <c r="PKX276" s="732"/>
      <c r="PKY276" s="732"/>
      <c r="PKZ276" s="732"/>
      <c r="PLA276" s="733"/>
      <c r="PLB276" s="733"/>
      <c r="PLC276" s="732"/>
      <c r="PLD276" s="732"/>
      <c r="PLE276" s="733"/>
      <c r="PLF276" s="733"/>
      <c r="PLG276" s="732"/>
      <c r="PLH276" s="732"/>
      <c r="PLI276" s="732"/>
      <c r="PLJ276" s="732"/>
      <c r="PLK276" s="732"/>
      <c r="PLL276" s="731"/>
      <c r="PLM276" s="734"/>
      <c r="PLN276" s="732"/>
      <c r="PLO276" s="732"/>
      <c r="PLP276" s="732"/>
      <c r="PLQ276" s="732"/>
      <c r="PLR276" s="732"/>
      <c r="PLS276" s="732"/>
      <c r="PLT276" s="732"/>
      <c r="PLU276" s="735"/>
      <c r="PLV276" s="735"/>
      <c r="PLW276" s="735"/>
      <c r="PLX276" s="735"/>
      <c r="PLY276" s="735"/>
      <c r="PLZ276" s="735"/>
      <c r="PMA276" s="735"/>
      <c r="PMB276" s="735"/>
      <c r="PMC276" s="735"/>
      <c r="PMD276" s="735"/>
      <c r="PME276" s="735"/>
      <c r="PMF276" s="735"/>
      <c r="PMG276" s="735"/>
      <c r="PMH276" s="735"/>
      <c r="PMI276" s="735"/>
      <c r="PMJ276" s="735"/>
      <c r="PMK276" s="735"/>
      <c r="PML276" s="735"/>
      <c r="PMM276" s="735"/>
      <c r="PMN276" s="735"/>
      <c r="PMO276" s="735"/>
      <c r="PMP276" s="735"/>
      <c r="PMQ276" s="735"/>
      <c r="PMR276" s="735"/>
      <c r="PMS276" s="735"/>
      <c r="PMT276" s="735"/>
      <c r="PMU276" s="735"/>
      <c r="PMV276" s="735"/>
      <c r="PMW276" s="735"/>
      <c r="PMX276" s="735"/>
      <c r="PMY276" s="735"/>
      <c r="PMZ276" s="735"/>
      <c r="PNA276" s="735"/>
      <c r="PNB276" s="735"/>
      <c r="PNC276" s="735"/>
      <c r="PND276" s="735"/>
      <c r="PNE276" s="735"/>
      <c r="PNF276" s="735"/>
      <c r="PNG276" s="735"/>
      <c r="PNH276" s="735"/>
      <c r="PNI276" s="735"/>
      <c r="PNJ276" s="735"/>
      <c r="PNK276" s="735"/>
      <c r="PNL276" s="735"/>
      <c r="PNM276" s="732"/>
      <c r="PNN276" s="732"/>
      <c r="PNO276" s="732"/>
      <c r="PNP276" s="732"/>
      <c r="PNQ276" s="732"/>
      <c r="PNR276" s="732"/>
      <c r="PNS276" s="732"/>
      <c r="PNT276" s="732"/>
      <c r="PNU276" s="732"/>
      <c r="PNV276" s="732"/>
      <c r="PNW276" s="732"/>
      <c r="PNX276" s="732"/>
      <c r="PNY276" s="732"/>
      <c r="PNZ276" s="732"/>
      <c r="POA276" s="732"/>
      <c r="POB276" s="732"/>
      <c r="POC276" s="732"/>
      <c r="POD276" s="732"/>
      <c r="POE276" s="732"/>
      <c r="POF276" s="732"/>
      <c r="POG276" s="732"/>
      <c r="POH276" s="732"/>
      <c r="POI276" s="732"/>
      <c r="POJ276" s="732"/>
      <c r="POK276" s="733"/>
      <c r="POL276" s="733"/>
      <c r="POM276" s="733"/>
      <c r="PON276" s="733"/>
      <c r="POO276" s="733"/>
      <c r="POP276" s="732"/>
      <c r="POQ276" s="732"/>
      <c r="POR276" s="733"/>
      <c r="POS276" s="733"/>
      <c r="POT276" s="732"/>
      <c r="POU276" s="732"/>
      <c r="POV276" s="733"/>
      <c r="POW276" s="733"/>
      <c r="POX276" s="732"/>
      <c r="POY276" s="732"/>
      <c r="POZ276" s="732"/>
      <c r="PPA276" s="732"/>
      <c r="PPB276" s="732"/>
      <c r="PPC276" s="732"/>
      <c r="PPD276" s="732"/>
      <c r="PPE276" s="733"/>
      <c r="PPF276" s="733"/>
      <c r="PPG276" s="732"/>
      <c r="PPH276" s="732"/>
      <c r="PPI276" s="733"/>
      <c r="PPJ276" s="733"/>
      <c r="PPK276" s="732"/>
      <c r="PPL276" s="732"/>
      <c r="PPM276" s="732"/>
      <c r="PPN276" s="732"/>
      <c r="PPO276" s="732"/>
      <c r="PPP276" s="731"/>
      <c r="PPQ276" s="734"/>
      <c r="PPR276" s="732"/>
      <c r="PPS276" s="732"/>
      <c r="PPT276" s="732"/>
      <c r="PPU276" s="732"/>
      <c r="PPV276" s="732"/>
      <c r="PPW276" s="732"/>
      <c r="PPX276" s="732"/>
      <c r="PPY276" s="735"/>
      <c r="PPZ276" s="735"/>
      <c r="PQA276" s="735"/>
      <c r="PQB276" s="735"/>
      <c r="PQC276" s="735"/>
      <c r="PQD276" s="735"/>
      <c r="PQE276" s="735"/>
      <c r="PQF276" s="735"/>
      <c r="PQG276" s="735"/>
      <c r="PQH276" s="735"/>
      <c r="PQI276" s="735"/>
      <c r="PQJ276" s="735"/>
      <c r="PQK276" s="735"/>
      <c r="PQL276" s="735"/>
      <c r="PQM276" s="735"/>
      <c r="PQN276" s="735"/>
      <c r="PQO276" s="735"/>
      <c r="PQP276" s="735"/>
      <c r="PQQ276" s="735"/>
      <c r="PQR276" s="735"/>
      <c r="PQS276" s="735"/>
      <c r="PQT276" s="735"/>
      <c r="PQU276" s="735"/>
      <c r="PQV276" s="735"/>
      <c r="PQW276" s="735"/>
      <c r="PQX276" s="735"/>
      <c r="PQY276" s="735"/>
      <c r="PQZ276" s="735"/>
      <c r="PRA276" s="735"/>
      <c r="PRB276" s="735"/>
      <c r="PRC276" s="735"/>
      <c r="PRD276" s="735"/>
      <c r="PRE276" s="735"/>
      <c r="PRF276" s="735"/>
      <c r="PRG276" s="735"/>
      <c r="PRH276" s="735"/>
      <c r="PRI276" s="735"/>
      <c r="PRJ276" s="735"/>
      <c r="PRK276" s="735"/>
      <c r="PRL276" s="735"/>
      <c r="PRM276" s="735"/>
      <c r="PRN276" s="735"/>
      <c r="PRO276" s="735"/>
      <c r="PRP276" s="735"/>
      <c r="PRQ276" s="732"/>
      <c r="PRR276" s="732"/>
      <c r="PRS276" s="732"/>
      <c r="PRT276" s="732"/>
      <c r="PRU276" s="732"/>
      <c r="PRV276" s="732"/>
      <c r="PRW276" s="732"/>
      <c r="PRX276" s="732"/>
      <c r="PRY276" s="732"/>
      <c r="PRZ276" s="732"/>
      <c r="PSA276" s="732"/>
      <c r="PSB276" s="732"/>
      <c r="PSC276" s="732"/>
      <c r="PSD276" s="732"/>
      <c r="PSE276" s="732"/>
      <c r="PSF276" s="732"/>
      <c r="PSG276" s="732"/>
      <c r="PSH276" s="732"/>
      <c r="PSI276" s="732"/>
      <c r="PSJ276" s="732"/>
      <c r="PSK276" s="732"/>
      <c r="PSL276" s="732"/>
      <c r="PSM276" s="732"/>
      <c r="PSN276" s="732"/>
      <c r="PSO276" s="733"/>
      <c r="PSP276" s="733"/>
      <c r="PSQ276" s="733"/>
      <c r="PSR276" s="733"/>
      <c r="PSS276" s="733"/>
      <c r="PST276" s="732"/>
      <c r="PSU276" s="732"/>
      <c r="PSV276" s="733"/>
      <c r="PSW276" s="733"/>
      <c r="PSX276" s="732"/>
      <c r="PSY276" s="732"/>
      <c r="PSZ276" s="733"/>
      <c r="PTA276" s="733"/>
      <c r="PTB276" s="732"/>
      <c r="PTC276" s="732"/>
      <c r="PTD276" s="732"/>
      <c r="PTE276" s="732"/>
      <c r="PTF276" s="732"/>
      <c r="PTG276" s="732"/>
      <c r="PTH276" s="732"/>
      <c r="PTI276" s="733"/>
      <c r="PTJ276" s="733"/>
      <c r="PTK276" s="732"/>
      <c r="PTL276" s="732"/>
      <c r="PTM276" s="733"/>
      <c r="PTN276" s="733"/>
      <c r="PTO276" s="732"/>
      <c r="PTP276" s="732"/>
      <c r="PTQ276" s="732"/>
      <c r="PTR276" s="732"/>
      <c r="PTS276" s="732"/>
      <c r="PTT276" s="731"/>
      <c r="PTU276" s="734"/>
      <c r="PTV276" s="732"/>
      <c r="PTW276" s="732"/>
      <c r="PTX276" s="732"/>
      <c r="PTY276" s="732"/>
      <c r="PTZ276" s="732"/>
      <c r="PUA276" s="732"/>
      <c r="PUB276" s="732"/>
      <c r="PUC276" s="735"/>
      <c r="PUD276" s="735"/>
      <c r="PUE276" s="735"/>
      <c r="PUF276" s="735"/>
      <c r="PUG276" s="735"/>
      <c r="PUH276" s="735"/>
      <c r="PUI276" s="735"/>
      <c r="PUJ276" s="735"/>
      <c r="PUK276" s="735"/>
      <c r="PUL276" s="735"/>
      <c r="PUM276" s="735"/>
      <c r="PUN276" s="735"/>
      <c r="PUO276" s="735"/>
      <c r="PUP276" s="735"/>
      <c r="PUQ276" s="735"/>
      <c r="PUR276" s="735"/>
      <c r="PUS276" s="735"/>
      <c r="PUT276" s="735"/>
      <c r="PUU276" s="735"/>
      <c r="PUV276" s="735"/>
      <c r="PUW276" s="735"/>
      <c r="PUX276" s="735"/>
      <c r="PUY276" s="735"/>
      <c r="PUZ276" s="735"/>
      <c r="PVA276" s="735"/>
      <c r="PVB276" s="735"/>
      <c r="PVC276" s="735"/>
      <c r="PVD276" s="735"/>
      <c r="PVE276" s="735"/>
      <c r="PVF276" s="735"/>
      <c r="PVG276" s="735"/>
      <c r="PVH276" s="735"/>
      <c r="PVI276" s="735"/>
      <c r="PVJ276" s="735"/>
      <c r="PVK276" s="735"/>
      <c r="PVL276" s="735"/>
      <c r="PVM276" s="735"/>
      <c r="PVN276" s="735"/>
      <c r="PVO276" s="735"/>
      <c r="PVP276" s="735"/>
      <c r="PVQ276" s="735"/>
      <c r="PVR276" s="735"/>
      <c r="PVS276" s="735"/>
      <c r="PVT276" s="735"/>
      <c r="PVU276" s="732"/>
      <c r="PVV276" s="732"/>
      <c r="PVW276" s="732"/>
      <c r="PVX276" s="732"/>
      <c r="PVY276" s="732"/>
      <c r="PVZ276" s="732"/>
      <c r="PWA276" s="732"/>
      <c r="PWB276" s="732"/>
      <c r="PWC276" s="732"/>
      <c r="PWD276" s="732"/>
      <c r="PWE276" s="732"/>
      <c r="PWF276" s="732"/>
      <c r="PWG276" s="732"/>
      <c r="PWH276" s="732"/>
      <c r="PWI276" s="732"/>
      <c r="PWJ276" s="732"/>
      <c r="PWK276" s="732"/>
      <c r="PWL276" s="732"/>
      <c r="PWM276" s="732"/>
      <c r="PWN276" s="732"/>
      <c r="PWO276" s="732"/>
      <c r="PWP276" s="732"/>
      <c r="PWQ276" s="732"/>
      <c r="PWR276" s="732"/>
      <c r="PWS276" s="733"/>
      <c r="PWT276" s="733"/>
      <c r="PWU276" s="733"/>
      <c r="PWV276" s="733"/>
      <c r="PWW276" s="733"/>
      <c r="PWX276" s="732"/>
      <c r="PWY276" s="732"/>
      <c r="PWZ276" s="733"/>
      <c r="PXA276" s="733"/>
      <c r="PXB276" s="732"/>
      <c r="PXC276" s="732"/>
      <c r="PXD276" s="733"/>
      <c r="PXE276" s="733"/>
      <c r="PXF276" s="732"/>
      <c r="PXG276" s="732"/>
      <c r="PXH276" s="732"/>
      <c r="PXI276" s="732"/>
      <c r="PXJ276" s="732"/>
      <c r="PXK276" s="732"/>
      <c r="PXL276" s="732"/>
      <c r="PXM276" s="733"/>
      <c r="PXN276" s="733"/>
      <c r="PXO276" s="732"/>
      <c r="PXP276" s="732"/>
      <c r="PXQ276" s="733"/>
      <c r="PXR276" s="733"/>
      <c r="PXS276" s="732"/>
      <c r="PXT276" s="732"/>
      <c r="PXU276" s="732"/>
      <c r="PXV276" s="732"/>
      <c r="PXW276" s="732"/>
      <c r="PXX276" s="731"/>
      <c r="PXY276" s="734"/>
      <c r="PXZ276" s="732"/>
      <c r="PYA276" s="732"/>
      <c r="PYB276" s="732"/>
      <c r="PYC276" s="732"/>
      <c r="PYD276" s="732"/>
      <c r="PYE276" s="732"/>
      <c r="PYF276" s="732"/>
      <c r="PYG276" s="735"/>
      <c r="PYH276" s="735"/>
      <c r="PYI276" s="735"/>
      <c r="PYJ276" s="735"/>
      <c r="PYK276" s="735"/>
      <c r="PYL276" s="735"/>
      <c r="PYM276" s="735"/>
      <c r="PYN276" s="735"/>
      <c r="PYO276" s="735"/>
      <c r="PYP276" s="735"/>
      <c r="PYQ276" s="735"/>
      <c r="PYR276" s="735"/>
      <c r="PYS276" s="735"/>
      <c r="PYT276" s="735"/>
      <c r="PYU276" s="735"/>
      <c r="PYV276" s="735"/>
      <c r="PYW276" s="735"/>
      <c r="PYX276" s="735"/>
      <c r="PYY276" s="735"/>
      <c r="PYZ276" s="735"/>
      <c r="PZA276" s="735"/>
      <c r="PZB276" s="735"/>
      <c r="PZC276" s="735"/>
      <c r="PZD276" s="735"/>
      <c r="PZE276" s="735"/>
      <c r="PZF276" s="735"/>
      <c r="PZG276" s="735"/>
      <c r="PZH276" s="735"/>
      <c r="PZI276" s="735"/>
      <c r="PZJ276" s="735"/>
      <c r="PZK276" s="735"/>
      <c r="PZL276" s="735"/>
      <c r="PZM276" s="735"/>
      <c r="PZN276" s="735"/>
      <c r="PZO276" s="735"/>
      <c r="PZP276" s="735"/>
      <c r="PZQ276" s="735"/>
      <c r="PZR276" s="735"/>
      <c r="PZS276" s="735"/>
      <c r="PZT276" s="735"/>
      <c r="PZU276" s="735"/>
      <c r="PZV276" s="735"/>
      <c r="PZW276" s="735"/>
      <c r="PZX276" s="735"/>
      <c r="PZY276" s="732"/>
      <c r="PZZ276" s="732"/>
      <c r="QAA276" s="732"/>
      <c r="QAB276" s="732"/>
      <c r="QAC276" s="732"/>
      <c r="QAD276" s="732"/>
      <c r="QAE276" s="732"/>
      <c r="QAF276" s="732"/>
      <c r="QAG276" s="732"/>
      <c r="QAH276" s="732"/>
      <c r="QAI276" s="732"/>
      <c r="QAJ276" s="732"/>
      <c r="QAK276" s="732"/>
      <c r="QAL276" s="732"/>
      <c r="QAM276" s="732"/>
      <c r="QAN276" s="732"/>
      <c r="QAO276" s="732"/>
      <c r="QAP276" s="732"/>
      <c r="QAQ276" s="732"/>
      <c r="QAR276" s="732"/>
      <c r="QAS276" s="732"/>
      <c r="QAT276" s="732"/>
      <c r="QAU276" s="732"/>
      <c r="QAV276" s="732"/>
      <c r="QAW276" s="733"/>
      <c r="QAX276" s="733"/>
      <c r="QAY276" s="733"/>
      <c r="QAZ276" s="733"/>
      <c r="QBA276" s="733"/>
      <c r="QBB276" s="732"/>
      <c r="QBC276" s="732"/>
      <c r="QBD276" s="733"/>
      <c r="QBE276" s="733"/>
      <c r="QBF276" s="732"/>
      <c r="QBG276" s="732"/>
      <c r="QBH276" s="733"/>
      <c r="QBI276" s="733"/>
      <c r="QBJ276" s="732"/>
      <c r="QBK276" s="732"/>
      <c r="QBL276" s="732"/>
      <c r="QBM276" s="732"/>
      <c r="QBN276" s="732"/>
      <c r="QBO276" s="732"/>
      <c r="QBP276" s="732"/>
      <c r="QBQ276" s="733"/>
      <c r="QBR276" s="733"/>
      <c r="QBS276" s="732"/>
      <c r="QBT276" s="732"/>
      <c r="QBU276" s="733"/>
      <c r="QBV276" s="733"/>
      <c r="QBW276" s="732"/>
      <c r="QBX276" s="732"/>
      <c r="QBY276" s="732"/>
      <c r="QBZ276" s="732"/>
      <c r="QCA276" s="732"/>
      <c r="QCB276" s="731"/>
      <c r="QCC276" s="734"/>
      <c r="QCD276" s="732"/>
      <c r="QCE276" s="732"/>
      <c r="QCF276" s="732"/>
      <c r="QCG276" s="732"/>
      <c r="QCH276" s="732"/>
      <c r="QCI276" s="732"/>
      <c r="QCJ276" s="732"/>
      <c r="QCK276" s="735"/>
      <c r="QCL276" s="735"/>
      <c r="QCM276" s="735"/>
      <c r="QCN276" s="735"/>
      <c r="QCO276" s="735"/>
      <c r="QCP276" s="735"/>
      <c r="QCQ276" s="735"/>
      <c r="QCR276" s="735"/>
      <c r="QCS276" s="735"/>
      <c r="QCT276" s="735"/>
      <c r="QCU276" s="735"/>
      <c r="QCV276" s="735"/>
      <c r="QCW276" s="735"/>
      <c r="QCX276" s="735"/>
      <c r="QCY276" s="735"/>
      <c r="QCZ276" s="735"/>
      <c r="QDA276" s="735"/>
      <c r="QDB276" s="735"/>
      <c r="QDC276" s="735"/>
      <c r="QDD276" s="735"/>
      <c r="QDE276" s="735"/>
      <c r="QDF276" s="735"/>
      <c r="QDG276" s="735"/>
      <c r="QDH276" s="735"/>
      <c r="QDI276" s="735"/>
      <c r="QDJ276" s="735"/>
      <c r="QDK276" s="735"/>
      <c r="QDL276" s="735"/>
      <c r="QDM276" s="735"/>
      <c r="QDN276" s="735"/>
      <c r="QDO276" s="735"/>
      <c r="QDP276" s="735"/>
      <c r="QDQ276" s="735"/>
      <c r="QDR276" s="735"/>
      <c r="QDS276" s="735"/>
      <c r="QDT276" s="735"/>
      <c r="QDU276" s="735"/>
      <c r="QDV276" s="735"/>
      <c r="QDW276" s="735"/>
      <c r="QDX276" s="735"/>
      <c r="QDY276" s="735"/>
      <c r="QDZ276" s="735"/>
      <c r="QEA276" s="735"/>
      <c r="QEB276" s="735"/>
      <c r="QEC276" s="732"/>
      <c r="QED276" s="732"/>
      <c r="QEE276" s="732"/>
      <c r="QEF276" s="732"/>
      <c r="QEG276" s="732"/>
      <c r="QEH276" s="732"/>
      <c r="QEI276" s="732"/>
      <c r="QEJ276" s="732"/>
      <c r="QEK276" s="732"/>
      <c r="QEL276" s="732"/>
      <c r="QEM276" s="732"/>
      <c r="QEN276" s="732"/>
      <c r="QEO276" s="732"/>
      <c r="QEP276" s="732"/>
      <c r="QEQ276" s="732"/>
      <c r="QER276" s="732"/>
      <c r="QES276" s="732"/>
      <c r="QET276" s="732"/>
      <c r="QEU276" s="732"/>
      <c r="QEV276" s="732"/>
      <c r="QEW276" s="732"/>
      <c r="QEX276" s="732"/>
      <c r="QEY276" s="732"/>
      <c r="QEZ276" s="732"/>
      <c r="QFA276" s="733"/>
      <c r="QFB276" s="733"/>
      <c r="QFC276" s="733"/>
      <c r="QFD276" s="733"/>
      <c r="QFE276" s="733"/>
      <c r="QFF276" s="732"/>
      <c r="QFG276" s="732"/>
      <c r="QFH276" s="733"/>
      <c r="QFI276" s="733"/>
      <c r="QFJ276" s="732"/>
      <c r="QFK276" s="732"/>
      <c r="QFL276" s="733"/>
      <c r="QFM276" s="733"/>
      <c r="QFN276" s="732"/>
      <c r="QFO276" s="732"/>
      <c r="QFP276" s="732"/>
      <c r="QFQ276" s="732"/>
      <c r="QFR276" s="732"/>
      <c r="QFS276" s="732"/>
      <c r="QFT276" s="732"/>
      <c r="QFU276" s="733"/>
      <c r="QFV276" s="733"/>
      <c r="QFW276" s="732"/>
      <c r="QFX276" s="732"/>
      <c r="QFY276" s="733"/>
      <c r="QFZ276" s="733"/>
      <c r="QGA276" s="732"/>
      <c r="QGB276" s="732"/>
      <c r="QGC276" s="732"/>
      <c r="QGD276" s="732"/>
      <c r="QGE276" s="732"/>
      <c r="QGF276" s="731"/>
      <c r="QGG276" s="734"/>
      <c r="QGH276" s="732"/>
      <c r="QGI276" s="732"/>
      <c r="QGJ276" s="732"/>
      <c r="QGK276" s="732"/>
      <c r="QGL276" s="732"/>
      <c r="QGM276" s="732"/>
      <c r="QGN276" s="732"/>
      <c r="QGO276" s="735"/>
      <c r="QGP276" s="735"/>
      <c r="QGQ276" s="735"/>
      <c r="QGR276" s="735"/>
      <c r="QGS276" s="735"/>
      <c r="QGT276" s="735"/>
      <c r="QGU276" s="735"/>
      <c r="QGV276" s="735"/>
      <c r="QGW276" s="735"/>
      <c r="QGX276" s="735"/>
      <c r="QGY276" s="735"/>
      <c r="QGZ276" s="735"/>
      <c r="QHA276" s="735"/>
      <c r="QHB276" s="735"/>
      <c r="QHC276" s="735"/>
      <c r="QHD276" s="735"/>
      <c r="QHE276" s="735"/>
      <c r="QHF276" s="735"/>
      <c r="QHG276" s="735"/>
      <c r="QHH276" s="735"/>
      <c r="QHI276" s="735"/>
      <c r="QHJ276" s="735"/>
      <c r="QHK276" s="735"/>
      <c r="QHL276" s="735"/>
      <c r="QHM276" s="735"/>
      <c r="QHN276" s="735"/>
      <c r="QHO276" s="735"/>
      <c r="QHP276" s="735"/>
      <c r="QHQ276" s="735"/>
      <c r="QHR276" s="735"/>
      <c r="QHS276" s="735"/>
      <c r="QHT276" s="735"/>
      <c r="QHU276" s="735"/>
      <c r="QHV276" s="735"/>
      <c r="QHW276" s="735"/>
      <c r="QHX276" s="735"/>
      <c r="QHY276" s="735"/>
      <c r="QHZ276" s="735"/>
      <c r="QIA276" s="735"/>
      <c r="QIB276" s="735"/>
      <c r="QIC276" s="735"/>
      <c r="QID276" s="735"/>
      <c r="QIE276" s="735"/>
      <c r="QIF276" s="735"/>
      <c r="QIG276" s="732"/>
      <c r="QIH276" s="732"/>
      <c r="QII276" s="732"/>
      <c r="QIJ276" s="732"/>
      <c r="QIK276" s="732"/>
      <c r="QIL276" s="732"/>
      <c r="QIM276" s="732"/>
      <c r="QIN276" s="732"/>
      <c r="QIO276" s="732"/>
      <c r="QIP276" s="732"/>
      <c r="QIQ276" s="732"/>
      <c r="QIR276" s="732"/>
      <c r="QIS276" s="732"/>
      <c r="QIT276" s="732"/>
      <c r="QIU276" s="732"/>
      <c r="QIV276" s="732"/>
      <c r="QIW276" s="732"/>
      <c r="QIX276" s="732"/>
      <c r="QIY276" s="732"/>
      <c r="QIZ276" s="732"/>
      <c r="QJA276" s="732"/>
      <c r="QJB276" s="732"/>
      <c r="QJC276" s="732"/>
      <c r="QJD276" s="732"/>
      <c r="QJE276" s="733"/>
      <c r="QJF276" s="733"/>
      <c r="QJG276" s="733"/>
      <c r="QJH276" s="733"/>
      <c r="QJI276" s="733"/>
      <c r="QJJ276" s="732"/>
      <c r="QJK276" s="732"/>
      <c r="QJL276" s="733"/>
      <c r="QJM276" s="733"/>
      <c r="QJN276" s="732"/>
      <c r="QJO276" s="732"/>
      <c r="QJP276" s="733"/>
      <c r="QJQ276" s="733"/>
      <c r="QJR276" s="732"/>
      <c r="QJS276" s="732"/>
      <c r="QJT276" s="732"/>
      <c r="QJU276" s="732"/>
      <c r="QJV276" s="732"/>
      <c r="QJW276" s="732"/>
      <c r="QJX276" s="732"/>
      <c r="QJY276" s="733"/>
      <c r="QJZ276" s="733"/>
      <c r="QKA276" s="732"/>
      <c r="QKB276" s="732"/>
      <c r="QKC276" s="733"/>
      <c r="QKD276" s="733"/>
      <c r="QKE276" s="732"/>
      <c r="QKF276" s="732"/>
      <c r="QKG276" s="732"/>
      <c r="QKH276" s="732"/>
      <c r="QKI276" s="732"/>
      <c r="QKJ276" s="731"/>
      <c r="QKK276" s="734"/>
      <c r="QKL276" s="732"/>
      <c r="QKM276" s="732"/>
      <c r="QKN276" s="732"/>
      <c r="QKO276" s="732"/>
      <c r="QKP276" s="732"/>
      <c r="QKQ276" s="732"/>
      <c r="QKR276" s="732"/>
      <c r="QKS276" s="735"/>
      <c r="QKT276" s="735"/>
      <c r="QKU276" s="735"/>
      <c r="QKV276" s="735"/>
      <c r="QKW276" s="735"/>
      <c r="QKX276" s="735"/>
      <c r="QKY276" s="735"/>
      <c r="QKZ276" s="735"/>
      <c r="QLA276" s="735"/>
      <c r="QLB276" s="735"/>
      <c r="QLC276" s="735"/>
      <c r="QLD276" s="735"/>
      <c r="QLE276" s="735"/>
      <c r="QLF276" s="735"/>
      <c r="QLG276" s="735"/>
      <c r="QLH276" s="735"/>
      <c r="QLI276" s="735"/>
      <c r="QLJ276" s="735"/>
      <c r="QLK276" s="735"/>
      <c r="QLL276" s="735"/>
      <c r="QLM276" s="735"/>
      <c r="QLN276" s="735"/>
      <c r="QLO276" s="735"/>
      <c r="QLP276" s="735"/>
      <c r="QLQ276" s="735"/>
      <c r="QLR276" s="735"/>
      <c r="QLS276" s="735"/>
      <c r="QLT276" s="735"/>
      <c r="QLU276" s="735"/>
      <c r="QLV276" s="735"/>
      <c r="QLW276" s="735"/>
      <c r="QLX276" s="735"/>
      <c r="QLY276" s="735"/>
      <c r="QLZ276" s="735"/>
      <c r="QMA276" s="735"/>
      <c r="QMB276" s="735"/>
      <c r="QMC276" s="735"/>
      <c r="QMD276" s="735"/>
      <c r="QME276" s="735"/>
      <c r="QMF276" s="735"/>
      <c r="QMG276" s="735"/>
      <c r="QMH276" s="735"/>
      <c r="QMI276" s="735"/>
      <c r="QMJ276" s="735"/>
      <c r="QMK276" s="732"/>
      <c r="QML276" s="732"/>
      <c r="QMM276" s="732"/>
      <c r="QMN276" s="732"/>
      <c r="QMO276" s="732"/>
      <c r="QMP276" s="732"/>
      <c r="QMQ276" s="732"/>
      <c r="QMR276" s="732"/>
      <c r="QMS276" s="732"/>
      <c r="QMT276" s="732"/>
      <c r="QMU276" s="732"/>
      <c r="QMV276" s="732"/>
      <c r="QMW276" s="732"/>
      <c r="QMX276" s="732"/>
      <c r="QMY276" s="732"/>
      <c r="QMZ276" s="732"/>
      <c r="QNA276" s="732"/>
      <c r="QNB276" s="732"/>
      <c r="QNC276" s="732"/>
      <c r="QND276" s="732"/>
      <c r="QNE276" s="732"/>
      <c r="QNF276" s="732"/>
      <c r="QNG276" s="732"/>
      <c r="QNH276" s="732"/>
      <c r="QNI276" s="733"/>
      <c r="QNJ276" s="733"/>
      <c r="QNK276" s="733"/>
      <c r="QNL276" s="733"/>
      <c r="QNM276" s="733"/>
      <c r="QNN276" s="732"/>
      <c r="QNO276" s="732"/>
      <c r="QNP276" s="733"/>
      <c r="QNQ276" s="733"/>
      <c r="QNR276" s="732"/>
      <c r="QNS276" s="732"/>
      <c r="QNT276" s="733"/>
      <c r="QNU276" s="733"/>
      <c r="QNV276" s="732"/>
      <c r="QNW276" s="732"/>
      <c r="QNX276" s="732"/>
      <c r="QNY276" s="732"/>
      <c r="QNZ276" s="732"/>
      <c r="QOA276" s="732"/>
      <c r="QOB276" s="732"/>
      <c r="QOC276" s="733"/>
      <c r="QOD276" s="733"/>
      <c r="QOE276" s="732"/>
      <c r="QOF276" s="732"/>
      <c r="QOG276" s="733"/>
      <c r="QOH276" s="733"/>
      <c r="QOI276" s="732"/>
      <c r="QOJ276" s="732"/>
      <c r="QOK276" s="732"/>
      <c r="QOL276" s="732"/>
      <c r="QOM276" s="732"/>
      <c r="QON276" s="731"/>
      <c r="QOO276" s="734"/>
      <c r="QOP276" s="732"/>
      <c r="QOQ276" s="732"/>
      <c r="QOR276" s="732"/>
      <c r="QOS276" s="732"/>
      <c r="QOT276" s="732"/>
      <c r="QOU276" s="732"/>
      <c r="QOV276" s="732"/>
      <c r="QOW276" s="735"/>
      <c r="QOX276" s="735"/>
      <c r="QOY276" s="735"/>
      <c r="QOZ276" s="735"/>
      <c r="QPA276" s="735"/>
      <c r="QPB276" s="735"/>
      <c r="QPC276" s="735"/>
      <c r="QPD276" s="735"/>
      <c r="QPE276" s="735"/>
      <c r="QPF276" s="735"/>
      <c r="QPG276" s="735"/>
      <c r="QPH276" s="735"/>
      <c r="QPI276" s="735"/>
      <c r="QPJ276" s="735"/>
      <c r="QPK276" s="735"/>
      <c r="QPL276" s="735"/>
      <c r="QPM276" s="735"/>
      <c r="QPN276" s="735"/>
      <c r="QPO276" s="735"/>
      <c r="QPP276" s="735"/>
      <c r="QPQ276" s="735"/>
      <c r="QPR276" s="735"/>
      <c r="QPS276" s="735"/>
      <c r="QPT276" s="735"/>
      <c r="QPU276" s="735"/>
      <c r="QPV276" s="735"/>
      <c r="QPW276" s="735"/>
      <c r="QPX276" s="735"/>
      <c r="QPY276" s="735"/>
      <c r="QPZ276" s="735"/>
      <c r="QQA276" s="735"/>
      <c r="QQB276" s="735"/>
      <c r="QQC276" s="735"/>
      <c r="QQD276" s="735"/>
      <c r="QQE276" s="735"/>
      <c r="QQF276" s="735"/>
      <c r="QQG276" s="735"/>
      <c r="QQH276" s="735"/>
      <c r="QQI276" s="735"/>
      <c r="QQJ276" s="735"/>
      <c r="QQK276" s="735"/>
      <c r="QQL276" s="735"/>
      <c r="QQM276" s="735"/>
      <c r="QQN276" s="735"/>
      <c r="QQO276" s="732"/>
      <c r="QQP276" s="732"/>
      <c r="QQQ276" s="732"/>
      <c r="QQR276" s="732"/>
      <c r="QQS276" s="732"/>
      <c r="QQT276" s="732"/>
      <c r="QQU276" s="732"/>
      <c r="QQV276" s="732"/>
      <c r="QQW276" s="732"/>
      <c r="QQX276" s="732"/>
      <c r="QQY276" s="732"/>
      <c r="QQZ276" s="732"/>
      <c r="QRA276" s="732"/>
      <c r="QRB276" s="732"/>
      <c r="QRC276" s="732"/>
      <c r="QRD276" s="732"/>
      <c r="QRE276" s="732"/>
      <c r="QRF276" s="732"/>
      <c r="QRG276" s="732"/>
      <c r="QRH276" s="732"/>
      <c r="QRI276" s="732"/>
      <c r="QRJ276" s="732"/>
      <c r="QRK276" s="732"/>
      <c r="QRL276" s="732"/>
      <c r="QRM276" s="733"/>
      <c r="QRN276" s="733"/>
      <c r="QRO276" s="733"/>
      <c r="QRP276" s="733"/>
      <c r="QRQ276" s="733"/>
      <c r="QRR276" s="732"/>
      <c r="QRS276" s="732"/>
      <c r="QRT276" s="733"/>
      <c r="QRU276" s="733"/>
      <c r="QRV276" s="732"/>
      <c r="QRW276" s="732"/>
      <c r="QRX276" s="733"/>
      <c r="QRY276" s="733"/>
      <c r="QRZ276" s="732"/>
      <c r="QSA276" s="732"/>
      <c r="QSB276" s="732"/>
      <c r="QSC276" s="732"/>
      <c r="QSD276" s="732"/>
      <c r="QSE276" s="732"/>
      <c r="QSF276" s="732"/>
      <c r="QSG276" s="733"/>
      <c r="QSH276" s="733"/>
      <c r="QSI276" s="732"/>
      <c r="QSJ276" s="732"/>
      <c r="QSK276" s="733"/>
      <c r="QSL276" s="733"/>
      <c r="QSM276" s="732"/>
      <c r="QSN276" s="732"/>
      <c r="QSO276" s="732"/>
      <c r="QSP276" s="732"/>
      <c r="QSQ276" s="732"/>
      <c r="QSR276" s="731"/>
      <c r="QSS276" s="734"/>
      <c r="QST276" s="732"/>
      <c r="QSU276" s="732"/>
      <c r="QSV276" s="732"/>
      <c r="QSW276" s="732"/>
      <c r="QSX276" s="732"/>
      <c r="QSY276" s="732"/>
      <c r="QSZ276" s="732"/>
      <c r="QTA276" s="735"/>
      <c r="QTB276" s="735"/>
      <c r="QTC276" s="735"/>
      <c r="QTD276" s="735"/>
      <c r="QTE276" s="735"/>
      <c r="QTF276" s="735"/>
      <c r="QTG276" s="735"/>
      <c r="QTH276" s="735"/>
      <c r="QTI276" s="735"/>
      <c r="QTJ276" s="735"/>
      <c r="QTK276" s="735"/>
      <c r="QTL276" s="735"/>
      <c r="QTM276" s="735"/>
      <c r="QTN276" s="735"/>
      <c r="QTO276" s="735"/>
      <c r="QTP276" s="735"/>
      <c r="QTQ276" s="735"/>
      <c r="QTR276" s="735"/>
      <c r="QTS276" s="735"/>
      <c r="QTT276" s="735"/>
      <c r="QTU276" s="735"/>
      <c r="QTV276" s="735"/>
      <c r="QTW276" s="735"/>
      <c r="QTX276" s="735"/>
      <c r="QTY276" s="735"/>
      <c r="QTZ276" s="735"/>
      <c r="QUA276" s="735"/>
      <c r="QUB276" s="735"/>
      <c r="QUC276" s="735"/>
      <c r="QUD276" s="735"/>
      <c r="QUE276" s="735"/>
      <c r="QUF276" s="735"/>
      <c r="QUG276" s="735"/>
      <c r="QUH276" s="735"/>
      <c r="QUI276" s="735"/>
      <c r="QUJ276" s="735"/>
      <c r="QUK276" s="735"/>
      <c r="QUL276" s="735"/>
      <c r="QUM276" s="735"/>
      <c r="QUN276" s="735"/>
      <c r="QUO276" s="735"/>
      <c r="QUP276" s="735"/>
      <c r="QUQ276" s="735"/>
      <c r="QUR276" s="735"/>
      <c r="QUS276" s="732"/>
      <c r="QUT276" s="732"/>
      <c r="QUU276" s="732"/>
      <c r="QUV276" s="732"/>
      <c r="QUW276" s="732"/>
      <c r="QUX276" s="732"/>
      <c r="QUY276" s="732"/>
      <c r="QUZ276" s="732"/>
      <c r="QVA276" s="732"/>
      <c r="QVB276" s="732"/>
      <c r="QVC276" s="732"/>
      <c r="QVD276" s="732"/>
      <c r="QVE276" s="732"/>
      <c r="QVF276" s="732"/>
      <c r="QVG276" s="732"/>
      <c r="QVH276" s="732"/>
      <c r="QVI276" s="732"/>
      <c r="QVJ276" s="732"/>
      <c r="QVK276" s="732"/>
      <c r="QVL276" s="732"/>
      <c r="QVM276" s="732"/>
      <c r="QVN276" s="732"/>
      <c r="QVO276" s="732"/>
      <c r="QVP276" s="732"/>
      <c r="QVQ276" s="733"/>
      <c r="QVR276" s="733"/>
      <c r="QVS276" s="733"/>
      <c r="QVT276" s="733"/>
      <c r="QVU276" s="733"/>
      <c r="QVV276" s="732"/>
      <c r="QVW276" s="732"/>
      <c r="QVX276" s="733"/>
      <c r="QVY276" s="733"/>
      <c r="QVZ276" s="732"/>
      <c r="QWA276" s="732"/>
      <c r="QWB276" s="733"/>
      <c r="QWC276" s="733"/>
      <c r="QWD276" s="732"/>
      <c r="QWE276" s="732"/>
      <c r="QWF276" s="732"/>
      <c r="QWG276" s="732"/>
      <c r="QWH276" s="732"/>
      <c r="QWI276" s="732"/>
      <c r="QWJ276" s="732"/>
      <c r="QWK276" s="733"/>
      <c r="QWL276" s="733"/>
      <c r="QWM276" s="732"/>
      <c r="QWN276" s="732"/>
      <c r="QWO276" s="733"/>
      <c r="QWP276" s="733"/>
      <c r="QWQ276" s="732"/>
      <c r="QWR276" s="732"/>
      <c r="QWS276" s="732"/>
      <c r="QWT276" s="732"/>
      <c r="QWU276" s="732"/>
      <c r="QWV276" s="731"/>
      <c r="QWW276" s="734"/>
      <c r="QWX276" s="732"/>
      <c r="QWY276" s="732"/>
      <c r="QWZ276" s="732"/>
      <c r="QXA276" s="732"/>
      <c r="QXB276" s="732"/>
      <c r="QXC276" s="732"/>
      <c r="QXD276" s="732"/>
      <c r="QXE276" s="735"/>
      <c r="QXF276" s="735"/>
      <c r="QXG276" s="735"/>
      <c r="QXH276" s="735"/>
      <c r="QXI276" s="735"/>
      <c r="QXJ276" s="735"/>
      <c r="QXK276" s="735"/>
      <c r="QXL276" s="735"/>
      <c r="QXM276" s="735"/>
      <c r="QXN276" s="735"/>
      <c r="QXO276" s="735"/>
      <c r="QXP276" s="735"/>
      <c r="QXQ276" s="735"/>
      <c r="QXR276" s="735"/>
      <c r="QXS276" s="735"/>
      <c r="QXT276" s="735"/>
      <c r="QXU276" s="735"/>
      <c r="QXV276" s="735"/>
      <c r="QXW276" s="735"/>
      <c r="QXX276" s="735"/>
      <c r="QXY276" s="735"/>
      <c r="QXZ276" s="735"/>
      <c r="QYA276" s="735"/>
      <c r="QYB276" s="735"/>
      <c r="QYC276" s="735"/>
      <c r="QYD276" s="735"/>
      <c r="QYE276" s="735"/>
      <c r="QYF276" s="735"/>
      <c r="QYG276" s="735"/>
      <c r="QYH276" s="735"/>
      <c r="QYI276" s="735"/>
      <c r="QYJ276" s="735"/>
      <c r="QYK276" s="735"/>
      <c r="QYL276" s="735"/>
      <c r="QYM276" s="735"/>
      <c r="QYN276" s="735"/>
      <c r="QYO276" s="735"/>
      <c r="QYP276" s="735"/>
      <c r="QYQ276" s="735"/>
      <c r="QYR276" s="735"/>
      <c r="QYS276" s="735"/>
      <c r="QYT276" s="735"/>
      <c r="QYU276" s="735"/>
      <c r="QYV276" s="735"/>
      <c r="QYW276" s="732"/>
      <c r="QYX276" s="732"/>
      <c r="QYY276" s="732"/>
      <c r="QYZ276" s="732"/>
      <c r="QZA276" s="732"/>
      <c r="QZB276" s="732"/>
      <c r="QZC276" s="732"/>
      <c r="QZD276" s="732"/>
      <c r="QZE276" s="732"/>
      <c r="QZF276" s="732"/>
      <c r="QZG276" s="732"/>
      <c r="QZH276" s="732"/>
      <c r="QZI276" s="732"/>
      <c r="QZJ276" s="732"/>
      <c r="QZK276" s="732"/>
      <c r="QZL276" s="732"/>
      <c r="QZM276" s="732"/>
      <c r="QZN276" s="732"/>
      <c r="QZO276" s="732"/>
      <c r="QZP276" s="732"/>
      <c r="QZQ276" s="732"/>
      <c r="QZR276" s="732"/>
      <c r="QZS276" s="732"/>
      <c r="QZT276" s="732"/>
      <c r="QZU276" s="733"/>
      <c r="QZV276" s="733"/>
      <c r="QZW276" s="733"/>
      <c r="QZX276" s="733"/>
      <c r="QZY276" s="733"/>
      <c r="QZZ276" s="732"/>
      <c r="RAA276" s="732"/>
      <c r="RAB276" s="733"/>
      <c r="RAC276" s="733"/>
      <c r="RAD276" s="732"/>
      <c r="RAE276" s="732"/>
      <c r="RAF276" s="733"/>
      <c r="RAG276" s="733"/>
      <c r="RAH276" s="732"/>
      <c r="RAI276" s="732"/>
      <c r="RAJ276" s="732"/>
      <c r="RAK276" s="732"/>
      <c r="RAL276" s="732"/>
      <c r="RAM276" s="732"/>
      <c r="RAN276" s="732"/>
      <c r="RAO276" s="733"/>
      <c r="RAP276" s="733"/>
      <c r="RAQ276" s="732"/>
      <c r="RAR276" s="732"/>
      <c r="RAS276" s="733"/>
      <c r="RAT276" s="733"/>
      <c r="RAU276" s="732"/>
      <c r="RAV276" s="732"/>
      <c r="RAW276" s="732"/>
      <c r="RAX276" s="732"/>
      <c r="RAY276" s="732"/>
      <c r="RAZ276" s="731"/>
      <c r="RBA276" s="734"/>
      <c r="RBB276" s="732"/>
      <c r="RBC276" s="732"/>
      <c r="RBD276" s="732"/>
      <c r="RBE276" s="732"/>
      <c r="RBF276" s="732"/>
      <c r="RBG276" s="732"/>
      <c r="RBH276" s="732"/>
      <c r="RBI276" s="735"/>
      <c r="RBJ276" s="735"/>
      <c r="RBK276" s="735"/>
      <c r="RBL276" s="735"/>
      <c r="RBM276" s="735"/>
      <c r="RBN276" s="735"/>
      <c r="RBO276" s="735"/>
      <c r="RBP276" s="735"/>
      <c r="RBQ276" s="735"/>
      <c r="RBR276" s="735"/>
      <c r="RBS276" s="735"/>
      <c r="RBT276" s="735"/>
      <c r="RBU276" s="735"/>
      <c r="RBV276" s="735"/>
      <c r="RBW276" s="735"/>
      <c r="RBX276" s="735"/>
      <c r="RBY276" s="735"/>
      <c r="RBZ276" s="735"/>
      <c r="RCA276" s="735"/>
      <c r="RCB276" s="735"/>
      <c r="RCC276" s="735"/>
      <c r="RCD276" s="735"/>
      <c r="RCE276" s="735"/>
      <c r="RCF276" s="735"/>
      <c r="RCG276" s="735"/>
      <c r="RCH276" s="735"/>
      <c r="RCI276" s="735"/>
      <c r="RCJ276" s="735"/>
      <c r="RCK276" s="735"/>
      <c r="RCL276" s="735"/>
      <c r="RCM276" s="735"/>
      <c r="RCN276" s="735"/>
      <c r="RCO276" s="735"/>
      <c r="RCP276" s="735"/>
      <c r="RCQ276" s="735"/>
      <c r="RCR276" s="735"/>
      <c r="RCS276" s="735"/>
      <c r="RCT276" s="735"/>
      <c r="RCU276" s="735"/>
      <c r="RCV276" s="735"/>
      <c r="RCW276" s="735"/>
      <c r="RCX276" s="735"/>
      <c r="RCY276" s="735"/>
      <c r="RCZ276" s="735"/>
      <c r="RDA276" s="732"/>
      <c r="RDB276" s="732"/>
      <c r="RDC276" s="732"/>
      <c r="RDD276" s="732"/>
      <c r="RDE276" s="732"/>
      <c r="RDF276" s="732"/>
      <c r="RDG276" s="732"/>
      <c r="RDH276" s="732"/>
      <c r="RDI276" s="732"/>
      <c r="RDJ276" s="732"/>
      <c r="RDK276" s="732"/>
      <c r="RDL276" s="732"/>
      <c r="RDM276" s="732"/>
      <c r="RDN276" s="732"/>
      <c r="RDO276" s="732"/>
      <c r="RDP276" s="732"/>
      <c r="RDQ276" s="732"/>
      <c r="RDR276" s="732"/>
      <c r="RDS276" s="732"/>
      <c r="RDT276" s="732"/>
      <c r="RDU276" s="732"/>
      <c r="RDV276" s="732"/>
      <c r="RDW276" s="732"/>
    </row>
    <row r="277" spans="1:12295" s="70" customFormat="1" ht="178.5" customHeight="1" x14ac:dyDescent="0.3">
      <c r="A277" s="843"/>
      <c r="B277" s="126"/>
      <c r="C277" s="99" t="s">
        <v>486</v>
      </c>
      <c r="D277" s="168">
        <f>E277</f>
        <v>1911128.5696100001</v>
      </c>
      <c r="E277" s="168">
        <f>'[6]2025_2027'!$L$274</f>
        <v>1911128.5696100001</v>
      </c>
      <c r="F277" s="168"/>
      <c r="G277" s="168"/>
      <c r="H277" s="168"/>
      <c r="I277" s="168"/>
      <c r="J277" s="168"/>
      <c r="K277" s="166">
        <f>M277</f>
        <v>1911128.5696100001</v>
      </c>
      <c r="L277" s="695">
        <f>K277/D277</f>
        <v>1</v>
      </c>
      <c r="M277" s="168">
        <f>'[6]2025_2027'!$L$274</f>
        <v>1911128.5696100001</v>
      </c>
      <c r="N277" s="743">
        <f>M277/E277</f>
        <v>1</v>
      </c>
      <c r="O277" s="1000"/>
      <c r="P277" s="996"/>
      <c r="Q277" s="1000"/>
      <c r="R277" s="996"/>
      <c r="S277" s="1000"/>
      <c r="T277" s="996"/>
      <c r="U277" s="1000"/>
      <c r="V277" s="1000"/>
      <c r="W277" s="1000"/>
      <c r="X277" s="1000"/>
      <c r="Y277" s="1000"/>
      <c r="Z277" s="1000"/>
      <c r="AA277" s="1000"/>
      <c r="AB277" s="1000"/>
      <c r="AC277" s="1000"/>
      <c r="AD277" s="996"/>
      <c r="AE277" s="166">
        <f>AG277</f>
        <v>1907769.8510700001</v>
      </c>
      <c r="AF277" s="695">
        <f t="shared" si="835"/>
        <v>0.99824254705130311</v>
      </c>
      <c r="AG277" s="166">
        <v>1907769.8510700001</v>
      </c>
      <c r="AH277" s="695">
        <f t="shared" si="836"/>
        <v>0.99824254705130311</v>
      </c>
      <c r="AI277" s="996"/>
      <c r="AJ277" s="996"/>
      <c r="AK277" s="996"/>
      <c r="AL277" s="695">
        <f t="shared" si="837"/>
        <v>0</v>
      </c>
      <c r="AM277" s="1000"/>
      <c r="AN277" s="996"/>
      <c r="AO277" s="1000"/>
      <c r="AP277" s="1000"/>
      <c r="AQ277" s="996"/>
      <c r="AR277" s="168">
        <f>AT277</f>
        <v>1911128.5696100001</v>
      </c>
      <c r="AS277" s="695">
        <f t="shared" si="838"/>
        <v>1</v>
      </c>
      <c r="AT277" s="168">
        <f>D277</f>
        <v>1911128.5696100001</v>
      </c>
      <c r="AU277" s="695">
        <f t="shared" si="839"/>
        <v>1</v>
      </c>
      <c r="AV277" s="1000"/>
      <c r="AW277" s="695"/>
      <c r="AX277" s="168"/>
      <c r="AY277" s="695"/>
      <c r="AZ277" s="1000"/>
      <c r="BA277" s="695"/>
      <c r="BB277" s="1000"/>
      <c r="BC277" s="1000"/>
      <c r="BD277" s="1000"/>
      <c r="BE277" s="1000"/>
      <c r="BF277" s="1000"/>
      <c r="BG277" s="1000"/>
      <c r="BH277" s="1000"/>
      <c r="BI277" s="1000"/>
      <c r="BJ277" s="1000"/>
      <c r="BK277" s="1000"/>
      <c r="BL277" s="1000"/>
      <c r="BM277" s="1000"/>
      <c r="BN277" s="1000"/>
      <c r="BO277" s="1000"/>
      <c r="BP277" s="1000"/>
      <c r="BQ277" s="1000"/>
      <c r="BR277" s="1000"/>
      <c r="BS277" s="1000"/>
      <c r="BT277" s="1000"/>
      <c r="BU277" s="1000"/>
      <c r="BV277" s="1000"/>
      <c r="BW277" s="1000"/>
      <c r="BX277" s="1000"/>
      <c r="BY277" s="1000"/>
      <c r="BZ277" s="203"/>
      <c r="CA277" s="998"/>
      <c r="CB277" s="998"/>
      <c r="CC277" s="998"/>
      <c r="CD277" s="998"/>
      <c r="CE277" s="695"/>
      <c r="CF277" s="998"/>
      <c r="CG277" s="998"/>
      <c r="CH277" s="998"/>
      <c r="CI277" s="998"/>
      <c r="CJ277" s="998"/>
      <c r="CK277" s="998"/>
      <c r="CL277" s="998"/>
      <c r="CM277" s="998"/>
      <c r="CN277" s="998"/>
      <c r="CO277" s="844"/>
      <c r="CP277" s="844"/>
      <c r="CQ277" s="844"/>
      <c r="CR277" s="844"/>
      <c r="CS277" s="844"/>
      <c r="CT277" s="998"/>
      <c r="CU277" s="998"/>
      <c r="CV277" s="844"/>
      <c r="CW277" s="844"/>
      <c r="CX277" s="998"/>
      <c r="CY277" s="998"/>
      <c r="CZ277" s="844"/>
      <c r="DA277" s="844"/>
      <c r="DB277" s="998"/>
      <c r="DC277" s="998"/>
      <c r="DD277" s="998"/>
      <c r="DE277" s="998"/>
      <c r="DF277" s="998"/>
      <c r="DG277" s="998"/>
      <c r="DH277" s="998"/>
      <c r="DI277" s="844"/>
      <c r="DJ277" s="844"/>
      <c r="DK277" s="998"/>
      <c r="DL277" s="998"/>
      <c r="DM277" s="844"/>
      <c r="DN277" s="844"/>
      <c r="DO277" s="998"/>
      <c r="DP277" s="998"/>
      <c r="DQ277" s="998"/>
      <c r="DR277" s="998"/>
      <c r="DS277" s="998"/>
      <c r="DT277" s="843"/>
      <c r="DU277" s="845"/>
      <c r="DV277" s="998"/>
      <c r="DW277" s="998"/>
      <c r="DX277" s="998"/>
      <c r="DY277" s="998"/>
      <c r="DZ277" s="998"/>
      <c r="EA277" s="998"/>
      <c r="EB277" s="998"/>
      <c r="EC277" s="846"/>
      <c r="ED277" s="846"/>
      <c r="EE277" s="846"/>
      <c r="EF277" s="846"/>
      <c r="EG277" s="846"/>
      <c r="EH277" s="846"/>
      <c r="EI277" s="846"/>
      <c r="EJ277" s="846"/>
      <c r="EK277" s="846"/>
      <c r="EL277" s="846"/>
      <c r="EM277" s="846"/>
      <c r="EN277" s="846"/>
      <c r="EO277" s="846"/>
      <c r="EP277" s="846"/>
      <c r="EQ277" s="846"/>
      <c r="ER277" s="846"/>
      <c r="ES277" s="846"/>
      <c r="ET277" s="846"/>
      <c r="EU277" s="846"/>
      <c r="EV277" s="846"/>
      <c r="EW277" s="846"/>
      <c r="EX277" s="846"/>
      <c r="EY277" s="846"/>
      <c r="EZ277" s="846"/>
      <c r="FA277" s="846"/>
      <c r="FB277" s="846"/>
      <c r="FC277" s="846"/>
      <c r="FD277" s="846"/>
      <c r="FE277" s="846"/>
      <c r="FF277" s="846"/>
      <c r="FG277" s="846"/>
      <c r="FH277" s="846"/>
      <c r="FI277" s="846"/>
      <c r="FJ277" s="846"/>
      <c r="FK277" s="846"/>
      <c r="FL277" s="846"/>
      <c r="FM277" s="846"/>
      <c r="FN277" s="846"/>
      <c r="FO277" s="846"/>
      <c r="FP277" s="846"/>
      <c r="FQ277" s="846"/>
      <c r="FR277" s="846"/>
      <c r="FS277" s="846"/>
      <c r="FT277" s="846"/>
      <c r="FU277" s="998"/>
      <c r="FV277" s="998"/>
      <c r="FW277" s="998"/>
      <c r="FX277" s="998"/>
      <c r="FY277" s="998"/>
      <c r="FZ277" s="998"/>
      <c r="GA277" s="998"/>
      <c r="GB277" s="998"/>
      <c r="GC277" s="998"/>
      <c r="GD277" s="998"/>
      <c r="GE277" s="998"/>
      <c r="GF277" s="998"/>
      <c r="GG277" s="998"/>
      <c r="GH277" s="998"/>
      <c r="GI277" s="998"/>
      <c r="GJ277" s="998"/>
      <c r="GK277" s="998"/>
      <c r="GL277" s="998"/>
      <c r="GM277" s="998"/>
      <c r="GN277" s="998"/>
      <c r="GO277" s="998"/>
      <c r="GP277" s="998"/>
      <c r="GQ277" s="998"/>
      <c r="GR277" s="998"/>
      <c r="GS277" s="844"/>
      <c r="GT277" s="844"/>
      <c r="GU277" s="844"/>
      <c r="GV277" s="844"/>
      <c r="GW277" s="844"/>
      <c r="GX277" s="998"/>
      <c r="GY277" s="998"/>
      <c r="GZ277" s="844"/>
      <c r="HA277" s="844"/>
      <c r="HB277" s="998"/>
      <c r="HC277" s="998"/>
      <c r="HD277" s="844"/>
      <c r="HE277" s="844"/>
      <c r="HF277" s="998"/>
      <c r="HG277" s="998"/>
      <c r="HH277" s="998"/>
      <c r="HI277" s="998"/>
      <c r="HJ277" s="998"/>
      <c r="HK277" s="998"/>
      <c r="HL277" s="998"/>
      <c r="HM277" s="844"/>
      <c r="HN277" s="844"/>
      <c r="HO277" s="998"/>
      <c r="HP277" s="998"/>
      <c r="HQ277" s="844"/>
      <c r="HR277" s="844"/>
      <c r="HS277" s="998"/>
      <c r="HT277" s="998"/>
      <c r="HU277" s="998"/>
      <c r="HV277" s="998"/>
      <c r="HW277" s="998"/>
      <c r="HX277" s="843"/>
      <c r="HY277" s="845"/>
      <c r="HZ277" s="998"/>
      <c r="IA277" s="998"/>
      <c r="IB277" s="998"/>
      <c r="IC277" s="998"/>
      <c r="ID277" s="998"/>
      <c r="IE277" s="998"/>
      <c r="IF277" s="998"/>
      <c r="IG277" s="846"/>
      <c r="IH277" s="846"/>
      <c r="II277" s="846"/>
      <c r="IJ277" s="846"/>
      <c r="IK277" s="846"/>
      <c r="IL277" s="846"/>
      <c r="IM277" s="846"/>
      <c r="IN277" s="846"/>
      <c r="IO277" s="846"/>
      <c r="IP277" s="846"/>
      <c r="IQ277" s="846"/>
      <c r="IR277" s="846"/>
      <c r="IS277" s="846"/>
      <c r="IT277" s="846"/>
      <c r="IU277" s="846"/>
      <c r="IV277" s="846"/>
      <c r="IW277" s="846"/>
      <c r="IX277" s="846"/>
      <c r="IY277" s="846"/>
      <c r="IZ277" s="846"/>
      <c r="JA277" s="846"/>
      <c r="JB277" s="846"/>
      <c r="JC277" s="846"/>
      <c r="JD277" s="846"/>
      <c r="JE277" s="846"/>
      <c r="JF277" s="846"/>
      <c r="JG277" s="846"/>
      <c r="JH277" s="846"/>
      <c r="JI277" s="846"/>
      <c r="JJ277" s="846"/>
      <c r="JK277" s="846"/>
      <c r="JL277" s="846"/>
      <c r="JM277" s="846"/>
      <c r="JN277" s="846"/>
      <c r="JO277" s="846"/>
      <c r="JP277" s="846"/>
      <c r="JQ277" s="846"/>
      <c r="JR277" s="846"/>
      <c r="JS277" s="846"/>
      <c r="JT277" s="846"/>
      <c r="JU277" s="846"/>
      <c r="JV277" s="846"/>
      <c r="JW277" s="846"/>
      <c r="JX277" s="846"/>
      <c r="JY277" s="998"/>
      <c r="JZ277" s="998"/>
      <c r="KA277" s="998"/>
      <c r="KB277" s="998"/>
      <c r="KC277" s="998"/>
      <c r="KD277" s="998"/>
      <c r="KE277" s="998"/>
      <c r="KF277" s="998"/>
      <c r="KG277" s="998"/>
      <c r="KH277" s="998"/>
      <c r="KI277" s="998"/>
      <c r="KJ277" s="998"/>
      <c r="KK277" s="998"/>
      <c r="KL277" s="998"/>
      <c r="KM277" s="998"/>
      <c r="KN277" s="998"/>
      <c r="KO277" s="998"/>
      <c r="KP277" s="998"/>
      <c r="KQ277" s="998"/>
      <c r="KR277" s="998"/>
      <c r="KS277" s="998"/>
      <c r="KT277" s="998"/>
      <c r="KU277" s="998"/>
      <c r="KV277" s="998"/>
      <c r="KW277" s="844"/>
      <c r="KX277" s="844"/>
      <c r="KY277" s="844"/>
      <c r="KZ277" s="844"/>
      <c r="LA277" s="844"/>
      <c r="LB277" s="998"/>
      <c r="LC277" s="998"/>
      <c r="LD277" s="844"/>
      <c r="LE277" s="844"/>
      <c r="LF277" s="998"/>
      <c r="LG277" s="998"/>
      <c r="LH277" s="844"/>
      <c r="LI277" s="844"/>
      <c r="LJ277" s="998"/>
      <c r="LK277" s="998"/>
      <c r="LL277" s="998"/>
      <c r="LM277" s="998"/>
      <c r="LN277" s="998"/>
      <c r="LO277" s="998"/>
      <c r="LP277" s="998"/>
      <c r="LQ277" s="844"/>
      <c r="LR277" s="844"/>
      <c r="LS277" s="998"/>
      <c r="LT277" s="998"/>
      <c r="LU277" s="844"/>
      <c r="LV277" s="844"/>
      <c r="LW277" s="998"/>
      <c r="LX277" s="998"/>
      <c r="LY277" s="998"/>
      <c r="LZ277" s="998"/>
      <c r="MA277" s="998"/>
      <c r="MB277" s="843"/>
      <c r="MC277" s="845"/>
      <c r="MD277" s="998"/>
      <c r="ME277" s="998"/>
      <c r="MF277" s="998"/>
      <c r="MG277" s="998"/>
      <c r="MH277" s="998"/>
      <c r="MI277" s="998"/>
      <c r="MJ277" s="998"/>
      <c r="MK277" s="846"/>
      <c r="ML277" s="846"/>
      <c r="MM277" s="846"/>
      <c r="MN277" s="846"/>
      <c r="MO277" s="846"/>
      <c r="MP277" s="846"/>
      <c r="MQ277" s="846"/>
      <c r="MR277" s="846"/>
      <c r="MS277" s="846"/>
      <c r="MT277" s="846"/>
      <c r="MU277" s="846"/>
      <c r="MV277" s="846"/>
      <c r="MW277" s="846"/>
      <c r="MX277" s="846"/>
      <c r="MY277" s="846"/>
      <c r="MZ277" s="846"/>
      <c r="NA277" s="846"/>
      <c r="NB277" s="846"/>
      <c r="NC277" s="846"/>
      <c r="ND277" s="846"/>
      <c r="NE277" s="846"/>
      <c r="NF277" s="846"/>
      <c r="NG277" s="846"/>
      <c r="NH277" s="846"/>
      <c r="NI277" s="846"/>
      <c r="NJ277" s="846"/>
      <c r="NK277" s="846"/>
      <c r="NL277" s="846"/>
      <c r="NM277" s="846"/>
      <c r="NN277" s="846"/>
      <c r="NO277" s="846"/>
      <c r="NP277" s="846"/>
      <c r="NQ277" s="846"/>
      <c r="NR277" s="846"/>
      <c r="NS277" s="846"/>
      <c r="NT277" s="846"/>
      <c r="NU277" s="846"/>
      <c r="NV277" s="846"/>
      <c r="NW277" s="846"/>
      <c r="NX277" s="846"/>
      <c r="NY277" s="846"/>
      <c r="NZ277" s="846"/>
      <c r="OA277" s="846"/>
      <c r="OB277" s="846"/>
      <c r="OC277" s="998"/>
      <c r="OD277" s="998"/>
      <c r="OE277" s="998"/>
      <c r="OF277" s="998"/>
      <c r="OG277" s="998"/>
      <c r="OH277" s="998"/>
      <c r="OI277" s="998"/>
      <c r="OJ277" s="998"/>
      <c r="OK277" s="998"/>
      <c r="OL277" s="998"/>
      <c r="OM277" s="998"/>
      <c r="ON277" s="998"/>
      <c r="OO277" s="998"/>
      <c r="OP277" s="998"/>
      <c r="OQ277" s="998"/>
      <c r="OR277" s="998"/>
      <c r="OS277" s="998"/>
      <c r="OT277" s="998"/>
      <c r="OU277" s="998"/>
      <c r="OV277" s="998"/>
      <c r="OW277" s="998"/>
      <c r="OX277" s="998"/>
      <c r="OY277" s="998"/>
      <c r="OZ277" s="998"/>
      <c r="PA277" s="844"/>
      <c r="PB277" s="844"/>
      <c r="PC277" s="844"/>
      <c r="PD277" s="844"/>
      <c r="PE277" s="844"/>
      <c r="PF277" s="998"/>
      <c r="PG277" s="998"/>
      <c r="PH277" s="844"/>
      <c r="PI277" s="844"/>
      <c r="PJ277" s="998"/>
      <c r="PK277" s="998"/>
      <c r="PL277" s="844"/>
      <c r="PM277" s="844"/>
      <c r="PN277" s="998"/>
      <c r="PO277" s="998"/>
      <c r="PP277" s="998"/>
      <c r="PQ277" s="998"/>
      <c r="PR277" s="998"/>
      <c r="PS277" s="998"/>
      <c r="PT277" s="998"/>
      <c r="PU277" s="844"/>
      <c r="PV277" s="844"/>
      <c r="PW277" s="998"/>
      <c r="PX277" s="998"/>
      <c r="PY277" s="844"/>
      <c r="PZ277" s="844"/>
      <c r="QA277" s="998"/>
      <c r="QB277" s="998"/>
      <c r="QC277" s="998"/>
      <c r="QD277" s="998"/>
      <c r="QE277" s="998"/>
      <c r="QF277" s="843"/>
      <c r="QG277" s="845"/>
      <c r="QH277" s="998"/>
      <c r="QI277" s="998"/>
      <c r="QJ277" s="998"/>
      <c r="QK277" s="998"/>
      <c r="QL277" s="998"/>
      <c r="QM277" s="998"/>
      <c r="QN277" s="998"/>
      <c r="QO277" s="846"/>
      <c r="QP277" s="846"/>
      <c r="QQ277" s="846"/>
      <c r="QR277" s="846"/>
      <c r="QS277" s="846"/>
      <c r="QT277" s="846"/>
      <c r="QU277" s="846"/>
      <c r="QV277" s="846"/>
      <c r="QW277" s="846"/>
      <c r="QX277" s="846"/>
      <c r="QY277" s="846"/>
      <c r="QZ277" s="846"/>
      <c r="RA277" s="846"/>
      <c r="RB277" s="846"/>
      <c r="RC277" s="846"/>
      <c r="RD277" s="846"/>
      <c r="RE277" s="846"/>
      <c r="RF277" s="846"/>
      <c r="RG277" s="846"/>
      <c r="RH277" s="846"/>
      <c r="RI277" s="846"/>
      <c r="RJ277" s="846"/>
      <c r="RK277" s="846"/>
      <c r="RL277" s="846"/>
      <c r="RM277" s="846"/>
      <c r="RN277" s="846"/>
      <c r="RO277" s="846"/>
      <c r="RP277" s="846"/>
      <c r="RQ277" s="846"/>
      <c r="RR277" s="846"/>
      <c r="RS277" s="846"/>
      <c r="RT277" s="846"/>
      <c r="RU277" s="846"/>
      <c r="RV277" s="846"/>
      <c r="RW277" s="846"/>
      <c r="RX277" s="846"/>
      <c r="RY277" s="846"/>
      <c r="RZ277" s="846"/>
      <c r="SA277" s="846"/>
      <c r="SB277" s="846"/>
      <c r="SC277" s="846"/>
      <c r="SD277" s="846"/>
      <c r="SE277" s="846"/>
      <c r="SF277" s="846"/>
      <c r="SG277" s="998"/>
      <c r="SH277" s="998"/>
      <c r="SI277" s="998"/>
      <c r="SJ277" s="998"/>
      <c r="SK277" s="998"/>
      <c r="SL277" s="998"/>
      <c r="SM277" s="998"/>
      <c r="SN277" s="998"/>
      <c r="SO277" s="998"/>
      <c r="SP277" s="998"/>
      <c r="SQ277" s="998"/>
      <c r="SR277" s="998"/>
      <c r="SS277" s="998"/>
      <c r="ST277" s="998"/>
      <c r="SU277" s="998"/>
      <c r="SV277" s="998"/>
      <c r="SW277" s="998"/>
      <c r="SX277" s="998"/>
      <c r="SY277" s="998"/>
      <c r="SZ277" s="998"/>
      <c r="TA277" s="998"/>
      <c r="TB277" s="998"/>
      <c r="TC277" s="998"/>
      <c r="TD277" s="998"/>
      <c r="TE277" s="844"/>
      <c r="TF277" s="844"/>
      <c r="TG277" s="844"/>
      <c r="TH277" s="844"/>
      <c r="TI277" s="844"/>
      <c r="TJ277" s="998"/>
      <c r="TK277" s="998"/>
      <c r="TL277" s="844"/>
      <c r="TM277" s="844"/>
      <c r="TN277" s="998"/>
      <c r="TO277" s="998"/>
      <c r="TP277" s="844"/>
      <c r="TQ277" s="844"/>
      <c r="TR277" s="998"/>
      <c r="TS277" s="998"/>
      <c r="TT277" s="998"/>
      <c r="TU277" s="998"/>
      <c r="TV277" s="998"/>
      <c r="TW277" s="998"/>
      <c r="TX277" s="998"/>
      <c r="TY277" s="844"/>
      <c r="TZ277" s="844"/>
      <c r="UA277" s="998"/>
      <c r="UB277" s="998"/>
      <c r="UC277" s="844"/>
      <c r="UD277" s="844"/>
      <c r="UE277" s="998"/>
      <c r="UF277" s="998"/>
      <c r="UG277" s="998"/>
      <c r="UH277" s="998"/>
      <c r="UI277" s="998"/>
      <c r="UJ277" s="843"/>
      <c r="UK277" s="845"/>
      <c r="UL277" s="998"/>
      <c r="UM277" s="998"/>
      <c r="UN277" s="998"/>
      <c r="UO277" s="998"/>
      <c r="UP277" s="998"/>
      <c r="UQ277" s="998"/>
      <c r="UR277" s="998"/>
      <c r="US277" s="846"/>
      <c r="UT277" s="846"/>
      <c r="UU277" s="846"/>
      <c r="UV277" s="846"/>
      <c r="UW277" s="846"/>
      <c r="UX277" s="846"/>
      <c r="UY277" s="846"/>
      <c r="UZ277" s="846"/>
      <c r="VA277" s="846"/>
      <c r="VB277" s="846"/>
      <c r="VC277" s="846"/>
      <c r="VD277" s="846"/>
      <c r="VE277" s="846"/>
      <c r="VF277" s="846"/>
      <c r="VG277" s="846"/>
      <c r="VH277" s="846"/>
      <c r="VI277" s="846"/>
      <c r="VJ277" s="846"/>
      <c r="VK277" s="846"/>
      <c r="VL277" s="846"/>
      <c r="VM277" s="846"/>
      <c r="VN277" s="846"/>
      <c r="VO277" s="846"/>
      <c r="VP277" s="846"/>
      <c r="VQ277" s="846"/>
      <c r="VR277" s="846"/>
      <c r="VS277" s="846"/>
      <c r="VT277" s="846"/>
      <c r="VU277" s="846"/>
      <c r="VV277" s="846"/>
      <c r="VW277" s="846"/>
      <c r="VX277" s="846"/>
      <c r="VY277" s="846"/>
      <c r="VZ277" s="846"/>
      <c r="WA277" s="846"/>
      <c r="WB277" s="846"/>
      <c r="WC277" s="846"/>
      <c r="WD277" s="846"/>
      <c r="WE277" s="846"/>
      <c r="WF277" s="846"/>
      <c r="WG277" s="846"/>
      <c r="WH277" s="846"/>
      <c r="WI277" s="846"/>
      <c r="WJ277" s="846"/>
      <c r="WK277" s="998"/>
      <c r="WL277" s="998"/>
      <c r="WM277" s="998"/>
      <c r="WN277" s="998"/>
      <c r="WO277" s="998"/>
      <c r="WP277" s="998"/>
      <c r="WQ277" s="998"/>
      <c r="WR277" s="998"/>
      <c r="WS277" s="998"/>
      <c r="WT277" s="998"/>
      <c r="WU277" s="998"/>
      <c r="WV277" s="998"/>
      <c r="WW277" s="998"/>
      <c r="WX277" s="998"/>
      <c r="WY277" s="998"/>
      <c r="WZ277" s="998"/>
      <c r="XA277" s="998"/>
      <c r="XB277" s="998"/>
      <c r="XC277" s="998"/>
      <c r="XD277" s="998"/>
      <c r="XE277" s="998"/>
      <c r="XF277" s="998"/>
      <c r="XG277" s="998"/>
      <c r="XH277" s="998"/>
      <c r="XI277" s="844"/>
      <c r="XJ277" s="844"/>
      <c r="XK277" s="844"/>
      <c r="XL277" s="844"/>
      <c r="XM277" s="844"/>
      <c r="XN277" s="998"/>
      <c r="XO277" s="998"/>
      <c r="XP277" s="844"/>
      <c r="XQ277" s="844"/>
      <c r="XR277" s="998"/>
      <c r="XS277" s="998"/>
      <c r="XT277" s="844"/>
      <c r="XU277" s="844"/>
      <c r="XV277" s="998"/>
      <c r="XW277" s="998"/>
      <c r="XX277" s="998"/>
      <c r="XY277" s="998"/>
      <c r="XZ277" s="998"/>
      <c r="YA277" s="998"/>
      <c r="YB277" s="998"/>
      <c r="YC277" s="844"/>
      <c r="YD277" s="844"/>
      <c r="YE277" s="998"/>
      <c r="YF277" s="998"/>
      <c r="YG277" s="844"/>
      <c r="YH277" s="844"/>
      <c r="YI277" s="998"/>
      <c r="YJ277" s="998"/>
      <c r="YK277" s="998"/>
      <c r="YL277" s="998"/>
      <c r="YM277" s="998"/>
      <c r="YN277" s="843"/>
      <c r="YO277" s="845"/>
      <c r="YP277" s="998"/>
      <c r="YQ277" s="998"/>
      <c r="YR277" s="998"/>
      <c r="YS277" s="998"/>
      <c r="YT277" s="998"/>
      <c r="YU277" s="998"/>
      <c r="YV277" s="998"/>
      <c r="YW277" s="846"/>
      <c r="YX277" s="846"/>
      <c r="YY277" s="846"/>
      <c r="YZ277" s="846"/>
      <c r="ZA277" s="846"/>
      <c r="ZB277" s="846"/>
      <c r="ZC277" s="846"/>
      <c r="ZD277" s="846"/>
      <c r="ZE277" s="846"/>
      <c r="ZF277" s="846"/>
      <c r="ZG277" s="846"/>
      <c r="ZH277" s="846"/>
      <c r="ZI277" s="846"/>
      <c r="ZJ277" s="846"/>
      <c r="ZK277" s="846"/>
      <c r="ZL277" s="846"/>
      <c r="ZM277" s="846"/>
      <c r="ZN277" s="846"/>
      <c r="ZO277" s="846"/>
      <c r="ZP277" s="846"/>
      <c r="ZQ277" s="846"/>
      <c r="ZR277" s="846"/>
      <c r="ZS277" s="846"/>
      <c r="ZT277" s="846"/>
      <c r="ZU277" s="846"/>
      <c r="ZV277" s="846"/>
      <c r="ZW277" s="846"/>
      <c r="ZX277" s="846"/>
      <c r="ZY277" s="846"/>
      <c r="ZZ277" s="846"/>
      <c r="AAA277" s="846"/>
      <c r="AAB277" s="846"/>
      <c r="AAC277" s="846"/>
      <c r="AAD277" s="846"/>
      <c r="AAE277" s="846"/>
      <c r="AAF277" s="846"/>
      <c r="AAG277" s="846"/>
      <c r="AAH277" s="846"/>
      <c r="AAI277" s="846"/>
      <c r="AAJ277" s="846"/>
      <c r="AAK277" s="846"/>
      <c r="AAL277" s="846"/>
      <c r="AAM277" s="846"/>
      <c r="AAN277" s="846"/>
      <c r="AAO277" s="998"/>
      <c r="AAP277" s="998"/>
      <c r="AAQ277" s="998"/>
      <c r="AAR277" s="998"/>
      <c r="AAS277" s="998"/>
      <c r="AAT277" s="998"/>
      <c r="AAU277" s="998"/>
      <c r="AAV277" s="998"/>
      <c r="AAW277" s="998"/>
      <c r="AAX277" s="998"/>
      <c r="AAY277" s="998"/>
      <c r="AAZ277" s="998"/>
      <c r="ABA277" s="998"/>
      <c r="ABB277" s="998"/>
      <c r="ABC277" s="998"/>
      <c r="ABD277" s="998"/>
      <c r="ABE277" s="998"/>
      <c r="ABF277" s="998"/>
      <c r="ABG277" s="998"/>
      <c r="ABH277" s="998"/>
      <c r="ABI277" s="998"/>
      <c r="ABJ277" s="998"/>
      <c r="ABK277" s="998"/>
      <c r="ABL277" s="998"/>
      <c r="ABM277" s="844"/>
      <c r="ABN277" s="844"/>
      <c r="ABO277" s="844"/>
      <c r="ABP277" s="844"/>
      <c r="ABQ277" s="844"/>
      <c r="ABR277" s="998"/>
      <c r="ABS277" s="998"/>
      <c r="ABT277" s="844"/>
      <c r="ABU277" s="844"/>
      <c r="ABV277" s="998"/>
      <c r="ABW277" s="998"/>
      <c r="ABX277" s="844"/>
      <c r="ABY277" s="844"/>
      <c r="ABZ277" s="998"/>
      <c r="ACA277" s="998"/>
      <c r="ACB277" s="998"/>
      <c r="ACC277" s="998"/>
      <c r="ACD277" s="998"/>
      <c r="ACE277" s="998"/>
      <c r="ACF277" s="998"/>
      <c r="ACG277" s="844"/>
      <c r="ACH277" s="844"/>
      <c r="ACI277" s="998"/>
      <c r="ACJ277" s="998"/>
      <c r="ACK277" s="844"/>
      <c r="ACL277" s="844"/>
      <c r="ACM277" s="998"/>
      <c r="ACN277" s="998"/>
      <c r="ACO277" s="998"/>
      <c r="ACP277" s="998"/>
      <c r="ACQ277" s="998"/>
      <c r="ACR277" s="843"/>
      <c r="ACS277" s="845"/>
      <c r="ACT277" s="998"/>
      <c r="ACU277" s="998"/>
      <c r="ACV277" s="998"/>
      <c r="ACW277" s="998"/>
      <c r="ACX277" s="998"/>
      <c r="ACY277" s="998"/>
      <c r="ACZ277" s="998"/>
      <c r="ADA277" s="846"/>
      <c r="ADB277" s="846"/>
      <c r="ADC277" s="846"/>
      <c r="ADD277" s="846"/>
      <c r="ADE277" s="846"/>
      <c r="ADF277" s="846"/>
      <c r="ADG277" s="846"/>
      <c r="ADH277" s="846"/>
      <c r="ADI277" s="846"/>
      <c r="ADJ277" s="846"/>
      <c r="ADK277" s="846"/>
      <c r="ADL277" s="846"/>
      <c r="ADM277" s="846"/>
      <c r="ADN277" s="846"/>
      <c r="ADO277" s="846"/>
      <c r="ADP277" s="846"/>
      <c r="ADQ277" s="846"/>
      <c r="ADR277" s="846"/>
      <c r="ADS277" s="846"/>
      <c r="ADT277" s="846"/>
      <c r="ADU277" s="846"/>
      <c r="ADV277" s="846"/>
      <c r="ADW277" s="846"/>
      <c r="ADX277" s="846"/>
      <c r="ADY277" s="846"/>
      <c r="ADZ277" s="846"/>
      <c r="AEA277" s="846"/>
      <c r="AEB277" s="846"/>
      <c r="AEC277" s="846"/>
      <c r="AED277" s="846"/>
      <c r="AEE277" s="846"/>
      <c r="AEF277" s="846"/>
      <c r="AEG277" s="846"/>
      <c r="AEH277" s="846"/>
      <c r="AEI277" s="846"/>
      <c r="AEJ277" s="846"/>
      <c r="AEK277" s="846"/>
      <c r="AEL277" s="846"/>
      <c r="AEM277" s="846"/>
      <c r="AEN277" s="846"/>
      <c r="AEO277" s="846"/>
      <c r="AEP277" s="846"/>
      <c r="AEQ277" s="846"/>
      <c r="AER277" s="846"/>
      <c r="AES277" s="998"/>
      <c r="AET277" s="998"/>
      <c r="AEU277" s="998"/>
      <c r="AEV277" s="998"/>
      <c r="AEW277" s="998"/>
      <c r="AEX277" s="998"/>
      <c r="AEY277" s="998"/>
      <c r="AEZ277" s="998"/>
      <c r="AFA277" s="998"/>
      <c r="AFB277" s="998"/>
      <c r="AFC277" s="998"/>
      <c r="AFD277" s="998"/>
      <c r="AFE277" s="998"/>
      <c r="AFF277" s="998"/>
      <c r="AFG277" s="998"/>
      <c r="AFH277" s="998"/>
      <c r="AFI277" s="998"/>
      <c r="AFJ277" s="998"/>
      <c r="AFK277" s="998"/>
      <c r="AFL277" s="998"/>
      <c r="AFM277" s="998"/>
      <c r="AFN277" s="998"/>
      <c r="AFO277" s="998"/>
      <c r="AFP277" s="998"/>
      <c r="AFQ277" s="844"/>
      <c r="AFR277" s="844"/>
      <c r="AFS277" s="844"/>
      <c r="AFT277" s="844"/>
      <c r="AFU277" s="844"/>
      <c r="AFV277" s="998"/>
      <c r="AFW277" s="998"/>
      <c r="AFX277" s="844"/>
      <c r="AFY277" s="844"/>
      <c r="AFZ277" s="998"/>
      <c r="AGA277" s="998"/>
      <c r="AGB277" s="844"/>
      <c r="AGC277" s="844"/>
      <c r="AGD277" s="998"/>
      <c r="AGE277" s="998"/>
      <c r="AGF277" s="998"/>
      <c r="AGG277" s="998"/>
      <c r="AGH277" s="998"/>
      <c r="AGI277" s="998"/>
      <c r="AGJ277" s="998"/>
      <c r="AGK277" s="844"/>
      <c r="AGL277" s="844"/>
      <c r="AGM277" s="998"/>
      <c r="AGN277" s="998"/>
      <c r="AGO277" s="844"/>
      <c r="AGP277" s="844"/>
      <c r="AGQ277" s="998"/>
      <c r="AGR277" s="998"/>
      <c r="AGS277" s="998"/>
      <c r="AGT277" s="998"/>
      <c r="AGU277" s="998"/>
      <c r="AGV277" s="843"/>
      <c r="AGW277" s="845"/>
      <c r="AGX277" s="998"/>
      <c r="AGY277" s="998"/>
      <c r="AGZ277" s="998"/>
      <c r="AHA277" s="998"/>
      <c r="AHB277" s="998"/>
      <c r="AHC277" s="998"/>
      <c r="AHD277" s="998"/>
      <c r="AHE277" s="846"/>
      <c r="AHF277" s="846"/>
      <c r="AHG277" s="846"/>
      <c r="AHH277" s="846"/>
      <c r="AHI277" s="846"/>
      <c r="AHJ277" s="846"/>
      <c r="AHK277" s="846"/>
      <c r="AHL277" s="846"/>
      <c r="AHM277" s="846"/>
      <c r="AHN277" s="846"/>
      <c r="AHO277" s="846"/>
      <c r="AHP277" s="846"/>
      <c r="AHQ277" s="846"/>
      <c r="AHR277" s="846"/>
      <c r="AHS277" s="846"/>
      <c r="AHT277" s="846"/>
      <c r="AHU277" s="846"/>
      <c r="AHV277" s="846"/>
      <c r="AHW277" s="846"/>
      <c r="AHX277" s="846"/>
      <c r="AHY277" s="846"/>
      <c r="AHZ277" s="846"/>
      <c r="AIA277" s="846"/>
      <c r="AIB277" s="846"/>
      <c r="AIC277" s="846"/>
      <c r="AID277" s="846"/>
      <c r="AIE277" s="846"/>
      <c r="AIF277" s="846"/>
      <c r="AIG277" s="846"/>
      <c r="AIH277" s="846"/>
      <c r="AII277" s="846"/>
      <c r="AIJ277" s="846"/>
      <c r="AIK277" s="846"/>
      <c r="AIL277" s="846"/>
      <c r="AIM277" s="846"/>
      <c r="AIN277" s="846"/>
      <c r="AIO277" s="846"/>
      <c r="AIP277" s="846"/>
      <c r="AIQ277" s="846"/>
      <c r="AIR277" s="846"/>
      <c r="AIS277" s="846"/>
      <c r="AIT277" s="846"/>
      <c r="AIU277" s="846"/>
      <c r="AIV277" s="846"/>
      <c r="AIW277" s="998"/>
      <c r="AIX277" s="998"/>
      <c r="AIY277" s="998"/>
      <c r="AIZ277" s="998"/>
      <c r="AJA277" s="998"/>
      <c r="AJB277" s="998"/>
      <c r="AJC277" s="998"/>
      <c r="AJD277" s="998"/>
      <c r="AJE277" s="998"/>
      <c r="AJF277" s="998"/>
      <c r="AJG277" s="998"/>
      <c r="AJH277" s="998"/>
      <c r="AJI277" s="998"/>
      <c r="AJJ277" s="998"/>
      <c r="AJK277" s="998"/>
      <c r="AJL277" s="998"/>
      <c r="AJM277" s="998"/>
      <c r="AJN277" s="998"/>
      <c r="AJO277" s="998"/>
      <c r="AJP277" s="998"/>
      <c r="AJQ277" s="998"/>
      <c r="AJR277" s="998"/>
      <c r="AJS277" s="998"/>
      <c r="AJT277" s="998"/>
      <c r="AJU277" s="844"/>
      <c r="AJV277" s="844"/>
      <c r="AJW277" s="844"/>
      <c r="AJX277" s="844"/>
      <c r="AJY277" s="844"/>
      <c r="AJZ277" s="998"/>
      <c r="AKA277" s="998"/>
      <c r="AKB277" s="844"/>
      <c r="AKC277" s="844"/>
      <c r="AKD277" s="998"/>
      <c r="AKE277" s="998"/>
      <c r="AKF277" s="844"/>
      <c r="AKG277" s="844"/>
      <c r="AKH277" s="998"/>
      <c r="AKI277" s="998"/>
      <c r="AKJ277" s="998"/>
      <c r="AKK277" s="998"/>
      <c r="AKL277" s="998"/>
      <c r="AKM277" s="998"/>
      <c r="AKN277" s="998"/>
      <c r="AKO277" s="844"/>
      <c r="AKP277" s="844"/>
      <c r="AKQ277" s="998"/>
      <c r="AKR277" s="998"/>
      <c r="AKS277" s="844"/>
      <c r="AKT277" s="844"/>
      <c r="AKU277" s="998"/>
      <c r="AKV277" s="998"/>
      <c r="AKW277" s="998"/>
      <c r="AKX277" s="998"/>
      <c r="AKY277" s="998"/>
      <c r="AKZ277" s="843"/>
      <c r="ALA277" s="845"/>
      <c r="ALB277" s="998"/>
      <c r="ALC277" s="998"/>
      <c r="ALD277" s="998"/>
      <c r="ALE277" s="998"/>
      <c r="ALF277" s="998"/>
      <c r="ALG277" s="998"/>
      <c r="ALH277" s="998"/>
      <c r="ALI277" s="846"/>
      <c r="ALJ277" s="846"/>
      <c r="ALK277" s="846"/>
      <c r="ALL277" s="846"/>
      <c r="ALM277" s="846"/>
      <c r="ALN277" s="846"/>
      <c r="ALO277" s="846"/>
      <c r="ALP277" s="846"/>
      <c r="ALQ277" s="846"/>
      <c r="ALR277" s="846"/>
      <c r="ALS277" s="846"/>
      <c r="ALT277" s="846"/>
      <c r="ALU277" s="846"/>
      <c r="ALV277" s="846"/>
      <c r="ALW277" s="846"/>
      <c r="ALX277" s="846"/>
      <c r="ALY277" s="846"/>
      <c r="ALZ277" s="846"/>
      <c r="AMA277" s="846"/>
      <c r="AMB277" s="846"/>
      <c r="AMC277" s="846"/>
      <c r="AMD277" s="846"/>
      <c r="AME277" s="846"/>
      <c r="AMF277" s="846"/>
      <c r="AMG277" s="846"/>
      <c r="AMH277" s="846"/>
      <c r="AMI277" s="846"/>
      <c r="AMJ277" s="846"/>
      <c r="AMK277" s="846"/>
      <c r="AML277" s="846"/>
      <c r="AMM277" s="846"/>
      <c r="AMN277" s="846"/>
      <c r="AMO277" s="846"/>
      <c r="AMP277" s="846"/>
      <c r="AMQ277" s="846"/>
      <c r="AMR277" s="846"/>
      <c r="AMS277" s="846"/>
      <c r="AMT277" s="846"/>
      <c r="AMU277" s="846"/>
      <c r="AMV277" s="846"/>
      <c r="AMW277" s="846"/>
      <c r="AMX277" s="846"/>
      <c r="AMY277" s="846"/>
      <c r="AMZ277" s="846"/>
      <c r="ANA277" s="998"/>
      <c r="ANB277" s="998"/>
      <c r="ANC277" s="998"/>
      <c r="AND277" s="998"/>
      <c r="ANE277" s="998"/>
      <c r="ANF277" s="998"/>
      <c r="ANG277" s="998"/>
      <c r="ANH277" s="998"/>
      <c r="ANI277" s="998"/>
      <c r="ANJ277" s="998"/>
      <c r="ANK277" s="998"/>
      <c r="ANL277" s="998"/>
      <c r="ANM277" s="998"/>
      <c r="ANN277" s="998"/>
      <c r="ANO277" s="998"/>
      <c r="ANP277" s="998"/>
      <c r="ANQ277" s="998"/>
      <c r="ANR277" s="998"/>
      <c r="ANS277" s="998"/>
      <c r="ANT277" s="998"/>
      <c r="ANU277" s="998"/>
      <c r="ANV277" s="998"/>
      <c r="ANW277" s="998"/>
      <c r="ANX277" s="998"/>
      <c r="ANY277" s="844"/>
      <c r="ANZ277" s="844"/>
      <c r="AOA277" s="844"/>
      <c r="AOB277" s="844"/>
      <c r="AOC277" s="844"/>
      <c r="AOD277" s="998"/>
      <c r="AOE277" s="998"/>
      <c r="AOF277" s="844"/>
      <c r="AOG277" s="844"/>
      <c r="AOH277" s="998"/>
      <c r="AOI277" s="998"/>
      <c r="AOJ277" s="844"/>
      <c r="AOK277" s="844"/>
      <c r="AOL277" s="998"/>
      <c r="AOM277" s="998"/>
      <c r="AON277" s="998"/>
      <c r="AOO277" s="998"/>
      <c r="AOP277" s="998"/>
      <c r="AOQ277" s="998"/>
      <c r="AOR277" s="998"/>
      <c r="AOS277" s="844"/>
      <c r="AOT277" s="844"/>
      <c r="AOU277" s="998"/>
      <c r="AOV277" s="998"/>
      <c r="AOW277" s="844"/>
      <c r="AOX277" s="844"/>
      <c r="AOY277" s="998"/>
      <c r="AOZ277" s="998"/>
      <c r="APA277" s="998"/>
      <c r="APB277" s="998"/>
      <c r="APC277" s="998"/>
      <c r="APD277" s="843"/>
      <c r="APE277" s="845"/>
      <c r="APF277" s="998"/>
      <c r="APG277" s="998"/>
      <c r="APH277" s="998"/>
      <c r="API277" s="998"/>
      <c r="APJ277" s="998"/>
      <c r="APK277" s="998"/>
      <c r="APL277" s="998"/>
      <c r="APM277" s="846"/>
      <c r="APN277" s="846"/>
      <c r="APO277" s="846"/>
      <c r="APP277" s="846"/>
      <c r="APQ277" s="846"/>
      <c r="APR277" s="846"/>
      <c r="APS277" s="846"/>
      <c r="APT277" s="846"/>
      <c r="APU277" s="846"/>
      <c r="APV277" s="846"/>
      <c r="APW277" s="846"/>
      <c r="APX277" s="846"/>
      <c r="APY277" s="846"/>
      <c r="APZ277" s="846"/>
      <c r="AQA277" s="846"/>
      <c r="AQB277" s="846"/>
      <c r="AQC277" s="846"/>
      <c r="AQD277" s="846"/>
      <c r="AQE277" s="846"/>
      <c r="AQF277" s="846"/>
      <c r="AQG277" s="846"/>
      <c r="AQH277" s="846"/>
      <c r="AQI277" s="846"/>
      <c r="AQJ277" s="846"/>
      <c r="AQK277" s="846"/>
      <c r="AQL277" s="846"/>
      <c r="AQM277" s="846"/>
      <c r="AQN277" s="846"/>
      <c r="AQO277" s="846"/>
      <c r="AQP277" s="846"/>
      <c r="AQQ277" s="846"/>
      <c r="AQR277" s="846"/>
      <c r="AQS277" s="846"/>
      <c r="AQT277" s="846"/>
      <c r="AQU277" s="846"/>
      <c r="AQV277" s="846"/>
      <c r="AQW277" s="846"/>
      <c r="AQX277" s="846"/>
      <c r="AQY277" s="846"/>
      <c r="AQZ277" s="846"/>
      <c r="ARA277" s="846"/>
      <c r="ARB277" s="846"/>
      <c r="ARC277" s="846"/>
      <c r="ARD277" s="846"/>
      <c r="ARE277" s="998"/>
      <c r="ARF277" s="998"/>
      <c r="ARG277" s="998"/>
      <c r="ARH277" s="998"/>
      <c r="ARI277" s="998"/>
      <c r="ARJ277" s="998"/>
      <c r="ARK277" s="998"/>
      <c r="ARL277" s="998"/>
      <c r="ARM277" s="998"/>
      <c r="ARN277" s="998"/>
      <c r="ARO277" s="998"/>
      <c r="ARP277" s="998"/>
      <c r="ARQ277" s="998"/>
      <c r="ARR277" s="998"/>
      <c r="ARS277" s="998"/>
      <c r="ART277" s="998"/>
      <c r="ARU277" s="998"/>
      <c r="ARV277" s="998"/>
      <c r="ARW277" s="998"/>
      <c r="ARX277" s="998"/>
      <c r="ARY277" s="998"/>
      <c r="ARZ277" s="998"/>
      <c r="ASA277" s="998"/>
      <c r="ASB277" s="998"/>
      <c r="ASC277" s="844"/>
      <c r="ASD277" s="844"/>
      <c r="ASE277" s="844"/>
      <c r="ASF277" s="844"/>
      <c r="ASG277" s="844"/>
      <c r="ASH277" s="998"/>
      <c r="ASI277" s="998"/>
      <c r="ASJ277" s="844"/>
      <c r="ASK277" s="844"/>
      <c r="ASL277" s="998"/>
      <c r="ASM277" s="998"/>
      <c r="ASN277" s="844"/>
      <c r="ASO277" s="844"/>
      <c r="ASP277" s="998"/>
      <c r="ASQ277" s="998"/>
      <c r="ASR277" s="998"/>
      <c r="ASS277" s="998"/>
      <c r="AST277" s="998"/>
      <c r="ASU277" s="998"/>
      <c r="ASV277" s="998"/>
      <c r="ASW277" s="844"/>
      <c r="ASX277" s="844"/>
      <c r="ASY277" s="998"/>
      <c r="ASZ277" s="998"/>
      <c r="ATA277" s="844"/>
      <c r="ATB277" s="844"/>
      <c r="ATC277" s="998"/>
      <c r="ATD277" s="998"/>
      <c r="ATE277" s="998"/>
      <c r="ATF277" s="998"/>
      <c r="ATG277" s="998"/>
      <c r="ATH277" s="843"/>
      <c r="ATI277" s="845"/>
      <c r="ATJ277" s="998"/>
      <c r="ATK277" s="998"/>
      <c r="ATL277" s="998"/>
      <c r="ATM277" s="998"/>
      <c r="ATN277" s="998"/>
      <c r="ATO277" s="998"/>
      <c r="ATP277" s="998"/>
      <c r="ATQ277" s="846"/>
      <c r="ATR277" s="846"/>
      <c r="ATS277" s="846"/>
      <c r="ATT277" s="846"/>
      <c r="ATU277" s="846"/>
      <c r="ATV277" s="846"/>
      <c r="ATW277" s="846"/>
      <c r="ATX277" s="846"/>
      <c r="ATY277" s="846"/>
      <c r="ATZ277" s="846"/>
      <c r="AUA277" s="846"/>
      <c r="AUB277" s="846"/>
      <c r="AUC277" s="846"/>
      <c r="AUD277" s="846"/>
      <c r="AUE277" s="846"/>
      <c r="AUF277" s="846"/>
      <c r="AUG277" s="846"/>
      <c r="AUH277" s="846"/>
      <c r="AUI277" s="846"/>
      <c r="AUJ277" s="846"/>
      <c r="AUK277" s="846"/>
      <c r="AUL277" s="846"/>
      <c r="AUM277" s="846"/>
      <c r="AUN277" s="846"/>
      <c r="AUO277" s="846"/>
      <c r="AUP277" s="846"/>
      <c r="AUQ277" s="846"/>
      <c r="AUR277" s="846"/>
      <c r="AUS277" s="846"/>
      <c r="AUT277" s="846"/>
      <c r="AUU277" s="846"/>
      <c r="AUV277" s="846"/>
      <c r="AUW277" s="846"/>
      <c r="AUX277" s="846"/>
      <c r="AUY277" s="846"/>
      <c r="AUZ277" s="846"/>
      <c r="AVA277" s="846"/>
      <c r="AVB277" s="846"/>
      <c r="AVC277" s="846"/>
      <c r="AVD277" s="846"/>
      <c r="AVE277" s="846"/>
      <c r="AVF277" s="846"/>
      <c r="AVG277" s="846"/>
      <c r="AVH277" s="846"/>
      <c r="AVI277" s="998"/>
      <c r="AVJ277" s="998"/>
      <c r="AVK277" s="998"/>
      <c r="AVL277" s="998"/>
      <c r="AVM277" s="998"/>
      <c r="AVN277" s="998"/>
      <c r="AVO277" s="998"/>
      <c r="AVP277" s="998"/>
      <c r="AVQ277" s="998"/>
      <c r="AVR277" s="998"/>
      <c r="AVS277" s="998"/>
      <c r="AVT277" s="998"/>
      <c r="AVU277" s="998"/>
      <c r="AVV277" s="998"/>
      <c r="AVW277" s="998"/>
      <c r="AVX277" s="998"/>
      <c r="AVY277" s="998"/>
      <c r="AVZ277" s="998"/>
      <c r="AWA277" s="998"/>
      <c r="AWB277" s="998"/>
      <c r="AWC277" s="998"/>
      <c r="AWD277" s="998"/>
      <c r="AWE277" s="998"/>
      <c r="AWF277" s="998"/>
      <c r="AWG277" s="844"/>
      <c r="AWH277" s="844"/>
      <c r="AWI277" s="844"/>
      <c r="AWJ277" s="844"/>
      <c r="AWK277" s="844"/>
      <c r="AWL277" s="998"/>
      <c r="AWM277" s="998"/>
      <c r="AWN277" s="844"/>
      <c r="AWO277" s="844"/>
      <c r="AWP277" s="998"/>
      <c r="AWQ277" s="998"/>
      <c r="AWR277" s="844"/>
      <c r="AWS277" s="844"/>
      <c r="AWT277" s="998"/>
      <c r="AWU277" s="998"/>
      <c r="AWV277" s="998"/>
      <c r="AWW277" s="998"/>
      <c r="AWX277" s="998"/>
      <c r="AWY277" s="998"/>
      <c r="AWZ277" s="998"/>
      <c r="AXA277" s="844"/>
      <c r="AXB277" s="844"/>
      <c r="AXC277" s="998"/>
      <c r="AXD277" s="998"/>
      <c r="AXE277" s="844"/>
      <c r="AXF277" s="844"/>
      <c r="AXG277" s="998"/>
      <c r="AXH277" s="998"/>
      <c r="AXI277" s="998"/>
      <c r="AXJ277" s="998"/>
      <c r="AXK277" s="998"/>
      <c r="AXL277" s="843"/>
      <c r="AXM277" s="845"/>
      <c r="AXN277" s="998"/>
      <c r="AXO277" s="998"/>
      <c r="AXP277" s="998"/>
      <c r="AXQ277" s="998"/>
      <c r="AXR277" s="998"/>
      <c r="AXS277" s="998"/>
      <c r="AXT277" s="998"/>
      <c r="AXU277" s="846"/>
      <c r="AXV277" s="846"/>
      <c r="AXW277" s="846"/>
      <c r="AXX277" s="846"/>
      <c r="AXY277" s="846"/>
      <c r="AXZ277" s="846"/>
      <c r="AYA277" s="846"/>
      <c r="AYB277" s="846"/>
      <c r="AYC277" s="846"/>
      <c r="AYD277" s="846"/>
      <c r="AYE277" s="846"/>
      <c r="AYF277" s="846"/>
      <c r="AYG277" s="846"/>
      <c r="AYH277" s="846"/>
      <c r="AYI277" s="846"/>
      <c r="AYJ277" s="846"/>
      <c r="AYK277" s="846"/>
      <c r="AYL277" s="846"/>
      <c r="AYM277" s="846"/>
      <c r="AYN277" s="846"/>
      <c r="AYO277" s="846"/>
      <c r="AYP277" s="846"/>
      <c r="AYQ277" s="846"/>
      <c r="AYR277" s="846"/>
      <c r="AYS277" s="846"/>
      <c r="AYT277" s="846"/>
      <c r="AYU277" s="846"/>
      <c r="AYV277" s="846"/>
      <c r="AYW277" s="846"/>
      <c r="AYX277" s="846"/>
      <c r="AYY277" s="846"/>
      <c r="AYZ277" s="846"/>
      <c r="AZA277" s="846"/>
      <c r="AZB277" s="846"/>
      <c r="AZC277" s="846"/>
      <c r="AZD277" s="846"/>
      <c r="AZE277" s="846"/>
      <c r="AZF277" s="846"/>
      <c r="AZG277" s="846"/>
      <c r="AZH277" s="846"/>
      <c r="AZI277" s="846"/>
      <c r="AZJ277" s="846"/>
      <c r="AZK277" s="846"/>
      <c r="AZL277" s="846"/>
      <c r="AZM277" s="998"/>
      <c r="AZN277" s="998"/>
      <c r="AZO277" s="998"/>
      <c r="AZP277" s="998"/>
      <c r="AZQ277" s="998"/>
      <c r="AZR277" s="998"/>
      <c r="AZS277" s="998"/>
      <c r="AZT277" s="998"/>
      <c r="AZU277" s="998"/>
      <c r="AZV277" s="998"/>
      <c r="AZW277" s="998"/>
      <c r="AZX277" s="998"/>
      <c r="AZY277" s="998"/>
      <c r="AZZ277" s="998"/>
      <c r="BAA277" s="998"/>
      <c r="BAB277" s="998"/>
      <c r="BAC277" s="998"/>
      <c r="BAD277" s="998"/>
      <c r="BAE277" s="998"/>
      <c r="BAF277" s="998"/>
      <c r="BAG277" s="998"/>
      <c r="BAH277" s="998"/>
      <c r="BAI277" s="998"/>
      <c r="BAJ277" s="998"/>
      <c r="BAK277" s="844"/>
      <c r="BAL277" s="844"/>
      <c r="BAM277" s="844"/>
      <c r="BAN277" s="844"/>
      <c r="BAO277" s="844"/>
      <c r="BAP277" s="998"/>
      <c r="BAQ277" s="998"/>
      <c r="BAR277" s="844"/>
      <c r="BAS277" s="844"/>
      <c r="BAT277" s="998"/>
      <c r="BAU277" s="998"/>
      <c r="BAV277" s="844"/>
      <c r="BAW277" s="844"/>
      <c r="BAX277" s="998"/>
      <c r="BAY277" s="998"/>
      <c r="BAZ277" s="998"/>
      <c r="BBA277" s="998"/>
      <c r="BBB277" s="998"/>
      <c r="BBC277" s="998"/>
      <c r="BBD277" s="998"/>
      <c r="BBE277" s="844"/>
      <c r="BBF277" s="844"/>
      <c r="BBG277" s="998"/>
      <c r="BBH277" s="998"/>
      <c r="BBI277" s="844"/>
      <c r="BBJ277" s="844"/>
      <c r="BBK277" s="998"/>
      <c r="BBL277" s="998"/>
      <c r="BBM277" s="998"/>
      <c r="BBN277" s="998"/>
      <c r="BBO277" s="998"/>
      <c r="BBP277" s="843"/>
      <c r="BBQ277" s="845"/>
      <c r="BBR277" s="998"/>
      <c r="BBS277" s="998"/>
      <c r="BBT277" s="998"/>
      <c r="BBU277" s="998"/>
      <c r="BBV277" s="998"/>
      <c r="BBW277" s="998"/>
      <c r="BBX277" s="998"/>
      <c r="BBY277" s="846"/>
      <c r="BBZ277" s="846"/>
      <c r="BCA277" s="846"/>
      <c r="BCB277" s="846"/>
      <c r="BCC277" s="846"/>
      <c r="BCD277" s="846"/>
      <c r="BCE277" s="846"/>
      <c r="BCF277" s="846"/>
      <c r="BCG277" s="846"/>
      <c r="BCH277" s="846"/>
      <c r="BCI277" s="846"/>
      <c r="BCJ277" s="846"/>
      <c r="BCK277" s="846"/>
      <c r="BCL277" s="846"/>
      <c r="BCM277" s="846"/>
      <c r="BCN277" s="846"/>
      <c r="BCO277" s="846"/>
      <c r="BCP277" s="846"/>
      <c r="BCQ277" s="846"/>
      <c r="BCR277" s="846"/>
      <c r="BCS277" s="846"/>
      <c r="BCT277" s="846"/>
      <c r="BCU277" s="846"/>
      <c r="BCV277" s="846"/>
      <c r="BCW277" s="846"/>
      <c r="BCX277" s="846"/>
      <c r="BCY277" s="846"/>
      <c r="BCZ277" s="846"/>
      <c r="BDA277" s="846"/>
      <c r="BDB277" s="846"/>
      <c r="BDC277" s="846"/>
      <c r="BDD277" s="846"/>
      <c r="BDE277" s="846"/>
      <c r="BDF277" s="846"/>
      <c r="BDG277" s="846"/>
      <c r="BDH277" s="846"/>
      <c r="BDI277" s="846"/>
      <c r="BDJ277" s="846"/>
      <c r="BDK277" s="846"/>
      <c r="BDL277" s="846"/>
      <c r="BDM277" s="846"/>
      <c r="BDN277" s="846"/>
      <c r="BDO277" s="846"/>
      <c r="BDP277" s="846"/>
      <c r="BDQ277" s="998"/>
      <c r="BDR277" s="998"/>
      <c r="BDS277" s="998"/>
      <c r="BDT277" s="998"/>
      <c r="BDU277" s="998"/>
      <c r="BDV277" s="998"/>
      <c r="BDW277" s="998"/>
      <c r="BDX277" s="998"/>
      <c r="BDY277" s="998"/>
      <c r="BDZ277" s="998"/>
      <c r="BEA277" s="998"/>
      <c r="BEB277" s="998"/>
      <c r="BEC277" s="998"/>
      <c r="BED277" s="998"/>
      <c r="BEE277" s="998"/>
      <c r="BEF277" s="998"/>
      <c r="BEG277" s="998"/>
      <c r="BEH277" s="998"/>
      <c r="BEI277" s="998"/>
      <c r="BEJ277" s="998"/>
      <c r="BEK277" s="998"/>
      <c r="BEL277" s="998"/>
      <c r="BEM277" s="998"/>
      <c r="BEN277" s="998"/>
      <c r="BEO277" s="844"/>
      <c r="BEP277" s="844"/>
      <c r="BEQ277" s="844"/>
      <c r="BER277" s="844"/>
      <c r="BES277" s="844"/>
      <c r="BET277" s="998"/>
      <c r="BEU277" s="998"/>
      <c r="BEV277" s="844"/>
      <c r="BEW277" s="844"/>
      <c r="BEX277" s="998"/>
      <c r="BEY277" s="998"/>
      <c r="BEZ277" s="844"/>
      <c r="BFA277" s="844"/>
      <c r="BFB277" s="998"/>
      <c r="BFC277" s="998"/>
      <c r="BFD277" s="998"/>
      <c r="BFE277" s="998"/>
      <c r="BFF277" s="998"/>
      <c r="BFG277" s="998"/>
      <c r="BFH277" s="998"/>
      <c r="BFI277" s="844"/>
      <c r="BFJ277" s="844"/>
      <c r="BFK277" s="998"/>
      <c r="BFL277" s="998"/>
      <c r="BFM277" s="844"/>
      <c r="BFN277" s="844"/>
      <c r="BFO277" s="998"/>
      <c r="BFP277" s="998"/>
      <c r="BFQ277" s="998"/>
      <c r="BFR277" s="998"/>
      <c r="BFS277" s="998"/>
      <c r="BFT277" s="843"/>
      <c r="BFU277" s="845"/>
      <c r="BFV277" s="998"/>
      <c r="BFW277" s="998"/>
      <c r="BFX277" s="998"/>
      <c r="BFY277" s="998"/>
      <c r="BFZ277" s="998"/>
      <c r="BGA277" s="998"/>
      <c r="BGB277" s="998"/>
      <c r="BGC277" s="846"/>
      <c r="BGD277" s="846"/>
      <c r="BGE277" s="846"/>
      <c r="BGF277" s="846"/>
      <c r="BGG277" s="846"/>
      <c r="BGH277" s="846"/>
      <c r="BGI277" s="846"/>
      <c r="BGJ277" s="846"/>
      <c r="BGK277" s="846"/>
      <c r="BGL277" s="846"/>
      <c r="BGM277" s="846"/>
      <c r="BGN277" s="846"/>
      <c r="BGO277" s="846"/>
      <c r="BGP277" s="846"/>
      <c r="BGQ277" s="846"/>
      <c r="BGR277" s="846"/>
      <c r="BGS277" s="846"/>
      <c r="BGT277" s="846"/>
      <c r="BGU277" s="846"/>
      <c r="BGV277" s="846"/>
      <c r="BGW277" s="846"/>
      <c r="BGX277" s="846"/>
      <c r="BGY277" s="846"/>
      <c r="BGZ277" s="846"/>
      <c r="BHA277" s="846"/>
      <c r="BHB277" s="846"/>
      <c r="BHC277" s="846"/>
      <c r="BHD277" s="846"/>
      <c r="BHE277" s="846"/>
      <c r="BHF277" s="846"/>
      <c r="BHG277" s="846"/>
      <c r="BHH277" s="846"/>
      <c r="BHI277" s="846"/>
      <c r="BHJ277" s="846"/>
      <c r="BHK277" s="846"/>
      <c r="BHL277" s="846"/>
      <c r="BHM277" s="846"/>
      <c r="BHN277" s="846"/>
      <c r="BHO277" s="846"/>
      <c r="BHP277" s="846"/>
      <c r="BHQ277" s="846"/>
      <c r="BHR277" s="846"/>
      <c r="BHS277" s="846"/>
      <c r="BHT277" s="846"/>
      <c r="BHU277" s="998"/>
      <c r="BHV277" s="998"/>
      <c r="BHW277" s="998"/>
      <c r="BHX277" s="998"/>
      <c r="BHY277" s="998"/>
      <c r="BHZ277" s="998"/>
      <c r="BIA277" s="998"/>
      <c r="BIB277" s="998"/>
      <c r="BIC277" s="998"/>
      <c r="BID277" s="998"/>
      <c r="BIE277" s="998"/>
      <c r="BIF277" s="998"/>
      <c r="BIG277" s="998"/>
      <c r="BIH277" s="998"/>
      <c r="BII277" s="998"/>
      <c r="BIJ277" s="998"/>
      <c r="BIK277" s="998"/>
      <c r="BIL277" s="998"/>
      <c r="BIM277" s="998"/>
      <c r="BIN277" s="998"/>
      <c r="BIO277" s="998"/>
      <c r="BIP277" s="998"/>
      <c r="BIQ277" s="998"/>
      <c r="BIR277" s="998"/>
      <c r="BIS277" s="844"/>
      <c r="BIT277" s="844"/>
      <c r="BIU277" s="844"/>
      <c r="BIV277" s="844"/>
      <c r="BIW277" s="844"/>
      <c r="BIX277" s="998"/>
      <c r="BIY277" s="998"/>
      <c r="BIZ277" s="844"/>
      <c r="BJA277" s="844"/>
      <c r="BJB277" s="998"/>
      <c r="BJC277" s="998"/>
      <c r="BJD277" s="844"/>
      <c r="BJE277" s="844"/>
      <c r="BJF277" s="998"/>
      <c r="BJG277" s="998"/>
      <c r="BJH277" s="998"/>
      <c r="BJI277" s="998"/>
      <c r="BJJ277" s="998"/>
      <c r="BJK277" s="998"/>
      <c r="BJL277" s="998"/>
      <c r="BJM277" s="844"/>
      <c r="BJN277" s="844"/>
      <c r="BJO277" s="998"/>
      <c r="BJP277" s="998"/>
      <c r="BJQ277" s="844"/>
      <c r="BJR277" s="844"/>
      <c r="BJS277" s="998"/>
      <c r="BJT277" s="998"/>
      <c r="BJU277" s="998"/>
      <c r="BJV277" s="998"/>
      <c r="BJW277" s="998"/>
      <c r="BJX277" s="843"/>
      <c r="BJY277" s="845"/>
      <c r="BJZ277" s="998"/>
      <c r="BKA277" s="998"/>
      <c r="BKB277" s="998"/>
      <c r="BKC277" s="998"/>
      <c r="BKD277" s="998"/>
      <c r="BKE277" s="998"/>
      <c r="BKF277" s="998"/>
      <c r="BKG277" s="846"/>
      <c r="BKH277" s="846"/>
      <c r="BKI277" s="846"/>
      <c r="BKJ277" s="846"/>
      <c r="BKK277" s="846"/>
      <c r="BKL277" s="846"/>
      <c r="BKM277" s="846"/>
      <c r="BKN277" s="846"/>
      <c r="BKO277" s="846"/>
      <c r="BKP277" s="846"/>
      <c r="BKQ277" s="846"/>
      <c r="BKR277" s="846"/>
      <c r="BKS277" s="846"/>
      <c r="BKT277" s="846"/>
      <c r="BKU277" s="846"/>
      <c r="BKV277" s="846"/>
      <c r="BKW277" s="846"/>
      <c r="BKX277" s="846"/>
      <c r="BKY277" s="846"/>
      <c r="BKZ277" s="846"/>
      <c r="BLA277" s="846"/>
      <c r="BLB277" s="846"/>
      <c r="BLC277" s="846"/>
      <c r="BLD277" s="846"/>
      <c r="BLE277" s="846"/>
      <c r="BLF277" s="846"/>
      <c r="BLG277" s="846"/>
      <c r="BLH277" s="846"/>
      <c r="BLI277" s="846"/>
      <c r="BLJ277" s="846"/>
      <c r="BLK277" s="846"/>
      <c r="BLL277" s="846"/>
      <c r="BLM277" s="846"/>
      <c r="BLN277" s="846"/>
      <c r="BLO277" s="846"/>
      <c r="BLP277" s="846"/>
      <c r="BLQ277" s="846"/>
      <c r="BLR277" s="846"/>
      <c r="BLS277" s="846"/>
      <c r="BLT277" s="846"/>
      <c r="BLU277" s="846"/>
      <c r="BLV277" s="846"/>
      <c r="BLW277" s="846"/>
      <c r="BLX277" s="846"/>
      <c r="BLY277" s="998"/>
      <c r="BLZ277" s="998"/>
      <c r="BMA277" s="998"/>
      <c r="BMB277" s="998"/>
      <c r="BMC277" s="998"/>
      <c r="BMD277" s="998"/>
      <c r="BME277" s="998"/>
      <c r="BMF277" s="998"/>
      <c r="BMG277" s="998"/>
      <c r="BMH277" s="998"/>
      <c r="BMI277" s="998"/>
      <c r="BMJ277" s="998"/>
      <c r="BMK277" s="998"/>
      <c r="BML277" s="998"/>
      <c r="BMM277" s="998"/>
      <c r="BMN277" s="998"/>
      <c r="BMO277" s="998"/>
      <c r="BMP277" s="998"/>
      <c r="BMQ277" s="998"/>
      <c r="BMR277" s="998"/>
      <c r="BMS277" s="998"/>
      <c r="BMT277" s="998"/>
      <c r="BMU277" s="998"/>
      <c r="BMV277" s="998"/>
      <c r="BMW277" s="844"/>
      <c r="BMX277" s="844"/>
      <c r="BMY277" s="844"/>
      <c r="BMZ277" s="844"/>
      <c r="BNA277" s="844"/>
      <c r="BNB277" s="998"/>
      <c r="BNC277" s="998"/>
      <c r="BND277" s="844"/>
      <c r="BNE277" s="844"/>
      <c r="BNF277" s="998"/>
      <c r="BNG277" s="998"/>
      <c r="BNH277" s="844"/>
      <c r="BNI277" s="844"/>
      <c r="BNJ277" s="998"/>
      <c r="BNK277" s="998"/>
      <c r="BNL277" s="998"/>
      <c r="BNM277" s="998"/>
      <c r="BNN277" s="998"/>
      <c r="BNO277" s="998"/>
      <c r="BNP277" s="998"/>
      <c r="BNQ277" s="844"/>
      <c r="BNR277" s="844"/>
      <c r="BNS277" s="998"/>
      <c r="BNT277" s="998"/>
      <c r="BNU277" s="844"/>
      <c r="BNV277" s="844"/>
      <c r="BNW277" s="998"/>
      <c r="BNX277" s="998"/>
      <c r="BNY277" s="998"/>
      <c r="BNZ277" s="998"/>
      <c r="BOA277" s="998"/>
      <c r="BOB277" s="843"/>
      <c r="BOC277" s="845"/>
      <c r="BOD277" s="998"/>
      <c r="BOE277" s="998"/>
      <c r="BOF277" s="998"/>
      <c r="BOG277" s="998"/>
      <c r="BOH277" s="998"/>
      <c r="BOI277" s="998"/>
      <c r="BOJ277" s="998"/>
      <c r="BOK277" s="846"/>
      <c r="BOL277" s="846"/>
      <c r="BOM277" s="846"/>
      <c r="BON277" s="846"/>
      <c r="BOO277" s="846"/>
      <c r="BOP277" s="846"/>
      <c r="BOQ277" s="846"/>
      <c r="BOR277" s="846"/>
      <c r="BOS277" s="846"/>
      <c r="BOT277" s="846"/>
      <c r="BOU277" s="846"/>
      <c r="BOV277" s="846"/>
      <c r="BOW277" s="846"/>
      <c r="BOX277" s="846"/>
      <c r="BOY277" s="846"/>
      <c r="BOZ277" s="846"/>
      <c r="BPA277" s="846"/>
      <c r="BPB277" s="846"/>
      <c r="BPC277" s="846"/>
      <c r="BPD277" s="846"/>
      <c r="BPE277" s="846"/>
      <c r="BPF277" s="846"/>
      <c r="BPG277" s="846"/>
      <c r="BPH277" s="846"/>
      <c r="BPI277" s="846"/>
      <c r="BPJ277" s="846"/>
      <c r="BPK277" s="846"/>
      <c r="BPL277" s="846"/>
      <c r="BPM277" s="846"/>
      <c r="BPN277" s="846"/>
      <c r="BPO277" s="846"/>
      <c r="BPP277" s="846"/>
      <c r="BPQ277" s="846"/>
      <c r="BPR277" s="846"/>
      <c r="BPS277" s="846"/>
      <c r="BPT277" s="846"/>
      <c r="BPU277" s="846"/>
      <c r="BPV277" s="846"/>
      <c r="BPW277" s="846"/>
      <c r="BPX277" s="846"/>
      <c r="BPY277" s="846"/>
      <c r="BPZ277" s="846"/>
      <c r="BQA277" s="846"/>
      <c r="BQB277" s="846"/>
      <c r="BQC277" s="998"/>
      <c r="BQD277" s="998"/>
      <c r="BQE277" s="998"/>
      <c r="BQF277" s="998"/>
      <c r="BQG277" s="998"/>
      <c r="BQH277" s="998"/>
      <c r="BQI277" s="998"/>
      <c r="BQJ277" s="998"/>
      <c r="BQK277" s="998"/>
      <c r="BQL277" s="998"/>
      <c r="BQM277" s="998"/>
      <c r="BQN277" s="998"/>
      <c r="BQO277" s="998"/>
      <c r="BQP277" s="998"/>
      <c r="BQQ277" s="998"/>
      <c r="BQR277" s="998"/>
      <c r="BQS277" s="998"/>
      <c r="BQT277" s="998"/>
      <c r="BQU277" s="998"/>
      <c r="BQV277" s="998"/>
      <c r="BQW277" s="998"/>
      <c r="BQX277" s="998"/>
      <c r="BQY277" s="998"/>
      <c r="BQZ277" s="998"/>
      <c r="BRA277" s="844"/>
      <c r="BRB277" s="844"/>
      <c r="BRC277" s="844"/>
      <c r="BRD277" s="844"/>
      <c r="BRE277" s="844"/>
      <c r="BRF277" s="998"/>
      <c r="BRG277" s="998"/>
      <c r="BRH277" s="844"/>
      <c r="BRI277" s="844"/>
      <c r="BRJ277" s="998"/>
      <c r="BRK277" s="998"/>
      <c r="BRL277" s="844"/>
      <c r="BRM277" s="844"/>
      <c r="BRN277" s="998"/>
      <c r="BRO277" s="998"/>
      <c r="BRP277" s="998"/>
      <c r="BRQ277" s="998"/>
      <c r="BRR277" s="998"/>
      <c r="BRS277" s="998"/>
      <c r="BRT277" s="998"/>
      <c r="BRU277" s="844"/>
      <c r="BRV277" s="844"/>
      <c r="BRW277" s="998"/>
      <c r="BRX277" s="998"/>
      <c r="BRY277" s="844"/>
      <c r="BRZ277" s="844"/>
      <c r="BSA277" s="998"/>
      <c r="BSB277" s="998"/>
      <c r="BSC277" s="998"/>
      <c r="BSD277" s="998"/>
      <c r="BSE277" s="998"/>
      <c r="BSF277" s="843"/>
      <c r="BSG277" s="845"/>
      <c r="BSH277" s="998"/>
      <c r="BSI277" s="998"/>
      <c r="BSJ277" s="998"/>
      <c r="BSK277" s="998"/>
      <c r="BSL277" s="998"/>
      <c r="BSM277" s="998"/>
      <c r="BSN277" s="998"/>
      <c r="BSO277" s="846"/>
      <c r="BSP277" s="846"/>
      <c r="BSQ277" s="846"/>
      <c r="BSR277" s="846"/>
      <c r="BSS277" s="846"/>
      <c r="BST277" s="846"/>
      <c r="BSU277" s="846"/>
      <c r="BSV277" s="846"/>
      <c r="BSW277" s="846"/>
      <c r="BSX277" s="846"/>
      <c r="BSY277" s="846"/>
      <c r="BSZ277" s="846"/>
      <c r="BTA277" s="846"/>
      <c r="BTB277" s="846"/>
      <c r="BTC277" s="846"/>
      <c r="BTD277" s="846"/>
      <c r="BTE277" s="846"/>
      <c r="BTF277" s="846"/>
      <c r="BTG277" s="846"/>
      <c r="BTH277" s="846"/>
      <c r="BTI277" s="846"/>
      <c r="BTJ277" s="846"/>
      <c r="BTK277" s="846"/>
      <c r="BTL277" s="846"/>
      <c r="BTM277" s="846"/>
      <c r="BTN277" s="846"/>
      <c r="BTO277" s="846"/>
      <c r="BTP277" s="846"/>
      <c r="BTQ277" s="846"/>
      <c r="BTR277" s="846"/>
      <c r="BTS277" s="846"/>
      <c r="BTT277" s="846"/>
      <c r="BTU277" s="846"/>
      <c r="BTV277" s="846"/>
      <c r="BTW277" s="846"/>
      <c r="BTX277" s="846"/>
      <c r="BTY277" s="846"/>
      <c r="BTZ277" s="846"/>
      <c r="BUA277" s="846"/>
      <c r="BUB277" s="846"/>
      <c r="BUC277" s="846"/>
      <c r="BUD277" s="846"/>
      <c r="BUE277" s="846"/>
      <c r="BUF277" s="846"/>
      <c r="BUG277" s="998"/>
      <c r="BUH277" s="998"/>
      <c r="BUI277" s="998"/>
      <c r="BUJ277" s="998"/>
      <c r="BUK277" s="998"/>
      <c r="BUL277" s="998"/>
      <c r="BUM277" s="998"/>
      <c r="BUN277" s="998"/>
      <c r="BUO277" s="998"/>
      <c r="BUP277" s="998"/>
      <c r="BUQ277" s="998"/>
      <c r="BUR277" s="998"/>
      <c r="BUS277" s="998"/>
      <c r="BUT277" s="998"/>
      <c r="BUU277" s="998"/>
      <c r="BUV277" s="998"/>
      <c r="BUW277" s="998"/>
      <c r="BUX277" s="998"/>
      <c r="BUY277" s="998"/>
      <c r="BUZ277" s="998"/>
      <c r="BVA277" s="998"/>
      <c r="BVB277" s="998"/>
      <c r="BVC277" s="998"/>
      <c r="BVD277" s="998"/>
      <c r="BVE277" s="844"/>
      <c r="BVF277" s="844"/>
      <c r="BVG277" s="844"/>
      <c r="BVH277" s="844"/>
      <c r="BVI277" s="844"/>
      <c r="BVJ277" s="998"/>
      <c r="BVK277" s="998"/>
      <c r="BVL277" s="844"/>
      <c r="BVM277" s="844"/>
      <c r="BVN277" s="998"/>
      <c r="BVO277" s="998"/>
      <c r="BVP277" s="844"/>
      <c r="BVQ277" s="844"/>
      <c r="BVR277" s="998"/>
      <c r="BVS277" s="998"/>
      <c r="BVT277" s="998"/>
      <c r="BVU277" s="998"/>
      <c r="BVV277" s="998"/>
      <c r="BVW277" s="998"/>
      <c r="BVX277" s="998"/>
      <c r="BVY277" s="844"/>
      <c r="BVZ277" s="844"/>
      <c r="BWA277" s="998"/>
      <c r="BWB277" s="998"/>
      <c r="BWC277" s="844"/>
      <c r="BWD277" s="844"/>
      <c r="BWE277" s="998"/>
      <c r="BWF277" s="998"/>
      <c r="BWG277" s="998"/>
      <c r="BWH277" s="998"/>
      <c r="BWI277" s="998"/>
      <c r="BWJ277" s="843"/>
      <c r="BWK277" s="845"/>
      <c r="BWL277" s="998"/>
      <c r="BWM277" s="998"/>
      <c r="BWN277" s="998"/>
      <c r="BWO277" s="998"/>
      <c r="BWP277" s="998"/>
      <c r="BWQ277" s="998"/>
      <c r="BWR277" s="998"/>
      <c r="BWS277" s="846"/>
      <c r="BWT277" s="846"/>
      <c r="BWU277" s="846"/>
      <c r="BWV277" s="846"/>
      <c r="BWW277" s="846"/>
      <c r="BWX277" s="846"/>
      <c r="BWY277" s="846"/>
      <c r="BWZ277" s="846"/>
      <c r="BXA277" s="846"/>
      <c r="BXB277" s="846"/>
      <c r="BXC277" s="846"/>
      <c r="BXD277" s="846"/>
      <c r="BXE277" s="846"/>
      <c r="BXF277" s="846"/>
      <c r="BXG277" s="846"/>
      <c r="BXH277" s="846"/>
      <c r="BXI277" s="846"/>
      <c r="BXJ277" s="846"/>
      <c r="BXK277" s="846"/>
      <c r="BXL277" s="846"/>
      <c r="BXM277" s="846"/>
      <c r="BXN277" s="846"/>
      <c r="BXO277" s="846"/>
      <c r="BXP277" s="846"/>
      <c r="BXQ277" s="846"/>
      <c r="BXR277" s="846"/>
      <c r="BXS277" s="846"/>
      <c r="BXT277" s="846"/>
      <c r="BXU277" s="846"/>
      <c r="BXV277" s="846"/>
      <c r="BXW277" s="846"/>
      <c r="BXX277" s="846"/>
      <c r="BXY277" s="846"/>
      <c r="BXZ277" s="846"/>
      <c r="BYA277" s="846"/>
      <c r="BYB277" s="846"/>
      <c r="BYC277" s="846"/>
      <c r="BYD277" s="846"/>
      <c r="BYE277" s="846"/>
      <c r="BYF277" s="846"/>
      <c r="BYG277" s="846"/>
      <c r="BYH277" s="846"/>
      <c r="BYI277" s="846"/>
      <c r="BYJ277" s="846"/>
      <c r="BYK277" s="998"/>
      <c r="BYL277" s="998"/>
      <c r="BYM277" s="998"/>
      <c r="BYN277" s="998"/>
      <c r="BYO277" s="998"/>
      <c r="BYP277" s="998"/>
      <c r="BYQ277" s="998"/>
      <c r="BYR277" s="998"/>
      <c r="BYS277" s="998"/>
      <c r="BYT277" s="998"/>
      <c r="BYU277" s="998"/>
      <c r="BYV277" s="998"/>
      <c r="BYW277" s="998"/>
      <c r="BYX277" s="998"/>
      <c r="BYY277" s="998"/>
      <c r="BYZ277" s="998"/>
      <c r="BZA277" s="998"/>
      <c r="BZB277" s="998"/>
      <c r="BZC277" s="998"/>
      <c r="BZD277" s="998"/>
      <c r="BZE277" s="998"/>
      <c r="BZF277" s="998"/>
      <c r="BZG277" s="998"/>
      <c r="BZH277" s="998"/>
      <c r="BZI277" s="844"/>
      <c r="BZJ277" s="844"/>
      <c r="BZK277" s="844"/>
      <c r="BZL277" s="844"/>
      <c r="BZM277" s="844"/>
      <c r="BZN277" s="998"/>
      <c r="BZO277" s="998"/>
      <c r="BZP277" s="844"/>
      <c r="BZQ277" s="844"/>
      <c r="BZR277" s="998"/>
      <c r="BZS277" s="998"/>
      <c r="BZT277" s="844"/>
      <c r="BZU277" s="844"/>
      <c r="BZV277" s="998"/>
      <c r="BZW277" s="998"/>
      <c r="BZX277" s="998"/>
      <c r="BZY277" s="998"/>
      <c r="BZZ277" s="998"/>
      <c r="CAA277" s="998"/>
      <c r="CAB277" s="998"/>
      <c r="CAC277" s="844"/>
      <c r="CAD277" s="844"/>
      <c r="CAE277" s="998"/>
      <c r="CAF277" s="998"/>
      <c r="CAG277" s="844"/>
      <c r="CAH277" s="844"/>
      <c r="CAI277" s="998"/>
      <c r="CAJ277" s="998"/>
      <c r="CAK277" s="998"/>
      <c r="CAL277" s="998"/>
      <c r="CAM277" s="998"/>
      <c r="CAN277" s="843"/>
      <c r="CAO277" s="845"/>
      <c r="CAP277" s="998"/>
      <c r="CAQ277" s="998"/>
      <c r="CAR277" s="998"/>
      <c r="CAS277" s="998"/>
      <c r="CAT277" s="998"/>
      <c r="CAU277" s="998"/>
      <c r="CAV277" s="998"/>
      <c r="CAW277" s="846"/>
      <c r="CAX277" s="846"/>
      <c r="CAY277" s="846"/>
      <c r="CAZ277" s="846"/>
      <c r="CBA277" s="846"/>
      <c r="CBB277" s="846"/>
      <c r="CBC277" s="846"/>
      <c r="CBD277" s="846"/>
      <c r="CBE277" s="846"/>
      <c r="CBF277" s="846"/>
      <c r="CBG277" s="846"/>
      <c r="CBH277" s="846"/>
      <c r="CBI277" s="846"/>
      <c r="CBJ277" s="846"/>
      <c r="CBK277" s="846"/>
      <c r="CBL277" s="846"/>
      <c r="CBM277" s="846"/>
      <c r="CBN277" s="846"/>
      <c r="CBO277" s="846"/>
      <c r="CBP277" s="846"/>
      <c r="CBQ277" s="846"/>
      <c r="CBR277" s="846"/>
      <c r="CBS277" s="846"/>
      <c r="CBT277" s="846"/>
      <c r="CBU277" s="846"/>
      <c r="CBV277" s="846"/>
      <c r="CBW277" s="846"/>
      <c r="CBX277" s="846"/>
      <c r="CBY277" s="846"/>
      <c r="CBZ277" s="846"/>
      <c r="CCA277" s="846"/>
      <c r="CCB277" s="846"/>
      <c r="CCC277" s="846"/>
      <c r="CCD277" s="846"/>
      <c r="CCE277" s="846"/>
      <c r="CCF277" s="846"/>
      <c r="CCG277" s="846"/>
      <c r="CCH277" s="846"/>
      <c r="CCI277" s="846"/>
      <c r="CCJ277" s="846"/>
      <c r="CCK277" s="846"/>
      <c r="CCL277" s="846"/>
      <c r="CCM277" s="846"/>
      <c r="CCN277" s="846"/>
      <c r="CCO277" s="998"/>
      <c r="CCP277" s="998"/>
      <c r="CCQ277" s="998"/>
      <c r="CCR277" s="998"/>
      <c r="CCS277" s="998"/>
      <c r="CCT277" s="998"/>
      <c r="CCU277" s="998"/>
      <c r="CCV277" s="998"/>
      <c r="CCW277" s="998"/>
      <c r="CCX277" s="998"/>
      <c r="CCY277" s="998"/>
      <c r="CCZ277" s="998"/>
      <c r="CDA277" s="998"/>
      <c r="CDB277" s="998"/>
      <c r="CDC277" s="998"/>
      <c r="CDD277" s="998"/>
      <c r="CDE277" s="998"/>
      <c r="CDF277" s="998"/>
      <c r="CDG277" s="998"/>
      <c r="CDH277" s="998"/>
      <c r="CDI277" s="998"/>
      <c r="CDJ277" s="998"/>
      <c r="CDK277" s="998"/>
      <c r="CDL277" s="998"/>
      <c r="CDM277" s="844"/>
      <c r="CDN277" s="844"/>
      <c r="CDO277" s="844"/>
      <c r="CDP277" s="844"/>
      <c r="CDQ277" s="844"/>
      <c r="CDR277" s="998"/>
      <c r="CDS277" s="998"/>
      <c r="CDT277" s="844"/>
      <c r="CDU277" s="844"/>
      <c r="CDV277" s="998"/>
      <c r="CDW277" s="998"/>
      <c r="CDX277" s="844"/>
      <c r="CDY277" s="844"/>
      <c r="CDZ277" s="998"/>
      <c r="CEA277" s="998"/>
      <c r="CEB277" s="998"/>
      <c r="CEC277" s="998"/>
      <c r="CED277" s="998"/>
      <c r="CEE277" s="998"/>
      <c r="CEF277" s="998"/>
      <c r="CEG277" s="844"/>
      <c r="CEH277" s="844"/>
      <c r="CEI277" s="998"/>
      <c r="CEJ277" s="998"/>
      <c r="CEK277" s="844"/>
      <c r="CEL277" s="844"/>
      <c r="CEM277" s="998"/>
      <c r="CEN277" s="998"/>
      <c r="CEO277" s="998"/>
      <c r="CEP277" s="998"/>
      <c r="CEQ277" s="998"/>
      <c r="CER277" s="843"/>
      <c r="CES277" s="845"/>
      <c r="CET277" s="998"/>
      <c r="CEU277" s="998"/>
      <c r="CEV277" s="998"/>
      <c r="CEW277" s="998"/>
      <c r="CEX277" s="998"/>
      <c r="CEY277" s="998"/>
      <c r="CEZ277" s="998"/>
      <c r="CFA277" s="846"/>
      <c r="CFB277" s="846"/>
      <c r="CFC277" s="846"/>
      <c r="CFD277" s="846"/>
      <c r="CFE277" s="846"/>
      <c r="CFF277" s="846"/>
      <c r="CFG277" s="846"/>
      <c r="CFH277" s="846"/>
      <c r="CFI277" s="846"/>
      <c r="CFJ277" s="846"/>
      <c r="CFK277" s="846"/>
      <c r="CFL277" s="846"/>
      <c r="CFM277" s="846"/>
      <c r="CFN277" s="846"/>
      <c r="CFO277" s="846"/>
      <c r="CFP277" s="846"/>
      <c r="CFQ277" s="846"/>
      <c r="CFR277" s="846"/>
      <c r="CFS277" s="846"/>
      <c r="CFT277" s="846"/>
      <c r="CFU277" s="846"/>
      <c r="CFV277" s="846"/>
      <c r="CFW277" s="846"/>
      <c r="CFX277" s="846"/>
      <c r="CFY277" s="846"/>
      <c r="CFZ277" s="846"/>
      <c r="CGA277" s="846"/>
      <c r="CGB277" s="846"/>
      <c r="CGC277" s="846"/>
      <c r="CGD277" s="846"/>
      <c r="CGE277" s="846"/>
      <c r="CGF277" s="846"/>
      <c r="CGG277" s="846"/>
      <c r="CGH277" s="846"/>
      <c r="CGI277" s="846"/>
      <c r="CGJ277" s="846"/>
      <c r="CGK277" s="846"/>
      <c r="CGL277" s="846"/>
      <c r="CGM277" s="846"/>
      <c r="CGN277" s="846"/>
      <c r="CGO277" s="846"/>
      <c r="CGP277" s="846"/>
      <c r="CGQ277" s="846"/>
      <c r="CGR277" s="846"/>
      <c r="CGS277" s="998"/>
      <c r="CGT277" s="998"/>
      <c r="CGU277" s="998"/>
      <c r="CGV277" s="998"/>
      <c r="CGW277" s="998"/>
      <c r="CGX277" s="998"/>
      <c r="CGY277" s="998"/>
      <c r="CGZ277" s="998"/>
      <c r="CHA277" s="998"/>
      <c r="CHB277" s="998"/>
      <c r="CHC277" s="998"/>
      <c r="CHD277" s="998"/>
      <c r="CHE277" s="998"/>
      <c r="CHF277" s="998"/>
      <c r="CHG277" s="998"/>
      <c r="CHH277" s="998"/>
      <c r="CHI277" s="998"/>
      <c r="CHJ277" s="998"/>
      <c r="CHK277" s="998"/>
      <c r="CHL277" s="998"/>
      <c r="CHM277" s="998"/>
      <c r="CHN277" s="998"/>
      <c r="CHO277" s="998"/>
      <c r="CHP277" s="998"/>
      <c r="CHQ277" s="844"/>
      <c r="CHR277" s="844"/>
      <c r="CHS277" s="844"/>
      <c r="CHT277" s="844"/>
      <c r="CHU277" s="844"/>
      <c r="CHV277" s="998"/>
      <c r="CHW277" s="998"/>
      <c r="CHX277" s="844"/>
      <c r="CHY277" s="844"/>
      <c r="CHZ277" s="998"/>
      <c r="CIA277" s="998"/>
      <c r="CIB277" s="844"/>
      <c r="CIC277" s="844"/>
      <c r="CID277" s="998"/>
      <c r="CIE277" s="998"/>
      <c r="CIF277" s="998"/>
      <c r="CIG277" s="998"/>
      <c r="CIH277" s="998"/>
      <c r="CII277" s="998"/>
      <c r="CIJ277" s="998"/>
      <c r="CIK277" s="844"/>
      <c r="CIL277" s="844"/>
      <c r="CIM277" s="998"/>
      <c r="CIN277" s="998"/>
      <c r="CIO277" s="844"/>
      <c r="CIP277" s="844"/>
      <c r="CIQ277" s="998"/>
      <c r="CIR277" s="998"/>
      <c r="CIS277" s="998"/>
      <c r="CIT277" s="998"/>
      <c r="CIU277" s="998"/>
      <c r="CIV277" s="843"/>
      <c r="CIW277" s="845"/>
      <c r="CIX277" s="998"/>
      <c r="CIY277" s="998"/>
      <c r="CIZ277" s="998"/>
      <c r="CJA277" s="998"/>
      <c r="CJB277" s="998"/>
      <c r="CJC277" s="998"/>
      <c r="CJD277" s="998"/>
      <c r="CJE277" s="846"/>
      <c r="CJF277" s="846"/>
      <c r="CJG277" s="846"/>
      <c r="CJH277" s="846"/>
      <c r="CJI277" s="846"/>
      <c r="CJJ277" s="846"/>
      <c r="CJK277" s="846"/>
      <c r="CJL277" s="846"/>
      <c r="CJM277" s="846"/>
      <c r="CJN277" s="846"/>
      <c r="CJO277" s="846"/>
      <c r="CJP277" s="846"/>
      <c r="CJQ277" s="846"/>
      <c r="CJR277" s="846"/>
      <c r="CJS277" s="846"/>
      <c r="CJT277" s="846"/>
      <c r="CJU277" s="846"/>
      <c r="CJV277" s="846"/>
      <c r="CJW277" s="846"/>
      <c r="CJX277" s="846"/>
      <c r="CJY277" s="846"/>
      <c r="CJZ277" s="846"/>
      <c r="CKA277" s="846"/>
      <c r="CKB277" s="846"/>
      <c r="CKC277" s="846"/>
      <c r="CKD277" s="846"/>
      <c r="CKE277" s="846"/>
      <c r="CKF277" s="846"/>
      <c r="CKG277" s="846"/>
      <c r="CKH277" s="846"/>
      <c r="CKI277" s="846"/>
      <c r="CKJ277" s="846"/>
      <c r="CKK277" s="846"/>
      <c r="CKL277" s="846"/>
      <c r="CKM277" s="846"/>
      <c r="CKN277" s="846"/>
      <c r="CKO277" s="846"/>
      <c r="CKP277" s="846"/>
      <c r="CKQ277" s="846"/>
      <c r="CKR277" s="846"/>
      <c r="CKS277" s="846"/>
      <c r="CKT277" s="846"/>
      <c r="CKU277" s="846"/>
      <c r="CKV277" s="846"/>
      <c r="CKW277" s="998"/>
      <c r="CKX277" s="998"/>
      <c r="CKY277" s="998"/>
      <c r="CKZ277" s="998"/>
      <c r="CLA277" s="998"/>
      <c r="CLB277" s="998"/>
      <c r="CLC277" s="998"/>
      <c r="CLD277" s="998"/>
      <c r="CLE277" s="998"/>
      <c r="CLF277" s="998"/>
      <c r="CLG277" s="998"/>
      <c r="CLH277" s="998"/>
      <c r="CLI277" s="998"/>
      <c r="CLJ277" s="998"/>
      <c r="CLK277" s="998"/>
      <c r="CLL277" s="998"/>
      <c r="CLM277" s="998"/>
      <c r="CLN277" s="998"/>
      <c r="CLO277" s="998"/>
      <c r="CLP277" s="998"/>
      <c r="CLQ277" s="998"/>
      <c r="CLR277" s="998"/>
      <c r="CLS277" s="998"/>
      <c r="CLT277" s="998"/>
      <c r="CLU277" s="844"/>
      <c r="CLV277" s="844"/>
      <c r="CLW277" s="844"/>
      <c r="CLX277" s="844"/>
      <c r="CLY277" s="844"/>
      <c r="CLZ277" s="998"/>
      <c r="CMA277" s="998"/>
      <c r="CMB277" s="844"/>
      <c r="CMC277" s="844"/>
      <c r="CMD277" s="998"/>
      <c r="CME277" s="998"/>
      <c r="CMF277" s="844"/>
      <c r="CMG277" s="844"/>
      <c r="CMH277" s="998"/>
      <c r="CMI277" s="998"/>
      <c r="CMJ277" s="998"/>
      <c r="CMK277" s="998"/>
      <c r="CML277" s="998"/>
      <c r="CMM277" s="998"/>
      <c r="CMN277" s="998"/>
      <c r="CMO277" s="844"/>
      <c r="CMP277" s="844"/>
      <c r="CMQ277" s="998"/>
      <c r="CMR277" s="998"/>
      <c r="CMS277" s="844"/>
      <c r="CMT277" s="844"/>
      <c r="CMU277" s="998"/>
      <c r="CMV277" s="998"/>
      <c r="CMW277" s="998"/>
      <c r="CMX277" s="998"/>
      <c r="CMY277" s="998"/>
      <c r="CMZ277" s="843"/>
      <c r="CNA277" s="845"/>
      <c r="CNB277" s="998"/>
      <c r="CNC277" s="998"/>
      <c r="CND277" s="998"/>
      <c r="CNE277" s="998"/>
      <c r="CNF277" s="998"/>
      <c r="CNG277" s="998"/>
      <c r="CNH277" s="998"/>
      <c r="CNI277" s="846"/>
      <c r="CNJ277" s="846"/>
      <c r="CNK277" s="846"/>
      <c r="CNL277" s="846"/>
      <c r="CNM277" s="846"/>
      <c r="CNN277" s="846"/>
      <c r="CNO277" s="846"/>
      <c r="CNP277" s="846"/>
      <c r="CNQ277" s="846"/>
      <c r="CNR277" s="846"/>
      <c r="CNS277" s="846"/>
      <c r="CNT277" s="846"/>
      <c r="CNU277" s="846"/>
      <c r="CNV277" s="846"/>
      <c r="CNW277" s="846"/>
      <c r="CNX277" s="846"/>
      <c r="CNY277" s="846"/>
      <c r="CNZ277" s="846"/>
      <c r="COA277" s="846"/>
      <c r="COB277" s="846"/>
      <c r="COC277" s="846"/>
      <c r="COD277" s="846"/>
      <c r="COE277" s="846"/>
      <c r="COF277" s="846"/>
      <c r="COG277" s="846"/>
      <c r="COH277" s="846"/>
      <c r="COI277" s="846"/>
      <c r="COJ277" s="846"/>
      <c r="COK277" s="846"/>
      <c r="COL277" s="846"/>
      <c r="COM277" s="846"/>
      <c r="CON277" s="846"/>
      <c r="COO277" s="846"/>
      <c r="COP277" s="846"/>
      <c r="COQ277" s="846"/>
      <c r="COR277" s="846"/>
      <c r="COS277" s="846"/>
      <c r="COT277" s="846"/>
      <c r="COU277" s="846"/>
      <c r="COV277" s="846"/>
      <c r="COW277" s="846"/>
      <c r="COX277" s="846"/>
      <c r="COY277" s="846"/>
      <c r="COZ277" s="846"/>
      <c r="CPA277" s="998"/>
      <c r="CPB277" s="998"/>
      <c r="CPC277" s="998"/>
      <c r="CPD277" s="998"/>
      <c r="CPE277" s="998"/>
      <c r="CPF277" s="998"/>
      <c r="CPG277" s="998"/>
      <c r="CPH277" s="998"/>
      <c r="CPI277" s="998"/>
      <c r="CPJ277" s="998"/>
      <c r="CPK277" s="998"/>
      <c r="CPL277" s="998"/>
      <c r="CPM277" s="998"/>
      <c r="CPN277" s="998"/>
      <c r="CPO277" s="998"/>
      <c r="CPP277" s="998"/>
      <c r="CPQ277" s="998"/>
      <c r="CPR277" s="998"/>
      <c r="CPS277" s="998"/>
      <c r="CPT277" s="998"/>
      <c r="CPU277" s="998"/>
      <c r="CPV277" s="998"/>
      <c r="CPW277" s="998"/>
      <c r="CPX277" s="998"/>
      <c r="CPY277" s="844"/>
      <c r="CPZ277" s="844"/>
      <c r="CQA277" s="844"/>
      <c r="CQB277" s="844"/>
      <c r="CQC277" s="844"/>
      <c r="CQD277" s="998"/>
      <c r="CQE277" s="998"/>
      <c r="CQF277" s="844"/>
      <c r="CQG277" s="844"/>
      <c r="CQH277" s="998"/>
      <c r="CQI277" s="998"/>
      <c r="CQJ277" s="844"/>
      <c r="CQK277" s="844"/>
      <c r="CQL277" s="998"/>
      <c r="CQM277" s="998"/>
      <c r="CQN277" s="998"/>
      <c r="CQO277" s="998"/>
      <c r="CQP277" s="998"/>
      <c r="CQQ277" s="998"/>
      <c r="CQR277" s="998"/>
      <c r="CQS277" s="844"/>
      <c r="CQT277" s="844"/>
      <c r="CQU277" s="998"/>
      <c r="CQV277" s="998"/>
      <c r="CQW277" s="844"/>
      <c r="CQX277" s="844"/>
      <c r="CQY277" s="998"/>
      <c r="CQZ277" s="998"/>
      <c r="CRA277" s="998"/>
      <c r="CRB277" s="998"/>
      <c r="CRC277" s="998"/>
      <c r="CRD277" s="843"/>
      <c r="CRE277" s="845"/>
      <c r="CRF277" s="998"/>
      <c r="CRG277" s="998"/>
      <c r="CRH277" s="998"/>
      <c r="CRI277" s="998"/>
      <c r="CRJ277" s="998"/>
      <c r="CRK277" s="998"/>
      <c r="CRL277" s="998"/>
      <c r="CRM277" s="846"/>
      <c r="CRN277" s="846"/>
      <c r="CRO277" s="846"/>
      <c r="CRP277" s="846"/>
      <c r="CRQ277" s="846"/>
      <c r="CRR277" s="846"/>
      <c r="CRS277" s="846"/>
      <c r="CRT277" s="846"/>
      <c r="CRU277" s="846"/>
      <c r="CRV277" s="846"/>
      <c r="CRW277" s="846"/>
      <c r="CRX277" s="846"/>
      <c r="CRY277" s="846"/>
      <c r="CRZ277" s="846"/>
      <c r="CSA277" s="846"/>
      <c r="CSB277" s="846"/>
      <c r="CSC277" s="846"/>
      <c r="CSD277" s="846"/>
      <c r="CSE277" s="846"/>
      <c r="CSF277" s="846"/>
      <c r="CSG277" s="846"/>
      <c r="CSH277" s="846"/>
      <c r="CSI277" s="846"/>
      <c r="CSJ277" s="846"/>
      <c r="CSK277" s="846"/>
      <c r="CSL277" s="846"/>
      <c r="CSM277" s="846"/>
      <c r="CSN277" s="846"/>
      <c r="CSO277" s="846"/>
      <c r="CSP277" s="846"/>
      <c r="CSQ277" s="846"/>
      <c r="CSR277" s="846"/>
      <c r="CSS277" s="846"/>
      <c r="CST277" s="846"/>
      <c r="CSU277" s="846"/>
      <c r="CSV277" s="846"/>
      <c r="CSW277" s="846"/>
      <c r="CSX277" s="846"/>
      <c r="CSY277" s="846"/>
      <c r="CSZ277" s="846"/>
      <c r="CTA277" s="846"/>
      <c r="CTB277" s="846"/>
      <c r="CTC277" s="846"/>
      <c r="CTD277" s="846"/>
      <c r="CTE277" s="998"/>
      <c r="CTF277" s="998"/>
      <c r="CTG277" s="998"/>
      <c r="CTH277" s="998"/>
      <c r="CTI277" s="998"/>
      <c r="CTJ277" s="998"/>
      <c r="CTK277" s="998"/>
      <c r="CTL277" s="998"/>
      <c r="CTM277" s="998"/>
      <c r="CTN277" s="998"/>
      <c r="CTO277" s="998"/>
      <c r="CTP277" s="998"/>
      <c r="CTQ277" s="998"/>
      <c r="CTR277" s="998"/>
      <c r="CTS277" s="998"/>
      <c r="CTT277" s="998"/>
      <c r="CTU277" s="998"/>
      <c r="CTV277" s="998"/>
      <c r="CTW277" s="998"/>
      <c r="CTX277" s="998"/>
      <c r="CTY277" s="998"/>
      <c r="CTZ277" s="998"/>
      <c r="CUA277" s="998"/>
      <c r="CUB277" s="998"/>
      <c r="CUC277" s="844"/>
      <c r="CUD277" s="844"/>
      <c r="CUE277" s="844"/>
      <c r="CUF277" s="844"/>
      <c r="CUG277" s="844"/>
      <c r="CUH277" s="998"/>
      <c r="CUI277" s="998"/>
      <c r="CUJ277" s="844"/>
      <c r="CUK277" s="844"/>
      <c r="CUL277" s="998"/>
      <c r="CUM277" s="998"/>
      <c r="CUN277" s="844"/>
      <c r="CUO277" s="844"/>
      <c r="CUP277" s="998"/>
      <c r="CUQ277" s="998"/>
      <c r="CUR277" s="998"/>
      <c r="CUS277" s="998"/>
      <c r="CUT277" s="998"/>
      <c r="CUU277" s="998"/>
      <c r="CUV277" s="998"/>
      <c r="CUW277" s="844"/>
      <c r="CUX277" s="844"/>
      <c r="CUY277" s="998"/>
      <c r="CUZ277" s="998"/>
      <c r="CVA277" s="844"/>
      <c r="CVB277" s="844"/>
      <c r="CVC277" s="998"/>
      <c r="CVD277" s="998"/>
      <c r="CVE277" s="998"/>
      <c r="CVF277" s="998"/>
      <c r="CVG277" s="998"/>
      <c r="CVH277" s="843"/>
      <c r="CVI277" s="845"/>
      <c r="CVJ277" s="998"/>
      <c r="CVK277" s="998"/>
      <c r="CVL277" s="998"/>
      <c r="CVM277" s="998"/>
      <c r="CVN277" s="998"/>
      <c r="CVO277" s="998"/>
      <c r="CVP277" s="998"/>
      <c r="CVQ277" s="846"/>
      <c r="CVR277" s="846"/>
      <c r="CVS277" s="846"/>
      <c r="CVT277" s="846"/>
      <c r="CVU277" s="846"/>
      <c r="CVV277" s="846"/>
      <c r="CVW277" s="846"/>
      <c r="CVX277" s="846"/>
      <c r="CVY277" s="846"/>
      <c r="CVZ277" s="846"/>
      <c r="CWA277" s="846"/>
      <c r="CWB277" s="846"/>
      <c r="CWC277" s="846"/>
      <c r="CWD277" s="846"/>
      <c r="CWE277" s="846"/>
      <c r="CWF277" s="846"/>
      <c r="CWG277" s="846"/>
      <c r="CWH277" s="846"/>
      <c r="CWI277" s="846"/>
      <c r="CWJ277" s="846"/>
      <c r="CWK277" s="846"/>
      <c r="CWL277" s="846"/>
      <c r="CWM277" s="846"/>
      <c r="CWN277" s="846"/>
      <c r="CWO277" s="846"/>
      <c r="CWP277" s="846"/>
      <c r="CWQ277" s="846"/>
      <c r="CWR277" s="846"/>
      <c r="CWS277" s="846"/>
      <c r="CWT277" s="846"/>
      <c r="CWU277" s="846"/>
      <c r="CWV277" s="846"/>
      <c r="CWW277" s="846"/>
      <c r="CWX277" s="846"/>
      <c r="CWY277" s="846"/>
      <c r="CWZ277" s="846"/>
      <c r="CXA277" s="846"/>
      <c r="CXB277" s="846"/>
      <c r="CXC277" s="846"/>
      <c r="CXD277" s="846"/>
      <c r="CXE277" s="846"/>
      <c r="CXF277" s="846"/>
      <c r="CXG277" s="846"/>
      <c r="CXH277" s="846"/>
      <c r="CXI277" s="998"/>
      <c r="CXJ277" s="998"/>
      <c r="CXK277" s="998"/>
      <c r="CXL277" s="998"/>
      <c r="CXM277" s="998"/>
      <c r="CXN277" s="998"/>
      <c r="CXO277" s="998"/>
      <c r="CXP277" s="998"/>
      <c r="CXQ277" s="998"/>
      <c r="CXR277" s="998"/>
      <c r="CXS277" s="998"/>
      <c r="CXT277" s="998"/>
      <c r="CXU277" s="998"/>
      <c r="CXV277" s="998"/>
      <c r="CXW277" s="998"/>
      <c r="CXX277" s="998"/>
      <c r="CXY277" s="998"/>
      <c r="CXZ277" s="998"/>
      <c r="CYA277" s="998"/>
      <c r="CYB277" s="998"/>
      <c r="CYC277" s="998"/>
      <c r="CYD277" s="998"/>
      <c r="CYE277" s="998"/>
      <c r="CYF277" s="998"/>
      <c r="CYG277" s="844"/>
      <c r="CYH277" s="844"/>
      <c r="CYI277" s="844"/>
      <c r="CYJ277" s="844"/>
      <c r="CYK277" s="844"/>
      <c r="CYL277" s="998"/>
      <c r="CYM277" s="998"/>
      <c r="CYN277" s="844"/>
      <c r="CYO277" s="844"/>
      <c r="CYP277" s="998"/>
      <c r="CYQ277" s="998"/>
      <c r="CYR277" s="844"/>
      <c r="CYS277" s="844"/>
      <c r="CYT277" s="998"/>
      <c r="CYU277" s="998"/>
      <c r="CYV277" s="998"/>
      <c r="CYW277" s="998"/>
      <c r="CYX277" s="998"/>
      <c r="CYY277" s="998"/>
      <c r="CYZ277" s="998"/>
      <c r="CZA277" s="844"/>
      <c r="CZB277" s="844"/>
      <c r="CZC277" s="998"/>
      <c r="CZD277" s="998"/>
      <c r="CZE277" s="844"/>
      <c r="CZF277" s="844"/>
      <c r="CZG277" s="998"/>
      <c r="CZH277" s="998"/>
      <c r="CZI277" s="998"/>
      <c r="CZJ277" s="998"/>
      <c r="CZK277" s="998"/>
      <c r="CZL277" s="843"/>
      <c r="CZM277" s="845"/>
      <c r="CZN277" s="998"/>
      <c r="CZO277" s="998"/>
      <c r="CZP277" s="998"/>
      <c r="CZQ277" s="998"/>
      <c r="CZR277" s="998"/>
      <c r="CZS277" s="998"/>
      <c r="CZT277" s="998"/>
      <c r="CZU277" s="846"/>
      <c r="CZV277" s="846"/>
      <c r="CZW277" s="846"/>
      <c r="CZX277" s="846"/>
      <c r="CZY277" s="846"/>
      <c r="CZZ277" s="846"/>
      <c r="DAA277" s="846"/>
      <c r="DAB277" s="846"/>
      <c r="DAC277" s="846"/>
      <c r="DAD277" s="846"/>
      <c r="DAE277" s="846"/>
      <c r="DAF277" s="846"/>
      <c r="DAG277" s="846"/>
      <c r="DAH277" s="846"/>
      <c r="DAI277" s="846"/>
      <c r="DAJ277" s="846"/>
      <c r="DAK277" s="846"/>
      <c r="DAL277" s="846"/>
      <c r="DAM277" s="846"/>
      <c r="DAN277" s="846"/>
      <c r="DAO277" s="846"/>
      <c r="DAP277" s="846"/>
      <c r="DAQ277" s="846"/>
      <c r="DAR277" s="846"/>
      <c r="DAS277" s="846"/>
      <c r="DAT277" s="846"/>
      <c r="DAU277" s="846"/>
      <c r="DAV277" s="846"/>
      <c r="DAW277" s="846"/>
      <c r="DAX277" s="846"/>
      <c r="DAY277" s="846"/>
      <c r="DAZ277" s="846"/>
      <c r="DBA277" s="846"/>
      <c r="DBB277" s="846"/>
      <c r="DBC277" s="846"/>
      <c r="DBD277" s="846"/>
      <c r="DBE277" s="846"/>
      <c r="DBF277" s="846"/>
      <c r="DBG277" s="846"/>
      <c r="DBH277" s="846"/>
      <c r="DBI277" s="846"/>
      <c r="DBJ277" s="846"/>
      <c r="DBK277" s="846"/>
      <c r="DBL277" s="846"/>
      <c r="DBM277" s="998"/>
      <c r="DBN277" s="998"/>
      <c r="DBO277" s="998"/>
      <c r="DBP277" s="998"/>
      <c r="DBQ277" s="998"/>
      <c r="DBR277" s="998"/>
      <c r="DBS277" s="998"/>
      <c r="DBT277" s="998"/>
      <c r="DBU277" s="998"/>
      <c r="DBV277" s="998"/>
      <c r="DBW277" s="998"/>
      <c r="DBX277" s="998"/>
      <c r="DBY277" s="998"/>
      <c r="DBZ277" s="998"/>
      <c r="DCA277" s="998"/>
      <c r="DCB277" s="998"/>
      <c r="DCC277" s="998"/>
      <c r="DCD277" s="998"/>
      <c r="DCE277" s="998"/>
      <c r="DCF277" s="998"/>
      <c r="DCG277" s="998"/>
      <c r="DCH277" s="998"/>
      <c r="DCI277" s="998"/>
      <c r="DCJ277" s="998"/>
      <c r="DCK277" s="844"/>
      <c r="DCL277" s="844"/>
      <c r="DCM277" s="844"/>
      <c r="DCN277" s="844"/>
      <c r="DCO277" s="844"/>
      <c r="DCP277" s="998"/>
      <c r="DCQ277" s="998"/>
      <c r="DCR277" s="844"/>
      <c r="DCS277" s="844"/>
      <c r="DCT277" s="998"/>
      <c r="DCU277" s="998"/>
      <c r="DCV277" s="844"/>
      <c r="DCW277" s="844"/>
      <c r="DCX277" s="998"/>
      <c r="DCY277" s="998"/>
      <c r="DCZ277" s="998"/>
      <c r="DDA277" s="998"/>
      <c r="DDB277" s="998"/>
      <c r="DDC277" s="998"/>
      <c r="DDD277" s="998"/>
      <c r="DDE277" s="844"/>
      <c r="DDF277" s="844"/>
      <c r="DDG277" s="998"/>
      <c r="DDH277" s="998"/>
      <c r="DDI277" s="844"/>
      <c r="DDJ277" s="844"/>
      <c r="DDK277" s="998"/>
      <c r="DDL277" s="998"/>
      <c r="DDM277" s="998"/>
      <c r="DDN277" s="998"/>
      <c r="DDO277" s="998"/>
      <c r="DDP277" s="843"/>
      <c r="DDQ277" s="845"/>
      <c r="DDR277" s="998"/>
      <c r="DDS277" s="998"/>
      <c r="DDT277" s="998"/>
      <c r="DDU277" s="998"/>
      <c r="DDV277" s="998"/>
      <c r="DDW277" s="998"/>
      <c r="DDX277" s="998"/>
      <c r="DDY277" s="846"/>
      <c r="DDZ277" s="846"/>
      <c r="DEA277" s="846"/>
      <c r="DEB277" s="846"/>
      <c r="DEC277" s="846"/>
      <c r="DED277" s="846"/>
      <c r="DEE277" s="846"/>
      <c r="DEF277" s="846"/>
      <c r="DEG277" s="846"/>
      <c r="DEH277" s="846"/>
      <c r="DEI277" s="846"/>
      <c r="DEJ277" s="846"/>
      <c r="DEK277" s="846"/>
      <c r="DEL277" s="846"/>
      <c r="DEM277" s="846"/>
      <c r="DEN277" s="846"/>
      <c r="DEO277" s="846"/>
      <c r="DEP277" s="846"/>
      <c r="DEQ277" s="846"/>
      <c r="DER277" s="846"/>
      <c r="DES277" s="846"/>
      <c r="DET277" s="846"/>
      <c r="DEU277" s="846"/>
      <c r="DEV277" s="846"/>
      <c r="DEW277" s="846"/>
      <c r="DEX277" s="846"/>
      <c r="DEY277" s="846"/>
      <c r="DEZ277" s="846"/>
      <c r="DFA277" s="846"/>
      <c r="DFB277" s="846"/>
      <c r="DFC277" s="846"/>
      <c r="DFD277" s="846"/>
      <c r="DFE277" s="846"/>
      <c r="DFF277" s="846"/>
      <c r="DFG277" s="846"/>
      <c r="DFH277" s="846"/>
      <c r="DFI277" s="846"/>
      <c r="DFJ277" s="846"/>
      <c r="DFK277" s="846"/>
      <c r="DFL277" s="846"/>
      <c r="DFM277" s="846"/>
      <c r="DFN277" s="846"/>
      <c r="DFO277" s="846"/>
      <c r="DFP277" s="846"/>
      <c r="DFQ277" s="998"/>
      <c r="DFR277" s="998"/>
      <c r="DFS277" s="998"/>
      <c r="DFT277" s="998"/>
      <c r="DFU277" s="998"/>
      <c r="DFV277" s="998"/>
      <c r="DFW277" s="998"/>
      <c r="DFX277" s="998"/>
      <c r="DFY277" s="998"/>
      <c r="DFZ277" s="998"/>
      <c r="DGA277" s="998"/>
      <c r="DGB277" s="998"/>
      <c r="DGC277" s="998"/>
      <c r="DGD277" s="998"/>
      <c r="DGE277" s="998"/>
      <c r="DGF277" s="998"/>
      <c r="DGG277" s="998"/>
      <c r="DGH277" s="998"/>
      <c r="DGI277" s="998"/>
      <c r="DGJ277" s="998"/>
      <c r="DGK277" s="998"/>
      <c r="DGL277" s="998"/>
      <c r="DGM277" s="998"/>
      <c r="DGN277" s="998"/>
      <c r="DGO277" s="844"/>
      <c r="DGP277" s="844"/>
      <c r="DGQ277" s="844"/>
      <c r="DGR277" s="844"/>
      <c r="DGS277" s="844"/>
      <c r="DGT277" s="998"/>
      <c r="DGU277" s="998"/>
      <c r="DGV277" s="844"/>
      <c r="DGW277" s="844"/>
      <c r="DGX277" s="998"/>
      <c r="DGY277" s="998"/>
      <c r="DGZ277" s="844"/>
      <c r="DHA277" s="844"/>
      <c r="DHB277" s="998"/>
      <c r="DHC277" s="998"/>
      <c r="DHD277" s="998"/>
      <c r="DHE277" s="998"/>
      <c r="DHF277" s="998"/>
      <c r="DHG277" s="998"/>
      <c r="DHH277" s="998"/>
      <c r="DHI277" s="844"/>
      <c r="DHJ277" s="844"/>
      <c r="DHK277" s="998"/>
      <c r="DHL277" s="998"/>
      <c r="DHM277" s="844"/>
      <c r="DHN277" s="844"/>
      <c r="DHO277" s="998"/>
      <c r="DHP277" s="998"/>
      <c r="DHQ277" s="998"/>
      <c r="DHR277" s="998"/>
      <c r="DHS277" s="998"/>
      <c r="DHT277" s="843"/>
      <c r="DHU277" s="845"/>
      <c r="DHV277" s="998"/>
      <c r="DHW277" s="998"/>
      <c r="DHX277" s="998"/>
      <c r="DHY277" s="998"/>
      <c r="DHZ277" s="998"/>
      <c r="DIA277" s="998"/>
      <c r="DIB277" s="998"/>
      <c r="DIC277" s="846"/>
      <c r="DID277" s="846"/>
      <c r="DIE277" s="846"/>
      <c r="DIF277" s="846"/>
      <c r="DIG277" s="846"/>
      <c r="DIH277" s="846"/>
      <c r="DII277" s="846"/>
      <c r="DIJ277" s="846"/>
      <c r="DIK277" s="846"/>
      <c r="DIL277" s="846"/>
      <c r="DIM277" s="846"/>
      <c r="DIN277" s="846"/>
      <c r="DIO277" s="846"/>
      <c r="DIP277" s="846"/>
      <c r="DIQ277" s="846"/>
      <c r="DIR277" s="846"/>
      <c r="DIS277" s="846"/>
      <c r="DIT277" s="846"/>
      <c r="DIU277" s="846"/>
      <c r="DIV277" s="846"/>
      <c r="DIW277" s="846"/>
      <c r="DIX277" s="846"/>
      <c r="DIY277" s="846"/>
      <c r="DIZ277" s="846"/>
      <c r="DJA277" s="846"/>
      <c r="DJB277" s="846"/>
      <c r="DJC277" s="846"/>
      <c r="DJD277" s="846"/>
      <c r="DJE277" s="846"/>
      <c r="DJF277" s="846"/>
      <c r="DJG277" s="846"/>
      <c r="DJH277" s="846"/>
      <c r="DJI277" s="846"/>
      <c r="DJJ277" s="846"/>
      <c r="DJK277" s="846"/>
      <c r="DJL277" s="846"/>
      <c r="DJM277" s="846"/>
      <c r="DJN277" s="846"/>
      <c r="DJO277" s="846"/>
      <c r="DJP277" s="846"/>
      <c r="DJQ277" s="846"/>
      <c r="DJR277" s="846"/>
      <c r="DJS277" s="846"/>
      <c r="DJT277" s="846"/>
      <c r="DJU277" s="998"/>
      <c r="DJV277" s="998"/>
      <c r="DJW277" s="998"/>
      <c r="DJX277" s="998"/>
      <c r="DJY277" s="998"/>
      <c r="DJZ277" s="998"/>
      <c r="DKA277" s="998"/>
      <c r="DKB277" s="998"/>
      <c r="DKC277" s="998"/>
      <c r="DKD277" s="998"/>
      <c r="DKE277" s="998"/>
      <c r="DKF277" s="998"/>
      <c r="DKG277" s="998"/>
      <c r="DKH277" s="998"/>
      <c r="DKI277" s="998"/>
      <c r="DKJ277" s="998"/>
      <c r="DKK277" s="998"/>
      <c r="DKL277" s="998"/>
      <c r="DKM277" s="998"/>
      <c r="DKN277" s="998"/>
      <c r="DKO277" s="998"/>
      <c r="DKP277" s="998"/>
      <c r="DKQ277" s="998"/>
      <c r="DKR277" s="998"/>
      <c r="DKS277" s="844"/>
      <c r="DKT277" s="844"/>
      <c r="DKU277" s="844"/>
      <c r="DKV277" s="844"/>
      <c r="DKW277" s="844"/>
      <c r="DKX277" s="998"/>
      <c r="DKY277" s="998"/>
      <c r="DKZ277" s="844"/>
      <c r="DLA277" s="844"/>
      <c r="DLB277" s="998"/>
      <c r="DLC277" s="998"/>
      <c r="DLD277" s="844"/>
      <c r="DLE277" s="844"/>
      <c r="DLF277" s="998"/>
      <c r="DLG277" s="998"/>
      <c r="DLH277" s="998"/>
      <c r="DLI277" s="998"/>
      <c r="DLJ277" s="998"/>
      <c r="DLK277" s="998"/>
      <c r="DLL277" s="998"/>
      <c r="DLM277" s="844"/>
      <c r="DLN277" s="844"/>
      <c r="DLO277" s="998"/>
      <c r="DLP277" s="998"/>
      <c r="DLQ277" s="844"/>
      <c r="DLR277" s="844"/>
      <c r="DLS277" s="998"/>
      <c r="DLT277" s="998"/>
      <c r="DLU277" s="998"/>
      <c r="DLV277" s="998"/>
      <c r="DLW277" s="998"/>
      <c r="DLX277" s="843"/>
      <c r="DLY277" s="845"/>
      <c r="DLZ277" s="998"/>
      <c r="DMA277" s="998"/>
      <c r="DMB277" s="998"/>
      <c r="DMC277" s="998"/>
      <c r="DMD277" s="998"/>
      <c r="DME277" s="998"/>
      <c r="DMF277" s="998"/>
      <c r="DMG277" s="846"/>
      <c r="DMH277" s="846"/>
      <c r="DMI277" s="846"/>
      <c r="DMJ277" s="846"/>
      <c r="DMK277" s="846"/>
      <c r="DML277" s="846"/>
      <c r="DMM277" s="846"/>
      <c r="DMN277" s="846"/>
      <c r="DMO277" s="846"/>
      <c r="DMP277" s="846"/>
      <c r="DMQ277" s="846"/>
      <c r="DMR277" s="846"/>
      <c r="DMS277" s="846"/>
      <c r="DMT277" s="846"/>
      <c r="DMU277" s="846"/>
      <c r="DMV277" s="846"/>
      <c r="DMW277" s="846"/>
      <c r="DMX277" s="846"/>
      <c r="DMY277" s="846"/>
      <c r="DMZ277" s="846"/>
      <c r="DNA277" s="846"/>
      <c r="DNB277" s="846"/>
      <c r="DNC277" s="846"/>
      <c r="DND277" s="846"/>
      <c r="DNE277" s="846"/>
      <c r="DNF277" s="846"/>
      <c r="DNG277" s="846"/>
      <c r="DNH277" s="846"/>
      <c r="DNI277" s="846"/>
      <c r="DNJ277" s="846"/>
      <c r="DNK277" s="846"/>
      <c r="DNL277" s="846"/>
      <c r="DNM277" s="846"/>
      <c r="DNN277" s="846"/>
      <c r="DNO277" s="846"/>
      <c r="DNP277" s="846"/>
      <c r="DNQ277" s="846"/>
      <c r="DNR277" s="846"/>
      <c r="DNS277" s="846"/>
      <c r="DNT277" s="846"/>
      <c r="DNU277" s="846"/>
      <c r="DNV277" s="846"/>
      <c r="DNW277" s="846"/>
      <c r="DNX277" s="846"/>
      <c r="DNY277" s="998"/>
      <c r="DNZ277" s="998"/>
      <c r="DOA277" s="998"/>
      <c r="DOB277" s="998"/>
      <c r="DOC277" s="998"/>
      <c r="DOD277" s="998"/>
      <c r="DOE277" s="998"/>
      <c r="DOF277" s="998"/>
      <c r="DOG277" s="998"/>
      <c r="DOH277" s="998"/>
      <c r="DOI277" s="998"/>
      <c r="DOJ277" s="998"/>
      <c r="DOK277" s="998"/>
      <c r="DOL277" s="998"/>
      <c r="DOM277" s="998"/>
      <c r="DON277" s="998"/>
      <c r="DOO277" s="998"/>
      <c r="DOP277" s="998"/>
      <c r="DOQ277" s="998"/>
      <c r="DOR277" s="998"/>
      <c r="DOS277" s="998"/>
      <c r="DOT277" s="998"/>
      <c r="DOU277" s="998"/>
      <c r="DOV277" s="998"/>
      <c r="DOW277" s="844"/>
      <c r="DOX277" s="844"/>
      <c r="DOY277" s="844"/>
      <c r="DOZ277" s="844"/>
      <c r="DPA277" s="844"/>
      <c r="DPB277" s="998"/>
      <c r="DPC277" s="998"/>
      <c r="DPD277" s="844"/>
      <c r="DPE277" s="844"/>
      <c r="DPF277" s="998"/>
      <c r="DPG277" s="998"/>
      <c r="DPH277" s="844"/>
      <c r="DPI277" s="844"/>
      <c r="DPJ277" s="998"/>
      <c r="DPK277" s="998"/>
      <c r="DPL277" s="998"/>
      <c r="DPM277" s="998"/>
      <c r="DPN277" s="998"/>
      <c r="DPO277" s="998"/>
      <c r="DPP277" s="998"/>
      <c r="DPQ277" s="844"/>
      <c r="DPR277" s="844"/>
      <c r="DPS277" s="998"/>
      <c r="DPT277" s="998"/>
      <c r="DPU277" s="844"/>
      <c r="DPV277" s="844"/>
      <c r="DPW277" s="998"/>
      <c r="DPX277" s="998"/>
      <c r="DPY277" s="998"/>
      <c r="DPZ277" s="998"/>
      <c r="DQA277" s="998"/>
      <c r="DQB277" s="843"/>
      <c r="DQC277" s="845"/>
      <c r="DQD277" s="998"/>
      <c r="DQE277" s="998"/>
      <c r="DQF277" s="998"/>
      <c r="DQG277" s="998"/>
      <c r="DQH277" s="998"/>
      <c r="DQI277" s="998"/>
      <c r="DQJ277" s="998"/>
      <c r="DQK277" s="846"/>
      <c r="DQL277" s="846"/>
      <c r="DQM277" s="846"/>
      <c r="DQN277" s="846"/>
      <c r="DQO277" s="846"/>
      <c r="DQP277" s="846"/>
      <c r="DQQ277" s="846"/>
      <c r="DQR277" s="846"/>
      <c r="DQS277" s="846"/>
      <c r="DQT277" s="846"/>
      <c r="DQU277" s="846"/>
      <c r="DQV277" s="846"/>
      <c r="DQW277" s="846"/>
      <c r="DQX277" s="846"/>
      <c r="DQY277" s="846"/>
      <c r="DQZ277" s="846"/>
      <c r="DRA277" s="846"/>
      <c r="DRB277" s="846"/>
      <c r="DRC277" s="846"/>
      <c r="DRD277" s="846"/>
      <c r="DRE277" s="846"/>
      <c r="DRF277" s="846"/>
      <c r="DRG277" s="846"/>
      <c r="DRH277" s="846"/>
      <c r="DRI277" s="846"/>
      <c r="DRJ277" s="846"/>
      <c r="DRK277" s="846"/>
      <c r="DRL277" s="846"/>
      <c r="DRM277" s="846"/>
      <c r="DRN277" s="846"/>
      <c r="DRO277" s="846"/>
      <c r="DRP277" s="846"/>
      <c r="DRQ277" s="846"/>
      <c r="DRR277" s="846"/>
      <c r="DRS277" s="846"/>
      <c r="DRT277" s="846"/>
      <c r="DRU277" s="846"/>
      <c r="DRV277" s="846"/>
      <c r="DRW277" s="846"/>
      <c r="DRX277" s="846"/>
      <c r="DRY277" s="846"/>
      <c r="DRZ277" s="846"/>
      <c r="DSA277" s="846"/>
      <c r="DSB277" s="846"/>
      <c r="DSC277" s="998"/>
      <c r="DSD277" s="998"/>
      <c r="DSE277" s="998"/>
      <c r="DSF277" s="998"/>
      <c r="DSG277" s="998"/>
      <c r="DSH277" s="998"/>
      <c r="DSI277" s="998"/>
      <c r="DSJ277" s="998"/>
      <c r="DSK277" s="998"/>
      <c r="DSL277" s="998"/>
      <c r="DSM277" s="998"/>
      <c r="DSN277" s="998"/>
      <c r="DSO277" s="998"/>
      <c r="DSP277" s="998"/>
      <c r="DSQ277" s="998"/>
      <c r="DSR277" s="998"/>
      <c r="DSS277" s="998"/>
      <c r="DST277" s="998"/>
      <c r="DSU277" s="998"/>
      <c r="DSV277" s="998"/>
      <c r="DSW277" s="998"/>
      <c r="DSX277" s="998"/>
      <c r="DSY277" s="998"/>
      <c r="DSZ277" s="998"/>
      <c r="DTA277" s="844"/>
      <c r="DTB277" s="844"/>
      <c r="DTC277" s="844"/>
      <c r="DTD277" s="844"/>
      <c r="DTE277" s="844"/>
      <c r="DTF277" s="998"/>
      <c r="DTG277" s="998"/>
      <c r="DTH277" s="844"/>
      <c r="DTI277" s="844"/>
      <c r="DTJ277" s="998"/>
      <c r="DTK277" s="998"/>
      <c r="DTL277" s="844"/>
      <c r="DTM277" s="844"/>
      <c r="DTN277" s="998"/>
      <c r="DTO277" s="998"/>
      <c r="DTP277" s="998"/>
      <c r="DTQ277" s="998"/>
      <c r="DTR277" s="998"/>
      <c r="DTS277" s="998"/>
      <c r="DTT277" s="998"/>
      <c r="DTU277" s="844"/>
      <c r="DTV277" s="844"/>
      <c r="DTW277" s="998"/>
      <c r="DTX277" s="998"/>
      <c r="DTY277" s="844"/>
      <c r="DTZ277" s="844"/>
      <c r="DUA277" s="998"/>
      <c r="DUB277" s="998"/>
      <c r="DUC277" s="998"/>
      <c r="DUD277" s="998"/>
      <c r="DUE277" s="998"/>
      <c r="DUF277" s="843"/>
      <c r="DUG277" s="845"/>
      <c r="DUH277" s="998"/>
      <c r="DUI277" s="998"/>
      <c r="DUJ277" s="998"/>
      <c r="DUK277" s="998"/>
      <c r="DUL277" s="998"/>
      <c r="DUM277" s="998"/>
      <c r="DUN277" s="998"/>
      <c r="DUO277" s="846"/>
      <c r="DUP277" s="846"/>
      <c r="DUQ277" s="846"/>
      <c r="DUR277" s="846"/>
      <c r="DUS277" s="846"/>
      <c r="DUT277" s="846"/>
      <c r="DUU277" s="846"/>
      <c r="DUV277" s="846"/>
      <c r="DUW277" s="846"/>
      <c r="DUX277" s="846"/>
      <c r="DUY277" s="846"/>
      <c r="DUZ277" s="846"/>
      <c r="DVA277" s="846"/>
      <c r="DVB277" s="846"/>
      <c r="DVC277" s="846"/>
      <c r="DVD277" s="846"/>
      <c r="DVE277" s="846"/>
      <c r="DVF277" s="846"/>
      <c r="DVG277" s="846"/>
      <c r="DVH277" s="846"/>
      <c r="DVI277" s="846"/>
      <c r="DVJ277" s="846"/>
      <c r="DVK277" s="846"/>
      <c r="DVL277" s="846"/>
      <c r="DVM277" s="846"/>
      <c r="DVN277" s="846"/>
      <c r="DVO277" s="846"/>
      <c r="DVP277" s="846"/>
      <c r="DVQ277" s="846"/>
      <c r="DVR277" s="846"/>
      <c r="DVS277" s="846"/>
      <c r="DVT277" s="846"/>
      <c r="DVU277" s="846"/>
      <c r="DVV277" s="846"/>
      <c r="DVW277" s="846"/>
      <c r="DVX277" s="846"/>
      <c r="DVY277" s="846"/>
      <c r="DVZ277" s="846"/>
      <c r="DWA277" s="846"/>
      <c r="DWB277" s="846"/>
      <c r="DWC277" s="846"/>
      <c r="DWD277" s="846"/>
      <c r="DWE277" s="846"/>
      <c r="DWF277" s="846"/>
      <c r="DWG277" s="998"/>
      <c r="DWH277" s="998"/>
      <c r="DWI277" s="998"/>
      <c r="DWJ277" s="998"/>
      <c r="DWK277" s="998"/>
      <c r="DWL277" s="998"/>
      <c r="DWM277" s="998"/>
      <c r="DWN277" s="998"/>
      <c r="DWO277" s="998"/>
      <c r="DWP277" s="998"/>
      <c r="DWQ277" s="998"/>
      <c r="DWR277" s="998"/>
      <c r="DWS277" s="998"/>
      <c r="DWT277" s="998"/>
      <c r="DWU277" s="998"/>
      <c r="DWV277" s="998"/>
      <c r="DWW277" s="998"/>
      <c r="DWX277" s="998"/>
      <c r="DWY277" s="998"/>
      <c r="DWZ277" s="998"/>
      <c r="DXA277" s="998"/>
      <c r="DXB277" s="998"/>
      <c r="DXC277" s="998"/>
      <c r="DXD277" s="998"/>
      <c r="DXE277" s="844"/>
      <c r="DXF277" s="844"/>
      <c r="DXG277" s="844"/>
      <c r="DXH277" s="844"/>
      <c r="DXI277" s="844"/>
      <c r="DXJ277" s="998"/>
      <c r="DXK277" s="998"/>
      <c r="DXL277" s="844"/>
      <c r="DXM277" s="844"/>
      <c r="DXN277" s="998"/>
      <c r="DXO277" s="998"/>
      <c r="DXP277" s="844"/>
      <c r="DXQ277" s="844"/>
      <c r="DXR277" s="998"/>
      <c r="DXS277" s="998"/>
      <c r="DXT277" s="998"/>
      <c r="DXU277" s="998"/>
      <c r="DXV277" s="998"/>
      <c r="DXW277" s="998"/>
      <c r="DXX277" s="998"/>
      <c r="DXY277" s="844"/>
      <c r="DXZ277" s="844"/>
      <c r="DYA277" s="998"/>
      <c r="DYB277" s="998"/>
      <c r="DYC277" s="844"/>
      <c r="DYD277" s="844"/>
      <c r="DYE277" s="998"/>
      <c r="DYF277" s="998"/>
      <c r="DYG277" s="998"/>
      <c r="DYH277" s="998"/>
      <c r="DYI277" s="998"/>
      <c r="DYJ277" s="843"/>
      <c r="DYK277" s="845"/>
      <c r="DYL277" s="998"/>
      <c r="DYM277" s="998"/>
      <c r="DYN277" s="998"/>
      <c r="DYO277" s="998"/>
      <c r="DYP277" s="998"/>
      <c r="DYQ277" s="998"/>
      <c r="DYR277" s="998"/>
      <c r="DYS277" s="846"/>
      <c r="DYT277" s="846"/>
      <c r="DYU277" s="846"/>
      <c r="DYV277" s="846"/>
      <c r="DYW277" s="846"/>
      <c r="DYX277" s="846"/>
      <c r="DYY277" s="846"/>
      <c r="DYZ277" s="846"/>
      <c r="DZA277" s="846"/>
      <c r="DZB277" s="846"/>
      <c r="DZC277" s="846"/>
      <c r="DZD277" s="846"/>
      <c r="DZE277" s="846"/>
      <c r="DZF277" s="846"/>
      <c r="DZG277" s="846"/>
      <c r="DZH277" s="846"/>
      <c r="DZI277" s="846"/>
      <c r="DZJ277" s="846"/>
      <c r="DZK277" s="846"/>
      <c r="DZL277" s="846"/>
      <c r="DZM277" s="846"/>
      <c r="DZN277" s="846"/>
      <c r="DZO277" s="846"/>
      <c r="DZP277" s="846"/>
      <c r="DZQ277" s="846"/>
      <c r="DZR277" s="846"/>
      <c r="DZS277" s="846"/>
      <c r="DZT277" s="846"/>
      <c r="DZU277" s="846"/>
      <c r="DZV277" s="846"/>
      <c r="DZW277" s="846"/>
      <c r="DZX277" s="846"/>
      <c r="DZY277" s="846"/>
      <c r="DZZ277" s="846"/>
      <c r="EAA277" s="846"/>
      <c r="EAB277" s="846"/>
      <c r="EAC277" s="846"/>
      <c r="EAD277" s="846"/>
      <c r="EAE277" s="846"/>
      <c r="EAF277" s="846"/>
      <c r="EAG277" s="846"/>
      <c r="EAH277" s="846"/>
      <c r="EAI277" s="846"/>
      <c r="EAJ277" s="846"/>
      <c r="EAK277" s="998"/>
      <c r="EAL277" s="998"/>
      <c r="EAM277" s="998"/>
      <c r="EAN277" s="998"/>
      <c r="EAO277" s="998"/>
      <c r="EAP277" s="998"/>
      <c r="EAQ277" s="998"/>
      <c r="EAR277" s="998"/>
      <c r="EAS277" s="998"/>
      <c r="EAT277" s="998"/>
      <c r="EAU277" s="998"/>
      <c r="EAV277" s="998"/>
      <c r="EAW277" s="998"/>
      <c r="EAX277" s="998"/>
      <c r="EAY277" s="998"/>
      <c r="EAZ277" s="998"/>
      <c r="EBA277" s="998"/>
      <c r="EBB277" s="998"/>
      <c r="EBC277" s="998"/>
      <c r="EBD277" s="998"/>
      <c r="EBE277" s="998"/>
      <c r="EBF277" s="998"/>
      <c r="EBG277" s="998"/>
      <c r="EBH277" s="998"/>
      <c r="EBI277" s="844"/>
      <c r="EBJ277" s="844"/>
      <c r="EBK277" s="844"/>
      <c r="EBL277" s="844"/>
      <c r="EBM277" s="844"/>
      <c r="EBN277" s="998"/>
      <c r="EBO277" s="998"/>
      <c r="EBP277" s="844"/>
      <c r="EBQ277" s="844"/>
      <c r="EBR277" s="998"/>
      <c r="EBS277" s="998"/>
      <c r="EBT277" s="844"/>
      <c r="EBU277" s="844"/>
      <c r="EBV277" s="998"/>
      <c r="EBW277" s="998"/>
      <c r="EBX277" s="998"/>
      <c r="EBY277" s="998"/>
      <c r="EBZ277" s="998"/>
      <c r="ECA277" s="998"/>
      <c r="ECB277" s="998"/>
      <c r="ECC277" s="844"/>
      <c r="ECD277" s="844"/>
      <c r="ECE277" s="998"/>
      <c r="ECF277" s="998"/>
      <c r="ECG277" s="844"/>
      <c r="ECH277" s="844"/>
      <c r="ECI277" s="998"/>
      <c r="ECJ277" s="998"/>
      <c r="ECK277" s="998"/>
      <c r="ECL277" s="998"/>
      <c r="ECM277" s="998"/>
      <c r="ECN277" s="843"/>
      <c r="ECO277" s="845"/>
      <c r="ECP277" s="998"/>
      <c r="ECQ277" s="998"/>
      <c r="ECR277" s="998"/>
      <c r="ECS277" s="998"/>
      <c r="ECT277" s="998"/>
      <c r="ECU277" s="998"/>
      <c r="ECV277" s="998"/>
      <c r="ECW277" s="846"/>
      <c r="ECX277" s="846"/>
      <c r="ECY277" s="846"/>
      <c r="ECZ277" s="846"/>
      <c r="EDA277" s="846"/>
      <c r="EDB277" s="846"/>
      <c r="EDC277" s="846"/>
      <c r="EDD277" s="846"/>
      <c r="EDE277" s="846"/>
      <c r="EDF277" s="846"/>
      <c r="EDG277" s="846"/>
      <c r="EDH277" s="846"/>
      <c r="EDI277" s="846"/>
      <c r="EDJ277" s="846"/>
      <c r="EDK277" s="846"/>
      <c r="EDL277" s="846"/>
      <c r="EDM277" s="846"/>
      <c r="EDN277" s="846"/>
      <c r="EDO277" s="846"/>
      <c r="EDP277" s="846"/>
      <c r="EDQ277" s="846"/>
      <c r="EDR277" s="846"/>
      <c r="EDS277" s="846"/>
      <c r="EDT277" s="846"/>
      <c r="EDU277" s="846"/>
      <c r="EDV277" s="846"/>
      <c r="EDW277" s="846"/>
      <c r="EDX277" s="846"/>
      <c r="EDY277" s="846"/>
      <c r="EDZ277" s="846"/>
      <c r="EEA277" s="846"/>
      <c r="EEB277" s="846"/>
      <c r="EEC277" s="846"/>
      <c r="EED277" s="846"/>
      <c r="EEE277" s="846"/>
      <c r="EEF277" s="846"/>
      <c r="EEG277" s="846"/>
      <c r="EEH277" s="846"/>
      <c r="EEI277" s="846"/>
      <c r="EEJ277" s="846"/>
      <c r="EEK277" s="846"/>
      <c r="EEL277" s="846"/>
      <c r="EEM277" s="846"/>
      <c r="EEN277" s="846"/>
      <c r="EEO277" s="998"/>
      <c r="EEP277" s="998"/>
      <c r="EEQ277" s="998"/>
      <c r="EER277" s="998"/>
      <c r="EES277" s="998"/>
      <c r="EET277" s="998"/>
      <c r="EEU277" s="998"/>
      <c r="EEV277" s="998"/>
      <c r="EEW277" s="998"/>
      <c r="EEX277" s="998"/>
      <c r="EEY277" s="998"/>
      <c r="EEZ277" s="998"/>
      <c r="EFA277" s="998"/>
      <c r="EFB277" s="998"/>
      <c r="EFC277" s="998"/>
      <c r="EFD277" s="998"/>
      <c r="EFE277" s="998"/>
      <c r="EFF277" s="998"/>
      <c r="EFG277" s="998"/>
      <c r="EFH277" s="998"/>
      <c r="EFI277" s="998"/>
      <c r="EFJ277" s="998"/>
      <c r="EFK277" s="998"/>
      <c r="EFL277" s="998"/>
      <c r="EFM277" s="844"/>
      <c r="EFN277" s="844"/>
      <c r="EFO277" s="844"/>
      <c r="EFP277" s="844"/>
      <c r="EFQ277" s="844"/>
      <c r="EFR277" s="998"/>
      <c r="EFS277" s="998"/>
      <c r="EFT277" s="844"/>
      <c r="EFU277" s="844"/>
      <c r="EFV277" s="998"/>
      <c r="EFW277" s="998"/>
      <c r="EFX277" s="844"/>
      <c r="EFY277" s="844"/>
      <c r="EFZ277" s="998"/>
      <c r="EGA277" s="998"/>
      <c r="EGB277" s="998"/>
      <c r="EGC277" s="998"/>
      <c r="EGD277" s="998"/>
      <c r="EGE277" s="998"/>
      <c r="EGF277" s="998"/>
      <c r="EGG277" s="844"/>
      <c r="EGH277" s="844"/>
      <c r="EGI277" s="998"/>
      <c r="EGJ277" s="998"/>
      <c r="EGK277" s="844"/>
      <c r="EGL277" s="844"/>
      <c r="EGM277" s="998"/>
      <c r="EGN277" s="998"/>
      <c r="EGO277" s="998"/>
      <c r="EGP277" s="998"/>
      <c r="EGQ277" s="998"/>
      <c r="EGR277" s="843"/>
      <c r="EGS277" s="845"/>
      <c r="EGT277" s="998"/>
      <c r="EGU277" s="998"/>
      <c r="EGV277" s="998"/>
      <c r="EGW277" s="998"/>
      <c r="EGX277" s="998"/>
      <c r="EGY277" s="998"/>
      <c r="EGZ277" s="998"/>
      <c r="EHA277" s="846"/>
      <c r="EHB277" s="846"/>
      <c r="EHC277" s="846"/>
      <c r="EHD277" s="846"/>
      <c r="EHE277" s="846"/>
      <c r="EHF277" s="846"/>
      <c r="EHG277" s="846"/>
      <c r="EHH277" s="846"/>
      <c r="EHI277" s="846"/>
      <c r="EHJ277" s="846"/>
      <c r="EHK277" s="846"/>
      <c r="EHL277" s="846"/>
      <c r="EHM277" s="846"/>
      <c r="EHN277" s="846"/>
      <c r="EHO277" s="846"/>
      <c r="EHP277" s="846"/>
      <c r="EHQ277" s="846"/>
      <c r="EHR277" s="846"/>
      <c r="EHS277" s="846"/>
      <c r="EHT277" s="846"/>
      <c r="EHU277" s="846"/>
      <c r="EHV277" s="846"/>
      <c r="EHW277" s="846"/>
      <c r="EHX277" s="846"/>
      <c r="EHY277" s="846"/>
      <c r="EHZ277" s="846"/>
      <c r="EIA277" s="846"/>
      <c r="EIB277" s="846"/>
      <c r="EIC277" s="846"/>
      <c r="EID277" s="846"/>
      <c r="EIE277" s="846"/>
      <c r="EIF277" s="846"/>
      <c r="EIG277" s="846"/>
      <c r="EIH277" s="846"/>
      <c r="EII277" s="846"/>
      <c r="EIJ277" s="846"/>
      <c r="EIK277" s="846"/>
      <c r="EIL277" s="846"/>
      <c r="EIM277" s="846"/>
      <c r="EIN277" s="846"/>
      <c r="EIO277" s="846"/>
      <c r="EIP277" s="846"/>
      <c r="EIQ277" s="846"/>
      <c r="EIR277" s="846"/>
      <c r="EIS277" s="998"/>
      <c r="EIT277" s="998"/>
      <c r="EIU277" s="998"/>
      <c r="EIV277" s="998"/>
      <c r="EIW277" s="998"/>
      <c r="EIX277" s="998"/>
      <c r="EIY277" s="998"/>
      <c r="EIZ277" s="998"/>
      <c r="EJA277" s="998"/>
      <c r="EJB277" s="998"/>
      <c r="EJC277" s="998"/>
      <c r="EJD277" s="998"/>
      <c r="EJE277" s="998"/>
      <c r="EJF277" s="998"/>
      <c r="EJG277" s="998"/>
      <c r="EJH277" s="998"/>
      <c r="EJI277" s="998"/>
      <c r="EJJ277" s="998"/>
      <c r="EJK277" s="998"/>
      <c r="EJL277" s="998"/>
      <c r="EJM277" s="998"/>
      <c r="EJN277" s="998"/>
      <c r="EJO277" s="998"/>
      <c r="EJP277" s="998"/>
      <c r="EJQ277" s="844"/>
      <c r="EJR277" s="844"/>
      <c r="EJS277" s="844"/>
      <c r="EJT277" s="844"/>
      <c r="EJU277" s="844"/>
      <c r="EJV277" s="998"/>
      <c r="EJW277" s="998"/>
      <c r="EJX277" s="844"/>
      <c r="EJY277" s="844"/>
      <c r="EJZ277" s="998"/>
      <c r="EKA277" s="998"/>
      <c r="EKB277" s="844"/>
      <c r="EKC277" s="844"/>
      <c r="EKD277" s="998"/>
      <c r="EKE277" s="998"/>
      <c r="EKF277" s="998"/>
      <c r="EKG277" s="998"/>
      <c r="EKH277" s="998"/>
      <c r="EKI277" s="998"/>
      <c r="EKJ277" s="998"/>
      <c r="EKK277" s="844"/>
      <c r="EKL277" s="844"/>
      <c r="EKM277" s="998"/>
      <c r="EKN277" s="998"/>
      <c r="EKO277" s="844"/>
      <c r="EKP277" s="844"/>
      <c r="EKQ277" s="998"/>
      <c r="EKR277" s="998"/>
      <c r="EKS277" s="998"/>
      <c r="EKT277" s="998"/>
      <c r="EKU277" s="998"/>
      <c r="EKV277" s="843"/>
      <c r="EKW277" s="845"/>
      <c r="EKX277" s="998"/>
      <c r="EKY277" s="998"/>
      <c r="EKZ277" s="998"/>
      <c r="ELA277" s="998"/>
      <c r="ELB277" s="998"/>
      <c r="ELC277" s="998"/>
      <c r="ELD277" s="998"/>
      <c r="ELE277" s="846"/>
      <c r="ELF277" s="846"/>
      <c r="ELG277" s="846"/>
      <c r="ELH277" s="846"/>
      <c r="ELI277" s="846"/>
      <c r="ELJ277" s="846"/>
      <c r="ELK277" s="846"/>
      <c r="ELL277" s="846"/>
      <c r="ELM277" s="846"/>
      <c r="ELN277" s="846"/>
      <c r="ELO277" s="846"/>
      <c r="ELP277" s="846"/>
      <c r="ELQ277" s="846"/>
      <c r="ELR277" s="846"/>
      <c r="ELS277" s="846"/>
      <c r="ELT277" s="846"/>
      <c r="ELU277" s="846"/>
      <c r="ELV277" s="846"/>
      <c r="ELW277" s="846"/>
      <c r="ELX277" s="846"/>
      <c r="ELY277" s="846"/>
      <c r="ELZ277" s="846"/>
      <c r="EMA277" s="846"/>
      <c r="EMB277" s="846"/>
      <c r="EMC277" s="846"/>
      <c r="EMD277" s="846"/>
      <c r="EME277" s="846"/>
      <c r="EMF277" s="846"/>
      <c r="EMG277" s="846"/>
      <c r="EMH277" s="846"/>
      <c r="EMI277" s="846"/>
      <c r="EMJ277" s="846"/>
      <c r="EMK277" s="846"/>
      <c r="EML277" s="846"/>
      <c r="EMM277" s="846"/>
      <c r="EMN277" s="846"/>
      <c r="EMO277" s="846"/>
      <c r="EMP277" s="846"/>
      <c r="EMQ277" s="846"/>
      <c r="EMR277" s="846"/>
      <c r="EMS277" s="846"/>
      <c r="EMT277" s="846"/>
      <c r="EMU277" s="846"/>
      <c r="EMV277" s="846"/>
      <c r="EMW277" s="998"/>
      <c r="EMX277" s="998"/>
      <c r="EMY277" s="998"/>
      <c r="EMZ277" s="998"/>
      <c r="ENA277" s="998"/>
      <c r="ENB277" s="998"/>
      <c r="ENC277" s="998"/>
      <c r="END277" s="998"/>
      <c r="ENE277" s="998"/>
      <c r="ENF277" s="998"/>
      <c r="ENG277" s="998"/>
      <c r="ENH277" s="998"/>
      <c r="ENI277" s="998"/>
      <c r="ENJ277" s="998"/>
      <c r="ENK277" s="998"/>
      <c r="ENL277" s="998"/>
      <c r="ENM277" s="998"/>
      <c r="ENN277" s="998"/>
      <c r="ENO277" s="998"/>
      <c r="ENP277" s="998"/>
      <c r="ENQ277" s="998"/>
      <c r="ENR277" s="998"/>
      <c r="ENS277" s="998"/>
      <c r="ENT277" s="998"/>
      <c r="ENU277" s="844"/>
      <c r="ENV277" s="844"/>
      <c r="ENW277" s="844"/>
      <c r="ENX277" s="844"/>
      <c r="ENY277" s="844"/>
      <c r="ENZ277" s="998"/>
      <c r="EOA277" s="998"/>
      <c r="EOB277" s="844"/>
      <c r="EOC277" s="844"/>
      <c r="EOD277" s="998"/>
      <c r="EOE277" s="998"/>
      <c r="EOF277" s="844"/>
      <c r="EOG277" s="844"/>
      <c r="EOH277" s="998"/>
      <c r="EOI277" s="998"/>
      <c r="EOJ277" s="998"/>
      <c r="EOK277" s="998"/>
      <c r="EOL277" s="998"/>
      <c r="EOM277" s="998"/>
      <c r="EON277" s="998"/>
      <c r="EOO277" s="844"/>
      <c r="EOP277" s="844"/>
      <c r="EOQ277" s="998"/>
      <c r="EOR277" s="998"/>
      <c r="EOS277" s="844"/>
      <c r="EOT277" s="844"/>
      <c r="EOU277" s="998"/>
      <c r="EOV277" s="998"/>
      <c r="EOW277" s="998"/>
      <c r="EOX277" s="998"/>
      <c r="EOY277" s="998"/>
      <c r="EOZ277" s="843"/>
      <c r="EPA277" s="845"/>
      <c r="EPB277" s="998"/>
      <c r="EPC277" s="998"/>
      <c r="EPD277" s="998"/>
      <c r="EPE277" s="998"/>
      <c r="EPF277" s="998"/>
      <c r="EPG277" s="998"/>
      <c r="EPH277" s="998"/>
      <c r="EPI277" s="846"/>
      <c r="EPJ277" s="846"/>
      <c r="EPK277" s="846"/>
      <c r="EPL277" s="846"/>
      <c r="EPM277" s="846"/>
      <c r="EPN277" s="846"/>
      <c r="EPO277" s="846"/>
      <c r="EPP277" s="846"/>
      <c r="EPQ277" s="846"/>
      <c r="EPR277" s="846"/>
      <c r="EPS277" s="846"/>
      <c r="EPT277" s="846"/>
      <c r="EPU277" s="846"/>
      <c r="EPV277" s="846"/>
      <c r="EPW277" s="846"/>
      <c r="EPX277" s="846"/>
      <c r="EPY277" s="846"/>
      <c r="EPZ277" s="846"/>
      <c r="EQA277" s="846"/>
      <c r="EQB277" s="846"/>
      <c r="EQC277" s="846"/>
      <c r="EQD277" s="846"/>
      <c r="EQE277" s="846"/>
      <c r="EQF277" s="846"/>
      <c r="EQG277" s="846"/>
      <c r="EQH277" s="846"/>
      <c r="EQI277" s="846"/>
      <c r="EQJ277" s="846"/>
      <c r="EQK277" s="846"/>
      <c r="EQL277" s="846"/>
      <c r="EQM277" s="846"/>
      <c r="EQN277" s="846"/>
      <c r="EQO277" s="846"/>
      <c r="EQP277" s="846"/>
      <c r="EQQ277" s="846"/>
      <c r="EQR277" s="846"/>
      <c r="EQS277" s="846"/>
      <c r="EQT277" s="846"/>
      <c r="EQU277" s="846"/>
      <c r="EQV277" s="846"/>
      <c r="EQW277" s="846"/>
      <c r="EQX277" s="846"/>
      <c r="EQY277" s="846"/>
      <c r="EQZ277" s="846"/>
      <c r="ERA277" s="998"/>
      <c r="ERB277" s="998"/>
      <c r="ERC277" s="998"/>
      <c r="ERD277" s="998"/>
      <c r="ERE277" s="998"/>
      <c r="ERF277" s="998"/>
      <c r="ERG277" s="998"/>
      <c r="ERH277" s="998"/>
      <c r="ERI277" s="998"/>
      <c r="ERJ277" s="998"/>
      <c r="ERK277" s="998"/>
      <c r="ERL277" s="998"/>
      <c r="ERM277" s="998"/>
      <c r="ERN277" s="998"/>
      <c r="ERO277" s="998"/>
      <c r="ERP277" s="998"/>
      <c r="ERQ277" s="998"/>
      <c r="ERR277" s="998"/>
      <c r="ERS277" s="998"/>
      <c r="ERT277" s="998"/>
      <c r="ERU277" s="998"/>
      <c r="ERV277" s="998"/>
      <c r="ERW277" s="998"/>
      <c r="ERX277" s="998"/>
      <c r="ERY277" s="844"/>
      <c r="ERZ277" s="844"/>
      <c r="ESA277" s="844"/>
      <c r="ESB277" s="844"/>
      <c r="ESC277" s="844"/>
      <c r="ESD277" s="998"/>
      <c r="ESE277" s="998"/>
      <c r="ESF277" s="844"/>
      <c r="ESG277" s="844"/>
      <c r="ESH277" s="998"/>
      <c r="ESI277" s="998"/>
      <c r="ESJ277" s="844"/>
      <c r="ESK277" s="844"/>
      <c r="ESL277" s="998"/>
      <c r="ESM277" s="998"/>
      <c r="ESN277" s="998"/>
      <c r="ESO277" s="998"/>
      <c r="ESP277" s="998"/>
      <c r="ESQ277" s="998"/>
      <c r="ESR277" s="998"/>
      <c r="ESS277" s="844"/>
      <c r="EST277" s="844"/>
      <c r="ESU277" s="998"/>
      <c r="ESV277" s="998"/>
      <c r="ESW277" s="844"/>
      <c r="ESX277" s="844"/>
      <c r="ESY277" s="998"/>
      <c r="ESZ277" s="998"/>
      <c r="ETA277" s="998"/>
      <c r="ETB277" s="998"/>
      <c r="ETC277" s="998"/>
      <c r="ETD277" s="843"/>
      <c r="ETE277" s="845"/>
      <c r="ETF277" s="998"/>
      <c r="ETG277" s="998"/>
      <c r="ETH277" s="998"/>
      <c r="ETI277" s="998"/>
      <c r="ETJ277" s="998"/>
      <c r="ETK277" s="998"/>
      <c r="ETL277" s="998"/>
      <c r="ETM277" s="846"/>
      <c r="ETN277" s="846"/>
      <c r="ETO277" s="846"/>
      <c r="ETP277" s="846"/>
      <c r="ETQ277" s="846"/>
      <c r="ETR277" s="846"/>
      <c r="ETS277" s="846"/>
      <c r="ETT277" s="846"/>
      <c r="ETU277" s="846"/>
      <c r="ETV277" s="846"/>
      <c r="ETW277" s="846"/>
      <c r="ETX277" s="846"/>
      <c r="ETY277" s="846"/>
      <c r="ETZ277" s="846"/>
      <c r="EUA277" s="846"/>
      <c r="EUB277" s="846"/>
      <c r="EUC277" s="846"/>
      <c r="EUD277" s="846"/>
      <c r="EUE277" s="846"/>
      <c r="EUF277" s="846"/>
      <c r="EUG277" s="846"/>
      <c r="EUH277" s="846"/>
      <c r="EUI277" s="846"/>
      <c r="EUJ277" s="846"/>
      <c r="EUK277" s="846"/>
      <c r="EUL277" s="846"/>
      <c r="EUM277" s="846"/>
      <c r="EUN277" s="846"/>
      <c r="EUO277" s="846"/>
      <c r="EUP277" s="846"/>
      <c r="EUQ277" s="846"/>
      <c r="EUR277" s="846"/>
      <c r="EUS277" s="846"/>
      <c r="EUT277" s="846"/>
      <c r="EUU277" s="846"/>
      <c r="EUV277" s="846"/>
      <c r="EUW277" s="846"/>
      <c r="EUX277" s="846"/>
      <c r="EUY277" s="846"/>
      <c r="EUZ277" s="846"/>
      <c r="EVA277" s="846"/>
      <c r="EVB277" s="846"/>
      <c r="EVC277" s="846"/>
      <c r="EVD277" s="846"/>
      <c r="EVE277" s="998"/>
      <c r="EVF277" s="998"/>
      <c r="EVG277" s="998"/>
      <c r="EVH277" s="998"/>
      <c r="EVI277" s="998"/>
      <c r="EVJ277" s="998"/>
      <c r="EVK277" s="998"/>
      <c r="EVL277" s="998"/>
      <c r="EVM277" s="998"/>
      <c r="EVN277" s="998"/>
      <c r="EVO277" s="998"/>
      <c r="EVP277" s="998"/>
      <c r="EVQ277" s="998"/>
      <c r="EVR277" s="998"/>
      <c r="EVS277" s="998"/>
      <c r="EVT277" s="998"/>
      <c r="EVU277" s="998"/>
      <c r="EVV277" s="998"/>
      <c r="EVW277" s="998"/>
      <c r="EVX277" s="998"/>
      <c r="EVY277" s="998"/>
      <c r="EVZ277" s="998"/>
      <c r="EWA277" s="998"/>
      <c r="EWB277" s="998"/>
      <c r="EWC277" s="844"/>
      <c r="EWD277" s="844"/>
      <c r="EWE277" s="844"/>
      <c r="EWF277" s="844"/>
      <c r="EWG277" s="844"/>
      <c r="EWH277" s="998"/>
      <c r="EWI277" s="998"/>
      <c r="EWJ277" s="844"/>
      <c r="EWK277" s="844"/>
      <c r="EWL277" s="998"/>
      <c r="EWM277" s="998"/>
      <c r="EWN277" s="844"/>
      <c r="EWO277" s="844"/>
      <c r="EWP277" s="998"/>
      <c r="EWQ277" s="998"/>
      <c r="EWR277" s="998"/>
      <c r="EWS277" s="998"/>
      <c r="EWT277" s="998"/>
      <c r="EWU277" s="998"/>
      <c r="EWV277" s="998"/>
      <c r="EWW277" s="844"/>
      <c r="EWX277" s="844"/>
      <c r="EWY277" s="998"/>
      <c r="EWZ277" s="998"/>
      <c r="EXA277" s="844"/>
      <c r="EXB277" s="844"/>
      <c r="EXC277" s="998"/>
      <c r="EXD277" s="998"/>
      <c r="EXE277" s="998"/>
      <c r="EXF277" s="998"/>
      <c r="EXG277" s="998"/>
      <c r="EXH277" s="843"/>
      <c r="EXI277" s="845"/>
      <c r="EXJ277" s="998"/>
      <c r="EXK277" s="998"/>
      <c r="EXL277" s="998"/>
      <c r="EXM277" s="998"/>
      <c r="EXN277" s="998"/>
      <c r="EXO277" s="998"/>
      <c r="EXP277" s="998"/>
      <c r="EXQ277" s="846"/>
      <c r="EXR277" s="846"/>
      <c r="EXS277" s="846"/>
      <c r="EXT277" s="846"/>
      <c r="EXU277" s="846"/>
      <c r="EXV277" s="846"/>
      <c r="EXW277" s="846"/>
      <c r="EXX277" s="846"/>
      <c r="EXY277" s="846"/>
      <c r="EXZ277" s="846"/>
      <c r="EYA277" s="846"/>
      <c r="EYB277" s="846"/>
      <c r="EYC277" s="846"/>
      <c r="EYD277" s="846"/>
      <c r="EYE277" s="846"/>
      <c r="EYF277" s="846"/>
      <c r="EYG277" s="846"/>
      <c r="EYH277" s="846"/>
      <c r="EYI277" s="846"/>
      <c r="EYJ277" s="846"/>
      <c r="EYK277" s="846"/>
      <c r="EYL277" s="846"/>
      <c r="EYM277" s="846"/>
      <c r="EYN277" s="846"/>
      <c r="EYO277" s="846"/>
      <c r="EYP277" s="846"/>
      <c r="EYQ277" s="846"/>
      <c r="EYR277" s="846"/>
      <c r="EYS277" s="846"/>
      <c r="EYT277" s="846"/>
      <c r="EYU277" s="846"/>
      <c r="EYV277" s="846"/>
      <c r="EYW277" s="846"/>
      <c r="EYX277" s="846"/>
      <c r="EYY277" s="846"/>
      <c r="EYZ277" s="846"/>
      <c r="EZA277" s="846"/>
      <c r="EZB277" s="846"/>
      <c r="EZC277" s="846"/>
      <c r="EZD277" s="846"/>
      <c r="EZE277" s="846"/>
      <c r="EZF277" s="846"/>
      <c r="EZG277" s="846"/>
      <c r="EZH277" s="846"/>
      <c r="EZI277" s="998"/>
      <c r="EZJ277" s="998"/>
      <c r="EZK277" s="998"/>
      <c r="EZL277" s="998"/>
      <c r="EZM277" s="998"/>
      <c r="EZN277" s="998"/>
      <c r="EZO277" s="998"/>
      <c r="EZP277" s="998"/>
      <c r="EZQ277" s="998"/>
      <c r="EZR277" s="998"/>
      <c r="EZS277" s="998"/>
      <c r="EZT277" s="998"/>
      <c r="EZU277" s="998"/>
      <c r="EZV277" s="998"/>
      <c r="EZW277" s="998"/>
      <c r="EZX277" s="998"/>
      <c r="EZY277" s="998"/>
      <c r="EZZ277" s="998"/>
      <c r="FAA277" s="998"/>
      <c r="FAB277" s="998"/>
      <c r="FAC277" s="998"/>
      <c r="FAD277" s="998"/>
      <c r="FAE277" s="998"/>
      <c r="FAF277" s="998"/>
      <c r="FAG277" s="844"/>
      <c r="FAH277" s="844"/>
      <c r="FAI277" s="844"/>
      <c r="FAJ277" s="844"/>
      <c r="FAK277" s="844"/>
      <c r="FAL277" s="998"/>
      <c r="FAM277" s="998"/>
      <c r="FAN277" s="844"/>
      <c r="FAO277" s="844"/>
      <c r="FAP277" s="998"/>
      <c r="FAQ277" s="998"/>
      <c r="FAR277" s="844"/>
      <c r="FAS277" s="844"/>
      <c r="FAT277" s="998"/>
      <c r="FAU277" s="998"/>
      <c r="FAV277" s="998"/>
      <c r="FAW277" s="998"/>
      <c r="FAX277" s="998"/>
      <c r="FAY277" s="998"/>
      <c r="FAZ277" s="998"/>
      <c r="FBA277" s="844"/>
      <c r="FBB277" s="844"/>
      <c r="FBC277" s="998"/>
      <c r="FBD277" s="998"/>
      <c r="FBE277" s="844"/>
      <c r="FBF277" s="844"/>
      <c r="FBG277" s="998"/>
      <c r="FBH277" s="998"/>
      <c r="FBI277" s="998"/>
      <c r="FBJ277" s="998"/>
      <c r="FBK277" s="998"/>
      <c r="FBL277" s="843"/>
      <c r="FBM277" s="845"/>
      <c r="FBN277" s="998"/>
      <c r="FBO277" s="998"/>
      <c r="FBP277" s="998"/>
      <c r="FBQ277" s="998"/>
      <c r="FBR277" s="998"/>
      <c r="FBS277" s="998"/>
      <c r="FBT277" s="998"/>
      <c r="FBU277" s="846"/>
      <c r="FBV277" s="846"/>
      <c r="FBW277" s="846"/>
      <c r="FBX277" s="846"/>
      <c r="FBY277" s="846"/>
      <c r="FBZ277" s="846"/>
      <c r="FCA277" s="846"/>
      <c r="FCB277" s="846"/>
      <c r="FCC277" s="846"/>
      <c r="FCD277" s="846"/>
      <c r="FCE277" s="846"/>
      <c r="FCF277" s="846"/>
      <c r="FCG277" s="846"/>
      <c r="FCH277" s="846"/>
      <c r="FCI277" s="846"/>
      <c r="FCJ277" s="846"/>
      <c r="FCK277" s="846"/>
      <c r="FCL277" s="846"/>
      <c r="FCM277" s="846"/>
      <c r="FCN277" s="846"/>
      <c r="FCO277" s="846"/>
      <c r="FCP277" s="846"/>
      <c r="FCQ277" s="846"/>
      <c r="FCR277" s="846"/>
      <c r="FCS277" s="846"/>
      <c r="FCT277" s="846"/>
      <c r="FCU277" s="846"/>
      <c r="FCV277" s="846"/>
      <c r="FCW277" s="846"/>
      <c r="FCX277" s="846"/>
      <c r="FCY277" s="846"/>
      <c r="FCZ277" s="846"/>
      <c r="FDA277" s="846"/>
      <c r="FDB277" s="846"/>
      <c r="FDC277" s="846"/>
      <c r="FDD277" s="846"/>
      <c r="FDE277" s="846"/>
      <c r="FDF277" s="846"/>
      <c r="FDG277" s="846"/>
      <c r="FDH277" s="846"/>
      <c r="FDI277" s="846"/>
      <c r="FDJ277" s="846"/>
      <c r="FDK277" s="846"/>
      <c r="FDL277" s="846"/>
      <c r="FDM277" s="998"/>
      <c r="FDN277" s="998"/>
      <c r="FDO277" s="998"/>
      <c r="FDP277" s="998"/>
      <c r="FDQ277" s="998"/>
      <c r="FDR277" s="998"/>
      <c r="FDS277" s="998"/>
      <c r="FDT277" s="998"/>
      <c r="FDU277" s="998"/>
      <c r="FDV277" s="998"/>
      <c r="FDW277" s="998"/>
      <c r="FDX277" s="998"/>
      <c r="FDY277" s="998"/>
      <c r="FDZ277" s="998"/>
      <c r="FEA277" s="998"/>
      <c r="FEB277" s="998"/>
      <c r="FEC277" s="998"/>
      <c r="FED277" s="998"/>
      <c r="FEE277" s="998"/>
      <c r="FEF277" s="998"/>
      <c r="FEG277" s="998"/>
      <c r="FEH277" s="998"/>
      <c r="FEI277" s="998"/>
      <c r="FEJ277" s="998"/>
      <c r="FEK277" s="844"/>
      <c r="FEL277" s="844"/>
      <c r="FEM277" s="844"/>
      <c r="FEN277" s="844"/>
      <c r="FEO277" s="844"/>
      <c r="FEP277" s="998"/>
      <c r="FEQ277" s="998"/>
      <c r="FER277" s="844"/>
      <c r="FES277" s="844"/>
      <c r="FET277" s="998"/>
      <c r="FEU277" s="998"/>
      <c r="FEV277" s="844"/>
      <c r="FEW277" s="844"/>
      <c r="FEX277" s="998"/>
      <c r="FEY277" s="998"/>
      <c r="FEZ277" s="998"/>
      <c r="FFA277" s="998"/>
      <c r="FFB277" s="998"/>
      <c r="FFC277" s="998"/>
      <c r="FFD277" s="998"/>
      <c r="FFE277" s="844"/>
      <c r="FFF277" s="844"/>
      <c r="FFG277" s="998"/>
      <c r="FFH277" s="998"/>
      <c r="FFI277" s="844"/>
      <c r="FFJ277" s="844"/>
      <c r="FFK277" s="998"/>
      <c r="FFL277" s="998"/>
      <c r="FFM277" s="998"/>
      <c r="FFN277" s="998"/>
      <c r="FFO277" s="998"/>
      <c r="FFP277" s="843"/>
      <c r="FFQ277" s="845"/>
      <c r="FFR277" s="998"/>
      <c r="FFS277" s="998"/>
      <c r="FFT277" s="998"/>
      <c r="FFU277" s="998"/>
      <c r="FFV277" s="998"/>
      <c r="FFW277" s="998"/>
      <c r="FFX277" s="998"/>
      <c r="FFY277" s="846"/>
      <c r="FFZ277" s="846"/>
      <c r="FGA277" s="846"/>
      <c r="FGB277" s="846"/>
      <c r="FGC277" s="846"/>
      <c r="FGD277" s="846"/>
      <c r="FGE277" s="846"/>
      <c r="FGF277" s="846"/>
      <c r="FGG277" s="846"/>
      <c r="FGH277" s="846"/>
      <c r="FGI277" s="846"/>
      <c r="FGJ277" s="846"/>
      <c r="FGK277" s="846"/>
      <c r="FGL277" s="846"/>
      <c r="FGM277" s="846"/>
      <c r="FGN277" s="846"/>
      <c r="FGO277" s="846"/>
      <c r="FGP277" s="846"/>
      <c r="FGQ277" s="846"/>
      <c r="FGR277" s="846"/>
      <c r="FGS277" s="846"/>
      <c r="FGT277" s="846"/>
      <c r="FGU277" s="846"/>
      <c r="FGV277" s="846"/>
      <c r="FGW277" s="846"/>
      <c r="FGX277" s="846"/>
      <c r="FGY277" s="846"/>
      <c r="FGZ277" s="846"/>
      <c r="FHA277" s="846"/>
      <c r="FHB277" s="846"/>
      <c r="FHC277" s="846"/>
      <c r="FHD277" s="846"/>
      <c r="FHE277" s="846"/>
      <c r="FHF277" s="846"/>
      <c r="FHG277" s="846"/>
      <c r="FHH277" s="846"/>
      <c r="FHI277" s="846"/>
      <c r="FHJ277" s="846"/>
      <c r="FHK277" s="846"/>
      <c r="FHL277" s="846"/>
      <c r="FHM277" s="846"/>
      <c r="FHN277" s="846"/>
      <c r="FHO277" s="846"/>
      <c r="FHP277" s="846"/>
      <c r="FHQ277" s="998"/>
      <c r="FHR277" s="998"/>
      <c r="FHS277" s="998"/>
      <c r="FHT277" s="998"/>
      <c r="FHU277" s="998"/>
      <c r="FHV277" s="998"/>
      <c r="FHW277" s="998"/>
      <c r="FHX277" s="998"/>
      <c r="FHY277" s="998"/>
      <c r="FHZ277" s="998"/>
      <c r="FIA277" s="998"/>
      <c r="FIB277" s="998"/>
      <c r="FIC277" s="998"/>
      <c r="FID277" s="998"/>
      <c r="FIE277" s="998"/>
      <c r="FIF277" s="998"/>
      <c r="FIG277" s="998"/>
      <c r="FIH277" s="998"/>
      <c r="FII277" s="998"/>
      <c r="FIJ277" s="998"/>
      <c r="FIK277" s="998"/>
      <c r="FIL277" s="998"/>
      <c r="FIM277" s="998"/>
      <c r="FIN277" s="998"/>
      <c r="FIO277" s="844"/>
      <c r="FIP277" s="844"/>
      <c r="FIQ277" s="844"/>
      <c r="FIR277" s="844"/>
      <c r="FIS277" s="844"/>
      <c r="FIT277" s="998"/>
      <c r="FIU277" s="998"/>
      <c r="FIV277" s="844"/>
      <c r="FIW277" s="844"/>
      <c r="FIX277" s="998"/>
      <c r="FIY277" s="998"/>
      <c r="FIZ277" s="844"/>
      <c r="FJA277" s="844"/>
      <c r="FJB277" s="998"/>
      <c r="FJC277" s="998"/>
      <c r="FJD277" s="998"/>
      <c r="FJE277" s="998"/>
      <c r="FJF277" s="998"/>
      <c r="FJG277" s="998"/>
      <c r="FJH277" s="998"/>
      <c r="FJI277" s="844"/>
      <c r="FJJ277" s="844"/>
      <c r="FJK277" s="998"/>
      <c r="FJL277" s="998"/>
      <c r="FJM277" s="844"/>
      <c r="FJN277" s="844"/>
      <c r="FJO277" s="998"/>
      <c r="FJP277" s="998"/>
      <c r="FJQ277" s="998"/>
      <c r="FJR277" s="998"/>
      <c r="FJS277" s="998"/>
      <c r="FJT277" s="843"/>
      <c r="FJU277" s="845"/>
      <c r="FJV277" s="998"/>
      <c r="FJW277" s="998"/>
      <c r="FJX277" s="998"/>
      <c r="FJY277" s="998"/>
      <c r="FJZ277" s="998"/>
      <c r="FKA277" s="998"/>
      <c r="FKB277" s="998"/>
      <c r="FKC277" s="846"/>
      <c r="FKD277" s="846"/>
      <c r="FKE277" s="846"/>
      <c r="FKF277" s="846"/>
      <c r="FKG277" s="846"/>
      <c r="FKH277" s="846"/>
      <c r="FKI277" s="846"/>
      <c r="FKJ277" s="846"/>
      <c r="FKK277" s="846"/>
      <c r="FKL277" s="846"/>
      <c r="FKM277" s="846"/>
      <c r="FKN277" s="846"/>
      <c r="FKO277" s="846"/>
      <c r="FKP277" s="846"/>
      <c r="FKQ277" s="846"/>
      <c r="FKR277" s="846"/>
      <c r="FKS277" s="846"/>
      <c r="FKT277" s="846"/>
      <c r="FKU277" s="846"/>
      <c r="FKV277" s="846"/>
      <c r="FKW277" s="846"/>
      <c r="FKX277" s="846"/>
      <c r="FKY277" s="846"/>
      <c r="FKZ277" s="846"/>
      <c r="FLA277" s="846"/>
      <c r="FLB277" s="846"/>
      <c r="FLC277" s="846"/>
      <c r="FLD277" s="846"/>
      <c r="FLE277" s="846"/>
      <c r="FLF277" s="846"/>
      <c r="FLG277" s="846"/>
      <c r="FLH277" s="846"/>
      <c r="FLI277" s="846"/>
      <c r="FLJ277" s="846"/>
      <c r="FLK277" s="846"/>
      <c r="FLL277" s="846"/>
      <c r="FLM277" s="846"/>
      <c r="FLN277" s="846"/>
      <c r="FLO277" s="846"/>
      <c r="FLP277" s="846"/>
      <c r="FLQ277" s="846"/>
      <c r="FLR277" s="846"/>
      <c r="FLS277" s="846"/>
      <c r="FLT277" s="846"/>
      <c r="FLU277" s="998"/>
      <c r="FLV277" s="998"/>
      <c r="FLW277" s="998"/>
      <c r="FLX277" s="998"/>
      <c r="FLY277" s="998"/>
      <c r="FLZ277" s="998"/>
      <c r="FMA277" s="998"/>
      <c r="FMB277" s="998"/>
      <c r="FMC277" s="998"/>
      <c r="FMD277" s="998"/>
      <c r="FME277" s="998"/>
      <c r="FMF277" s="998"/>
      <c r="FMG277" s="998"/>
      <c r="FMH277" s="998"/>
      <c r="FMI277" s="998"/>
      <c r="FMJ277" s="998"/>
      <c r="FMK277" s="998"/>
      <c r="FML277" s="998"/>
      <c r="FMM277" s="998"/>
      <c r="FMN277" s="998"/>
      <c r="FMO277" s="998"/>
      <c r="FMP277" s="998"/>
      <c r="FMQ277" s="998"/>
      <c r="FMR277" s="998"/>
      <c r="FMS277" s="844"/>
      <c r="FMT277" s="844"/>
      <c r="FMU277" s="844"/>
      <c r="FMV277" s="844"/>
      <c r="FMW277" s="844"/>
      <c r="FMX277" s="998"/>
      <c r="FMY277" s="998"/>
      <c r="FMZ277" s="844"/>
      <c r="FNA277" s="844"/>
      <c r="FNB277" s="998"/>
      <c r="FNC277" s="998"/>
      <c r="FND277" s="844"/>
      <c r="FNE277" s="844"/>
      <c r="FNF277" s="998"/>
      <c r="FNG277" s="998"/>
      <c r="FNH277" s="998"/>
      <c r="FNI277" s="998"/>
      <c r="FNJ277" s="998"/>
      <c r="FNK277" s="998"/>
      <c r="FNL277" s="998"/>
      <c r="FNM277" s="844"/>
      <c r="FNN277" s="844"/>
      <c r="FNO277" s="998"/>
      <c r="FNP277" s="998"/>
      <c r="FNQ277" s="844"/>
      <c r="FNR277" s="844"/>
      <c r="FNS277" s="998"/>
      <c r="FNT277" s="998"/>
      <c r="FNU277" s="998"/>
      <c r="FNV277" s="998"/>
      <c r="FNW277" s="998"/>
      <c r="FNX277" s="843"/>
      <c r="FNY277" s="845"/>
      <c r="FNZ277" s="998"/>
      <c r="FOA277" s="998"/>
      <c r="FOB277" s="998"/>
      <c r="FOC277" s="998"/>
      <c r="FOD277" s="998"/>
      <c r="FOE277" s="998"/>
      <c r="FOF277" s="998"/>
      <c r="FOG277" s="846"/>
      <c r="FOH277" s="846"/>
      <c r="FOI277" s="846"/>
      <c r="FOJ277" s="846"/>
      <c r="FOK277" s="846"/>
      <c r="FOL277" s="846"/>
      <c r="FOM277" s="846"/>
      <c r="FON277" s="846"/>
      <c r="FOO277" s="846"/>
      <c r="FOP277" s="846"/>
      <c r="FOQ277" s="846"/>
      <c r="FOR277" s="846"/>
      <c r="FOS277" s="846"/>
      <c r="FOT277" s="846"/>
      <c r="FOU277" s="846"/>
      <c r="FOV277" s="846"/>
      <c r="FOW277" s="846"/>
      <c r="FOX277" s="846"/>
      <c r="FOY277" s="846"/>
      <c r="FOZ277" s="846"/>
      <c r="FPA277" s="846"/>
      <c r="FPB277" s="846"/>
      <c r="FPC277" s="846"/>
      <c r="FPD277" s="846"/>
      <c r="FPE277" s="846"/>
      <c r="FPF277" s="846"/>
      <c r="FPG277" s="846"/>
      <c r="FPH277" s="846"/>
      <c r="FPI277" s="846"/>
      <c r="FPJ277" s="846"/>
      <c r="FPK277" s="846"/>
      <c r="FPL277" s="846"/>
      <c r="FPM277" s="846"/>
      <c r="FPN277" s="846"/>
      <c r="FPO277" s="846"/>
      <c r="FPP277" s="846"/>
      <c r="FPQ277" s="846"/>
      <c r="FPR277" s="846"/>
      <c r="FPS277" s="846"/>
      <c r="FPT277" s="846"/>
      <c r="FPU277" s="846"/>
      <c r="FPV277" s="846"/>
      <c r="FPW277" s="846"/>
      <c r="FPX277" s="846"/>
      <c r="FPY277" s="998"/>
      <c r="FPZ277" s="998"/>
      <c r="FQA277" s="998"/>
      <c r="FQB277" s="998"/>
      <c r="FQC277" s="998"/>
      <c r="FQD277" s="998"/>
      <c r="FQE277" s="998"/>
      <c r="FQF277" s="998"/>
      <c r="FQG277" s="998"/>
      <c r="FQH277" s="998"/>
      <c r="FQI277" s="998"/>
      <c r="FQJ277" s="998"/>
      <c r="FQK277" s="998"/>
      <c r="FQL277" s="998"/>
      <c r="FQM277" s="998"/>
      <c r="FQN277" s="998"/>
      <c r="FQO277" s="998"/>
      <c r="FQP277" s="998"/>
      <c r="FQQ277" s="998"/>
      <c r="FQR277" s="998"/>
      <c r="FQS277" s="998"/>
      <c r="FQT277" s="998"/>
      <c r="FQU277" s="998"/>
      <c r="FQV277" s="998"/>
      <c r="FQW277" s="844"/>
      <c r="FQX277" s="844"/>
      <c r="FQY277" s="844"/>
      <c r="FQZ277" s="844"/>
      <c r="FRA277" s="844"/>
      <c r="FRB277" s="998"/>
      <c r="FRC277" s="998"/>
      <c r="FRD277" s="844"/>
      <c r="FRE277" s="844"/>
      <c r="FRF277" s="998"/>
      <c r="FRG277" s="998"/>
      <c r="FRH277" s="844"/>
      <c r="FRI277" s="844"/>
      <c r="FRJ277" s="998"/>
      <c r="FRK277" s="998"/>
      <c r="FRL277" s="998"/>
      <c r="FRM277" s="998"/>
      <c r="FRN277" s="998"/>
      <c r="FRO277" s="998"/>
      <c r="FRP277" s="998"/>
      <c r="FRQ277" s="844"/>
      <c r="FRR277" s="844"/>
      <c r="FRS277" s="998"/>
      <c r="FRT277" s="998"/>
      <c r="FRU277" s="844"/>
      <c r="FRV277" s="844"/>
      <c r="FRW277" s="998"/>
      <c r="FRX277" s="998"/>
      <c r="FRY277" s="998"/>
      <c r="FRZ277" s="998"/>
      <c r="FSA277" s="998"/>
      <c r="FSB277" s="843"/>
      <c r="FSC277" s="845"/>
      <c r="FSD277" s="998"/>
      <c r="FSE277" s="998"/>
      <c r="FSF277" s="998"/>
      <c r="FSG277" s="998"/>
      <c r="FSH277" s="998"/>
      <c r="FSI277" s="998"/>
      <c r="FSJ277" s="998"/>
      <c r="FSK277" s="846"/>
      <c r="FSL277" s="846"/>
      <c r="FSM277" s="846"/>
      <c r="FSN277" s="846"/>
      <c r="FSO277" s="846"/>
      <c r="FSP277" s="846"/>
      <c r="FSQ277" s="846"/>
      <c r="FSR277" s="846"/>
      <c r="FSS277" s="846"/>
      <c r="FST277" s="846"/>
      <c r="FSU277" s="846"/>
      <c r="FSV277" s="846"/>
      <c r="FSW277" s="846"/>
      <c r="FSX277" s="846"/>
      <c r="FSY277" s="846"/>
      <c r="FSZ277" s="846"/>
      <c r="FTA277" s="846"/>
      <c r="FTB277" s="846"/>
      <c r="FTC277" s="846"/>
      <c r="FTD277" s="846"/>
      <c r="FTE277" s="846"/>
      <c r="FTF277" s="846"/>
      <c r="FTG277" s="846"/>
      <c r="FTH277" s="846"/>
      <c r="FTI277" s="846"/>
      <c r="FTJ277" s="846"/>
      <c r="FTK277" s="846"/>
      <c r="FTL277" s="846"/>
      <c r="FTM277" s="846"/>
      <c r="FTN277" s="846"/>
      <c r="FTO277" s="846"/>
      <c r="FTP277" s="846"/>
      <c r="FTQ277" s="846"/>
      <c r="FTR277" s="846"/>
      <c r="FTS277" s="846"/>
      <c r="FTT277" s="846"/>
      <c r="FTU277" s="846"/>
      <c r="FTV277" s="846"/>
      <c r="FTW277" s="846"/>
      <c r="FTX277" s="846"/>
      <c r="FTY277" s="846"/>
      <c r="FTZ277" s="846"/>
      <c r="FUA277" s="846"/>
      <c r="FUB277" s="846"/>
      <c r="FUC277" s="998"/>
      <c r="FUD277" s="998"/>
      <c r="FUE277" s="998"/>
      <c r="FUF277" s="998"/>
      <c r="FUG277" s="998"/>
      <c r="FUH277" s="998"/>
      <c r="FUI277" s="998"/>
      <c r="FUJ277" s="998"/>
      <c r="FUK277" s="998"/>
      <c r="FUL277" s="998"/>
      <c r="FUM277" s="998"/>
      <c r="FUN277" s="998"/>
      <c r="FUO277" s="998"/>
      <c r="FUP277" s="998"/>
      <c r="FUQ277" s="998"/>
      <c r="FUR277" s="998"/>
      <c r="FUS277" s="998"/>
      <c r="FUT277" s="998"/>
      <c r="FUU277" s="998"/>
      <c r="FUV277" s="998"/>
      <c r="FUW277" s="998"/>
      <c r="FUX277" s="998"/>
      <c r="FUY277" s="998"/>
      <c r="FUZ277" s="998"/>
      <c r="FVA277" s="844"/>
      <c r="FVB277" s="844"/>
      <c r="FVC277" s="844"/>
      <c r="FVD277" s="844"/>
      <c r="FVE277" s="844"/>
      <c r="FVF277" s="998"/>
      <c r="FVG277" s="998"/>
      <c r="FVH277" s="844"/>
      <c r="FVI277" s="844"/>
      <c r="FVJ277" s="998"/>
      <c r="FVK277" s="998"/>
      <c r="FVL277" s="844"/>
      <c r="FVM277" s="844"/>
      <c r="FVN277" s="998"/>
      <c r="FVO277" s="998"/>
      <c r="FVP277" s="998"/>
      <c r="FVQ277" s="998"/>
      <c r="FVR277" s="998"/>
      <c r="FVS277" s="998"/>
      <c r="FVT277" s="998"/>
      <c r="FVU277" s="844"/>
      <c r="FVV277" s="844"/>
      <c r="FVW277" s="998"/>
      <c r="FVX277" s="998"/>
      <c r="FVY277" s="844"/>
      <c r="FVZ277" s="844"/>
      <c r="FWA277" s="998"/>
      <c r="FWB277" s="998"/>
      <c r="FWC277" s="998"/>
      <c r="FWD277" s="998"/>
      <c r="FWE277" s="998"/>
      <c r="FWF277" s="843"/>
      <c r="FWG277" s="845"/>
      <c r="FWH277" s="998"/>
      <c r="FWI277" s="998"/>
      <c r="FWJ277" s="998"/>
      <c r="FWK277" s="998"/>
      <c r="FWL277" s="998"/>
      <c r="FWM277" s="998"/>
      <c r="FWN277" s="998"/>
      <c r="FWO277" s="846"/>
      <c r="FWP277" s="846"/>
      <c r="FWQ277" s="846"/>
      <c r="FWR277" s="846"/>
      <c r="FWS277" s="846"/>
      <c r="FWT277" s="846"/>
      <c r="FWU277" s="846"/>
      <c r="FWV277" s="846"/>
      <c r="FWW277" s="846"/>
      <c r="FWX277" s="846"/>
      <c r="FWY277" s="846"/>
      <c r="FWZ277" s="846"/>
      <c r="FXA277" s="846"/>
      <c r="FXB277" s="846"/>
      <c r="FXC277" s="846"/>
      <c r="FXD277" s="846"/>
      <c r="FXE277" s="846"/>
      <c r="FXF277" s="846"/>
      <c r="FXG277" s="846"/>
      <c r="FXH277" s="846"/>
      <c r="FXI277" s="846"/>
      <c r="FXJ277" s="846"/>
      <c r="FXK277" s="846"/>
      <c r="FXL277" s="846"/>
      <c r="FXM277" s="846"/>
      <c r="FXN277" s="846"/>
      <c r="FXO277" s="846"/>
      <c r="FXP277" s="846"/>
      <c r="FXQ277" s="846"/>
      <c r="FXR277" s="846"/>
      <c r="FXS277" s="846"/>
      <c r="FXT277" s="846"/>
      <c r="FXU277" s="846"/>
      <c r="FXV277" s="846"/>
      <c r="FXW277" s="846"/>
      <c r="FXX277" s="846"/>
      <c r="FXY277" s="846"/>
      <c r="FXZ277" s="846"/>
      <c r="FYA277" s="846"/>
      <c r="FYB277" s="846"/>
      <c r="FYC277" s="846"/>
      <c r="FYD277" s="846"/>
      <c r="FYE277" s="846"/>
      <c r="FYF277" s="846"/>
      <c r="FYG277" s="998"/>
      <c r="FYH277" s="998"/>
      <c r="FYI277" s="998"/>
      <c r="FYJ277" s="998"/>
      <c r="FYK277" s="998"/>
      <c r="FYL277" s="998"/>
      <c r="FYM277" s="998"/>
      <c r="FYN277" s="998"/>
      <c r="FYO277" s="998"/>
      <c r="FYP277" s="998"/>
      <c r="FYQ277" s="998"/>
      <c r="FYR277" s="998"/>
      <c r="FYS277" s="998"/>
      <c r="FYT277" s="998"/>
      <c r="FYU277" s="998"/>
      <c r="FYV277" s="998"/>
      <c r="FYW277" s="998"/>
      <c r="FYX277" s="998"/>
      <c r="FYY277" s="998"/>
      <c r="FYZ277" s="998"/>
      <c r="FZA277" s="998"/>
      <c r="FZB277" s="998"/>
      <c r="FZC277" s="998"/>
      <c r="FZD277" s="998"/>
      <c r="FZE277" s="844"/>
      <c r="FZF277" s="844"/>
      <c r="FZG277" s="844"/>
      <c r="FZH277" s="844"/>
      <c r="FZI277" s="844"/>
      <c r="FZJ277" s="998"/>
      <c r="FZK277" s="998"/>
      <c r="FZL277" s="844"/>
      <c r="FZM277" s="844"/>
      <c r="FZN277" s="998"/>
      <c r="FZO277" s="998"/>
      <c r="FZP277" s="844"/>
      <c r="FZQ277" s="844"/>
      <c r="FZR277" s="998"/>
      <c r="FZS277" s="998"/>
      <c r="FZT277" s="998"/>
      <c r="FZU277" s="998"/>
      <c r="FZV277" s="998"/>
      <c r="FZW277" s="998"/>
      <c r="FZX277" s="998"/>
      <c r="FZY277" s="844"/>
      <c r="FZZ277" s="844"/>
      <c r="GAA277" s="998"/>
      <c r="GAB277" s="998"/>
      <c r="GAC277" s="844"/>
      <c r="GAD277" s="844"/>
      <c r="GAE277" s="998"/>
      <c r="GAF277" s="998"/>
      <c r="GAG277" s="998"/>
      <c r="GAH277" s="998"/>
      <c r="GAI277" s="998"/>
      <c r="GAJ277" s="843"/>
      <c r="GAK277" s="845"/>
      <c r="GAL277" s="998"/>
      <c r="GAM277" s="998"/>
      <c r="GAN277" s="998"/>
      <c r="GAO277" s="998"/>
      <c r="GAP277" s="998"/>
      <c r="GAQ277" s="998"/>
      <c r="GAR277" s="998"/>
      <c r="GAS277" s="846"/>
      <c r="GAT277" s="846"/>
      <c r="GAU277" s="846"/>
      <c r="GAV277" s="846"/>
      <c r="GAW277" s="846"/>
      <c r="GAX277" s="846"/>
      <c r="GAY277" s="846"/>
      <c r="GAZ277" s="846"/>
      <c r="GBA277" s="846"/>
      <c r="GBB277" s="846"/>
      <c r="GBC277" s="846"/>
      <c r="GBD277" s="846"/>
      <c r="GBE277" s="846"/>
      <c r="GBF277" s="846"/>
      <c r="GBG277" s="846"/>
      <c r="GBH277" s="846"/>
      <c r="GBI277" s="846"/>
      <c r="GBJ277" s="846"/>
      <c r="GBK277" s="846"/>
      <c r="GBL277" s="846"/>
      <c r="GBM277" s="846"/>
      <c r="GBN277" s="846"/>
      <c r="GBO277" s="846"/>
      <c r="GBP277" s="846"/>
      <c r="GBQ277" s="846"/>
      <c r="GBR277" s="846"/>
      <c r="GBS277" s="846"/>
      <c r="GBT277" s="846"/>
      <c r="GBU277" s="846"/>
      <c r="GBV277" s="846"/>
      <c r="GBW277" s="846"/>
      <c r="GBX277" s="846"/>
      <c r="GBY277" s="846"/>
      <c r="GBZ277" s="846"/>
      <c r="GCA277" s="846"/>
      <c r="GCB277" s="846"/>
      <c r="GCC277" s="846"/>
      <c r="GCD277" s="846"/>
      <c r="GCE277" s="846"/>
      <c r="GCF277" s="846"/>
      <c r="GCG277" s="846"/>
      <c r="GCH277" s="846"/>
      <c r="GCI277" s="846"/>
      <c r="GCJ277" s="846"/>
      <c r="GCK277" s="998"/>
      <c r="GCL277" s="998"/>
      <c r="GCM277" s="998"/>
      <c r="GCN277" s="998"/>
      <c r="GCO277" s="998"/>
      <c r="GCP277" s="998"/>
      <c r="GCQ277" s="998"/>
      <c r="GCR277" s="998"/>
      <c r="GCS277" s="998"/>
      <c r="GCT277" s="998"/>
      <c r="GCU277" s="998"/>
      <c r="GCV277" s="998"/>
      <c r="GCW277" s="998"/>
      <c r="GCX277" s="998"/>
      <c r="GCY277" s="998"/>
      <c r="GCZ277" s="998"/>
      <c r="GDA277" s="998"/>
      <c r="GDB277" s="998"/>
      <c r="GDC277" s="998"/>
      <c r="GDD277" s="998"/>
      <c r="GDE277" s="998"/>
      <c r="GDF277" s="998"/>
      <c r="GDG277" s="998"/>
      <c r="GDH277" s="998"/>
      <c r="GDI277" s="844"/>
      <c r="GDJ277" s="844"/>
      <c r="GDK277" s="844"/>
      <c r="GDL277" s="844"/>
      <c r="GDM277" s="844"/>
      <c r="GDN277" s="998"/>
      <c r="GDO277" s="998"/>
      <c r="GDP277" s="844"/>
      <c r="GDQ277" s="844"/>
      <c r="GDR277" s="998"/>
      <c r="GDS277" s="998"/>
      <c r="GDT277" s="844"/>
      <c r="GDU277" s="844"/>
      <c r="GDV277" s="998"/>
      <c r="GDW277" s="998"/>
      <c r="GDX277" s="998"/>
      <c r="GDY277" s="998"/>
      <c r="GDZ277" s="998"/>
      <c r="GEA277" s="998"/>
      <c r="GEB277" s="998"/>
      <c r="GEC277" s="844"/>
      <c r="GED277" s="844"/>
      <c r="GEE277" s="998"/>
      <c r="GEF277" s="998"/>
      <c r="GEG277" s="844"/>
      <c r="GEH277" s="844"/>
      <c r="GEI277" s="998"/>
      <c r="GEJ277" s="998"/>
      <c r="GEK277" s="998"/>
      <c r="GEL277" s="998"/>
      <c r="GEM277" s="998"/>
      <c r="GEN277" s="843"/>
      <c r="GEO277" s="845"/>
      <c r="GEP277" s="998"/>
      <c r="GEQ277" s="998"/>
      <c r="GER277" s="998"/>
      <c r="GES277" s="998"/>
      <c r="GET277" s="998"/>
      <c r="GEU277" s="998"/>
      <c r="GEV277" s="998"/>
      <c r="GEW277" s="846"/>
      <c r="GEX277" s="846"/>
      <c r="GEY277" s="846"/>
      <c r="GEZ277" s="846"/>
      <c r="GFA277" s="846"/>
      <c r="GFB277" s="846"/>
      <c r="GFC277" s="846"/>
      <c r="GFD277" s="846"/>
      <c r="GFE277" s="846"/>
      <c r="GFF277" s="846"/>
      <c r="GFG277" s="846"/>
      <c r="GFH277" s="846"/>
      <c r="GFI277" s="846"/>
      <c r="GFJ277" s="846"/>
      <c r="GFK277" s="846"/>
      <c r="GFL277" s="846"/>
      <c r="GFM277" s="846"/>
      <c r="GFN277" s="846"/>
      <c r="GFO277" s="846"/>
      <c r="GFP277" s="846"/>
      <c r="GFQ277" s="846"/>
      <c r="GFR277" s="846"/>
      <c r="GFS277" s="846"/>
      <c r="GFT277" s="846"/>
      <c r="GFU277" s="846"/>
      <c r="GFV277" s="846"/>
      <c r="GFW277" s="846"/>
      <c r="GFX277" s="846"/>
      <c r="GFY277" s="846"/>
      <c r="GFZ277" s="846"/>
      <c r="GGA277" s="846"/>
      <c r="GGB277" s="846"/>
      <c r="GGC277" s="846"/>
      <c r="GGD277" s="846"/>
      <c r="GGE277" s="846"/>
      <c r="GGF277" s="846"/>
      <c r="GGG277" s="846"/>
      <c r="GGH277" s="846"/>
      <c r="GGI277" s="846"/>
      <c r="GGJ277" s="846"/>
      <c r="GGK277" s="846"/>
      <c r="GGL277" s="846"/>
      <c r="GGM277" s="846"/>
      <c r="GGN277" s="846"/>
      <c r="GGO277" s="998"/>
      <c r="GGP277" s="998"/>
      <c r="GGQ277" s="998"/>
      <c r="GGR277" s="998"/>
      <c r="GGS277" s="998"/>
      <c r="GGT277" s="998"/>
      <c r="GGU277" s="998"/>
      <c r="GGV277" s="998"/>
      <c r="GGW277" s="998"/>
      <c r="GGX277" s="998"/>
      <c r="GGY277" s="998"/>
      <c r="GGZ277" s="998"/>
      <c r="GHA277" s="998"/>
      <c r="GHB277" s="998"/>
      <c r="GHC277" s="998"/>
      <c r="GHD277" s="998"/>
      <c r="GHE277" s="998"/>
      <c r="GHF277" s="998"/>
      <c r="GHG277" s="998"/>
      <c r="GHH277" s="998"/>
      <c r="GHI277" s="998"/>
      <c r="GHJ277" s="998"/>
      <c r="GHK277" s="998"/>
      <c r="GHL277" s="998"/>
      <c r="GHM277" s="844"/>
      <c r="GHN277" s="844"/>
      <c r="GHO277" s="844"/>
      <c r="GHP277" s="844"/>
      <c r="GHQ277" s="844"/>
      <c r="GHR277" s="998"/>
      <c r="GHS277" s="998"/>
      <c r="GHT277" s="844"/>
      <c r="GHU277" s="844"/>
      <c r="GHV277" s="998"/>
      <c r="GHW277" s="998"/>
      <c r="GHX277" s="844"/>
      <c r="GHY277" s="844"/>
      <c r="GHZ277" s="998"/>
      <c r="GIA277" s="998"/>
      <c r="GIB277" s="998"/>
      <c r="GIC277" s="998"/>
      <c r="GID277" s="998"/>
      <c r="GIE277" s="998"/>
      <c r="GIF277" s="998"/>
      <c r="GIG277" s="844"/>
      <c r="GIH277" s="844"/>
      <c r="GII277" s="998"/>
      <c r="GIJ277" s="998"/>
      <c r="GIK277" s="844"/>
      <c r="GIL277" s="844"/>
      <c r="GIM277" s="998"/>
      <c r="GIN277" s="998"/>
      <c r="GIO277" s="998"/>
      <c r="GIP277" s="998"/>
      <c r="GIQ277" s="998"/>
      <c r="GIR277" s="843"/>
      <c r="GIS277" s="845"/>
      <c r="GIT277" s="998"/>
      <c r="GIU277" s="998"/>
      <c r="GIV277" s="998"/>
      <c r="GIW277" s="998"/>
      <c r="GIX277" s="998"/>
      <c r="GIY277" s="998"/>
      <c r="GIZ277" s="998"/>
      <c r="GJA277" s="846"/>
      <c r="GJB277" s="846"/>
      <c r="GJC277" s="846"/>
      <c r="GJD277" s="846"/>
      <c r="GJE277" s="846"/>
      <c r="GJF277" s="846"/>
      <c r="GJG277" s="846"/>
      <c r="GJH277" s="846"/>
      <c r="GJI277" s="846"/>
      <c r="GJJ277" s="846"/>
      <c r="GJK277" s="846"/>
      <c r="GJL277" s="846"/>
      <c r="GJM277" s="846"/>
      <c r="GJN277" s="846"/>
      <c r="GJO277" s="846"/>
      <c r="GJP277" s="846"/>
      <c r="GJQ277" s="846"/>
      <c r="GJR277" s="846"/>
      <c r="GJS277" s="846"/>
      <c r="GJT277" s="846"/>
      <c r="GJU277" s="846"/>
      <c r="GJV277" s="846"/>
      <c r="GJW277" s="846"/>
      <c r="GJX277" s="846"/>
      <c r="GJY277" s="846"/>
      <c r="GJZ277" s="846"/>
      <c r="GKA277" s="846"/>
      <c r="GKB277" s="846"/>
      <c r="GKC277" s="846"/>
      <c r="GKD277" s="846"/>
      <c r="GKE277" s="846"/>
      <c r="GKF277" s="846"/>
      <c r="GKG277" s="846"/>
      <c r="GKH277" s="846"/>
      <c r="GKI277" s="846"/>
      <c r="GKJ277" s="846"/>
      <c r="GKK277" s="846"/>
      <c r="GKL277" s="846"/>
      <c r="GKM277" s="846"/>
      <c r="GKN277" s="846"/>
      <c r="GKO277" s="846"/>
      <c r="GKP277" s="846"/>
      <c r="GKQ277" s="846"/>
      <c r="GKR277" s="846"/>
      <c r="GKS277" s="998"/>
      <c r="GKT277" s="998"/>
      <c r="GKU277" s="998"/>
      <c r="GKV277" s="998"/>
      <c r="GKW277" s="998"/>
      <c r="GKX277" s="998"/>
      <c r="GKY277" s="998"/>
      <c r="GKZ277" s="998"/>
      <c r="GLA277" s="998"/>
      <c r="GLB277" s="998"/>
      <c r="GLC277" s="998"/>
      <c r="GLD277" s="998"/>
      <c r="GLE277" s="998"/>
      <c r="GLF277" s="998"/>
      <c r="GLG277" s="998"/>
      <c r="GLH277" s="998"/>
      <c r="GLI277" s="998"/>
      <c r="GLJ277" s="998"/>
      <c r="GLK277" s="998"/>
      <c r="GLL277" s="998"/>
      <c r="GLM277" s="998"/>
      <c r="GLN277" s="998"/>
      <c r="GLO277" s="998"/>
      <c r="GLP277" s="998"/>
      <c r="GLQ277" s="844"/>
      <c r="GLR277" s="844"/>
      <c r="GLS277" s="844"/>
      <c r="GLT277" s="844"/>
      <c r="GLU277" s="844"/>
      <c r="GLV277" s="998"/>
      <c r="GLW277" s="998"/>
      <c r="GLX277" s="844"/>
      <c r="GLY277" s="844"/>
      <c r="GLZ277" s="998"/>
      <c r="GMA277" s="998"/>
      <c r="GMB277" s="844"/>
      <c r="GMC277" s="844"/>
      <c r="GMD277" s="998"/>
      <c r="GME277" s="998"/>
      <c r="GMF277" s="998"/>
      <c r="GMG277" s="998"/>
      <c r="GMH277" s="998"/>
      <c r="GMI277" s="998"/>
      <c r="GMJ277" s="998"/>
      <c r="GMK277" s="844"/>
      <c r="GML277" s="844"/>
      <c r="GMM277" s="998"/>
      <c r="GMN277" s="998"/>
      <c r="GMO277" s="844"/>
      <c r="GMP277" s="844"/>
      <c r="GMQ277" s="998"/>
      <c r="GMR277" s="998"/>
      <c r="GMS277" s="998"/>
      <c r="GMT277" s="998"/>
      <c r="GMU277" s="998"/>
      <c r="GMV277" s="843"/>
      <c r="GMW277" s="845"/>
      <c r="GMX277" s="998"/>
      <c r="GMY277" s="998"/>
      <c r="GMZ277" s="998"/>
      <c r="GNA277" s="998"/>
      <c r="GNB277" s="998"/>
      <c r="GNC277" s="998"/>
      <c r="GND277" s="998"/>
      <c r="GNE277" s="846"/>
      <c r="GNF277" s="846"/>
      <c r="GNG277" s="846"/>
      <c r="GNH277" s="846"/>
      <c r="GNI277" s="846"/>
      <c r="GNJ277" s="846"/>
      <c r="GNK277" s="846"/>
      <c r="GNL277" s="846"/>
      <c r="GNM277" s="846"/>
      <c r="GNN277" s="846"/>
      <c r="GNO277" s="846"/>
      <c r="GNP277" s="846"/>
      <c r="GNQ277" s="846"/>
      <c r="GNR277" s="846"/>
      <c r="GNS277" s="846"/>
      <c r="GNT277" s="846"/>
      <c r="GNU277" s="846"/>
      <c r="GNV277" s="846"/>
      <c r="GNW277" s="846"/>
      <c r="GNX277" s="846"/>
      <c r="GNY277" s="846"/>
      <c r="GNZ277" s="846"/>
      <c r="GOA277" s="846"/>
      <c r="GOB277" s="846"/>
      <c r="GOC277" s="846"/>
      <c r="GOD277" s="846"/>
      <c r="GOE277" s="846"/>
      <c r="GOF277" s="846"/>
      <c r="GOG277" s="846"/>
      <c r="GOH277" s="846"/>
      <c r="GOI277" s="846"/>
      <c r="GOJ277" s="846"/>
      <c r="GOK277" s="846"/>
      <c r="GOL277" s="846"/>
      <c r="GOM277" s="846"/>
      <c r="GON277" s="846"/>
      <c r="GOO277" s="846"/>
      <c r="GOP277" s="846"/>
      <c r="GOQ277" s="846"/>
      <c r="GOR277" s="846"/>
      <c r="GOS277" s="846"/>
      <c r="GOT277" s="846"/>
      <c r="GOU277" s="846"/>
      <c r="GOV277" s="846"/>
      <c r="GOW277" s="998"/>
      <c r="GOX277" s="998"/>
      <c r="GOY277" s="998"/>
      <c r="GOZ277" s="998"/>
      <c r="GPA277" s="998"/>
      <c r="GPB277" s="998"/>
      <c r="GPC277" s="998"/>
      <c r="GPD277" s="998"/>
      <c r="GPE277" s="998"/>
      <c r="GPF277" s="998"/>
      <c r="GPG277" s="998"/>
      <c r="GPH277" s="998"/>
      <c r="GPI277" s="998"/>
      <c r="GPJ277" s="998"/>
      <c r="GPK277" s="998"/>
      <c r="GPL277" s="998"/>
      <c r="GPM277" s="998"/>
      <c r="GPN277" s="998"/>
      <c r="GPO277" s="998"/>
      <c r="GPP277" s="998"/>
      <c r="GPQ277" s="998"/>
      <c r="GPR277" s="998"/>
      <c r="GPS277" s="998"/>
      <c r="GPT277" s="998"/>
      <c r="GPU277" s="844"/>
      <c r="GPV277" s="844"/>
      <c r="GPW277" s="844"/>
      <c r="GPX277" s="844"/>
      <c r="GPY277" s="844"/>
      <c r="GPZ277" s="998"/>
      <c r="GQA277" s="998"/>
      <c r="GQB277" s="844"/>
      <c r="GQC277" s="844"/>
      <c r="GQD277" s="998"/>
      <c r="GQE277" s="998"/>
      <c r="GQF277" s="844"/>
      <c r="GQG277" s="844"/>
      <c r="GQH277" s="998"/>
      <c r="GQI277" s="998"/>
      <c r="GQJ277" s="998"/>
      <c r="GQK277" s="998"/>
      <c r="GQL277" s="998"/>
      <c r="GQM277" s="998"/>
      <c r="GQN277" s="998"/>
      <c r="GQO277" s="844"/>
      <c r="GQP277" s="844"/>
      <c r="GQQ277" s="998"/>
      <c r="GQR277" s="998"/>
      <c r="GQS277" s="844"/>
      <c r="GQT277" s="844"/>
      <c r="GQU277" s="998"/>
      <c r="GQV277" s="998"/>
      <c r="GQW277" s="998"/>
      <c r="GQX277" s="998"/>
      <c r="GQY277" s="998"/>
      <c r="GQZ277" s="843"/>
      <c r="GRA277" s="845"/>
      <c r="GRB277" s="998"/>
      <c r="GRC277" s="998"/>
      <c r="GRD277" s="998"/>
      <c r="GRE277" s="998"/>
      <c r="GRF277" s="998"/>
      <c r="GRG277" s="998"/>
      <c r="GRH277" s="998"/>
      <c r="GRI277" s="846"/>
      <c r="GRJ277" s="846"/>
      <c r="GRK277" s="846"/>
      <c r="GRL277" s="846"/>
      <c r="GRM277" s="846"/>
      <c r="GRN277" s="846"/>
      <c r="GRO277" s="846"/>
      <c r="GRP277" s="846"/>
      <c r="GRQ277" s="846"/>
      <c r="GRR277" s="846"/>
      <c r="GRS277" s="846"/>
      <c r="GRT277" s="846"/>
      <c r="GRU277" s="846"/>
      <c r="GRV277" s="846"/>
      <c r="GRW277" s="846"/>
      <c r="GRX277" s="846"/>
      <c r="GRY277" s="846"/>
      <c r="GRZ277" s="846"/>
      <c r="GSA277" s="846"/>
      <c r="GSB277" s="846"/>
      <c r="GSC277" s="846"/>
      <c r="GSD277" s="846"/>
      <c r="GSE277" s="846"/>
      <c r="GSF277" s="846"/>
      <c r="GSG277" s="846"/>
      <c r="GSH277" s="846"/>
      <c r="GSI277" s="846"/>
      <c r="GSJ277" s="846"/>
      <c r="GSK277" s="846"/>
      <c r="GSL277" s="846"/>
      <c r="GSM277" s="846"/>
      <c r="GSN277" s="846"/>
      <c r="GSO277" s="846"/>
      <c r="GSP277" s="846"/>
      <c r="GSQ277" s="846"/>
      <c r="GSR277" s="846"/>
      <c r="GSS277" s="846"/>
      <c r="GST277" s="846"/>
      <c r="GSU277" s="846"/>
      <c r="GSV277" s="846"/>
      <c r="GSW277" s="846"/>
      <c r="GSX277" s="846"/>
      <c r="GSY277" s="846"/>
      <c r="GSZ277" s="846"/>
      <c r="GTA277" s="998"/>
      <c r="GTB277" s="998"/>
      <c r="GTC277" s="998"/>
      <c r="GTD277" s="998"/>
      <c r="GTE277" s="998"/>
      <c r="GTF277" s="998"/>
      <c r="GTG277" s="998"/>
      <c r="GTH277" s="998"/>
      <c r="GTI277" s="998"/>
      <c r="GTJ277" s="998"/>
      <c r="GTK277" s="998"/>
      <c r="GTL277" s="998"/>
      <c r="GTM277" s="998"/>
      <c r="GTN277" s="998"/>
      <c r="GTO277" s="998"/>
      <c r="GTP277" s="998"/>
      <c r="GTQ277" s="998"/>
      <c r="GTR277" s="998"/>
      <c r="GTS277" s="998"/>
      <c r="GTT277" s="998"/>
      <c r="GTU277" s="998"/>
      <c r="GTV277" s="998"/>
      <c r="GTW277" s="998"/>
      <c r="GTX277" s="998"/>
      <c r="GTY277" s="844"/>
      <c r="GTZ277" s="844"/>
      <c r="GUA277" s="844"/>
      <c r="GUB277" s="844"/>
      <c r="GUC277" s="844"/>
      <c r="GUD277" s="998"/>
      <c r="GUE277" s="998"/>
      <c r="GUF277" s="844"/>
      <c r="GUG277" s="844"/>
      <c r="GUH277" s="998"/>
      <c r="GUI277" s="998"/>
      <c r="GUJ277" s="844"/>
      <c r="GUK277" s="844"/>
      <c r="GUL277" s="998"/>
      <c r="GUM277" s="998"/>
      <c r="GUN277" s="998"/>
      <c r="GUO277" s="998"/>
      <c r="GUP277" s="998"/>
      <c r="GUQ277" s="998"/>
      <c r="GUR277" s="998"/>
      <c r="GUS277" s="844"/>
      <c r="GUT277" s="844"/>
      <c r="GUU277" s="998"/>
      <c r="GUV277" s="998"/>
      <c r="GUW277" s="844"/>
      <c r="GUX277" s="844"/>
      <c r="GUY277" s="998"/>
      <c r="GUZ277" s="998"/>
      <c r="GVA277" s="998"/>
      <c r="GVB277" s="998"/>
      <c r="GVC277" s="998"/>
      <c r="GVD277" s="843"/>
      <c r="GVE277" s="845"/>
      <c r="GVF277" s="998"/>
      <c r="GVG277" s="998"/>
      <c r="GVH277" s="998"/>
      <c r="GVI277" s="998"/>
      <c r="GVJ277" s="998"/>
      <c r="GVK277" s="998"/>
      <c r="GVL277" s="998"/>
      <c r="GVM277" s="846"/>
      <c r="GVN277" s="846"/>
      <c r="GVO277" s="846"/>
      <c r="GVP277" s="846"/>
      <c r="GVQ277" s="846"/>
      <c r="GVR277" s="846"/>
      <c r="GVS277" s="846"/>
      <c r="GVT277" s="846"/>
      <c r="GVU277" s="846"/>
      <c r="GVV277" s="846"/>
      <c r="GVW277" s="846"/>
      <c r="GVX277" s="846"/>
      <c r="GVY277" s="846"/>
      <c r="GVZ277" s="846"/>
      <c r="GWA277" s="846"/>
      <c r="GWB277" s="846"/>
      <c r="GWC277" s="846"/>
      <c r="GWD277" s="846"/>
      <c r="GWE277" s="846"/>
      <c r="GWF277" s="846"/>
      <c r="GWG277" s="846"/>
      <c r="GWH277" s="846"/>
      <c r="GWI277" s="846"/>
      <c r="GWJ277" s="846"/>
      <c r="GWK277" s="846"/>
      <c r="GWL277" s="846"/>
      <c r="GWM277" s="846"/>
      <c r="GWN277" s="846"/>
      <c r="GWO277" s="846"/>
      <c r="GWP277" s="846"/>
      <c r="GWQ277" s="846"/>
      <c r="GWR277" s="846"/>
      <c r="GWS277" s="846"/>
      <c r="GWT277" s="846"/>
      <c r="GWU277" s="846"/>
      <c r="GWV277" s="846"/>
      <c r="GWW277" s="846"/>
      <c r="GWX277" s="846"/>
      <c r="GWY277" s="846"/>
      <c r="GWZ277" s="846"/>
      <c r="GXA277" s="846"/>
      <c r="GXB277" s="846"/>
      <c r="GXC277" s="846"/>
      <c r="GXD277" s="846"/>
      <c r="GXE277" s="998"/>
      <c r="GXF277" s="998"/>
      <c r="GXG277" s="998"/>
      <c r="GXH277" s="998"/>
      <c r="GXI277" s="998"/>
      <c r="GXJ277" s="998"/>
      <c r="GXK277" s="998"/>
      <c r="GXL277" s="998"/>
      <c r="GXM277" s="998"/>
      <c r="GXN277" s="998"/>
      <c r="GXO277" s="998"/>
      <c r="GXP277" s="998"/>
      <c r="GXQ277" s="998"/>
      <c r="GXR277" s="998"/>
      <c r="GXS277" s="998"/>
      <c r="GXT277" s="998"/>
      <c r="GXU277" s="998"/>
      <c r="GXV277" s="998"/>
      <c r="GXW277" s="998"/>
      <c r="GXX277" s="998"/>
      <c r="GXY277" s="998"/>
      <c r="GXZ277" s="998"/>
      <c r="GYA277" s="998"/>
      <c r="GYB277" s="998"/>
      <c r="GYC277" s="844"/>
      <c r="GYD277" s="844"/>
      <c r="GYE277" s="844"/>
      <c r="GYF277" s="844"/>
      <c r="GYG277" s="844"/>
      <c r="GYH277" s="998"/>
      <c r="GYI277" s="998"/>
      <c r="GYJ277" s="844"/>
      <c r="GYK277" s="844"/>
      <c r="GYL277" s="998"/>
      <c r="GYM277" s="998"/>
      <c r="GYN277" s="844"/>
      <c r="GYO277" s="844"/>
      <c r="GYP277" s="998"/>
      <c r="GYQ277" s="998"/>
      <c r="GYR277" s="998"/>
      <c r="GYS277" s="998"/>
      <c r="GYT277" s="998"/>
      <c r="GYU277" s="998"/>
      <c r="GYV277" s="998"/>
      <c r="GYW277" s="844"/>
      <c r="GYX277" s="844"/>
      <c r="GYY277" s="998"/>
      <c r="GYZ277" s="998"/>
      <c r="GZA277" s="844"/>
      <c r="GZB277" s="844"/>
      <c r="GZC277" s="998"/>
      <c r="GZD277" s="998"/>
      <c r="GZE277" s="998"/>
      <c r="GZF277" s="998"/>
      <c r="GZG277" s="998"/>
      <c r="GZH277" s="843"/>
      <c r="GZI277" s="845"/>
      <c r="GZJ277" s="998"/>
      <c r="GZK277" s="998"/>
      <c r="GZL277" s="998"/>
      <c r="GZM277" s="998"/>
      <c r="GZN277" s="998"/>
      <c r="GZO277" s="998"/>
      <c r="GZP277" s="998"/>
      <c r="GZQ277" s="846"/>
      <c r="GZR277" s="846"/>
      <c r="GZS277" s="846"/>
      <c r="GZT277" s="846"/>
      <c r="GZU277" s="846"/>
      <c r="GZV277" s="846"/>
      <c r="GZW277" s="846"/>
      <c r="GZX277" s="846"/>
      <c r="GZY277" s="846"/>
      <c r="GZZ277" s="846"/>
      <c r="HAA277" s="846"/>
      <c r="HAB277" s="846"/>
      <c r="HAC277" s="846"/>
      <c r="HAD277" s="846"/>
      <c r="HAE277" s="846"/>
      <c r="HAF277" s="846"/>
      <c r="HAG277" s="846"/>
      <c r="HAH277" s="846"/>
      <c r="HAI277" s="846"/>
      <c r="HAJ277" s="846"/>
      <c r="HAK277" s="846"/>
      <c r="HAL277" s="846"/>
      <c r="HAM277" s="846"/>
      <c r="HAN277" s="846"/>
      <c r="HAO277" s="846"/>
      <c r="HAP277" s="846"/>
      <c r="HAQ277" s="846"/>
      <c r="HAR277" s="846"/>
      <c r="HAS277" s="846"/>
      <c r="HAT277" s="846"/>
      <c r="HAU277" s="846"/>
      <c r="HAV277" s="846"/>
      <c r="HAW277" s="846"/>
      <c r="HAX277" s="846"/>
      <c r="HAY277" s="846"/>
      <c r="HAZ277" s="846"/>
      <c r="HBA277" s="846"/>
      <c r="HBB277" s="846"/>
      <c r="HBC277" s="846"/>
      <c r="HBD277" s="846"/>
      <c r="HBE277" s="846"/>
      <c r="HBF277" s="846"/>
      <c r="HBG277" s="846"/>
      <c r="HBH277" s="846"/>
      <c r="HBI277" s="998"/>
      <c r="HBJ277" s="998"/>
      <c r="HBK277" s="998"/>
      <c r="HBL277" s="998"/>
      <c r="HBM277" s="998"/>
      <c r="HBN277" s="998"/>
      <c r="HBO277" s="998"/>
      <c r="HBP277" s="998"/>
      <c r="HBQ277" s="998"/>
      <c r="HBR277" s="998"/>
      <c r="HBS277" s="998"/>
      <c r="HBT277" s="998"/>
      <c r="HBU277" s="998"/>
      <c r="HBV277" s="998"/>
      <c r="HBW277" s="998"/>
      <c r="HBX277" s="998"/>
      <c r="HBY277" s="998"/>
      <c r="HBZ277" s="998"/>
      <c r="HCA277" s="998"/>
      <c r="HCB277" s="998"/>
      <c r="HCC277" s="998"/>
      <c r="HCD277" s="998"/>
      <c r="HCE277" s="998"/>
      <c r="HCF277" s="998"/>
      <c r="HCG277" s="844"/>
      <c r="HCH277" s="844"/>
      <c r="HCI277" s="844"/>
      <c r="HCJ277" s="844"/>
      <c r="HCK277" s="844"/>
      <c r="HCL277" s="998"/>
      <c r="HCM277" s="998"/>
      <c r="HCN277" s="844"/>
      <c r="HCO277" s="844"/>
      <c r="HCP277" s="998"/>
      <c r="HCQ277" s="998"/>
      <c r="HCR277" s="844"/>
      <c r="HCS277" s="844"/>
      <c r="HCT277" s="998"/>
      <c r="HCU277" s="998"/>
      <c r="HCV277" s="998"/>
      <c r="HCW277" s="998"/>
      <c r="HCX277" s="998"/>
      <c r="HCY277" s="998"/>
      <c r="HCZ277" s="998"/>
      <c r="HDA277" s="844"/>
      <c r="HDB277" s="844"/>
      <c r="HDC277" s="998"/>
      <c r="HDD277" s="998"/>
      <c r="HDE277" s="844"/>
      <c r="HDF277" s="844"/>
      <c r="HDG277" s="998"/>
      <c r="HDH277" s="998"/>
      <c r="HDI277" s="998"/>
      <c r="HDJ277" s="998"/>
      <c r="HDK277" s="998"/>
      <c r="HDL277" s="843"/>
      <c r="HDM277" s="845"/>
      <c r="HDN277" s="998"/>
      <c r="HDO277" s="998"/>
      <c r="HDP277" s="998"/>
      <c r="HDQ277" s="998"/>
      <c r="HDR277" s="998"/>
      <c r="HDS277" s="998"/>
      <c r="HDT277" s="998"/>
      <c r="HDU277" s="846"/>
      <c r="HDV277" s="846"/>
      <c r="HDW277" s="846"/>
      <c r="HDX277" s="846"/>
      <c r="HDY277" s="846"/>
      <c r="HDZ277" s="846"/>
      <c r="HEA277" s="846"/>
      <c r="HEB277" s="846"/>
      <c r="HEC277" s="846"/>
      <c r="HED277" s="846"/>
      <c r="HEE277" s="846"/>
      <c r="HEF277" s="846"/>
      <c r="HEG277" s="846"/>
      <c r="HEH277" s="846"/>
      <c r="HEI277" s="846"/>
      <c r="HEJ277" s="846"/>
      <c r="HEK277" s="846"/>
      <c r="HEL277" s="846"/>
      <c r="HEM277" s="846"/>
      <c r="HEN277" s="846"/>
      <c r="HEO277" s="846"/>
      <c r="HEP277" s="846"/>
      <c r="HEQ277" s="846"/>
      <c r="HER277" s="846"/>
      <c r="HES277" s="846"/>
      <c r="HET277" s="846"/>
      <c r="HEU277" s="846"/>
      <c r="HEV277" s="846"/>
      <c r="HEW277" s="846"/>
      <c r="HEX277" s="846"/>
      <c r="HEY277" s="846"/>
      <c r="HEZ277" s="846"/>
      <c r="HFA277" s="846"/>
      <c r="HFB277" s="846"/>
      <c r="HFC277" s="846"/>
      <c r="HFD277" s="846"/>
      <c r="HFE277" s="846"/>
      <c r="HFF277" s="846"/>
      <c r="HFG277" s="846"/>
      <c r="HFH277" s="846"/>
      <c r="HFI277" s="846"/>
      <c r="HFJ277" s="846"/>
      <c r="HFK277" s="846"/>
      <c r="HFL277" s="846"/>
      <c r="HFM277" s="998"/>
      <c r="HFN277" s="998"/>
      <c r="HFO277" s="998"/>
      <c r="HFP277" s="998"/>
      <c r="HFQ277" s="998"/>
      <c r="HFR277" s="998"/>
      <c r="HFS277" s="998"/>
      <c r="HFT277" s="998"/>
      <c r="HFU277" s="998"/>
      <c r="HFV277" s="998"/>
      <c r="HFW277" s="998"/>
      <c r="HFX277" s="998"/>
      <c r="HFY277" s="998"/>
      <c r="HFZ277" s="998"/>
      <c r="HGA277" s="998"/>
      <c r="HGB277" s="998"/>
      <c r="HGC277" s="998"/>
      <c r="HGD277" s="998"/>
      <c r="HGE277" s="998"/>
      <c r="HGF277" s="998"/>
      <c r="HGG277" s="998"/>
      <c r="HGH277" s="998"/>
      <c r="HGI277" s="998"/>
      <c r="HGJ277" s="998"/>
      <c r="HGK277" s="844"/>
      <c r="HGL277" s="844"/>
      <c r="HGM277" s="844"/>
      <c r="HGN277" s="844"/>
      <c r="HGO277" s="844"/>
      <c r="HGP277" s="998"/>
      <c r="HGQ277" s="998"/>
      <c r="HGR277" s="844"/>
      <c r="HGS277" s="844"/>
      <c r="HGT277" s="998"/>
      <c r="HGU277" s="998"/>
      <c r="HGV277" s="844"/>
      <c r="HGW277" s="844"/>
      <c r="HGX277" s="998"/>
      <c r="HGY277" s="998"/>
      <c r="HGZ277" s="998"/>
      <c r="HHA277" s="998"/>
      <c r="HHB277" s="998"/>
      <c r="HHC277" s="998"/>
      <c r="HHD277" s="998"/>
      <c r="HHE277" s="844"/>
      <c r="HHF277" s="844"/>
      <c r="HHG277" s="998"/>
      <c r="HHH277" s="998"/>
      <c r="HHI277" s="844"/>
      <c r="HHJ277" s="844"/>
      <c r="HHK277" s="998"/>
      <c r="HHL277" s="998"/>
      <c r="HHM277" s="998"/>
      <c r="HHN277" s="998"/>
      <c r="HHO277" s="998"/>
      <c r="HHP277" s="843"/>
      <c r="HHQ277" s="845"/>
      <c r="HHR277" s="998"/>
      <c r="HHS277" s="998"/>
      <c r="HHT277" s="998"/>
      <c r="HHU277" s="998"/>
      <c r="HHV277" s="998"/>
      <c r="HHW277" s="998"/>
      <c r="HHX277" s="998"/>
      <c r="HHY277" s="846"/>
      <c r="HHZ277" s="846"/>
      <c r="HIA277" s="846"/>
      <c r="HIB277" s="846"/>
      <c r="HIC277" s="846"/>
      <c r="HID277" s="846"/>
      <c r="HIE277" s="846"/>
      <c r="HIF277" s="846"/>
      <c r="HIG277" s="846"/>
      <c r="HIH277" s="846"/>
      <c r="HII277" s="846"/>
      <c r="HIJ277" s="846"/>
      <c r="HIK277" s="846"/>
      <c r="HIL277" s="846"/>
      <c r="HIM277" s="846"/>
      <c r="HIN277" s="846"/>
      <c r="HIO277" s="846"/>
      <c r="HIP277" s="846"/>
      <c r="HIQ277" s="846"/>
      <c r="HIR277" s="846"/>
      <c r="HIS277" s="846"/>
      <c r="HIT277" s="846"/>
      <c r="HIU277" s="846"/>
      <c r="HIV277" s="846"/>
      <c r="HIW277" s="846"/>
      <c r="HIX277" s="846"/>
      <c r="HIY277" s="846"/>
      <c r="HIZ277" s="846"/>
      <c r="HJA277" s="846"/>
      <c r="HJB277" s="846"/>
      <c r="HJC277" s="846"/>
      <c r="HJD277" s="846"/>
      <c r="HJE277" s="846"/>
      <c r="HJF277" s="846"/>
      <c r="HJG277" s="846"/>
      <c r="HJH277" s="846"/>
      <c r="HJI277" s="846"/>
      <c r="HJJ277" s="846"/>
      <c r="HJK277" s="846"/>
      <c r="HJL277" s="846"/>
      <c r="HJM277" s="846"/>
      <c r="HJN277" s="846"/>
      <c r="HJO277" s="846"/>
      <c r="HJP277" s="846"/>
      <c r="HJQ277" s="998"/>
      <c r="HJR277" s="998"/>
      <c r="HJS277" s="998"/>
      <c r="HJT277" s="998"/>
      <c r="HJU277" s="998"/>
      <c r="HJV277" s="998"/>
      <c r="HJW277" s="998"/>
      <c r="HJX277" s="998"/>
      <c r="HJY277" s="998"/>
      <c r="HJZ277" s="998"/>
      <c r="HKA277" s="998"/>
      <c r="HKB277" s="998"/>
      <c r="HKC277" s="998"/>
      <c r="HKD277" s="998"/>
      <c r="HKE277" s="998"/>
      <c r="HKF277" s="998"/>
      <c r="HKG277" s="998"/>
      <c r="HKH277" s="998"/>
      <c r="HKI277" s="998"/>
      <c r="HKJ277" s="998"/>
      <c r="HKK277" s="998"/>
      <c r="HKL277" s="998"/>
      <c r="HKM277" s="998"/>
      <c r="HKN277" s="998"/>
      <c r="HKO277" s="844"/>
      <c r="HKP277" s="844"/>
      <c r="HKQ277" s="844"/>
      <c r="HKR277" s="844"/>
      <c r="HKS277" s="844"/>
      <c r="HKT277" s="998"/>
      <c r="HKU277" s="998"/>
      <c r="HKV277" s="844"/>
      <c r="HKW277" s="844"/>
      <c r="HKX277" s="998"/>
      <c r="HKY277" s="998"/>
      <c r="HKZ277" s="844"/>
      <c r="HLA277" s="844"/>
      <c r="HLB277" s="998"/>
      <c r="HLC277" s="998"/>
      <c r="HLD277" s="998"/>
      <c r="HLE277" s="998"/>
      <c r="HLF277" s="998"/>
      <c r="HLG277" s="998"/>
      <c r="HLH277" s="998"/>
      <c r="HLI277" s="844"/>
      <c r="HLJ277" s="844"/>
      <c r="HLK277" s="998"/>
      <c r="HLL277" s="998"/>
      <c r="HLM277" s="844"/>
      <c r="HLN277" s="844"/>
      <c r="HLO277" s="998"/>
      <c r="HLP277" s="998"/>
      <c r="HLQ277" s="998"/>
      <c r="HLR277" s="998"/>
      <c r="HLS277" s="998"/>
      <c r="HLT277" s="843"/>
      <c r="HLU277" s="845"/>
      <c r="HLV277" s="998"/>
      <c r="HLW277" s="998"/>
      <c r="HLX277" s="998"/>
      <c r="HLY277" s="998"/>
      <c r="HLZ277" s="998"/>
      <c r="HMA277" s="998"/>
      <c r="HMB277" s="998"/>
      <c r="HMC277" s="846"/>
      <c r="HMD277" s="846"/>
      <c r="HME277" s="846"/>
      <c r="HMF277" s="846"/>
      <c r="HMG277" s="846"/>
      <c r="HMH277" s="846"/>
      <c r="HMI277" s="846"/>
      <c r="HMJ277" s="846"/>
      <c r="HMK277" s="846"/>
      <c r="HML277" s="846"/>
      <c r="HMM277" s="846"/>
      <c r="HMN277" s="846"/>
      <c r="HMO277" s="846"/>
      <c r="HMP277" s="846"/>
      <c r="HMQ277" s="846"/>
      <c r="HMR277" s="846"/>
      <c r="HMS277" s="846"/>
      <c r="HMT277" s="846"/>
      <c r="HMU277" s="846"/>
      <c r="HMV277" s="846"/>
      <c r="HMW277" s="846"/>
      <c r="HMX277" s="846"/>
      <c r="HMY277" s="846"/>
      <c r="HMZ277" s="846"/>
      <c r="HNA277" s="846"/>
      <c r="HNB277" s="846"/>
      <c r="HNC277" s="846"/>
      <c r="HND277" s="846"/>
      <c r="HNE277" s="846"/>
      <c r="HNF277" s="846"/>
      <c r="HNG277" s="846"/>
      <c r="HNH277" s="846"/>
      <c r="HNI277" s="846"/>
      <c r="HNJ277" s="846"/>
      <c r="HNK277" s="846"/>
      <c r="HNL277" s="846"/>
      <c r="HNM277" s="846"/>
      <c r="HNN277" s="846"/>
      <c r="HNO277" s="846"/>
      <c r="HNP277" s="846"/>
      <c r="HNQ277" s="846"/>
      <c r="HNR277" s="846"/>
      <c r="HNS277" s="846"/>
      <c r="HNT277" s="846"/>
      <c r="HNU277" s="998"/>
      <c r="HNV277" s="998"/>
      <c r="HNW277" s="998"/>
      <c r="HNX277" s="998"/>
      <c r="HNY277" s="998"/>
      <c r="HNZ277" s="998"/>
      <c r="HOA277" s="998"/>
      <c r="HOB277" s="998"/>
      <c r="HOC277" s="998"/>
      <c r="HOD277" s="998"/>
      <c r="HOE277" s="998"/>
      <c r="HOF277" s="998"/>
      <c r="HOG277" s="998"/>
      <c r="HOH277" s="998"/>
      <c r="HOI277" s="998"/>
      <c r="HOJ277" s="998"/>
      <c r="HOK277" s="998"/>
      <c r="HOL277" s="998"/>
      <c r="HOM277" s="998"/>
      <c r="HON277" s="998"/>
      <c r="HOO277" s="998"/>
      <c r="HOP277" s="998"/>
      <c r="HOQ277" s="998"/>
      <c r="HOR277" s="998"/>
      <c r="HOS277" s="844"/>
      <c r="HOT277" s="844"/>
      <c r="HOU277" s="844"/>
      <c r="HOV277" s="844"/>
      <c r="HOW277" s="844"/>
      <c r="HOX277" s="998"/>
      <c r="HOY277" s="998"/>
      <c r="HOZ277" s="844"/>
      <c r="HPA277" s="844"/>
      <c r="HPB277" s="998"/>
      <c r="HPC277" s="998"/>
      <c r="HPD277" s="844"/>
      <c r="HPE277" s="844"/>
      <c r="HPF277" s="998"/>
      <c r="HPG277" s="998"/>
      <c r="HPH277" s="998"/>
      <c r="HPI277" s="998"/>
      <c r="HPJ277" s="998"/>
      <c r="HPK277" s="998"/>
      <c r="HPL277" s="998"/>
      <c r="HPM277" s="844"/>
      <c r="HPN277" s="844"/>
      <c r="HPO277" s="998"/>
      <c r="HPP277" s="998"/>
      <c r="HPQ277" s="844"/>
      <c r="HPR277" s="844"/>
      <c r="HPS277" s="998"/>
      <c r="HPT277" s="998"/>
      <c r="HPU277" s="998"/>
      <c r="HPV277" s="998"/>
      <c r="HPW277" s="998"/>
      <c r="HPX277" s="843"/>
      <c r="HPY277" s="845"/>
      <c r="HPZ277" s="998"/>
      <c r="HQA277" s="998"/>
      <c r="HQB277" s="998"/>
      <c r="HQC277" s="998"/>
      <c r="HQD277" s="998"/>
      <c r="HQE277" s="998"/>
      <c r="HQF277" s="998"/>
      <c r="HQG277" s="846"/>
      <c r="HQH277" s="846"/>
      <c r="HQI277" s="846"/>
      <c r="HQJ277" s="846"/>
      <c r="HQK277" s="846"/>
      <c r="HQL277" s="846"/>
      <c r="HQM277" s="846"/>
      <c r="HQN277" s="846"/>
      <c r="HQO277" s="846"/>
      <c r="HQP277" s="846"/>
      <c r="HQQ277" s="846"/>
      <c r="HQR277" s="846"/>
      <c r="HQS277" s="846"/>
      <c r="HQT277" s="846"/>
      <c r="HQU277" s="846"/>
      <c r="HQV277" s="846"/>
      <c r="HQW277" s="846"/>
      <c r="HQX277" s="846"/>
      <c r="HQY277" s="846"/>
      <c r="HQZ277" s="846"/>
      <c r="HRA277" s="846"/>
      <c r="HRB277" s="846"/>
      <c r="HRC277" s="846"/>
      <c r="HRD277" s="846"/>
      <c r="HRE277" s="846"/>
      <c r="HRF277" s="846"/>
      <c r="HRG277" s="846"/>
      <c r="HRH277" s="846"/>
      <c r="HRI277" s="846"/>
      <c r="HRJ277" s="846"/>
      <c r="HRK277" s="846"/>
      <c r="HRL277" s="846"/>
      <c r="HRM277" s="846"/>
      <c r="HRN277" s="846"/>
      <c r="HRO277" s="846"/>
      <c r="HRP277" s="846"/>
      <c r="HRQ277" s="846"/>
      <c r="HRR277" s="846"/>
      <c r="HRS277" s="846"/>
      <c r="HRT277" s="846"/>
      <c r="HRU277" s="846"/>
      <c r="HRV277" s="846"/>
      <c r="HRW277" s="846"/>
      <c r="HRX277" s="846"/>
      <c r="HRY277" s="998"/>
      <c r="HRZ277" s="998"/>
      <c r="HSA277" s="998"/>
      <c r="HSB277" s="998"/>
      <c r="HSC277" s="998"/>
      <c r="HSD277" s="998"/>
      <c r="HSE277" s="998"/>
      <c r="HSF277" s="998"/>
      <c r="HSG277" s="998"/>
      <c r="HSH277" s="998"/>
      <c r="HSI277" s="998"/>
      <c r="HSJ277" s="998"/>
      <c r="HSK277" s="998"/>
      <c r="HSL277" s="998"/>
      <c r="HSM277" s="998"/>
      <c r="HSN277" s="998"/>
      <c r="HSO277" s="998"/>
      <c r="HSP277" s="998"/>
      <c r="HSQ277" s="998"/>
      <c r="HSR277" s="998"/>
      <c r="HSS277" s="998"/>
      <c r="HST277" s="998"/>
      <c r="HSU277" s="998"/>
      <c r="HSV277" s="998"/>
      <c r="HSW277" s="844"/>
      <c r="HSX277" s="844"/>
      <c r="HSY277" s="844"/>
      <c r="HSZ277" s="844"/>
      <c r="HTA277" s="844"/>
      <c r="HTB277" s="998"/>
      <c r="HTC277" s="998"/>
      <c r="HTD277" s="844"/>
      <c r="HTE277" s="844"/>
      <c r="HTF277" s="998"/>
      <c r="HTG277" s="998"/>
      <c r="HTH277" s="844"/>
      <c r="HTI277" s="844"/>
      <c r="HTJ277" s="998"/>
      <c r="HTK277" s="998"/>
      <c r="HTL277" s="998"/>
      <c r="HTM277" s="998"/>
      <c r="HTN277" s="998"/>
      <c r="HTO277" s="998"/>
      <c r="HTP277" s="998"/>
      <c r="HTQ277" s="844"/>
      <c r="HTR277" s="844"/>
      <c r="HTS277" s="998"/>
      <c r="HTT277" s="998"/>
      <c r="HTU277" s="844"/>
      <c r="HTV277" s="844"/>
      <c r="HTW277" s="998"/>
      <c r="HTX277" s="998"/>
      <c r="HTY277" s="998"/>
      <c r="HTZ277" s="998"/>
      <c r="HUA277" s="998"/>
      <c r="HUB277" s="843"/>
      <c r="HUC277" s="845"/>
      <c r="HUD277" s="998"/>
      <c r="HUE277" s="998"/>
      <c r="HUF277" s="998"/>
      <c r="HUG277" s="998"/>
      <c r="HUH277" s="998"/>
      <c r="HUI277" s="998"/>
      <c r="HUJ277" s="998"/>
      <c r="HUK277" s="846"/>
      <c r="HUL277" s="846"/>
      <c r="HUM277" s="846"/>
      <c r="HUN277" s="846"/>
      <c r="HUO277" s="846"/>
      <c r="HUP277" s="846"/>
      <c r="HUQ277" s="846"/>
      <c r="HUR277" s="846"/>
      <c r="HUS277" s="846"/>
      <c r="HUT277" s="846"/>
      <c r="HUU277" s="846"/>
      <c r="HUV277" s="846"/>
      <c r="HUW277" s="846"/>
      <c r="HUX277" s="846"/>
      <c r="HUY277" s="846"/>
      <c r="HUZ277" s="846"/>
      <c r="HVA277" s="846"/>
      <c r="HVB277" s="846"/>
      <c r="HVC277" s="846"/>
      <c r="HVD277" s="846"/>
      <c r="HVE277" s="846"/>
      <c r="HVF277" s="846"/>
      <c r="HVG277" s="846"/>
      <c r="HVH277" s="846"/>
      <c r="HVI277" s="846"/>
      <c r="HVJ277" s="846"/>
      <c r="HVK277" s="846"/>
      <c r="HVL277" s="846"/>
      <c r="HVM277" s="846"/>
      <c r="HVN277" s="846"/>
      <c r="HVO277" s="846"/>
      <c r="HVP277" s="846"/>
      <c r="HVQ277" s="846"/>
      <c r="HVR277" s="846"/>
      <c r="HVS277" s="846"/>
      <c r="HVT277" s="846"/>
      <c r="HVU277" s="846"/>
      <c r="HVV277" s="846"/>
      <c r="HVW277" s="846"/>
      <c r="HVX277" s="846"/>
      <c r="HVY277" s="846"/>
      <c r="HVZ277" s="846"/>
      <c r="HWA277" s="846"/>
      <c r="HWB277" s="846"/>
      <c r="HWC277" s="998"/>
      <c r="HWD277" s="998"/>
      <c r="HWE277" s="998"/>
      <c r="HWF277" s="998"/>
      <c r="HWG277" s="998"/>
      <c r="HWH277" s="998"/>
      <c r="HWI277" s="998"/>
      <c r="HWJ277" s="998"/>
      <c r="HWK277" s="998"/>
      <c r="HWL277" s="998"/>
      <c r="HWM277" s="998"/>
      <c r="HWN277" s="998"/>
      <c r="HWO277" s="998"/>
      <c r="HWP277" s="998"/>
      <c r="HWQ277" s="998"/>
      <c r="HWR277" s="998"/>
      <c r="HWS277" s="998"/>
      <c r="HWT277" s="998"/>
      <c r="HWU277" s="998"/>
      <c r="HWV277" s="998"/>
      <c r="HWW277" s="998"/>
      <c r="HWX277" s="998"/>
      <c r="HWY277" s="998"/>
      <c r="HWZ277" s="998"/>
      <c r="HXA277" s="844"/>
      <c r="HXB277" s="844"/>
      <c r="HXC277" s="844"/>
      <c r="HXD277" s="844"/>
      <c r="HXE277" s="844"/>
      <c r="HXF277" s="998"/>
      <c r="HXG277" s="998"/>
      <c r="HXH277" s="844"/>
      <c r="HXI277" s="844"/>
      <c r="HXJ277" s="998"/>
      <c r="HXK277" s="998"/>
      <c r="HXL277" s="844"/>
      <c r="HXM277" s="844"/>
      <c r="HXN277" s="998"/>
      <c r="HXO277" s="998"/>
      <c r="HXP277" s="998"/>
      <c r="HXQ277" s="998"/>
      <c r="HXR277" s="998"/>
      <c r="HXS277" s="998"/>
      <c r="HXT277" s="998"/>
      <c r="HXU277" s="844"/>
      <c r="HXV277" s="844"/>
      <c r="HXW277" s="998"/>
      <c r="HXX277" s="998"/>
      <c r="HXY277" s="844"/>
      <c r="HXZ277" s="844"/>
      <c r="HYA277" s="998"/>
      <c r="HYB277" s="998"/>
      <c r="HYC277" s="998"/>
      <c r="HYD277" s="998"/>
      <c r="HYE277" s="998"/>
      <c r="HYF277" s="843"/>
      <c r="HYG277" s="845"/>
      <c r="HYH277" s="998"/>
      <c r="HYI277" s="998"/>
      <c r="HYJ277" s="998"/>
      <c r="HYK277" s="998"/>
      <c r="HYL277" s="998"/>
      <c r="HYM277" s="998"/>
      <c r="HYN277" s="998"/>
      <c r="HYO277" s="846"/>
      <c r="HYP277" s="846"/>
      <c r="HYQ277" s="846"/>
      <c r="HYR277" s="846"/>
      <c r="HYS277" s="846"/>
      <c r="HYT277" s="846"/>
      <c r="HYU277" s="846"/>
      <c r="HYV277" s="846"/>
      <c r="HYW277" s="846"/>
      <c r="HYX277" s="846"/>
      <c r="HYY277" s="846"/>
      <c r="HYZ277" s="846"/>
      <c r="HZA277" s="846"/>
      <c r="HZB277" s="846"/>
      <c r="HZC277" s="846"/>
      <c r="HZD277" s="846"/>
      <c r="HZE277" s="846"/>
      <c r="HZF277" s="846"/>
      <c r="HZG277" s="846"/>
      <c r="HZH277" s="846"/>
      <c r="HZI277" s="846"/>
      <c r="HZJ277" s="846"/>
      <c r="HZK277" s="846"/>
      <c r="HZL277" s="846"/>
      <c r="HZM277" s="846"/>
      <c r="HZN277" s="846"/>
      <c r="HZO277" s="846"/>
      <c r="HZP277" s="846"/>
      <c r="HZQ277" s="846"/>
      <c r="HZR277" s="846"/>
      <c r="HZS277" s="846"/>
      <c r="HZT277" s="846"/>
      <c r="HZU277" s="846"/>
      <c r="HZV277" s="846"/>
      <c r="HZW277" s="846"/>
      <c r="HZX277" s="846"/>
      <c r="HZY277" s="846"/>
      <c r="HZZ277" s="846"/>
      <c r="IAA277" s="846"/>
      <c r="IAB277" s="846"/>
      <c r="IAC277" s="846"/>
      <c r="IAD277" s="846"/>
      <c r="IAE277" s="846"/>
      <c r="IAF277" s="846"/>
      <c r="IAG277" s="998"/>
      <c r="IAH277" s="998"/>
      <c r="IAI277" s="998"/>
      <c r="IAJ277" s="998"/>
      <c r="IAK277" s="998"/>
      <c r="IAL277" s="998"/>
      <c r="IAM277" s="998"/>
      <c r="IAN277" s="998"/>
      <c r="IAO277" s="998"/>
      <c r="IAP277" s="998"/>
      <c r="IAQ277" s="998"/>
      <c r="IAR277" s="998"/>
      <c r="IAS277" s="998"/>
      <c r="IAT277" s="998"/>
      <c r="IAU277" s="998"/>
      <c r="IAV277" s="998"/>
      <c r="IAW277" s="998"/>
      <c r="IAX277" s="998"/>
      <c r="IAY277" s="998"/>
      <c r="IAZ277" s="998"/>
      <c r="IBA277" s="998"/>
      <c r="IBB277" s="998"/>
      <c r="IBC277" s="998"/>
      <c r="IBD277" s="998"/>
      <c r="IBE277" s="844"/>
      <c r="IBF277" s="844"/>
      <c r="IBG277" s="844"/>
      <c r="IBH277" s="844"/>
      <c r="IBI277" s="844"/>
      <c r="IBJ277" s="998"/>
      <c r="IBK277" s="998"/>
      <c r="IBL277" s="844"/>
      <c r="IBM277" s="844"/>
      <c r="IBN277" s="998"/>
      <c r="IBO277" s="998"/>
      <c r="IBP277" s="844"/>
      <c r="IBQ277" s="844"/>
      <c r="IBR277" s="998"/>
      <c r="IBS277" s="998"/>
      <c r="IBT277" s="998"/>
      <c r="IBU277" s="998"/>
      <c r="IBV277" s="998"/>
      <c r="IBW277" s="998"/>
      <c r="IBX277" s="998"/>
      <c r="IBY277" s="844"/>
      <c r="IBZ277" s="844"/>
      <c r="ICA277" s="998"/>
      <c r="ICB277" s="998"/>
      <c r="ICC277" s="844"/>
      <c r="ICD277" s="844"/>
      <c r="ICE277" s="998"/>
      <c r="ICF277" s="998"/>
      <c r="ICG277" s="998"/>
      <c r="ICH277" s="998"/>
      <c r="ICI277" s="998"/>
      <c r="ICJ277" s="843"/>
      <c r="ICK277" s="845"/>
      <c r="ICL277" s="998"/>
      <c r="ICM277" s="998"/>
      <c r="ICN277" s="998"/>
      <c r="ICO277" s="998"/>
      <c r="ICP277" s="998"/>
      <c r="ICQ277" s="998"/>
      <c r="ICR277" s="998"/>
      <c r="ICS277" s="846"/>
      <c r="ICT277" s="846"/>
      <c r="ICU277" s="846"/>
      <c r="ICV277" s="846"/>
      <c r="ICW277" s="846"/>
      <c r="ICX277" s="846"/>
      <c r="ICY277" s="846"/>
      <c r="ICZ277" s="846"/>
      <c r="IDA277" s="846"/>
      <c r="IDB277" s="846"/>
      <c r="IDC277" s="846"/>
      <c r="IDD277" s="846"/>
      <c r="IDE277" s="846"/>
      <c r="IDF277" s="846"/>
      <c r="IDG277" s="846"/>
      <c r="IDH277" s="846"/>
      <c r="IDI277" s="846"/>
      <c r="IDJ277" s="846"/>
      <c r="IDK277" s="846"/>
      <c r="IDL277" s="846"/>
      <c r="IDM277" s="846"/>
      <c r="IDN277" s="846"/>
      <c r="IDO277" s="846"/>
      <c r="IDP277" s="846"/>
      <c r="IDQ277" s="846"/>
      <c r="IDR277" s="846"/>
      <c r="IDS277" s="846"/>
      <c r="IDT277" s="846"/>
      <c r="IDU277" s="846"/>
      <c r="IDV277" s="846"/>
      <c r="IDW277" s="846"/>
      <c r="IDX277" s="846"/>
      <c r="IDY277" s="846"/>
      <c r="IDZ277" s="846"/>
      <c r="IEA277" s="846"/>
      <c r="IEB277" s="846"/>
      <c r="IEC277" s="846"/>
      <c r="IED277" s="846"/>
      <c r="IEE277" s="846"/>
      <c r="IEF277" s="846"/>
      <c r="IEG277" s="846"/>
      <c r="IEH277" s="846"/>
      <c r="IEI277" s="846"/>
      <c r="IEJ277" s="846"/>
      <c r="IEK277" s="998"/>
      <c r="IEL277" s="998"/>
      <c r="IEM277" s="998"/>
      <c r="IEN277" s="998"/>
      <c r="IEO277" s="998"/>
      <c r="IEP277" s="998"/>
      <c r="IEQ277" s="998"/>
      <c r="IER277" s="998"/>
      <c r="IES277" s="998"/>
      <c r="IET277" s="998"/>
      <c r="IEU277" s="998"/>
      <c r="IEV277" s="998"/>
      <c r="IEW277" s="998"/>
      <c r="IEX277" s="998"/>
      <c r="IEY277" s="998"/>
      <c r="IEZ277" s="998"/>
      <c r="IFA277" s="998"/>
      <c r="IFB277" s="998"/>
      <c r="IFC277" s="998"/>
      <c r="IFD277" s="998"/>
      <c r="IFE277" s="998"/>
      <c r="IFF277" s="998"/>
      <c r="IFG277" s="998"/>
      <c r="IFH277" s="998"/>
      <c r="IFI277" s="844"/>
      <c r="IFJ277" s="844"/>
      <c r="IFK277" s="844"/>
      <c r="IFL277" s="844"/>
      <c r="IFM277" s="844"/>
      <c r="IFN277" s="998"/>
      <c r="IFO277" s="998"/>
      <c r="IFP277" s="844"/>
      <c r="IFQ277" s="844"/>
      <c r="IFR277" s="998"/>
      <c r="IFS277" s="998"/>
      <c r="IFT277" s="844"/>
      <c r="IFU277" s="844"/>
      <c r="IFV277" s="998"/>
      <c r="IFW277" s="998"/>
      <c r="IFX277" s="998"/>
      <c r="IFY277" s="998"/>
      <c r="IFZ277" s="998"/>
      <c r="IGA277" s="998"/>
      <c r="IGB277" s="998"/>
      <c r="IGC277" s="844"/>
      <c r="IGD277" s="844"/>
      <c r="IGE277" s="998"/>
      <c r="IGF277" s="998"/>
      <c r="IGG277" s="844"/>
      <c r="IGH277" s="844"/>
      <c r="IGI277" s="998"/>
      <c r="IGJ277" s="998"/>
      <c r="IGK277" s="998"/>
      <c r="IGL277" s="998"/>
      <c r="IGM277" s="998"/>
      <c r="IGN277" s="843"/>
      <c r="IGO277" s="845"/>
      <c r="IGP277" s="998"/>
      <c r="IGQ277" s="998"/>
      <c r="IGR277" s="998"/>
      <c r="IGS277" s="998"/>
      <c r="IGT277" s="998"/>
      <c r="IGU277" s="998"/>
      <c r="IGV277" s="998"/>
      <c r="IGW277" s="846"/>
      <c r="IGX277" s="846"/>
      <c r="IGY277" s="846"/>
      <c r="IGZ277" s="846"/>
      <c r="IHA277" s="846"/>
      <c r="IHB277" s="846"/>
      <c r="IHC277" s="846"/>
      <c r="IHD277" s="846"/>
      <c r="IHE277" s="846"/>
      <c r="IHF277" s="846"/>
      <c r="IHG277" s="846"/>
      <c r="IHH277" s="846"/>
      <c r="IHI277" s="846"/>
      <c r="IHJ277" s="846"/>
      <c r="IHK277" s="846"/>
      <c r="IHL277" s="846"/>
      <c r="IHM277" s="846"/>
      <c r="IHN277" s="846"/>
      <c r="IHO277" s="846"/>
      <c r="IHP277" s="846"/>
      <c r="IHQ277" s="846"/>
      <c r="IHR277" s="846"/>
      <c r="IHS277" s="846"/>
      <c r="IHT277" s="846"/>
      <c r="IHU277" s="846"/>
      <c r="IHV277" s="846"/>
      <c r="IHW277" s="846"/>
      <c r="IHX277" s="846"/>
      <c r="IHY277" s="846"/>
      <c r="IHZ277" s="846"/>
      <c r="IIA277" s="846"/>
      <c r="IIB277" s="846"/>
      <c r="IIC277" s="846"/>
      <c r="IID277" s="846"/>
      <c r="IIE277" s="846"/>
      <c r="IIF277" s="846"/>
      <c r="IIG277" s="846"/>
      <c r="IIH277" s="846"/>
      <c r="III277" s="846"/>
      <c r="IIJ277" s="846"/>
      <c r="IIK277" s="846"/>
      <c r="IIL277" s="846"/>
      <c r="IIM277" s="846"/>
      <c r="IIN277" s="846"/>
      <c r="IIO277" s="998"/>
      <c r="IIP277" s="998"/>
      <c r="IIQ277" s="998"/>
      <c r="IIR277" s="998"/>
      <c r="IIS277" s="998"/>
      <c r="IIT277" s="998"/>
      <c r="IIU277" s="998"/>
      <c r="IIV277" s="998"/>
      <c r="IIW277" s="998"/>
      <c r="IIX277" s="998"/>
      <c r="IIY277" s="998"/>
      <c r="IIZ277" s="998"/>
      <c r="IJA277" s="998"/>
      <c r="IJB277" s="998"/>
      <c r="IJC277" s="998"/>
      <c r="IJD277" s="998"/>
      <c r="IJE277" s="998"/>
      <c r="IJF277" s="998"/>
      <c r="IJG277" s="998"/>
      <c r="IJH277" s="998"/>
      <c r="IJI277" s="998"/>
      <c r="IJJ277" s="998"/>
      <c r="IJK277" s="998"/>
      <c r="IJL277" s="998"/>
      <c r="IJM277" s="844"/>
      <c r="IJN277" s="844"/>
      <c r="IJO277" s="844"/>
      <c r="IJP277" s="844"/>
      <c r="IJQ277" s="844"/>
      <c r="IJR277" s="998"/>
      <c r="IJS277" s="998"/>
      <c r="IJT277" s="844"/>
      <c r="IJU277" s="844"/>
      <c r="IJV277" s="998"/>
      <c r="IJW277" s="998"/>
      <c r="IJX277" s="844"/>
      <c r="IJY277" s="844"/>
      <c r="IJZ277" s="998"/>
      <c r="IKA277" s="998"/>
      <c r="IKB277" s="998"/>
      <c r="IKC277" s="998"/>
      <c r="IKD277" s="998"/>
      <c r="IKE277" s="998"/>
      <c r="IKF277" s="998"/>
      <c r="IKG277" s="844"/>
      <c r="IKH277" s="844"/>
      <c r="IKI277" s="998"/>
      <c r="IKJ277" s="998"/>
      <c r="IKK277" s="844"/>
      <c r="IKL277" s="844"/>
      <c r="IKM277" s="998"/>
      <c r="IKN277" s="998"/>
      <c r="IKO277" s="998"/>
      <c r="IKP277" s="998"/>
      <c r="IKQ277" s="998"/>
      <c r="IKR277" s="843"/>
      <c r="IKS277" s="845"/>
      <c r="IKT277" s="998"/>
      <c r="IKU277" s="998"/>
      <c r="IKV277" s="998"/>
      <c r="IKW277" s="998"/>
      <c r="IKX277" s="998"/>
      <c r="IKY277" s="998"/>
      <c r="IKZ277" s="998"/>
      <c r="ILA277" s="846"/>
      <c r="ILB277" s="846"/>
      <c r="ILC277" s="846"/>
      <c r="ILD277" s="846"/>
      <c r="ILE277" s="846"/>
      <c r="ILF277" s="846"/>
      <c r="ILG277" s="846"/>
      <c r="ILH277" s="846"/>
      <c r="ILI277" s="846"/>
      <c r="ILJ277" s="846"/>
      <c r="ILK277" s="846"/>
      <c r="ILL277" s="846"/>
      <c r="ILM277" s="846"/>
      <c r="ILN277" s="846"/>
      <c r="ILO277" s="846"/>
      <c r="ILP277" s="846"/>
      <c r="ILQ277" s="846"/>
      <c r="ILR277" s="846"/>
      <c r="ILS277" s="846"/>
      <c r="ILT277" s="846"/>
      <c r="ILU277" s="846"/>
      <c r="ILV277" s="846"/>
      <c r="ILW277" s="846"/>
      <c r="ILX277" s="846"/>
      <c r="ILY277" s="846"/>
      <c r="ILZ277" s="846"/>
      <c r="IMA277" s="846"/>
      <c r="IMB277" s="846"/>
      <c r="IMC277" s="846"/>
      <c r="IMD277" s="846"/>
      <c r="IME277" s="846"/>
      <c r="IMF277" s="846"/>
      <c r="IMG277" s="846"/>
      <c r="IMH277" s="846"/>
      <c r="IMI277" s="846"/>
      <c r="IMJ277" s="846"/>
      <c r="IMK277" s="846"/>
      <c r="IML277" s="846"/>
      <c r="IMM277" s="846"/>
      <c r="IMN277" s="846"/>
      <c r="IMO277" s="846"/>
      <c r="IMP277" s="846"/>
      <c r="IMQ277" s="846"/>
      <c r="IMR277" s="846"/>
      <c r="IMS277" s="998"/>
      <c r="IMT277" s="998"/>
      <c r="IMU277" s="998"/>
      <c r="IMV277" s="998"/>
      <c r="IMW277" s="998"/>
      <c r="IMX277" s="998"/>
      <c r="IMY277" s="998"/>
      <c r="IMZ277" s="998"/>
      <c r="INA277" s="998"/>
      <c r="INB277" s="998"/>
      <c r="INC277" s="998"/>
      <c r="IND277" s="998"/>
      <c r="INE277" s="998"/>
      <c r="INF277" s="998"/>
      <c r="ING277" s="998"/>
      <c r="INH277" s="998"/>
      <c r="INI277" s="998"/>
      <c r="INJ277" s="998"/>
      <c r="INK277" s="998"/>
      <c r="INL277" s="998"/>
      <c r="INM277" s="998"/>
      <c r="INN277" s="998"/>
      <c r="INO277" s="998"/>
      <c r="INP277" s="998"/>
      <c r="INQ277" s="844"/>
      <c r="INR277" s="844"/>
      <c r="INS277" s="844"/>
      <c r="INT277" s="844"/>
      <c r="INU277" s="844"/>
      <c r="INV277" s="998"/>
      <c r="INW277" s="998"/>
      <c r="INX277" s="844"/>
      <c r="INY277" s="844"/>
      <c r="INZ277" s="998"/>
      <c r="IOA277" s="998"/>
      <c r="IOB277" s="844"/>
      <c r="IOC277" s="844"/>
      <c r="IOD277" s="998"/>
      <c r="IOE277" s="998"/>
      <c r="IOF277" s="998"/>
      <c r="IOG277" s="998"/>
      <c r="IOH277" s="998"/>
      <c r="IOI277" s="998"/>
      <c r="IOJ277" s="998"/>
      <c r="IOK277" s="844"/>
      <c r="IOL277" s="844"/>
      <c r="IOM277" s="998"/>
      <c r="ION277" s="998"/>
      <c r="IOO277" s="844"/>
      <c r="IOP277" s="844"/>
      <c r="IOQ277" s="998"/>
      <c r="IOR277" s="998"/>
      <c r="IOS277" s="998"/>
      <c r="IOT277" s="998"/>
      <c r="IOU277" s="998"/>
      <c r="IOV277" s="843"/>
      <c r="IOW277" s="845"/>
      <c r="IOX277" s="998"/>
      <c r="IOY277" s="998"/>
      <c r="IOZ277" s="998"/>
      <c r="IPA277" s="998"/>
      <c r="IPB277" s="998"/>
      <c r="IPC277" s="998"/>
      <c r="IPD277" s="998"/>
      <c r="IPE277" s="846"/>
      <c r="IPF277" s="846"/>
      <c r="IPG277" s="846"/>
      <c r="IPH277" s="846"/>
      <c r="IPI277" s="846"/>
      <c r="IPJ277" s="846"/>
      <c r="IPK277" s="846"/>
      <c r="IPL277" s="846"/>
      <c r="IPM277" s="846"/>
      <c r="IPN277" s="846"/>
      <c r="IPO277" s="846"/>
      <c r="IPP277" s="846"/>
      <c r="IPQ277" s="846"/>
      <c r="IPR277" s="846"/>
      <c r="IPS277" s="846"/>
      <c r="IPT277" s="846"/>
      <c r="IPU277" s="846"/>
      <c r="IPV277" s="846"/>
      <c r="IPW277" s="846"/>
      <c r="IPX277" s="846"/>
      <c r="IPY277" s="846"/>
      <c r="IPZ277" s="846"/>
      <c r="IQA277" s="846"/>
      <c r="IQB277" s="846"/>
      <c r="IQC277" s="846"/>
      <c r="IQD277" s="846"/>
      <c r="IQE277" s="846"/>
      <c r="IQF277" s="846"/>
      <c r="IQG277" s="846"/>
      <c r="IQH277" s="846"/>
      <c r="IQI277" s="846"/>
      <c r="IQJ277" s="846"/>
      <c r="IQK277" s="846"/>
      <c r="IQL277" s="846"/>
      <c r="IQM277" s="846"/>
      <c r="IQN277" s="846"/>
      <c r="IQO277" s="846"/>
      <c r="IQP277" s="846"/>
      <c r="IQQ277" s="846"/>
      <c r="IQR277" s="846"/>
      <c r="IQS277" s="846"/>
      <c r="IQT277" s="846"/>
      <c r="IQU277" s="846"/>
      <c r="IQV277" s="846"/>
      <c r="IQW277" s="998"/>
      <c r="IQX277" s="998"/>
      <c r="IQY277" s="998"/>
      <c r="IQZ277" s="998"/>
      <c r="IRA277" s="998"/>
      <c r="IRB277" s="998"/>
      <c r="IRC277" s="998"/>
      <c r="IRD277" s="998"/>
      <c r="IRE277" s="998"/>
      <c r="IRF277" s="998"/>
      <c r="IRG277" s="998"/>
      <c r="IRH277" s="998"/>
      <c r="IRI277" s="998"/>
      <c r="IRJ277" s="998"/>
      <c r="IRK277" s="998"/>
      <c r="IRL277" s="998"/>
      <c r="IRM277" s="998"/>
      <c r="IRN277" s="998"/>
      <c r="IRO277" s="998"/>
      <c r="IRP277" s="998"/>
      <c r="IRQ277" s="998"/>
      <c r="IRR277" s="998"/>
      <c r="IRS277" s="998"/>
      <c r="IRT277" s="998"/>
      <c r="IRU277" s="844"/>
      <c r="IRV277" s="844"/>
      <c r="IRW277" s="844"/>
      <c r="IRX277" s="844"/>
      <c r="IRY277" s="844"/>
      <c r="IRZ277" s="998"/>
      <c r="ISA277" s="998"/>
      <c r="ISB277" s="844"/>
      <c r="ISC277" s="844"/>
      <c r="ISD277" s="998"/>
      <c r="ISE277" s="998"/>
      <c r="ISF277" s="844"/>
      <c r="ISG277" s="844"/>
      <c r="ISH277" s="998"/>
      <c r="ISI277" s="998"/>
      <c r="ISJ277" s="998"/>
      <c r="ISK277" s="998"/>
      <c r="ISL277" s="998"/>
      <c r="ISM277" s="998"/>
      <c r="ISN277" s="998"/>
      <c r="ISO277" s="844"/>
      <c r="ISP277" s="844"/>
      <c r="ISQ277" s="998"/>
      <c r="ISR277" s="998"/>
      <c r="ISS277" s="844"/>
      <c r="IST277" s="844"/>
      <c r="ISU277" s="998"/>
      <c r="ISV277" s="998"/>
      <c r="ISW277" s="998"/>
      <c r="ISX277" s="998"/>
      <c r="ISY277" s="998"/>
      <c r="ISZ277" s="843"/>
      <c r="ITA277" s="845"/>
      <c r="ITB277" s="998"/>
      <c r="ITC277" s="998"/>
      <c r="ITD277" s="998"/>
      <c r="ITE277" s="998"/>
      <c r="ITF277" s="998"/>
      <c r="ITG277" s="998"/>
      <c r="ITH277" s="998"/>
      <c r="ITI277" s="846"/>
      <c r="ITJ277" s="846"/>
      <c r="ITK277" s="846"/>
      <c r="ITL277" s="846"/>
      <c r="ITM277" s="846"/>
      <c r="ITN277" s="846"/>
      <c r="ITO277" s="846"/>
      <c r="ITP277" s="846"/>
      <c r="ITQ277" s="846"/>
      <c r="ITR277" s="846"/>
      <c r="ITS277" s="846"/>
      <c r="ITT277" s="846"/>
      <c r="ITU277" s="846"/>
      <c r="ITV277" s="846"/>
      <c r="ITW277" s="846"/>
      <c r="ITX277" s="846"/>
      <c r="ITY277" s="846"/>
      <c r="ITZ277" s="846"/>
      <c r="IUA277" s="846"/>
      <c r="IUB277" s="846"/>
      <c r="IUC277" s="846"/>
      <c r="IUD277" s="846"/>
      <c r="IUE277" s="846"/>
      <c r="IUF277" s="846"/>
      <c r="IUG277" s="846"/>
      <c r="IUH277" s="846"/>
      <c r="IUI277" s="846"/>
      <c r="IUJ277" s="846"/>
      <c r="IUK277" s="846"/>
      <c r="IUL277" s="846"/>
      <c r="IUM277" s="846"/>
      <c r="IUN277" s="846"/>
      <c r="IUO277" s="846"/>
      <c r="IUP277" s="846"/>
      <c r="IUQ277" s="846"/>
      <c r="IUR277" s="846"/>
      <c r="IUS277" s="846"/>
      <c r="IUT277" s="846"/>
      <c r="IUU277" s="846"/>
      <c r="IUV277" s="846"/>
      <c r="IUW277" s="846"/>
      <c r="IUX277" s="846"/>
      <c r="IUY277" s="846"/>
      <c r="IUZ277" s="846"/>
      <c r="IVA277" s="998"/>
      <c r="IVB277" s="998"/>
      <c r="IVC277" s="998"/>
      <c r="IVD277" s="998"/>
      <c r="IVE277" s="998"/>
      <c r="IVF277" s="998"/>
      <c r="IVG277" s="998"/>
      <c r="IVH277" s="998"/>
      <c r="IVI277" s="998"/>
      <c r="IVJ277" s="998"/>
      <c r="IVK277" s="998"/>
      <c r="IVL277" s="998"/>
      <c r="IVM277" s="998"/>
      <c r="IVN277" s="998"/>
      <c r="IVO277" s="998"/>
      <c r="IVP277" s="998"/>
      <c r="IVQ277" s="998"/>
      <c r="IVR277" s="998"/>
      <c r="IVS277" s="998"/>
      <c r="IVT277" s="998"/>
      <c r="IVU277" s="998"/>
      <c r="IVV277" s="998"/>
      <c r="IVW277" s="998"/>
      <c r="IVX277" s="998"/>
      <c r="IVY277" s="844"/>
      <c r="IVZ277" s="844"/>
      <c r="IWA277" s="844"/>
      <c r="IWB277" s="844"/>
      <c r="IWC277" s="844"/>
      <c r="IWD277" s="998"/>
      <c r="IWE277" s="998"/>
      <c r="IWF277" s="844"/>
      <c r="IWG277" s="844"/>
      <c r="IWH277" s="998"/>
      <c r="IWI277" s="998"/>
      <c r="IWJ277" s="844"/>
      <c r="IWK277" s="844"/>
      <c r="IWL277" s="998"/>
      <c r="IWM277" s="998"/>
      <c r="IWN277" s="998"/>
      <c r="IWO277" s="998"/>
      <c r="IWP277" s="998"/>
      <c r="IWQ277" s="998"/>
      <c r="IWR277" s="998"/>
      <c r="IWS277" s="844"/>
      <c r="IWT277" s="844"/>
      <c r="IWU277" s="998"/>
      <c r="IWV277" s="998"/>
      <c r="IWW277" s="844"/>
      <c r="IWX277" s="844"/>
      <c r="IWY277" s="998"/>
      <c r="IWZ277" s="998"/>
      <c r="IXA277" s="998"/>
      <c r="IXB277" s="998"/>
      <c r="IXC277" s="998"/>
      <c r="IXD277" s="843"/>
      <c r="IXE277" s="845"/>
      <c r="IXF277" s="998"/>
      <c r="IXG277" s="998"/>
      <c r="IXH277" s="998"/>
      <c r="IXI277" s="998"/>
      <c r="IXJ277" s="998"/>
      <c r="IXK277" s="998"/>
      <c r="IXL277" s="998"/>
      <c r="IXM277" s="846"/>
      <c r="IXN277" s="846"/>
      <c r="IXO277" s="846"/>
      <c r="IXP277" s="846"/>
      <c r="IXQ277" s="846"/>
      <c r="IXR277" s="846"/>
      <c r="IXS277" s="846"/>
      <c r="IXT277" s="846"/>
      <c r="IXU277" s="846"/>
      <c r="IXV277" s="846"/>
      <c r="IXW277" s="846"/>
      <c r="IXX277" s="846"/>
      <c r="IXY277" s="846"/>
      <c r="IXZ277" s="846"/>
      <c r="IYA277" s="846"/>
      <c r="IYB277" s="846"/>
      <c r="IYC277" s="846"/>
      <c r="IYD277" s="846"/>
      <c r="IYE277" s="846"/>
      <c r="IYF277" s="846"/>
      <c r="IYG277" s="846"/>
      <c r="IYH277" s="846"/>
      <c r="IYI277" s="846"/>
      <c r="IYJ277" s="846"/>
      <c r="IYK277" s="846"/>
      <c r="IYL277" s="846"/>
      <c r="IYM277" s="846"/>
      <c r="IYN277" s="846"/>
      <c r="IYO277" s="846"/>
      <c r="IYP277" s="846"/>
      <c r="IYQ277" s="846"/>
      <c r="IYR277" s="846"/>
      <c r="IYS277" s="846"/>
      <c r="IYT277" s="846"/>
      <c r="IYU277" s="846"/>
      <c r="IYV277" s="846"/>
      <c r="IYW277" s="846"/>
      <c r="IYX277" s="846"/>
      <c r="IYY277" s="846"/>
      <c r="IYZ277" s="846"/>
      <c r="IZA277" s="846"/>
      <c r="IZB277" s="846"/>
      <c r="IZC277" s="846"/>
      <c r="IZD277" s="846"/>
      <c r="IZE277" s="998"/>
      <c r="IZF277" s="998"/>
      <c r="IZG277" s="998"/>
      <c r="IZH277" s="998"/>
      <c r="IZI277" s="998"/>
      <c r="IZJ277" s="998"/>
      <c r="IZK277" s="998"/>
      <c r="IZL277" s="998"/>
      <c r="IZM277" s="998"/>
      <c r="IZN277" s="998"/>
      <c r="IZO277" s="998"/>
      <c r="IZP277" s="998"/>
      <c r="IZQ277" s="998"/>
      <c r="IZR277" s="998"/>
      <c r="IZS277" s="998"/>
      <c r="IZT277" s="998"/>
      <c r="IZU277" s="998"/>
      <c r="IZV277" s="998"/>
      <c r="IZW277" s="998"/>
      <c r="IZX277" s="998"/>
      <c r="IZY277" s="998"/>
      <c r="IZZ277" s="998"/>
      <c r="JAA277" s="998"/>
      <c r="JAB277" s="998"/>
      <c r="JAC277" s="844"/>
      <c r="JAD277" s="844"/>
      <c r="JAE277" s="844"/>
      <c r="JAF277" s="844"/>
      <c r="JAG277" s="844"/>
      <c r="JAH277" s="998"/>
      <c r="JAI277" s="998"/>
      <c r="JAJ277" s="844"/>
      <c r="JAK277" s="844"/>
      <c r="JAL277" s="998"/>
      <c r="JAM277" s="998"/>
      <c r="JAN277" s="844"/>
      <c r="JAO277" s="844"/>
      <c r="JAP277" s="998"/>
      <c r="JAQ277" s="998"/>
      <c r="JAR277" s="998"/>
      <c r="JAS277" s="998"/>
      <c r="JAT277" s="998"/>
      <c r="JAU277" s="998"/>
      <c r="JAV277" s="998"/>
      <c r="JAW277" s="844"/>
      <c r="JAX277" s="844"/>
      <c r="JAY277" s="998"/>
      <c r="JAZ277" s="998"/>
      <c r="JBA277" s="844"/>
      <c r="JBB277" s="844"/>
      <c r="JBC277" s="998"/>
      <c r="JBD277" s="998"/>
      <c r="JBE277" s="998"/>
      <c r="JBF277" s="998"/>
      <c r="JBG277" s="998"/>
      <c r="JBH277" s="843"/>
      <c r="JBI277" s="845"/>
      <c r="JBJ277" s="998"/>
      <c r="JBK277" s="998"/>
      <c r="JBL277" s="998"/>
      <c r="JBM277" s="998"/>
      <c r="JBN277" s="998"/>
      <c r="JBO277" s="998"/>
      <c r="JBP277" s="998"/>
      <c r="JBQ277" s="846"/>
      <c r="JBR277" s="846"/>
      <c r="JBS277" s="846"/>
      <c r="JBT277" s="846"/>
      <c r="JBU277" s="846"/>
      <c r="JBV277" s="846"/>
      <c r="JBW277" s="846"/>
      <c r="JBX277" s="846"/>
      <c r="JBY277" s="846"/>
      <c r="JBZ277" s="846"/>
      <c r="JCA277" s="846"/>
      <c r="JCB277" s="846"/>
      <c r="JCC277" s="846"/>
      <c r="JCD277" s="846"/>
      <c r="JCE277" s="846"/>
      <c r="JCF277" s="846"/>
      <c r="JCG277" s="846"/>
      <c r="JCH277" s="846"/>
      <c r="JCI277" s="846"/>
      <c r="JCJ277" s="846"/>
      <c r="JCK277" s="846"/>
      <c r="JCL277" s="846"/>
      <c r="JCM277" s="846"/>
      <c r="JCN277" s="846"/>
      <c r="JCO277" s="846"/>
      <c r="JCP277" s="846"/>
      <c r="JCQ277" s="846"/>
      <c r="JCR277" s="846"/>
      <c r="JCS277" s="846"/>
      <c r="JCT277" s="846"/>
      <c r="JCU277" s="846"/>
      <c r="JCV277" s="846"/>
      <c r="JCW277" s="846"/>
      <c r="JCX277" s="846"/>
      <c r="JCY277" s="846"/>
      <c r="JCZ277" s="846"/>
      <c r="JDA277" s="846"/>
      <c r="JDB277" s="846"/>
      <c r="JDC277" s="846"/>
      <c r="JDD277" s="846"/>
      <c r="JDE277" s="846"/>
      <c r="JDF277" s="846"/>
      <c r="JDG277" s="846"/>
      <c r="JDH277" s="846"/>
      <c r="JDI277" s="998"/>
      <c r="JDJ277" s="998"/>
      <c r="JDK277" s="998"/>
      <c r="JDL277" s="998"/>
      <c r="JDM277" s="998"/>
      <c r="JDN277" s="998"/>
      <c r="JDO277" s="998"/>
      <c r="JDP277" s="998"/>
      <c r="JDQ277" s="998"/>
      <c r="JDR277" s="998"/>
      <c r="JDS277" s="998"/>
      <c r="JDT277" s="998"/>
      <c r="JDU277" s="998"/>
      <c r="JDV277" s="998"/>
      <c r="JDW277" s="998"/>
      <c r="JDX277" s="998"/>
      <c r="JDY277" s="998"/>
      <c r="JDZ277" s="998"/>
      <c r="JEA277" s="998"/>
      <c r="JEB277" s="998"/>
      <c r="JEC277" s="998"/>
      <c r="JED277" s="998"/>
      <c r="JEE277" s="998"/>
      <c r="JEF277" s="998"/>
      <c r="JEG277" s="844"/>
      <c r="JEH277" s="844"/>
      <c r="JEI277" s="844"/>
      <c r="JEJ277" s="844"/>
      <c r="JEK277" s="844"/>
      <c r="JEL277" s="998"/>
      <c r="JEM277" s="998"/>
      <c r="JEN277" s="844"/>
      <c r="JEO277" s="844"/>
      <c r="JEP277" s="998"/>
      <c r="JEQ277" s="998"/>
      <c r="JER277" s="844"/>
      <c r="JES277" s="844"/>
      <c r="JET277" s="998"/>
      <c r="JEU277" s="998"/>
      <c r="JEV277" s="998"/>
      <c r="JEW277" s="998"/>
      <c r="JEX277" s="998"/>
      <c r="JEY277" s="998"/>
      <c r="JEZ277" s="998"/>
      <c r="JFA277" s="844"/>
      <c r="JFB277" s="844"/>
      <c r="JFC277" s="998"/>
      <c r="JFD277" s="998"/>
      <c r="JFE277" s="844"/>
      <c r="JFF277" s="844"/>
      <c r="JFG277" s="998"/>
      <c r="JFH277" s="998"/>
      <c r="JFI277" s="998"/>
      <c r="JFJ277" s="998"/>
      <c r="JFK277" s="998"/>
      <c r="JFL277" s="843"/>
      <c r="JFM277" s="845"/>
      <c r="JFN277" s="998"/>
      <c r="JFO277" s="998"/>
      <c r="JFP277" s="998"/>
      <c r="JFQ277" s="998"/>
      <c r="JFR277" s="998"/>
      <c r="JFS277" s="998"/>
      <c r="JFT277" s="998"/>
      <c r="JFU277" s="846"/>
      <c r="JFV277" s="846"/>
      <c r="JFW277" s="846"/>
      <c r="JFX277" s="846"/>
      <c r="JFY277" s="846"/>
      <c r="JFZ277" s="846"/>
      <c r="JGA277" s="846"/>
      <c r="JGB277" s="846"/>
      <c r="JGC277" s="846"/>
      <c r="JGD277" s="846"/>
      <c r="JGE277" s="846"/>
      <c r="JGF277" s="846"/>
      <c r="JGG277" s="846"/>
      <c r="JGH277" s="846"/>
      <c r="JGI277" s="846"/>
      <c r="JGJ277" s="846"/>
      <c r="JGK277" s="846"/>
      <c r="JGL277" s="846"/>
      <c r="JGM277" s="846"/>
      <c r="JGN277" s="846"/>
      <c r="JGO277" s="846"/>
      <c r="JGP277" s="846"/>
      <c r="JGQ277" s="846"/>
      <c r="JGR277" s="846"/>
      <c r="JGS277" s="846"/>
      <c r="JGT277" s="846"/>
      <c r="JGU277" s="846"/>
      <c r="JGV277" s="846"/>
      <c r="JGW277" s="846"/>
      <c r="JGX277" s="846"/>
      <c r="JGY277" s="846"/>
      <c r="JGZ277" s="846"/>
      <c r="JHA277" s="846"/>
      <c r="JHB277" s="846"/>
      <c r="JHC277" s="846"/>
      <c r="JHD277" s="846"/>
      <c r="JHE277" s="846"/>
      <c r="JHF277" s="846"/>
      <c r="JHG277" s="846"/>
      <c r="JHH277" s="846"/>
      <c r="JHI277" s="846"/>
      <c r="JHJ277" s="846"/>
      <c r="JHK277" s="846"/>
      <c r="JHL277" s="846"/>
      <c r="JHM277" s="998"/>
      <c r="JHN277" s="998"/>
      <c r="JHO277" s="998"/>
      <c r="JHP277" s="998"/>
      <c r="JHQ277" s="998"/>
      <c r="JHR277" s="998"/>
      <c r="JHS277" s="998"/>
      <c r="JHT277" s="998"/>
      <c r="JHU277" s="998"/>
      <c r="JHV277" s="998"/>
      <c r="JHW277" s="998"/>
      <c r="JHX277" s="998"/>
      <c r="JHY277" s="998"/>
      <c r="JHZ277" s="998"/>
      <c r="JIA277" s="998"/>
      <c r="JIB277" s="998"/>
      <c r="JIC277" s="998"/>
      <c r="JID277" s="998"/>
      <c r="JIE277" s="998"/>
      <c r="JIF277" s="998"/>
      <c r="JIG277" s="998"/>
      <c r="JIH277" s="998"/>
      <c r="JII277" s="998"/>
      <c r="JIJ277" s="998"/>
      <c r="JIK277" s="844"/>
      <c r="JIL277" s="844"/>
      <c r="JIM277" s="844"/>
      <c r="JIN277" s="844"/>
      <c r="JIO277" s="844"/>
      <c r="JIP277" s="998"/>
      <c r="JIQ277" s="998"/>
      <c r="JIR277" s="844"/>
      <c r="JIS277" s="844"/>
      <c r="JIT277" s="998"/>
      <c r="JIU277" s="998"/>
      <c r="JIV277" s="844"/>
      <c r="JIW277" s="844"/>
      <c r="JIX277" s="998"/>
      <c r="JIY277" s="998"/>
      <c r="JIZ277" s="998"/>
      <c r="JJA277" s="998"/>
      <c r="JJB277" s="998"/>
      <c r="JJC277" s="998"/>
      <c r="JJD277" s="998"/>
      <c r="JJE277" s="844"/>
      <c r="JJF277" s="844"/>
      <c r="JJG277" s="998"/>
      <c r="JJH277" s="998"/>
      <c r="JJI277" s="844"/>
      <c r="JJJ277" s="844"/>
      <c r="JJK277" s="998"/>
      <c r="JJL277" s="998"/>
      <c r="JJM277" s="998"/>
      <c r="JJN277" s="998"/>
      <c r="JJO277" s="998"/>
      <c r="JJP277" s="843"/>
      <c r="JJQ277" s="845"/>
      <c r="JJR277" s="998"/>
      <c r="JJS277" s="998"/>
      <c r="JJT277" s="998"/>
      <c r="JJU277" s="998"/>
      <c r="JJV277" s="998"/>
      <c r="JJW277" s="998"/>
      <c r="JJX277" s="998"/>
      <c r="JJY277" s="846"/>
      <c r="JJZ277" s="846"/>
      <c r="JKA277" s="846"/>
      <c r="JKB277" s="846"/>
      <c r="JKC277" s="846"/>
      <c r="JKD277" s="846"/>
      <c r="JKE277" s="846"/>
      <c r="JKF277" s="846"/>
      <c r="JKG277" s="846"/>
      <c r="JKH277" s="846"/>
      <c r="JKI277" s="846"/>
      <c r="JKJ277" s="846"/>
      <c r="JKK277" s="846"/>
      <c r="JKL277" s="846"/>
      <c r="JKM277" s="846"/>
      <c r="JKN277" s="846"/>
      <c r="JKO277" s="846"/>
      <c r="JKP277" s="846"/>
      <c r="JKQ277" s="846"/>
      <c r="JKR277" s="846"/>
      <c r="JKS277" s="846"/>
      <c r="JKT277" s="846"/>
      <c r="JKU277" s="846"/>
      <c r="JKV277" s="846"/>
      <c r="JKW277" s="846"/>
      <c r="JKX277" s="846"/>
      <c r="JKY277" s="846"/>
      <c r="JKZ277" s="846"/>
      <c r="JLA277" s="846"/>
      <c r="JLB277" s="846"/>
      <c r="JLC277" s="846"/>
      <c r="JLD277" s="846"/>
      <c r="JLE277" s="846"/>
      <c r="JLF277" s="846"/>
      <c r="JLG277" s="846"/>
      <c r="JLH277" s="846"/>
      <c r="JLI277" s="846"/>
      <c r="JLJ277" s="846"/>
      <c r="JLK277" s="846"/>
      <c r="JLL277" s="846"/>
      <c r="JLM277" s="846"/>
      <c r="JLN277" s="846"/>
      <c r="JLO277" s="846"/>
      <c r="JLP277" s="846"/>
      <c r="JLQ277" s="998"/>
      <c r="JLR277" s="998"/>
      <c r="JLS277" s="998"/>
      <c r="JLT277" s="998"/>
      <c r="JLU277" s="998"/>
      <c r="JLV277" s="998"/>
      <c r="JLW277" s="998"/>
      <c r="JLX277" s="998"/>
      <c r="JLY277" s="998"/>
      <c r="JLZ277" s="998"/>
      <c r="JMA277" s="998"/>
      <c r="JMB277" s="998"/>
      <c r="JMC277" s="998"/>
      <c r="JMD277" s="998"/>
      <c r="JME277" s="998"/>
      <c r="JMF277" s="998"/>
      <c r="JMG277" s="998"/>
      <c r="JMH277" s="998"/>
      <c r="JMI277" s="998"/>
      <c r="JMJ277" s="998"/>
      <c r="JMK277" s="998"/>
      <c r="JML277" s="998"/>
      <c r="JMM277" s="998"/>
      <c r="JMN277" s="998"/>
      <c r="JMO277" s="844"/>
      <c r="JMP277" s="844"/>
      <c r="JMQ277" s="844"/>
      <c r="JMR277" s="844"/>
      <c r="JMS277" s="844"/>
      <c r="JMT277" s="998"/>
      <c r="JMU277" s="998"/>
      <c r="JMV277" s="844"/>
      <c r="JMW277" s="844"/>
      <c r="JMX277" s="998"/>
      <c r="JMY277" s="998"/>
      <c r="JMZ277" s="844"/>
      <c r="JNA277" s="844"/>
      <c r="JNB277" s="998"/>
      <c r="JNC277" s="998"/>
      <c r="JND277" s="998"/>
      <c r="JNE277" s="998"/>
      <c r="JNF277" s="998"/>
      <c r="JNG277" s="998"/>
      <c r="JNH277" s="998"/>
      <c r="JNI277" s="844"/>
      <c r="JNJ277" s="844"/>
      <c r="JNK277" s="998"/>
      <c r="JNL277" s="998"/>
      <c r="JNM277" s="844"/>
      <c r="JNN277" s="844"/>
      <c r="JNO277" s="998"/>
      <c r="JNP277" s="998"/>
      <c r="JNQ277" s="998"/>
      <c r="JNR277" s="998"/>
      <c r="JNS277" s="998"/>
      <c r="JNT277" s="843"/>
      <c r="JNU277" s="845"/>
      <c r="JNV277" s="998"/>
      <c r="JNW277" s="998"/>
      <c r="JNX277" s="998"/>
      <c r="JNY277" s="998"/>
      <c r="JNZ277" s="998"/>
      <c r="JOA277" s="998"/>
      <c r="JOB277" s="998"/>
      <c r="JOC277" s="846"/>
      <c r="JOD277" s="846"/>
      <c r="JOE277" s="846"/>
      <c r="JOF277" s="846"/>
      <c r="JOG277" s="846"/>
      <c r="JOH277" s="846"/>
      <c r="JOI277" s="846"/>
      <c r="JOJ277" s="846"/>
      <c r="JOK277" s="846"/>
      <c r="JOL277" s="846"/>
      <c r="JOM277" s="846"/>
      <c r="JON277" s="846"/>
      <c r="JOO277" s="846"/>
      <c r="JOP277" s="846"/>
      <c r="JOQ277" s="846"/>
      <c r="JOR277" s="846"/>
      <c r="JOS277" s="846"/>
      <c r="JOT277" s="846"/>
      <c r="JOU277" s="846"/>
      <c r="JOV277" s="846"/>
      <c r="JOW277" s="846"/>
      <c r="JOX277" s="846"/>
      <c r="JOY277" s="846"/>
      <c r="JOZ277" s="846"/>
      <c r="JPA277" s="846"/>
      <c r="JPB277" s="846"/>
      <c r="JPC277" s="846"/>
      <c r="JPD277" s="846"/>
      <c r="JPE277" s="846"/>
      <c r="JPF277" s="846"/>
      <c r="JPG277" s="846"/>
      <c r="JPH277" s="846"/>
      <c r="JPI277" s="846"/>
      <c r="JPJ277" s="846"/>
      <c r="JPK277" s="846"/>
      <c r="JPL277" s="846"/>
      <c r="JPM277" s="846"/>
      <c r="JPN277" s="846"/>
      <c r="JPO277" s="846"/>
      <c r="JPP277" s="846"/>
      <c r="JPQ277" s="846"/>
      <c r="JPR277" s="846"/>
      <c r="JPS277" s="846"/>
      <c r="JPT277" s="846"/>
      <c r="JPU277" s="998"/>
      <c r="JPV277" s="998"/>
      <c r="JPW277" s="998"/>
      <c r="JPX277" s="998"/>
      <c r="JPY277" s="998"/>
      <c r="JPZ277" s="998"/>
      <c r="JQA277" s="998"/>
      <c r="JQB277" s="998"/>
      <c r="JQC277" s="998"/>
      <c r="JQD277" s="998"/>
      <c r="JQE277" s="998"/>
      <c r="JQF277" s="998"/>
      <c r="JQG277" s="998"/>
      <c r="JQH277" s="998"/>
      <c r="JQI277" s="998"/>
      <c r="JQJ277" s="998"/>
      <c r="JQK277" s="998"/>
      <c r="JQL277" s="998"/>
      <c r="JQM277" s="998"/>
      <c r="JQN277" s="998"/>
      <c r="JQO277" s="998"/>
      <c r="JQP277" s="998"/>
      <c r="JQQ277" s="998"/>
      <c r="JQR277" s="998"/>
      <c r="JQS277" s="844"/>
      <c r="JQT277" s="844"/>
      <c r="JQU277" s="844"/>
      <c r="JQV277" s="844"/>
      <c r="JQW277" s="844"/>
      <c r="JQX277" s="998"/>
      <c r="JQY277" s="998"/>
      <c r="JQZ277" s="844"/>
      <c r="JRA277" s="844"/>
      <c r="JRB277" s="998"/>
      <c r="JRC277" s="998"/>
      <c r="JRD277" s="844"/>
      <c r="JRE277" s="844"/>
      <c r="JRF277" s="998"/>
      <c r="JRG277" s="998"/>
      <c r="JRH277" s="998"/>
      <c r="JRI277" s="998"/>
      <c r="JRJ277" s="998"/>
      <c r="JRK277" s="998"/>
      <c r="JRL277" s="998"/>
      <c r="JRM277" s="844"/>
      <c r="JRN277" s="844"/>
      <c r="JRO277" s="998"/>
      <c r="JRP277" s="998"/>
      <c r="JRQ277" s="844"/>
      <c r="JRR277" s="844"/>
      <c r="JRS277" s="998"/>
      <c r="JRT277" s="998"/>
      <c r="JRU277" s="998"/>
      <c r="JRV277" s="998"/>
      <c r="JRW277" s="998"/>
      <c r="JRX277" s="843"/>
      <c r="JRY277" s="845"/>
      <c r="JRZ277" s="998"/>
      <c r="JSA277" s="998"/>
      <c r="JSB277" s="998"/>
      <c r="JSC277" s="998"/>
      <c r="JSD277" s="998"/>
      <c r="JSE277" s="998"/>
      <c r="JSF277" s="998"/>
      <c r="JSG277" s="846"/>
      <c r="JSH277" s="846"/>
      <c r="JSI277" s="846"/>
      <c r="JSJ277" s="846"/>
      <c r="JSK277" s="846"/>
      <c r="JSL277" s="846"/>
      <c r="JSM277" s="846"/>
      <c r="JSN277" s="846"/>
      <c r="JSO277" s="846"/>
      <c r="JSP277" s="846"/>
      <c r="JSQ277" s="846"/>
      <c r="JSR277" s="846"/>
      <c r="JSS277" s="846"/>
      <c r="JST277" s="846"/>
      <c r="JSU277" s="846"/>
      <c r="JSV277" s="846"/>
      <c r="JSW277" s="846"/>
      <c r="JSX277" s="846"/>
      <c r="JSY277" s="846"/>
      <c r="JSZ277" s="846"/>
      <c r="JTA277" s="846"/>
      <c r="JTB277" s="846"/>
      <c r="JTC277" s="846"/>
      <c r="JTD277" s="846"/>
      <c r="JTE277" s="846"/>
      <c r="JTF277" s="846"/>
      <c r="JTG277" s="846"/>
      <c r="JTH277" s="846"/>
      <c r="JTI277" s="846"/>
      <c r="JTJ277" s="846"/>
      <c r="JTK277" s="846"/>
      <c r="JTL277" s="846"/>
      <c r="JTM277" s="846"/>
      <c r="JTN277" s="846"/>
      <c r="JTO277" s="846"/>
      <c r="JTP277" s="846"/>
      <c r="JTQ277" s="846"/>
      <c r="JTR277" s="846"/>
      <c r="JTS277" s="846"/>
      <c r="JTT277" s="846"/>
      <c r="JTU277" s="846"/>
      <c r="JTV277" s="846"/>
      <c r="JTW277" s="846"/>
      <c r="JTX277" s="846"/>
      <c r="JTY277" s="998"/>
      <c r="JTZ277" s="998"/>
      <c r="JUA277" s="998"/>
      <c r="JUB277" s="998"/>
      <c r="JUC277" s="998"/>
      <c r="JUD277" s="998"/>
      <c r="JUE277" s="998"/>
      <c r="JUF277" s="998"/>
      <c r="JUG277" s="998"/>
      <c r="JUH277" s="998"/>
      <c r="JUI277" s="998"/>
      <c r="JUJ277" s="998"/>
      <c r="JUK277" s="998"/>
      <c r="JUL277" s="998"/>
      <c r="JUM277" s="998"/>
      <c r="JUN277" s="998"/>
      <c r="JUO277" s="998"/>
      <c r="JUP277" s="998"/>
      <c r="JUQ277" s="998"/>
      <c r="JUR277" s="998"/>
      <c r="JUS277" s="998"/>
      <c r="JUT277" s="998"/>
      <c r="JUU277" s="998"/>
      <c r="JUV277" s="998"/>
      <c r="JUW277" s="844"/>
      <c r="JUX277" s="844"/>
      <c r="JUY277" s="844"/>
      <c r="JUZ277" s="844"/>
      <c r="JVA277" s="844"/>
      <c r="JVB277" s="998"/>
      <c r="JVC277" s="998"/>
      <c r="JVD277" s="844"/>
      <c r="JVE277" s="844"/>
      <c r="JVF277" s="998"/>
      <c r="JVG277" s="998"/>
      <c r="JVH277" s="844"/>
      <c r="JVI277" s="844"/>
      <c r="JVJ277" s="998"/>
      <c r="JVK277" s="998"/>
      <c r="JVL277" s="998"/>
      <c r="JVM277" s="998"/>
      <c r="JVN277" s="998"/>
      <c r="JVO277" s="998"/>
      <c r="JVP277" s="998"/>
      <c r="JVQ277" s="844"/>
      <c r="JVR277" s="844"/>
      <c r="JVS277" s="998"/>
      <c r="JVT277" s="998"/>
      <c r="JVU277" s="844"/>
      <c r="JVV277" s="844"/>
      <c r="JVW277" s="998"/>
      <c r="JVX277" s="998"/>
      <c r="JVY277" s="998"/>
      <c r="JVZ277" s="998"/>
      <c r="JWA277" s="998"/>
      <c r="JWB277" s="843"/>
      <c r="JWC277" s="845"/>
      <c r="JWD277" s="998"/>
      <c r="JWE277" s="998"/>
      <c r="JWF277" s="998"/>
      <c r="JWG277" s="998"/>
      <c r="JWH277" s="998"/>
      <c r="JWI277" s="998"/>
      <c r="JWJ277" s="998"/>
      <c r="JWK277" s="846"/>
      <c r="JWL277" s="846"/>
      <c r="JWM277" s="846"/>
      <c r="JWN277" s="846"/>
      <c r="JWO277" s="846"/>
      <c r="JWP277" s="846"/>
      <c r="JWQ277" s="846"/>
      <c r="JWR277" s="846"/>
      <c r="JWS277" s="846"/>
      <c r="JWT277" s="846"/>
      <c r="JWU277" s="846"/>
      <c r="JWV277" s="846"/>
      <c r="JWW277" s="846"/>
      <c r="JWX277" s="846"/>
      <c r="JWY277" s="846"/>
      <c r="JWZ277" s="846"/>
      <c r="JXA277" s="846"/>
      <c r="JXB277" s="846"/>
      <c r="JXC277" s="846"/>
      <c r="JXD277" s="846"/>
      <c r="JXE277" s="846"/>
      <c r="JXF277" s="846"/>
      <c r="JXG277" s="846"/>
      <c r="JXH277" s="846"/>
      <c r="JXI277" s="846"/>
      <c r="JXJ277" s="846"/>
      <c r="JXK277" s="846"/>
      <c r="JXL277" s="846"/>
      <c r="JXM277" s="846"/>
      <c r="JXN277" s="846"/>
      <c r="JXO277" s="846"/>
      <c r="JXP277" s="846"/>
      <c r="JXQ277" s="846"/>
      <c r="JXR277" s="846"/>
      <c r="JXS277" s="846"/>
      <c r="JXT277" s="846"/>
      <c r="JXU277" s="846"/>
      <c r="JXV277" s="846"/>
      <c r="JXW277" s="846"/>
      <c r="JXX277" s="846"/>
      <c r="JXY277" s="846"/>
      <c r="JXZ277" s="846"/>
      <c r="JYA277" s="846"/>
      <c r="JYB277" s="846"/>
      <c r="JYC277" s="998"/>
      <c r="JYD277" s="998"/>
      <c r="JYE277" s="998"/>
      <c r="JYF277" s="998"/>
      <c r="JYG277" s="998"/>
      <c r="JYH277" s="998"/>
      <c r="JYI277" s="998"/>
      <c r="JYJ277" s="998"/>
      <c r="JYK277" s="998"/>
      <c r="JYL277" s="998"/>
      <c r="JYM277" s="998"/>
      <c r="JYN277" s="998"/>
      <c r="JYO277" s="998"/>
      <c r="JYP277" s="998"/>
      <c r="JYQ277" s="998"/>
      <c r="JYR277" s="998"/>
      <c r="JYS277" s="998"/>
      <c r="JYT277" s="998"/>
      <c r="JYU277" s="998"/>
      <c r="JYV277" s="998"/>
      <c r="JYW277" s="998"/>
      <c r="JYX277" s="998"/>
      <c r="JYY277" s="998"/>
      <c r="JYZ277" s="998"/>
      <c r="JZA277" s="844"/>
      <c r="JZB277" s="844"/>
      <c r="JZC277" s="844"/>
      <c r="JZD277" s="844"/>
      <c r="JZE277" s="844"/>
      <c r="JZF277" s="998"/>
      <c r="JZG277" s="998"/>
      <c r="JZH277" s="844"/>
      <c r="JZI277" s="844"/>
      <c r="JZJ277" s="998"/>
      <c r="JZK277" s="998"/>
      <c r="JZL277" s="844"/>
      <c r="JZM277" s="844"/>
      <c r="JZN277" s="998"/>
      <c r="JZO277" s="998"/>
      <c r="JZP277" s="998"/>
      <c r="JZQ277" s="998"/>
      <c r="JZR277" s="998"/>
      <c r="JZS277" s="998"/>
      <c r="JZT277" s="998"/>
      <c r="JZU277" s="844"/>
      <c r="JZV277" s="844"/>
      <c r="JZW277" s="998"/>
      <c r="JZX277" s="998"/>
      <c r="JZY277" s="844"/>
      <c r="JZZ277" s="844"/>
      <c r="KAA277" s="998"/>
      <c r="KAB277" s="998"/>
      <c r="KAC277" s="998"/>
      <c r="KAD277" s="998"/>
      <c r="KAE277" s="998"/>
      <c r="KAF277" s="843"/>
      <c r="KAG277" s="845"/>
      <c r="KAH277" s="998"/>
      <c r="KAI277" s="998"/>
      <c r="KAJ277" s="998"/>
      <c r="KAK277" s="998"/>
      <c r="KAL277" s="998"/>
      <c r="KAM277" s="998"/>
      <c r="KAN277" s="998"/>
      <c r="KAO277" s="846"/>
      <c r="KAP277" s="846"/>
      <c r="KAQ277" s="846"/>
      <c r="KAR277" s="846"/>
      <c r="KAS277" s="846"/>
      <c r="KAT277" s="846"/>
      <c r="KAU277" s="846"/>
      <c r="KAV277" s="846"/>
      <c r="KAW277" s="846"/>
      <c r="KAX277" s="846"/>
      <c r="KAY277" s="846"/>
      <c r="KAZ277" s="846"/>
      <c r="KBA277" s="846"/>
      <c r="KBB277" s="846"/>
      <c r="KBC277" s="846"/>
      <c r="KBD277" s="846"/>
      <c r="KBE277" s="846"/>
      <c r="KBF277" s="846"/>
      <c r="KBG277" s="846"/>
      <c r="KBH277" s="846"/>
      <c r="KBI277" s="846"/>
      <c r="KBJ277" s="846"/>
      <c r="KBK277" s="846"/>
      <c r="KBL277" s="846"/>
      <c r="KBM277" s="846"/>
      <c r="KBN277" s="846"/>
      <c r="KBO277" s="846"/>
      <c r="KBP277" s="846"/>
      <c r="KBQ277" s="846"/>
      <c r="KBR277" s="846"/>
      <c r="KBS277" s="846"/>
      <c r="KBT277" s="846"/>
      <c r="KBU277" s="846"/>
      <c r="KBV277" s="846"/>
      <c r="KBW277" s="846"/>
      <c r="KBX277" s="846"/>
      <c r="KBY277" s="846"/>
      <c r="KBZ277" s="846"/>
      <c r="KCA277" s="846"/>
      <c r="KCB277" s="846"/>
      <c r="KCC277" s="846"/>
      <c r="KCD277" s="846"/>
      <c r="KCE277" s="846"/>
      <c r="KCF277" s="846"/>
      <c r="KCG277" s="998"/>
      <c r="KCH277" s="998"/>
      <c r="KCI277" s="998"/>
      <c r="KCJ277" s="998"/>
      <c r="KCK277" s="998"/>
      <c r="KCL277" s="998"/>
      <c r="KCM277" s="998"/>
      <c r="KCN277" s="998"/>
      <c r="KCO277" s="998"/>
      <c r="KCP277" s="998"/>
      <c r="KCQ277" s="998"/>
      <c r="KCR277" s="998"/>
      <c r="KCS277" s="998"/>
      <c r="KCT277" s="998"/>
      <c r="KCU277" s="998"/>
      <c r="KCV277" s="998"/>
      <c r="KCW277" s="998"/>
      <c r="KCX277" s="998"/>
      <c r="KCY277" s="998"/>
      <c r="KCZ277" s="998"/>
      <c r="KDA277" s="998"/>
      <c r="KDB277" s="998"/>
      <c r="KDC277" s="998"/>
      <c r="KDD277" s="998"/>
      <c r="KDE277" s="844"/>
      <c r="KDF277" s="844"/>
      <c r="KDG277" s="844"/>
      <c r="KDH277" s="844"/>
      <c r="KDI277" s="844"/>
      <c r="KDJ277" s="998"/>
      <c r="KDK277" s="998"/>
      <c r="KDL277" s="844"/>
      <c r="KDM277" s="844"/>
      <c r="KDN277" s="998"/>
      <c r="KDO277" s="998"/>
      <c r="KDP277" s="844"/>
      <c r="KDQ277" s="844"/>
      <c r="KDR277" s="998"/>
      <c r="KDS277" s="998"/>
      <c r="KDT277" s="998"/>
      <c r="KDU277" s="998"/>
      <c r="KDV277" s="998"/>
      <c r="KDW277" s="998"/>
      <c r="KDX277" s="998"/>
      <c r="KDY277" s="844"/>
      <c r="KDZ277" s="844"/>
      <c r="KEA277" s="998"/>
      <c r="KEB277" s="998"/>
      <c r="KEC277" s="844"/>
      <c r="KED277" s="844"/>
      <c r="KEE277" s="998"/>
      <c r="KEF277" s="998"/>
      <c r="KEG277" s="998"/>
      <c r="KEH277" s="998"/>
      <c r="KEI277" s="998"/>
      <c r="KEJ277" s="843"/>
      <c r="KEK277" s="845"/>
      <c r="KEL277" s="998"/>
      <c r="KEM277" s="998"/>
      <c r="KEN277" s="998"/>
      <c r="KEO277" s="998"/>
      <c r="KEP277" s="998"/>
      <c r="KEQ277" s="998"/>
      <c r="KER277" s="998"/>
      <c r="KES277" s="846"/>
      <c r="KET277" s="846"/>
      <c r="KEU277" s="846"/>
      <c r="KEV277" s="846"/>
      <c r="KEW277" s="846"/>
      <c r="KEX277" s="846"/>
      <c r="KEY277" s="846"/>
      <c r="KEZ277" s="846"/>
      <c r="KFA277" s="846"/>
      <c r="KFB277" s="846"/>
      <c r="KFC277" s="846"/>
      <c r="KFD277" s="846"/>
      <c r="KFE277" s="846"/>
      <c r="KFF277" s="846"/>
      <c r="KFG277" s="846"/>
      <c r="KFH277" s="846"/>
      <c r="KFI277" s="846"/>
      <c r="KFJ277" s="846"/>
      <c r="KFK277" s="846"/>
      <c r="KFL277" s="846"/>
      <c r="KFM277" s="846"/>
      <c r="KFN277" s="846"/>
      <c r="KFO277" s="846"/>
      <c r="KFP277" s="846"/>
      <c r="KFQ277" s="846"/>
      <c r="KFR277" s="846"/>
      <c r="KFS277" s="846"/>
      <c r="KFT277" s="846"/>
      <c r="KFU277" s="846"/>
      <c r="KFV277" s="846"/>
      <c r="KFW277" s="846"/>
      <c r="KFX277" s="846"/>
      <c r="KFY277" s="846"/>
      <c r="KFZ277" s="846"/>
      <c r="KGA277" s="846"/>
      <c r="KGB277" s="846"/>
      <c r="KGC277" s="846"/>
      <c r="KGD277" s="846"/>
      <c r="KGE277" s="846"/>
      <c r="KGF277" s="846"/>
      <c r="KGG277" s="846"/>
      <c r="KGH277" s="846"/>
      <c r="KGI277" s="846"/>
      <c r="KGJ277" s="846"/>
      <c r="KGK277" s="998"/>
      <c r="KGL277" s="998"/>
      <c r="KGM277" s="998"/>
      <c r="KGN277" s="998"/>
      <c r="KGO277" s="998"/>
      <c r="KGP277" s="998"/>
      <c r="KGQ277" s="998"/>
      <c r="KGR277" s="998"/>
      <c r="KGS277" s="998"/>
      <c r="KGT277" s="998"/>
      <c r="KGU277" s="998"/>
      <c r="KGV277" s="998"/>
      <c r="KGW277" s="998"/>
      <c r="KGX277" s="998"/>
      <c r="KGY277" s="998"/>
      <c r="KGZ277" s="998"/>
      <c r="KHA277" s="998"/>
      <c r="KHB277" s="998"/>
      <c r="KHC277" s="998"/>
      <c r="KHD277" s="998"/>
      <c r="KHE277" s="998"/>
      <c r="KHF277" s="998"/>
      <c r="KHG277" s="998"/>
      <c r="KHH277" s="998"/>
      <c r="KHI277" s="844"/>
      <c r="KHJ277" s="844"/>
      <c r="KHK277" s="844"/>
      <c r="KHL277" s="844"/>
      <c r="KHM277" s="844"/>
      <c r="KHN277" s="998"/>
      <c r="KHO277" s="998"/>
      <c r="KHP277" s="844"/>
      <c r="KHQ277" s="844"/>
      <c r="KHR277" s="998"/>
      <c r="KHS277" s="998"/>
      <c r="KHT277" s="844"/>
      <c r="KHU277" s="844"/>
      <c r="KHV277" s="998"/>
      <c r="KHW277" s="998"/>
      <c r="KHX277" s="998"/>
      <c r="KHY277" s="998"/>
      <c r="KHZ277" s="998"/>
      <c r="KIA277" s="998"/>
      <c r="KIB277" s="998"/>
      <c r="KIC277" s="844"/>
      <c r="KID277" s="844"/>
      <c r="KIE277" s="998"/>
      <c r="KIF277" s="998"/>
      <c r="KIG277" s="844"/>
      <c r="KIH277" s="844"/>
      <c r="KII277" s="998"/>
      <c r="KIJ277" s="998"/>
      <c r="KIK277" s="998"/>
      <c r="KIL277" s="998"/>
      <c r="KIM277" s="998"/>
      <c r="KIN277" s="843"/>
      <c r="KIO277" s="845"/>
      <c r="KIP277" s="998"/>
      <c r="KIQ277" s="998"/>
      <c r="KIR277" s="998"/>
      <c r="KIS277" s="998"/>
      <c r="KIT277" s="998"/>
      <c r="KIU277" s="998"/>
      <c r="KIV277" s="998"/>
      <c r="KIW277" s="846"/>
      <c r="KIX277" s="846"/>
      <c r="KIY277" s="846"/>
      <c r="KIZ277" s="846"/>
      <c r="KJA277" s="846"/>
      <c r="KJB277" s="846"/>
      <c r="KJC277" s="846"/>
      <c r="KJD277" s="846"/>
      <c r="KJE277" s="846"/>
      <c r="KJF277" s="846"/>
      <c r="KJG277" s="846"/>
      <c r="KJH277" s="846"/>
      <c r="KJI277" s="846"/>
      <c r="KJJ277" s="846"/>
      <c r="KJK277" s="846"/>
      <c r="KJL277" s="846"/>
      <c r="KJM277" s="846"/>
      <c r="KJN277" s="846"/>
      <c r="KJO277" s="846"/>
      <c r="KJP277" s="846"/>
      <c r="KJQ277" s="846"/>
      <c r="KJR277" s="846"/>
      <c r="KJS277" s="846"/>
      <c r="KJT277" s="846"/>
      <c r="KJU277" s="846"/>
      <c r="KJV277" s="846"/>
      <c r="KJW277" s="846"/>
      <c r="KJX277" s="846"/>
      <c r="KJY277" s="846"/>
      <c r="KJZ277" s="846"/>
      <c r="KKA277" s="846"/>
      <c r="KKB277" s="846"/>
      <c r="KKC277" s="846"/>
      <c r="KKD277" s="846"/>
      <c r="KKE277" s="846"/>
      <c r="KKF277" s="846"/>
      <c r="KKG277" s="846"/>
      <c r="KKH277" s="846"/>
      <c r="KKI277" s="846"/>
      <c r="KKJ277" s="846"/>
      <c r="KKK277" s="846"/>
      <c r="KKL277" s="846"/>
      <c r="KKM277" s="846"/>
      <c r="KKN277" s="846"/>
      <c r="KKO277" s="998"/>
      <c r="KKP277" s="998"/>
      <c r="KKQ277" s="998"/>
      <c r="KKR277" s="998"/>
      <c r="KKS277" s="998"/>
      <c r="KKT277" s="998"/>
      <c r="KKU277" s="998"/>
      <c r="KKV277" s="998"/>
      <c r="KKW277" s="998"/>
      <c r="KKX277" s="998"/>
      <c r="KKY277" s="998"/>
      <c r="KKZ277" s="998"/>
      <c r="KLA277" s="998"/>
      <c r="KLB277" s="998"/>
      <c r="KLC277" s="998"/>
      <c r="KLD277" s="998"/>
      <c r="KLE277" s="998"/>
      <c r="KLF277" s="998"/>
      <c r="KLG277" s="998"/>
      <c r="KLH277" s="998"/>
      <c r="KLI277" s="998"/>
      <c r="KLJ277" s="998"/>
      <c r="KLK277" s="998"/>
      <c r="KLL277" s="998"/>
      <c r="KLM277" s="844"/>
      <c r="KLN277" s="844"/>
      <c r="KLO277" s="844"/>
      <c r="KLP277" s="844"/>
      <c r="KLQ277" s="844"/>
      <c r="KLR277" s="998"/>
      <c r="KLS277" s="998"/>
      <c r="KLT277" s="844"/>
      <c r="KLU277" s="844"/>
      <c r="KLV277" s="998"/>
      <c r="KLW277" s="998"/>
      <c r="KLX277" s="844"/>
      <c r="KLY277" s="844"/>
      <c r="KLZ277" s="998"/>
      <c r="KMA277" s="998"/>
      <c r="KMB277" s="998"/>
      <c r="KMC277" s="998"/>
      <c r="KMD277" s="998"/>
      <c r="KME277" s="998"/>
      <c r="KMF277" s="998"/>
      <c r="KMG277" s="844"/>
      <c r="KMH277" s="844"/>
      <c r="KMI277" s="998"/>
      <c r="KMJ277" s="998"/>
      <c r="KMK277" s="844"/>
      <c r="KML277" s="844"/>
      <c r="KMM277" s="998"/>
      <c r="KMN277" s="998"/>
      <c r="KMO277" s="998"/>
      <c r="KMP277" s="998"/>
      <c r="KMQ277" s="998"/>
      <c r="KMR277" s="843"/>
      <c r="KMS277" s="845"/>
      <c r="KMT277" s="998"/>
      <c r="KMU277" s="998"/>
      <c r="KMV277" s="998"/>
      <c r="KMW277" s="998"/>
      <c r="KMX277" s="998"/>
      <c r="KMY277" s="998"/>
      <c r="KMZ277" s="998"/>
      <c r="KNA277" s="846"/>
      <c r="KNB277" s="846"/>
      <c r="KNC277" s="846"/>
      <c r="KND277" s="846"/>
      <c r="KNE277" s="846"/>
      <c r="KNF277" s="846"/>
      <c r="KNG277" s="846"/>
      <c r="KNH277" s="846"/>
      <c r="KNI277" s="846"/>
      <c r="KNJ277" s="846"/>
      <c r="KNK277" s="846"/>
      <c r="KNL277" s="846"/>
      <c r="KNM277" s="846"/>
      <c r="KNN277" s="846"/>
      <c r="KNO277" s="846"/>
      <c r="KNP277" s="846"/>
      <c r="KNQ277" s="846"/>
      <c r="KNR277" s="846"/>
      <c r="KNS277" s="846"/>
      <c r="KNT277" s="846"/>
      <c r="KNU277" s="846"/>
      <c r="KNV277" s="846"/>
      <c r="KNW277" s="846"/>
      <c r="KNX277" s="846"/>
      <c r="KNY277" s="846"/>
      <c r="KNZ277" s="846"/>
      <c r="KOA277" s="846"/>
      <c r="KOB277" s="846"/>
      <c r="KOC277" s="846"/>
      <c r="KOD277" s="846"/>
      <c r="KOE277" s="846"/>
      <c r="KOF277" s="846"/>
      <c r="KOG277" s="846"/>
      <c r="KOH277" s="846"/>
      <c r="KOI277" s="846"/>
      <c r="KOJ277" s="846"/>
      <c r="KOK277" s="846"/>
      <c r="KOL277" s="846"/>
      <c r="KOM277" s="846"/>
      <c r="KON277" s="846"/>
      <c r="KOO277" s="846"/>
      <c r="KOP277" s="846"/>
      <c r="KOQ277" s="846"/>
      <c r="KOR277" s="846"/>
      <c r="KOS277" s="998"/>
      <c r="KOT277" s="998"/>
      <c r="KOU277" s="998"/>
      <c r="KOV277" s="998"/>
      <c r="KOW277" s="998"/>
      <c r="KOX277" s="998"/>
      <c r="KOY277" s="998"/>
      <c r="KOZ277" s="998"/>
      <c r="KPA277" s="998"/>
      <c r="KPB277" s="998"/>
      <c r="KPC277" s="998"/>
      <c r="KPD277" s="998"/>
      <c r="KPE277" s="998"/>
      <c r="KPF277" s="998"/>
      <c r="KPG277" s="998"/>
      <c r="KPH277" s="998"/>
      <c r="KPI277" s="998"/>
      <c r="KPJ277" s="998"/>
      <c r="KPK277" s="998"/>
      <c r="KPL277" s="998"/>
      <c r="KPM277" s="998"/>
      <c r="KPN277" s="998"/>
      <c r="KPO277" s="998"/>
      <c r="KPP277" s="998"/>
      <c r="KPQ277" s="844"/>
      <c r="KPR277" s="844"/>
      <c r="KPS277" s="844"/>
      <c r="KPT277" s="844"/>
      <c r="KPU277" s="844"/>
      <c r="KPV277" s="998"/>
      <c r="KPW277" s="998"/>
      <c r="KPX277" s="844"/>
      <c r="KPY277" s="844"/>
      <c r="KPZ277" s="998"/>
      <c r="KQA277" s="998"/>
      <c r="KQB277" s="844"/>
      <c r="KQC277" s="844"/>
      <c r="KQD277" s="998"/>
      <c r="KQE277" s="998"/>
      <c r="KQF277" s="998"/>
      <c r="KQG277" s="998"/>
      <c r="KQH277" s="998"/>
      <c r="KQI277" s="998"/>
      <c r="KQJ277" s="998"/>
      <c r="KQK277" s="844"/>
      <c r="KQL277" s="844"/>
      <c r="KQM277" s="998"/>
      <c r="KQN277" s="998"/>
      <c r="KQO277" s="844"/>
      <c r="KQP277" s="844"/>
      <c r="KQQ277" s="998"/>
      <c r="KQR277" s="998"/>
      <c r="KQS277" s="998"/>
      <c r="KQT277" s="998"/>
      <c r="KQU277" s="998"/>
      <c r="KQV277" s="843"/>
      <c r="KQW277" s="845"/>
      <c r="KQX277" s="998"/>
      <c r="KQY277" s="998"/>
      <c r="KQZ277" s="998"/>
      <c r="KRA277" s="998"/>
      <c r="KRB277" s="998"/>
      <c r="KRC277" s="998"/>
      <c r="KRD277" s="998"/>
      <c r="KRE277" s="846"/>
      <c r="KRF277" s="846"/>
      <c r="KRG277" s="846"/>
      <c r="KRH277" s="846"/>
      <c r="KRI277" s="846"/>
      <c r="KRJ277" s="846"/>
      <c r="KRK277" s="846"/>
      <c r="KRL277" s="846"/>
      <c r="KRM277" s="846"/>
      <c r="KRN277" s="846"/>
      <c r="KRO277" s="846"/>
      <c r="KRP277" s="846"/>
      <c r="KRQ277" s="846"/>
      <c r="KRR277" s="846"/>
      <c r="KRS277" s="846"/>
      <c r="KRT277" s="846"/>
      <c r="KRU277" s="846"/>
      <c r="KRV277" s="846"/>
      <c r="KRW277" s="846"/>
      <c r="KRX277" s="846"/>
      <c r="KRY277" s="846"/>
      <c r="KRZ277" s="846"/>
      <c r="KSA277" s="846"/>
      <c r="KSB277" s="846"/>
      <c r="KSC277" s="846"/>
      <c r="KSD277" s="846"/>
      <c r="KSE277" s="846"/>
      <c r="KSF277" s="846"/>
      <c r="KSG277" s="846"/>
      <c r="KSH277" s="846"/>
      <c r="KSI277" s="846"/>
      <c r="KSJ277" s="846"/>
      <c r="KSK277" s="846"/>
      <c r="KSL277" s="846"/>
      <c r="KSM277" s="846"/>
      <c r="KSN277" s="846"/>
      <c r="KSO277" s="846"/>
      <c r="KSP277" s="846"/>
      <c r="KSQ277" s="846"/>
      <c r="KSR277" s="846"/>
      <c r="KSS277" s="846"/>
      <c r="KST277" s="846"/>
      <c r="KSU277" s="846"/>
      <c r="KSV277" s="846"/>
      <c r="KSW277" s="998"/>
      <c r="KSX277" s="998"/>
      <c r="KSY277" s="998"/>
      <c r="KSZ277" s="998"/>
      <c r="KTA277" s="998"/>
      <c r="KTB277" s="998"/>
      <c r="KTC277" s="998"/>
      <c r="KTD277" s="998"/>
      <c r="KTE277" s="998"/>
      <c r="KTF277" s="998"/>
      <c r="KTG277" s="998"/>
      <c r="KTH277" s="998"/>
      <c r="KTI277" s="998"/>
      <c r="KTJ277" s="998"/>
      <c r="KTK277" s="998"/>
      <c r="KTL277" s="998"/>
      <c r="KTM277" s="998"/>
      <c r="KTN277" s="998"/>
      <c r="KTO277" s="998"/>
      <c r="KTP277" s="998"/>
      <c r="KTQ277" s="998"/>
      <c r="KTR277" s="998"/>
      <c r="KTS277" s="998"/>
      <c r="KTT277" s="998"/>
      <c r="KTU277" s="844"/>
      <c r="KTV277" s="844"/>
      <c r="KTW277" s="844"/>
      <c r="KTX277" s="844"/>
      <c r="KTY277" s="844"/>
      <c r="KTZ277" s="998"/>
      <c r="KUA277" s="998"/>
      <c r="KUB277" s="844"/>
      <c r="KUC277" s="844"/>
      <c r="KUD277" s="998"/>
      <c r="KUE277" s="998"/>
      <c r="KUF277" s="844"/>
      <c r="KUG277" s="844"/>
      <c r="KUH277" s="998"/>
      <c r="KUI277" s="998"/>
      <c r="KUJ277" s="998"/>
      <c r="KUK277" s="998"/>
      <c r="KUL277" s="998"/>
      <c r="KUM277" s="998"/>
      <c r="KUN277" s="998"/>
      <c r="KUO277" s="844"/>
      <c r="KUP277" s="844"/>
      <c r="KUQ277" s="998"/>
      <c r="KUR277" s="998"/>
      <c r="KUS277" s="844"/>
      <c r="KUT277" s="844"/>
      <c r="KUU277" s="998"/>
      <c r="KUV277" s="998"/>
      <c r="KUW277" s="998"/>
      <c r="KUX277" s="998"/>
      <c r="KUY277" s="998"/>
      <c r="KUZ277" s="843"/>
      <c r="KVA277" s="845"/>
      <c r="KVB277" s="998"/>
      <c r="KVC277" s="998"/>
      <c r="KVD277" s="998"/>
      <c r="KVE277" s="998"/>
      <c r="KVF277" s="998"/>
      <c r="KVG277" s="998"/>
      <c r="KVH277" s="998"/>
      <c r="KVI277" s="846"/>
      <c r="KVJ277" s="846"/>
      <c r="KVK277" s="846"/>
      <c r="KVL277" s="846"/>
      <c r="KVM277" s="846"/>
      <c r="KVN277" s="846"/>
      <c r="KVO277" s="846"/>
      <c r="KVP277" s="846"/>
      <c r="KVQ277" s="846"/>
      <c r="KVR277" s="846"/>
      <c r="KVS277" s="846"/>
      <c r="KVT277" s="846"/>
      <c r="KVU277" s="846"/>
      <c r="KVV277" s="846"/>
      <c r="KVW277" s="846"/>
      <c r="KVX277" s="846"/>
      <c r="KVY277" s="846"/>
      <c r="KVZ277" s="846"/>
      <c r="KWA277" s="846"/>
      <c r="KWB277" s="846"/>
      <c r="KWC277" s="846"/>
      <c r="KWD277" s="846"/>
      <c r="KWE277" s="846"/>
      <c r="KWF277" s="846"/>
      <c r="KWG277" s="846"/>
      <c r="KWH277" s="846"/>
      <c r="KWI277" s="846"/>
      <c r="KWJ277" s="846"/>
      <c r="KWK277" s="846"/>
      <c r="KWL277" s="846"/>
      <c r="KWM277" s="846"/>
      <c r="KWN277" s="846"/>
      <c r="KWO277" s="846"/>
      <c r="KWP277" s="846"/>
      <c r="KWQ277" s="846"/>
      <c r="KWR277" s="846"/>
      <c r="KWS277" s="846"/>
      <c r="KWT277" s="846"/>
      <c r="KWU277" s="846"/>
      <c r="KWV277" s="846"/>
      <c r="KWW277" s="846"/>
      <c r="KWX277" s="846"/>
      <c r="KWY277" s="846"/>
      <c r="KWZ277" s="846"/>
      <c r="KXA277" s="998"/>
      <c r="KXB277" s="998"/>
      <c r="KXC277" s="998"/>
      <c r="KXD277" s="998"/>
      <c r="KXE277" s="998"/>
      <c r="KXF277" s="998"/>
      <c r="KXG277" s="998"/>
      <c r="KXH277" s="998"/>
      <c r="KXI277" s="998"/>
      <c r="KXJ277" s="998"/>
      <c r="KXK277" s="998"/>
      <c r="KXL277" s="998"/>
      <c r="KXM277" s="998"/>
      <c r="KXN277" s="998"/>
      <c r="KXO277" s="998"/>
      <c r="KXP277" s="998"/>
      <c r="KXQ277" s="998"/>
      <c r="KXR277" s="998"/>
      <c r="KXS277" s="998"/>
      <c r="KXT277" s="998"/>
      <c r="KXU277" s="998"/>
      <c r="KXV277" s="998"/>
      <c r="KXW277" s="998"/>
      <c r="KXX277" s="998"/>
      <c r="KXY277" s="844"/>
      <c r="KXZ277" s="844"/>
      <c r="KYA277" s="844"/>
      <c r="KYB277" s="844"/>
      <c r="KYC277" s="844"/>
      <c r="KYD277" s="998"/>
      <c r="KYE277" s="998"/>
      <c r="KYF277" s="844"/>
      <c r="KYG277" s="844"/>
      <c r="KYH277" s="998"/>
      <c r="KYI277" s="998"/>
      <c r="KYJ277" s="844"/>
      <c r="KYK277" s="844"/>
      <c r="KYL277" s="998"/>
      <c r="KYM277" s="998"/>
      <c r="KYN277" s="998"/>
      <c r="KYO277" s="998"/>
      <c r="KYP277" s="998"/>
      <c r="KYQ277" s="998"/>
      <c r="KYR277" s="998"/>
      <c r="KYS277" s="844"/>
      <c r="KYT277" s="844"/>
      <c r="KYU277" s="998"/>
      <c r="KYV277" s="998"/>
      <c r="KYW277" s="844"/>
      <c r="KYX277" s="844"/>
      <c r="KYY277" s="998"/>
      <c r="KYZ277" s="998"/>
      <c r="KZA277" s="998"/>
      <c r="KZB277" s="998"/>
      <c r="KZC277" s="998"/>
      <c r="KZD277" s="843"/>
      <c r="KZE277" s="845"/>
      <c r="KZF277" s="998"/>
      <c r="KZG277" s="998"/>
      <c r="KZH277" s="998"/>
      <c r="KZI277" s="998"/>
      <c r="KZJ277" s="998"/>
      <c r="KZK277" s="998"/>
      <c r="KZL277" s="998"/>
      <c r="KZM277" s="846"/>
      <c r="KZN277" s="846"/>
      <c r="KZO277" s="846"/>
      <c r="KZP277" s="846"/>
      <c r="KZQ277" s="846"/>
      <c r="KZR277" s="846"/>
      <c r="KZS277" s="846"/>
      <c r="KZT277" s="846"/>
      <c r="KZU277" s="846"/>
      <c r="KZV277" s="846"/>
      <c r="KZW277" s="846"/>
      <c r="KZX277" s="846"/>
      <c r="KZY277" s="846"/>
      <c r="KZZ277" s="846"/>
      <c r="LAA277" s="846"/>
      <c r="LAB277" s="846"/>
      <c r="LAC277" s="846"/>
      <c r="LAD277" s="846"/>
      <c r="LAE277" s="846"/>
      <c r="LAF277" s="846"/>
      <c r="LAG277" s="846"/>
      <c r="LAH277" s="846"/>
      <c r="LAI277" s="846"/>
      <c r="LAJ277" s="846"/>
      <c r="LAK277" s="846"/>
      <c r="LAL277" s="846"/>
      <c r="LAM277" s="846"/>
      <c r="LAN277" s="846"/>
      <c r="LAO277" s="846"/>
      <c r="LAP277" s="846"/>
      <c r="LAQ277" s="846"/>
      <c r="LAR277" s="846"/>
      <c r="LAS277" s="846"/>
      <c r="LAT277" s="846"/>
      <c r="LAU277" s="846"/>
      <c r="LAV277" s="846"/>
      <c r="LAW277" s="846"/>
      <c r="LAX277" s="846"/>
      <c r="LAY277" s="846"/>
      <c r="LAZ277" s="846"/>
      <c r="LBA277" s="846"/>
      <c r="LBB277" s="846"/>
      <c r="LBC277" s="846"/>
      <c r="LBD277" s="846"/>
      <c r="LBE277" s="998"/>
      <c r="LBF277" s="998"/>
      <c r="LBG277" s="998"/>
      <c r="LBH277" s="998"/>
      <c r="LBI277" s="998"/>
      <c r="LBJ277" s="998"/>
      <c r="LBK277" s="998"/>
      <c r="LBL277" s="998"/>
      <c r="LBM277" s="998"/>
      <c r="LBN277" s="998"/>
      <c r="LBO277" s="998"/>
      <c r="LBP277" s="998"/>
      <c r="LBQ277" s="998"/>
      <c r="LBR277" s="998"/>
      <c r="LBS277" s="998"/>
      <c r="LBT277" s="998"/>
      <c r="LBU277" s="998"/>
      <c r="LBV277" s="998"/>
      <c r="LBW277" s="998"/>
      <c r="LBX277" s="998"/>
      <c r="LBY277" s="998"/>
      <c r="LBZ277" s="998"/>
      <c r="LCA277" s="998"/>
      <c r="LCB277" s="998"/>
      <c r="LCC277" s="844"/>
      <c r="LCD277" s="844"/>
      <c r="LCE277" s="844"/>
      <c r="LCF277" s="844"/>
      <c r="LCG277" s="844"/>
      <c r="LCH277" s="998"/>
      <c r="LCI277" s="998"/>
      <c r="LCJ277" s="844"/>
      <c r="LCK277" s="844"/>
      <c r="LCL277" s="998"/>
      <c r="LCM277" s="998"/>
      <c r="LCN277" s="844"/>
      <c r="LCO277" s="844"/>
      <c r="LCP277" s="998"/>
      <c r="LCQ277" s="998"/>
      <c r="LCR277" s="998"/>
      <c r="LCS277" s="998"/>
      <c r="LCT277" s="998"/>
      <c r="LCU277" s="998"/>
      <c r="LCV277" s="998"/>
      <c r="LCW277" s="844"/>
      <c r="LCX277" s="844"/>
      <c r="LCY277" s="998"/>
      <c r="LCZ277" s="998"/>
      <c r="LDA277" s="844"/>
      <c r="LDB277" s="844"/>
      <c r="LDC277" s="998"/>
      <c r="LDD277" s="998"/>
      <c r="LDE277" s="998"/>
      <c r="LDF277" s="998"/>
      <c r="LDG277" s="998"/>
      <c r="LDH277" s="843"/>
      <c r="LDI277" s="845"/>
      <c r="LDJ277" s="998"/>
      <c r="LDK277" s="998"/>
      <c r="LDL277" s="998"/>
      <c r="LDM277" s="998"/>
      <c r="LDN277" s="998"/>
      <c r="LDO277" s="998"/>
      <c r="LDP277" s="998"/>
      <c r="LDQ277" s="846"/>
      <c r="LDR277" s="846"/>
      <c r="LDS277" s="846"/>
      <c r="LDT277" s="846"/>
      <c r="LDU277" s="846"/>
      <c r="LDV277" s="846"/>
      <c r="LDW277" s="846"/>
      <c r="LDX277" s="846"/>
      <c r="LDY277" s="846"/>
      <c r="LDZ277" s="846"/>
      <c r="LEA277" s="846"/>
      <c r="LEB277" s="846"/>
      <c r="LEC277" s="846"/>
      <c r="LED277" s="846"/>
      <c r="LEE277" s="846"/>
      <c r="LEF277" s="846"/>
      <c r="LEG277" s="846"/>
      <c r="LEH277" s="846"/>
      <c r="LEI277" s="846"/>
      <c r="LEJ277" s="846"/>
      <c r="LEK277" s="846"/>
      <c r="LEL277" s="846"/>
      <c r="LEM277" s="846"/>
      <c r="LEN277" s="846"/>
      <c r="LEO277" s="846"/>
      <c r="LEP277" s="846"/>
      <c r="LEQ277" s="846"/>
      <c r="LER277" s="846"/>
      <c r="LES277" s="846"/>
      <c r="LET277" s="846"/>
      <c r="LEU277" s="846"/>
      <c r="LEV277" s="846"/>
      <c r="LEW277" s="846"/>
      <c r="LEX277" s="846"/>
      <c r="LEY277" s="846"/>
      <c r="LEZ277" s="846"/>
      <c r="LFA277" s="846"/>
      <c r="LFB277" s="846"/>
      <c r="LFC277" s="846"/>
      <c r="LFD277" s="846"/>
      <c r="LFE277" s="846"/>
      <c r="LFF277" s="846"/>
      <c r="LFG277" s="846"/>
      <c r="LFH277" s="846"/>
      <c r="LFI277" s="998"/>
      <c r="LFJ277" s="998"/>
      <c r="LFK277" s="998"/>
      <c r="LFL277" s="998"/>
      <c r="LFM277" s="998"/>
      <c r="LFN277" s="998"/>
      <c r="LFO277" s="998"/>
      <c r="LFP277" s="998"/>
      <c r="LFQ277" s="998"/>
      <c r="LFR277" s="998"/>
      <c r="LFS277" s="998"/>
      <c r="LFT277" s="998"/>
      <c r="LFU277" s="998"/>
      <c r="LFV277" s="998"/>
      <c r="LFW277" s="998"/>
      <c r="LFX277" s="998"/>
      <c r="LFY277" s="998"/>
      <c r="LFZ277" s="998"/>
      <c r="LGA277" s="998"/>
      <c r="LGB277" s="998"/>
      <c r="LGC277" s="998"/>
      <c r="LGD277" s="998"/>
      <c r="LGE277" s="998"/>
      <c r="LGF277" s="998"/>
      <c r="LGG277" s="844"/>
      <c r="LGH277" s="844"/>
      <c r="LGI277" s="844"/>
      <c r="LGJ277" s="844"/>
      <c r="LGK277" s="844"/>
      <c r="LGL277" s="998"/>
      <c r="LGM277" s="998"/>
      <c r="LGN277" s="844"/>
      <c r="LGO277" s="844"/>
      <c r="LGP277" s="998"/>
      <c r="LGQ277" s="998"/>
      <c r="LGR277" s="844"/>
      <c r="LGS277" s="844"/>
      <c r="LGT277" s="998"/>
      <c r="LGU277" s="998"/>
      <c r="LGV277" s="998"/>
      <c r="LGW277" s="998"/>
      <c r="LGX277" s="998"/>
      <c r="LGY277" s="998"/>
      <c r="LGZ277" s="998"/>
      <c r="LHA277" s="844"/>
      <c r="LHB277" s="844"/>
      <c r="LHC277" s="998"/>
      <c r="LHD277" s="998"/>
      <c r="LHE277" s="844"/>
      <c r="LHF277" s="844"/>
      <c r="LHG277" s="998"/>
      <c r="LHH277" s="998"/>
      <c r="LHI277" s="998"/>
      <c r="LHJ277" s="998"/>
      <c r="LHK277" s="998"/>
      <c r="LHL277" s="843"/>
      <c r="LHM277" s="845"/>
      <c r="LHN277" s="998"/>
      <c r="LHO277" s="998"/>
      <c r="LHP277" s="998"/>
      <c r="LHQ277" s="998"/>
      <c r="LHR277" s="998"/>
      <c r="LHS277" s="998"/>
      <c r="LHT277" s="998"/>
      <c r="LHU277" s="846"/>
      <c r="LHV277" s="846"/>
      <c r="LHW277" s="846"/>
      <c r="LHX277" s="846"/>
      <c r="LHY277" s="846"/>
      <c r="LHZ277" s="846"/>
      <c r="LIA277" s="846"/>
      <c r="LIB277" s="846"/>
      <c r="LIC277" s="846"/>
      <c r="LID277" s="846"/>
      <c r="LIE277" s="846"/>
      <c r="LIF277" s="846"/>
      <c r="LIG277" s="846"/>
      <c r="LIH277" s="846"/>
      <c r="LII277" s="846"/>
      <c r="LIJ277" s="846"/>
      <c r="LIK277" s="846"/>
      <c r="LIL277" s="846"/>
      <c r="LIM277" s="846"/>
      <c r="LIN277" s="846"/>
      <c r="LIO277" s="846"/>
      <c r="LIP277" s="846"/>
      <c r="LIQ277" s="846"/>
      <c r="LIR277" s="846"/>
      <c r="LIS277" s="846"/>
      <c r="LIT277" s="846"/>
      <c r="LIU277" s="846"/>
      <c r="LIV277" s="846"/>
      <c r="LIW277" s="846"/>
      <c r="LIX277" s="846"/>
      <c r="LIY277" s="846"/>
      <c r="LIZ277" s="846"/>
      <c r="LJA277" s="846"/>
      <c r="LJB277" s="846"/>
      <c r="LJC277" s="846"/>
      <c r="LJD277" s="846"/>
      <c r="LJE277" s="846"/>
      <c r="LJF277" s="846"/>
      <c r="LJG277" s="846"/>
      <c r="LJH277" s="846"/>
      <c r="LJI277" s="846"/>
      <c r="LJJ277" s="846"/>
      <c r="LJK277" s="846"/>
      <c r="LJL277" s="846"/>
      <c r="LJM277" s="998"/>
      <c r="LJN277" s="998"/>
      <c r="LJO277" s="998"/>
      <c r="LJP277" s="998"/>
      <c r="LJQ277" s="998"/>
      <c r="LJR277" s="998"/>
      <c r="LJS277" s="998"/>
      <c r="LJT277" s="998"/>
      <c r="LJU277" s="998"/>
      <c r="LJV277" s="998"/>
      <c r="LJW277" s="998"/>
      <c r="LJX277" s="998"/>
      <c r="LJY277" s="998"/>
      <c r="LJZ277" s="998"/>
      <c r="LKA277" s="998"/>
      <c r="LKB277" s="998"/>
      <c r="LKC277" s="998"/>
      <c r="LKD277" s="998"/>
      <c r="LKE277" s="998"/>
      <c r="LKF277" s="998"/>
      <c r="LKG277" s="998"/>
      <c r="LKH277" s="998"/>
      <c r="LKI277" s="998"/>
      <c r="LKJ277" s="998"/>
      <c r="LKK277" s="844"/>
      <c r="LKL277" s="844"/>
      <c r="LKM277" s="844"/>
      <c r="LKN277" s="844"/>
      <c r="LKO277" s="844"/>
      <c r="LKP277" s="998"/>
      <c r="LKQ277" s="998"/>
      <c r="LKR277" s="844"/>
      <c r="LKS277" s="844"/>
      <c r="LKT277" s="998"/>
      <c r="LKU277" s="998"/>
      <c r="LKV277" s="844"/>
      <c r="LKW277" s="844"/>
      <c r="LKX277" s="998"/>
      <c r="LKY277" s="998"/>
      <c r="LKZ277" s="998"/>
      <c r="LLA277" s="998"/>
      <c r="LLB277" s="998"/>
      <c r="LLC277" s="998"/>
      <c r="LLD277" s="998"/>
      <c r="LLE277" s="844"/>
      <c r="LLF277" s="844"/>
      <c r="LLG277" s="998"/>
      <c r="LLH277" s="998"/>
      <c r="LLI277" s="844"/>
      <c r="LLJ277" s="844"/>
      <c r="LLK277" s="998"/>
      <c r="LLL277" s="998"/>
      <c r="LLM277" s="998"/>
      <c r="LLN277" s="998"/>
      <c r="LLO277" s="998"/>
      <c r="LLP277" s="843"/>
      <c r="LLQ277" s="845"/>
      <c r="LLR277" s="998"/>
      <c r="LLS277" s="998"/>
      <c r="LLT277" s="998"/>
      <c r="LLU277" s="998"/>
      <c r="LLV277" s="998"/>
      <c r="LLW277" s="998"/>
      <c r="LLX277" s="998"/>
      <c r="LLY277" s="846"/>
      <c r="LLZ277" s="846"/>
      <c r="LMA277" s="846"/>
      <c r="LMB277" s="846"/>
      <c r="LMC277" s="846"/>
      <c r="LMD277" s="846"/>
      <c r="LME277" s="846"/>
      <c r="LMF277" s="846"/>
      <c r="LMG277" s="846"/>
      <c r="LMH277" s="846"/>
      <c r="LMI277" s="846"/>
      <c r="LMJ277" s="846"/>
      <c r="LMK277" s="846"/>
      <c r="LML277" s="846"/>
      <c r="LMM277" s="846"/>
      <c r="LMN277" s="846"/>
      <c r="LMO277" s="846"/>
      <c r="LMP277" s="846"/>
      <c r="LMQ277" s="846"/>
      <c r="LMR277" s="846"/>
      <c r="LMS277" s="846"/>
      <c r="LMT277" s="846"/>
      <c r="LMU277" s="846"/>
      <c r="LMV277" s="846"/>
      <c r="LMW277" s="846"/>
      <c r="LMX277" s="846"/>
      <c r="LMY277" s="846"/>
      <c r="LMZ277" s="846"/>
      <c r="LNA277" s="846"/>
      <c r="LNB277" s="846"/>
      <c r="LNC277" s="846"/>
      <c r="LND277" s="846"/>
      <c r="LNE277" s="846"/>
      <c r="LNF277" s="846"/>
      <c r="LNG277" s="846"/>
      <c r="LNH277" s="846"/>
      <c r="LNI277" s="846"/>
      <c r="LNJ277" s="846"/>
      <c r="LNK277" s="846"/>
      <c r="LNL277" s="846"/>
      <c r="LNM277" s="846"/>
      <c r="LNN277" s="846"/>
      <c r="LNO277" s="846"/>
      <c r="LNP277" s="846"/>
      <c r="LNQ277" s="998"/>
      <c r="LNR277" s="998"/>
      <c r="LNS277" s="998"/>
      <c r="LNT277" s="998"/>
      <c r="LNU277" s="998"/>
      <c r="LNV277" s="998"/>
      <c r="LNW277" s="998"/>
      <c r="LNX277" s="998"/>
      <c r="LNY277" s="998"/>
      <c r="LNZ277" s="998"/>
      <c r="LOA277" s="998"/>
      <c r="LOB277" s="998"/>
      <c r="LOC277" s="998"/>
      <c r="LOD277" s="998"/>
      <c r="LOE277" s="998"/>
      <c r="LOF277" s="998"/>
      <c r="LOG277" s="998"/>
      <c r="LOH277" s="998"/>
      <c r="LOI277" s="998"/>
      <c r="LOJ277" s="998"/>
      <c r="LOK277" s="998"/>
      <c r="LOL277" s="998"/>
      <c r="LOM277" s="998"/>
      <c r="LON277" s="998"/>
      <c r="LOO277" s="844"/>
      <c r="LOP277" s="844"/>
      <c r="LOQ277" s="844"/>
      <c r="LOR277" s="844"/>
      <c r="LOS277" s="844"/>
      <c r="LOT277" s="998"/>
      <c r="LOU277" s="998"/>
      <c r="LOV277" s="844"/>
      <c r="LOW277" s="844"/>
      <c r="LOX277" s="998"/>
      <c r="LOY277" s="998"/>
      <c r="LOZ277" s="844"/>
      <c r="LPA277" s="844"/>
      <c r="LPB277" s="998"/>
      <c r="LPC277" s="998"/>
      <c r="LPD277" s="998"/>
      <c r="LPE277" s="998"/>
      <c r="LPF277" s="998"/>
      <c r="LPG277" s="998"/>
      <c r="LPH277" s="998"/>
      <c r="LPI277" s="844"/>
      <c r="LPJ277" s="844"/>
      <c r="LPK277" s="998"/>
      <c r="LPL277" s="998"/>
      <c r="LPM277" s="844"/>
      <c r="LPN277" s="844"/>
      <c r="LPO277" s="998"/>
      <c r="LPP277" s="998"/>
      <c r="LPQ277" s="998"/>
      <c r="LPR277" s="998"/>
      <c r="LPS277" s="998"/>
      <c r="LPT277" s="843"/>
      <c r="LPU277" s="845"/>
      <c r="LPV277" s="998"/>
      <c r="LPW277" s="998"/>
      <c r="LPX277" s="998"/>
      <c r="LPY277" s="998"/>
      <c r="LPZ277" s="998"/>
      <c r="LQA277" s="998"/>
      <c r="LQB277" s="998"/>
      <c r="LQC277" s="846"/>
      <c r="LQD277" s="846"/>
      <c r="LQE277" s="846"/>
      <c r="LQF277" s="846"/>
      <c r="LQG277" s="846"/>
      <c r="LQH277" s="846"/>
      <c r="LQI277" s="846"/>
      <c r="LQJ277" s="846"/>
      <c r="LQK277" s="846"/>
      <c r="LQL277" s="846"/>
      <c r="LQM277" s="846"/>
      <c r="LQN277" s="846"/>
      <c r="LQO277" s="846"/>
      <c r="LQP277" s="846"/>
      <c r="LQQ277" s="846"/>
      <c r="LQR277" s="846"/>
      <c r="LQS277" s="846"/>
      <c r="LQT277" s="846"/>
      <c r="LQU277" s="846"/>
      <c r="LQV277" s="846"/>
      <c r="LQW277" s="846"/>
      <c r="LQX277" s="846"/>
      <c r="LQY277" s="846"/>
      <c r="LQZ277" s="846"/>
      <c r="LRA277" s="846"/>
      <c r="LRB277" s="846"/>
      <c r="LRC277" s="846"/>
      <c r="LRD277" s="846"/>
      <c r="LRE277" s="846"/>
      <c r="LRF277" s="846"/>
      <c r="LRG277" s="846"/>
      <c r="LRH277" s="846"/>
      <c r="LRI277" s="846"/>
      <c r="LRJ277" s="846"/>
      <c r="LRK277" s="846"/>
      <c r="LRL277" s="846"/>
      <c r="LRM277" s="846"/>
      <c r="LRN277" s="846"/>
      <c r="LRO277" s="846"/>
      <c r="LRP277" s="846"/>
      <c r="LRQ277" s="846"/>
      <c r="LRR277" s="846"/>
      <c r="LRS277" s="846"/>
      <c r="LRT277" s="846"/>
      <c r="LRU277" s="998"/>
      <c r="LRV277" s="998"/>
      <c r="LRW277" s="998"/>
      <c r="LRX277" s="998"/>
      <c r="LRY277" s="998"/>
      <c r="LRZ277" s="998"/>
      <c r="LSA277" s="998"/>
      <c r="LSB277" s="998"/>
      <c r="LSC277" s="998"/>
      <c r="LSD277" s="998"/>
      <c r="LSE277" s="998"/>
      <c r="LSF277" s="998"/>
      <c r="LSG277" s="998"/>
      <c r="LSH277" s="998"/>
      <c r="LSI277" s="998"/>
      <c r="LSJ277" s="998"/>
      <c r="LSK277" s="998"/>
      <c r="LSL277" s="998"/>
      <c r="LSM277" s="998"/>
      <c r="LSN277" s="998"/>
      <c r="LSO277" s="998"/>
      <c r="LSP277" s="998"/>
      <c r="LSQ277" s="998"/>
      <c r="LSR277" s="998"/>
      <c r="LSS277" s="844"/>
      <c r="LST277" s="844"/>
      <c r="LSU277" s="844"/>
      <c r="LSV277" s="844"/>
      <c r="LSW277" s="844"/>
      <c r="LSX277" s="998"/>
      <c r="LSY277" s="998"/>
      <c r="LSZ277" s="844"/>
      <c r="LTA277" s="844"/>
      <c r="LTB277" s="998"/>
      <c r="LTC277" s="998"/>
      <c r="LTD277" s="844"/>
      <c r="LTE277" s="844"/>
      <c r="LTF277" s="998"/>
      <c r="LTG277" s="998"/>
      <c r="LTH277" s="998"/>
      <c r="LTI277" s="998"/>
      <c r="LTJ277" s="998"/>
      <c r="LTK277" s="998"/>
      <c r="LTL277" s="998"/>
      <c r="LTM277" s="844"/>
      <c r="LTN277" s="844"/>
      <c r="LTO277" s="998"/>
      <c r="LTP277" s="998"/>
      <c r="LTQ277" s="844"/>
      <c r="LTR277" s="844"/>
      <c r="LTS277" s="998"/>
      <c r="LTT277" s="998"/>
      <c r="LTU277" s="998"/>
      <c r="LTV277" s="998"/>
      <c r="LTW277" s="998"/>
      <c r="LTX277" s="843"/>
      <c r="LTY277" s="845"/>
      <c r="LTZ277" s="998"/>
      <c r="LUA277" s="998"/>
      <c r="LUB277" s="998"/>
      <c r="LUC277" s="998"/>
      <c r="LUD277" s="998"/>
      <c r="LUE277" s="998"/>
      <c r="LUF277" s="998"/>
      <c r="LUG277" s="846"/>
      <c r="LUH277" s="846"/>
      <c r="LUI277" s="846"/>
      <c r="LUJ277" s="846"/>
      <c r="LUK277" s="846"/>
      <c r="LUL277" s="846"/>
      <c r="LUM277" s="846"/>
      <c r="LUN277" s="846"/>
      <c r="LUO277" s="846"/>
      <c r="LUP277" s="846"/>
      <c r="LUQ277" s="846"/>
      <c r="LUR277" s="846"/>
      <c r="LUS277" s="846"/>
      <c r="LUT277" s="846"/>
      <c r="LUU277" s="846"/>
      <c r="LUV277" s="846"/>
      <c r="LUW277" s="846"/>
      <c r="LUX277" s="846"/>
      <c r="LUY277" s="846"/>
      <c r="LUZ277" s="846"/>
      <c r="LVA277" s="846"/>
      <c r="LVB277" s="846"/>
      <c r="LVC277" s="846"/>
      <c r="LVD277" s="846"/>
      <c r="LVE277" s="846"/>
      <c r="LVF277" s="846"/>
      <c r="LVG277" s="846"/>
      <c r="LVH277" s="846"/>
      <c r="LVI277" s="846"/>
      <c r="LVJ277" s="846"/>
      <c r="LVK277" s="846"/>
      <c r="LVL277" s="846"/>
      <c r="LVM277" s="846"/>
      <c r="LVN277" s="846"/>
      <c r="LVO277" s="846"/>
      <c r="LVP277" s="846"/>
      <c r="LVQ277" s="846"/>
      <c r="LVR277" s="846"/>
      <c r="LVS277" s="846"/>
      <c r="LVT277" s="846"/>
      <c r="LVU277" s="846"/>
      <c r="LVV277" s="846"/>
      <c r="LVW277" s="846"/>
      <c r="LVX277" s="846"/>
      <c r="LVY277" s="998"/>
      <c r="LVZ277" s="998"/>
      <c r="LWA277" s="998"/>
      <c r="LWB277" s="998"/>
      <c r="LWC277" s="998"/>
      <c r="LWD277" s="998"/>
      <c r="LWE277" s="998"/>
      <c r="LWF277" s="998"/>
      <c r="LWG277" s="998"/>
      <c r="LWH277" s="998"/>
      <c r="LWI277" s="998"/>
      <c r="LWJ277" s="998"/>
      <c r="LWK277" s="998"/>
      <c r="LWL277" s="998"/>
      <c r="LWM277" s="998"/>
      <c r="LWN277" s="998"/>
      <c r="LWO277" s="998"/>
      <c r="LWP277" s="998"/>
      <c r="LWQ277" s="998"/>
      <c r="LWR277" s="998"/>
      <c r="LWS277" s="998"/>
      <c r="LWT277" s="998"/>
      <c r="LWU277" s="998"/>
      <c r="LWV277" s="998"/>
      <c r="LWW277" s="844"/>
      <c r="LWX277" s="844"/>
      <c r="LWY277" s="844"/>
      <c r="LWZ277" s="844"/>
      <c r="LXA277" s="844"/>
      <c r="LXB277" s="998"/>
      <c r="LXC277" s="998"/>
      <c r="LXD277" s="844"/>
      <c r="LXE277" s="844"/>
      <c r="LXF277" s="998"/>
      <c r="LXG277" s="998"/>
      <c r="LXH277" s="844"/>
      <c r="LXI277" s="844"/>
      <c r="LXJ277" s="998"/>
      <c r="LXK277" s="998"/>
      <c r="LXL277" s="998"/>
      <c r="LXM277" s="998"/>
      <c r="LXN277" s="998"/>
      <c r="LXO277" s="998"/>
      <c r="LXP277" s="998"/>
      <c r="LXQ277" s="844"/>
      <c r="LXR277" s="844"/>
      <c r="LXS277" s="998"/>
      <c r="LXT277" s="998"/>
      <c r="LXU277" s="844"/>
      <c r="LXV277" s="844"/>
      <c r="LXW277" s="998"/>
      <c r="LXX277" s="998"/>
      <c r="LXY277" s="998"/>
      <c r="LXZ277" s="998"/>
      <c r="LYA277" s="998"/>
      <c r="LYB277" s="843"/>
      <c r="LYC277" s="845"/>
      <c r="LYD277" s="998"/>
      <c r="LYE277" s="998"/>
      <c r="LYF277" s="998"/>
      <c r="LYG277" s="998"/>
      <c r="LYH277" s="998"/>
      <c r="LYI277" s="998"/>
      <c r="LYJ277" s="998"/>
      <c r="LYK277" s="846"/>
      <c r="LYL277" s="846"/>
      <c r="LYM277" s="846"/>
      <c r="LYN277" s="846"/>
      <c r="LYO277" s="846"/>
      <c r="LYP277" s="846"/>
      <c r="LYQ277" s="846"/>
      <c r="LYR277" s="846"/>
      <c r="LYS277" s="846"/>
      <c r="LYT277" s="846"/>
      <c r="LYU277" s="846"/>
      <c r="LYV277" s="846"/>
      <c r="LYW277" s="846"/>
      <c r="LYX277" s="846"/>
      <c r="LYY277" s="846"/>
      <c r="LYZ277" s="846"/>
      <c r="LZA277" s="846"/>
      <c r="LZB277" s="846"/>
      <c r="LZC277" s="846"/>
      <c r="LZD277" s="846"/>
      <c r="LZE277" s="846"/>
      <c r="LZF277" s="846"/>
      <c r="LZG277" s="846"/>
      <c r="LZH277" s="846"/>
      <c r="LZI277" s="846"/>
      <c r="LZJ277" s="846"/>
      <c r="LZK277" s="846"/>
      <c r="LZL277" s="846"/>
      <c r="LZM277" s="846"/>
      <c r="LZN277" s="846"/>
      <c r="LZO277" s="846"/>
      <c r="LZP277" s="846"/>
      <c r="LZQ277" s="846"/>
      <c r="LZR277" s="846"/>
      <c r="LZS277" s="846"/>
      <c r="LZT277" s="846"/>
      <c r="LZU277" s="846"/>
      <c r="LZV277" s="846"/>
      <c r="LZW277" s="846"/>
      <c r="LZX277" s="846"/>
      <c r="LZY277" s="846"/>
      <c r="LZZ277" s="846"/>
      <c r="MAA277" s="846"/>
      <c r="MAB277" s="846"/>
      <c r="MAC277" s="998"/>
      <c r="MAD277" s="998"/>
      <c r="MAE277" s="998"/>
      <c r="MAF277" s="998"/>
      <c r="MAG277" s="998"/>
      <c r="MAH277" s="998"/>
      <c r="MAI277" s="998"/>
      <c r="MAJ277" s="998"/>
      <c r="MAK277" s="998"/>
      <c r="MAL277" s="998"/>
      <c r="MAM277" s="998"/>
      <c r="MAN277" s="998"/>
      <c r="MAO277" s="998"/>
      <c r="MAP277" s="998"/>
      <c r="MAQ277" s="998"/>
      <c r="MAR277" s="998"/>
      <c r="MAS277" s="998"/>
      <c r="MAT277" s="998"/>
      <c r="MAU277" s="998"/>
      <c r="MAV277" s="998"/>
      <c r="MAW277" s="998"/>
      <c r="MAX277" s="998"/>
      <c r="MAY277" s="998"/>
      <c r="MAZ277" s="998"/>
      <c r="MBA277" s="844"/>
      <c r="MBB277" s="844"/>
      <c r="MBC277" s="844"/>
      <c r="MBD277" s="844"/>
      <c r="MBE277" s="844"/>
      <c r="MBF277" s="998"/>
      <c r="MBG277" s="998"/>
      <c r="MBH277" s="844"/>
      <c r="MBI277" s="844"/>
      <c r="MBJ277" s="998"/>
      <c r="MBK277" s="998"/>
      <c r="MBL277" s="844"/>
      <c r="MBM277" s="844"/>
      <c r="MBN277" s="998"/>
      <c r="MBO277" s="998"/>
      <c r="MBP277" s="998"/>
      <c r="MBQ277" s="998"/>
      <c r="MBR277" s="998"/>
      <c r="MBS277" s="998"/>
      <c r="MBT277" s="998"/>
      <c r="MBU277" s="844"/>
      <c r="MBV277" s="844"/>
      <c r="MBW277" s="998"/>
      <c r="MBX277" s="998"/>
      <c r="MBY277" s="844"/>
      <c r="MBZ277" s="844"/>
      <c r="MCA277" s="998"/>
      <c r="MCB277" s="998"/>
      <c r="MCC277" s="998"/>
      <c r="MCD277" s="998"/>
      <c r="MCE277" s="998"/>
      <c r="MCF277" s="843"/>
      <c r="MCG277" s="845"/>
      <c r="MCH277" s="998"/>
      <c r="MCI277" s="998"/>
      <c r="MCJ277" s="998"/>
      <c r="MCK277" s="998"/>
      <c r="MCL277" s="998"/>
      <c r="MCM277" s="998"/>
      <c r="MCN277" s="998"/>
      <c r="MCO277" s="846"/>
      <c r="MCP277" s="846"/>
      <c r="MCQ277" s="846"/>
      <c r="MCR277" s="846"/>
      <c r="MCS277" s="846"/>
      <c r="MCT277" s="846"/>
      <c r="MCU277" s="846"/>
      <c r="MCV277" s="846"/>
      <c r="MCW277" s="846"/>
      <c r="MCX277" s="846"/>
      <c r="MCY277" s="846"/>
      <c r="MCZ277" s="846"/>
      <c r="MDA277" s="846"/>
      <c r="MDB277" s="846"/>
      <c r="MDC277" s="846"/>
      <c r="MDD277" s="846"/>
      <c r="MDE277" s="846"/>
      <c r="MDF277" s="846"/>
      <c r="MDG277" s="846"/>
      <c r="MDH277" s="846"/>
      <c r="MDI277" s="846"/>
      <c r="MDJ277" s="846"/>
      <c r="MDK277" s="846"/>
      <c r="MDL277" s="846"/>
      <c r="MDM277" s="846"/>
      <c r="MDN277" s="846"/>
      <c r="MDO277" s="846"/>
      <c r="MDP277" s="846"/>
      <c r="MDQ277" s="846"/>
      <c r="MDR277" s="846"/>
      <c r="MDS277" s="846"/>
      <c r="MDT277" s="846"/>
      <c r="MDU277" s="846"/>
      <c r="MDV277" s="846"/>
      <c r="MDW277" s="846"/>
      <c r="MDX277" s="846"/>
      <c r="MDY277" s="846"/>
      <c r="MDZ277" s="846"/>
      <c r="MEA277" s="846"/>
      <c r="MEB277" s="846"/>
      <c r="MEC277" s="846"/>
      <c r="MED277" s="846"/>
      <c r="MEE277" s="846"/>
      <c r="MEF277" s="846"/>
      <c r="MEG277" s="998"/>
      <c r="MEH277" s="998"/>
      <c r="MEI277" s="998"/>
      <c r="MEJ277" s="998"/>
      <c r="MEK277" s="998"/>
      <c r="MEL277" s="998"/>
      <c r="MEM277" s="998"/>
      <c r="MEN277" s="998"/>
      <c r="MEO277" s="998"/>
      <c r="MEP277" s="998"/>
      <c r="MEQ277" s="998"/>
      <c r="MER277" s="998"/>
      <c r="MES277" s="998"/>
      <c r="MET277" s="998"/>
      <c r="MEU277" s="998"/>
      <c r="MEV277" s="998"/>
      <c r="MEW277" s="998"/>
      <c r="MEX277" s="998"/>
      <c r="MEY277" s="998"/>
      <c r="MEZ277" s="998"/>
      <c r="MFA277" s="998"/>
      <c r="MFB277" s="998"/>
      <c r="MFC277" s="998"/>
      <c r="MFD277" s="998"/>
      <c r="MFE277" s="844"/>
      <c r="MFF277" s="844"/>
      <c r="MFG277" s="844"/>
      <c r="MFH277" s="844"/>
      <c r="MFI277" s="844"/>
      <c r="MFJ277" s="998"/>
      <c r="MFK277" s="998"/>
      <c r="MFL277" s="844"/>
      <c r="MFM277" s="844"/>
      <c r="MFN277" s="998"/>
      <c r="MFO277" s="998"/>
      <c r="MFP277" s="844"/>
      <c r="MFQ277" s="844"/>
      <c r="MFR277" s="998"/>
      <c r="MFS277" s="998"/>
      <c r="MFT277" s="998"/>
      <c r="MFU277" s="998"/>
      <c r="MFV277" s="998"/>
      <c r="MFW277" s="998"/>
      <c r="MFX277" s="998"/>
      <c r="MFY277" s="844"/>
      <c r="MFZ277" s="844"/>
      <c r="MGA277" s="998"/>
      <c r="MGB277" s="998"/>
      <c r="MGC277" s="844"/>
      <c r="MGD277" s="844"/>
      <c r="MGE277" s="998"/>
      <c r="MGF277" s="998"/>
      <c r="MGG277" s="998"/>
      <c r="MGH277" s="998"/>
      <c r="MGI277" s="998"/>
      <c r="MGJ277" s="843"/>
      <c r="MGK277" s="845"/>
      <c r="MGL277" s="998"/>
      <c r="MGM277" s="998"/>
      <c r="MGN277" s="998"/>
      <c r="MGO277" s="998"/>
      <c r="MGP277" s="998"/>
      <c r="MGQ277" s="998"/>
      <c r="MGR277" s="998"/>
      <c r="MGS277" s="846"/>
      <c r="MGT277" s="846"/>
      <c r="MGU277" s="846"/>
      <c r="MGV277" s="846"/>
      <c r="MGW277" s="846"/>
      <c r="MGX277" s="846"/>
      <c r="MGY277" s="846"/>
      <c r="MGZ277" s="846"/>
      <c r="MHA277" s="846"/>
      <c r="MHB277" s="846"/>
      <c r="MHC277" s="846"/>
      <c r="MHD277" s="846"/>
      <c r="MHE277" s="846"/>
      <c r="MHF277" s="846"/>
      <c r="MHG277" s="846"/>
      <c r="MHH277" s="846"/>
      <c r="MHI277" s="846"/>
      <c r="MHJ277" s="846"/>
      <c r="MHK277" s="846"/>
      <c r="MHL277" s="846"/>
      <c r="MHM277" s="846"/>
      <c r="MHN277" s="846"/>
      <c r="MHO277" s="846"/>
      <c r="MHP277" s="846"/>
      <c r="MHQ277" s="846"/>
      <c r="MHR277" s="846"/>
      <c r="MHS277" s="846"/>
      <c r="MHT277" s="846"/>
      <c r="MHU277" s="846"/>
      <c r="MHV277" s="846"/>
      <c r="MHW277" s="846"/>
      <c r="MHX277" s="846"/>
      <c r="MHY277" s="846"/>
      <c r="MHZ277" s="846"/>
      <c r="MIA277" s="846"/>
      <c r="MIB277" s="846"/>
      <c r="MIC277" s="846"/>
      <c r="MID277" s="846"/>
      <c r="MIE277" s="846"/>
      <c r="MIF277" s="846"/>
      <c r="MIG277" s="846"/>
      <c r="MIH277" s="846"/>
      <c r="MII277" s="846"/>
      <c r="MIJ277" s="846"/>
      <c r="MIK277" s="998"/>
      <c r="MIL277" s="998"/>
      <c r="MIM277" s="998"/>
      <c r="MIN277" s="998"/>
      <c r="MIO277" s="998"/>
      <c r="MIP277" s="998"/>
      <c r="MIQ277" s="998"/>
      <c r="MIR277" s="998"/>
      <c r="MIS277" s="998"/>
      <c r="MIT277" s="998"/>
      <c r="MIU277" s="998"/>
      <c r="MIV277" s="998"/>
      <c r="MIW277" s="998"/>
      <c r="MIX277" s="998"/>
      <c r="MIY277" s="998"/>
      <c r="MIZ277" s="998"/>
      <c r="MJA277" s="998"/>
      <c r="MJB277" s="998"/>
      <c r="MJC277" s="998"/>
      <c r="MJD277" s="998"/>
      <c r="MJE277" s="998"/>
      <c r="MJF277" s="998"/>
      <c r="MJG277" s="998"/>
      <c r="MJH277" s="998"/>
      <c r="MJI277" s="844"/>
      <c r="MJJ277" s="844"/>
      <c r="MJK277" s="844"/>
      <c r="MJL277" s="844"/>
      <c r="MJM277" s="844"/>
      <c r="MJN277" s="998"/>
      <c r="MJO277" s="998"/>
      <c r="MJP277" s="844"/>
      <c r="MJQ277" s="844"/>
      <c r="MJR277" s="998"/>
      <c r="MJS277" s="998"/>
      <c r="MJT277" s="844"/>
      <c r="MJU277" s="844"/>
      <c r="MJV277" s="998"/>
      <c r="MJW277" s="998"/>
      <c r="MJX277" s="998"/>
      <c r="MJY277" s="998"/>
      <c r="MJZ277" s="998"/>
      <c r="MKA277" s="998"/>
      <c r="MKB277" s="998"/>
      <c r="MKC277" s="844"/>
      <c r="MKD277" s="844"/>
      <c r="MKE277" s="998"/>
      <c r="MKF277" s="998"/>
      <c r="MKG277" s="844"/>
      <c r="MKH277" s="844"/>
      <c r="MKI277" s="998"/>
      <c r="MKJ277" s="998"/>
      <c r="MKK277" s="998"/>
      <c r="MKL277" s="998"/>
      <c r="MKM277" s="998"/>
      <c r="MKN277" s="843"/>
      <c r="MKO277" s="845"/>
      <c r="MKP277" s="998"/>
      <c r="MKQ277" s="998"/>
      <c r="MKR277" s="998"/>
      <c r="MKS277" s="998"/>
      <c r="MKT277" s="998"/>
      <c r="MKU277" s="998"/>
      <c r="MKV277" s="998"/>
      <c r="MKW277" s="846"/>
      <c r="MKX277" s="846"/>
      <c r="MKY277" s="846"/>
      <c r="MKZ277" s="846"/>
      <c r="MLA277" s="846"/>
      <c r="MLB277" s="846"/>
      <c r="MLC277" s="846"/>
      <c r="MLD277" s="846"/>
      <c r="MLE277" s="846"/>
      <c r="MLF277" s="846"/>
      <c r="MLG277" s="846"/>
      <c r="MLH277" s="846"/>
      <c r="MLI277" s="846"/>
      <c r="MLJ277" s="846"/>
      <c r="MLK277" s="846"/>
      <c r="MLL277" s="846"/>
      <c r="MLM277" s="846"/>
      <c r="MLN277" s="846"/>
      <c r="MLO277" s="846"/>
      <c r="MLP277" s="846"/>
      <c r="MLQ277" s="846"/>
      <c r="MLR277" s="846"/>
      <c r="MLS277" s="846"/>
      <c r="MLT277" s="846"/>
      <c r="MLU277" s="846"/>
      <c r="MLV277" s="846"/>
      <c r="MLW277" s="846"/>
      <c r="MLX277" s="846"/>
      <c r="MLY277" s="846"/>
      <c r="MLZ277" s="846"/>
      <c r="MMA277" s="846"/>
      <c r="MMB277" s="846"/>
      <c r="MMC277" s="846"/>
      <c r="MMD277" s="846"/>
      <c r="MME277" s="846"/>
      <c r="MMF277" s="846"/>
      <c r="MMG277" s="846"/>
      <c r="MMH277" s="846"/>
      <c r="MMI277" s="846"/>
      <c r="MMJ277" s="846"/>
      <c r="MMK277" s="846"/>
      <c r="MML277" s="846"/>
      <c r="MMM277" s="846"/>
      <c r="MMN277" s="846"/>
      <c r="MMO277" s="998"/>
      <c r="MMP277" s="998"/>
      <c r="MMQ277" s="998"/>
      <c r="MMR277" s="998"/>
      <c r="MMS277" s="998"/>
      <c r="MMT277" s="998"/>
      <c r="MMU277" s="998"/>
      <c r="MMV277" s="998"/>
      <c r="MMW277" s="998"/>
      <c r="MMX277" s="998"/>
      <c r="MMY277" s="998"/>
      <c r="MMZ277" s="998"/>
      <c r="MNA277" s="998"/>
      <c r="MNB277" s="998"/>
      <c r="MNC277" s="998"/>
      <c r="MND277" s="998"/>
      <c r="MNE277" s="998"/>
      <c r="MNF277" s="998"/>
      <c r="MNG277" s="998"/>
      <c r="MNH277" s="998"/>
      <c r="MNI277" s="998"/>
      <c r="MNJ277" s="998"/>
      <c r="MNK277" s="998"/>
      <c r="MNL277" s="998"/>
      <c r="MNM277" s="844"/>
      <c r="MNN277" s="844"/>
      <c r="MNO277" s="844"/>
      <c r="MNP277" s="844"/>
      <c r="MNQ277" s="844"/>
      <c r="MNR277" s="998"/>
      <c r="MNS277" s="998"/>
      <c r="MNT277" s="844"/>
      <c r="MNU277" s="844"/>
      <c r="MNV277" s="998"/>
      <c r="MNW277" s="998"/>
      <c r="MNX277" s="844"/>
      <c r="MNY277" s="844"/>
      <c r="MNZ277" s="998"/>
      <c r="MOA277" s="998"/>
      <c r="MOB277" s="998"/>
      <c r="MOC277" s="998"/>
      <c r="MOD277" s="998"/>
      <c r="MOE277" s="998"/>
      <c r="MOF277" s="998"/>
      <c r="MOG277" s="844"/>
      <c r="MOH277" s="844"/>
      <c r="MOI277" s="998"/>
      <c r="MOJ277" s="998"/>
      <c r="MOK277" s="844"/>
      <c r="MOL277" s="844"/>
      <c r="MOM277" s="998"/>
      <c r="MON277" s="998"/>
      <c r="MOO277" s="998"/>
      <c r="MOP277" s="998"/>
      <c r="MOQ277" s="998"/>
      <c r="MOR277" s="843"/>
      <c r="MOS277" s="845"/>
      <c r="MOT277" s="998"/>
      <c r="MOU277" s="998"/>
      <c r="MOV277" s="998"/>
      <c r="MOW277" s="998"/>
      <c r="MOX277" s="998"/>
      <c r="MOY277" s="998"/>
      <c r="MOZ277" s="998"/>
      <c r="MPA277" s="846"/>
      <c r="MPB277" s="846"/>
      <c r="MPC277" s="846"/>
      <c r="MPD277" s="846"/>
      <c r="MPE277" s="846"/>
      <c r="MPF277" s="846"/>
      <c r="MPG277" s="846"/>
      <c r="MPH277" s="846"/>
      <c r="MPI277" s="846"/>
      <c r="MPJ277" s="846"/>
      <c r="MPK277" s="846"/>
      <c r="MPL277" s="846"/>
      <c r="MPM277" s="846"/>
      <c r="MPN277" s="846"/>
      <c r="MPO277" s="846"/>
      <c r="MPP277" s="846"/>
      <c r="MPQ277" s="846"/>
      <c r="MPR277" s="846"/>
      <c r="MPS277" s="846"/>
      <c r="MPT277" s="846"/>
      <c r="MPU277" s="846"/>
      <c r="MPV277" s="846"/>
      <c r="MPW277" s="846"/>
      <c r="MPX277" s="846"/>
      <c r="MPY277" s="846"/>
      <c r="MPZ277" s="846"/>
      <c r="MQA277" s="846"/>
      <c r="MQB277" s="846"/>
      <c r="MQC277" s="846"/>
      <c r="MQD277" s="846"/>
      <c r="MQE277" s="846"/>
      <c r="MQF277" s="846"/>
      <c r="MQG277" s="846"/>
      <c r="MQH277" s="846"/>
      <c r="MQI277" s="846"/>
      <c r="MQJ277" s="846"/>
      <c r="MQK277" s="846"/>
      <c r="MQL277" s="846"/>
      <c r="MQM277" s="846"/>
      <c r="MQN277" s="846"/>
      <c r="MQO277" s="846"/>
      <c r="MQP277" s="846"/>
      <c r="MQQ277" s="846"/>
      <c r="MQR277" s="846"/>
      <c r="MQS277" s="998"/>
      <c r="MQT277" s="998"/>
      <c r="MQU277" s="998"/>
      <c r="MQV277" s="998"/>
      <c r="MQW277" s="998"/>
      <c r="MQX277" s="998"/>
      <c r="MQY277" s="998"/>
      <c r="MQZ277" s="998"/>
      <c r="MRA277" s="998"/>
      <c r="MRB277" s="998"/>
      <c r="MRC277" s="998"/>
      <c r="MRD277" s="998"/>
      <c r="MRE277" s="998"/>
      <c r="MRF277" s="998"/>
      <c r="MRG277" s="998"/>
      <c r="MRH277" s="998"/>
      <c r="MRI277" s="998"/>
      <c r="MRJ277" s="998"/>
      <c r="MRK277" s="998"/>
      <c r="MRL277" s="998"/>
      <c r="MRM277" s="998"/>
      <c r="MRN277" s="998"/>
      <c r="MRO277" s="998"/>
      <c r="MRP277" s="998"/>
      <c r="MRQ277" s="844"/>
      <c r="MRR277" s="844"/>
      <c r="MRS277" s="844"/>
      <c r="MRT277" s="844"/>
      <c r="MRU277" s="844"/>
      <c r="MRV277" s="998"/>
      <c r="MRW277" s="998"/>
      <c r="MRX277" s="844"/>
      <c r="MRY277" s="844"/>
      <c r="MRZ277" s="998"/>
      <c r="MSA277" s="998"/>
      <c r="MSB277" s="844"/>
      <c r="MSC277" s="844"/>
      <c r="MSD277" s="998"/>
      <c r="MSE277" s="998"/>
      <c r="MSF277" s="998"/>
      <c r="MSG277" s="998"/>
      <c r="MSH277" s="998"/>
      <c r="MSI277" s="998"/>
      <c r="MSJ277" s="998"/>
      <c r="MSK277" s="844"/>
      <c r="MSL277" s="844"/>
      <c r="MSM277" s="998"/>
      <c r="MSN277" s="998"/>
      <c r="MSO277" s="844"/>
      <c r="MSP277" s="844"/>
      <c r="MSQ277" s="998"/>
      <c r="MSR277" s="998"/>
      <c r="MSS277" s="998"/>
      <c r="MST277" s="998"/>
      <c r="MSU277" s="998"/>
      <c r="MSV277" s="843"/>
      <c r="MSW277" s="845"/>
      <c r="MSX277" s="998"/>
      <c r="MSY277" s="998"/>
      <c r="MSZ277" s="998"/>
      <c r="MTA277" s="998"/>
      <c r="MTB277" s="998"/>
      <c r="MTC277" s="998"/>
      <c r="MTD277" s="998"/>
      <c r="MTE277" s="846"/>
      <c r="MTF277" s="846"/>
      <c r="MTG277" s="846"/>
      <c r="MTH277" s="846"/>
      <c r="MTI277" s="846"/>
      <c r="MTJ277" s="846"/>
      <c r="MTK277" s="846"/>
      <c r="MTL277" s="846"/>
      <c r="MTM277" s="846"/>
      <c r="MTN277" s="846"/>
      <c r="MTO277" s="846"/>
      <c r="MTP277" s="846"/>
      <c r="MTQ277" s="846"/>
      <c r="MTR277" s="846"/>
      <c r="MTS277" s="846"/>
      <c r="MTT277" s="846"/>
      <c r="MTU277" s="846"/>
      <c r="MTV277" s="846"/>
      <c r="MTW277" s="846"/>
      <c r="MTX277" s="846"/>
      <c r="MTY277" s="846"/>
      <c r="MTZ277" s="846"/>
      <c r="MUA277" s="846"/>
      <c r="MUB277" s="846"/>
      <c r="MUC277" s="846"/>
      <c r="MUD277" s="846"/>
      <c r="MUE277" s="846"/>
      <c r="MUF277" s="846"/>
      <c r="MUG277" s="846"/>
      <c r="MUH277" s="846"/>
      <c r="MUI277" s="846"/>
      <c r="MUJ277" s="846"/>
      <c r="MUK277" s="846"/>
      <c r="MUL277" s="846"/>
      <c r="MUM277" s="846"/>
      <c r="MUN277" s="846"/>
      <c r="MUO277" s="846"/>
      <c r="MUP277" s="846"/>
      <c r="MUQ277" s="846"/>
      <c r="MUR277" s="846"/>
      <c r="MUS277" s="846"/>
      <c r="MUT277" s="846"/>
      <c r="MUU277" s="846"/>
      <c r="MUV277" s="846"/>
      <c r="MUW277" s="998"/>
      <c r="MUX277" s="998"/>
      <c r="MUY277" s="998"/>
      <c r="MUZ277" s="998"/>
      <c r="MVA277" s="998"/>
      <c r="MVB277" s="998"/>
      <c r="MVC277" s="998"/>
      <c r="MVD277" s="998"/>
      <c r="MVE277" s="998"/>
      <c r="MVF277" s="998"/>
      <c r="MVG277" s="998"/>
      <c r="MVH277" s="998"/>
      <c r="MVI277" s="998"/>
      <c r="MVJ277" s="998"/>
      <c r="MVK277" s="998"/>
      <c r="MVL277" s="998"/>
      <c r="MVM277" s="998"/>
      <c r="MVN277" s="998"/>
      <c r="MVO277" s="998"/>
      <c r="MVP277" s="998"/>
      <c r="MVQ277" s="998"/>
      <c r="MVR277" s="998"/>
      <c r="MVS277" s="998"/>
      <c r="MVT277" s="998"/>
      <c r="MVU277" s="844"/>
      <c r="MVV277" s="844"/>
      <c r="MVW277" s="844"/>
      <c r="MVX277" s="844"/>
      <c r="MVY277" s="844"/>
      <c r="MVZ277" s="998"/>
      <c r="MWA277" s="998"/>
      <c r="MWB277" s="844"/>
      <c r="MWC277" s="844"/>
      <c r="MWD277" s="998"/>
      <c r="MWE277" s="998"/>
      <c r="MWF277" s="844"/>
      <c r="MWG277" s="844"/>
      <c r="MWH277" s="998"/>
      <c r="MWI277" s="998"/>
      <c r="MWJ277" s="998"/>
      <c r="MWK277" s="998"/>
      <c r="MWL277" s="998"/>
      <c r="MWM277" s="998"/>
      <c r="MWN277" s="998"/>
      <c r="MWO277" s="844"/>
      <c r="MWP277" s="844"/>
      <c r="MWQ277" s="998"/>
      <c r="MWR277" s="998"/>
      <c r="MWS277" s="844"/>
      <c r="MWT277" s="844"/>
      <c r="MWU277" s="998"/>
      <c r="MWV277" s="998"/>
      <c r="MWW277" s="998"/>
      <c r="MWX277" s="998"/>
      <c r="MWY277" s="998"/>
      <c r="MWZ277" s="843"/>
      <c r="MXA277" s="845"/>
      <c r="MXB277" s="998"/>
      <c r="MXC277" s="998"/>
      <c r="MXD277" s="998"/>
      <c r="MXE277" s="998"/>
      <c r="MXF277" s="998"/>
      <c r="MXG277" s="998"/>
      <c r="MXH277" s="998"/>
      <c r="MXI277" s="846"/>
      <c r="MXJ277" s="846"/>
      <c r="MXK277" s="846"/>
      <c r="MXL277" s="846"/>
      <c r="MXM277" s="846"/>
      <c r="MXN277" s="846"/>
      <c r="MXO277" s="846"/>
      <c r="MXP277" s="846"/>
      <c r="MXQ277" s="846"/>
      <c r="MXR277" s="846"/>
      <c r="MXS277" s="846"/>
      <c r="MXT277" s="846"/>
      <c r="MXU277" s="846"/>
      <c r="MXV277" s="846"/>
      <c r="MXW277" s="846"/>
      <c r="MXX277" s="846"/>
      <c r="MXY277" s="846"/>
      <c r="MXZ277" s="846"/>
      <c r="MYA277" s="846"/>
      <c r="MYB277" s="846"/>
      <c r="MYC277" s="846"/>
      <c r="MYD277" s="846"/>
      <c r="MYE277" s="846"/>
      <c r="MYF277" s="846"/>
      <c r="MYG277" s="846"/>
      <c r="MYH277" s="846"/>
      <c r="MYI277" s="846"/>
      <c r="MYJ277" s="846"/>
      <c r="MYK277" s="846"/>
      <c r="MYL277" s="846"/>
      <c r="MYM277" s="846"/>
      <c r="MYN277" s="846"/>
      <c r="MYO277" s="846"/>
      <c r="MYP277" s="846"/>
      <c r="MYQ277" s="846"/>
      <c r="MYR277" s="846"/>
      <c r="MYS277" s="846"/>
      <c r="MYT277" s="846"/>
      <c r="MYU277" s="846"/>
      <c r="MYV277" s="846"/>
      <c r="MYW277" s="846"/>
      <c r="MYX277" s="846"/>
      <c r="MYY277" s="846"/>
      <c r="MYZ277" s="846"/>
      <c r="MZA277" s="998"/>
      <c r="MZB277" s="998"/>
      <c r="MZC277" s="998"/>
      <c r="MZD277" s="998"/>
      <c r="MZE277" s="998"/>
      <c r="MZF277" s="998"/>
      <c r="MZG277" s="998"/>
      <c r="MZH277" s="998"/>
      <c r="MZI277" s="998"/>
      <c r="MZJ277" s="998"/>
      <c r="MZK277" s="998"/>
      <c r="MZL277" s="998"/>
      <c r="MZM277" s="998"/>
      <c r="MZN277" s="998"/>
      <c r="MZO277" s="998"/>
      <c r="MZP277" s="998"/>
      <c r="MZQ277" s="998"/>
      <c r="MZR277" s="998"/>
      <c r="MZS277" s="998"/>
      <c r="MZT277" s="998"/>
      <c r="MZU277" s="998"/>
      <c r="MZV277" s="998"/>
      <c r="MZW277" s="998"/>
      <c r="MZX277" s="998"/>
      <c r="MZY277" s="844"/>
      <c r="MZZ277" s="844"/>
      <c r="NAA277" s="844"/>
      <c r="NAB277" s="844"/>
      <c r="NAC277" s="844"/>
      <c r="NAD277" s="998"/>
      <c r="NAE277" s="998"/>
      <c r="NAF277" s="844"/>
      <c r="NAG277" s="844"/>
      <c r="NAH277" s="998"/>
      <c r="NAI277" s="998"/>
      <c r="NAJ277" s="844"/>
      <c r="NAK277" s="844"/>
      <c r="NAL277" s="998"/>
      <c r="NAM277" s="998"/>
      <c r="NAN277" s="998"/>
      <c r="NAO277" s="998"/>
      <c r="NAP277" s="998"/>
      <c r="NAQ277" s="998"/>
      <c r="NAR277" s="998"/>
      <c r="NAS277" s="844"/>
      <c r="NAT277" s="844"/>
      <c r="NAU277" s="998"/>
      <c r="NAV277" s="998"/>
      <c r="NAW277" s="844"/>
      <c r="NAX277" s="844"/>
      <c r="NAY277" s="998"/>
      <c r="NAZ277" s="998"/>
      <c r="NBA277" s="998"/>
      <c r="NBB277" s="998"/>
      <c r="NBC277" s="998"/>
      <c r="NBD277" s="843"/>
      <c r="NBE277" s="845"/>
      <c r="NBF277" s="998"/>
      <c r="NBG277" s="998"/>
      <c r="NBH277" s="998"/>
      <c r="NBI277" s="998"/>
      <c r="NBJ277" s="998"/>
      <c r="NBK277" s="998"/>
      <c r="NBL277" s="998"/>
      <c r="NBM277" s="846"/>
      <c r="NBN277" s="846"/>
      <c r="NBO277" s="846"/>
      <c r="NBP277" s="846"/>
      <c r="NBQ277" s="846"/>
      <c r="NBR277" s="846"/>
      <c r="NBS277" s="846"/>
      <c r="NBT277" s="846"/>
      <c r="NBU277" s="846"/>
      <c r="NBV277" s="846"/>
      <c r="NBW277" s="846"/>
      <c r="NBX277" s="846"/>
      <c r="NBY277" s="846"/>
      <c r="NBZ277" s="846"/>
      <c r="NCA277" s="846"/>
      <c r="NCB277" s="846"/>
      <c r="NCC277" s="846"/>
      <c r="NCD277" s="846"/>
      <c r="NCE277" s="846"/>
      <c r="NCF277" s="846"/>
      <c r="NCG277" s="846"/>
      <c r="NCH277" s="846"/>
      <c r="NCI277" s="846"/>
      <c r="NCJ277" s="846"/>
      <c r="NCK277" s="846"/>
      <c r="NCL277" s="846"/>
      <c r="NCM277" s="846"/>
      <c r="NCN277" s="846"/>
      <c r="NCO277" s="846"/>
      <c r="NCP277" s="846"/>
      <c r="NCQ277" s="846"/>
      <c r="NCR277" s="846"/>
      <c r="NCS277" s="846"/>
      <c r="NCT277" s="846"/>
      <c r="NCU277" s="846"/>
      <c r="NCV277" s="846"/>
      <c r="NCW277" s="846"/>
      <c r="NCX277" s="846"/>
      <c r="NCY277" s="846"/>
      <c r="NCZ277" s="846"/>
      <c r="NDA277" s="846"/>
      <c r="NDB277" s="846"/>
      <c r="NDC277" s="846"/>
      <c r="NDD277" s="846"/>
      <c r="NDE277" s="998"/>
      <c r="NDF277" s="998"/>
      <c r="NDG277" s="998"/>
      <c r="NDH277" s="998"/>
      <c r="NDI277" s="998"/>
      <c r="NDJ277" s="998"/>
      <c r="NDK277" s="998"/>
      <c r="NDL277" s="998"/>
      <c r="NDM277" s="998"/>
      <c r="NDN277" s="998"/>
      <c r="NDO277" s="998"/>
      <c r="NDP277" s="998"/>
      <c r="NDQ277" s="998"/>
      <c r="NDR277" s="998"/>
      <c r="NDS277" s="998"/>
      <c r="NDT277" s="998"/>
      <c r="NDU277" s="998"/>
      <c r="NDV277" s="998"/>
      <c r="NDW277" s="998"/>
      <c r="NDX277" s="998"/>
      <c r="NDY277" s="998"/>
      <c r="NDZ277" s="998"/>
      <c r="NEA277" s="998"/>
      <c r="NEB277" s="998"/>
      <c r="NEC277" s="844"/>
      <c r="NED277" s="844"/>
      <c r="NEE277" s="844"/>
      <c r="NEF277" s="844"/>
      <c r="NEG277" s="844"/>
      <c r="NEH277" s="998"/>
      <c r="NEI277" s="998"/>
      <c r="NEJ277" s="844"/>
      <c r="NEK277" s="844"/>
      <c r="NEL277" s="998"/>
      <c r="NEM277" s="998"/>
      <c r="NEN277" s="844"/>
      <c r="NEO277" s="844"/>
      <c r="NEP277" s="998"/>
      <c r="NEQ277" s="998"/>
      <c r="NER277" s="998"/>
      <c r="NES277" s="998"/>
      <c r="NET277" s="998"/>
      <c r="NEU277" s="998"/>
      <c r="NEV277" s="998"/>
      <c r="NEW277" s="844"/>
      <c r="NEX277" s="844"/>
      <c r="NEY277" s="998"/>
      <c r="NEZ277" s="998"/>
      <c r="NFA277" s="844"/>
      <c r="NFB277" s="844"/>
      <c r="NFC277" s="998"/>
      <c r="NFD277" s="998"/>
      <c r="NFE277" s="998"/>
      <c r="NFF277" s="998"/>
      <c r="NFG277" s="998"/>
      <c r="NFH277" s="843"/>
      <c r="NFI277" s="845"/>
      <c r="NFJ277" s="998"/>
      <c r="NFK277" s="998"/>
      <c r="NFL277" s="998"/>
      <c r="NFM277" s="998"/>
      <c r="NFN277" s="998"/>
      <c r="NFO277" s="998"/>
      <c r="NFP277" s="998"/>
      <c r="NFQ277" s="846"/>
      <c r="NFR277" s="846"/>
      <c r="NFS277" s="846"/>
      <c r="NFT277" s="846"/>
      <c r="NFU277" s="846"/>
      <c r="NFV277" s="846"/>
      <c r="NFW277" s="846"/>
      <c r="NFX277" s="846"/>
      <c r="NFY277" s="846"/>
      <c r="NFZ277" s="846"/>
      <c r="NGA277" s="846"/>
      <c r="NGB277" s="846"/>
      <c r="NGC277" s="846"/>
      <c r="NGD277" s="846"/>
      <c r="NGE277" s="846"/>
      <c r="NGF277" s="846"/>
      <c r="NGG277" s="846"/>
      <c r="NGH277" s="846"/>
      <c r="NGI277" s="846"/>
      <c r="NGJ277" s="846"/>
      <c r="NGK277" s="846"/>
      <c r="NGL277" s="846"/>
      <c r="NGM277" s="846"/>
      <c r="NGN277" s="846"/>
      <c r="NGO277" s="846"/>
      <c r="NGP277" s="846"/>
      <c r="NGQ277" s="846"/>
      <c r="NGR277" s="846"/>
      <c r="NGS277" s="846"/>
      <c r="NGT277" s="846"/>
      <c r="NGU277" s="846"/>
      <c r="NGV277" s="846"/>
      <c r="NGW277" s="846"/>
      <c r="NGX277" s="846"/>
      <c r="NGY277" s="846"/>
      <c r="NGZ277" s="846"/>
      <c r="NHA277" s="846"/>
      <c r="NHB277" s="846"/>
      <c r="NHC277" s="846"/>
      <c r="NHD277" s="846"/>
      <c r="NHE277" s="846"/>
      <c r="NHF277" s="846"/>
      <c r="NHG277" s="846"/>
      <c r="NHH277" s="846"/>
      <c r="NHI277" s="998"/>
      <c r="NHJ277" s="998"/>
      <c r="NHK277" s="998"/>
      <c r="NHL277" s="998"/>
      <c r="NHM277" s="998"/>
      <c r="NHN277" s="998"/>
      <c r="NHO277" s="998"/>
      <c r="NHP277" s="998"/>
      <c r="NHQ277" s="998"/>
      <c r="NHR277" s="998"/>
      <c r="NHS277" s="998"/>
      <c r="NHT277" s="998"/>
      <c r="NHU277" s="998"/>
      <c r="NHV277" s="998"/>
      <c r="NHW277" s="998"/>
      <c r="NHX277" s="998"/>
      <c r="NHY277" s="998"/>
      <c r="NHZ277" s="998"/>
      <c r="NIA277" s="998"/>
      <c r="NIB277" s="998"/>
      <c r="NIC277" s="998"/>
      <c r="NID277" s="998"/>
      <c r="NIE277" s="998"/>
      <c r="NIF277" s="998"/>
      <c r="NIG277" s="844"/>
      <c r="NIH277" s="844"/>
      <c r="NII277" s="844"/>
      <c r="NIJ277" s="844"/>
      <c r="NIK277" s="844"/>
      <c r="NIL277" s="998"/>
      <c r="NIM277" s="998"/>
      <c r="NIN277" s="844"/>
      <c r="NIO277" s="844"/>
      <c r="NIP277" s="998"/>
      <c r="NIQ277" s="998"/>
      <c r="NIR277" s="844"/>
      <c r="NIS277" s="844"/>
      <c r="NIT277" s="998"/>
      <c r="NIU277" s="998"/>
      <c r="NIV277" s="998"/>
      <c r="NIW277" s="998"/>
      <c r="NIX277" s="998"/>
      <c r="NIY277" s="998"/>
      <c r="NIZ277" s="998"/>
      <c r="NJA277" s="844"/>
      <c r="NJB277" s="844"/>
      <c r="NJC277" s="998"/>
      <c r="NJD277" s="998"/>
      <c r="NJE277" s="844"/>
      <c r="NJF277" s="844"/>
      <c r="NJG277" s="998"/>
      <c r="NJH277" s="998"/>
      <c r="NJI277" s="998"/>
      <c r="NJJ277" s="998"/>
      <c r="NJK277" s="998"/>
      <c r="NJL277" s="843"/>
      <c r="NJM277" s="845"/>
      <c r="NJN277" s="998"/>
      <c r="NJO277" s="998"/>
      <c r="NJP277" s="998"/>
      <c r="NJQ277" s="998"/>
      <c r="NJR277" s="998"/>
      <c r="NJS277" s="998"/>
      <c r="NJT277" s="998"/>
      <c r="NJU277" s="846"/>
      <c r="NJV277" s="846"/>
      <c r="NJW277" s="846"/>
      <c r="NJX277" s="846"/>
      <c r="NJY277" s="846"/>
      <c r="NJZ277" s="846"/>
      <c r="NKA277" s="846"/>
      <c r="NKB277" s="846"/>
      <c r="NKC277" s="846"/>
      <c r="NKD277" s="846"/>
      <c r="NKE277" s="846"/>
      <c r="NKF277" s="846"/>
      <c r="NKG277" s="846"/>
      <c r="NKH277" s="846"/>
      <c r="NKI277" s="846"/>
      <c r="NKJ277" s="846"/>
      <c r="NKK277" s="846"/>
      <c r="NKL277" s="846"/>
      <c r="NKM277" s="846"/>
      <c r="NKN277" s="846"/>
      <c r="NKO277" s="846"/>
      <c r="NKP277" s="846"/>
      <c r="NKQ277" s="846"/>
      <c r="NKR277" s="846"/>
      <c r="NKS277" s="846"/>
      <c r="NKT277" s="846"/>
      <c r="NKU277" s="846"/>
      <c r="NKV277" s="846"/>
      <c r="NKW277" s="846"/>
      <c r="NKX277" s="846"/>
      <c r="NKY277" s="846"/>
      <c r="NKZ277" s="846"/>
      <c r="NLA277" s="846"/>
      <c r="NLB277" s="846"/>
      <c r="NLC277" s="846"/>
      <c r="NLD277" s="846"/>
      <c r="NLE277" s="846"/>
      <c r="NLF277" s="846"/>
      <c r="NLG277" s="846"/>
      <c r="NLH277" s="846"/>
      <c r="NLI277" s="846"/>
      <c r="NLJ277" s="846"/>
      <c r="NLK277" s="846"/>
      <c r="NLL277" s="846"/>
      <c r="NLM277" s="998"/>
      <c r="NLN277" s="998"/>
      <c r="NLO277" s="998"/>
      <c r="NLP277" s="998"/>
      <c r="NLQ277" s="998"/>
      <c r="NLR277" s="998"/>
      <c r="NLS277" s="998"/>
      <c r="NLT277" s="998"/>
      <c r="NLU277" s="998"/>
      <c r="NLV277" s="998"/>
      <c r="NLW277" s="998"/>
      <c r="NLX277" s="998"/>
      <c r="NLY277" s="998"/>
      <c r="NLZ277" s="998"/>
      <c r="NMA277" s="998"/>
      <c r="NMB277" s="998"/>
      <c r="NMC277" s="998"/>
      <c r="NMD277" s="998"/>
      <c r="NME277" s="998"/>
      <c r="NMF277" s="998"/>
      <c r="NMG277" s="998"/>
      <c r="NMH277" s="998"/>
      <c r="NMI277" s="998"/>
      <c r="NMJ277" s="998"/>
      <c r="NMK277" s="844"/>
      <c r="NML277" s="844"/>
      <c r="NMM277" s="844"/>
      <c r="NMN277" s="844"/>
      <c r="NMO277" s="844"/>
      <c r="NMP277" s="998"/>
      <c r="NMQ277" s="998"/>
      <c r="NMR277" s="844"/>
      <c r="NMS277" s="844"/>
      <c r="NMT277" s="998"/>
      <c r="NMU277" s="998"/>
      <c r="NMV277" s="844"/>
      <c r="NMW277" s="844"/>
      <c r="NMX277" s="998"/>
      <c r="NMY277" s="998"/>
      <c r="NMZ277" s="998"/>
      <c r="NNA277" s="998"/>
      <c r="NNB277" s="998"/>
      <c r="NNC277" s="998"/>
      <c r="NND277" s="998"/>
      <c r="NNE277" s="844"/>
      <c r="NNF277" s="844"/>
      <c r="NNG277" s="998"/>
      <c r="NNH277" s="998"/>
      <c r="NNI277" s="844"/>
      <c r="NNJ277" s="844"/>
      <c r="NNK277" s="998"/>
      <c r="NNL277" s="998"/>
      <c r="NNM277" s="998"/>
      <c r="NNN277" s="998"/>
      <c r="NNO277" s="998"/>
      <c r="NNP277" s="843"/>
      <c r="NNQ277" s="845"/>
      <c r="NNR277" s="998"/>
      <c r="NNS277" s="998"/>
      <c r="NNT277" s="998"/>
      <c r="NNU277" s="998"/>
      <c r="NNV277" s="998"/>
      <c r="NNW277" s="998"/>
      <c r="NNX277" s="998"/>
      <c r="NNY277" s="846"/>
      <c r="NNZ277" s="846"/>
      <c r="NOA277" s="846"/>
      <c r="NOB277" s="846"/>
      <c r="NOC277" s="846"/>
      <c r="NOD277" s="846"/>
      <c r="NOE277" s="846"/>
      <c r="NOF277" s="846"/>
      <c r="NOG277" s="846"/>
      <c r="NOH277" s="846"/>
      <c r="NOI277" s="846"/>
      <c r="NOJ277" s="846"/>
      <c r="NOK277" s="846"/>
      <c r="NOL277" s="846"/>
      <c r="NOM277" s="846"/>
      <c r="NON277" s="846"/>
      <c r="NOO277" s="846"/>
      <c r="NOP277" s="846"/>
      <c r="NOQ277" s="846"/>
      <c r="NOR277" s="846"/>
      <c r="NOS277" s="846"/>
      <c r="NOT277" s="846"/>
      <c r="NOU277" s="846"/>
      <c r="NOV277" s="846"/>
      <c r="NOW277" s="846"/>
      <c r="NOX277" s="846"/>
      <c r="NOY277" s="846"/>
      <c r="NOZ277" s="846"/>
      <c r="NPA277" s="846"/>
      <c r="NPB277" s="846"/>
      <c r="NPC277" s="846"/>
      <c r="NPD277" s="846"/>
      <c r="NPE277" s="846"/>
      <c r="NPF277" s="846"/>
      <c r="NPG277" s="846"/>
      <c r="NPH277" s="846"/>
      <c r="NPI277" s="846"/>
      <c r="NPJ277" s="846"/>
      <c r="NPK277" s="846"/>
      <c r="NPL277" s="846"/>
      <c r="NPM277" s="846"/>
      <c r="NPN277" s="846"/>
      <c r="NPO277" s="846"/>
      <c r="NPP277" s="846"/>
      <c r="NPQ277" s="998"/>
      <c r="NPR277" s="998"/>
      <c r="NPS277" s="998"/>
      <c r="NPT277" s="998"/>
      <c r="NPU277" s="998"/>
      <c r="NPV277" s="998"/>
      <c r="NPW277" s="998"/>
      <c r="NPX277" s="998"/>
      <c r="NPY277" s="998"/>
      <c r="NPZ277" s="998"/>
      <c r="NQA277" s="998"/>
      <c r="NQB277" s="998"/>
      <c r="NQC277" s="998"/>
      <c r="NQD277" s="998"/>
      <c r="NQE277" s="998"/>
      <c r="NQF277" s="998"/>
      <c r="NQG277" s="998"/>
      <c r="NQH277" s="998"/>
      <c r="NQI277" s="998"/>
      <c r="NQJ277" s="998"/>
      <c r="NQK277" s="998"/>
      <c r="NQL277" s="998"/>
      <c r="NQM277" s="998"/>
      <c r="NQN277" s="998"/>
      <c r="NQO277" s="844"/>
      <c r="NQP277" s="844"/>
      <c r="NQQ277" s="844"/>
      <c r="NQR277" s="844"/>
      <c r="NQS277" s="844"/>
      <c r="NQT277" s="998"/>
      <c r="NQU277" s="998"/>
      <c r="NQV277" s="844"/>
      <c r="NQW277" s="844"/>
      <c r="NQX277" s="998"/>
      <c r="NQY277" s="998"/>
      <c r="NQZ277" s="844"/>
      <c r="NRA277" s="844"/>
      <c r="NRB277" s="998"/>
      <c r="NRC277" s="998"/>
      <c r="NRD277" s="998"/>
      <c r="NRE277" s="998"/>
      <c r="NRF277" s="998"/>
      <c r="NRG277" s="998"/>
      <c r="NRH277" s="998"/>
      <c r="NRI277" s="844"/>
      <c r="NRJ277" s="844"/>
      <c r="NRK277" s="998"/>
      <c r="NRL277" s="998"/>
      <c r="NRM277" s="844"/>
      <c r="NRN277" s="844"/>
      <c r="NRO277" s="998"/>
      <c r="NRP277" s="998"/>
      <c r="NRQ277" s="998"/>
      <c r="NRR277" s="998"/>
      <c r="NRS277" s="998"/>
      <c r="NRT277" s="843"/>
      <c r="NRU277" s="845"/>
      <c r="NRV277" s="998"/>
      <c r="NRW277" s="998"/>
      <c r="NRX277" s="998"/>
      <c r="NRY277" s="998"/>
      <c r="NRZ277" s="998"/>
      <c r="NSA277" s="998"/>
      <c r="NSB277" s="998"/>
      <c r="NSC277" s="846"/>
      <c r="NSD277" s="846"/>
      <c r="NSE277" s="846"/>
      <c r="NSF277" s="846"/>
      <c r="NSG277" s="846"/>
      <c r="NSH277" s="846"/>
      <c r="NSI277" s="846"/>
      <c r="NSJ277" s="846"/>
      <c r="NSK277" s="846"/>
      <c r="NSL277" s="846"/>
      <c r="NSM277" s="846"/>
      <c r="NSN277" s="846"/>
      <c r="NSO277" s="846"/>
      <c r="NSP277" s="846"/>
      <c r="NSQ277" s="846"/>
      <c r="NSR277" s="846"/>
      <c r="NSS277" s="846"/>
      <c r="NST277" s="846"/>
      <c r="NSU277" s="846"/>
      <c r="NSV277" s="846"/>
      <c r="NSW277" s="846"/>
      <c r="NSX277" s="846"/>
      <c r="NSY277" s="846"/>
      <c r="NSZ277" s="846"/>
      <c r="NTA277" s="846"/>
      <c r="NTB277" s="846"/>
      <c r="NTC277" s="846"/>
      <c r="NTD277" s="846"/>
      <c r="NTE277" s="846"/>
      <c r="NTF277" s="846"/>
      <c r="NTG277" s="846"/>
      <c r="NTH277" s="846"/>
      <c r="NTI277" s="846"/>
      <c r="NTJ277" s="846"/>
      <c r="NTK277" s="846"/>
      <c r="NTL277" s="846"/>
      <c r="NTM277" s="846"/>
      <c r="NTN277" s="846"/>
      <c r="NTO277" s="846"/>
      <c r="NTP277" s="846"/>
      <c r="NTQ277" s="846"/>
      <c r="NTR277" s="846"/>
      <c r="NTS277" s="846"/>
      <c r="NTT277" s="846"/>
      <c r="NTU277" s="998"/>
      <c r="NTV277" s="998"/>
      <c r="NTW277" s="998"/>
      <c r="NTX277" s="998"/>
      <c r="NTY277" s="998"/>
      <c r="NTZ277" s="998"/>
      <c r="NUA277" s="998"/>
      <c r="NUB277" s="998"/>
      <c r="NUC277" s="998"/>
      <c r="NUD277" s="998"/>
      <c r="NUE277" s="998"/>
      <c r="NUF277" s="998"/>
      <c r="NUG277" s="998"/>
      <c r="NUH277" s="998"/>
      <c r="NUI277" s="998"/>
      <c r="NUJ277" s="998"/>
      <c r="NUK277" s="998"/>
      <c r="NUL277" s="998"/>
      <c r="NUM277" s="998"/>
      <c r="NUN277" s="998"/>
      <c r="NUO277" s="998"/>
      <c r="NUP277" s="998"/>
      <c r="NUQ277" s="998"/>
      <c r="NUR277" s="998"/>
      <c r="NUS277" s="844"/>
      <c r="NUT277" s="844"/>
      <c r="NUU277" s="844"/>
      <c r="NUV277" s="844"/>
      <c r="NUW277" s="844"/>
      <c r="NUX277" s="998"/>
      <c r="NUY277" s="998"/>
      <c r="NUZ277" s="844"/>
      <c r="NVA277" s="844"/>
      <c r="NVB277" s="998"/>
      <c r="NVC277" s="998"/>
      <c r="NVD277" s="844"/>
      <c r="NVE277" s="844"/>
      <c r="NVF277" s="998"/>
      <c r="NVG277" s="998"/>
      <c r="NVH277" s="998"/>
      <c r="NVI277" s="998"/>
      <c r="NVJ277" s="998"/>
      <c r="NVK277" s="998"/>
      <c r="NVL277" s="998"/>
      <c r="NVM277" s="844"/>
      <c r="NVN277" s="844"/>
      <c r="NVO277" s="998"/>
      <c r="NVP277" s="998"/>
      <c r="NVQ277" s="844"/>
      <c r="NVR277" s="844"/>
      <c r="NVS277" s="998"/>
      <c r="NVT277" s="998"/>
      <c r="NVU277" s="998"/>
      <c r="NVV277" s="998"/>
      <c r="NVW277" s="998"/>
      <c r="NVX277" s="843"/>
      <c r="NVY277" s="845"/>
      <c r="NVZ277" s="998"/>
      <c r="NWA277" s="998"/>
      <c r="NWB277" s="998"/>
      <c r="NWC277" s="998"/>
      <c r="NWD277" s="998"/>
      <c r="NWE277" s="998"/>
      <c r="NWF277" s="998"/>
      <c r="NWG277" s="846"/>
      <c r="NWH277" s="846"/>
      <c r="NWI277" s="846"/>
      <c r="NWJ277" s="846"/>
      <c r="NWK277" s="846"/>
      <c r="NWL277" s="846"/>
      <c r="NWM277" s="846"/>
      <c r="NWN277" s="846"/>
      <c r="NWO277" s="846"/>
      <c r="NWP277" s="846"/>
      <c r="NWQ277" s="846"/>
      <c r="NWR277" s="846"/>
      <c r="NWS277" s="846"/>
      <c r="NWT277" s="846"/>
      <c r="NWU277" s="846"/>
      <c r="NWV277" s="846"/>
      <c r="NWW277" s="846"/>
      <c r="NWX277" s="846"/>
      <c r="NWY277" s="846"/>
      <c r="NWZ277" s="846"/>
      <c r="NXA277" s="846"/>
      <c r="NXB277" s="846"/>
      <c r="NXC277" s="846"/>
      <c r="NXD277" s="846"/>
      <c r="NXE277" s="846"/>
      <c r="NXF277" s="846"/>
      <c r="NXG277" s="846"/>
      <c r="NXH277" s="846"/>
      <c r="NXI277" s="846"/>
      <c r="NXJ277" s="846"/>
      <c r="NXK277" s="846"/>
      <c r="NXL277" s="846"/>
      <c r="NXM277" s="846"/>
      <c r="NXN277" s="846"/>
      <c r="NXO277" s="846"/>
      <c r="NXP277" s="846"/>
      <c r="NXQ277" s="846"/>
      <c r="NXR277" s="846"/>
      <c r="NXS277" s="846"/>
      <c r="NXT277" s="846"/>
      <c r="NXU277" s="846"/>
      <c r="NXV277" s="846"/>
      <c r="NXW277" s="846"/>
      <c r="NXX277" s="846"/>
      <c r="NXY277" s="998"/>
      <c r="NXZ277" s="998"/>
      <c r="NYA277" s="998"/>
      <c r="NYB277" s="998"/>
      <c r="NYC277" s="998"/>
      <c r="NYD277" s="998"/>
      <c r="NYE277" s="998"/>
      <c r="NYF277" s="998"/>
      <c r="NYG277" s="998"/>
      <c r="NYH277" s="998"/>
      <c r="NYI277" s="998"/>
      <c r="NYJ277" s="998"/>
      <c r="NYK277" s="998"/>
      <c r="NYL277" s="998"/>
      <c r="NYM277" s="998"/>
      <c r="NYN277" s="998"/>
      <c r="NYO277" s="998"/>
      <c r="NYP277" s="998"/>
      <c r="NYQ277" s="998"/>
      <c r="NYR277" s="998"/>
      <c r="NYS277" s="998"/>
      <c r="NYT277" s="998"/>
      <c r="NYU277" s="998"/>
      <c r="NYV277" s="998"/>
      <c r="NYW277" s="844"/>
      <c r="NYX277" s="844"/>
      <c r="NYY277" s="844"/>
      <c r="NYZ277" s="844"/>
      <c r="NZA277" s="844"/>
      <c r="NZB277" s="998"/>
      <c r="NZC277" s="998"/>
      <c r="NZD277" s="844"/>
      <c r="NZE277" s="844"/>
      <c r="NZF277" s="998"/>
      <c r="NZG277" s="998"/>
      <c r="NZH277" s="844"/>
      <c r="NZI277" s="844"/>
      <c r="NZJ277" s="998"/>
      <c r="NZK277" s="998"/>
      <c r="NZL277" s="998"/>
      <c r="NZM277" s="998"/>
      <c r="NZN277" s="998"/>
      <c r="NZO277" s="998"/>
      <c r="NZP277" s="998"/>
      <c r="NZQ277" s="844"/>
      <c r="NZR277" s="844"/>
      <c r="NZS277" s="998"/>
      <c r="NZT277" s="998"/>
      <c r="NZU277" s="844"/>
      <c r="NZV277" s="844"/>
      <c r="NZW277" s="998"/>
      <c r="NZX277" s="998"/>
      <c r="NZY277" s="998"/>
      <c r="NZZ277" s="998"/>
      <c r="OAA277" s="998"/>
      <c r="OAB277" s="843"/>
      <c r="OAC277" s="845"/>
      <c r="OAD277" s="998"/>
      <c r="OAE277" s="998"/>
      <c r="OAF277" s="998"/>
      <c r="OAG277" s="998"/>
      <c r="OAH277" s="998"/>
      <c r="OAI277" s="998"/>
      <c r="OAJ277" s="998"/>
      <c r="OAK277" s="846"/>
      <c r="OAL277" s="846"/>
      <c r="OAM277" s="846"/>
      <c r="OAN277" s="846"/>
      <c r="OAO277" s="846"/>
      <c r="OAP277" s="846"/>
      <c r="OAQ277" s="846"/>
      <c r="OAR277" s="846"/>
      <c r="OAS277" s="846"/>
      <c r="OAT277" s="846"/>
      <c r="OAU277" s="846"/>
      <c r="OAV277" s="846"/>
      <c r="OAW277" s="846"/>
      <c r="OAX277" s="846"/>
      <c r="OAY277" s="846"/>
      <c r="OAZ277" s="846"/>
      <c r="OBA277" s="846"/>
      <c r="OBB277" s="846"/>
      <c r="OBC277" s="846"/>
      <c r="OBD277" s="846"/>
      <c r="OBE277" s="846"/>
      <c r="OBF277" s="846"/>
      <c r="OBG277" s="846"/>
      <c r="OBH277" s="846"/>
      <c r="OBI277" s="846"/>
      <c r="OBJ277" s="846"/>
      <c r="OBK277" s="846"/>
      <c r="OBL277" s="846"/>
      <c r="OBM277" s="846"/>
      <c r="OBN277" s="846"/>
      <c r="OBO277" s="846"/>
      <c r="OBP277" s="846"/>
      <c r="OBQ277" s="846"/>
      <c r="OBR277" s="846"/>
      <c r="OBS277" s="846"/>
      <c r="OBT277" s="846"/>
      <c r="OBU277" s="846"/>
      <c r="OBV277" s="846"/>
      <c r="OBW277" s="846"/>
      <c r="OBX277" s="846"/>
      <c r="OBY277" s="846"/>
      <c r="OBZ277" s="846"/>
      <c r="OCA277" s="846"/>
      <c r="OCB277" s="846"/>
      <c r="OCC277" s="998"/>
      <c r="OCD277" s="998"/>
      <c r="OCE277" s="998"/>
      <c r="OCF277" s="998"/>
      <c r="OCG277" s="998"/>
      <c r="OCH277" s="998"/>
      <c r="OCI277" s="998"/>
      <c r="OCJ277" s="998"/>
      <c r="OCK277" s="998"/>
      <c r="OCL277" s="998"/>
      <c r="OCM277" s="998"/>
      <c r="OCN277" s="998"/>
      <c r="OCO277" s="998"/>
      <c r="OCP277" s="998"/>
      <c r="OCQ277" s="998"/>
      <c r="OCR277" s="998"/>
      <c r="OCS277" s="998"/>
      <c r="OCT277" s="998"/>
      <c r="OCU277" s="998"/>
      <c r="OCV277" s="998"/>
      <c r="OCW277" s="998"/>
      <c r="OCX277" s="998"/>
      <c r="OCY277" s="998"/>
      <c r="OCZ277" s="998"/>
      <c r="ODA277" s="844"/>
      <c r="ODB277" s="844"/>
      <c r="ODC277" s="844"/>
      <c r="ODD277" s="844"/>
      <c r="ODE277" s="844"/>
      <c r="ODF277" s="998"/>
      <c r="ODG277" s="998"/>
      <c r="ODH277" s="844"/>
      <c r="ODI277" s="844"/>
      <c r="ODJ277" s="998"/>
      <c r="ODK277" s="998"/>
      <c r="ODL277" s="844"/>
      <c r="ODM277" s="844"/>
      <c r="ODN277" s="998"/>
      <c r="ODO277" s="998"/>
      <c r="ODP277" s="998"/>
      <c r="ODQ277" s="998"/>
      <c r="ODR277" s="998"/>
      <c r="ODS277" s="998"/>
      <c r="ODT277" s="998"/>
      <c r="ODU277" s="844"/>
      <c r="ODV277" s="844"/>
      <c r="ODW277" s="998"/>
      <c r="ODX277" s="998"/>
      <c r="ODY277" s="844"/>
      <c r="ODZ277" s="844"/>
      <c r="OEA277" s="998"/>
      <c r="OEB277" s="998"/>
      <c r="OEC277" s="998"/>
      <c r="OED277" s="998"/>
      <c r="OEE277" s="998"/>
      <c r="OEF277" s="843"/>
      <c r="OEG277" s="845"/>
      <c r="OEH277" s="998"/>
      <c r="OEI277" s="998"/>
      <c r="OEJ277" s="998"/>
      <c r="OEK277" s="998"/>
      <c r="OEL277" s="998"/>
      <c r="OEM277" s="998"/>
      <c r="OEN277" s="998"/>
      <c r="OEO277" s="846"/>
      <c r="OEP277" s="846"/>
      <c r="OEQ277" s="846"/>
      <c r="OER277" s="846"/>
      <c r="OES277" s="846"/>
      <c r="OET277" s="846"/>
      <c r="OEU277" s="846"/>
      <c r="OEV277" s="846"/>
      <c r="OEW277" s="846"/>
      <c r="OEX277" s="846"/>
      <c r="OEY277" s="846"/>
      <c r="OEZ277" s="846"/>
      <c r="OFA277" s="846"/>
      <c r="OFB277" s="846"/>
      <c r="OFC277" s="846"/>
      <c r="OFD277" s="846"/>
      <c r="OFE277" s="846"/>
      <c r="OFF277" s="846"/>
      <c r="OFG277" s="846"/>
      <c r="OFH277" s="846"/>
      <c r="OFI277" s="846"/>
      <c r="OFJ277" s="846"/>
      <c r="OFK277" s="846"/>
      <c r="OFL277" s="846"/>
      <c r="OFM277" s="846"/>
      <c r="OFN277" s="846"/>
      <c r="OFO277" s="846"/>
      <c r="OFP277" s="846"/>
      <c r="OFQ277" s="846"/>
      <c r="OFR277" s="846"/>
      <c r="OFS277" s="846"/>
      <c r="OFT277" s="846"/>
      <c r="OFU277" s="846"/>
      <c r="OFV277" s="846"/>
      <c r="OFW277" s="846"/>
      <c r="OFX277" s="846"/>
      <c r="OFY277" s="846"/>
      <c r="OFZ277" s="846"/>
      <c r="OGA277" s="846"/>
      <c r="OGB277" s="846"/>
      <c r="OGC277" s="846"/>
      <c r="OGD277" s="846"/>
      <c r="OGE277" s="846"/>
      <c r="OGF277" s="846"/>
      <c r="OGG277" s="998"/>
      <c r="OGH277" s="998"/>
      <c r="OGI277" s="998"/>
      <c r="OGJ277" s="998"/>
      <c r="OGK277" s="998"/>
      <c r="OGL277" s="998"/>
      <c r="OGM277" s="998"/>
      <c r="OGN277" s="998"/>
      <c r="OGO277" s="998"/>
      <c r="OGP277" s="998"/>
      <c r="OGQ277" s="998"/>
      <c r="OGR277" s="998"/>
      <c r="OGS277" s="998"/>
      <c r="OGT277" s="998"/>
      <c r="OGU277" s="998"/>
      <c r="OGV277" s="998"/>
      <c r="OGW277" s="998"/>
      <c r="OGX277" s="998"/>
      <c r="OGY277" s="998"/>
      <c r="OGZ277" s="998"/>
      <c r="OHA277" s="998"/>
      <c r="OHB277" s="998"/>
      <c r="OHC277" s="998"/>
      <c r="OHD277" s="998"/>
      <c r="OHE277" s="844"/>
      <c r="OHF277" s="844"/>
      <c r="OHG277" s="844"/>
      <c r="OHH277" s="844"/>
      <c r="OHI277" s="844"/>
      <c r="OHJ277" s="998"/>
      <c r="OHK277" s="998"/>
      <c r="OHL277" s="844"/>
      <c r="OHM277" s="844"/>
      <c r="OHN277" s="998"/>
      <c r="OHO277" s="998"/>
      <c r="OHP277" s="844"/>
      <c r="OHQ277" s="844"/>
      <c r="OHR277" s="998"/>
      <c r="OHS277" s="998"/>
      <c r="OHT277" s="998"/>
      <c r="OHU277" s="998"/>
      <c r="OHV277" s="998"/>
      <c r="OHW277" s="998"/>
      <c r="OHX277" s="998"/>
      <c r="OHY277" s="844"/>
      <c r="OHZ277" s="844"/>
      <c r="OIA277" s="998"/>
      <c r="OIB277" s="998"/>
      <c r="OIC277" s="844"/>
      <c r="OID277" s="844"/>
      <c r="OIE277" s="998"/>
      <c r="OIF277" s="998"/>
      <c r="OIG277" s="998"/>
      <c r="OIH277" s="998"/>
      <c r="OII277" s="998"/>
      <c r="OIJ277" s="843"/>
      <c r="OIK277" s="845"/>
      <c r="OIL277" s="998"/>
      <c r="OIM277" s="998"/>
      <c r="OIN277" s="998"/>
      <c r="OIO277" s="998"/>
      <c r="OIP277" s="998"/>
      <c r="OIQ277" s="998"/>
      <c r="OIR277" s="998"/>
      <c r="OIS277" s="846"/>
      <c r="OIT277" s="846"/>
      <c r="OIU277" s="846"/>
      <c r="OIV277" s="846"/>
      <c r="OIW277" s="846"/>
      <c r="OIX277" s="846"/>
      <c r="OIY277" s="846"/>
      <c r="OIZ277" s="846"/>
      <c r="OJA277" s="846"/>
      <c r="OJB277" s="846"/>
      <c r="OJC277" s="846"/>
      <c r="OJD277" s="846"/>
      <c r="OJE277" s="846"/>
      <c r="OJF277" s="846"/>
      <c r="OJG277" s="846"/>
      <c r="OJH277" s="846"/>
      <c r="OJI277" s="846"/>
      <c r="OJJ277" s="846"/>
      <c r="OJK277" s="846"/>
      <c r="OJL277" s="846"/>
      <c r="OJM277" s="846"/>
      <c r="OJN277" s="846"/>
      <c r="OJO277" s="846"/>
      <c r="OJP277" s="846"/>
      <c r="OJQ277" s="846"/>
      <c r="OJR277" s="846"/>
      <c r="OJS277" s="846"/>
      <c r="OJT277" s="846"/>
      <c r="OJU277" s="846"/>
      <c r="OJV277" s="846"/>
      <c r="OJW277" s="846"/>
      <c r="OJX277" s="846"/>
      <c r="OJY277" s="846"/>
      <c r="OJZ277" s="846"/>
      <c r="OKA277" s="846"/>
      <c r="OKB277" s="846"/>
      <c r="OKC277" s="846"/>
      <c r="OKD277" s="846"/>
      <c r="OKE277" s="846"/>
      <c r="OKF277" s="846"/>
      <c r="OKG277" s="846"/>
      <c r="OKH277" s="846"/>
      <c r="OKI277" s="846"/>
      <c r="OKJ277" s="846"/>
      <c r="OKK277" s="998"/>
      <c r="OKL277" s="998"/>
      <c r="OKM277" s="998"/>
      <c r="OKN277" s="998"/>
      <c r="OKO277" s="998"/>
      <c r="OKP277" s="998"/>
      <c r="OKQ277" s="998"/>
      <c r="OKR277" s="998"/>
      <c r="OKS277" s="998"/>
      <c r="OKT277" s="998"/>
      <c r="OKU277" s="998"/>
      <c r="OKV277" s="998"/>
      <c r="OKW277" s="998"/>
      <c r="OKX277" s="998"/>
      <c r="OKY277" s="998"/>
      <c r="OKZ277" s="998"/>
      <c r="OLA277" s="998"/>
      <c r="OLB277" s="998"/>
      <c r="OLC277" s="998"/>
      <c r="OLD277" s="998"/>
      <c r="OLE277" s="998"/>
      <c r="OLF277" s="998"/>
      <c r="OLG277" s="998"/>
      <c r="OLH277" s="998"/>
      <c r="OLI277" s="844"/>
      <c r="OLJ277" s="844"/>
      <c r="OLK277" s="844"/>
      <c r="OLL277" s="844"/>
      <c r="OLM277" s="844"/>
      <c r="OLN277" s="998"/>
      <c r="OLO277" s="998"/>
      <c r="OLP277" s="844"/>
      <c r="OLQ277" s="844"/>
      <c r="OLR277" s="998"/>
      <c r="OLS277" s="998"/>
      <c r="OLT277" s="844"/>
      <c r="OLU277" s="844"/>
      <c r="OLV277" s="998"/>
      <c r="OLW277" s="998"/>
      <c r="OLX277" s="998"/>
      <c r="OLY277" s="998"/>
      <c r="OLZ277" s="998"/>
      <c r="OMA277" s="998"/>
      <c r="OMB277" s="998"/>
      <c r="OMC277" s="844"/>
      <c r="OMD277" s="844"/>
      <c r="OME277" s="998"/>
      <c r="OMF277" s="998"/>
      <c r="OMG277" s="844"/>
      <c r="OMH277" s="844"/>
      <c r="OMI277" s="998"/>
      <c r="OMJ277" s="998"/>
      <c r="OMK277" s="998"/>
      <c r="OML277" s="998"/>
      <c r="OMM277" s="998"/>
      <c r="OMN277" s="843"/>
      <c r="OMO277" s="845"/>
      <c r="OMP277" s="998"/>
      <c r="OMQ277" s="998"/>
      <c r="OMR277" s="998"/>
      <c r="OMS277" s="998"/>
      <c r="OMT277" s="998"/>
      <c r="OMU277" s="998"/>
      <c r="OMV277" s="998"/>
      <c r="OMW277" s="846"/>
      <c r="OMX277" s="846"/>
      <c r="OMY277" s="846"/>
      <c r="OMZ277" s="846"/>
      <c r="ONA277" s="846"/>
      <c r="ONB277" s="846"/>
      <c r="ONC277" s="846"/>
      <c r="OND277" s="846"/>
      <c r="ONE277" s="846"/>
      <c r="ONF277" s="846"/>
      <c r="ONG277" s="846"/>
      <c r="ONH277" s="846"/>
      <c r="ONI277" s="846"/>
      <c r="ONJ277" s="846"/>
      <c r="ONK277" s="846"/>
      <c r="ONL277" s="846"/>
      <c r="ONM277" s="846"/>
      <c r="ONN277" s="846"/>
      <c r="ONO277" s="846"/>
      <c r="ONP277" s="846"/>
      <c r="ONQ277" s="846"/>
      <c r="ONR277" s="846"/>
      <c r="ONS277" s="846"/>
      <c r="ONT277" s="846"/>
      <c r="ONU277" s="846"/>
      <c r="ONV277" s="846"/>
      <c r="ONW277" s="846"/>
      <c r="ONX277" s="846"/>
      <c r="ONY277" s="846"/>
      <c r="ONZ277" s="846"/>
      <c r="OOA277" s="846"/>
      <c r="OOB277" s="846"/>
      <c r="OOC277" s="846"/>
      <c r="OOD277" s="846"/>
      <c r="OOE277" s="846"/>
      <c r="OOF277" s="846"/>
      <c r="OOG277" s="846"/>
      <c r="OOH277" s="846"/>
      <c r="OOI277" s="846"/>
      <c r="OOJ277" s="846"/>
      <c r="OOK277" s="846"/>
      <c r="OOL277" s="846"/>
      <c r="OOM277" s="846"/>
      <c r="OON277" s="846"/>
      <c r="OOO277" s="998"/>
      <c r="OOP277" s="998"/>
      <c r="OOQ277" s="998"/>
      <c r="OOR277" s="998"/>
      <c r="OOS277" s="998"/>
      <c r="OOT277" s="998"/>
      <c r="OOU277" s="998"/>
      <c r="OOV277" s="998"/>
      <c r="OOW277" s="998"/>
      <c r="OOX277" s="998"/>
      <c r="OOY277" s="998"/>
      <c r="OOZ277" s="998"/>
      <c r="OPA277" s="998"/>
      <c r="OPB277" s="998"/>
      <c r="OPC277" s="998"/>
      <c r="OPD277" s="998"/>
      <c r="OPE277" s="998"/>
      <c r="OPF277" s="998"/>
      <c r="OPG277" s="998"/>
      <c r="OPH277" s="998"/>
      <c r="OPI277" s="998"/>
      <c r="OPJ277" s="998"/>
      <c r="OPK277" s="998"/>
      <c r="OPL277" s="998"/>
      <c r="OPM277" s="844"/>
      <c r="OPN277" s="844"/>
      <c r="OPO277" s="844"/>
      <c r="OPP277" s="844"/>
      <c r="OPQ277" s="844"/>
      <c r="OPR277" s="998"/>
      <c r="OPS277" s="998"/>
      <c r="OPT277" s="844"/>
      <c r="OPU277" s="844"/>
      <c r="OPV277" s="998"/>
      <c r="OPW277" s="998"/>
      <c r="OPX277" s="844"/>
      <c r="OPY277" s="844"/>
      <c r="OPZ277" s="998"/>
      <c r="OQA277" s="998"/>
      <c r="OQB277" s="998"/>
      <c r="OQC277" s="998"/>
      <c r="OQD277" s="998"/>
      <c r="OQE277" s="998"/>
      <c r="OQF277" s="998"/>
      <c r="OQG277" s="844"/>
      <c r="OQH277" s="844"/>
      <c r="OQI277" s="998"/>
      <c r="OQJ277" s="998"/>
      <c r="OQK277" s="844"/>
      <c r="OQL277" s="844"/>
      <c r="OQM277" s="998"/>
      <c r="OQN277" s="998"/>
      <c r="OQO277" s="998"/>
      <c r="OQP277" s="998"/>
      <c r="OQQ277" s="998"/>
      <c r="OQR277" s="843"/>
      <c r="OQS277" s="845"/>
      <c r="OQT277" s="998"/>
      <c r="OQU277" s="998"/>
      <c r="OQV277" s="998"/>
      <c r="OQW277" s="998"/>
      <c r="OQX277" s="998"/>
      <c r="OQY277" s="998"/>
      <c r="OQZ277" s="998"/>
      <c r="ORA277" s="846"/>
      <c r="ORB277" s="846"/>
      <c r="ORC277" s="846"/>
      <c r="ORD277" s="846"/>
      <c r="ORE277" s="846"/>
      <c r="ORF277" s="846"/>
      <c r="ORG277" s="846"/>
      <c r="ORH277" s="846"/>
      <c r="ORI277" s="846"/>
      <c r="ORJ277" s="846"/>
      <c r="ORK277" s="846"/>
      <c r="ORL277" s="846"/>
      <c r="ORM277" s="846"/>
      <c r="ORN277" s="846"/>
      <c r="ORO277" s="846"/>
      <c r="ORP277" s="846"/>
      <c r="ORQ277" s="846"/>
      <c r="ORR277" s="846"/>
      <c r="ORS277" s="846"/>
      <c r="ORT277" s="846"/>
      <c r="ORU277" s="846"/>
      <c r="ORV277" s="846"/>
      <c r="ORW277" s="846"/>
      <c r="ORX277" s="846"/>
      <c r="ORY277" s="846"/>
      <c r="ORZ277" s="846"/>
      <c r="OSA277" s="846"/>
      <c r="OSB277" s="846"/>
      <c r="OSC277" s="846"/>
      <c r="OSD277" s="846"/>
      <c r="OSE277" s="846"/>
      <c r="OSF277" s="846"/>
      <c r="OSG277" s="846"/>
      <c r="OSH277" s="846"/>
      <c r="OSI277" s="846"/>
      <c r="OSJ277" s="846"/>
      <c r="OSK277" s="846"/>
      <c r="OSL277" s="846"/>
      <c r="OSM277" s="846"/>
      <c r="OSN277" s="846"/>
      <c r="OSO277" s="846"/>
      <c r="OSP277" s="846"/>
      <c r="OSQ277" s="846"/>
      <c r="OSR277" s="846"/>
      <c r="OSS277" s="998"/>
      <c r="OST277" s="998"/>
      <c r="OSU277" s="998"/>
      <c r="OSV277" s="998"/>
      <c r="OSW277" s="998"/>
      <c r="OSX277" s="998"/>
      <c r="OSY277" s="998"/>
      <c r="OSZ277" s="998"/>
      <c r="OTA277" s="998"/>
      <c r="OTB277" s="998"/>
      <c r="OTC277" s="998"/>
      <c r="OTD277" s="998"/>
      <c r="OTE277" s="998"/>
      <c r="OTF277" s="998"/>
      <c r="OTG277" s="998"/>
      <c r="OTH277" s="998"/>
      <c r="OTI277" s="998"/>
      <c r="OTJ277" s="998"/>
      <c r="OTK277" s="998"/>
      <c r="OTL277" s="998"/>
      <c r="OTM277" s="998"/>
      <c r="OTN277" s="998"/>
      <c r="OTO277" s="998"/>
      <c r="OTP277" s="998"/>
      <c r="OTQ277" s="844"/>
      <c r="OTR277" s="844"/>
      <c r="OTS277" s="844"/>
      <c r="OTT277" s="844"/>
      <c r="OTU277" s="844"/>
      <c r="OTV277" s="998"/>
      <c r="OTW277" s="998"/>
      <c r="OTX277" s="844"/>
      <c r="OTY277" s="844"/>
      <c r="OTZ277" s="998"/>
      <c r="OUA277" s="998"/>
      <c r="OUB277" s="844"/>
      <c r="OUC277" s="844"/>
      <c r="OUD277" s="998"/>
      <c r="OUE277" s="998"/>
      <c r="OUF277" s="998"/>
      <c r="OUG277" s="998"/>
      <c r="OUH277" s="998"/>
      <c r="OUI277" s="998"/>
      <c r="OUJ277" s="998"/>
      <c r="OUK277" s="844"/>
      <c r="OUL277" s="844"/>
      <c r="OUM277" s="998"/>
      <c r="OUN277" s="998"/>
      <c r="OUO277" s="844"/>
      <c r="OUP277" s="844"/>
      <c r="OUQ277" s="998"/>
      <c r="OUR277" s="998"/>
      <c r="OUS277" s="998"/>
      <c r="OUT277" s="998"/>
      <c r="OUU277" s="998"/>
      <c r="OUV277" s="843"/>
      <c r="OUW277" s="845"/>
      <c r="OUX277" s="998"/>
      <c r="OUY277" s="998"/>
      <c r="OUZ277" s="998"/>
      <c r="OVA277" s="998"/>
      <c r="OVB277" s="998"/>
      <c r="OVC277" s="998"/>
      <c r="OVD277" s="998"/>
      <c r="OVE277" s="846"/>
      <c r="OVF277" s="846"/>
      <c r="OVG277" s="846"/>
      <c r="OVH277" s="846"/>
      <c r="OVI277" s="846"/>
      <c r="OVJ277" s="846"/>
      <c r="OVK277" s="846"/>
      <c r="OVL277" s="846"/>
      <c r="OVM277" s="846"/>
      <c r="OVN277" s="846"/>
      <c r="OVO277" s="846"/>
      <c r="OVP277" s="846"/>
      <c r="OVQ277" s="846"/>
      <c r="OVR277" s="846"/>
      <c r="OVS277" s="846"/>
      <c r="OVT277" s="846"/>
      <c r="OVU277" s="846"/>
      <c r="OVV277" s="846"/>
      <c r="OVW277" s="846"/>
      <c r="OVX277" s="846"/>
      <c r="OVY277" s="846"/>
      <c r="OVZ277" s="846"/>
      <c r="OWA277" s="846"/>
      <c r="OWB277" s="846"/>
      <c r="OWC277" s="846"/>
      <c r="OWD277" s="846"/>
      <c r="OWE277" s="846"/>
      <c r="OWF277" s="846"/>
      <c r="OWG277" s="846"/>
      <c r="OWH277" s="846"/>
      <c r="OWI277" s="846"/>
      <c r="OWJ277" s="846"/>
      <c r="OWK277" s="846"/>
      <c r="OWL277" s="846"/>
      <c r="OWM277" s="846"/>
      <c r="OWN277" s="846"/>
      <c r="OWO277" s="846"/>
      <c r="OWP277" s="846"/>
      <c r="OWQ277" s="846"/>
      <c r="OWR277" s="846"/>
      <c r="OWS277" s="846"/>
      <c r="OWT277" s="846"/>
      <c r="OWU277" s="846"/>
      <c r="OWV277" s="846"/>
      <c r="OWW277" s="998"/>
      <c r="OWX277" s="998"/>
      <c r="OWY277" s="998"/>
      <c r="OWZ277" s="998"/>
      <c r="OXA277" s="998"/>
      <c r="OXB277" s="998"/>
      <c r="OXC277" s="998"/>
      <c r="OXD277" s="998"/>
      <c r="OXE277" s="998"/>
      <c r="OXF277" s="998"/>
      <c r="OXG277" s="998"/>
      <c r="OXH277" s="998"/>
      <c r="OXI277" s="998"/>
      <c r="OXJ277" s="998"/>
      <c r="OXK277" s="998"/>
      <c r="OXL277" s="998"/>
      <c r="OXM277" s="998"/>
      <c r="OXN277" s="998"/>
      <c r="OXO277" s="998"/>
      <c r="OXP277" s="998"/>
      <c r="OXQ277" s="998"/>
      <c r="OXR277" s="998"/>
      <c r="OXS277" s="998"/>
      <c r="OXT277" s="998"/>
      <c r="OXU277" s="844"/>
      <c r="OXV277" s="844"/>
      <c r="OXW277" s="844"/>
      <c r="OXX277" s="844"/>
      <c r="OXY277" s="844"/>
      <c r="OXZ277" s="998"/>
      <c r="OYA277" s="998"/>
      <c r="OYB277" s="844"/>
      <c r="OYC277" s="844"/>
      <c r="OYD277" s="998"/>
      <c r="OYE277" s="998"/>
      <c r="OYF277" s="844"/>
      <c r="OYG277" s="844"/>
      <c r="OYH277" s="998"/>
      <c r="OYI277" s="998"/>
      <c r="OYJ277" s="998"/>
      <c r="OYK277" s="998"/>
      <c r="OYL277" s="998"/>
      <c r="OYM277" s="998"/>
      <c r="OYN277" s="998"/>
      <c r="OYO277" s="844"/>
      <c r="OYP277" s="844"/>
      <c r="OYQ277" s="998"/>
      <c r="OYR277" s="998"/>
      <c r="OYS277" s="844"/>
      <c r="OYT277" s="844"/>
      <c r="OYU277" s="998"/>
      <c r="OYV277" s="998"/>
      <c r="OYW277" s="998"/>
      <c r="OYX277" s="998"/>
      <c r="OYY277" s="998"/>
      <c r="OYZ277" s="843"/>
      <c r="OZA277" s="845"/>
      <c r="OZB277" s="998"/>
      <c r="OZC277" s="998"/>
      <c r="OZD277" s="998"/>
      <c r="OZE277" s="998"/>
      <c r="OZF277" s="998"/>
      <c r="OZG277" s="998"/>
      <c r="OZH277" s="998"/>
      <c r="OZI277" s="846"/>
      <c r="OZJ277" s="846"/>
      <c r="OZK277" s="846"/>
      <c r="OZL277" s="846"/>
      <c r="OZM277" s="846"/>
      <c r="OZN277" s="846"/>
      <c r="OZO277" s="846"/>
      <c r="OZP277" s="846"/>
      <c r="OZQ277" s="846"/>
      <c r="OZR277" s="846"/>
      <c r="OZS277" s="846"/>
      <c r="OZT277" s="846"/>
      <c r="OZU277" s="846"/>
      <c r="OZV277" s="846"/>
      <c r="OZW277" s="846"/>
      <c r="OZX277" s="846"/>
      <c r="OZY277" s="846"/>
      <c r="OZZ277" s="846"/>
      <c r="PAA277" s="846"/>
      <c r="PAB277" s="846"/>
      <c r="PAC277" s="846"/>
      <c r="PAD277" s="846"/>
      <c r="PAE277" s="846"/>
      <c r="PAF277" s="846"/>
      <c r="PAG277" s="846"/>
      <c r="PAH277" s="846"/>
      <c r="PAI277" s="846"/>
      <c r="PAJ277" s="846"/>
      <c r="PAK277" s="846"/>
      <c r="PAL277" s="846"/>
      <c r="PAM277" s="846"/>
      <c r="PAN277" s="846"/>
      <c r="PAO277" s="846"/>
      <c r="PAP277" s="846"/>
      <c r="PAQ277" s="846"/>
      <c r="PAR277" s="846"/>
      <c r="PAS277" s="846"/>
      <c r="PAT277" s="846"/>
      <c r="PAU277" s="846"/>
      <c r="PAV277" s="846"/>
      <c r="PAW277" s="846"/>
      <c r="PAX277" s="846"/>
      <c r="PAY277" s="846"/>
      <c r="PAZ277" s="846"/>
      <c r="PBA277" s="998"/>
      <c r="PBB277" s="998"/>
      <c r="PBC277" s="998"/>
      <c r="PBD277" s="998"/>
      <c r="PBE277" s="998"/>
      <c r="PBF277" s="998"/>
      <c r="PBG277" s="998"/>
      <c r="PBH277" s="998"/>
      <c r="PBI277" s="998"/>
      <c r="PBJ277" s="998"/>
      <c r="PBK277" s="998"/>
      <c r="PBL277" s="998"/>
      <c r="PBM277" s="998"/>
      <c r="PBN277" s="998"/>
      <c r="PBO277" s="998"/>
      <c r="PBP277" s="998"/>
      <c r="PBQ277" s="998"/>
      <c r="PBR277" s="998"/>
      <c r="PBS277" s="998"/>
      <c r="PBT277" s="998"/>
      <c r="PBU277" s="998"/>
      <c r="PBV277" s="998"/>
      <c r="PBW277" s="998"/>
      <c r="PBX277" s="998"/>
      <c r="PBY277" s="844"/>
      <c r="PBZ277" s="844"/>
      <c r="PCA277" s="844"/>
      <c r="PCB277" s="844"/>
      <c r="PCC277" s="844"/>
      <c r="PCD277" s="998"/>
      <c r="PCE277" s="998"/>
      <c r="PCF277" s="844"/>
      <c r="PCG277" s="844"/>
      <c r="PCH277" s="998"/>
      <c r="PCI277" s="998"/>
      <c r="PCJ277" s="844"/>
      <c r="PCK277" s="844"/>
      <c r="PCL277" s="998"/>
      <c r="PCM277" s="998"/>
      <c r="PCN277" s="998"/>
      <c r="PCO277" s="998"/>
      <c r="PCP277" s="998"/>
      <c r="PCQ277" s="998"/>
      <c r="PCR277" s="998"/>
      <c r="PCS277" s="844"/>
      <c r="PCT277" s="844"/>
      <c r="PCU277" s="998"/>
      <c r="PCV277" s="998"/>
      <c r="PCW277" s="844"/>
      <c r="PCX277" s="844"/>
      <c r="PCY277" s="998"/>
      <c r="PCZ277" s="998"/>
      <c r="PDA277" s="998"/>
      <c r="PDB277" s="998"/>
      <c r="PDC277" s="998"/>
      <c r="PDD277" s="843"/>
      <c r="PDE277" s="845"/>
      <c r="PDF277" s="998"/>
      <c r="PDG277" s="998"/>
      <c r="PDH277" s="998"/>
      <c r="PDI277" s="998"/>
      <c r="PDJ277" s="998"/>
      <c r="PDK277" s="998"/>
      <c r="PDL277" s="998"/>
      <c r="PDM277" s="846"/>
      <c r="PDN277" s="846"/>
      <c r="PDO277" s="846"/>
      <c r="PDP277" s="846"/>
      <c r="PDQ277" s="846"/>
      <c r="PDR277" s="846"/>
      <c r="PDS277" s="846"/>
      <c r="PDT277" s="846"/>
      <c r="PDU277" s="846"/>
      <c r="PDV277" s="846"/>
      <c r="PDW277" s="846"/>
      <c r="PDX277" s="846"/>
      <c r="PDY277" s="846"/>
      <c r="PDZ277" s="846"/>
      <c r="PEA277" s="846"/>
      <c r="PEB277" s="846"/>
      <c r="PEC277" s="846"/>
      <c r="PED277" s="846"/>
      <c r="PEE277" s="846"/>
      <c r="PEF277" s="846"/>
      <c r="PEG277" s="846"/>
      <c r="PEH277" s="846"/>
      <c r="PEI277" s="846"/>
      <c r="PEJ277" s="846"/>
      <c r="PEK277" s="846"/>
      <c r="PEL277" s="846"/>
      <c r="PEM277" s="846"/>
      <c r="PEN277" s="846"/>
      <c r="PEO277" s="846"/>
      <c r="PEP277" s="846"/>
      <c r="PEQ277" s="846"/>
      <c r="PER277" s="846"/>
      <c r="PES277" s="846"/>
      <c r="PET277" s="846"/>
      <c r="PEU277" s="846"/>
      <c r="PEV277" s="846"/>
      <c r="PEW277" s="846"/>
      <c r="PEX277" s="846"/>
      <c r="PEY277" s="846"/>
      <c r="PEZ277" s="846"/>
      <c r="PFA277" s="846"/>
      <c r="PFB277" s="846"/>
      <c r="PFC277" s="846"/>
      <c r="PFD277" s="846"/>
      <c r="PFE277" s="998"/>
      <c r="PFF277" s="998"/>
      <c r="PFG277" s="998"/>
      <c r="PFH277" s="998"/>
      <c r="PFI277" s="998"/>
      <c r="PFJ277" s="998"/>
      <c r="PFK277" s="998"/>
      <c r="PFL277" s="998"/>
      <c r="PFM277" s="998"/>
      <c r="PFN277" s="998"/>
      <c r="PFO277" s="998"/>
      <c r="PFP277" s="998"/>
      <c r="PFQ277" s="998"/>
      <c r="PFR277" s="998"/>
      <c r="PFS277" s="998"/>
      <c r="PFT277" s="998"/>
      <c r="PFU277" s="998"/>
      <c r="PFV277" s="998"/>
      <c r="PFW277" s="998"/>
      <c r="PFX277" s="998"/>
      <c r="PFY277" s="998"/>
      <c r="PFZ277" s="998"/>
      <c r="PGA277" s="998"/>
      <c r="PGB277" s="998"/>
      <c r="PGC277" s="844"/>
      <c r="PGD277" s="844"/>
      <c r="PGE277" s="844"/>
      <c r="PGF277" s="844"/>
      <c r="PGG277" s="844"/>
      <c r="PGH277" s="998"/>
      <c r="PGI277" s="998"/>
      <c r="PGJ277" s="844"/>
      <c r="PGK277" s="844"/>
      <c r="PGL277" s="998"/>
      <c r="PGM277" s="998"/>
      <c r="PGN277" s="844"/>
      <c r="PGO277" s="844"/>
      <c r="PGP277" s="998"/>
      <c r="PGQ277" s="998"/>
      <c r="PGR277" s="998"/>
      <c r="PGS277" s="998"/>
      <c r="PGT277" s="998"/>
      <c r="PGU277" s="998"/>
      <c r="PGV277" s="998"/>
      <c r="PGW277" s="844"/>
      <c r="PGX277" s="844"/>
      <c r="PGY277" s="998"/>
      <c r="PGZ277" s="998"/>
      <c r="PHA277" s="844"/>
      <c r="PHB277" s="844"/>
      <c r="PHC277" s="998"/>
      <c r="PHD277" s="998"/>
      <c r="PHE277" s="998"/>
      <c r="PHF277" s="998"/>
      <c r="PHG277" s="998"/>
      <c r="PHH277" s="843"/>
      <c r="PHI277" s="845"/>
      <c r="PHJ277" s="998"/>
      <c r="PHK277" s="998"/>
      <c r="PHL277" s="998"/>
      <c r="PHM277" s="998"/>
      <c r="PHN277" s="998"/>
      <c r="PHO277" s="998"/>
      <c r="PHP277" s="998"/>
      <c r="PHQ277" s="846"/>
      <c r="PHR277" s="846"/>
      <c r="PHS277" s="846"/>
      <c r="PHT277" s="846"/>
      <c r="PHU277" s="846"/>
      <c r="PHV277" s="846"/>
      <c r="PHW277" s="846"/>
      <c r="PHX277" s="846"/>
      <c r="PHY277" s="846"/>
      <c r="PHZ277" s="846"/>
      <c r="PIA277" s="846"/>
      <c r="PIB277" s="846"/>
      <c r="PIC277" s="846"/>
      <c r="PID277" s="846"/>
      <c r="PIE277" s="846"/>
      <c r="PIF277" s="846"/>
      <c r="PIG277" s="846"/>
      <c r="PIH277" s="846"/>
      <c r="PII277" s="846"/>
      <c r="PIJ277" s="846"/>
      <c r="PIK277" s="846"/>
      <c r="PIL277" s="846"/>
      <c r="PIM277" s="846"/>
      <c r="PIN277" s="846"/>
      <c r="PIO277" s="846"/>
      <c r="PIP277" s="846"/>
      <c r="PIQ277" s="846"/>
      <c r="PIR277" s="846"/>
      <c r="PIS277" s="846"/>
      <c r="PIT277" s="846"/>
      <c r="PIU277" s="846"/>
      <c r="PIV277" s="846"/>
      <c r="PIW277" s="846"/>
      <c r="PIX277" s="846"/>
      <c r="PIY277" s="846"/>
      <c r="PIZ277" s="846"/>
      <c r="PJA277" s="846"/>
      <c r="PJB277" s="846"/>
      <c r="PJC277" s="846"/>
      <c r="PJD277" s="846"/>
      <c r="PJE277" s="846"/>
      <c r="PJF277" s="846"/>
      <c r="PJG277" s="846"/>
      <c r="PJH277" s="846"/>
      <c r="PJI277" s="998"/>
      <c r="PJJ277" s="998"/>
      <c r="PJK277" s="998"/>
      <c r="PJL277" s="998"/>
      <c r="PJM277" s="998"/>
      <c r="PJN277" s="998"/>
      <c r="PJO277" s="998"/>
      <c r="PJP277" s="998"/>
      <c r="PJQ277" s="998"/>
      <c r="PJR277" s="998"/>
      <c r="PJS277" s="998"/>
      <c r="PJT277" s="998"/>
      <c r="PJU277" s="998"/>
      <c r="PJV277" s="998"/>
      <c r="PJW277" s="998"/>
      <c r="PJX277" s="998"/>
      <c r="PJY277" s="998"/>
      <c r="PJZ277" s="998"/>
      <c r="PKA277" s="998"/>
      <c r="PKB277" s="998"/>
      <c r="PKC277" s="998"/>
      <c r="PKD277" s="998"/>
      <c r="PKE277" s="998"/>
      <c r="PKF277" s="998"/>
      <c r="PKG277" s="844"/>
      <c r="PKH277" s="844"/>
      <c r="PKI277" s="844"/>
      <c r="PKJ277" s="844"/>
      <c r="PKK277" s="844"/>
      <c r="PKL277" s="998"/>
      <c r="PKM277" s="998"/>
      <c r="PKN277" s="844"/>
      <c r="PKO277" s="844"/>
      <c r="PKP277" s="998"/>
      <c r="PKQ277" s="998"/>
      <c r="PKR277" s="844"/>
      <c r="PKS277" s="844"/>
      <c r="PKT277" s="998"/>
      <c r="PKU277" s="998"/>
      <c r="PKV277" s="998"/>
      <c r="PKW277" s="998"/>
      <c r="PKX277" s="998"/>
      <c r="PKY277" s="998"/>
      <c r="PKZ277" s="998"/>
      <c r="PLA277" s="844"/>
      <c r="PLB277" s="844"/>
      <c r="PLC277" s="998"/>
      <c r="PLD277" s="998"/>
      <c r="PLE277" s="844"/>
      <c r="PLF277" s="844"/>
      <c r="PLG277" s="998"/>
      <c r="PLH277" s="998"/>
      <c r="PLI277" s="998"/>
      <c r="PLJ277" s="998"/>
      <c r="PLK277" s="998"/>
      <c r="PLL277" s="843"/>
      <c r="PLM277" s="845"/>
      <c r="PLN277" s="998"/>
      <c r="PLO277" s="998"/>
      <c r="PLP277" s="998"/>
      <c r="PLQ277" s="998"/>
      <c r="PLR277" s="998"/>
      <c r="PLS277" s="998"/>
      <c r="PLT277" s="998"/>
      <c r="PLU277" s="846"/>
      <c r="PLV277" s="846"/>
      <c r="PLW277" s="846"/>
      <c r="PLX277" s="846"/>
      <c r="PLY277" s="846"/>
      <c r="PLZ277" s="846"/>
      <c r="PMA277" s="846"/>
      <c r="PMB277" s="846"/>
      <c r="PMC277" s="846"/>
      <c r="PMD277" s="846"/>
      <c r="PME277" s="846"/>
      <c r="PMF277" s="846"/>
      <c r="PMG277" s="846"/>
      <c r="PMH277" s="846"/>
      <c r="PMI277" s="846"/>
      <c r="PMJ277" s="846"/>
      <c r="PMK277" s="846"/>
      <c r="PML277" s="846"/>
      <c r="PMM277" s="846"/>
      <c r="PMN277" s="846"/>
      <c r="PMO277" s="846"/>
      <c r="PMP277" s="846"/>
      <c r="PMQ277" s="846"/>
      <c r="PMR277" s="846"/>
      <c r="PMS277" s="846"/>
      <c r="PMT277" s="846"/>
      <c r="PMU277" s="846"/>
      <c r="PMV277" s="846"/>
      <c r="PMW277" s="846"/>
      <c r="PMX277" s="846"/>
      <c r="PMY277" s="846"/>
      <c r="PMZ277" s="846"/>
      <c r="PNA277" s="846"/>
      <c r="PNB277" s="846"/>
      <c r="PNC277" s="846"/>
      <c r="PND277" s="846"/>
      <c r="PNE277" s="846"/>
      <c r="PNF277" s="846"/>
      <c r="PNG277" s="846"/>
      <c r="PNH277" s="846"/>
      <c r="PNI277" s="846"/>
      <c r="PNJ277" s="846"/>
      <c r="PNK277" s="846"/>
      <c r="PNL277" s="846"/>
      <c r="PNM277" s="998"/>
      <c r="PNN277" s="998"/>
      <c r="PNO277" s="998"/>
      <c r="PNP277" s="998"/>
      <c r="PNQ277" s="998"/>
      <c r="PNR277" s="998"/>
      <c r="PNS277" s="998"/>
      <c r="PNT277" s="998"/>
      <c r="PNU277" s="998"/>
      <c r="PNV277" s="998"/>
      <c r="PNW277" s="998"/>
      <c r="PNX277" s="998"/>
      <c r="PNY277" s="998"/>
      <c r="PNZ277" s="998"/>
      <c r="POA277" s="998"/>
      <c r="POB277" s="998"/>
      <c r="POC277" s="998"/>
      <c r="POD277" s="998"/>
      <c r="POE277" s="998"/>
      <c r="POF277" s="998"/>
      <c r="POG277" s="998"/>
      <c r="POH277" s="998"/>
      <c r="POI277" s="998"/>
      <c r="POJ277" s="998"/>
      <c r="POK277" s="844"/>
      <c r="POL277" s="844"/>
      <c r="POM277" s="844"/>
      <c r="PON277" s="844"/>
      <c r="POO277" s="844"/>
      <c r="POP277" s="998"/>
      <c r="POQ277" s="998"/>
      <c r="POR277" s="844"/>
      <c r="POS277" s="844"/>
      <c r="POT277" s="998"/>
      <c r="POU277" s="998"/>
      <c r="POV277" s="844"/>
      <c r="POW277" s="844"/>
      <c r="POX277" s="998"/>
      <c r="POY277" s="998"/>
      <c r="POZ277" s="998"/>
      <c r="PPA277" s="998"/>
      <c r="PPB277" s="998"/>
      <c r="PPC277" s="998"/>
      <c r="PPD277" s="998"/>
      <c r="PPE277" s="844"/>
      <c r="PPF277" s="844"/>
      <c r="PPG277" s="998"/>
      <c r="PPH277" s="998"/>
      <c r="PPI277" s="844"/>
      <c r="PPJ277" s="844"/>
      <c r="PPK277" s="998"/>
      <c r="PPL277" s="998"/>
      <c r="PPM277" s="998"/>
      <c r="PPN277" s="998"/>
      <c r="PPO277" s="998"/>
      <c r="PPP277" s="843"/>
      <c r="PPQ277" s="845"/>
      <c r="PPR277" s="998"/>
      <c r="PPS277" s="998"/>
      <c r="PPT277" s="998"/>
      <c r="PPU277" s="998"/>
      <c r="PPV277" s="998"/>
      <c r="PPW277" s="998"/>
      <c r="PPX277" s="998"/>
      <c r="PPY277" s="846"/>
      <c r="PPZ277" s="846"/>
      <c r="PQA277" s="846"/>
      <c r="PQB277" s="846"/>
      <c r="PQC277" s="846"/>
      <c r="PQD277" s="846"/>
      <c r="PQE277" s="846"/>
      <c r="PQF277" s="846"/>
      <c r="PQG277" s="846"/>
      <c r="PQH277" s="846"/>
      <c r="PQI277" s="846"/>
      <c r="PQJ277" s="846"/>
      <c r="PQK277" s="846"/>
      <c r="PQL277" s="846"/>
      <c r="PQM277" s="846"/>
      <c r="PQN277" s="846"/>
      <c r="PQO277" s="846"/>
      <c r="PQP277" s="846"/>
      <c r="PQQ277" s="846"/>
      <c r="PQR277" s="846"/>
      <c r="PQS277" s="846"/>
      <c r="PQT277" s="846"/>
      <c r="PQU277" s="846"/>
      <c r="PQV277" s="846"/>
      <c r="PQW277" s="846"/>
      <c r="PQX277" s="846"/>
      <c r="PQY277" s="846"/>
      <c r="PQZ277" s="846"/>
      <c r="PRA277" s="846"/>
      <c r="PRB277" s="846"/>
      <c r="PRC277" s="846"/>
      <c r="PRD277" s="846"/>
      <c r="PRE277" s="846"/>
      <c r="PRF277" s="846"/>
      <c r="PRG277" s="846"/>
      <c r="PRH277" s="846"/>
      <c r="PRI277" s="846"/>
      <c r="PRJ277" s="846"/>
      <c r="PRK277" s="846"/>
      <c r="PRL277" s="846"/>
      <c r="PRM277" s="846"/>
      <c r="PRN277" s="846"/>
      <c r="PRO277" s="846"/>
      <c r="PRP277" s="846"/>
      <c r="PRQ277" s="998"/>
      <c r="PRR277" s="998"/>
      <c r="PRS277" s="998"/>
      <c r="PRT277" s="998"/>
      <c r="PRU277" s="998"/>
      <c r="PRV277" s="998"/>
      <c r="PRW277" s="998"/>
      <c r="PRX277" s="998"/>
      <c r="PRY277" s="998"/>
      <c r="PRZ277" s="998"/>
      <c r="PSA277" s="998"/>
      <c r="PSB277" s="998"/>
      <c r="PSC277" s="998"/>
      <c r="PSD277" s="998"/>
      <c r="PSE277" s="998"/>
      <c r="PSF277" s="998"/>
      <c r="PSG277" s="998"/>
      <c r="PSH277" s="998"/>
      <c r="PSI277" s="998"/>
      <c r="PSJ277" s="998"/>
      <c r="PSK277" s="998"/>
      <c r="PSL277" s="998"/>
      <c r="PSM277" s="998"/>
      <c r="PSN277" s="998"/>
      <c r="PSO277" s="844"/>
      <c r="PSP277" s="844"/>
      <c r="PSQ277" s="844"/>
      <c r="PSR277" s="844"/>
      <c r="PSS277" s="844"/>
      <c r="PST277" s="998"/>
      <c r="PSU277" s="998"/>
      <c r="PSV277" s="844"/>
      <c r="PSW277" s="844"/>
      <c r="PSX277" s="998"/>
      <c r="PSY277" s="998"/>
      <c r="PSZ277" s="844"/>
      <c r="PTA277" s="844"/>
      <c r="PTB277" s="998"/>
      <c r="PTC277" s="998"/>
      <c r="PTD277" s="998"/>
      <c r="PTE277" s="998"/>
      <c r="PTF277" s="998"/>
      <c r="PTG277" s="998"/>
      <c r="PTH277" s="998"/>
      <c r="PTI277" s="844"/>
      <c r="PTJ277" s="844"/>
      <c r="PTK277" s="998"/>
      <c r="PTL277" s="998"/>
      <c r="PTM277" s="844"/>
      <c r="PTN277" s="844"/>
      <c r="PTO277" s="998"/>
      <c r="PTP277" s="998"/>
      <c r="PTQ277" s="998"/>
      <c r="PTR277" s="998"/>
      <c r="PTS277" s="998"/>
      <c r="PTT277" s="843"/>
      <c r="PTU277" s="845"/>
      <c r="PTV277" s="998"/>
      <c r="PTW277" s="998"/>
      <c r="PTX277" s="998"/>
      <c r="PTY277" s="998"/>
      <c r="PTZ277" s="998"/>
      <c r="PUA277" s="998"/>
      <c r="PUB277" s="998"/>
      <c r="PUC277" s="846"/>
      <c r="PUD277" s="846"/>
      <c r="PUE277" s="846"/>
      <c r="PUF277" s="846"/>
      <c r="PUG277" s="846"/>
      <c r="PUH277" s="846"/>
      <c r="PUI277" s="846"/>
      <c r="PUJ277" s="846"/>
      <c r="PUK277" s="846"/>
      <c r="PUL277" s="846"/>
      <c r="PUM277" s="846"/>
      <c r="PUN277" s="846"/>
      <c r="PUO277" s="846"/>
      <c r="PUP277" s="846"/>
      <c r="PUQ277" s="846"/>
      <c r="PUR277" s="846"/>
      <c r="PUS277" s="846"/>
      <c r="PUT277" s="846"/>
      <c r="PUU277" s="846"/>
      <c r="PUV277" s="846"/>
      <c r="PUW277" s="846"/>
      <c r="PUX277" s="846"/>
      <c r="PUY277" s="846"/>
      <c r="PUZ277" s="846"/>
      <c r="PVA277" s="846"/>
      <c r="PVB277" s="846"/>
      <c r="PVC277" s="846"/>
      <c r="PVD277" s="846"/>
      <c r="PVE277" s="846"/>
      <c r="PVF277" s="846"/>
      <c r="PVG277" s="846"/>
      <c r="PVH277" s="846"/>
      <c r="PVI277" s="846"/>
      <c r="PVJ277" s="846"/>
      <c r="PVK277" s="846"/>
      <c r="PVL277" s="846"/>
      <c r="PVM277" s="846"/>
      <c r="PVN277" s="846"/>
      <c r="PVO277" s="846"/>
      <c r="PVP277" s="846"/>
      <c r="PVQ277" s="846"/>
      <c r="PVR277" s="846"/>
      <c r="PVS277" s="846"/>
      <c r="PVT277" s="846"/>
      <c r="PVU277" s="998"/>
      <c r="PVV277" s="998"/>
      <c r="PVW277" s="998"/>
      <c r="PVX277" s="998"/>
      <c r="PVY277" s="998"/>
      <c r="PVZ277" s="998"/>
      <c r="PWA277" s="998"/>
      <c r="PWB277" s="998"/>
      <c r="PWC277" s="998"/>
      <c r="PWD277" s="998"/>
      <c r="PWE277" s="998"/>
      <c r="PWF277" s="998"/>
      <c r="PWG277" s="998"/>
      <c r="PWH277" s="998"/>
      <c r="PWI277" s="998"/>
      <c r="PWJ277" s="998"/>
      <c r="PWK277" s="998"/>
      <c r="PWL277" s="998"/>
      <c r="PWM277" s="998"/>
      <c r="PWN277" s="998"/>
      <c r="PWO277" s="998"/>
      <c r="PWP277" s="998"/>
      <c r="PWQ277" s="998"/>
      <c r="PWR277" s="998"/>
      <c r="PWS277" s="844"/>
      <c r="PWT277" s="844"/>
      <c r="PWU277" s="844"/>
      <c r="PWV277" s="844"/>
      <c r="PWW277" s="844"/>
      <c r="PWX277" s="998"/>
      <c r="PWY277" s="998"/>
      <c r="PWZ277" s="844"/>
      <c r="PXA277" s="844"/>
      <c r="PXB277" s="998"/>
      <c r="PXC277" s="998"/>
      <c r="PXD277" s="844"/>
      <c r="PXE277" s="844"/>
      <c r="PXF277" s="998"/>
      <c r="PXG277" s="998"/>
      <c r="PXH277" s="998"/>
      <c r="PXI277" s="998"/>
      <c r="PXJ277" s="998"/>
      <c r="PXK277" s="998"/>
      <c r="PXL277" s="998"/>
      <c r="PXM277" s="844"/>
      <c r="PXN277" s="844"/>
      <c r="PXO277" s="998"/>
      <c r="PXP277" s="998"/>
      <c r="PXQ277" s="844"/>
      <c r="PXR277" s="844"/>
      <c r="PXS277" s="998"/>
      <c r="PXT277" s="998"/>
      <c r="PXU277" s="998"/>
      <c r="PXV277" s="998"/>
      <c r="PXW277" s="998"/>
      <c r="PXX277" s="843"/>
      <c r="PXY277" s="845"/>
      <c r="PXZ277" s="998"/>
      <c r="PYA277" s="998"/>
      <c r="PYB277" s="998"/>
      <c r="PYC277" s="998"/>
      <c r="PYD277" s="998"/>
      <c r="PYE277" s="998"/>
      <c r="PYF277" s="998"/>
      <c r="PYG277" s="846"/>
      <c r="PYH277" s="846"/>
      <c r="PYI277" s="846"/>
      <c r="PYJ277" s="846"/>
      <c r="PYK277" s="846"/>
      <c r="PYL277" s="846"/>
      <c r="PYM277" s="846"/>
      <c r="PYN277" s="846"/>
      <c r="PYO277" s="846"/>
      <c r="PYP277" s="846"/>
      <c r="PYQ277" s="846"/>
      <c r="PYR277" s="846"/>
      <c r="PYS277" s="846"/>
      <c r="PYT277" s="846"/>
      <c r="PYU277" s="846"/>
      <c r="PYV277" s="846"/>
      <c r="PYW277" s="846"/>
      <c r="PYX277" s="846"/>
      <c r="PYY277" s="846"/>
      <c r="PYZ277" s="846"/>
      <c r="PZA277" s="846"/>
      <c r="PZB277" s="846"/>
      <c r="PZC277" s="846"/>
      <c r="PZD277" s="846"/>
      <c r="PZE277" s="846"/>
      <c r="PZF277" s="846"/>
      <c r="PZG277" s="846"/>
      <c r="PZH277" s="846"/>
      <c r="PZI277" s="846"/>
      <c r="PZJ277" s="846"/>
      <c r="PZK277" s="846"/>
      <c r="PZL277" s="846"/>
      <c r="PZM277" s="846"/>
      <c r="PZN277" s="846"/>
      <c r="PZO277" s="846"/>
      <c r="PZP277" s="846"/>
      <c r="PZQ277" s="846"/>
      <c r="PZR277" s="846"/>
      <c r="PZS277" s="846"/>
      <c r="PZT277" s="846"/>
      <c r="PZU277" s="846"/>
      <c r="PZV277" s="846"/>
      <c r="PZW277" s="846"/>
      <c r="PZX277" s="846"/>
      <c r="PZY277" s="998"/>
      <c r="PZZ277" s="998"/>
      <c r="QAA277" s="998"/>
      <c r="QAB277" s="998"/>
      <c r="QAC277" s="998"/>
      <c r="QAD277" s="998"/>
      <c r="QAE277" s="998"/>
      <c r="QAF277" s="998"/>
      <c r="QAG277" s="998"/>
      <c r="QAH277" s="998"/>
      <c r="QAI277" s="998"/>
      <c r="QAJ277" s="998"/>
      <c r="QAK277" s="998"/>
      <c r="QAL277" s="998"/>
      <c r="QAM277" s="998"/>
      <c r="QAN277" s="998"/>
      <c r="QAO277" s="998"/>
      <c r="QAP277" s="998"/>
      <c r="QAQ277" s="998"/>
      <c r="QAR277" s="998"/>
      <c r="QAS277" s="998"/>
      <c r="QAT277" s="998"/>
      <c r="QAU277" s="998"/>
      <c r="QAV277" s="998"/>
      <c r="QAW277" s="844"/>
      <c r="QAX277" s="844"/>
      <c r="QAY277" s="844"/>
      <c r="QAZ277" s="844"/>
      <c r="QBA277" s="844"/>
      <c r="QBB277" s="998"/>
      <c r="QBC277" s="998"/>
      <c r="QBD277" s="844"/>
      <c r="QBE277" s="844"/>
      <c r="QBF277" s="998"/>
      <c r="QBG277" s="998"/>
      <c r="QBH277" s="844"/>
      <c r="QBI277" s="844"/>
      <c r="QBJ277" s="998"/>
      <c r="QBK277" s="998"/>
      <c r="QBL277" s="998"/>
      <c r="QBM277" s="998"/>
      <c r="QBN277" s="998"/>
      <c r="QBO277" s="998"/>
      <c r="QBP277" s="998"/>
      <c r="QBQ277" s="844"/>
      <c r="QBR277" s="844"/>
      <c r="QBS277" s="998"/>
      <c r="QBT277" s="998"/>
      <c r="QBU277" s="844"/>
      <c r="QBV277" s="844"/>
      <c r="QBW277" s="998"/>
      <c r="QBX277" s="998"/>
      <c r="QBY277" s="998"/>
      <c r="QBZ277" s="998"/>
      <c r="QCA277" s="998"/>
      <c r="QCB277" s="843"/>
      <c r="QCC277" s="845"/>
      <c r="QCD277" s="998"/>
      <c r="QCE277" s="998"/>
      <c r="QCF277" s="998"/>
      <c r="QCG277" s="998"/>
      <c r="QCH277" s="998"/>
      <c r="QCI277" s="998"/>
      <c r="QCJ277" s="998"/>
      <c r="QCK277" s="846"/>
      <c r="QCL277" s="846"/>
      <c r="QCM277" s="846"/>
      <c r="QCN277" s="846"/>
      <c r="QCO277" s="846"/>
      <c r="QCP277" s="846"/>
      <c r="QCQ277" s="846"/>
      <c r="QCR277" s="846"/>
      <c r="QCS277" s="846"/>
      <c r="QCT277" s="846"/>
      <c r="QCU277" s="846"/>
      <c r="QCV277" s="846"/>
      <c r="QCW277" s="846"/>
      <c r="QCX277" s="846"/>
      <c r="QCY277" s="846"/>
      <c r="QCZ277" s="846"/>
      <c r="QDA277" s="846"/>
      <c r="QDB277" s="846"/>
      <c r="QDC277" s="846"/>
      <c r="QDD277" s="846"/>
      <c r="QDE277" s="846"/>
      <c r="QDF277" s="846"/>
      <c r="QDG277" s="846"/>
      <c r="QDH277" s="846"/>
      <c r="QDI277" s="846"/>
      <c r="QDJ277" s="846"/>
      <c r="QDK277" s="846"/>
      <c r="QDL277" s="846"/>
      <c r="QDM277" s="846"/>
      <c r="QDN277" s="846"/>
      <c r="QDO277" s="846"/>
      <c r="QDP277" s="846"/>
      <c r="QDQ277" s="846"/>
      <c r="QDR277" s="846"/>
      <c r="QDS277" s="846"/>
      <c r="QDT277" s="846"/>
      <c r="QDU277" s="846"/>
      <c r="QDV277" s="846"/>
      <c r="QDW277" s="846"/>
      <c r="QDX277" s="846"/>
      <c r="QDY277" s="846"/>
      <c r="QDZ277" s="846"/>
      <c r="QEA277" s="846"/>
      <c r="QEB277" s="846"/>
      <c r="QEC277" s="998"/>
      <c r="QED277" s="998"/>
      <c r="QEE277" s="998"/>
      <c r="QEF277" s="998"/>
      <c r="QEG277" s="998"/>
      <c r="QEH277" s="998"/>
      <c r="QEI277" s="998"/>
      <c r="QEJ277" s="998"/>
      <c r="QEK277" s="998"/>
      <c r="QEL277" s="998"/>
      <c r="QEM277" s="998"/>
      <c r="QEN277" s="998"/>
      <c r="QEO277" s="998"/>
      <c r="QEP277" s="998"/>
      <c r="QEQ277" s="998"/>
      <c r="QER277" s="998"/>
      <c r="QES277" s="998"/>
      <c r="QET277" s="998"/>
      <c r="QEU277" s="998"/>
      <c r="QEV277" s="998"/>
      <c r="QEW277" s="998"/>
      <c r="QEX277" s="998"/>
      <c r="QEY277" s="998"/>
      <c r="QEZ277" s="998"/>
      <c r="QFA277" s="844"/>
      <c r="QFB277" s="844"/>
      <c r="QFC277" s="844"/>
      <c r="QFD277" s="844"/>
      <c r="QFE277" s="844"/>
      <c r="QFF277" s="998"/>
      <c r="QFG277" s="998"/>
      <c r="QFH277" s="844"/>
      <c r="QFI277" s="844"/>
      <c r="QFJ277" s="998"/>
      <c r="QFK277" s="998"/>
      <c r="QFL277" s="844"/>
      <c r="QFM277" s="844"/>
      <c r="QFN277" s="998"/>
      <c r="QFO277" s="998"/>
      <c r="QFP277" s="998"/>
      <c r="QFQ277" s="998"/>
      <c r="QFR277" s="998"/>
      <c r="QFS277" s="998"/>
      <c r="QFT277" s="998"/>
      <c r="QFU277" s="844"/>
      <c r="QFV277" s="844"/>
      <c r="QFW277" s="998"/>
      <c r="QFX277" s="998"/>
      <c r="QFY277" s="844"/>
      <c r="QFZ277" s="844"/>
      <c r="QGA277" s="998"/>
      <c r="QGB277" s="998"/>
      <c r="QGC277" s="998"/>
      <c r="QGD277" s="998"/>
      <c r="QGE277" s="998"/>
      <c r="QGF277" s="843"/>
      <c r="QGG277" s="845"/>
      <c r="QGH277" s="998"/>
      <c r="QGI277" s="998"/>
      <c r="QGJ277" s="998"/>
      <c r="QGK277" s="998"/>
      <c r="QGL277" s="998"/>
      <c r="QGM277" s="998"/>
      <c r="QGN277" s="998"/>
      <c r="QGO277" s="846"/>
      <c r="QGP277" s="846"/>
      <c r="QGQ277" s="846"/>
      <c r="QGR277" s="846"/>
      <c r="QGS277" s="846"/>
      <c r="QGT277" s="846"/>
      <c r="QGU277" s="846"/>
      <c r="QGV277" s="846"/>
      <c r="QGW277" s="846"/>
      <c r="QGX277" s="846"/>
      <c r="QGY277" s="846"/>
      <c r="QGZ277" s="846"/>
      <c r="QHA277" s="846"/>
      <c r="QHB277" s="846"/>
      <c r="QHC277" s="846"/>
      <c r="QHD277" s="846"/>
      <c r="QHE277" s="846"/>
      <c r="QHF277" s="846"/>
      <c r="QHG277" s="846"/>
      <c r="QHH277" s="846"/>
      <c r="QHI277" s="846"/>
      <c r="QHJ277" s="846"/>
      <c r="QHK277" s="846"/>
      <c r="QHL277" s="846"/>
      <c r="QHM277" s="846"/>
      <c r="QHN277" s="846"/>
      <c r="QHO277" s="846"/>
      <c r="QHP277" s="846"/>
      <c r="QHQ277" s="846"/>
      <c r="QHR277" s="846"/>
      <c r="QHS277" s="846"/>
      <c r="QHT277" s="846"/>
      <c r="QHU277" s="846"/>
      <c r="QHV277" s="846"/>
      <c r="QHW277" s="846"/>
      <c r="QHX277" s="846"/>
      <c r="QHY277" s="846"/>
      <c r="QHZ277" s="846"/>
      <c r="QIA277" s="846"/>
      <c r="QIB277" s="846"/>
      <c r="QIC277" s="846"/>
      <c r="QID277" s="846"/>
      <c r="QIE277" s="846"/>
      <c r="QIF277" s="846"/>
      <c r="QIG277" s="998"/>
      <c r="QIH277" s="998"/>
      <c r="QII277" s="998"/>
      <c r="QIJ277" s="998"/>
      <c r="QIK277" s="998"/>
      <c r="QIL277" s="998"/>
      <c r="QIM277" s="998"/>
      <c r="QIN277" s="998"/>
      <c r="QIO277" s="998"/>
      <c r="QIP277" s="998"/>
      <c r="QIQ277" s="998"/>
      <c r="QIR277" s="998"/>
      <c r="QIS277" s="998"/>
      <c r="QIT277" s="998"/>
      <c r="QIU277" s="998"/>
      <c r="QIV277" s="998"/>
      <c r="QIW277" s="998"/>
      <c r="QIX277" s="998"/>
      <c r="QIY277" s="998"/>
      <c r="QIZ277" s="998"/>
      <c r="QJA277" s="998"/>
      <c r="QJB277" s="998"/>
      <c r="QJC277" s="998"/>
      <c r="QJD277" s="998"/>
      <c r="QJE277" s="844"/>
      <c r="QJF277" s="844"/>
      <c r="QJG277" s="844"/>
      <c r="QJH277" s="844"/>
      <c r="QJI277" s="844"/>
      <c r="QJJ277" s="998"/>
      <c r="QJK277" s="998"/>
      <c r="QJL277" s="844"/>
      <c r="QJM277" s="844"/>
      <c r="QJN277" s="998"/>
      <c r="QJO277" s="998"/>
      <c r="QJP277" s="844"/>
      <c r="QJQ277" s="844"/>
      <c r="QJR277" s="998"/>
      <c r="QJS277" s="998"/>
      <c r="QJT277" s="998"/>
      <c r="QJU277" s="998"/>
      <c r="QJV277" s="998"/>
      <c r="QJW277" s="998"/>
      <c r="QJX277" s="998"/>
      <c r="QJY277" s="844"/>
      <c r="QJZ277" s="844"/>
      <c r="QKA277" s="998"/>
      <c r="QKB277" s="998"/>
      <c r="QKC277" s="844"/>
      <c r="QKD277" s="844"/>
      <c r="QKE277" s="998"/>
      <c r="QKF277" s="998"/>
      <c r="QKG277" s="998"/>
      <c r="QKH277" s="998"/>
      <c r="QKI277" s="998"/>
      <c r="QKJ277" s="843"/>
      <c r="QKK277" s="845"/>
      <c r="QKL277" s="998"/>
      <c r="QKM277" s="998"/>
      <c r="QKN277" s="998"/>
      <c r="QKO277" s="998"/>
      <c r="QKP277" s="998"/>
      <c r="QKQ277" s="998"/>
      <c r="QKR277" s="998"/>
      <c r="QKS277" s="846"/>
      <c r="QKT277" s="846"/>
      <c r="QKU277" s="846"/>
      <c r="QKV277" s="846"/>
      <c r="QKW277" s="846"/>
      <c r="QKX277" s="846"/>
      <c r="QKY277" s="846"/>
      <c r="QKZ277" s="846"/>
      <c r="QLA277" s="846"/>
      <c r="QLB277" s="846"/>
      <c r="QLC277" s="846"/>
      <c r="QLD277" s="846"/>
      <c r="QLE277" s="846"/>
      <c r="QLF277" s="846"/>
      <c r="QLG277" s="846"/>
      <c r="QLH277" s="846"/>
      <c r="QLI277" s="846"/>
      <c r="QLJ277" s="846"/>
      <c r="QLK277" s="846"/>
      <c r="QLL277" s="846"/>
      <c r="QLM277" s="846"/>
      <c r="QLN277" s="846"/>
      <c r="QLO277" s="846"/>
      <c r="QLP277" s="846"/>
      <c r="QLQ277" s="846"/>
      <c r="QLR277" s="846"/>
      <c r="QLS277" s="846"/>
      <c r="QLT277" s="846"/>
      <c r="QLU277" s="846"/>
      <c r="QLV277" s="846"/>
      <c r="QLW277" s="846"/>
      <c r="QLX277" s="846"/>
      <c r="QLY277" s="846"/>
      <c r="QLZ277" s="846"/>
      <c r="QMA277" s="846"/>
      <c r="QMB277" s="846"/>
      <c r="QMC277" s="846"/>
      <c r="QMD277" s="846"/>
      <c r="QME277" s="846"/>
      <c r="QMF277" s="846"/>
      <c r="QMG277" s="846"/>
      <c r="QMH277" s="846"/>
      <c r="QMI277" s="846"/>
      <c r="QMJ277" s="846"/>
      <c r="QMK277" s="998"/>
      <c r="QML277" s="998"/>
      <c r="QMM277" s="998"/>
      <c r="QMN277" s="998"/>
      <c r="QMO277" s="998"/>
      <c r="QMP277" s="998"/>
      <c r="QMQ277" s="998"/>
      <c r="QMR277" s="998"/>
      <c r="QMS277" s="998"/>
      <c r="QMT277" s="998"/>
      <c r="QMU277" s="998"/>
      <c r="QMV277" s="998"/>
      <c r="QMW277" s="998"/>
      <c r="QMX277" s="998"/>
      <c r="QMY277" s="998"/>
      <c r="QMZ277" s="998"/>
      <c r="QNA277" s="998"/>
      <c r="QNB277" s="998"/>
      <c r="QNC277" s="998"/>
      <c r="QND277" s="998"/>
      <c r="QNE277" s="998"/>
      <c r="QNF277" s="998"/>
      <c r="QNG277" s="998"/>
      <c r="QNH277" s="998"/>
      <c r="QNI277" s="844"/>
      <c r="QNJ277" s="844"/>
      <c r="QNK277" s="844"/>
      <c r="QNL277" s="844"/>
      <c r="QNM277" s="844"/>
      <c r="QNN277" s="998"/>
      <c r="QNO277" s="998"/>
      <c r="QNP277" s="844"/>
      <c r="QNQ277" s="844"/>
      <c r="QNR277" s="998"/>
      <c r="QNS277" s="998"/>
      <c r="QNT277" s="844"/>
      <c r="QNU277" s="844"/>
      <c r="QNV277" s="998"/>
      <c r="QNW277" s="998"/>
      <c r="QNX277" s="998"/>
      <c r="QNY277" s="998"/>
      <c r="QNZ277" s="998"/>
      <c r="QOA277" s="998"/>
      <c r="QOB277" s="998"/>
      <c r="QOC277" s="844"/>
      <c r="QOD277" s="844"/>
      <c r="QOE277" s="998"/>
      <c r="QOF277" s="998"/>
      <c r="QOG277" s="844"/>
      <c r="QOH277" s="844"/>
      <c r="QOI277" s="998"/>
      <c r="QOJ277" s="998"/>
      <c r="QOK277" s="998"/>
      <c r="QOL277" s="998"/>
      <c r="QOM277" s="998"/>
      <c r="QON277" s="843"/>
      <c r="QOO277" s="845"/>
      <c r="QOP277" s="998"/>
      <c r="QOQ277" s="998"/>
      <c r="QOR277" s="998"/>
      <c r="QOS277" s="998"/>
      <c r="QOT277" s="998"/>
      <c r="QOU277" s="998"/>
      <c r="QOV277" s="998"/>
      <c r="QOW277" s="846"/>
      <c r="QOX277" s="846"/>
      <c r="QOY277" s="846"/>
      <c r="QOZ277" s="846"/>
      <c r="QPA277" s="846"/>
      <c r="QPB277" s="846"/>
      <c r="QPC277" s="846"/>
      <c r="QPD277" s="846"/>
      <c r="QPE277" s="846"/>
      <c r="QPF277" s="846"/>
      <c r="QPG277" s="846"/>
      <c r="QPH277" s="846"/>
      <c r="QPI277" s="846"/>
      <c r="QPJ277" s="846"/>
      <c r="QPK277" s="846"/>
      <c r="QPL277" s="846"/>
      <c r="QPM277" s="846"/>
      <c r="QPN277" s="846"/>
      <c r="QPO277" s="846"/>
      <c r="QPP277" s="846"/>
      <c r="QPQ277" s="846"/>
      <c r="QPR277" s="846"/>
      <c r="QPS277" s="846"/>
      <c r="QPT277" s="846"/>
      <c r="QPU277" s="846"/>
      <c r="QPV277" s="846"/>
      <c r="QPW277" s="846"/>
      <c r="QPX277" s="846"/>
      <c r="QPY277" s="846"/>
      <c r="QPZ277" s="846"/>
      <c r="QQA277" s="846"/>
      <c r="QQB277" s="846"/>
      <c r="QQC277" s="846"/>
      <c r="QQD277" s="846"/>
      <c r="QQE277" s="846"/>
      <c r="QQF277" s="846"/>
      <c r="QQG277" s="846"/>
      <c r="QQH277" s="846"/>
      <c r="QQI277" s="846"/>
      <c r="QQJ277" s="846"/>
      <c r="QQK277" s="846"/>
      <c r="QQL277" s="846"/>
      <c r="QQM277" s="846"/>
      <c r="QQN277" s="846"/>
      <c r="QQO277" s="998"/>
      <c r="QQP277" s="998"/>
      <c r="QQQ277" s="998"/>
      <c r="QQR277" s="998"/>
      <c r="QQS277" s="998"/>
      <c r="QQT277" s="998"/>
      <c r="QQU277" s="998"/>
      <c r="QQV277" s="998"/>
      <c r="QQW277" s="998"/>
      <c r="QQX277" s="998"/>
      <c r="QQY277" s="998"/>
      <c r="QQZ277" s="998"/>
      <c r="QRA277" s="998"/>
      <c r="QRB277" s="998"/>
      <c r="QRC277" s="998"/>
      <c r="QRD277" s="998"/>
      <c r="QRE277" s="998"/>
      <c r="QRF277" s="998"/>
      <c r="QRG277" s="998"/>
      <c r="QRH277" s="998"/>
      <c r="QRI277" s="998"/>
      <c r="QRJ277" s="998"/>
      <c r="QRK277" s="998"/>
      <c r="QRL277" s="998"/>
      <c r="QRM277" s="844"/>
      <c r="QRN277" s="844"/>
      <c r="QRO277" s="844"/>
      <c r="QRP277" s="844"/>
      <c r="QRQ277" s="844"/>
      <c r="QRR277" s="998"/>
      <c r="QRS277" s="998"/>
      <c r="QRT277" s="844"/>
      <c r="QRU277" s="844"/>
      <c r="QRV277" s="998"/>
      <c r="QRW277" s="998"/>
      <c r="QRX277" s="844"/>
      <c r="QRY277" s="844"/>
      <c r="QRZ277" s="998"/>
      <c r="QSA277" s="998"/>
      <c r="QSB277" s="998"/>
      <c r="QSC277" s="998"/>
      <c r="QSD277" s="998"/>
      <c r="QSE277" s="998"/>
      <c r="QSF277" s="998"/>
      <c r="QSG277" s="844"/>
      <c r="QSH277" s="844"/>
      <c r="QSI277" s="998"/>
      <c r="QSJ277" s="998"/>
      <c r="QSK277" s="844"/>
      <c r="QSL277" s="844"/>
      <c r="QSM277" s="998"/>
      <c r="QSN277" s="998"/>
      <c r="QSO277" s="998"/>
      <c r="QSP277" s="998"/>
      <c r="QSQ277" s="998"/>
      <c r="QSR277" s="843"/>
      <c r="QSS277" s="845"/>
      <c r="QST277" s="998"/>
      <c r="QSU277" s="998"/>
      <c r="QSV277" s="998"/>
      <c r="QSW277" s="998"/>
      <c r="QSX277" s="998"/>
      <c r="QSY277" s="998"/>
      <c r="QSZ277" s="998"/>
      <c r="QTA277" s="846"/>
      <c r="QTB277" s="846"/>
      <c r="QTC277" s="846"/>
      <c r="QTD277" s="846"/>
      <c r="QTE277" s="846"/>
      <c r="QTF277" s="846"/>
      <c r="QTG277" s="846"/>
      <c r="QTH277" s="846"/>
      <c r="QTI277" s="846"/>
      <c r="QTJ277" s="846"/>
      <c r="QTK277" s="846"/>
      <c r="QTL277" s="846"/>
      <c r="QTM277" s="846"/>
      <c r="QTN277" s="846"/>
      <c r="QTO277" s="846"/>
      <c r="QTP277" s="846"/>
      <c r="QTQ277" s="846"/>
      <c r="QTR277" s="846"/>
      <c r="QTS277" s="846"/>
      <c r="QTT277" s="846"/>
      <c r="QTU277" s="846"/>
      <c r="QTV277" s="846"/>
      <c r="QTW277" s="846"/>
      <c r="QTX277" s="846"/>
      <c r="QTY277" s="846"/>
      <c r="QTZ277" s="846"/>
      <c r="QUA277" s="846"/>
      <c r="QUB277" s="846"/>
      <c r="QUC277" s="846"/>
      <c r="QUD277" s="846"/>
      <c r="QUE277" s="846"/>
      <c r="QUF277" s="846"/>
      <c r="QUG277" s="846"/>
      <c r="QUH277" s="846"/>
      <c r="QUI277" s="846"/>
      <c r="QUJ277" s="846"/>
      <c r="QUK277" s="846"/>
      <c r="QUL277" s="846"/>
      <c r="QUM277" s="846"/>
      <c r="QUN277" s="846"/>
      <c r="QUO277" s="846"/>
      <c r="QUP277" s="846"/>
      <c r="QUQ277" s="846"/>
      <c r="QUR277" s="846"/>
      <c r="QUS277" s="998"/>
      <c r="QUT277" s="998"/>
      <c r="QUU277" s="998"/>
      <c r="QUV277" s="998"/>
      <c r="QUW277" s="998"/>
      <c r="QUX277" s="998"/>
      <c r="QUY277" s="998"/>
      <c r="QUZ277" s="998"/>
      <c r="QVA277" s="998"/>
      <c r="QVB277" s="998"/>
      <c r="QVC277" s="998"/>
      <c r="QVD277" s="998"/>
      <c r="QVE277" s="998"/>
      <c r="QVF277" s="998"/>
      <c r="QVG277" s="998"/>
      <c r="QVH277" s="998"/>
      <c r="QVI277" s="998"/>
      <c r="QVJ277" s="998"/>
      <c r="QVK277" s="998"/>
      <c r="QVL277" s="998"/>
      <c r="QVM277" s="998"/>
      <c r="QVN277" s="998"/>
      <c r="QVO277" s="998"/>
      <c r="QVP277" s="998"/>
      <c r="QVQ277" s="844"/>
      <c r="QVR277" s="844"/>
      <c r="QVS277" s="844"/>
      <c r="QVT277" s="844"/>
      <c r="QVU277" s="844"/>
      <c r="QVV277" s="998"/>
      <c r="QVW277" s="998"/>
      <c r="QVX277" s="844"/>
      <c r="QVY277" s="844"/>
      <c r="QVZ277" s="998"/>
      <c r="QWA277" s="998"/>
      <c r="QWB277" s="844"/>
      <c r="QWC277" s="844"/>
      <c r="QWD277" s="998"/>
      <c r="QWE277" s="998"/>
      <c r="QWF277" s="998"/>
      <c r="QWG277" s="998"/>
      <c r="QWH277" s="998"/>
      <c r="QWI277" s="998"/>
      <c r="QWJ277" s="998"/>
      <c r="QWK277" s="844"/>
      <c r="QWL277" s="844"/>
      <c r="QWM277" s="998"/>
      <c r="QWN277" s="998"/>
      <c r="QWO277" s="844"/>
      <c r="QWP277" s="844"/>
      <c r="QWQ277" s="998"/>
      <c r="QWR277" s="998"/>
      <c r="QWS277" s="998"/>
      <c r="QWT277" s="998"/>
      <c r="QWU277" s="998"/>
      <c r="QWV277" s="843"/>
      <c r="QWW277" s="845"/>
      <c r="QWX277" s="998"/>
      <c r="QWY277" s="998"/>
      <c r="QWZ277" s="998"/>
      <c r="QXA277" s="998"/>
      <c r="QXB277" s="998"/>
      <c r="QXC277" s="998"/>
      <c r="QXD277" s="998"/>
      <c r="QXE277" s="846"/>
      <c r="QXF277" s="846"/>
      <c r="QXG277" s="846"/>
      <c r="QXH277" s="846"/>
      <c r="QXI277" s="846"/>
      <c r="QXJ277" s="846"/>
      <c r="QXK277" s="846"/>
      <c r="QXL277" s="846"/>
      <c r="QXM277" s="846"/>
      <c r="QXN277" s="846"/>
      <c r="QXO277" s="846"/>
      <c r="QXP277" s="846"/>
      <c r="QXQ277" s="846"/>
      <c r="QXR277" s="846"/>
      <c r="QXS277" s="846"/>
      <c r="QXT277" s="846"/>
      <c r="QXU277" s="846"/>
      <c r="QXV277" s="846"/>
      <c r="QXW277" s="846"/>
      <c r="QXX277" s="846"/>
      <c r="QXY277" s="846"/>
      <c r="QXZ277" s="846"/>
      <c r="QYA277" s="846"/>
      <c r="QYB277" s="846"/>
      <c r="QYC277" s="846"/>
      <c r="QYD277" s="846"/>
      <c r="QYE277" s="846"/>
      <c r="QYF277" s="846"/>
      <c r="QYG277" s="846"/>
      <c r="QYH277" s="846"/>
      <c r="QYI277" s="846"/>
      <c r="QYJ277" s="846"/>
      <c r="QYK277" s="846"/>
      <c r="QYL277" s="846"/>
      <c r="QYM277" s="846"/>
      <c r="QYN277" s="846"/>
      <c r="QYO277" s="846"/>
      <c r="QYP277" s="846"/>
      <c r="QYQ277" s="846"/>
      <c r="QYR277" s="846"/>
      <c r="QYS277" s="846"/>
      <c r="QYT277" s="846"/>
      <c r="QYU277" s="846"/>
      <c r="QYV277" s="846"/>
      <c r="QYW277" s="998"/>
      <c r="QYX277" s="998"/>
      <c r="QYY277" s="998"/>
      <c r="QYZ277" s="998"/>
      <c r="QZA277" s="998"/>
      <c r="QZB277" s="998"/>
      <c r="QZC277" s="998"/>
      <c r="QZD277" s="998"/>
      <c r="QZE277" s="998"/>
      <c r="QZF277" s="998"/>
      <c r="QZG277" s="998"/>
      <c r="QZH277" s="998"/>
      <c r="QZI277" s="998"/>
      <c r="QZJ277" s="998"/>
      <c r="QZK277" s="998"/>
      <c r="QZL277" s="998"/>
      <c r="QZM277" s="998"/>
      <c r="QZN277" s="998"/>
      <c r="QZO277" s="998"/>
      <c r="QZP277" s="998"/>
      <c r="QZQ277" s="998"/>
      <c r="QZR277" s="998"/>
      <c r="QZS277" s="998"/>
      <c r="QZT277" s="998"/>
      <c r="QZU277" s="844"/>
      <c r="QZV277" s="844"/>
      <c r="QZW277" s="844"/>
      <c r="QZX277" s="844"/>
      <c r="QZY277" s="844"/>
      <c r="QZZ277" s="998"/>
      <c r="RAA277" s="998"/>
      <c r="RAB277" s="844"/>
      <c r="RAC277" s="844"/>
      <c r="RAD277" s="998"/>
      <c r="RAE277" s="998"/>
      <c r="RAF277" s="844"/>
      <c r="RAG277" s="844"/>
      <c r="RAH277" s="998"/>
      <c r="RAI277" s="998"/>
      <c r="RAJ277" s="998"/>
      <c r="RAK277" s="998"/>
      <c r="RAL277" s="998"/>
      <c r="RAM277" s="998"/>
      <c r="RAN277" s="998"/>
      <c r="RAO277" s="844"/>
      <c r="RAP277" s="844"/>
      <c r="RAQ277" s="998"/>
      <c r="RAR277" s="998"/>
      <c r="RAS277" s="844"/>
      <c r="RAT277" s="844"/>
      <c r="RAU277" s="998"/>
      <c r="RAV277" s="998"/>
      <c r="RAW277" s="998"/>
      <c r="RAX277" s="998"/>
      <c r="RAY277" s="998"/>
      <c r="RAZ277" s="843"/>
      <c r="RBA277" s="845"/>
      <c r="RBB277" s="998"/>
      <c r="RBC277" s="998"/>
      <c r="RBD277" s="998"/>
      <c r="RBE277" s="998"/>
      <c r="RBF277" s="998"/>
      <c r="RBG277" s="998"/>
      <c r="RBH277" s="998"/>
      <c r="RBI277" s="846"/>
      <c r="RBJ277" s="846"/>
      <c r="RBK277" s="846"/>
      <c r="RBL277" s="846"/>
      <c r="RBM277" s="846"/>
      <c r="RBN277" s="846"/>
      <c r="RBO277" s="846"/>
      <c r="RBP277" s="846"/>
      <c r="RBQ277" s="846"/>
      <c r="RBR277" s="846"/>
      <c r="RBS277" s="846"/>
      <c r="RBT277" s="846"/>
      <c r="RBU277" s="846"/>
      <c r="RBV277" s="846"/>
      <c r="RBW277" s="846"/>
      <c r="RBX277" s="846"/>
      <c r="RBY277" s="846"/>
      <c r="RBZ277" s="846"/>
      <c r="RCA277" s="846"/>
      <c r="RCB277" s="846"/>
      <c r="RCC277" s="846"/>
      <c r="RCD277" s="846"/>
      <c r="RCE277" s="846"/>
      <c r="RCF277" s="846"/>
      <c r="RCG277" s="846"/>
      <c r="RCH277" s="846"/>
      <c r="RCI277" s="846"/>
      <c r="RCJ277" s="846"/>
      <c r="RCK277" s="846"/>
      <c r="RCL277" s="846"/>
      <c r="RCM277" s="846"/>
      <c r="RCN277" s="846"/>
      <c r="RCO277" s="846"/>
      <c r="RCP277" s="846"/>
      <c r="RCQ277" s="846"/>
      <c r="RCR277" s="846"/>
      <c r="RCS277" s="846"/>
      <c r="RCT277" s="846"/>
      <c r="RCU277" s="846"/>
      <c r="RCV277" s="846"/>
      <c r="RCW277" s="846"/>
      <c r="RCX277" s="846"/>
      <c r="RCY277" s="846"/>
      <c r="RCZ277" s="846"/>
      <c r="RDA277" s="998"/>
      <c r="RDB277" s="998"/>
      <c r="RDC277" s="998"/>
      <c r="RDD277" s="998"/>
      <c r="RDE277" s="998"/>
      <c r="RDF277" s="998"/>
      <c r="RDG277" s="998"/>
      <c r="RDH277" s="998"/>
      <c r="RDI277" s="998"/>
      <c r="RDJ277" s="998"/>
      <c r="RDK277" s="998"/>
      <c r="RDL277" s="998"/>
      <c r="RDM277" s="998"/>
      <c r="RDN277" s="998"/>
      <c r="RDO277" s="998"/>
      <c r="RDP277" s="998"/>
      <c r="RDQ277" s="998"/>
      <c r="RDR277" s="998"/>
      <c r="RDS277" s="998"/>
      <c r="RDT277" s="998"/>
      <c r="RDU277" s="998"/>
      <c r="RDV277" s="998"/>
      <c r="RDW277" s="998"/>
    </row>
    <row r="278" spans="1:12295" s="355" customFormat="1" ht="75.75" customHeight="1" x14ac:dyDescent="0.3">
      <c r="B278" s="1094" t="s">
        <v>565</v>
      </c>
      <c r="C278" s="1095"/>
      <c r="D278" s="869">
        <f>E278+H278+I278+G278</f>
        <v>9922797.0311600007</v>
      </c>
      <c r="E278" s="869">
        <f>E275+E64</f>
        <v>6282866.0233800001</v>
      </c>
      <c r="F278" s="869">
        <f t="shared" ref="F278:I278" si="840">F275+F64</f>
        <v>0</v>
      </c>
      <c r="G278" s="869">
        <f t="shared" si="840"/>
        <v>3639931.0077800001</v>
      </c>
      <c r="H278" s="869">
        <f t="shared" si="840"/>
        <v>0</v>
      </c>
      <c r="I278" s="869">
        <f t="shared" si="840"/>
        <v>0</v>
      </c>
      <c r="J278" s="869">
        <f>K278-D278</f>
        <v>0</v>
      </c>
      <c r="K278" s="869">
        <f>M278+S278+U278+Q278</f>
        <v>9922797.0311600007</v>
      </c>
      <c r="L278" s="762">
        <f t="shared" ref="L278:L281" si="841">K278/D278</f>
        <v>1</v>
      </c>
      <c r="M278" s="869">
        <f>M275+M64</f>
        <v>6282866.0233800001</v>
      </c>
      <c r="N278" s="762">
        <f>M278/E278</f>
        <v>1</v>
      </c>
      <c r="O278" s="995"/>
      <c r="P278" s="696"/>
      <c r="Q278" s="869">
        <f t="shared" ref="Q278" si="842">Q275+Q64</f>
        <v>3639931.0077800001</v>
      </c>
      <c r="R278" s="762">
        <f>Q278/G278</f>
        <v>1</v>
      </c>
      <c r="S278" s="995">
        <f>S273</f>
        <v>0</v>
      </c>
      <c r="T278" s="696" t="e">
        <f t="shared" ref="T278" si="843">S278/H278</f>
        <v>#DIV/0!</v>
      </c>
      <c r="U278" s="995">
        <f t="shared" ref="U278" si="844">U279+U280+U291</f>
        <v>0</v>
      </c>
      <c r="V278" s="995">
        <f t="shared" ref="V278" si="845">W278+X278+Y278</f>
        <v>0</v>
      </c>
      <c r="W278" s="995">
        <f>W279+W280</f>
        <v>0</v>
      </c>
      <c r="X278" s="995"/>
      <c r="Y278" s="995"/>
      <c r="Z278" s="995">
        <f>AA278+AB278</f>
        <v>0</v>
      </c>
      <c r="AA278" s="995">
        <f>AA279+AA280</f>
        <v>0</v>
      </c>
      <c r="AB278" s="995">
        <f t="shared" ref="AB278" si="846">H278</f>
        <v>0</v>
      </c>
      <c r="AC278" s="995"/>
      <c r="AD278" s="696"/>
      <c r="AE278" s="869">
        <f>AG278+AM278+AO278+AK278</f>
        <v>9652366.222409999</v>
      </c>
      <c r="AF278" s="762">
        <f>AE278/D278</f>
        <v>0.9727465141229048</v>
      </c>
      <c r="AG278" s="869">
        <f>AG275+AG64</f>
        <v>6279507.3048399994</v>
      </c>
      <c r="AH278" s="762">
        <f>AG278/E278</f>
        <v>0.99946541617670948</v>
      </c>
      <c r="AI278" s="995"/>
      <c r="AJ278" s="696"/>
      <c r="AK278" s="869">
        <f t="shared" ref="AK278" si="847">AK275+AK64</f>
        <v>3372858.9175699996</v>
      </c>
      <c r="AL278" s="762">
        <f>AK278/G278</f>
        <v>0.92662715594357148</v>
      </c>
      <c r="AM278" s="995">
        <f t="shared" ref="AM278" si="848">AM279+AM280</f>
        <v>0</v>
      </c>
      <c r="AN278" s="696">
        <f t="shared" ref="AN278" si="849">AM278/D278</f>
        <v>0</v>
      </c>
      <c r="AO278" s="995">
        <f t="shared" ref="AO278" si="850">AO279+AO280</f>
        <v>0</v>
      </c>
      <c r="AP278" s="995">
        <f>AP279+AP280+AP291+AP273</f>
        <v>19876.068740000017</v>
      </c>
      <c r="AQ278" s="696"/>
      <c r="AR278" s="869">
        <f>AT278+AZ278+BB278+AX278</f>
        <v>9922797.0311600007</v>
      </c>
      <c r="AS278" s="762">
        <f>AR278/D278</f>
        <v>1</v>
      </c>
      <c r="AT278" s="869">
        <f>AT275+AT64</f>
        <v>6282866.0233800001</v>
      </c>
      <c r="AU278" s="762">
        <f>AT278/E278</f>
        <v>1</v>
      </c>
      <c r="AV278" s="995"/>
      <c r="AW278" s="696"/>
      <c r="AX278" s="869">
        <f t="shared" ref="AX278" si="851">AX275+AX64</f>
        <v>3639931.0077800006</v>
      </c>
      <c r="AY278" s="762">
        <f>AX278/G278</f>
        <v>1.0000000000000002</v>
      </c>
      <c r="AZ278" s="995">
        <f>AZ276</f>
        <v>0</v>
      </c>
      <c r="BA278" s="762"/>
      <c r="BB278" s="995"/>
      <c r="BC278" s="995"/>
      <c r="BD278" s="995"/>
      <c r="BE278" s="995">
        <f>BF278+BH278+BI278+BG278</f>
        <v>0</v>
      </c>
      <c r="BF278" s="995">
        <f>BF279+BF280</f>
        <v>0</v>
      </c>
      <c r="BG278" s="995">
        <f t="shared" ref="BG278:BI278" si="852">BG279+BG280</f>
        <v>0</v>
      </c>
      <c r="BH278" s="995">
        <f t="shared" si="852"/>
        <v>0</v>
      </c>
      <c r="BI278" s="995">
        <f t="shared" si="852"/>
        <v>0</v>
      </c>
      <c r="BJ278" s="995">
        <f>BJ279+BJ280+BJ291</f>
        <v>0</v>
      </c>
      <c r="BK278" s="995">
        <f>BL278+BN278+BO278+BM278</f>
        <v>0</v>
      </c>
      <c r="BL278" s="995">
        <f>BL279+BL280+BL291</f>
        <v>0</v>
      </c>
      <c r="BM278" s="995">
        <f>BM279+BM280+BM291</f>
        <v>0</v>
      </c>
      <c r="BN278" s="995">
        <f>BN279+BN280+BN291</f>
        <v>0</v>
      </c>
      <c r="BO278" s="995">
        <f>BO279+BO280</f>
        <v>0</v>
      </c>
      <c r="BP278" s="995"/>
      <c r="BQ278" s="995">
        <f>BQ279+BQ280+BQ291</f>
        <v>0</v>
      </c>
      <c r="BR278" s="995"/>
      <c r="BS278" s="995"/>
      <c r="BT278" s="995">
        <f>BU278-BN278</f>
        <v>278186.09600000002</v>
      </c>
      <c r="BU278" s="995">
        <f>BU279+BU280+BU291</f>
        <v>278186.09600000002</v>
      </c>
      <c r="BV278" s="995">
        <f>BV279+BV280+BV291</f>
        <v>0</v>
      </c>
      <c r="BW278" s="995"/>
      <c r="BX278" s="995">
        <f>BX279+BX280+BX291</f>
        <v>0</v>
      </c>
      <c r="BY278" s="995">
        <f>BY276</f>
        <v>0</v>
      </c>
      <c r="BZ278" s="354">
        <f t="shared" ref="BZ278" si="853">BZ279+BZ280</f>
        <v>0</v>
      </c>
      <c r="CE278" s="762"/>
    </row>
    <row r="279" spans="1:12295" s="273" customFormat="1" ht="42" customHeight="1" x14ac:dyDescent="0.3">
      <c r="A279" s="1001"/>
      <c r="B279" s="1002"/>
      <c r="C279" s="101" t="s">
        <v>32</v>
      </c>
      <c r="D279" s="176">
        <f>E279+G279</f>
        <v>5207584.5</v>
      </c>
      <c r="E279" s="176">
        <f>E208</f>
        <v>2841629.3449499998</v>
      </c>
      <c r="F279" s="176"/>
      <c r="G279" s="176">
        <f>G208</f>
        <v>2365955.1550500002</v>
      </c>
      <c r="H279" s="176"/>
      <c r="I279" s="176"/>
      <c r="J279" s="176"/>
      <c r="K279" s="176">
        <f>M279+Q279</f>
        <v>5207584.5</v>
      </c>
      <c r="L279" s="695">
        <f t="shared" si="841"/>
        <v>1</v>
      </c>
      <c r="M279" s="176">
        <f>M208</f>
        <v>2841629.3449499998</v>
      </c>
      <c r="N279" s="695">
        <f t="shared" ref="N279:N281" si="854">M279/E279</f>
        <v>1</v>
      </c>
      <c r="O279" s="997"/>
      <c r="P279" s="997"/>
      <c r="Q279" s="176">
        <f>Q208</f>
        <v>2365955.1550500002</v>
      </c>
      <c r="R279" s="695">
        <f t="shared" ref="R279:R280" si="855">Q279/G279</f>
        <v>1</v>
      </c>
      <c r="S279" s="997"/>
      <c r="T279" s="997"/>
      <c r="U279" s="997"/>
      <c r="V279" s="997"/>
      <c r="W279" s="997"/>
      <c r="X279" s="997"/>
      <c r="Y279" s="997"/>
      <c r="Z279" s="997"/>
      <c r="AA279" s="997"/>
      <c r="AB279" s="997"/>
      <c r="AC279" s="997"/>
      <c r="AD279" s="997"/>
      <c r="AE279" s="176">
        <f>AG279+AK279</f>
        <v>5048485.0510699991</v>
      </c>
      <c r="AF279" s="695">
        <f t="shared" ref="AF279:AF281" si="856">AE279/D279</f>
        <v>0.96944851323487868</v>
      </c>
      <c r="AG279" s="176">
        <f>AG208</f>
        <v>2841629.3449499998</v>
      </c>
      <c r="AH279" s="695">
        <f t="shared" ref="AH279:AH281" si="857">AG279/E279</f>
        <v>1</v>
      </c>
      <c r="AI279" s="997"/>
      <c r="AJ279" s="997"/>
      <c r="AK279" s="176">
        <f>AK208</f>
        <v>2206855.7061199998</v>
      </c>
      <c r="AL279" s="695">
        <f t="shared" ref="AL279:AL280" si="858">AK279/G279</f>
        <v>0.93275466418270381</v>
      </c>
      <c r="AM279" s="997"/>
      <c r="AN279" s="997"/>
      <c r="AO279" s="997"/>
      <c r="AP279" s="997"/>
      <c r="AQ279" s="997"/>
      <c r="AR279" s="176">
        <f>AT279+AX279</f>
        <v>5207584.5</v>
      </c>
      <c r="AS279" s="695">
        <f t="shared" ref="AS279:AS281" si="859">AR279/D279</f>
        <v>1</v>
      </c>
      <c r="AT279" s="176">
        <f>AT208</f>
        <v>2841629.3449499998</v>
      </c>
      <c r="AU279" s="695">
        <f t="shared" ref="AU279:AU281" si="860">AT279/E279</f>
        <v>1</v>
      </c>
      <c r="AV279" s="997"/>
      <c r="AW279" s="997"/>
      <c r="AX279" s="176">
        <f>AX208</f>
        <v>2365955.1550500002</v>
      </c>
      <c r="AY279" s="695">
        <f t="shared" ref="AY279:AY280" si="861">AX279/G279</f>
        <v>1</v>
      </c>
      <c r="AZ279" s="997"/>
      <c r="BA279" s="730"/>
      <c r="BB279" s="997"/>
      <c r="BC279" s="997"/>
      <c r="BD279" s="997"/>
      <c r="BE279" s="997"/>
      <c r="BF279" s="997"/>
      <c r="BG279" s="997"/>
      <c r="BH279" s="997"/>
      <c r="BI279" s="997"/>
      <c r="BJ279" s="997"/>
      <c r="BK279" s="997"/>
      <c r="BL279" s="997"/>
      <c r="BM279" s="997"/>
      <c r="BN279" s="997"/>
      <c r="BO279" s="997"/>
      <c r="BP279" s="997"/>
      <c r="BQ279" s="997"/>
      <c r="BR279" s="997"/>
      <c r="BS279" s="997"/>
      <c r="BT279" s="997"/>
      <c r="BU279" s="997"/>
      <c r="BV279" s="997"/>
      <c r="BW279" s="997"/>
      <c r="BX279" s="997"/>
      <c r="BY279" s="997"/>
      <c r="BZ279" s="210"/>
      <c r="CA279" s="1003"/>
      <c r="CB279" s="1003"/>
      <c r="CC279" s="1003"/>
      <c r="CD279" s="1003"/>
      <c r="CE279" s="730"/>
      <c r="CF279" s="1003"/>
      <c r="CG279" s="1003"/>
      <c r="CH279" s="1003"/>
      <c r="CI279" s="1003"/>
      <c r="CJ279" s="1003"/>
      <c r="CK279" s="1003"/>
      <c r="CL279" s="1003"/>
      <c r="CM279" s="1003"/>
      <c r="CN279" s="1003"/>
      <c r="CO279" s="1004"/>
      <c r="CP279" s="1004"/>
      <c r="CQ279" s="1004"/>
      <c r="CR279" s="1004"/>
      <c r="CS279" s="1004"/>
      <c r="CT279" s="1003"/>
      <c r="CU279" s="1003"/>
      <c r="CV279" s="1004"/>
      <c r="CW279" s="1004"/>
      <c r="CX279" s="1003"/>
      <c r="CY279" s="1003"/>
      <c r="CZ279" s="1004"/>
      <c r="DA279" s="1004"/>
      <c r="DB279" s="1003"/>
      <c r="DC279" s="1003"/>
      <c r="DD279" s="1003"/>
      <c r="DE279" s="1003"/>
      <c r="DF279" s="1003"/>
      <c r="DG279" s="1003"/>
      <c r="DH279" s="1003"/>
      <c r="DI279" s="1004"/>
      <c r="DJ279" s="1004"/>
      <c r="DK279" s="1003"/>
      <c r="DL279" s="1003"/>
      <c r="DM279" s="1004"/>
      <c r="DN279" s="1004"/>
      <c r="DO279" s="1003"/>
      <c r="DP279" s="1003"/>
      <c r="DQ279" s="1003"/>
      <c r="DR279" s="1003"/>
      <c r="DS279" s="1003"/>
      <c r="DT279" s="1001"/>
      <c r="DU279" s="1005"/>
      <c r="DV279" s="1003"/>
      <c r="DW279" s="1003"/>
      <c r="DX279" s="1003"/>
      <c r="DY279" s="1003"/>
      <c r="DZ279" s="1003"/>
      <c r="EA279" s="1003"/>
      <c r="EB279" s="1003"/>
      <c r="EC279" s="1006"/>
      <c r="ED279" s="1006"/>
      <c r="EE279" s="1006"/>
      <c r="EF279" s="1006"/>
      <c r="EG279" s="1006"/>
      <c r="EH279" s="1006"/>
      <c r="EI279" s="1006"/>
      <c r="EJ279" s="1006"/>
      <c r="EK279" s="1006"/>
      <c r="EL279" s="1006"/>
      <c r="EM279" s="1006"/>
      <c r="EN279" s="1006"/>
      <c r="EO279" s="1006"/>
      <c r="EP279" s="1006"/>
      <c r="EQ279" s="1006"/>
      <c r="ER279" s="1006"/>
      <c r="ES279" s="1006"/>
      <c r="ET279" s="1006"/>
      <c r="EU279" s="1006"/>
      <c r="EV279" s="1006"/>
      <c r="EW279" s="1006"/>
      <c r="EX279" s="1006"/>
      <c r="EY279" s="1006"/>
      <c r="EZ279" s="1006"/>
      <c r="FA279" s="1006"/>
      <c r="FB279" s="1006"/>
      <c r="FC279" s="1006"/>
      <c r="FD279" s="1006"/>
      <c r="FE279" s="1006"/>
      <c r="FF279" s="1006"/>
      <c r="FG279" s="1006"/>
      <c r="FH279" s="1006"/>
      <c r="FI279" s="1006"/>
      <c r="FJ279" s="1006"/>
      <c r="FK279" s="1006"/>
      <c r="FL279" s="1006"/>
      <c r="FM279" s="1006"/>
      <c r="FN279" s="1006"/>
      <c r="FO279" s="1006"/>
      <c r="FP279" s="1006"/>
      <c r="FQ279" s="1006"/>
      <c r="FR279" s="1006"/>
      <c r="FS279" s="1006"/>
      <c r="FT279" s="1006"/>
      <c r="FU279" s="1003"/>
      <c r="FV279" s="1003"/>
      <c r="FW279" s="1003"/>
      <c r="FX279" s="1003"/>
      <c r="FY279" s="1003"/>
      <c r="FZ279" s="1003"/>
      <c r="GA279" s="1003"/>
      <c r="GB279" s="1003"/>
      <c r="GC279" s="1003"/>
      <c r="GD279" s="1003"/>
      <c r="GE279" s="1003"/>
      <c r="GF279" s="1003"/>
      <c r="GG279" s="1003"/>
      <c r="GH279" s="1003"/>
      <c r="GI279" s="1003"/>
      <c r="GJ279" s="1003"/>
      <c r="GK279" s="1003"/>
      <c r="GL279" s="1003"/>
      <c r="GM279" s="1003"/>
      <c r="GN279" s="1003"/>
      <c r="GO279" s="1003"/>
      <c r="GP279" s="1003"/>
      <c r="GQ279" s="1003"/>
      <c r="GR279" s="1003"/>
      <c r="GS279" s="1004"/>
      <c r="GT279" s="1004"/>
      <c r="GU279" s="1004"/>
      <c r="GV279" s="1004"/>
      <c r="GW279" s="1004"/>
      <c r="GX279" s="1003"/>
      <c r="GY279" s="1003"/>
      <c r="GZ279" s="1004"/>
      <c r="HA279" s="1004"/>
      <c r="HB279" s="1003"/>
      <c r="HC279" s="1003"/>
      <c r="HD279" s="1004"/>
      <c r="HE279" s="1004"/>
      <c r="HF279" s="1003"/>
      <c r="HG279" s="1003"/>
      <c r="HH279" s="1003"/>
      <c r="HI279" s="1003"/>
      <c r="HJ279" s="1003"/>
      <c r="HK279" s="1003"/>
      <c r="HL279" s="1003"/>
      <c r="HM279" s="1004"/>
      <c r="HN279" s="1004"/>
      <c r="HO279" s="1003"/>
      <c r="HP279" s="1003"/>
      <c r="HQ279" s="1004"/>
      <c r="HR279" s="1004"/>
      <c r="HS279" s="1003"/>
      <c r="HT279" s="1003"/>
      <c r="HU279" s="1003"/>
      <c r="HV279" s="1003"/>
      <c r="HW279" s="1003"/>
      <c r="HX279" s="1001"/>
      <c r="HY279" s="1005"/>
      <c r="HZ279" s="1003"/>
      <c r="IA279" s="1003"/>
      <c r="IB279" s="1003"/>
      <c r="IC279" s="1003"/>
      <c r="ID279" s="1003"/>
      <c r="IE279" s="1003"/>
      <c r="IF279" s="1003"/>
      <c r="IG279" s="1006"/>
      <c r="IH279" s="1006"/>
      <c r="II279" s="1006"/>
      <c r="IJ279" s="1006"/>
      <c r="IK279" s="1006"/>
      <c r="IL279" s="1006"/>
      <c r="IM279" s="1006"/>
      <c r="IN279" s="1006"/>
      <c r="IO279" s="1006"/>
      <c r="IP279" s="1006"/>
      <c r="IQ279" s="1006"/>
      <c r="IR279" s="1006"/>
      <c r="IS279" s="1006"/>
      <c r="IT279" s="1006"/>
      <c r="IU279" s="1006"/>
      <c r="IV279" s="1006"/>
      <c r="IW279" s="1006"/>
      <c r="IX279" s="1006"/>
      <c r="IY279" s="1006"/>
      <c r="IZ279" s="1006"/>
      <c r="JA279" s="1006"/>
      <c r="JB279" s="1006"/>
      <c r="JC279" s="1006"/>
      <c r="JD279" s="1006"/>
      <c r="JE279" s="1006"/>
      <c r="JF279" s="1006"/>
      <c r="JG279" s="1006"/>
      <c r="JH279" s="1006"/>
      <c r="JI279" s="1006"/>
      <c r="JJ279" s="1006"/>
      <c r="JK279" s="1006"/>
      <c r="JL279" s="1006"/>
      <c r="JM279" s="1006"/>
      <c r="JN279" s="1006"/>
      <c r="JO279" s="1006"/>
      <c r="JP279" s="1006"/>
      <c r="JQ279" s="1006"/>
      <c r="JR279" s="1006"/>
      <c r="JS279" s="1006"/>
      <c r="JT279" s="1006"/>
      <c r="JU279" s="1006"/>
      <c r="JV279" s="1006"/>
      <c r="JW279" s="1006"/>
      <c r="JX279" s="1006"/>
      <c r="JY279" s="1003"/>
      <c r="JZ279" s="1003"/>
      <c r="KA279" s="1003"/>
      <c r="KB279" s="1003"/>
      <c r="KC279" s="1003"/>
      <c r="KD279" s="1003"/>
      <c r="KE279" s="1003"/>
      <c r="KF279" s="1003"/>
      <c r="KG279" s="1003"/>
      <c r="KH279" s="1003"/>
      <c r="KI279" s="1003"/>
      <c r="KJ279" s="1003"/>
      <c r="KK279" s="1003"/>
      <c r="KL279" s="1003"/>
      <c r="KM279" s="1003"/>
      <c r="KN279" s="1003"/>
      <c r="KO279" s="1003"/>
      <c r="KP279" s="1003"/>
      <c r="KQ279" s="1003"/>
      <c r="KR279" s="1003"/>
      <c r="KS279" s="1003"/>
      <c r="KT279" s="1003"/>
      <c r="KU279" s="1003"/>
      <c r="KV279" s="1003"/>
      <c r="KW279" s="1004"/>
      <c r="KX279" s="1004"/>
      <c r="KY279" s="1004"/>
      <c r="KZ279" s="1004"/>
      <c r="LA279" s="1004"/>
      <c r="LB279" s="1003"/>
      <c r="LC279" s="1003"/>
      <c r="LD279" s="1004"/>
      <c r="LE279" s="1004"/>
      <c r="LF279" s="1003"/>
      <c r="LG279" s="1003"/>
      <c r="LH279" s="1004"/>
      <c r="LI279" s="1004"/>
      <c r="LJ279" s="1003"/>
      <c r="LK279" s="1003"/>
      <c r="LL279" s="1003"/>
      <c r="LM279" s="1003"/>
      <c r="LN279" s="1003"/>
      <c r="LO279" s="1003"/>
      <c r="LP279" s="1003"/>
      <c r="LQ279" s="1004"/>
      <c r="LR279" s="1004"/>
      <c r="LS279" s="1003"/>
      <c r="LT279" s="1003"/>
      <c r="LU279" s="1004"/>
      <c r="LV279" s="1004"/>
      <c r="LW279" s="1003"/>
      <c r="LX279" s="1003"/>
      <c r="LY279" s="1003"/>
      <c r="LZ279" s="1003"/>
      <c r="MA279" s="1003"/>
      <c r="MB279" s="1001"/>
      <c r="MC279" s="1005"/>
      <c r="MD279" s="1003"/>
      <c r="ME279" s="1003"/>
      <c r="MF279" s="1003"/>
      <c r="MG279" s="1003"/>
      <c r="MH279" s="1003"/>
      <c r="MI279" s="1003"/>
      <c r="MJ279" s="1003"/>
      <c r="MK279" s="1006"/>
      <c r="ML279" s="1006"/>
      <c r="MM279" s="1006"/>
      <c r="MN279" s="1006"/>
      <c r="MO279" s="1006"/>
      <c r="MP279" s="1006"/>
      <c r="MQ279" s="1006"/>
      <c r="MR279" s="1006"/>
      <c r="MS279" s="1006"/>
      <c r="MT279" s="1006"/>
      <c r="MU279" s="1006"/>
      <c r="MV279" s="1006"/>
      <c r="MW279" s="1006"/>
      <c r="MX279" s="1006"/>
      <c r="MY279" s="1006"/>
      <c r="MZ279" s="1006"/>
      <c r="NA279" s="1006"/>
      <c r="NB279" s="1006"/>
      <c r="NC279" s="1006"/>
      <c r="ND279" s="1006"/>
      <c r="NE279" s="1006"/>
      <c r="NF279" s="1006"/>
      <c r="NG279" s="1006"/>
      <c r="NH279" s="1006"/>
      <c r="NI279" s="1006"/>
      <c r="NJ279" s="1006"/>
      <c r="NK279" s="1006"/>
      <c r="NL279" s="1006"/>
      <c r="NM279" s="1006"/>
      <c r="NN279" s="1006"/>
      <c r="NO279" s="1006"/>
      <c r="NP279" s="1006"/>
      <c r="NQ279" s="1006"/>
      <c r="NR279" s="1006"/>
      <c r="NS279" s="1006"/>
      <c r="NT279" s="1006"/>
      <c r="NU279" s="1006"/>
      <c r="NV279" s="1006"/>
      <c r="NW279" s="1006"/>
      <c r="NX279" s="1006"/>
      <c r="NY279" s="1006"/>
      <c r="NZ279" s="1006"/>
      <c r="OA279" s="1006"/>
      <c r="OB279" s="1006"/>
      <c r="OC279" s="1003"/>
      <c r="OD279" s="1003"/>
      <c r="OE279" s="1003"/>
      <c r="OF279" s="1003"/>
      <c r="OG279" s="1003"/>
      <c r="OH279" s="1003"/>
      <c r="OI279" s="1003"/>
      <c r="OJ279" s="1003"/>
      <c r="OK279" s="1003"/>
      <c r="OL279" s="1003"/>
      <c r="OM279" s="1003"/>
      <c r="ON279" s="1003"/>
      <c r="OO279" s="1003"/>
      <c r="OP279" s="1003"/>
      <c r="OQ279" s="1003"/>
      <c r="OR279" s="1003"/>
      <c r="OS279" s="1003"/>
      <c r="OT279" s="1003"/>
      <c r="OU279" s="1003"/>
      <c r="OV279" s="1003"/>
      <c r="OW279" s="1003"/>
      <c r="OX279" s="1003"/>
      <c r="OY279" s="1003"/>
      <c r="OZ279" s="1003"/>
      <c r="PA279" s="1004"/>
      <c r="PB279" s="1004"/>
      <c r="PC279" s="1004"/>
      <c r="PD279" s="1004"/>
      <c r="PE279" s="1004"/>
      <c r="PF279" s="1003"/>
      <c r="PG279" s="1003"/>
      <c r="PH279" s="1004"/>
      <c r="PI279" s="1004"/>
      <c r="PJ279" s="1003"/>
      <c r="PK279" s="1003"/>
      <c r="PL279" s="1004"/>
      <c r="PM279" s="1004"/>
      <c r="PN279" s="1003"/>
      <c r="PO279" s="1003"/>
      <c r="PP279" s="1003"/>
      <c r="PQ279" s="1003"/>
      <c r="PR279" s="1003"/>
      <c r="PS279" s="1003"/>
      <c r="PT279" s="1003"/>
      <c r="PU279" s="1004"/>
      <c r="PV279" s="1004"/>
      <c r="PW279" s="1003"/>
      <c r="PX279" s="1003"/>
      <c r="PY279" s="1004"/>
      <c r="PZ279" s="1004"/>
      <c r="QA279" s="1003"/>
      <c r="QB279" s="1003"/>
      <c r="QC279" s="1003"/>
      <c r="QD279" s="1003"/>
      <c r="QE279" s="1003"/>
      <c r="QF279" s="1001"/>
      <c r="QG279" s="1005"/>
      <c r="QH279" s="1003"/>
      <c r="QI279" s="1003"/>
      <c r="QJ279" s="1003"/>
      <c r="QK279" s="1003"/>
      <c r="QL279" s="1003"/>
      <c r="QM279" s="1003"/>
      <c r="QN279" s="1003"/>
      <c r="QO279" s="1006"/>
      <c r="QP279" s="1006"/>
      <c r="QQ279" s="1006"/>
      <c r="QR279" s="1006"/>
      <c r="QS279" s="1006"/>
      <c r="QT279" s="1006"/>
      <c r="QU279" s="1006"/>
      <c r="QV279" s="1006"/>
      <c r="QW279" s="1006"/>
      <c r="QX279" s="1006"/>
      <c r="QY279" s="1006"/>
      <c r="QZ279" s="1006"/>
      <c r="RA279" s="1006"/>
      <c r="RB279" s="1006"/>
      <c r="RC279" s="1006"/>
      <c r="RD279" s="1006"/>
      <c r="RE279" s="1006"/>
      <c r="RF279" s="1006"/>
      <c r="RG279" s="1006"/>
      <c r="RH279" s="1006"/>
      <c r="RI279" s="1006"/>
      <c r="RJ279" s="1006"/>
      <c r="RK279" s="1006"/>
      <c r="RL279" s="1006"/>
      <c r="RM279" s="1006"/>
      <c r="RN279" s="1006"/>
      <c r="RO279" s="1006"/>
      <c r="RP279" s="1006"/>
      <c r="RQ279" s="1006"/>
      <c r="RR279" s="1006"/>
      <c r="RS279" s="1006"/>
      <c r="RT279" s="1006"/>
      <c r="RU279" s="1006"/>
      <c r="RV279" s="1006"/>
      <c r="RW279" s="1006"/>
      <c r="RX279" s="1006"/>
      <c r="RY279" s="1006"/>
      <c r="RZ279" s="1006"/>
      <c r="SA279" s="1006"/>
      <c r="SB279" s="1006"/>
      <c r="SC279" s="1006"/>
      <c r="SD279" s="1006"/>
      <c r="SE279" s="1006"/>
      <c r="SF279" s="1006"/>
      <c r="SG279" s="1003"/>
      <c r="SH279" s="1003"/>
      <c r="SI279" s="1003"/>
      <c r="SJ279" s="1003"/>
      <c r="SK279" s="1003"/>
      <c r="SL279" s="1003"/>
      <c r="SM279" s="1003"/>
      <c r="SN279" s="1003"/>
      <c r="SO279" s="1003"/>
      <c r="SP279" s="1003"/>
      <c r="SQ279" s="1003"/>
      <c r="SR279" s="1003"/>
      <c r="SS279" s="1003"/>
      <c r="ST279" s="1003"/>
      <c r="SU279" s="1003"/>
      <c r="SV279" s="1003"/>
      <c r="SW279" s="1003"/>
      <c r="SX279" s="1003"/>
      <c r="SY279" s="1003"/>
      <c r="SZ279" s="1003"/>
      <c r="TA279" s="1003"/>
      <c r="TB279" s="1003"/>
      <c r="TC279" s="1003"/>
      <c r="TD279" s="1003"/>
      <c r="TE279" s="1004"/>
      <c r="TF279" s="1004"/>
      <c r="TG279" s="1004"/>
      <c r="TH279" s="1004"/>
      <c r="TI279" s="1004"/>
      <c r="TJ279" s="1003"/>
      <c r="TK279" s="1003"/>
      <c r="TL279" s="1004"/>
      <c r="TM279" s="1004"/>
      <c r="TN279" s="1003"/>
      <c r="TO279" s="1003"/>
      <c r="TP279" s="1004"/>
      <c r="TQ279" s="1004"/>
      <c r="TR279" s="1003"/>
      <c r="TS279" s="1003"/>
      <c r="TT279" s="1003"/>
      <c r="TU279" s="1003"/>
      <c r="TV279" s="1003"/>
      <c r="TW279" s="1003"/>
      <c r="TX279" s="1003"/>
      <c r="TY279" s="1004"/>
      <c r="TZ279" s="1004"/>
      <c r="UA279" s="1003"/>
      <c r="UB279" s="1003"/>
      <c r="UC279" s="1004"/>
      <c r="UD279" s="1004"/>
      <c r="UE279" s="1003"/>
      <c r="UF279" s="1003"/>
      <c r="UG279" s="1003"/>
      <c r="UH279" s="1003"/>
      <c r="UI279" s="1003"/>
      <c r="UJ279" s="1001"/>
      <c r="UK279" s="1005"/>
      <c r="UL279" s="1003"/>
      <c r="UM279" s="1003"/>
      <c r="UN279" s="1003"/>
      <c r="UO279" s="1003"/>
      <c r="UP279" s="1003"/>
      <c r="UQ279" s="1003"/>
      <c r="UR279" s="1003"/>
      <c r="US279" s="1006"/>
      <c r="UT279" s="1006"/>
      <c r="UU279" s="1006"/>
      <c r="UV279" s="1006"/>
      <c r="UW279" s="1006"/>
      <c r="UX279" s="1006"/>
      <c r="UY279" s="1006"/>
      <c r="UZ279" s="1006"/>
      <c r="VA279" s="1006"/>
      <c r="VB279" s="1006"/>
      <c r="VC279" s="1006"/>
      <c r="VD279" s="1006"/>
      <c r="VE279" s="1006"/>
      <c r="VF279" s="1006"/>
      <c r="VG279" s="1006"/>
      <c r="VH279" s="1006"/>
      <c r="VI279" s="1006"/>
      <c r="VJ279" s="1006"/>
      <c r="VK279" s="1006"/>
      <c r="VL279" s="1006"/>
      <c r="VM279" s="1006"/>
      <c r="VN279" s="1006"/>
      <c r="VO279" s="1006"/>
      <c r="VP279" s="1006"/>
      <c r="VQ279" s="1006"/>
      <c r="VR279" s="1006"/>
      <c r="VS279" s="1006"/>
      <c r="VT279" s="1006"/>
      <c r="VU279" s="1006"/>
      <c r="VV279" s="1006"/>
      <c r="VW279" s="1006"/>
      <c r="VX279" s="1006"/>
      <c r="VY279" s="1006"/>
      <c r="VZ279" s="1006"/>
      <c r="WA279" s="1006"/>
      <c r="WB279" s="1006"/>
      <c r="WC279" s="1006"/>
      <c r="WD279" s="1006"/>
      <c r="WE279" s="1006"/>
      <c r="WF279" s="1006"/>
      <c r="WG279" s="1006"/>
      <c r="WH279" s="1006"/>
      <c r="WI279" s="1006"/>
      <c r="WJ279" s="1006"/>
      <c r="WK279" s="1003"/>
      <c r="WL279" s="1003"/>
      <c r="WM279" s="1003"/>
      <c r="WN279" s="1003"/>
      <c r="WO279" s="1003"/>
      <c r="WP279" s="1003"/>
      <c r="WQ279" s="1003"/>
      <c r="WR279" s="1003"/>
      <c r="WS279" s="1003"/>
      <c r="WT279" s="1003"/>
      <c r="WU279" s="1003"/>
      <c r="WV279" s="1003"/>
      <c r="WW279" s="1003"/>
      <c r="WX279" s="1003"/>
      <c r="WY279" s="1003"/>
      <c r="WZ279" s="1003"/>
      <c r="XA279" s="1003"/>
      <c r="XB279" s="1003"/>
      <c r="XC279" s="1003"/>
      <c r="XD279" s="1003"/>
      <c r="XE279" s="1003"/>
      <c r="XF279" s="1003"/>
      <c r="XG279" s="1003"/>
      <c r="XH279" s="1003"/>
      <c r="XI279" s="1004"/>
      <c r="XJ279" s="1004"/>
      <c r="XK279" s="1004"/>
      <c r="XL279" s="1004"/>
      <c r="XM279" s="1004"/>
      <c r="XN279" s="1003"/>
      <c r="XO279" s="1003"/>
      <c r="XP279" s="1004"/>
      <c r="XQ279" s="1004"/>
      <c r="XR279" s="1003"/>
      <c r="XS279" s="1003"/>
      <c r="XT279" s="1004"/>
      <c r="XU279" s="1004"/>
      <c r="XV279" s="1003"/>
      <c r="XW279" s="1003"/>
      <c r="XX279" s="1003"/>
      <c r="XY279" s="1003"/>
      <c r="XZ279" s="1003"/>
      <c r="YA279" s="1003"/>
      <c r="YB279" s="1003"/>
      <c r="YC279" s="1004"/>
      <c r="YD279" s="1004"/>
      <c r="YE279" s="1003"/>
      <c r="YF279" s="1003"/>
      <c r="YG279" s="1004"/>
      <c r="YH279" s="1004"/>
      <c r="YI279" s="1003"/>
      <c r="YJ279" s="1003"/>
      <c r="YK279" s="1003"/>
      <c r="YL279" s="1003"/>
      <c r="YM279" s="1003"/>
      <c r="YN279" s="1001"/>
      <c r="YO279" s="1005"/>
      <c r="YP279" s="1003"/>
      <c r="YQ279" s="1003"/>
      <c r="YR279" s="1003"/>
      <c r="YS279" s="1003"/>
      <c r="YT279" s="1003"/>
      <c r="YU279" s="1003"/>
      <c r="YV279" s="1003"/>
      <c r="YW279" s="1006"/>
      <c r="YX279" s="1006"/>
      <c r="YY279" s="1006"/>
      <c r="YZ279" s="1006"/>
      <c r="ZA279" s="1006"/>
      <c r="ZB279" s="1006"/>
      <c r="ZC279" s="1006"/>
      <c r="ZD279" s="1006"/>
      <c r="ZE279" s="1006"/>
      <c r="ZF279" s="1006"/>
      <c r="ZG279" s="1006"/>
      <c r="ZH279" s="1006"/>
      <c r="ZI279" s="1006"/>
      <c r="ZJ279" s="1006"/>
      <c r="ZK279" s="1006"/>
      <c r="ZL279" s="1006"/>
      <c r="ZM279" s="1006"/>
      <c r="ZN279" s="1006"/>
      <c r="ZO279" s="1006"/>
      <c r="ZP279" s="1006"/>
      <c r="ZQ279" s="1006"/>
      <c r="ZR279" s="1006"/>
      <c r="ZS279" s="1006"/>
      <c r="ZT279" s="1006"/>
      <c r="ZU279" s="1006"/>
      <c r="ZV279" s="1006"/>
      <c r="ZW279" s="1006"/>
      <c r="ZX279" s="1006"/>
      <c r="ZY279" s="1006"/>
      <c r="ZZ279" s="1006"/>
      <c r="AAA279" s="1006"/>
      <c r="AAB279" s="1006"/>
      <c r="AAC279" s="1006"/>
      <c r="AAD279" s="1006"/>
      <c r="AAE279" s="1006"/>
      <c r="AAF279" s="1006"/>
      <c r="AAG279" s="1006"/>
      <c r="AAH279" s="1006"/>
      <c r="AAI279" s="1006"/>
      <c r="AAJ279" s="1006"/>
      <c r="AAK279" s="1006"/>
      <c r="AAL279" s="1006"/>
      <c r="AAM279" s="1006"/>
      <c r="AAN279" s="1006"/>
      <c r="AAO279" s="1003"/>
      <c r="AAP279" s="1003"/>
      <c r="AAQ279" s="1003"/>
      <c r="AAR279" s="1003"/>
      <c r="AAS279" s="1003"/>
      <c r="AAT279" s="1003"/>
      <c r="AAU279" s="1003"/>
      <c r="AAV279" s="1003"/>
      <c r="AAW279" s="1003"/>
      <c r="AAX279" s="1003"/>
      <c r="AAY279" s="1003"/>
      <c r="AAZ279" s="1003"/>
      <c r="ABA279" s="1003"/>
      <c r="ABB279" s="1003"/>
      <c r="ABC279" s="1003"/>
      <c r="ABD279" s="1003"/>
      <c r="ABE279" s="1003"/>
      <c r="ABF279" s="1003"/>
      <c r="ABG279" s="1003"/>
      <c r="ABH279" s="1003"/>
      <c r="ABI279" s="1003"/>
      <c r="ABJ279" s="1003"/>
      <c r="ABK279" s="1003"/>
      <c r="ABL279" s="1003"/>
      <c r="ABM279" s="1004"/>
      <c r="ABN279" s="1004"/>
      <c r="ABO279" s="1004"/>
      <c r="ABP279" s="1004"/>
      <c r="ABQ279" s="1004"/>
      <c r="ABR279" s="1003"/>
      <c r="ABS279" s="1003"/>
      <c r="ABT279" s="1004"/>
      <c r="ABU279" s="1004"/>
      <c r="ABV279" s="1003"/>
      <c r="ABW279" s="1003"/>
      <c r="ABX279" s="1004"/>
      <c r="ABY279" s="1004"/>
      <c r="ABZ279" s="1003"/>
      <c r="ACA279" s="1003"/>
      <c r="ACB279" s="1003"/>
      <c r="ACC279" s="1003"/>
      <c r="ACD279" s="1003"/>
      <c r="ACE279" s="1003"/>
      <c r="ACF279" s="1003"/>
      <c r="ACG279" s="1004"/>
      <c r="ACH279" s="1004"/>
      <c r="ACI279" s="1003"/>
      <c r="ACJ279" s="1003"/>
      <c r="ACK279" s="1004"/>
      <c r="ACL279" s="1004"/>
      <c r="ACM279" s="1003"/>
      <c r="ACN279" s="1003"/>
      <c r="ACO279" s="1003"/>
      <c r="ACP279" s="1003"/>
      <c r="ACQ279" s="1003"/>
      <c r="ACR279" s="1001"/>
      <c r="ACS279" s="1005"/>
      <c r="ACT279" s="1003"/>
      <c r="ACU279" s="1003"/>
      <c r="ACV279" s="1003"/>
      <c r="ACW279" s="1003"/>
      <c r="ACX279" s="1003"/>
      <c r="ACY279" s="1003"/>
      <c r="ACZ279" s="1003"/>
      <c r="ADA279" s="1006"/>
      <c r="ADB279" s="1006"/>
      <c r="ADC279" s="1006"/>
      <c r="ADD279" s="1006"/>
      <c r="ADE279" s="1006"/>
      <c r="ADF279" s="1006"/>
      <c r="ADG279" s="1006"/>
      <c r="ADH279" s="1006"/>
      <c r="ADI279" s="1006"/>
      <c r="ADJ279" s="1006"/>
      <c r="ADK279" s="1006"/>
      <c r="ADL279" s="1006"/>
      <c r="ADM279" s="1006"/>
      <c r="ADN279" s="1006"/>
      <c r="ADO279" s="1006"/>
      <c r="ADP279" s="1006"/>
      <c r="ADQ279" s="1006"/>
      <c r="ADR279" s="1006"/>
      <c r="ADS279" s="1006"/>
      <c r="ADT279" s="1006"/>
      <c r="ADU279" s="1006"/>
      <c r="ADV279" s="1006"/>
      <c r="ADW279" s="1006"/>
      <c r="ADX279" s="1006"/>
      <c r="ADY279" s="1006"/>
      <c r="ADZ279" s="1006"/>
      <c r="AEA279" s="1006"/>
      <c r="AEB279" s="1006"/>
      <c r="AEC279" s="1006"/>
      <c r="AED279" s="1006"/>
      <c r="AEE279" s="1006"/>
      <c r="AEF279" s="1006"/>
      <c r="AEG279" s="1006"/>
      <c r="AEH279" s="1006"/>
      <c r="AEI279" s="1006"/>
      <c r="AEJ279" s="1006"/>
      <c r="AEK279" s="1006"/>
      <c r="AEL279" s="1006"/>
      <c r="AEM279" s="1006"/>
      <c r="AEN279" s="1006"/>
      <c r="AEO279" s="1006"/>
      <c r="AEP279" s="1006"/>
      <c r="AEQ279" s="1006"/>
      <c r="AER279" s="1006"/>
      <c r="AES279" s="1003"/>
      <c r="AET279" s="1003"/>
      <c r="AEU279" s="1003"/>
      <c r="AEV279" s="1003"/>
      <c r="AEW279" s="1003"/>
      <c r="AEX279" s="1003"/>
      <c r="AEY279" s="1003"/>
      <c r="AEZ279" s="1003"/>
      <c r="AFA279" s="1003"/>
      <c r="AFB279" s="1003"/>
      <c r="AFC279" s="1003"/>
      <c r="AFD279" s="1003"/>
      <c r="AFE279" s="1003"/>
      <c r="AFF279" s="1003"/>
      <c r="AFG279" s="1003"/>
      <c r="AFH279" s="1003"/>
      <c r="AFI279" s="1003"/>
      <c r="AFJ279" s="1003"/>
      <c r="AFK279" s="1003"/>
      <c r="AFL279" s="1003"/>
      <c r="AFM279" s="1003"/>
      <c r="AFN279" s="1003"/>
      <c r="AFO279" s="1003"/>
      <c r="AFP279" s="1003"/>
      <c r="AFQ279" s="1004"/>
      <c r="AFR279" s="1004"/>
      <c r="AFS279" s="1004"/>
      <c r="AFT279" s="1004"/>
      <c r="AFU279" s="1004"/>
      <c r="AFV279" s="1003"/>
      <c r="AFW279" s="1003"/>
      <c r="AFX279" s="1004"/>
      <c r="AFY279" s="1004"/>
      <c r="AFZ279" s="1003"/>
      <c r="AGA279" s="1003"/>
      <c r="AGB279" s="1004"/>
      <c r="AGC279" s="1004"/>
      <c r="AGD279" s="1003"/>
      <c r="AGE279" s="1003"/>
      <c r="AGF279" s="1003"/>
      <c r="AGG279" s="1003"/>
      <c r="AGH279" s="1003"/>
      <c r="AGI279" s="1003"/>
      <c r="AGJ279" s="1003"/>
      <c r="AGK279" s="1004"/>
      <c r="AGL279" s="1004"/>
      <c r="AGM279" s="1003"/>
      <c r="AGN279" s="1003"/>
      <c r="AGO279" s="1004"/>
      <c r="AGP279" s="1004"/>
      <c r="AGQ279" s="1003"/>
      <c r="AGR279" s="1003"/>
      <c r="AGS279" s="1003"/>
      <c r="AGT279" s="1003"/>
      <c r="AGU279" s="1003"/>
      <c r="AGV279" s="1001"/>
      <c r="AGW279" s="1005"/>
      <c r="AGX279" s="1003"/>
      <c r="AGY279" s="1003"/>
      <c r="AGZ279" s="1003"/>
      <c r="AHA279" s="1003"/>
      <c r="AHB279" s="1003"/>
      <c r="AHC279" s="1003"/>
      <c r="AHD279" s="1003"/>
      <c r="AHE279" s="1006"/>
      <c r="AHF279" s="1006"/>
      <c r="AHG279" s="1006"/>
      <c r="AHH279" s="1006"/>
      <c r="AHI279" s="1006"/>
      <c r="AHJ279" s="1006"/>
      <c r="AHK279" s="1006"/>
      <c r="AHL279" s="1006"/>
      <c r="AHM279" s="1006"/>
      <c r="AHN279" s="1006"/>
      <c r="AHO279" s="1006"/>
      <c r="AHP279" s="1006"/>
      <c r="AHQ279" s="1006"/>
      <c r="AHR279" s="1006"/>
      <c r="AHS279" s="1006"/>
      <c r="AHT279" s="1006"/>
      <c r="AHU279" s="1006"/>
      <c r="AHV279" s="1006"/>
      <c r="AHW279" s="1006"/>
      <c r="AHX279" s="1006"/>
      <c r="AHY279" s="1006"/>
      <c r="AHZ279" s="1006"/>
      <c r="AIA279" s="1006"/>
      <c r="AIB279" s="1006"/>
      <c r="AIC279" s="1006"/>
      <c r="AID279" s="1006"/>
      <c r="AIE279" s="1006"/>
      <c r="AIF279" s="1006"/>
      <c r="AIG279" s="1006"/>
      <c r="AIH279" s="1006"/>
      <c r="AII279" s="1006"/>
      <c r="AIJ279" s="1006"/>
      <c r="AIK279" s="1006"/>
      <c r="AIL279" s="1006"/>
      <c r="AIM279" s="1006"/>
      <c r="AIN279" s="1006"/>
      <c r="AIO279" s="1006"/>
      <c r="AIP279" s="1006"/>
      <c r="AIQ279" s="1006"/>
      <c r="AIR279" s="1006"/>
      <c r="AIS279" s="1006"/>
      <c r="AIT279" s="1006"/>
      <c r="AIU279" s="1006"/>
      <c r="AIV279" s="1006"/>
      <c r="AIW279" s="1003"/>
      <c r="AIX279" s="1003"/>
      <c r="AIY279" s="1003"/>
      <c r="AIZ279" s="1003"/>
      <c r="AJA279" s="1003"/>
      <c r="AJB279" s="1003"/>
      <c r="AJC279" s="1003"/>
      <c r="AJD279" s="1003"/>
      <c r="AJE279" s="1003"/>
      <c r="AJF279" s="1003"/>
      <c r="AJG279" s="1003"/>
      <c r="AJH279" s="1003"/>
      <c r="AJI279" s="1003"/>
      <c r="AJJ279" s="1003"/>
      <c r="AJK279" s="1003"/>
      <c r="AJL279" s="1003"/>
      <c r="AJM279" s="1003"/>
      <c r="AJN279" s="1003"/>
      <c r="AJO279" s="1003"/>
      <c r="AJP279" s="1003"/>
      <c r="AJQ279" s="1003"/>
      <c r="AJR279" s="1003"/>
      <c r="AJS279" s="1003"/>
      <c r="AJT279" s="1003"/>
      <c r="AJU279" s="1004"/>
      <c r="AJV279" s="1004"/>
      <c r="AJW279" s="1004"/>
      <c r="AJX279" s="1004"/>
      <c r="AJY279" s="1004"/>
      <c r="AJZ279" s="1003"/>
      <c r="AKA279" s="1003"/>
      <c r="AKB279" s="1004"/>
      <c r="AKC279" s="1004"/>
      <c r="AKD279" s="1003"/>
      <c r="AKE279" s="1003"/>
      <c r="AKF279" s="1004"/>
      <c r="AKG279" s="1004"/>
      <c r="AKH279" s="1003"/>
      <c r="AKI279" s="1003"/>
      <c r="AKJ279" s="1003"/>
      <c r="AKK279" s="1003"/>
      <c r="AKL279" s="1003"/>
      <c r="AKM279" s="1003"/>
      <c r="AKN279" s="1003"/>
      <c r="AKO279" s="1004"/>
      <c r="AKP279" s="1004"/>
      <c r="AKQ279" s="1003"/>
      <c r="AKR279" s="1003"/>
      <c r="AKS279" s="1004"/>
      <c r="AKT279" s="1004"/>
      <c r="AKU279" s="1003"/>
      <c r="AKV279" s="1003"/>
      <c r="AKW279" s="1003"/>
      <c r="AKX279" s="1003"/>
      <c r="AKY279" s="1003"/>
      <c r="AKZ279" s="1001"/>
      <c r="ALA279" s="1005"/>
      <c r="ALB279" s="1003"/>
      <c r="ALC279" s="1003"/>
      <c r="ALD279" s="1003"/>
      <c r="ALE279" s="1003"/>
      <c r="ALF279" s="1003"/>
      <c r="ALG279" s="1003"/>
      <c r="ALH279" s="1003"/>
      <c r="ALI279" s="1006"/>
      <c r="ALJ279" s="1006"/>
      <c r="ALK279" s="1006"/>
      <c r="ALL279" s="1006"/>
      <c r="ALM279" s="1006"/>
      <c r="ALN279" s="1006"/>
      <c r="ALO279" s="1006"/>
      <c r="ALP279" s="1006"/>
      <c r="ALQ279" s="1006"/>
      <c r="ALR279" s="1006"/>
      <c r="ALS279" s="1006"/>
      <c r="ALT279" s="1006"/>
      <c r="ALU279" s="1006"/>
      <c r="ALV279" s="1006"/>
      <c r="ALW279" s="1006"/>
      <c r="ALX279" s="1006"/>
      <c r="ALY279" s="1006"/>
      <c r="ALZ279" s="1006"/>
      <c r="AMA279" s="1006"/>
      <c r="AMB279" s="1006"/>
      <c r="AMC279" s="1006"/>
      <c r="AMD279" s="1006"/>
      <c r="AME279" s="1006"/>
      <c r="AMF279" s="1006"/>
      <c r="AMG279" s="1006"/>
      <c r="AMH279" s="1006"/>
      <c r="AMI279" s="1006"/>
      <c r="AMJ279" s="1006"/>
      <c r="AMK279" s="1006"/>
      <c r="AML279" s="1006"/>
      <c r="AMM279" s="1006"/>
      <c r="AMN279" s="1006"/>
      <c r="AMO279" s="1006"/>
      <c r="AMP279" s="1006"/>
      <c r="AMQ279" s="1006"/>
      <c r="AMR279" s="1006"/>
      <c r="AMS279" s="1006"/>
      <c r="AMT279" s="1006"/>
      <c r="AMU279" s="1006"/>
      <c r="AMV279" s="1006"/>
      <c r="AMW279" s="1006"/>
      <c r="AMX279" s="1006"/>
      <c r="AMY279" s="1006"/>
      <c r="AMZ279" s="1006"/>
      <c r="ANA279" s="1003"/>
      <c r="ANB279" s="1003"/>
      <c r="ANC279" s="1003"/>
      <c r="AND279" s="1003"/>
      <c r="ANE279" s="1003"/>
      <c r="ANF279" s="1003"/>
      <c r="ANG279" s="1003"/>
      <c r="ANH279" s="1003"/>
      <c r="ANI279" s="1003"/>
      <c r="ANJ279" s="1003"/>
      <c r="ANK279" s="1003"/>
      <c r="ANL279" s="1003"/>
      <c r="ANM279" s="1003"/>
      <c r="ANN279" s="1003"/>
      <c r="ANO279" s="1003"/>
      <c r="ANP279" s="1003"/>
      <c r="ANQ279" s="1003"/>
      <c r="ANR279" s="1003"/>
      <c r="ANS279" s="1003"/>
      <c r="ANT279" s="1003"/>
      <c r="ANU279" s="1003"/>
      <c r="ANV279" s="1003"/>
      <c r="ANW279" s="1003"/>
      <c r="ANX279" s="1003"/>
      <c r="ANY279" s="1004"/>
      <c r="ANZ279" s="1004"/>
      <c r="AOA279" s="1004"/>
      <c r="AOB279" s="1004"/>
      <c r="AOC279" s="1004"/>
      <c r="AOD279" s="1003"/>
      <c r="AOE279" s="1003"/>
      <c r="AOF279" s="1004"/>
      <c r="AOG279" s="1004"/>
      <c r="AOH279" s="1003"/>
      <c r="AOI279" s="1003"/>
      <c r="AOJ279" s="1004"/>
      <c r="AOK279" s="1004"/>
      <c r="AOL279" s="1003"/>
      <c r="AOM279" s="1003"/>
      <c r="AON279" s="1003"/>
      <c r="AOO279" s="1003"/>
      <c r="AOP279" s="1003"/>
      <c r="AOQ279" s="1003"/>
      <c r="AOR279" s="1003"/>
      <c r="AOS279" s="1004"/>
      <c r="AOT279" s="1004"/>
      <c r="AOU279" s="1003"/>
      <c r="AOV279" s="1003"/>
      <c r="AOW279" s="1004"/>
      <c r="AOX279" s="1004"/>
      <c r="AOY279" s="1003"/>
      <c r="AOZ279" s="1003"/>
      <c r="APA279" s="1003"/>
      <c r="APB279" s="1003"/>
      <c r="APC279" s="1003"/>
      <c r="APD279" s="1001"/>
      <c r="APE279" s="1005"/>
      <c r="APF279" s="1003"/>
      <c r="APG279" s="1003"/>
      <c r="APH279" s="1003"/>
      <c r="API279" s="1003"/>
      <c r="APJ279" s="1003"/>
      <c r="APK279" s="1003"/>
      <c r="APL279" s="1003"/>
      <c r="APM279" s="1006"/>
      <c r="APN279" s="1006"/>
      <c r="APO279" s="1006"/>
      <c r="APP279" s="1006"/>
      <c r="APQ279" s="1006"/>
      <c r="APR279" s="1006"/>
      <c r="APS279" s="1006"/>
      <c r="APT279" s="1006"/>
      <c r="APU279" s="1006"/>
      <c r="APV279" s="1006"/>
      <c r="APW279" s="1006"/>
      <c r="APX279" s="1006"/>
      <c r="APY279" s="1006"/>
      <c r="APZ279" s="1006"/>
      <c r="AQA279" s="1006"/>
      <c r="AQB279" s="1006"/>
      <c r="AQC279" s="1006"/>
      <c r="AQD279" s="1006"/>
      <c r="AQE279" s="1006"/>
      <c r="AQF279" s="1006"/>
      <c r="AQG279" s="1006"/>
      <c r="AQH279" s="1006"/>
      <c r="AQI279" s="1006"/>
      <c r="AQJ279" s="1006"/>
      <c r="AQK279" s="1006"/>
      <c r="AQL279" s="1006"/>
      <c r="AQM279" s="1006"/>
      <c r="AQN279" s="1006"/>
      <c r="AQO279" s="1006"/>
      <c r="AQP279" s="1006"/>
      <c r="AQQ279" s="1006"/>
      <c r="AQR279" s="1006"/>
      <c r="AQS279" s="1006"/>
      <c r="AQT279" s="1006"/>
      <c r="AQU279" s="1006"/>
      <c r="AQV279" s="1006"/>
      <c r="AQW279" s="1006"/>
      <c r="AQX279" s="1006"/>
      <c r="AQY279" s="1006"/>
      <c r="AQZ279" s="1006"/>
      <c r="ARA279" s="1006"/>
      <c r="ARB279" s="1006"/>
      <c r="ARC279" s="1006"/>
      <c r="ARD279" s="1006"/>
      <c r="ARE279" s="1003"/>
      <c r="ARF279" s="1003"/>
      <c r="ARG279" s="1003"/>
      <c r="ARH279" s="1003"/>
      <c r="ARI279" s="1003"/>
      <c r="ARJ279" s="1003"/>
      <c r="ARK279" s="1003"/>
      <c r="ARL279" s="1003"/>
      <c r="ARM279" s="1003"/>
      <c r="ARN279" s="1003"/>
      <c r="ARO279" s="1003"/>
      <c r="ARP279" s="1003"/>
      <c r="ARQ279" s="1003"/>
      <c r="ARR279" s="1003"/>
      <c r="ARS279" s="1003"/>
      <c r="ART279" s="1003"/>
      <c r="ARU279" s="1003"/>
      <c r="ARV279" s="1003"/>
      <c r="ARW279" s="1003"/>
      <c r="ARX279" s="1003"/>
      <c r="ARY279" s="1003"/>
      <c r="ARZ279" s="1003"/>
      <c r="ASA279" s="1003"/>
      <c r="ASB279" s="1003"/>
      <c r="ASC279" s="1004"/>
      <c r="ASD279" s="1004"/>
      <c r="ASE279" s="1004"/>
      <c r="ASF279" s="1004"/>
      <c r="ASG279" s="1004"/>
      <c r="ASH279" s="1003"/>
      <c r="ASI279" s="1003"/>
      <c r="ASJ279" s="1004"/>
      <c r="ASK279" s="1004"/>
      <c r="ASL279" s="1003"/>
      <c r="ASM279" s="1003"/>
      <c r="ASN279" s="1004"/>
      <c r="ASO279" s="1004"/>
      <c r="ASP279" s="1003"/>
      <c r="ASQ279" s="1003"/>
      <c r="ASR279" s="1003"/>
      <c r="ASS279" s="1003"/>
      <c r="AST279" s="1003"/>
      <c r="ASU279" s="1003"/>
      <c r="ASV279" s="1003"/>
      <c r="ASW279" s="1004"/>
      <c r="ASX279" s="1004"/>
      <c r="ASY279" s="1003"/>
      <c r="ASZ279" s="1003"/>
      <c r="ATA279" s="1004"/>
      <c r="ATB279" s="1004"/>
      <c r="ATC279" s="1003"/>
      <c r="ATD279" s="1003"/>
      <c r="ATE279" s="1003"/>
      <c r="ATF279" s="1003"/>
      <c r="ATG279" s="1003"/>
      <c r="ATH279" s="1001"/>
      <c r="ATI279" s="1005"/>
      <c r="ATJ279" s="1003"/>
      <c r="ATK279" s="1003"/>
      <c r="ATL279" s="1003"/>
      <c r="ATM279" s="1003"/>
      <c r="ATN279" s="1003"/>
      <c r="ATO279" s="1003"/>
      <c r="ATP279" s="1003"/>
      <c r="ATQ279" s="1006"/>
      <c r="ATR279" s="1006"/>
      <c r="ATS279" s="1006"/>
      <c r="ATT279" s="1006"/>
      <c r="ATU279" s="1006"/>
      <c r="ATV279" s="1006"/>
      <c r="ATW279" s="1006"/>
      <c r="ATX279" s="1006"/>
      <c r="ATY279" s="1006"/>
      <c r="ATZ279" s="1006"/>
      <c r="AUA279" s="1006"/>
      <c r="AUB279" s="1006"/>
      <c r="AUC279" s="1006"/>
      <c r="AUD279" s="1006"/>
      <c r="AUE279" s="1006"/>
      <c r="AUF279" s="1006"/>
      <c r="AUG279" s="1006"/>
      <c r="AUH279" s="1006"/>
      <c r="AUI279" s="1006"/>
      <c r="AUJ279" s="1006"/>
      <c r="AUK279" s="1006"/>
      <c r="AUL279" s="1006"/>
      <c r="AUM279" s="1006"/>
      <c r="AUN279" s="1006"/>
      <c r="AUO279" s="1006"/>
      <c r="AUP279" s="1006"/>
      <c r="AUQ279" s="1006"/>
      <c r="AUR279" s="1006"/>
      <c r="AUS279" s="1006"/>
      <c r="AUT279" s="1006"/>
      <c r="AUU279" s="1006"/>
      <c r="AUV279" s="1006"/>
      <c r="AUW279" s="1006"/>
      <c r="AUX279" s="1006"/>
      <c r="AUY279" s="1006"/>
      <c r="AUZ279" s="1006"/>
      <c r="AVA279" s="1006"/>
      <c r="AVB279" s="1006"/>
      <c r="AVC279" s="1006"/>
      <c r="AVD279" s="1006"/>
      <c r="AVE279" s="1006"/>
      <c r="AVF279" s="1006"/>
      <c r="AVG279" s="1006"/>
      <c r="AVH279" s="1006"/>
      <c r="AVI279" s="1003"/>
      <c r="AVJ279" s="1003"/>
      <c r="AVK279" s="1003"/>
      <c r="AVL279" s="1003"/>
      <c r="AVM279" s="1003"/>
      <c r="AVN279" s="1003"/>
      <c r="AVO279" s="1003"/>
      <c r="AVP279" s="1003"/>
      <c r="AVQ279" s="1003"/>
      <c r="AVR279" s="1003"/>
      <c r="AVS279" s="1003"/>
      <c r="AVT279" s="1003"/>
      <c r="AVU279" s="1003"/>
      <c r="AVV279" s="1003"/>
      <c r="AVW279" s="1003"/>
      <c r="AVX279" s="1003"/>
      <c r="AVY279" s="1003"/>
      <c r="AVZ279" s="1003"/>
      <c r="AWA279" s="1003"/>
      <c r="AWB279" s="1003"/>
      <c r="AWC279" s="1003"/>
      <c r="AWD279" s="1003"/>
      <c r="AWE279" s="1003"/>
      <c r="AWF279" s="1003"/>
      <c r="AWG279" s="1004"/>
      <c r="AWH279" s="1004"/>
      <c r="AWI279" s="1004"/>
      <c r="AWJ279" s="1004"/>
      <c r="AWK279" s="1004"/>
      <c r="AWL279" s="1003"/>
      <c r="AWM279" s="1003"/>
      <c r="AWN279" s="1004"/>
      <c r="AWO279" s="1004"/>
      <c r="AWP279" s="1003"/>
      <c r="AWQ279" s="1003"/>
      <c r="AWR279" s="1004"/>
      <c r="AWS279" s="1004"/>
      <c r="AWT279" s="1003"/>
      <c r="AWU279" s="1003"/>
      <c r="AWV279" s="1003"/>
      <c r="AWW279" s="1003"/>
      <c r="AWX279" s="1003"/>
      <c r="AWY279" s="1003"/>
      <c r="AWZ279" s="1003"/>
      <c r="AXA279" s="1004"/>
      <c r="AXB279" s="1004"/>
      <c r="AXC279" s="1003"/>
      <c r="AXD279" s="1003"/>
      <c r="AXE279" s="1004"/>
      <c r="AXF279" s="1004"/>
      <c r="AXG279" s="1003"/>
      <c r="AXH279" s="1003"/>
      <c r="AXI279" s="1003"/>
      <c r="AXJ279" s="1003"/>
      <c r="AXK279" s="1003"/>
      <c r="AXL279" s="1001"/>
      <c r="AXM279" s="1005"/>
      <c r="AXN279" s="1003"/>
      <c r="AXO279" s="1003"/>
      <c r="AXP279" s="1003"/>
      <c r="AXQ279" s="1003"/>
      <c r="AXR279" s="1003"/>
      <c r="AXS279" s="1003"/>
      <c r="AXT279" s="1003"/>
      <c r="AXU279" s="1006"/>
      <c r="AXV279" s="1006"/>
      <c r="AXW279" s="1006"/>
      <c r="AXX279" s="1006"/>
      <c r="AXY279" s="1006"/>
      <c r="AXZ279" s="1006"/>
      <c r="AYA279" s="1006"/>
      <c r="AYB279" s="1006"/>
      <c r="AYC279" s="1006"/>
      <c r="AYD279" s="1006"/>
      <c r="AYE279" s="1006"/>
      <c r="AYF279" s="1006"/>
      <c r="AYG279" s="1006"/>
      <c r="AYH279" s="1006"/>
      <c r="AYI279" s="1006"/>
      <c r="AYJ279" s="1006"/>
      <c r="AYK279" s="1006"/>
      <c r="AYL279" s="1006"/>
      <c r="AYM279" s="1006"/>
      <c r="AYN279" s="1006"/>
      <c r="AYO279" s="1006"/>
      <c r="AYP279" s="1006"/>
      <c r="AYQ279" s="1006"/>
      <c r="AYR279" s="1006"/>
      <c r="AYS279" s="1006"/>
      <c r="AYT279" s="1006"/>
      <c r="AYU279" s="1006"/>
      <c r="AYV279" s="1006"/>
      <c r="AYW279" s="1006"/>
      <c r="AYX279" s="1006"/>
      <c r="AYY279" s="1006"/>
      <c r="AYZ279" s="1006"/>
      <c r="AZA279" s="1006"/>
      <c r="AZB279" s="1006"/>
      <c r="AZC279" s="1006"/>
      <c r="AZD279" s="1006"/>
      <c r="AZE279" s="1006"/>
      <c r="AZF279" s="1006"/>
      <c r="AZG279" s="1006"/>
      <c r="AZH279" s="1006"/>
      <c r="AZI279" s="1006"/>
      <c r="AZJ279" s="1006"/>
      <c r="AZK279" s="1006"/>
      <c r="AZL279" s="1006"/>
      <c r="AZM279" s="1003"/>
      <c r="AZN279" s="1003"/>
      <c r="AZO279" s="1003"/>
      <c r="AZP279" s="1003"/>
      <c r="AZQ279" s="1003"/>
      <c r="AZR279" s="1003"/>
      <c r="AZS279" s="1003"/>
      <c r="AZT279" s="1003"/>
      <c r="AZU279" s="1003"/>
      <c r="AZV279" s="1003"/>
      <c r="AZW279" s="1003"/>
      <c r="AZX279" s="1003"/>
      <c r="AZY279" s="1003"/>
      <c r="AZZ279" s="1003"/>
      <c r="BAA279" s="1003"/>
      <c r="BAB279" s="1003"/>
      <c r="BAC279" s="1003"/>
      <c r="BAD279" s="1003"/>
      <c r="BAE279" s="1003"/>
      <c r="BAF279" s="1003"/>
      <c r="BAG279" s="1003"/>
      <c r="BAH279" s="1003"/>
      <c r="BAI279" s="1003"/>
      <c r="BAJ279" s="1003"/>
      <c r="BAK279" s="1004"/>
      <c r="BAL279" s="1004"/>
      <c r="BAM279" s="1004"/>
      <c r="BAN279" s="1004"/>
      <c r="BAO279" s="1004"/>
      <c r="BAP279" s="1003"/>
      <c r="BAQ279" s="1003"/>
      <c r="BAR279" s="1004"/>
      <c r="BAS279" s="1004"/>
      <c r="BAT279" s="1003"/>
      <c r="BAU279" s="1003"/>
      <c r="BAV279" s="1004"/>
      <c r="BAW279" s="1004"/>
      <c r="BAX279" s="1003"/>
      <c r="BAY279" s="1003"/>
      <c r="BAZ279" s="1003"/>
      <c r="BBA279" s="1003"/>
      <c r="BBB279" s="1003"/>
      <c r="BBC279" s="1003"/>
      <c r="BBD279" s="1003"/>
      <c r="BBE279" s="1004"/>
      <c r="BBF279" s="1004"/>
      <c r="BBG279" s="1003"/>
      <c r="BBH279" s="1003"/>
      <c r="BBI279" s="1004"/>
      <c r="BBJ279" s="1004"/>
      <c r="BBK279" s="1003"/>
      <c r="BBL279" s="1003"/>
      <c r="BBM279" s="1003"/>
      <c r="BBN279" s="1003"/>
      <c r="BBO279" s="1003"/>
      <c r="BBP279" s="1001"/>
      <c r="BBQ279" s="1005"/>
      <c r="BBR279" s="1003"/>
      <c r="BBS279" s="1003"/>
      <c r="BBT279" s="1003"/>
      <c r="BBU279" s="1003"/>
      <c r="BBV279" s="1003"/>
      <c r="BBW279" s="1003"/>
      <c r="BBX279" s="1003"/>
      <c r="BBY279" s="1006"/>
      <c r="BBZ279" s="1006"/>
      <c r="BCA279" s="1006"/>
      <c r="BCB279" s="1006"/>
      <c r="BCC279" s="1006"/>
      <c r="BCD279" s="1006"/>
      <c r="BCE279" s="1006"/>
      <c r="BCF279" s="1006"/>
      <c r="BCG279" s="1006"/>
      <c r="BCH279" s="1006"/>
      <c r="BCI279" s="1006"/>
      <c r="BCJ279" s="1006"/>
      <c r="BCK279" s="1006"/>
      <c r="BCL279" s="1006"/>
      <c r="BCM279" s="1006"/>
      <c r="BCN279" s="1006"/>
      <c r="BCO279" s="1006"/>
      <c r="BCP279" s="1006"/>
      <c r="BCQ279" s="1006"/>
      <c r="BCR279" s="1006"/>
      <c r="BCS279" s="1006"/>
      <c r="BCT279" s="1006"/>
      <c r="BCU279" s="1006"/>
      <c r="BCV279" s="1006"/>
      <c r="BCW279" s="1006"/>
      <c r="BCX279" s="1006"/>
      <c r="BCY279" s="1006"/>
      <c r="BCZ279" s="1006"/>
      <c r="BDA279" s="1006"/>
      <c r="BDB279" s="1006"/>
      <c r="BDC279" s="1006"/>
      <c r="BDD279" s="1006"/>
      <c r="BDE279" s="1006"/>
      <c r="BDF279" s="1006"/>
      <c r="BDG279" s="1006"/>
      <c r="BDH279" s="1006"/>
      <c r="BDI279" s="1006"/>
      <c r="BDJ279" s="1006"/>
      <c r="BDK279" s="1006"/>
      <c r="BDL279" s="1006"/>
      <c r="BDM279" s="1006"/>
      <c r="BDN279" s="1006"/>
      <c r="BDO279" s="1006"/>
      <c r="BDP279" s="1006"/>
      <c r="BDQ279" s="1003"/>
      <c r="BDR279" s="1003"/>
      <c r="BDS279" s="1003"/>
      <c r="BDT279" s="1003"/>
      <c r="BDU279" s="1003"/>
      <c r="BDV279" s="1003"/>
      <c r="BDW279" s="1003"/>
      <c r="BDX279" s="1003"/>
      <c r="BDY279" s="1003"/>
      <c r="BDZ279" s="1003"/>
      <c r="BEA279" s="1003"/>
      <c r="BEB279" s="1003"/>
      <c r="BEC279" s="1003"/>
      <c r="BED279" s="1003"/>
      <c r="BEE279" s="1003"/>
      <c r="BEF279" s="1003"/>
      <c r="BEG279" s="1003"/>
      <c r="BEH279" s="1003"/>
      <c r="BEI279" s="1003"/>
      <c r="BEJ279" s="1003"/>
      <c r="BEK279" s="1003"/>
      <c r="BEL279" s="1003"/>
      <c r="BEM279" s="1003"/>
      <c r="BEN279" s="1003"/>
      <c r="BEO279" s="1004"/>
      <c r="BEP279" s="1004"/>
      <c r="BEQ279" s="1004"/>
      <c r="BER279" s="1004"/>
      <c r="BES279" s="1004"/>
      <c r="BET279" s="1003"/>
      <c r="BEU279" s="1003"/>
      <c r="BEV279" s="1004"/>
      <c r="BEW279" s="1004"/>
      <c r="BEX279" s="1003"/>
      <c r="BEY279" s="1003"/>
      <c r="BEZ279" s="1004"/>
      <c r="BFA279" s="1004"/>
      <c r="BFB279" s="1003"/>
      <c r="BFC279" s="1003"/>
      <c r="BFD279" s="1003"/>
      <c r="BFE279" s="1003"/>
      <c r="BFF279" s="1003"/>
      <c r="BFG279" s="1003"/>
      <c r="BFH279" s="1003"/>
      <c r="BFI279" s="1004"/>
      <c r="BFJ279" s="1004"/>
      <c r="BFK279" s="1003"/>
      <c r="BFL279" s="1003"/>
      <c r="BFM279" s="1004"/>
      <c r="BFN279" s="1004"/>
      <c r="BFO279" s="1003"/>
      <c r="BFP279" s="1003"/>
      <c r="BFQ279" s="1003"/>
      <c r="BFR279" s="1003"/>
      <c r="BFS279" s="1003"/>
      <c r="BFT279" s="1001"/>
      <c r="BFU279" s="1005"/>
      <c r="BFV279" s="1003"/>
      <c r="BFW279" s="1003"/>
      <c r="BFX279" s="1003"/>
      <c r="BFY279" s="1003"/>
      <c r="BFZ279" s="1003"/>
      <c r="BGA279" s="1003"/>
      <c r="BGB279" s="1003"/>
      <c r="BGC279" s="1006"/>
      <c r="BGD279" s="1006"/>
      <c r="BGE279" s="1006"/>
      <c r="BGF279" s="1006"/>
      <c r="BGG279" s="1006"/>
      <c r="BGH279" s="1006"/>
      <c r="BGI279" s="1006"/>
      <c r="BGJ279" s="1006"/>
      <c r="BGK279" s="1006"/>
      <c r="BGL279" s="1006"/>
      <c r="BGM279" s="1006"/>
      <c r="BGN279" s="1006"/>
      <c r="BGO279" s="1006"/>
      <c r="BGP279" s="1006"/>
      <c r="BGQ279" s="1006"/>
      <c r="BGR279" s="1006"/>
      <c r="BGS279" s="1006"/>
      <c r="BGT279" s="1006"/>
      <c r="BGU279" s="1006"/>
      <c r="BGV279" s="1006"/>
      <c r="BGW279" s="1006"/>
      <c r="BGX279" s="1006"/>
      <c r="BGY279" s="1006"/>
      <c r="BGZ279" s="1006"/>
      <c r="BHA279" s="1006"/>
      <c r="BHB279" s="1006"/>
      <c r="BHC279" s="1006"/>
      <c r="BHD279" s="1006"/>
      <c r="BHE279" s="1006"/>
      <c r="BHF279" s="1006"/>
      <c r="BHG279" s="1006"/>
      <c r="BHH279" s="1006"/>
      <c r="BHI279" s="1006"/>
      <c r="BHJ279" s="1006"/>
      <c r="BHK279" s="1006"/>
      <c r="BHL279" s="1006"/>
      <c r="BHM279" s="1006"/>
      <c r="BHN279" s="1006"/>
      <c r="BHO279" s="1006"/>
      <c r="BHP279" s="1006"/>
      <c r="BHQ279" s="1006"/>
      <c r="BHR279" s="1006"/>
      <c r="BHS279" s="1006"/>
      <c r="BHT279" s="1006"/>
      <c r="BHU279" s="1003"/>
      <c r="BHV279" s="1003"/>
      <c r="BHW279" s="1003"/>
      <c r="BHX279" s="1003"/>
      <c r="BHY279" s="1003"/>
      <c r="BHZ279" s="1003"/>
      <c r="BIA279" s="1003"/>
      <c r="BIB279" s="1003"/>
      <c r="BIC279" s="1003"/>
      <c r="BID279" s="1003"/>
      <c r="BIE279" s="1003"/>
      <c r="BIF279" s="1003"/>
      <c r="BIG279" s="1003"/>
      <c r="BIH279" s="1003"/>
      <c r="BII279" s="1003"/>
      <c r="BIJ279" s="1003"/>
      <c r="BIK279" s="1003"/>
      <c r="BIL279" s="1003"/>
      <c r="BIM279" s="1003"/>
      <c r="BIN279" s="1003"/>
      <c r="BIO279" s="1003"/>
      <c r="BIP279" s="1003"/>
      <c r="BIQ279" s="1003"/>
      <c r="BIR279" s="1003"/>
      <c r="BIS279" s="1004"/>
      <c r="BIT279" s="1004"/>
      <c r="BIU279" s="1004"/>
      <c r="BIV279" s="1004"/>
      <c r="BIW279" s="1004"/>
      <c r="BIX279" s="1003"/>
      <c r="BIY279" s="1003"/>
      <c r="BIZ279" s="1004"/>
      <c r="BJA279" s="1004"/>
      <c r="BJB279" s="1003"/>
      <c r="BJC279" s="1003"/>
      <c r="BJD279" s="1004"/>
      <c r="BJE279" s="1004"/>
      <c r="BJF279" s="1003"/>
      <c r="BJG279" s="1003"/>
      <c r="BJH279" s="1003"/>
      <c r="BJI279" s="1003"/>
      <c r="BJJ279" s="1003"/>
      <c r="BJK279" s="1003"/>
      <c r="BJL279" s="1003"/>
      <c r="BJM279" s="1004"/>
      <c r="BJN279" s="1004"/>
      <c r="BJO279" s="1003"/>
      <c r="BJP279" s="1003"/>
      <c r="BJQ279" s="1004"/>
      <c r="BJR279" s="1004"/>
      <c r="BJS279" s="1003"/>
      <c r="BJT279" s="1003"/>
      <c r="BJU279" s="1003"/>
      <c r="BJV279" s="1003"/>
      <c r="BJW279" s="1003"/>
      <c r="BJX279" s="1001"/>
      <c r="BJY279" s="1005"/>
      <c r="BJZ279" s="1003"/>
      <c r="BKA279" s="1003"/>
      <c r="BKB279" s="1003"/>
      <c r="BKC279" s="1003"/>
      <c r="BKD279" s="1003"/>
      <c r="BKE279" s="1003"/>
      <c r="BKF279" s="1003"/>
      <c r="BKG279" s="1006"/>
      <c r="BKH279" s="1006"/>
      <c r="BKI279" s="1006"/>
      <c r="BKJ279" s="1006"/>
      <c r="BKK279" s="1006"/>
      <c r="BKL279" s="1006"/>
      <c r="BKM279" s="1006"/>
      <c r="BKN279" s="1006"/>
      <c r="BKO279" s="1006"/>
      <c r="BKP279" s="1006"/>
      <c r="BKQ279" s="1006"/>
      <c r="BKR279" s="1006"/>
      <c r="BKS279" s="1006"/>
      <c r="BKT279" s="1006"/>
      <c r="BKU279" s="1006"/>
      <c r="BKV279" s="1006"/>
      <c r="BKW279" s="1006"/>
      <c r="BKX279" s="1006"/>
      <c r="BKY279" s="1006"/>
      <c r="BKZ279" s="1006"/>
      <c r="BLA279" s="1006"/>
      <c r="BLB279" s="1006"/>
      <c r="BLC279" s="1006"/>
      <c r="BLD279" s="1006"/>
      <c r="BLE279" s="1006"/>
      <c r="BLF279" s="1006"/>
      <c r="BLG279" s="1006"/>
      <c r="BLH279" s="1006"/>
      <c r="BLI279" s="1006"/>
      <c r="BLJ279" s="1006"/>
      <c r="BLK279" s="1006"/>
      <c r="BLL279" s="1006"/>
      <c r="BLM279" s="1006"/>
      <c r="BLN279" s="1006"/>
      <c r="BLO279" s="1006"/>
      <c r="BLP279" s="1006"/>
      <c r="BLQ279" s="1006"/>
      <c r="BLR279" s="1006"/>
      <c r="BLS279" s="1006"/>
      <c r="BLT279" s="1006"/>
      <c r="BLU279" s="1006"/>
      <c r="BLV279" s="1006"/>
      <c r="BLW279" s="1006"/>
      <c r="BLX279" s="1006"/>
      <c r="BLY279" s="1003"/>
      <c r="BLZ279" s="1003"/>
      <c r="BMA279" s="1003"/>
      <c r="BMB279" s="1003"/>
      <c r="BMC279" s="1003"/>
      <c r="BMD279" s="1003"/>
      <c r="BME279" s="1003"/>
      <c r="BMF279" s="1003"/>
      <c r="BMG279" s="1003"/>
      <c r="BMH279" s="1003"/>
      <c r="BMI279" s="1003"/>
      <c r="BMJ279" s="1003"/>
      <c r="BMK279" s="1003"/>
      <c r="BML279" s="1003"/>
      <c r="BMM279" s="1003"/>
      <c r="BMN279" s="1003"/>
      <c r="BMO279" s="1003"/>
      <c r="BMP279" s="1003"/>
      <c r="BMQ279" s="1003"/>
      <c r="BMR279" s="1003"/>
      <c r="BMS279" s="1003"/>
      <c r="BMT279" s="1003"/>
      <c r="BMU279" s="1003"/>
      <c r="BMV279" s="1003"/>
      <c r="BMW279" s="1004"/>
      <c r="BMX279" s="1004"/>
      <c r="BMY279" s="1004"/>
      <c r="BMZ279" s="1004"/>
      <c r="BNA279" s="1004"/>
      <c r="BNB279" s="1003"/>
      <c r="BNC279" s="1003"/>
      <c r="BND279" s="1004"/>
      <c r="BNE279" s="1004"/>
      <c r="BNF279" s="1003"/>
      <c r="BNG279" s="1003"/>
      <c r="BNH279" s="1004"/>
      <c r="BNI279" s="1004"/>
      <c r="BNJ279" s="1003"/>
      <c r="BNK279" s="1003"/>
      <c r="BNL279" s="1003"/>
      <c r="BNM279" s="1003"/>
      <c r="BNN279" s="1003"/>
      <c r="BNO279" s="1003"/>
      <c r="BNP279" s="1003"/>
      <c r="BNQ279" s="1004"/>
      <c r="BNR279" s="1004"/>
      <c r="BNS279" s="1003"/>
      <c r="BNT279" s="1003"/>
      <c r="BNU279" s="1004"/>
      <c r="BNV279" s="1004"/>
      <c r="BNW279" s="1003"/>
      <c r="BNX279" s="1003"/>
      <c r="BNY279" s="1003"/>
      <c r="BNZ279" s="1003"/>
      <c r="BOA279" s="1003"/>
      <c r="BOB279" s="1001"/>
      <c r="BOC279" s="1005"/>
      <c r="BOD279" s="1003"/>
      <c r="BOE279" s="1003"/>
      <c r="BOF279" s="1003"/>
      <c r="BOG279" s="1003"/>
      <c r="BOH279" s="1003"/>
      <c r="BOI279" s="1003"/>
      <c r="BOJ279" s="1003"/>
      <c r="BOK279" s="1006"/>
      <c r="BOL279" s="1006"/>
      <c r="BOM279" s="1006"/>
      <c r="BON279" s="1006"/>
      <c r="BOO279" s="1006"/>
      <c r="BOP279" s="1006"/>
      <c r="BOQ279" s="1006"/>
      <c r="BOR279" s="1006"/>
      <c r="BOS279" s="1006"/>
      <c r="BOT279" s="1006"/>
      <c r="BOU279" s="1006"/>
      <c r="BOV279" s="1006"/>
      <c r="BOW279" s="1006"/>
      <c r="BOX279" s="1006"/>
      <c r="BOY279" s="1006"/>
      <c r="BOZ279" s="1006"/>
      <c r="BPA279" s="1006"/>
      <c r="BPB279" s="1006"/>
      <c r="BPC279" s="1006"/>
      <c r="BPD279" s="1006"/>
      <c r="BPE279" s="1006"/>
      <c r="BPF279" s="1006"/>
      <c r="BPG279" s="1006"/>
      <c r="BPH279" s="1006"/>
      <c r="BPI279" s="1006"/>
      <c r="BPJ279" s="1006"/>
      <c r="BPK279" s="1006"/>
      <c r="BPL279" s="1006"/>
      <c r="BPM279" s="1006"/>
      <c r="BPN279" s="1006"/>
      <c r="BPO279" s="1006"/>
      <c r="BPP279" s="1006"/>
      <c r="BPQ279" s="1006"/>
      <c r="BPR279" s="1006"/>
      <c r="BPS279" s="1006"/>
      <c r="BPT279" s="1006"/>
      <c r="BPU279" s="1006"/>
      <c r="BPV279" s="1006"/>
      <c r="BPW279" s="1006"/>
      <c r="BPX279" s="1006"/>
      <c r="BPY279" s="1006"/>
      <c r="BPZ279" s="1006"/>
      <c r="BQA279" s="1006"/>
      <c r="BQB279" s="1006"/>
      <c r="BQC279" s="1003"/>
      <c r="BQD279" s="1003"/>
      <c r="BQE279" s="1003"/>
      <c r="BQF279" s="1003"/>
      <c r="BQG279" s="1003"/>
      <c r="BQH279" s="1003"/>
      <c r="BQI279" s="1003"/>
      <c r="BQJ279" s="1003"/>
      <c r="BQK279" s="1003"/>
      <c r="BQL279" s="1003"/>
      <c r="BQM279" s="1003"/>
      <c r="BQN279" s="1003"/>
      <c r="BQO279" s="1003"/>
      <c r="BQP279" s="1003"/>
      <c r="BQQ279" s="1003"/>
      <c r="BQR279" s="1003"/>
      <c r="BQS279" s="1003"/>
      <c r="BQT279" s="1003"/>
      <c r="BQU279" s="1003"/>
      <c r="BQV279" s="1003"/>
      <c r="BQW279" s="1003"/>
      <c r="BQX279" s="1003"/>
      <c r="BQY279" s="1003"/>
      <c r="BQZ279" s="1003"/>
      <c r="BRA279" s="1004"/>
      <c r="BRB279" s="1004"/>
      <c r="BRC279" s="1004"/>
      <c r="BRD279" s="1004"/>
      <c r="BRE279" s="1004"/>
      <c r="BRF279" s="1003"/>
      <c r="BRG279" s="1003"/>
      <c r="BRH279" s="1004"/>
      <c r="BRI279" s="1004"/>
      <c r="BRJ279" s="1003"/>
      <c r="BRK279" s="1003"/>
      <c r="BRL279" s="1004"/>
      <c r="BRM279" s="1004"/>
      <c r="BRN279" s="1003"/>
      <c r="BRO279" s="1003"/>
      <c r="BRP279" s="1003"/>
      <c r="BRQ279" s="1003"/>
      <c r="BRR279" s="1003"/>
      <c r="BRS279" s="1003"/>
      <c r="BRT279" s="1003"/>
      <c r="BRU279" s="1004"/>
      <c r="BRV279" s="1004"/>
      <c r="BRW279" s="1003"/>
      <c r="BRX279" s="1003"/>
      <c r="BRY279" s="1004"/>
      <c r="BRZ279" s="1004"/>
      <c r="BSA279" s="1003"/>
      <c r="BSB279" s="1003"/>
      <c r="BSC279" s="1003"/>
      <c r="BSD279" s="1003"/>
      <c r="BSE279" s="1003"/>
      <c r="BSF279" s="1001"/>
      <c r="BSG279" s="1005"/>
      <c r="BSH279" s="1003"/>
      <c r="BSI279" s="1003"/>
      <c r="BSJ279" s="1003"/>
      <c r="BSK279" s="1003"/>
      <c r="BSL279" s="1003"/>
      <c r="BSM279" s="1003"/>
      <c r="BSN279" s="1003"/>
      <c r="BSO279" s="1006"/>
      <c r="BSP279" s="1006"/>
      <c r="BSQ279" s="1006"/>
      <c r="BSR279" s="1006"/>
      <c r="BSS279" s="1006"/>
      <c r="BST279" s="1006"/>
      <c r="BSU279" s="1006"/>
      <c r="BSV279" s="1006"/>
      <c r="BSW279" s="1006"/>
      <c r="BSX279" s="1006"/>
      <c r="BSY279" s="1006"/>
      <c r="BSZ279" s="1006"/>
      <c r="BTA279" s="1006"/>
      <c r="BTB279" s="1006"/>
      <c r="BTC279" s="1006"/>
      <c r="BTD279" s="1006"/>
      <c r="BTE279" s="1006"/>
      <c r="BTF279" s="1006"/>
      <c r="BTG279" s="1006"/>
      <c r="BTH279" s="1006"/>
      <c r="BTI279" s="1006"/>
      <c r="BTJ279" s="1006"/>
      <c r="BTK279" s="1006"/>
      <c r="BTL279" s="1006"/>
      <c r="BTM279" s="1006"/>
      <c r="BTN279" s="1006"/>
      <c r="BTO279" s="1006"/>
      <c r="BTP279" s="1006"/>
      <c r="BTQ279" s="1006"/>
      <c r="BTR279" s="1006"/>
      <c r="BTS279" s="1006"/>
      <c r="BTT279" s="1006"/>
      <c r="BTU279" s="1006"/>
      <c r="BTV279" s="1006"/>
      <c r="BTW279" s="1006"/>
      <c r="BTX279" s="1006"/>
      <c r="BTY279" s="1006"/>
      <c r="BTZ279" s="1006"/>
      <c r="BUA279" s="1006"/>
      <c r="BUB279" s="1006"/>
      <c r="BUC279" s="1006"/>
      <c r="BUD279" s="1006"/>
      <c r="BUE279" s="1006"/>
      <c r="BUF279" s="1006"/>
      <c r="BUG279" s="1003"/>
      <c r="BUH279" s="1003"/>
      <c r="BUI279" s="1003"/>
      <c r="BUJ279" s="1003"/>
      <c r="BUK279" s="1003"/>
      <c r="BUL279" s="1003"/>
      <c r="BUM279" s="1003"/>
      <c r="BUN279" s="1003"/>
      <c r="BUO279" s="1003"/>
      <c r="BUP279" s="1003"/>
      <c r="BUQ279" s="1003"/>
      <c r="BUR279" s="1003"/>
      <c r="BUS279" s="1003"/>
      <c r="BUT279" s="1003"/>
      <c r="BUU279" s="1003"/>
      <c r="BUV279" s="1003"/>
      <c r="BUW279" s="1003"/>
      <c r="BUX279" s="1003"/>
      <c r="BUY279" s="1003"/>
      <c r="BUZ279" s="1003"/>
      <c r="BVA279" s="1003"/>
      <c r="BVB279" s="1003"/>
      <c r="BVC279" s="1003"/>
      <c r="BVD279" s="1003"/>
      <c r="BVE279" s="1004"/>
      <c r="BVF279" s="1004"/>
      <c r="BVG279" s="1004"/>
      <c r="BVH279" s="1004"/>
      <c r="BVI279" s="1004"/>
      <c r="BVJ279" s="1003"/>
      <c r="BVK279" s="1003"/>
      <c r="BVL279" s="1004"/>
      <c r="BVM279" s="1004"/>
      <c r="BVN279" s="1003"/>
      <c r="BVO279" s="1003"/>
      <c r="BVP279" s="1004"/>
      <c r="BVQ279" s="1004"/>
      <c r="BVR279" s="1003"/>
      <c r="BVS279" s="1003"/>
      <c r="BVT279" s="1003"/>
      <c r="BVU279" s="1003"/>
      <c r="BVV279" s="1003"/>
      <c r="BVW279" s="1003"/>
      <c r="BVX279" s="1003"/>
      <c r="BVY279" s="1004"/>
      <c r="BVZ279" s="1004"/>
      <c r="BWA279" s="1003"/>
      <c r="BWB279" s="1003"/>
      <c r="BWC279" s="1004"/>
      <c r="BWD279" s="1004"/>
      <c r="BWE279" s="1003"/>
      <c r="BWF279" s="1003"/>
      <c r="BWG279" s="1003"/>
      <c r="BWH279" s="1003"/>
      <c r="BWI279" s="1003"/>
      <c r="BWJ279" s="1001"/>
      <c r="BWK279" s="1005"/>
      <c r="BWL279" s="1003"/>
      <c r="BWM279" s="1003"/>
      <c r="BWN279" s="1003"/>
      <c r="BWO279" s="1003"/>
      <c r="BWP279" s="1003"/>
      <c r="BWQ279" s="1003"/>
      <c r="BWR279" s="1003"/>
      <c r="BWS279" s="1006"/>
      <c r="BWT279" s="1006"/>
      <c r="BWU279" s="1006"/>
      <c r="BWV279" s="1006"/>
      <c r="BWW279" s="1006"/>
      <c r="BWX279" s="1006"/>
      <c r="BWY279" s="1006"/>
      <c r="BWZ279" s="1006"/>
      <c r="BXA279" s="1006"/>
      <c r="BXB279" s="1006"/>
      <c r="BXC279" s="1006"/>
      <c r="BXD279" s="1006"/>
      <c r="BXE279" s="1006"/>
      <c r="BXF279" s="1006"/>
      <c r="BXG279" s="1006"/>
      <c r="BXH279" s="1006"/>
      <c r="BXI279" s="1006"/>
      <c r="BXJ279" s="1006"/>
      <c r="BXK279" s="1006"/>
      <c r="BXL279" s="1006"/>
      <c r="BXM279" s="1006"/>
      <c r="BXN279" s="1006"/>
      <c r="BXO279" s="1006"/>
      <c r="BXP279" s="1006"/>
      <c r="BXQ279" s="1006"/>
      <c r="BXR279" s="1006"/>
      <c r="BXS279" s="1006"/>
      <c r="BXT279" s="1006"/>
      <c r="BXU279" s="1006"/>
      <c r="BXV279" s="1006"/>
      <c r="BXW279" s="1006"/>
      <c r="BXX279" s="1006"/>
      <c r="BXY279" s="1006"/>
      <c r="BXZ279" s="1006"/>
      <c r="BYA279" s="1006"/>
      <c r="BYB279" s="1006"/>
      <c r="BYC279" s="1006"/>
      <c r="BYD279" s="1006"/>
      <c r="BYE279" s="1006"/>
      <c r="BYF279" s="1006"/>
      <c r="BYG279" s="1006"/>
      <c r="BYH279" s="1006"/>
      <c r="BYI279" s="1006"/>
      <c r="BYJ279" s="1006"/>
      <c r="BYK279" s="1003"/>
      <c r="BYL279" s="1003"/>
      <c r="BYM279" s="1003"/>
      <c r="BYN279" s="1003"/>
      <c r="BYO279" s="1003"/>
      <c r="BYP279" s="1003"/>
      <c r="BYQ279" s="1003"/>
      <c r="BYR279" s="1003"/>
      <c r="BYS279" s="1003"/>
      <c r="BYT279" s="1003"/>
      <c r="BYU279" s="1003"/>
      <c r="BYV279" s="1003"/>
      <c r="BYW279" s="1003"/>
      <c r="BYX279" s="1003"/>
      <c r="BYY279" s="1003"/>
      <c r="BYZ279" s="1003"/>
      <c r="BZA279" s="1003"/>
      <c r="BZB279" s="1003"/>
      <c r="BZC279" s="1003"/>
      <c r="BZD279" s="1003"/>
      <c r="BZE279" s="1003"/>
      <c r="BZF279" s="1003"/>
      <c r="BZG279" s="1003"/>
      <c r="BZH279" s="1003"/>
      <c r="BZI279" s="1004"/>
      <c r="BZJ279" s="1004"/>
      <c r="BZK279" s="1004"/>
      <c r="BZL279" s="1004"/>
      <c r="BZM279" s="1004"/>
      <c r="BZN279" s="1003"/>
      <c r="BZO279" s="1003"/>
      <c r="BZP279" s="1004"/>
      <c r="BZQ279" s="1004"/>
      <c r="BZR279" s="1003"/>
      <c r="BZS279" s="1003"/>
      <c r="BZT279" s="1004"/>
      <c r="BZU279" s="1004"/>
      <c r="BZV279" s="1003"/>
      <c r="BZW279" s="1003"/>
      <c r="BZX279" s="1003"/>
      <c r="BZY279" s="1003"/>
      <c r="BZZ279" s="1003"/>
      <c r="CAA279" s="1003"/>
      <c r="CAB279" s="1003"/>
      <c r="CAC279" s="1004"/>
      <c r="CAD279" s="1004"/>
      <c r="CAE279" s="1003"/>
      <c r="CAF279" s="1003"/>
      <c r="CAG279" s="1004"/>
      <c r="CAH279" s="1004"/>
      <c r="CAI279" s="1003"/>
      <c r="CAJ279" s="1003"/>
      <c r="CAK279" s="1003"/>
      <c r="CAL279" s="1003"/>
      <c r="CAM279" s="1003"/>
      <c r="CAN279" s="1001"/>
      <c r="CAO279" s="1005"/>
      <c r="CAP279" s="1003"/>
      <c r="CAQ279" s="1003"/>
      <c r="CAR279" s="1003"/>
      <c r="CAS279" s="1003"/>
      <c r="CAT279" s="1003"/>
      <c r="CAU279" s="1003"/>
      <c r="CAV279" s="1003"/>
      <c r="CAW279" s="1006"/>
      <c r="CAX279" s="1006"/>
      <c r="CAY279" s="1006"/>
      <c r="CAZ279" s="1006"/>
      <c r="CBA279" s="1006"/>
      <c r="CBB279" s="1006"/>
      <c r="CBC279" s="1006"/>
      <c r="CBD279" s="1006"/>
      <c r="CBE279" s="1006"/>
      <c r="CBF279" s="1006"/>
      <c r="CBG279" s="1006"/>
      <c r="CBH279" s="1006"/>
      <c r="CBI279" s="1006"/>
      <c r="CBJ279" s="1006"/>
      <c r="CBK279" s="1006"/>
      <c r="CBL279" s="1006"/>
      <c r="CBM279" s="1006"/>
      <c r="CBN279" s="1006"/>
      <c r="CBO279" s="1006"/>
      <c r="CBP279" s="1006"/>
      <c r="CBQ279" s="1006"/>
      <c r="CBR279" s="1006"/>
      <c r="CBS279" s="1006"/>
      <c r="CBT279" s="1006"/>
      <c r="CBU279" s="1006"/>
      <c r="CBV279" s="1006"/>
      <c r="CBW279" s="1006"/>
      <c r="CBX279" s="1006"/>
      <c r="CBY279" s="1006"/>
      <c r="CBZ279" s="1006"/>
      <c r="CCA279" s="1006"/>
      <c r="CCB279" s="1006"/>
      <c r="CCC279" s="1006"/>
      <c r="CCD279" s="1006"/>
      <c r="CCE279" s="1006"/>
      <c r="CCF279" s="1006"/>
      <c r="CCG279" s="1006"/>
      <c r="CCH279" s="1006"/>
      <c r="CCI279" s="1006"/>
      <c r="CCJ279" s="1006"/>
      <c r="CCK279" s="1006"/>
      <c r="CCL279" s="1006"/>
      <c r="CCM279" s="1006"/>
      <c r="CCN279" s="1006"/>
      <c r="CCO279" s="1003"/>
      <c r="CCP279" s="1003"/>
      <c r="CCQ279" s="1003"/>
      <c r="CCR279" s="1003"/>
      <c r="CCS279" s="1003"/>
      <c r="CCT279" s="1003"/>
      <c r="CCU279" s="1003"/>
      <c r="CCV279" s="1003"/>
      <c r="CCW279" s="1003"/>
      <c r="CCX279" s="1003"/>
      <c r="CCY279" s="1003"/>
      <c r="CCZ279" s="1003"/>
      <c r="CDA279" s="1003"/>
      <c r="CDB279" s="1003"/>
      <c r="CDC279" s="1003"/>
      <c r="CDD279" s="1003"/>
      <c r="CDE279" s="1003"/>
      <c r="CDF279" s="1003"/>
      <c r="CDG279" s="1003"/>
      <c r="CDH279" s="1003"/>
      <c r="CDI279" s="1003"/>
      <c r="CDJ279" s="1003"/>
      <c r="CDK279" s="1003"/>
      <c r="CDL279" s="1003"/>
      <c r="CDM279" s="1004"/>
      <c r="CDN279" s="1004"/>
      <c r="CDO279" s="1004"/>
      <c r="CDP279" s="1004"/>
      <c r="CDQ279" s="1004"/>
      <c r="CDR279" s="1003"/>
      <c r="CDS279" s="1003"/>
      <c r="CDT279" s="1004"/>
      <c r="CDU279" s="1004"/>
      <c r="CDV279" s="1003"/>
      <c r="CDW279" s="1003"/>
      <c r="CDX279" s="1004"/>
      <c r="CDY279" s="1004"/>
      <c r="CDZ279" s="1003"/>
      <c r="CEA279" s="1003"/>
      <c r="CEB279" s="1003"/>
      <c r="CEC279" s="1003"/>
      <c r="CED279" s="1003"/>
      <c r="CEE279" s="1003"/>
      <c r="CEF279" s="1003"/>
      <c r="CEG279" s="1004"/>
      <c r="CEH279" s="1004"/>
      <c r="CEI279" s="1003"/>
      <c r="CEJ279" s="1003"/>
      <c r="CEK279" s="1004"/>
      <c r="CEL279" s="1004"/>
      <c r="CEM279" s="1003"/>
      <c r="CEN279" s="1003"/>
      <c r="CEO279" s="1003"/>
      <c r="CEP279" s="1003"/>
      <c r="CEQ279" s="1003"/>
      <c r="CER279" s="1001"/>
      <c r="CES279" s="1005"/>
      <c r="CET279" s="1003"/>
      <c r="CEU279" s="1003"/>
      <c r="CEV279" s="1003"/>
      <c r="CEW279" s="1003"/>
      <c r="CEX279" s="1003"/>
      <c r="CEY279" s="1003"/>
      <c r="CEZ279" s="1003"/>
      <c r="CFA279" s="1006"/>
      <c r="CFB279" s="1006"/>
      <c r="CFC279" s="1006"/>
      <c r="CFD279" s="1006"/>
      <c r="CFE279" s="1006"/>
      <c r="CFF279" s="1006"/>
      <c r="CFG279" s="1006"/>
      <c r="CFH279" s="1006"/>
      <c r="CFI279" s="1006"/>
      <c r="CFJ279" s="1006"/>
      <c r="CFK279" s="1006"/>
      <c r="CFL279" s="1006"/>
      <c r="CFM279" s="1006"/>
      <c r="CFN279" s="1006"/>
      <c r="CFO279" s="1006"/>
      <c r="CFP279" s="1006"/>
      <c r="CFQ279" s="1006"/>
      <c r="CFR279" s="1006"/>
      <c r="CFS279" s="1006"/>
      <c r="CFT279" s="1006"/>
      <c r="CFU279" s="1006"/>
      <c r="CFV279" s="1006"/>
      <c r="CFW279" s="1006"/>
      <c r="CFX279" s="1006"/>
      <c r="CFY279" s="1006"/>
      <c r="CFZ279" s="1006"/>
      <c r="CGA279" s="1006"/>
      <c r="CGB279" s="1006"/>
      <c r="CGC279" s="1006"/>
      <c r="CGD279" s="1006"/>
      <c r="CGE279" s="1006"/>
      <c r="CGF279" s="1006"/>
      <c r="CGG279" s="1006"/>
      <c r="CGH279" s="1006"/>
      <c r="CGI279" s="1006"/>
      <c r="CGJ279" s="1006"/>
      <c r="CGK279" s="1006"/>
      <c r="CGL279" s="1006"/>
      <c r="CGM279" s="1006"/>
      <c r="CGN279" s="1006"/>
      <c r="CGO279" s="1006"/>
      <c r="CGP279" s="1006"/>
      <c r="CGQ279" s="1006"/>
      <c r="CGR279" s="1006"/>
      <c r="CGS279" s="1003"/>
      <c r="CGT279" s="1003"/>
      <c r="CGU279" s="1003"/>
      <c r="CGV279" s="1003"/>
      <c r="CGW279" s="1003"/>
      <c r="CGX279" s="1003"/>
      <c r="CGY279" s="1003"/>
      <c r="CGZ279" s="1003"/>
      <c r="CHA279" s="1003"/>
      <c r="CHB279" s="1003"/>
      <c r="CHC279" s="1003"/>
      <c r="CHD279" s="1003"/>
      <c r="CHE279" s="1003"/>
      <c r="CHF279" s="1003"/>
      <c r="CHG279" s="1003"/>
      <c r="CHH279" s="1003"/>
      <c r="CHI279" s="1003"/>
      <c r="CHJ279" s="1003"/>
      <c r="CHK279" s="1003"/>
      <c r="CHL279" s="1003"/>
      <c r="CHM279" s="1003"/>
      <c r="CHN279" s="1003"/>
      <c r="CHO279" s="1003"/>
      <c r="CHP279" s="1003"/>
      <c r="CHQ279" s="1004"/>
      <c r="CHR279" s="1004"/>
      <c r="CHS279" s="1004"/>
      <c r="CHT279" s="1004"/>
      <c r="CHU279" s="1004"/>
      <c r="CHV279" s="1003"/>
      <c r="CHW279" s="1003"/>
      <c r="CHX279" s="1004"/>
      <c r="CHY279" s="1004"/>
      <c r="CHZ279" s="1003"/>
      <c r="CIA279" s="1003"/>
      <c r="CIB279" s="1004"/>
      <c r="CIC279" s="1004"/>
      <c r="CID279" s="1003"/>
      <c r="CIE279" s="1003"/>
      <c r="CIF279" s="1003"/>
      <c r="CIG279" s="1003"/>
      <c r="CIH279" s="1003"/>
      <c r="CII279" s="1003"/>
      <c r="CIJ279" s="1003"/>
      <c r="CIK279" s="1004"/>
      <c r="CIL279" s="1004"/>
      <c r="CIM279" s="1003"/>
      <c r="CIN279" s="1003"/>
      <c r="CIO279" s="1004"/>
      <c r="CIP279" s="1004"/>
      <c r="CIQ279" s="1003"/>
      <c r="CIR279" s="1003"/>
      <c r="CIS279" s="1003"/>
      <c r="CIT279" s="1003"/>
      <c r="CIU279" s="1003"/>
      <c r="CIV279" s="1001"/>
      <c r="CIW279" s="1005"/>
      <c r="CIX279" s="1003"/>
      <c r="CIY279" s="1003"/>
      <c r="CIZ279" s="1003"/>
      <c r="CJA279" s="1003"/>
      <c r="CJB279" s="1003"/>
      <c r="CJC279" s="1003"/>
      <c r="CJD279" s="1003"/>
      <c r="CJE279" s="1006"/>
      <c r="CJF279" s="1006"/>
      <c r="CJG279" s="1006"/>
      <c r="CJH279" s="1006"/>
      <c r="CJI279" s="1006"/>
      <c r="CJJ279" s="1006"/>
      <c r="CJK279" s="1006"/>
      <c r="CJL279" s="1006"/>
      <c r="CJM279" s="1006"/>
      <c r="CJN279" s="1006"/>
      <c r="CJO279" s="1006"/>
      <c r="CJP279" s="1006"/>
      <c r="CJQ279" s="1006"/>
      <c r="CJR279" s="1006"/>
      <c r="CJS279" s="1006"/>
      <c r="CJT279" s="1006"/>
      <c r="CJU279" s="1006"/>
      <c r="CJV279" s="1006"/>
      <c r="CJW279" s="1006"/>
      <c r="CJX279" s="1006"/>
      <c r="CJY279" s="1006"/>
      <c r="CJZ279" s="1006"/>
      <c r="CKA279" s="1006"/>
      <c r="CKB279" s="1006"/>
      <c r="CKC279" s="1006"/>
      <c r="CKD279" s="1006"/>
      <c r="CKE279" s="1006"/>
      <c r="CKF279" s="1006"/>
      <c r="CKG279" s="1006"/>
      <c r="CKH279" s="1006"/>
      <c r="CKI279" s="1006"/>
      <c r="CKJ279" s="1006"/>
      <c r="CKK279" s="1006"/>
      <c r="CKL279" s="1006"/>
      <c r="CKM279" s="1006"/>
      <c r="CKN279" s="1006"/>
      <c r="CKO279" s="1006"/>
      <c r="CKP279" s="1006"/>
      <c r="CKQ279" s="1006"/>
      <c r="CKR279" s="1006"/>
      <c r="CKS279" s="1006"/>
      <c r="CKT279" s="1006"/>
      <c r="CKU279" s="1006"/>
      <c r="CKV279" s="1006"/>
      <c r="CKW279" s="1003"/>
      <c r="CKX279" s="1003"/>
      <c r="CKY279" s="1003"/>
      <c r="CKZ279" s="1003"/>
      <c r="CLA279" s="1003"/>
      <c r="CLB279" s="1003"/>
      <c r="CLC279" s="1003"/>
      <c r="CLD279" s="1003"/>
      <c r="CLE279" s="1003"/>
      <c r="CLF279" s="1003"/>
      <c r="CLG279" s="1003"/>
      <c r="CLH279" s="1003"/>
      <c r="CLI279" s="1003"/>
      <c r="CLJ279" s="1003"/>
      <c r="CLK279" s="1003"/>
      <c r="CLL279" s="1003"/>
      <c r="CLM279" s="1003"/>
      <c r="CLN279" s="1003"/>
      <c r="CLO279" s="1003"/>
      <c r="CLP279" s="1003"/>
      <c r="CLQ279" s="1003"/>
      <c r="CLR279" s="1003"/>
      <c r="CLS279" s="1003"/>
      <c r="CLT279" s="1003"/>
      <c r="CLU279" s="1004"/>
      <c r="CLV279" s="1004"/>
      <c r="CLW279" s="1004"/>
      <c r="CLX279" s="1004"/>
      <c r="CLY279" s="1004"/>
      <c r="CLZ279" s="1003"/>
      <c r="CMA279" s="1003"/>
      <c r="CMB279" s="1004"/>
      <c r="CMC279" s="1004"/>
      <c r="CMD279" s="1003"/>
      <c r="CME279" s="1003"/>
      <c r="CMF279" s="1004"/>
      <c r="CMG279" s="1004"/>
      <c r="CMH279" s="1003"/>
      <c r="CMI279" s="1003"/>
      <c r="CMJ279" s="1003"/>
      <c r="CMK279" s="1003"/>
      <c r="CML279" s="1003"/>
      <c r="CMM279" s="1003"/>
      <c r="CMN279" s="1003"/>
      <c r="CMO279" s="1004"/>
      <c r="CMP279" s="1004"/>
      <c r="CMQ279" s="1003"/>
      <c r="CMR279" s="1003"/>
      <c r="CMS279" s="1004"/>
      <c r="CMT279" s="1004"/>
      <c r="CMU279" s="1003"/>
      <c r="CMV279" s="1003"/>
      <c r="CMW279" s="1003"/>
      <c r="CMX279" s="1003"/>
      <c r="CMY279" s="1003"/>
      <c r="CMZ279" s="1001"/>
      <c r="CNA279" s="1005"/>
      <c r="CNB279" s="1003"/>
      <c r="CNC279" s="1003"/>
      <c r="CND279" s="1003"/>
      <c r="CNE279" s="1003"/>
      <c r="CNF279" s="1003"/>
      <c r="CNG279" s="1003"/>
      <c r="CNH279" s="1003"/>
      <c r="CNI279" s="1006"/>
      <c r="CNJ279" s="1006"/>
      <c r="CNK279" s="1006"/>
      <c r="CNL279" s="1006"/>
      <c r="CNM279" s="1006"/>
      <c r="CNN279" s="1006"/>
      <c r="CNO279" s="1006"/>
      <c r="CNP279" s="1006"/>
      <c r="CNQ279" s="1006"/>
      <c r="CNR279" s="1006"/>
      <c r="CNS279" s="1006"/>
      <c r="CNT279" s="1006"/>
      <c r="CNU279" s="1006"/>
      <c r="CNV279" s="1006"/>
      <c r="CNW279" s="1006"/>
      <c r="CNX279" s="1006"/>
      <c r="CNY279" s="1006"/>
      <c r="CNZ279" s="1006"/>
      <c r="COA279" s="1006"/>
      <c r="COB279" s="1006"/>
      <c r="COC279" s="1006"/>
      <c r="COD279" s="1006"/>
      <c r="COE279" s="1006"/>
      <c r="COF279" s="1006"/>
      <c r="COG279" s="1006"/>
      <c r="COH279" s="1006"/>
      <c r="COI279" s="1006"/>
      <c r="COJ279" s="1006"/>
      <c r="COK279" s="1006"/>
      <c r="COL279" s="1006"/>
      <c r="COM279" s="1006"/>
      <c r="CON279" s="1006"/>
      <c r="COO279" s="1006"/>
      <c r="COP279" s="1006"/>
      <c r="COQ279" s="1006"/>
      <c r="COR279" s="1006"/>
      <c r="COS279" s="1006"/>
      <c r="COT279" s="1006"/>
      <c r="COU279" s="1006"/>
      <c r="COV279" s="1006"/>
      <c r="COW279" s="1006"/>
      <c r="COX279" s="1006"/>
      <c r="COY279" s="1006"/>
      <c r="COZ279" s="1006"/>
      <c r="CPA279" s="1003"/>
      <c r="CPB279" s="1003"/>
      <c r="CPC279" s="1003"/>
      <c r="CPD279" s="1003"/>
      <c r="CPE279" s="1003"/>
      <c r="CPF279" s="1003"/>
      <c r="CPG279" s="1003"/>
      <c r="CPH279" s="1003"/>
      <c r="CPI279" s="1003"/>
      <c r="CPJ279" s="1003"/>
      <c r="CPK279" s="1003"/>
      <c r="CPL279" s="1003"/>
      <c r="CPM279" s="1003"/>
      <c r="CPN279" s="1003"/>
      <c r="CPO279" s="1003"/>
      <c r="CPP279" s="1003"/>
      <c r="CPQ279" s="1003"/>
      <c r="CPR279" s="1003"/>
      <c r="CPS279" s="1003"/>
      <c r="CPT279" s="1003"/>
      <c r="CPU279" s="1003"/>
      <c r="CPV279" s="1003"/>
      <c r="CPW279" s="1003"/>
      <c r="CPX279" s="1003"/>
      <c r="CPY279" s="1004"/>
      <c r="CPZ279" s="1004"/>
      <c r="CQA279" s="1004"/>
      <c r="CQB279" s="1004"/>
      <c r="CQC279" s="1004"/>
      <c r="CQD279" s="1003"/>
      <c r="CQE279" s="1003"/>
      <c r="CQF279" s="1004"/>
      <c r="CQG279" s="1004"/>
      <c r="CQH279" s="1003"/>
      <c r="CQI279" s="1003"/>
      <c r="CQJ279" s="1004"/>
      <c r="CQK279" s="1004"/>
      <c r="CQL279" s="1003"/>
      <c r="CQM279" s="1003"/>
      <c r="CQN279" s="1003"/>
      <c r="CQO279" s="1003"/>
      <c r="CQP279" s="1003"/>
      <c r="CQQ279" s="1003"/>
      <c r="CQR279" s="1003"/>
      <c r="CQS279" s="1004"/>
      <c r="CQT279" s="1004"/>
      <c r="CQU279" s="1003"/>
      <c r="CQV279" s="1003"/>
      <c r="CQW279" s="1004"/>
      <c r="CQX279" s="1004"/>
      <c r="CQY279" s="1003"/>
      <c r="CQZ279" s="1003"/>
      <c r="CRA279" s="1003"/>
      <c r="CRB279" s="1003"/>
      <c r="CRC279" s="1003"/>
      <c r="CRD279" s="1001"/>
      <c r="CRE279" s="1005"/>
      <c r="CRF279" s="1003"/>
      <c r="CRG279" s="1003"/>
      <c r="CRH279" s="1003"/>
      <c r="CRI279" s="1003"/>
      <c r="CRJ279" s="1003"/>
      <c r="CRK279" s="1003"/>
      <c r="CRL279" s="1003"/>
      <c r="CRM279" s="1006"/>
      <c r="CRN279" s="1006"/>
      <c r="CRO279" s="1006"/>
      <c r="CRP279" s="1006"/>
      <c r="CRQ279" s="1006"/>
      <c r="CRR279" s="1006"/>
      <c r="CRS279" s="1006"/>
      <c r="CRT279" s="1006"/>
      <c r="CRU279" s="1006"/>
      <c r="CRV279" s="1006"/>
      <c r="CRW279" s="1006"/>
      <c r="CRX279" s="1006"/>
      <c r="CRY279" s="1006"/>
      <c r="CRZ279" s="1006"/>
      <c r="CSA279" s="1006"/>
      <c r="CSB279" s="1006"/>
      <c r="CSC279" s="1006"/>
      <c r="CSD279" s="1006"/>
      <c r="CSE279" s="1006"/>
      <c r="CSF279" s="1006"/>
      <c r="CSG279" s="1006"/>
      <c r="CSH279" s="1006"/>
      <c r="CSI279" s="1006"/>
      <c r="CSJ279" s="1006"/>
      <c r="CSK279" s="1006"/>
      <c r="CSL279" s="1006"/>
      <c r="CSM279" s="1006"/>
      <c r="CSN279" s="1006"/>
      <c r="CSO279" s="1006"/>
      <c r="CSP279" s="1006"/>
      <c r="CSQ279" s="1006"/>
      <c r="CSR279" s="1006"/>
      <c r="CSS279" s="1006"/>
      <c r="CST279" s="1006"/>
      <c r="CSU279" s="1006"/>
      <c r="CSV279" s="1006"/>
      <c r="CSW279" s="1006"/>
      <c r="CSX279" s="1006"/>
      <c r="CSY279" s="1006"/>
      <c r="CSZ279" s="1006"/>
      <c r="CTA279" s="1006"/>
      <c r="CTB279" s="1006"/>
      <c r="CTC279" s="1006"/>
      <c r="CTD279" s="1006"/>
      <c r="CTE279" s="1003"/>
      <c r="CTF279" s="1003"/>
      <c r="CTG279" s="1003"/>
      <c r="CTH279" s="1003"/>
      <c r="CTI279" s="1003"/>
      <c r="CTJ279" s="1003"/>
      <c r="CTK279" s="1003"/>
      <c r="CTL279" s="1003"/>
      <c r="CTM279" s="1003"/>
      <c r="CTN279" s="1003"/>
      <c r="CTO279" s="1003"/>
      <c r="CTP279" s="1003"/>
      <c r="CTQ279" s="1003"/>
      <c r="CTR279" s="1003"/>
      <c r="CTS279" s="1003"/>
      <c r="CTT279" s="1003"/>
      <c r="CTU279" s="1003"/>
      <c r="CTV279" s="1003"/>
      <c r="CTW279" s="1003"/>
      <c r="CTX279" s="1003"/>
      <c r="CTY279" s="1003"/>
      <c r="CTZ279" s="1003"/>
      <c r="CUA279" s="1003"/>
      <c r="CUB279" s="1003"/>
      <c r="CUC279" s="1004"/>
      <c r="CUD279" s="1004"/>
      <c r="CUE279" s="1004"/>
      <c r="CUF279" s="1004"/>
      <c r="CUG279" s="1004"/>
      <c r="CUH279" s="1003"/>
      <c r="CUI279" s="1003"/>
      <c r="CUJ279" s="1004"/>
      <c r="CUK279" s="1004"/>
      <c r="CUL279" s="1003"/>
      <c r="CUM279" s="1003"/>
      <c r="CUN279" s="1004"/>
      <c r="CUO279" s="1004"/>
      <c r="CUP279" s="1003"/>
      <c r="CUQ279" s="1003"/>
      <c r="CUR279" s="1003"/>
      <c r="CUS279" s="1003"/>
      <c r="CUT279" s="1003"/>
      <c r="CUU279" s="1003"/>
      <c r="CUV279" s="1003"/>
      <c r="CUW279" s="1004"/>
      <c r="CUX279" s="1004"/>
      <c r="CUY279" s="1003"/>
      <c r="CUZ279" s="1003"/>
      <c r="CVA279" s="1004"/>
      <c r="CVB279" s="1004"/>
      <c r="CVC279" s="1003"/>
      <c r="CVD279" s="1003"/>
      <c r="CVE279" s="1003"/>
      <c r="CVF279" s="1003"/>
      <c r="CVG279" s="1003"/>
      <c r="CVH279" s="1001"/>
      <c r="CVI279" s="1005"/>
      <c r="CVJ279" s="1003"/>
      <c r="CVK279" s="1003"/>
      <c r="CVL279" s="1003"/>
      <c r="CVM279" s="1003"/>
      <c r="CVN279" s="1003"/>
      <c r="CVO279" s="1003"/>
      <c r="CVP279" s="1003"/>
      <c r="CVQ279" s="1006"/>
      <c r="CVR279" s="1006"/>
      <c r="CVS279" s="1006"/>
      <c r="CVT279" s="1006"/>
      <c r="CVU279" s="1006"/>
      <c r="CVV279" s="1006"/>
      <c r="CVW279" s="1006"/>
      <c r="CVX279" s="1006"/>
      <c r="CVY279" s="1006"/>
      <c r="CVZ279" s="1006"/>
      <c r="CWA279" s="1006"/>
      <c r="CWB279" s="1006"/>
      <c r="CWC279" s="1006"/>
      <c r="CWD279" s="1006"/>
      <c r="CWE279" s="1006"/>
      <c r="CWF279" s="1006"/>
      <c r="CWG279" s="1006"/>
      <c r="CWH279" s="1006"/>
      <c r="CWI279" s="1006"/>
      <c r="CWJ279" s="1006"/>
      <c r="CWK279" s="1006"/>
      <c r="CWL279" s="1006"/>
      <c r="CWM279" s="1006"/>
      <c r="CWN279" s="1006"/>
      <c r="CWO279" s="1006"/>
      <c r="CWP279" s="1006"/>
      <c r="CWQ279" s="1006"/>
      <c r="CWR279" s="1006"/>
      <c r="CWS279" s="1006"/>
      <c r="CWT279" s="1006"/>
      <c r="CWU279" s="1006"/>
      <c r="CWV279" s="1006"/>
      <c r="CWW279" s="1006"/>
      <c r="CWX279" s="1006"/>
      <c r="CWY279" s="1006"/>
      <c r="CWZ279" s="1006"/>
      <c r="CXA279" s="1006"/>
      <c r="CXB279" s="1006"/>
      <c r="CXC279" s="1006"/>
      <c r="CXD279" s="1006"/>
      <c r="CXE279" s="1006"/>
      <c r="CXF279" s="1006"/>
      <c r="CXG279" s="1006"/>
      <c r="CXH279" s="1006"/>
      <c r="CXI279" s="1003"/>
      <c r="CXJ279" s="1003"/>
      <c r="CXK279" s="1003"/>
      <c r="CXL279" s="1003"/>
      <c r="CXM279" s="1003"/>
      <c r="CXN279" s="1003"/>
      <c r="CXO279" s="1003"/>
      <c r="CXP279" s="1003"/>
      <c r="CXQ279" s="1003"/>
      <c r="CXR279" s="1003"/>
      <c r="CXS279" s="1003"/>
      <c r="CXT279" s="1003"/>
      <c r="CXU279" s="1003"/>
      <c r="CXV279" s="1003"/>
      <c r="CXW279" s="1003"/>
      <c r="CXX279" s="1003"/>
      <c r="CXY279" s="1003"/>
      <c r="CXZ279" s="1003"/>
      <c r="CYA279" s="1003"/>
      <c r="CYB279" s="1003"/>
      <c r="CYC279" s="1003"/>
      <c r="CYD279" s="1003"/>
      <c r="CYE279" s="1003"/>
      <c r="CYF279" s="1003"/>
      <c r="CYG279" s="1004"/>
      <c r="CYH279" s="1004"/>
      <c r="CYI279" s="1004"/>
      <c r="CYJ279" s="1004"/>
      <c r="CYK279" s="1004"/>
      <c r="CYL279" s="1003"/>
      <c r="CYM279" s="1003"/>
      <c r="CYN279" s="1004"/>
      <c r="CYO279" s="1004"/>
      <c r="CYP279" s="1003"/>
      <c r="CYQ279" s="1003"/>
      <c r="CYR279" s="1004"/>
      <c r="CYS279" s="1004"/>
      <c r="CYT279" s="1003"/>
      <c r="CYU279" s="1003"/>
      <c r="CYV279" s="1003"/>
      <c r="CYW279" s="1003"/>
      <c r="CYX279" s="1003"/>
      <c r="CYY279" s="1003"/>
      <c r="CYZ279" s="1003"/>
      <c r="CZA279" s="1004"/>
      <c r="CZB279" s="1004"/>
      <c r="CZC279" s="1003"/>
      <c r="CZD279" s="1003"/>
      <c r="CZE279" s="1004"/>
      <c r="CZF279" s="1004"/>
      <c r="CZG279" s="1003"/>
      <c r="CZH279" s="1003"/>
      <c r="CZI279" s="1003"/>
      <c r="CZJ279" s="1003"/>
      <c r="CZK279" s="1003"/>
      <c r="CZL279" s="1001"/>
      <c r="CZM279" s="1005"/>
      <c r="CZN279" s="1003"/>
      <c r="CZO279" s="1003"/>
      <c r="CZP279" s="1003"/>
      <c r="CZQ279" s="1003"/>
      <c r="CZR279" s="1003"/>
      <c r="CZS279" s="1003"/>
      <c r="CZT279" s="1003"/>
      <c r="CZU279" s="1006"/>
      <c r="CZV279" s="1006"/>
      <c r="CZW279" s="1006"/>
      <c r="CZX279" s="1006"/>
      <c r="CZY279" s="1006"/>
      <c r="CZZ279" s="1006"/>
      <c r="DAA279" s="1006"/>
      <c r="DAB279" s="1006"/>
      <c r="DAC279" s="1006"/>
      <c r="DAD279" s="1006"/>
      <c r="DAE279" s="1006"/>
      <c r="DAF279" s="1006"/>
      <c r="DAG279" s="1006"/>
      <c r="DAH279" s="1006"/>
      <c r="DAI279" s="1006"/>
      <c r="DAJ279" s="1006"/>
      <c r="DAK279" s="1006"/>
      <c r="DAL279" s="1006"/>
      <c r="DAM279" s="1006"/>
      <c r="DAN279" s="1006"/>
      <c r="DAO279" s="1006"/>
      <c r="DAP279" s="1006"/>
      <c r="DAQ279" s="1006"/>
      <c r="DAR279" s="1006"/>
      <c r="DAS279" s="1006"/>
      <c r="DAT279" s="1006"/>
      <c r="DAU279" s="1006"/>
      <c r="DAV279" s="1006"/>
      <c r="DAW279" s="1006"/>
      <c r="DAX279" s="1006"/>
      <c r="DAY279" s="1006"/>
      <c r="DAZ279" s="1006"/>
      <c r="DBA279" s="1006"/>
      <c r="DBB279" s="1006"/>
      <c r="DBC279" s="1006"/>
      <c r="DBD279" s="1006"/>
      <c r="DBE279" s="1006"/>
      <c r="DBF279" s="1006"/>
      <c r="DBG279" s="1006"/>
      <c r="DBH279" s="1006"/>
      <c r="DBI279" s="1006"/>
      <c r="DBJ279" s="1006"/>
      <c r="DBK279" s="1006"/>
      <c r="DBL279" s="1006"/>
      <c r="DBM279" s="1003"/>
      <c r="DBN279" s="1003"/>
      <c r="DBO279" s="1003"/>
      <c r="DBP279" s="1003"/>
      <c r="DBQ279" s="1003"/>
      <c r="DBR279" s="1003"/>
      <c r="DBS279" s="1003"/>
      <c r="DBT279" s="1003"/>
      <c r="DBU279" s="1003"/>
      <c r="DBV279" s="1003"/>
      <c r="DBW279" s="1003"/>
      <c r="DBX279" s="1003"/>
      <c r="DBY279" s="1003"/>
      <c r="DBZ279" s="1003"/>
      <c r="DCA279" s="1003"/>
      <c r="DCB279" s="1003"/>
      <c r="DCC279" s="1003"/>
      <c r="DCD279" s="1003"/>
      <c r="DCE279" s="1003"/>
      <c r="DCF279" s="1003"/>
      <c r="DCG279" s="1003"/>
      <c r="DCH279" s="1003"/>
      <c r="DCI279" s="1003"/>
      <c r="DCJ279" s="1003"/>
      <c r="DCK279" s="1004"/>
      <c r="DCL279" s="1004"/>
      <c r="DCM279" s="1004"/>
      <c r="DCN279" s="1004"/>
      <c r="DCO279" s="1004"/>
      <c r="DCP279" s="1003"/>
      <c r="DCQ279" s="1003"/>
      <c r="DCR279" s="1004"/>
      <c r="DCS279" s="1004"/>
      <c r="DCT279" s="1003"/>
      <c r="DCU279" s="1003"/>
      <c r="DCV279" s="1004"/>
      <c r="DCW279" s="1004"/>
      <c r="DCX279" s="1003"/>
      <c r="DCY279" s="1003"/>
      <c r="DCZ279" s="1003"/>
      <c r="DDA279" s="1003"/>
      <c r="DDB279" s="1003"/>
      <c r="DDC279" s="1003"/>
      <c r="DDD279" s="1003"/>
      <c r="DDE279" s="1004"/>
      <c r="DDF279" s="1004"/>
      <c r="DDG279" s="1003"/>
      <c r="DDH279" s="1003"/>
      <c r="DDI279" s="1004"/>
      <c r="DDJ279" s="1004"/>
      <c r="DDK279" s="1003"/>
      <c r="DDL279" s="1003"/>
      <c r="DDM279" s="1003"/>
      <c r="DDN279" s="1003"/>
      <c r="DDO279" s="1003"/>
      <c r="DDP279" s="1001"/>
      <c r="DDQ279" s="1005"/>
      <c r="DDR279" s="1003"/>
      <c r="DDS279" s="1003"/>
      <c r="DDT279" s="1003"/>
      <c r="DDU279" s="1003"/>
      <c r="DDV279" s="1003"/>
      <c r="DDW279" s="1003"/>
      <c r="DDX279" s="1003"/>
      <c r="DDY279" s="1006"/>
      <c r="DDZ279" s="1006"/>
      <c r="DEA279" s="1006"/>
      <c r="DEB279" s="1006"/>
      <c r="DEC279" s="1006"/>
      <c r="DED279" s="1006"/>
      <c r="DEE279" s="1006"/>
      <c r="DEF279" s="1006"/>
      <c r="DEG279" s="1006"/>
      <c r="DEH279" s="1006"/>
      <c r="DEI279" s="1006"/>
      <c r="DEJ279" s="1006"/>
      <c r="DEK279" s="1006"/>
      <c r="DEL279" s="1006"/>
      <c r="DEM279" s="1006"/>
      <c r="DEN279" s="1006"/>
      <c r="DEO279" s="1006"/>
      <c r="DEP279" s="1006"/>
      <c r="DEQ279" s="1006"/>
      <c r="DER279" s="1006"/>
      <c r="DES279" s="1006"/>
      <c r="DET279" s="1006"/>
      <c r="DEU279" s="1006"/>
      <c r="DEV279" s="1006"/>
      <c r="DEW279" s="1006"/>
      <c r="DEX279" s="1006"/>
      <c r="DEY279" s="1006"/>
      <c r="DEZ279" s="1006"/>
      <c r="DFA279" s="1006"/>
      <c r="DFB279" s="1006"/>
      <c r="DFC279" s="1006"/>
      <c r="DFD279" s="1006"/>
      <c r="DFE279" s="1006"/>
      <c r="DFF279" s="1006"/>
      <c r="DFG279" s="1006"/>
      <c r="DFH279" s="1006"/>
      <c r="DFI279" s="1006"/>
      <c r="DFJ279" s="1006"/>
      <c r="DFK279" s="1006"/>
      <c r="DFL279" s="1006"/>
      <c r="DFM279" s="1006"/>
      <c r="DFN279" s="1006"/>
      <c r="DFO279" s="1006"/>
      <c r="DFP279" s="1006"/>
      <c r="DFQ279" s="1003"/>
      <c r="DFR279" s="1003"/>
      <c r="DFS279" s="1003"/>
      <c r="DFT279" s="1003"/>
      <c r="DFU279" s="1003"/>
      <c r="DFV279" s="1003"/>
      <c r="DFW279" s="1003"/>
      <c r="DFX279" s="1003"/>
      <c r="DFY279" s="1003"/>
      <c r="DFZ279" s="1003"/>
      <c r="DGA279" s="1003"/>
      <c r="DGB279" s="1003"/>
      <c r="DGC279" s="1003"/>
      <c r="DGD279" s="1003"/>
      <c r="DGE279" s="1003"/>
      <c r="DGF279" s="1003"/>
      <c r="DGG279" s="1003"/>
      <c r="DGH279" s="1003"/>
      <c r="DGI279" s="1003"/>
      <c r="DGJ279" s="1003"/>
      <c r="DGK279" s="1003"/>
      <c r="DGL279" s="1003"/>
      <c r="DGM279" s="1003"/>
      <c r="DGN279" s="1003"/>
      <c r="DGO279" s="1004"/>
      <c r="DGP279" s="1004"/>
      <c r="DGQ279" s="1004"/>
      <c r="DGR279" s="1004"/>
      <c r="DGS279" s="1004"/>
      <c r="DGT279" s="1003"/>
      <c r="DGU279" s="1003"/>
      <c r="DGV279" s="1004"/>
      <c r="DGW279" s="1004"/>
      <c r="DGX279" s="1003"/>
      <c r="DGY279" s="1003"/>
      <c r="DGZ279" s="1004"/>
      <c r="DHA279" s="1004"/>
      <c r="DHB279" s="1003"/>
      <c r="DHC279" s="1003"/>
      <c r="DHD279" s="1003"/>
      <c r="DHE279" s="1003"/>
      <c r="DHF279" s="1003"/>
      <c r="DHG279" s="1003"/>
      <c r="DHH279" s="1003"/>
      <c r="DHI279" s="1004"/>
      <c r="DHJ279" s="1004"/>
      <c r="DHK279" s="1003"/>
      <c r="DHL279" s="1003"/>
      <c r="DHM279" s="1004"/>
      <c r="DHN279" s="1004"/>
      <c r="DHO279" s="1003"/>
      <c r="DHP279" s="1003"/>
      <c r="DHQ279" s="1003"/>
      <c r="DHR279" s="1003"/>
      <c r="DHS279" s="1003"/>
      <c r="DHT279" s="1001"/>
      <c r="DHU279" s="1005"/>
      <c r="DHV279" s="1003"/>
      <c r="DHW279" s="1003"/>
      <c r="DHX279" s="1003"/>
      <c r="DHY279" s="1003"/>
      <c r="DHZ279" s="1003"/>
      <c r="DIA279" s="1003"/>
      <c r="DIB279" s="1003"/>
      <c r="DIC279" s="1006"/>
      <c r="DID279" s="1006"/>
      <c r="DIE279" s="1006"/>
      <c r="DIF279" s="1006"/>
      <c r="DIG279" s="1006"/>
      <c r="DIH279" s="1006"/>
      <c r="DII279" s="1006"/>
      <c r="DIJ279" s="1006"/>
      <c r="DIK279" s="1006"/>
      <c r="DIL279" s="1006"/>
      <c r="DIM279" s="1006"/>
      <c r="DIN279" s="1006"/>
      <c r="DIO279" s="1006"/>
      <c r="DIP279" s="1006"/>
      <c r="DIQ279" s="1006"/>
      <c r="DIR279" s="1006"/>
      <c r="DIS279" s="1006"/>
      <c r="DIT279" s="1006"/>
      <c r="DIU279" s="1006"/>
      <c r="DIV279" s="1006"/>
      <c r="DIW279" s="1006"/>
      <c r="DIX279" s="1006"/>
      <c r="DIY279" s="1006"/>
      <c r="DIZ279" s="1006"/>
      <c r="DJA279" s="1006"/>
      <c r="DJB279" s="1006"/>
      <c r="DJC279" s="1006"/>
      <c r="DJD279" s="1006"/>
      <c r="DJE279" s="1006"/>
      <c r="DJF279" s="1006"/>
      <c r="DJG279" s="1006"/>
      <c r="DJH279" s="1006"/>
      <c r="DJI279" s="1006"/>
      <c r="DJJ279" s="1006"/>
      <c r="DJK279" s="1006"/>
      <c r="DJL279" s="1006"/>
      <c r="DJM279" s="1006"/>
      <c r="DJN279" s="1006"/>
      <c r="DJO279" s="1006"/>
      <c r="DJP279" s="1006"/>
      <c r="DJQ279" s="1006"/>
      <c r="DJR279" s="1006"/>
      <c r="DJS279" s="1006"/>
      <c r="DJT279" s="1006"/>
      <c r="DJU279" s="1003"/>
      <c r="DJV279" s="1003"/>
      <c r="DJW279" s="1003"/>
      <c r="DJX279" s="1003"/>
      <c r="DJY279" s="1003"/>
      <c r="DJZ279" s="1003"/>
      <c r="DKA279" s="1003"/>
      <c r="DKB279" s="1003"/>
      <c r="DKC279" s="1003"/>
      <c r="DKD279" s="1003"/>
      <c r="DKE279" s="1003"/>
      <c r="DKF279" s="1003"/>
      <c r="DKG279" s="1003"/>
      <c r="DKH279" s="1003"/>
      <c r="DKI279" s="1003"/>
      <c r="DKJ279" s="1003"/>
      <c r="DKK279" s="1003"/>
      <c r="DKL279" s="1003"/>
      <c r="DKM279" s="1003"/>
      <c r="DKN279" s="1003"/>
      <c r="DKO279" s="1003"/>
      <c r="DKP279" s="1003"/>
      <c r="DKQ279" s="1003"/>
      <c r="DKR279" s="1003"/>
      <c r="DKS279" s="1004"/>
      <c r="DKT279" s="1004"/>
      <c r="DKU279" s="1004"/>
      <c r="DKV279" s="1004"/>
      <c r="DKW279" s="1004"/>
      <c r="DKX279" s="1003"/>
      <c r="DKY279" s="1003"/>
      <c r="DKZ279" s="1004"/>
      <c r="DLA279" s="1004"/>
      <c r="DLB279" s="1003"/>
      <c r="DLC279" s="1003"/>
      <c r="DLD279" s="1004"/>
      <c r="DLE279" s="1004"/>
      <c r="DLF279" s="1003"/>
      <c r="DLG279" s="1003"/>
      <c r="DLH279" s="1003"/>
      <c r="DLI279" s="1003"/>
      <c r="DLJ279" s="1003"/>
      <c r="DLK279" s="1003"/>
      <c r="DLL279" s="1003"/>
      <c r="DLM279" s="1004"/>
      <c r="DLN279" s="1004"/>
      <c r="DLO279" s="1003"/>
      <c r="DLP279" s="1003"/>
      <c r="DLQ279" s="1004"/>
      <c r="DLR279" s="1004"/>
      <c r="DLS279" s="1003"/>
      <c r="DLT279" s="1003"/>
      <c r="DLU279" s="1003"/>
      <c r="DLV279" s="1003"/>
      <c r="DLW279" s="1003"/>
      <c r="DLX279" s="1001"/>
      <c r="DLY279" s="1005"/>
      <c r="DLZ279" s="1003"/>
      <c r="DMA279" s="1003"/>
      <c r="DMB279" s="1003"/>
      <c r="DMC279" s="1003"/>
      <c r="DMD279" s="1003"/>
      <c r="DME279" s="1003"/>
      <c r="DMF279" s="1003"/>
      <c r="DMG279" s="1006"/>
      <c r="DMH279" s="1006"/>
      <c r="DMI279" s="1006"/>
      <c r="DMJ279" s="1006"/>
      <c r="DMK279" s="1006"/>
      <c r="DML279" s="1006"/>
      <c r="DMM279" s="1006"/>
      <c r="DMN279" s="1006"/>
      <c r="DMO279" s="1006"/>
      <c r="DMP279" s="1006"/>
      <c r="DMQ279" s="1006"/>
      <c r="DMR279" s="1006"/>
      <c r="DMS279" s="1006"/>
      <c r="DMT279" s="1006"/>
      <c r="DMU279" s="1006"/>
      <c r="DMV279" s="1006"/>
      <c r="DMW279" s="1006"/>
      <c r="DMX279" s="1006"/>
      <c r="DMY279" s="1006"/>
      <c r="DMZ279" s="1006"/>
      <c r="DNA279" s="1006"/>
      <c r="DNB279" s="1006"/>
      <c r="DNC279" s="1006"/>
      <c r="DND279" s="1006"/>
      <c r="DNE279" s="1006"/>
      <c r="DNF279" s="1006"/>
      <c r="DNG279" s="1006"/>
      <c r="DNH279" s="1006"/>
      <c r="DNI279" s="1006"/>
      <c r="DNJ279" s="1006"/>
      <c r="DNK279" s="1006"/>
      <c r="DNL279" s="1006"/>
      <c r="DNM279" s="1006"/>
      <c r="DNN279" s="1006"/>
      <c r="DNO279" s="1006"/>
      <c r="DNP279" s="1006"/>
      <c r="DNQ279" s="1006"/>
      <c r="DNR279" s="1006"/>
      <c r="DNS279" s="1006"/>
      <c r="DNT279" s="1006"/>
      <c r="DNU279" s="1006"/>
      <c r="DNV279" s="1006"/>
      <c r="DNW279" s="1006"/>
      <c r="DNX279" s="1006"/>
      <c r="DNY279" s="1003"/>
      <c r="DNZ279" s="1003"/>
      <c r="DOA279" s="1003"/>
      <c r="DOB279" s="1003"/>
      <c r="DOC279" s="1003"/>
      <c r="DOD279" s="1003"/>
      <c r="DOE279" s="1003"/>
      <c r="DOF279" s="1003"/>
      <c r="DOG279" s="1003"/>
      <c r="DOH279" s="1003"/>
      <c r="DOI279" s="1003"/>
      <c r="DOJ279" s="1003"/>
      <c r="DOK279" s="1003"/>
      <c r="DOL279" s="1003"/>
      <c r="DOM279" s="1003"/>
      <c r="DON279" s="1003"/>
      <c r="DOO279" s="1003"/>
      <c r="DOP279" s="1003"/>
      <c r="DOQ279" s="1003"/>
      <c r="DOR279" s="1003"/>
      <c r="DOS279" s="1003"/>
      <c r="DOT279" s="1003"/>
      <c r="DOU279" s="1003"/>
      <c r="DOV279" s="1003"/>
      <c r="DOW279" s="1004"/>
      <c r="DOX279" s="1004"/>
      <c r="DOY279" s="1004"/>
      <c r="DOZ279" s="1004"/>
      <c r="DPA279" s="1004"/>
      <c r="DPB279" s="1003"/>
      <c r="DPC279" s="1003"/>
      <c r="DPD279" s="1004"/>
      <c r="DPE279" s="1004"/>
      <c r="DPF279" s="1003"/>
      <c r="DPG279" s="1003"/>
      <c r="DPH279" s="1004"/>
      <c r="DPI279" s="1004"/>
      <c r="DPJ279" s="1003"/>
      <c r="DPK279" s="1003"/>
      <c r="DPL279" s="1003"/>
      <c r="DPM279" s="1003"/>
      <c r="DPN279" s="1003"/>
      <c r="DPO279" s="1003"/>
      <c r="DPP279" s="1003"/>
      <c r="DPQ279" s="1004"/>
      <c r="DPR279" s="1004"/>
      <c r="DPS279" s="1003"/>
      <c r="DPT279" s="1003"/>
      <c r="DPU279" s="1004"/>
      <c r="DPV279" s="1004"/>
      <c r="DPW279" s="1003"/>
      <c r="DPX279" s="1003"/>
      <c r="DPY279" s="1003"/>
      <c r="DPZ279" s="1003"/>
      <c r="DQA279" s="1003"/>
      <c r="DQB279" s="1001"/>
      <c r="DQC279" s="1005"/>
      <c r="DQD279" s="1003"/>
      <c r="DQE279" s="1003"/>
      <c r="DQF279" s="1003"/>
      <c r="DQG279" s="1003"/>
      <c r="DQH279" s="1003"/>
      <c r="DQI279" s="1003"/>
      <c r="DQJ279" s="1003"/>
      <c r="DQK279" s="1006"/>
      <c r="DQL279" s="1006"/>
      <c r="DQM279" s="1006"/>
      <c r="DQN279" s="1006"/>
      <c r="DQO279" s="1006"/>
      <c r="DQP279" s="1006"/>
      <c r="DQQ279" s="1006"/>
      <c r="DQR279" s="1006"/>
      <c r="DQS279" s="1006"/>
      <c r="DQT279" s="1006"/>
      <c r="DQU279" s="1006"/>
      <c r="DQV279" s="1006"/>
      <c r="DQW279" s="1006"/>
      <c r="DQX279" s="1006"/>
      <c r="DQY279" s="1006"/>
      <c r="DQZ279" s="1006"/>
      <c r="DRA279" s="1006"/>
      <c r="DRB279" s="1006"/>
      <c r="DRC279" s="1006"/>
      <c r="DRD279" s="1006"/>
      <c r="DRE279" s="1006"/>
      <c r="DRF279" s="1006"/>
      <c r="DRG279" s="1006"/>
      <c r="DRH279" s="1006"/>
      <c r="DRI279" s="1006"/>
      <c r="DRJ279" s="1006"/>
      <c r="DRK279" s="1006"/>
      <c r="DRL279" s="1006"/>
      <c r="DRM279" s="1006"/>
      <c r="DRN279" s="1006"/>
      <c r="DRO279" s="1006"/>
      <c r="DRP279" s="1006"/>
      <c r="DRQ279" s="1006"/>
      <c r="DRR279" s="1006"/>
      <c r="DRS279" s="1006"/>
      <c r="DRT279" s="1006"/>
      <c r="DRU279" s="1006"/>
      <c r="DRV279" s="1006"/>
      <c r="DRW279" s="1006"/>
      <c r="DRX279" s="1006"/>
      <c r="DRY279" s="1006"/>
      <c r="DRZ279" s="1006"/>
      <c r="DSA279" s="1006"/>
      <c r="DSB279" s="1006"/>
      <c r="DSC279" s="1003"/>
      <c r="DSD279" s="1003"/>
      <c r="DSE279" s="1003"/>
      <c r="DSF279" s="1003"/>
      <c r="DSG279" s="1003"/>
      <c r="DSH279" s="1003"/>
      <c r="DSI279" s="1003"/>
      <c r="DSJ279" s="1003"/>
      <c r="DSK279" s="1003"/>
      <c r="DSL279" s="1003"/>
      <c r="DSM279" s="1003"/>
      <c r="DSN279" s="1003"/>
      <c r="DSO279" s="1003"/>
      <c r="DSP279" s="1003"/>
      <c r="DSQ279" s="1003"/>
      <c r="DSR279" s="1003"/>
      <c r="DSS279" s="1003"/>
      <c r="DST279" s="1003"/>
      <c r="DSU279" s="1003"/>
      <c r="DSV279" s="1003"/>
      <c r="DSW279" s="1003"/>
      <c r="DSX279" s="1003"/>
      <c r="DSY279" s="1003"/>
      <c r="DSZ279" s="1003"/>
      <c r="DTA279" s="1004"/>
      <c r="DTB279" s="1004"/>
      <c r="DTC279" s="1004"/>
      <c r="DTD279" s="1004"/>
      <c r="DTE279" s="1004"/>
      <c r="DTF279" s="1003"/>
      <c r="DTG279" s="1003"/>
      <c r="DTH279" s="1004"/>
      <c r="DTI279" s="1004"/>
      <c r="DTJ279" s="1003"/>
      <c r="DTK279" s="1003"/>
      <c r="DTL279" s="1004"/>
      <c r="DTM279" s="1004"/>
      <c r="DTN279" s="1003"/>
      <c r="DTO279" s="1003"/>
      <c r="DTP279" s="1003"/>
      <c r="DTQ279" s="1003"/>
      <c r="DTR279" s="1003"/>
      <c r="DTS279" s="1003"/>
      <c r="DTT279" s="1003"/>
      <c r="DTU279" s="1004"/>
      <c r="DTV279" s="1004"/>
      <c r="DTW279" s="1003"/>
      <c r="DTX279" s="1003"/>
      <c r="DTY279" s="1004"/>
      <c r="DTZ279" s="1004"/>
      <c r="DUA279" s="1003"/>
      <c r="DUB279" s="1003"/>
      <c r="DUC279" s="1003"/>
      <c r="DUD279" s="1003"/>
      <c r="DUE279" s="1003"/>
      <c r="DUF279" s="1001"/>
      <c r="DUG279" s="1005"/>
      <c r="DUH279" s="1003"/>
      <c r="DUI279" s="1003"/>
      <c r="DUJ279" s="1003"/>
      <c r="DUK279" s="1003"/>
      <c r="DUL279" s="1003"/>
      <c r="DUM279" s="1003"/>
      <c r="DUN279" s="1003"/>
      <c r="DUO279" s="1006"/>
      <c r="DUP279" s="1006"/>
      <c r="DUQ279" s="1006"/>
      <c r="DUR279" s="1006"/>
      <c r="DUS279" s="1006"/>
      <c r="DUT279" s="1006"/>
      <c r="DUU279" s="1006"/>
      <c r="DUV279" s="1006"/>
      <c r="DUW279" s="1006"/>
      <c r="DUX279" s="1006"/>
      <c r="DUY279" s="1006"/>
      <c r="DUZ279" s="1006"/>
      <c r="DVA279" s="1006"/>
      <c r="DVB279" s="1006"/>
      <c r="DVC279" s="1006"/>
      <c r="DVD279" s="1006"/>
      <c r="DVE279" s="1006"/>
      <c r="DVF279" s="1006"/>
      <c r="DVG279" s="1006"/>
      <c r="DVH279" s="1006"/>
      <c r="DVI279" s="1006"/>
      <c r="DVJ279" s="1006"/>
      <c r="DVK279" s="1006"/>
      <c r="DVL279" s="1006"/>
      <c r="DVM279" s="1006"/>
      <c r="DVN279" s="1006"/>
      <c r="DVO279" s="1006"/>
      <c r="DVP279" s="1006"/>
      <c r="DVQ279" s="1006"/>
      <c r="DVR279" s="1006"/>
      <c r="DVS279" s="1006"/>
      <c r="DVT279" s="1006"/>
      <c r="DVU279" s="1006"/>
      <c r="DVV279" s="1006"/>
      <c r="DVW279" s="1006"/>
      <c r="DVX279" s="1006"/>
      <c r="DVY279" s="1006"/>
      <c r="DVZ279" s="1006"/>
      <c r="DWA279" s="1006"/>
      <c r="DWB279" s="1006"/>
      <c r="DWC279" s="1006"/>
      <c r="DWD279" s="1006"/>
      <c r="DWE279" s="1006"/>
      <c r="DWF279" s="1006"/>
      <c r="DWG279" s="1003"/>
      <c r="DWH279" s="1003"/>
      <c r="DWI279" s="1003"/>
      <c r="DWJ279" s="1003"/>
      <c r="DWK279" s="1003"/>
      <c r="DWL279" s="1003"/>
      <c r="DWM279" s="1003"/>
      <c r="DWN279" s="1003"/>
      <c r="DWO279" s="1003"/>
      <c r="DWP279" s="1003"/>
      <c r="DWQ279" s="1003"/>
      <c r="DWR279" s="1003"/>
      <c r="DWS279" s="1003"/>
      <c r="DWT279" s="1003"/>
      <c r="DWU279" s="1003"/>
      <c r="DWV279" s="1003"/>
      <c r="DWW279" s="1003"/>
      <c r="DWX279" s="1003"/>
      <c r="DWY279" s="1003"/>
      <c r="DWZ279" s="1003"/>
      <c r="DXA279" s="1003"/>
      <c r="DXB279" s="1003"/>
      <c r="DXC279" s="1003"/>
      <c r="DXD279" s="1003"/>
      <c r="DXE279" s="1004"/>
      <c r="DXF279" s="1004"/>
      <c r="DXG279" s="1004"/>
      <c r="DXH279" s="1004"/>
      <c r="DXI279" s="1004"/>
      <c r="DXJ279" s="1003"/>
      <c r="DXK279" s="1003"/>
      <c r="DXL279" s="1004"/>
      <c r="DXM279" s="1004"/>
      <c r="DXN279" s="1003"/>
      <c r="DXO279" s="1003"/>
      <c r="DXP279" s="1004"/>
      <c r="DXQ279" s="1004"/>
      <c r="DXR279" s="1003"/>
      <c r="DXS279" s="1003"/>
      <c r="DXT279" s="1003"/>
      <c r="DXU279" s="1003"/>
      <c r="DXV279" s="1003"/>
      <c r="DXW279" s="1003"/>
      <c r="DXX279" s="1003"/>
      <c r="DXY279" s="1004"/>
      <c r="DXZ279" s="1004"/>
      <c r="DYA279" s="1003"/>
      <c r="DYB279" s="1003"/>
      <c r="DYC279" s="1004"/>
      <c r="DYD279" s="1004"/>
      <c r="DYE279" s="1003"/>
      <c r="DYF279" s="1003"/>
      <c r="DYG279" s="1003"/>
      <c r="DYH279" s="1003"/>
      <c r="DYI279" s="1003"/>
      <c r="DYJ279" s="1001"/>
      <c r="DYK279" s="1005"/>
      <c r="DYL279" s="1003"/>
      <c r="DYM279" s="1003"/>
      <c r="DYN279" s="1003"/>
      <c r="DYO279" s="1003"/>
      <c r="DYP279" s="1003"/>
      <c r="DYQ279" s="1003"/>
      <c r="DYR279" s="1003"/>
      <c r="DYS279" s="1006"/>
      <c r="DYT279" s="1006"/>
      <c r="DYU279" s="1006"/>
      <c r="DYV279" s="1006"/>
      <c r="DYW279" s="1006"/>
      <c r="DYX279" s="1006"/>
      <c r="DYY279" s="1006"/>
      <c r="DYZ279" s="1006"/>
      <c r="DZA279" s="1006"/>
      <c r="DZB279" s="1006"/>
      <c r="DZC279" s="1006"/>
      <c r="DZD279" s="1006"/>
      <c r="DZE279" s="1006"/>
      <c r="DZF279" s="1006"/>
      <c r="DZG279" s="1006"/>
      <c r="DZH279" s="1006"/>
      <c r="DZI279" s="1006"/>
      <c r="DZJ279" s="1006"/>
      <c r="DZK279" s="1006"/>
      <c r="DZL279" s="1006"/>
      <c r="DZM279" s="1006"/>
      <c r="DZN279" s="1006"/>
      <c r="DZO279" s="1006"/>
      <c r="DZP279" s="1006"/>
      <c r="DZQ279" s="1006"/>
      <c r="DZR279" s="1006"/>
      <c r="DZS279" s="1006"/>
      <c r="DZT279" s="1006"/>
      <c r="DZU279" s="1006"/>
      <c r="DZV279" s="1006"/>
      <c r="DZW279" s="1006"/>
      <c r="DZX279" s="1006"/>
      <c r="DZY279" s="1006"/>
      <c r="DZZ279" s="1006"/>
      <c r="EAA279" s="1006"/>
      <c r="EAB279" s="1006"/>
      <c r="EAC279" s="1006"/>
      <c r="EAD279" s="1006"/>
      <c r="EAE279" s="1006"/>
      <c r="EAF279" s="1006"/>
      <c r="EAG279" s="1006"/>
      <c r="EAH279" s="1006"/>
      <c r="EAI279" s="1006"/>
      <c r="EAJ279" s="1006"/>
      <c r="EAK279" s="1003"/>
      <c r="EAL279" s="1003"/>
      <c r="EAM279" s="1003"/>
      <c r="EAN279" s="1003"/>
      <c r="EAO279" s="1003"/>
      <c r="EAP279" s="1003"/>
      <c r="EAQ279" s="1003"/>
      <c r="EAR279" s="1003"/>
      <c r="EAS279" s="1003"/>
      <c r="EAT279" s="1003"/>
      <c r="EAU279" s="1003"/>
      <c r="EAV279" s="1003"/>
      <c r="EAW279" s="1003"/>
      <c r="EAX279" s="1003"/>
      <c r="EAY279" s="1003"/>
      <c r="EAZ279" s="1003"/>
      <c r="EBA279" s="1003"/>
      <c r="EBB279" s="1003"/>
      <c r="EBC279" s="1003"/>
      <c r="EBD279" s="1003"/>
      <c r="EBE279" s="1003"/>
      <c r="EBF279" s="1003"/>
      <c r="EBG279" s="1003"/>
      <c r="EBH279" s="1003"/>
      <c r="EBI279" s="1004"/>
      <c r="EBJ279" s="1004"/>
      <c r="EBK279" s="1004"/>
      <c r="EBL279" s="1004"/>
      <c r="EBM279" s="1004"/>
      <c r="EBN279" s="1003"/>
      <c r="EBO279" s="1003"/>
      <c r="EBP279" s="1004"/>
      <c r="EBQ279" s="1004"/>
      <c r="EBR279" s="1003"/>
      <c r="EBS279" s="1003"/>
      <c r="EBT279" s="1004"/>
      <c r="EBU279" s="1004"/>
      <c r="EBV279" s="1003"/>
      <c r="EBW279" s="1003"/>
      <c r="EBX279" s="1003"/>
      <c r="EBY279" s="1003"/>
      <c r="EBZ279" s="1003"/>
      <c r="ECA279" s="1003"/>
      <c r="ECB279" s="1003"/>
      <c r="ECC279" s="1004"/>
      <c r="ECD279" s="1004"/>
      <c r="ECE279" s="1003"/>
      <c r="ECF279" s="1003"/>
      <c r="ECG279" s="1004"/>
      <c r="ECH279" s="1004"/>
      <c r="ECI279" s="1003"/>
      <c r="ECJ279" s="1003"/>
      <c r="ECK279" s="1003"/>
      <c r="ECL279" s="1003"/>
      <c r="ECM279" s="1003"/>
      <c r="ECN279" s="1001"/>
      <c r="ECO279" s="1005"/>
      <c r="ECP279" s="1003"/>
      <c r="ECQ279" s="1003"/>
      <c r="ECR279" s="1003"/>
      <c r="ECS279" s="1003"/>
      <c r="ECT279" s="1003"/>
      <c r="ECU279" s="1003"/>
      <c r="ECV279" s="1003"/>
      <c r="ECW279" s="1006"/>
      <c r="ECX279" s="1006"/>
      <c r="ECY279" s="1006"/>
      <c r="ECZ279" s="1006"/>
      <c r="EDA279" s="1006"/>
      <c r="EDB279" s="1006"/>
      <c r="EDC279" s="1006"/>
      <c r="EDD279" s="1006"/>
      <c r="EDE279" s="1006"/>
      <c r="EDF279" s="1006"/>
      <c r="EDG279" s="1006"/>
      <c r="EDH279" s="1006"/>
      <c r="EDI279" s="1006"/>
      <c r="EDJ279" s="1006"/>
      <c r="EDK279" s="1006"/>
      <c r="EDL279" s="1006"/>
      <c r="EDM279" s="1006"/>
      <c r="EDN279" s="1006"/>
      <c r="EDO279" s="1006"/>
      <c r="EDP279" s="1006"/>
      <c r="EDQ279" s="1006"/>
      <c r="EDR279" s="1006"/>
      <c r="EDS279" s="1006"/>
      <c r="EDT279" s="1006"/>
      <c r="EDU279" s="1006"/>
      <c r="EDV279" s="1006"/>
      <c r="EDW279" s="1006"/>
      <c r="EDX279" s="1006"/>
      <c r="EDY279" s="1006"/>
      <c r="EDZ279" s="1006"/>
      <c r="EEA279" s="1006"/>
      <c r="EEB279" s="1006"/>
      <c r="EEC279" s="1006"/>
      <c r="EED279" s="1006"/>
      <c r="EEE279" s="1006"/>
      <c r="EEF279" s="1006"/>
      <c r="EEG279" s="1006"/>
      <c r="EEH279" s="1006"/>
      <c r="EEI279" s="1006"/>
      <c r="EEJ279" s="1006"/>
      <c r="EEK279" s="1006"/>
      <c r="EEL279" s="1006"/>
      <c r="EEM279" s="1006"/>
      <c r="EEN279" s="1006"/>
      <c r="EEO279" s="1003"/>
      <c r="EEP279" s="1003"/>
      <c r="EEQ279" s="1003"/>
      <c r="EER279" s="1003"/>
      <c r="EES279" s="1003"/>
      <c r="EET279" s="1003"/>
      <c r="EEU279" s="1003"/>
      <c r="EEV279" s="1003"/>
      <c r="EEW279" s="1003"/>
      <c r="EEX279" s="1003"/>
      <c r="EEY279" s="1003"/>
      <c r="EEZ279" s="1003"/>
      <c r="EFA279" s="1003"/>
      <c r="EFB279" s="1003"/>
      <c r="EFC279" s="1003"/>
      <c r="EFD279" s="1003"/>
      <c r="EFE279" s="1003"/>
      <c r="EFF279" s="1003"/>
      <c r="EFG279" s="1003"/>
      <c r="EFH279" s="1003"/>
      <c r="EFI279" s="1003"/>
      <c r="EFJ279" s="1003"/>
      <c r="EFK279" s="1003"/>
      <c r="EFL279" s="1003"/>
      <c r="EFM279" s="1004"/>
      <c r="EFN279" s="1004"/>
      <c r="EFO279" s="1004"/>
      <c r="EFP279" s="1004"/>
      <c r="EFQ279" s="1004"/>
      <c r="EFR279" s="1003"/>
      <c r="EFS279" s="1003"/>
      <c r="EFT279" s="1004"/>
      <c r="EFU279" s="1004"/>
      <c r="EFV279" s="1003"/>
      <c r="EFW279" s="1003"/>
      <c r="EFX279" s="1004"/>
      <c r="EFY279" s="1004"/>
      <c r="EFZ279" s="1003"/>
      <c r="EGA279" s="1003"/>
      <c r="EGB279" s="1003"/>
      <c r="EGC279" s="1003"/>
      <c r="EGD279" s="1003"/>
      <c r="EGE279" s="1003"/>
      <c r="EGF279" s="1003"/>
      <c r="EGG279" s="1004"/>
      <c r="EGH279" s="1004"/>
      <c r="EGI279" s="1003"/>
      <c r="EGJ279" s="1003"/>
      <c r="EGK279" s="1004"/>
      <c r="EGL279" s="1004"/>
      <c r="EGM279" s="1003"/>
      <c r="EGN279" s="1003"/>
      <c r="EGO279" s="1003"/>
      <c r="EGP279" s="1003"/>
      <c r="EGQ279" s="1003"/>
      <c r="EGR279" s="1001"/>
      <c r="EGS279" s="1005"/>
      <c r="EGT279" s="1003"/>
      <c r="EGU279" s="1003"/>
      <c r="EGV279" s="1003"/>
      <c r="EGW279" s="1003"/>
      <c r="EGX279" s="1003"/>
      <c r="EGY279" s="1003"/>
      <c r="EGZ279" s="1003"/>
      <c r="EHA279" s="1006"/>
      <c r="EHB279" s="1006"/>
      <c r="EHC279" s="1006"/>
      <c r="EHD279" s="1006"/>
      <c r="EHE279" s="1006"/>
      <c r="EHF279" s="1006"/>
      <c r="EHG279" s="1006"/>
      <c r="EHH279" s="1006"/>
      <c r="EHI279" s="1006"/>
      <c r="EHJ279" s="1006"/>
      <c r="EHK279" s="1006"/>
      <c r="EHL279" s="1006"/>
      <c r="EHM279" s="1006"/>
      <c r="EHN279" s="1006"/>
      <c r="EHO279" s="1006"/>
      <c r="EHP279" s="1006"/>
      <c r="EHQ279" s="1006"/>
      <c r="EHR279" s="1006"/>
      <c r="EHS279" s="1006"/>
      <c r="EHT279" s="1006"/>
      <c r="EHU279" s="1006"/>
      <c r="EHV279" s="1006"/>
      <c r="EHW279" s="1006"/>
      <c r="EHX279" s="1006"/>
      <c r="EHY279" s="1006"/>
      <c r="EHZ279" s="1006"/>
      <c r="EIA279" s="1006"/>
      <c r="EIB279" s="1006"/>
      <c r="EIC279" s="1006"/>
      <c r="EID279" s="1006"/>
      <c r="EIE279" s="1006"/>
      <c r="EIF279" s="1006"/>
      <c r="EIG279" s="1006"/>
      <c r="EIH279" s="1006"/>
      <c r="EII279" s="1006"/>
      <c r="EIJ279" s="1006"/>
      <c r="EIK279" s="1006"/>
      <c r="EIL279" s="1006"/>
      <c r="EIM279" s="1006"/>
      <c r="EIN279" s="1006"/>
      <c r="EIO279" s="1006"/>
      <c r="EIP279" s="1006"/>
      <c r="EIQ279" s="1006"/>
      <c r="EIR279" s="1006"/>
      <c r="EIS279" s="1003"/>
      <c r="EIT279" s="1003"/>
      <c r="EIU279" s="1003"/>
      <c r="EIV279" s="1003"/>
      <c r="EIW279" s="1003"/>
      <c r="EIX279" s="1003"/>
      <c r="EIY279" s="1003"/>
      <c r="EIZ279" s="1003"/>
      <c r="EJA279" s="1003"/>
      <c r="EJB279" s="1003"/>
      <c r="EJC279" s="1003"/>
      <c r="EJD279" s="1003"/>
      <c r="EJE279" s="1003"/>
      <c r="EJF279" s="1003"/>
      <c r="EJG279" s="1003"/>
      <c r="EJH279" s="1003"/>
      <c r="EJI279" s="1003"/>
      <c r="EJJ279" s="1003"/>
      <c r="EJK279" s="1003"/>
      <c r="EJL279" s="1003"/>
      <c r="EJM279" s="1003"/>
      <c r="EJN279" s="1003"/>
      <c r="EJO279" s="1003"/>
      <c r="EJP279" s="1003"/>
      <c r="EJQ279" s="1004"/>
      <c r="EJR279" s="1004"/>
      <c r="EJS279" s="1004"/>
      <c r="EJT279" s="1004"/>
      <c r="EJU279" s="1004"/>
      <c r="EJV279" s="1003"/>
      <c r="EJW279" s="1003"/>
      <c r="EJX279" s="1004"/>
      <c r="EJY279" s="1004"/>
      <c r="EJZ279" s="1003"/>
      <c r="EKA279" s="1003"/>
      <c r="EKB279" s="1004"/>
      <c r="EKC279" s="1004"/>
      <c r="EKD279" s="1003"/>
      <c r="EKE279" s="1003"/>
      <c r="EKF279" s="1003"/>
      <c r="EKG279" s="1003"/>
      <c r="EKH279" s="1003"/>
      <c r="EKI279" s="1003"/>
      <c r="EKJ279" s="1003"/>
      <c r="EKK279" s="1004"/>
      <c r="EKL279" s="1004"/>
      <c r="EKM279" s="1003"/>
      <c r="EKN279" s="1003"/>
      <c r="EKO279" s="1004"/>
      <c r="EKP279" s="1004"/>
      <c r="EKQ279" s="1003"/>
      <c r="EKR279" s="1003"/>
      <c r="EKS279" s="1003"/>
      <c r="EKT279" s="1003"/>
      <c r="EKU279" s="1003"/>
      <c r="EKV279" s="1001"/>
      <c r="EKW279" s="1005"/>
      <c r="EKX279" s="1003"/>
      <c r="EKY279" s="1003"/>
      <c r="EKZ279" s="1003"/>
      <c r="ELA279" s="1003"/>
      <c r="ELB279" s="1003"/>
      <c r="ELC279" s="1003"/>
      <c r="ELD279" s="1003"/>
      <c r="ELE279" s="1006"/>
      <c r="ELF279" s="1006"/>
      <c r="ELG279" s="1006"/>
      <c r="ELH279" s="1006"/>
      <c r="ELI279" s="1006"/>
      <c r="ELJ279" s="1006"/>
      <c r="ELK279" s="1006"/>
      <c r="ELL279" s="1006"/>
      <c r="ELM279" s="1006"/>
      <c r="ELN279" s="1006"/>
      <c r="ELO279" s="1006"/>
      <c r="ELP279" s="1006"/>
      <c r="ELQ279" s="1006"/>
      <c r="ELR279" s="1006"/>
      <c r="ELS279" s="1006"/>
      <c r="ELT279" s="1006"/>
      <c r="ELU279" s="1006"/>
      <c r="ELV279" s="1006"/>
      <c r="ELW279" s="1006"/>
      <c r="ELX279" s="1006"/>
      <c r="ELY279" s="1006"/>
      <c r="ELZ279" s="1006"/>
      <c r="EMA279" s="1006"/>
      <c r="EMB279" s="1006"/>
      <c r="EMC279" s="1006"/>
      <c r="EMD279" s="1006"/>
      <c r="EME279" s="1006"/>
      <c r="EMF279" s="1006"/>
      <c r="EMG279" s="1006"/>
      <c r="EMH279" s="1006"/>
      <c r="EMI279" s="1006"/>
      <c r="EMJ279" s="1006"/>
      <c r="EMK279" s="1006"/>
      <c r="EML279" s="1006"/>
      <c r="EMM279" s="1006"/>
      <c r="EMN279" s="1006"/>
      <c r="EMO279" s="1006"/>
      <c r="EMP279" s="1006"/>
      <c r="EMQ279" s="1006"/>
      <c r="EMR279" s="1006"/>
      <c r="EMS279" s="1006"/>
      <c r="EMT279" s="1006"/>
      <c r="EMU279" s="1006"/>
      <c r="EMV279" s="1006"/>
      <c r="EMW279" s="1003"/>
      <c r="EMX279" s="1003"/>
      <c r="EMY279" s="1003"/>
      <c r="EMZ279" s="1003"/>
      <c r="ENA279" s="1003"/>
      <c r="ENB279" s="1003"/>
      <c r="ENC279" s="1003"/>
      <c r="END279" s="1003"/>
      <c r="ENE279" s="1003"/>
      <c r="ENF279" s="1003"/>
      <c r="ENG279" s="1003"/>
      <c r="ENH279" s="1003"/>
      <c r="ENI279" s="1003"/>
      <c r="ENJ279" s="1003"/>
      <c r="ENK279" s="1003"/>
      <c r="ENL279" s="1003"/>
      <c r="ENM279" s="1003"/>
      <c r="ENN279" s="1003"/>
      <c r="ENO279" s="1003"/>
      <c r="ENP279" s="1003"/>
      <c r="ENQ279" s="1003"/>
      <c r="ENR279" s="1003"/>
      <c r="ENS279" s="1003"/>
      <c r="ENT279" s="1003"/>
      <c r="ENU279" s="1004"/>
      <c r="ENV279" s="1004"/>
      <c r="ENW279" s="1004"/>
      <c r="ENX279" s="1004"/>
      <c r="ENY279" s="1004"/>
      <c r="ENZ279" s="1003"/>
      <c r="EOA279" s="1003"/>
      <c r="EOB279" s="1004"/>
      <c r="EOC279" s="1004"/>
      <c r="EOD279" s="1003"/>
      <c r="EOE279" s="1003"/>
      <c r="EOF279" s="1004"/>
      <c r="EOG279" s="1004"/>
      <c r="EOH279" s="1003"/>
      <c r="EOI279" s="1003"/>
      <c r="EOJ279" s="1003"/>
      <c r="EOK279" s="1003"/>
      <c r="EOL279" s="1003"/>
      <c r="EOM279" s="1003"/>
      <c r="EON279" s="1003"/>
      <c r="EOO279" s="1004"/>
      <c r="EOP279" s="1004"/>
      <c r="EOQ279" s="1003"/>
      <c r="EOR279" s="1003"/>
      <c r="EOS279" s="1004"/>
      <c r="EOT279" s="1004"/>
      <c r="EOU279" s="1003"/>
      <c r="EOV279" s="1003"/>
      <c r="EOW279" s="1003"/>
      <c r="EOX279" s="1003"/>
      <c r="EOY279" s="1003"/>
      <c r="EOZ279" s="1001"/>
      <c r="EPA279" s="1005"/>
      <c r="EPB279" s="1003"/>
      <c r="EPC279" s="1003"/>
      <c r="EPD279" s="1003"/>
      <c r="EPE279" s="1003"/>
      <c r="EPF279" s="1003"/>
      <c r="EPG279" s="1003"/>
      <c r="EPH279" s="1003"/>
      <c r="EPI279" s="1006"/>
      <c r="EPJ279" s="1006"/>
      <c r="EPK279" s="1006"/>
      <c r="EPL279" s="1006"/>
      <c r="EPM279" s="1006"/>
      <c r="EPN279" s="1006"/>
      <c r="EPO279" s="1006"/>
      <c r="EPP279" s="1006"/>
      <c r="EPQ279" s="1006"/>
      <c r="EPR279" s="1006"/>
      <c r="EPS279" s="1006"/>
      <c r="EPT279" s="1006"/>
      <c r="EPU279" s="1006"/>
      <c r="EPV279" s="1006"/>
      <c r="EPW279" s="1006"/>
      <c r="EPX279" s="1006"/>
      <c r="EPY279" s="1006"/>
      <c r="EPZ279" s="1006"/>
      <c r="EQA279" s="1006"/>
      <c r="EQB279" s="1006"/>
      <c r="EQC279" s="1006"/>
      <c r="EQD279" s="1006"/>
      <c r="EQE279" s="1006"/>
      <c r="EQF279" s="1006"/>
      <c r="EQG279" s="1006"/>
      <c r="EQH279" s="1006"/>
      <c r="EQI279" s="1006"/>
      <c r="EQJ279" s="1006"/>
      <c r="EQK279" s="1006"/>
      <c r="EQL279" s="1006"/>
      <c r="EQM279" s="1006"/>
      <c r="EQN279" s="1006"/>
      <c r="EQO279" s="1006"/>
      <c r="EQP279" s="1006"/>
      <c r="EQQ279" s="1006"/>
      <c r="EQR279" s="1006"/>
      <c r="EQS279" s="1006"/>
      <c r="EQT279" s="1006"/>
      <c r="EQU279" s="1006"/>
      <c r="EQV279" s="1006"/>
      <c r="EQW279" s="1006"/>
      <c r="EQX279" s="1006"/>
      <c r="EQY279" s="1006"/>
      <c r="EQZ279" s="1006"/>
      <c r="ERA279" s="1003"/>
      <c r="ERB279" s="1003"/>
      <c r="ERC279" s="1003"/>
      <c r="ERD279" s="1003"/>
      <c r="ERE279" s="1003"/>
      <c r="ERF279" s="1003"/>
      <c r="ERG279" s="1003"/>
      <c r="ERH279" s="1003"/>
      <c r="ERI279" s="1003"/>
      <c r="ERJ279" s="1003"/>
      <c r="ERK279" s="1003"/>
      <c r="ERL279" s="1003"/>
      <c r="ERM279" s="1003"/>
      <c r="ERN279" s="1003"/>
      <c r="ERO279" s="1003"/>
      <c r="ERP279" s="1003"/>
      <c r="ERQ279" s="1003"/>
      <c r="ERR279" s="1003"/>
      <c r="ERS279" s="1003"/>
      <c r="ERT279" s="1003"/>
      <c r="ERU279" s="1003"/>
      <c r="ERV279" s="1003"/>
      <c r="ERW279" s="1003"/>
      <c r="ERX279" s="1003"/>
      <c r="ERY279" s="1004"/>
      <c r="ERZ279" s="1004"/>
      <c r="ESA279" s="1004"/>
      <c r="ESB279" s="1004"/>
      <c r="ESC279" s="1004"/>
      <c r="ESD279" s="1003"/>
      <c r="ESE279" s="1003"/>
      <c r="ESF279" s="1004"/>
      <c r="ESG279" s="1004"/>
      <c r="ESH279" s="1003"/>
      <c r="ESI279" s="1003"/>
      <c r="ESJ279" s="1004"/>
      <c r="ESK279" s="1004"/>
      <c r="ESL279" s="1003"/>
      <c r="ESM279" s="1003"/>
      <c r="ESN279" s="1003"/>
      <c r="ESO279" s="1003"/>
      <c r="ESP279" s="1003"/>
      <c r="ESQ279" s="1003"/>
      <c r="ESR279" s="1003"/>
      <c r="ESS279" s="1004"/>
      <c r="EST279" s="1004"/>
      <c r="ESU279" s="1003"/>
      <c r="ESV279" s="1003"/>
      <c r="ESW279" s="1004"/>
      <c r="ESX279" s="1004"/>
      <c r="ESY279" s="1003"/>
      <c r="ESZ279" s="1003"/>
      <c r="ETA279" s="1003"/>
      <c r="ETB279" s="1003"/>
      <c r="ETC279" s="1003"/>
      <c r="ETD279" s="1001"/>
      <c r="ETE279" s="1005"/>
      <c r="ETF279" s="1003"/>
      <c r="ETG279" s="1003"/>
      <c r="ETH279" s="1003"/>
      <c r="ETI279" s="1003"/>
      <c r="ETJ279" s="1003"/>
      <c r="ETK279" s="1003"/>
      <c r="ETL279" s="1003"/>
      <c r="ETM279" s="1006"/>
      <c r="ETN279" s="1006"/>
      <c r="ETO279" s="1006"/>
      <c r="ETP279" s="1006"/>
      <c r="ETQ279" s="1006"/>
      <c r="ETR279" s="1006"/>
      <c r="ETS279" s="1006"/>
      <c r="ETT279" s="1006"/>
      <c r="ETU279" s="1006"/>
      <c r="ETV279" s="1006"/>
      <c r="ETW279" s="1006"/>
      <c r="ETX279" s="1006"/>
      <c r="ETY279" s="1006"/>
      <c r="ETZ279" s="1006"/>
      <c r="EUA279" s="1006"/>
      <c r="EUB279" s="1006"/>
      <c r="EUC279" s="1006"/>
      <c r="EUD279" s="1006"/>
      <c r="EUE279" s="1006"/>
      <c r="EUF279" s="1006"/>
      <c r="EUG279" s="1006"/>
      <c r="EUH279" s="1006"/>
      <c r="EUI279" s="1006"/>
      <c r="EUJ279" s="1006"/>
      <c r="EUK279" s="1006"/>
      <c r="EUL279" s="1006"/>
      <c r="EUM279" s="1006"/>
      <c r="EUN279" s="1006"/>
      <c r="EUO279" s="1006"/>
      <c r="EUP279" s="1006"/>
      <c r="EUQ279" s="1006"/>
      <c r="EUR279" s="1006"/>
      <c r="EUS279" s="1006"/>
      <c r="EUT279" s="1006"/>
      <c r="EUU279" s="1006"/>
      <c r="EUV279" s="1006"/>
      <c r="EUW279" s="1006"/>
      <c r="EUX279" s="1006"/>
      <c r="EUY279" s="1006"/>
      <c r="EUZ279" s="1006"/>
      <c r="EVA279" s="1006"/>
      <c r="EVB279" s="1006"/>
      <c r="EVC279" s="1006"/>
      <c r="EVD279" s="1006"/>
      <c r="EVE279" s="1003"/>
      <c r="EVF279" s="1003"/>
      <c r="EVG279" s="1003"/>
      <c r="EVH279" s="1003"/>
      <c r="EVI279" s="1003"/>
      <c r="EVJ279" s="1003"/>
      <c r="EVK279" s="1003"/>
      <c r="EVL279" s="1003"/>
      <c r="EVM279" s="1003"/>
      <c r="EVN279" s="1003"/>
      <c r="EVO279" s="1003"/>
      <c r="EVP279" s="1003"/>
      <c r="EVQ279" s="1003"/>
      <c r="EVR279" s="1003"/>
      <c r="EVS279" s="1003"/>
      <c r="EVT279" s="1003"/>
      <c r="EVU279" s="1003"/>
      <c r="EVV279" s="1003"/>
      <c r="EVW279" s="1003"/>
      <c r="EVX279" s="1003"/>
      <c r="EVY279" s="1003"/>
      <c r="EVZ279" s="1003"/>
      <c r="EWA279" s="1003"/>
      <c r="EWB279" s="1003"/>
      <c r="EWC279" s="1004"/>
      <c r="EWD279" s="1004"/>
      <c r="EWE279" s="1004"/>
      <c r="EWF279" s="1004"/>
      <c r="EWG279" s="1004"/>
      <c r="EWH279" s="1003"/>
      <c r="EWI279" s="1003"/>
      <c r="EWJ279" s="1004"/>
      <c r="EWK279" s="1004"/>
      <c r="EWL279" s="1003"/>
      <c r="EWM279" s="1003"/>
      <c r="EWN279" s="1004"/>
      <c r="EWO279" s="1004"/>
      <c r="EWP279" s="1003"/>
      <c r="EWQ279" s="1003"/>
      <c r="EWR279" s="1003"/>
      <c r="EWS279" s="1003"/>
      <c r="EWT279" s="1003"/>
      <c r="EWU279" s="1003"/>
      <c r="EWV279" s="1003"/>
      <c r="EWW279" s="1004"/>
      <c r="EWX279" s="1004"/>
      <c r="EWY279" s="1003"/>
      <c r="EWZ279" s="1003"/>
      <c r="EXA279" s="1004"/>
      <c r="EXB279" s="1004"/>
      <c r="EXC279" s="1003"/>
      <c r="EXD279" s="1003"/>
      <c r="EXE279" s="1003"/>
      <c r="EXF279" s="1003"/>
      <c r="EXG279" s="1003"/>
      <c r="EXH279" s="1001"/>
      <c r="EXI279" s="1005"/>
      <c r="EXJ279" s="1003"/>
      <c r="EXK279" s="1003"/>
      <c r="EXL279" s="1003"/>
      <c r="EXM279" s="1003"/>
      <c r="EXN279" s="1003"/>
      <c r="EXO279" s="1003"/>
      <c r="EXP279" s="1003"/>
      <c r="EXQ279" s="1006"/>
      <c r="EXR279" s="1006"/>
      <c r="EXS279" s="1006"/>
      <c r="EXT279" s="1006"/>
      <c r="EXU279" s="1006"/>
      <c r="EXV279" s="1006"/>
      <c r="EXW279" s="1006"/>
      <c r="EXX279" s="1006"/>
      <c r="EXY279" s="1006"/>
      <c r="EXZ279" s="1006"/>
      <c r="EYA279" s="1006"/>
      <c r="EYB279" s="1006"/>
      <c r="EYC279" s="1006"/>
      <c r="EYD279" s="1006"/>
      <c r="EYE279" s="1006"/>
      <c r="EYF279" s="1006"/>
      <c r="EYG279" s="1006"/>
      <c r="EYH279" s="1006"/>
      <c r="EYI279" s="1006"/>
      <c r="EYJ279" s="1006"/>
      <c r="EYK279" s="1006"/>
      <c r="EYL279" s="1006"/>
      <c r="EYM279" s="1006"/>
      <c r="EYN279" s="1006"/>
      <c r="EYO279" s="1006"/>
      <c r="EYP279" s="1006"/>
      <c r="EYQ279" s="1006"/>
      <c r="EYR279" s="1006"/>
      <c r="EYS279" s="1006"/>
      <c r="EYT279" s="1006"/>
      <c r="EYU279" s="1006"/>
      <c r="EYV279" s="1006"/>
      <c r="EYW279" s="1006"/>
      <c r="EYX279" s="1006"/>
      <c r="EYY279" s="1006"/>
      <c r="EYZ279" s="1006"/>
      <c r="EZA279" s="1006"/>
      <c r="EZB279" s="1006"/>
      <c r="EZC279" s="1006"/>
      <c r="EZD279" s="1006"/>
      <c r="EZE279" s="1006"/>
      <c r="EZF279" s="1006"/>
      <c r="EZG279" s="1006"/>
      <c r="EZH279" s="1006"/>
      <c r="EZI279" s="1003"/>
      <c r="EZJ279" s="1003"/>
      <c r="EZK279" s="1003"/>
      <c r="EZL279" s="1003"/>
      <c r="EZM279" s="1003"/>
      <c r="EZN279" s="1003"/>
      <c r="EZO279" s="1003"/>
      <c r="EZP279" s="1003"/>
      <c r="EZQ279" s="1003"/>
      <c r="EZR279" s="1003"/>
      <c r="EZS279" s="1003"/>
      <c r="EZT279" s="1003"/>
      <c r="EZU279" s="1003"/>
      <c r="EZV279" s="1003"/>
      <c r="EZW279" s="1003"/>
      <c r="EZX279" s="1003"/>
      <c r="EZY279" s="1003"/>
      <c r="EZZ279" s="1003"/>
      <c r="FAA279" s="1003"/>
      <c r="FAB279" s="1003"/>
      <c r="FAC279" s="1003"/>
      <c r="FAD279" s="1003"/>
      <c r="FAE279" s="1003"/>
      <c r="FAF279" s="1003"/>
      <c r="FAG279" s="1004"/>
      <c r="FAH279" s="1004"/>
      <c r="FAI279" s="1004"/>
      <c r="FAJ279" s="1004"/>
      <c r="FAK279" s="1004"/>
      <c r="FAL279" s="1003"/>
      <c r="FAM279" s="1003"/>
      <c r="FAN279" s="1004"/>
      <c r="FAO279" s="1004"/>
      <c r="FAP279" s="1003"/>
      <c r="FAQ279" s="1003"/>
      <c r="FAR279" s="1004"/>
      <c r="FAS279" s="1004"/>
      <c r="FAT279" s="1003"/>
      <c r="FAU279" s="1003"/>
      <c r="FAV279" s="1003"/>
      <c r="FAW279" s="1003"/>
      <c r="FAX279" s="1003"/>
      <c r="FAY279" s="1003"/>
      <c r="FAZ279" s="1003"/>
      <c r="FBA279" s="1004"/>
      <c r="FBB279" s="1004"/>
      <c r="FBC279" s="1003"/>
      <c r="FBD279" s="1003"/>
      <c r="FBE279" s="1004"/>
      <c r="FBF279" s="1004"/>
      <c r="FBG279" s="1003"/>
      <c r="FBH279" s="1003"/>
      <c r="FBI279" s="1003"/>
      <c r="FBJ279" s="1003"/>
      <c r="FBK279" s="1003"/>
      <c r="FBL279" s="1001"/>
      <c r="FBM279" s="1005"/>
      <c r="FBN279" s="1003"/>
      <c r="FBO279" s="1003"/>
      <c r="FBP279" s="1003"/>
      <c r="FBQ279" s="1003"/>
      <c r="FBR279" s="1003"/>
      <c r="FBS279" s="1003"/>
      <c r="FBT279" s="1003"/>
      <c r="FBU279" s="1006"/>
      <c r="FBV279" s="1006"/>
      <c r="FBW279" s="1006"/>
      <c r="FBX279" s="1006"/>
      <c r="FBY279" s="1006"/>
      <c r="FBZ279" s="1006"/>
      <c r="FCA279" s="1006"/>
      <c r="FCB279" s="1006"/>
      <c r="FCC279" s="1006"/>
      <c r="FCD279" s="1006"/>
      <c r="FCE279" s="1006"/>
      <c r="FCF279" s="1006"/>
      <c r="FCG279" s="1006"/>
      <c r="FCH279" s="1006"/>
      <c r="FCI279" s="1006"/>
      <c r="FCJ279" s="1006"/>
      <c r="FCK279" s="1006"/>
      <c r="FCL279" s="1006"/>
      <c r="FCM279" s="1006"/>
      <c r="FCN279" s="1006"/>
      <c r="FCO279" s="1006"/>
      <c r="FCP279" s="1006"/>
      <c r="FCQ279" s="1006"/>
      <c r="FCR279" s="1006"/>
      <c r="FCS279" s="1006"/>
      <c r="FCT279" s="1006"/>
      <c r="FCU279" s="1006"/>
      <c r="FCV279" s="1006"/>
      <c r="FCW279" s="1006"/>
      <c r="FCX279" s="1006"/>
      <c r="FCY279" s="1006"/>
      <c r="FCZ279" s="1006"/>
      <c r="FDA279" s="1006"/>
      <c r="FDB279" s="1006"/>
      <c r="FDC279" s="1006"/>
      <c r="FDD279" s="1006"/>
      <c r="FDE279" s="1006"/>
      <c r="FDF279" s="1006"/>
      <c r="FDG279" s="1006"/>
      <c r="FDH279" s="1006"/>
      <c r="FDI279" s="1006"/>
      <c r="FDJ279" s="1006"/>
      <c r="FDK279" s="1006"/>
      <c r="FDL279" s="1006"/>
      <c r="FDM279" s="1003"/>
      <c r="FDN279" s="1003"/>
      <c r="FDO279" s="1003"/>
      <c r="FDP279" s="1003"/>
      <c r="FDQ279" s="1003"/>
      <c r="FDR279" s="1003"/>
      <c r="FDS279" s="1003"/>
      <c r="FDT279" s="1003"/>
      <c r="FDU279" s="1003"/>
      <c r="FDV279" s="1003"/>
      <c r="FDW279" s="1003"/>
      <c r="FDX279" s="1003"/>
      <c r="FDY279" s="1003"/>
      <c r="FDZ279" s="1003"/>
      <c r="FEA279" s="1003"/>
      <c r="FEB279" s="1003"/>
      <c r="FEC279" s="1003"/>
      <c r="FED279" s="1003"/>
      <c r="FEE279" s="1003"/>
      <c r="FEF279" s="1003"/>
      <c r="FEG279" s="1003"/>
      <c r="FEH279" s="1003"/>
      <c r="FEI279" s="1003"/>
      <c r="FEJ279" s="1003"/>
      <c r="FEK279" s="1004"/>
      <c r="FEL279" s="1004"/>
      <c r="FEM279" s="1004"/>
      <c r="FEN279" s="1004"/>
      <c r="FEO279" s="1004"/>
      <c r="FEP279" s="1003"/>
      <c r="FEQ279" s="1003"/>
      <c r="FER279" s="1004"/>
      <c r="FES279" s="1004"/>
      <c r="FET279" s="1003"/>
      <c r="FEU279" s="1003"/>
      <c r="FEV279" s="1004"/>
      <c r="FEW279" s="1004"/>
      <c r="FEX279" s="1003"/>
      <c r="FEY279" s="1003"/>
      <c r="FEZ279" s="1003"/>
      <c r="FFA279" s="1003"/>
      <c r="FFB279" s="1003"/>
      <c r="FFC279" s="1003"/>
      <c r="FFD279" s="1003"/>
      <c r="FFE279" s="1004"/>
      <c r="FFF279" s="1004"/>
      <c r="FFG279" s="1003"/>
      <c r="FFH279" s="1003"/>
      <c r="FFI279" s="1004"/>
      <c r="FFJ279" s="1004"/>
      <c r="FFK279" s="1003"/>
      <c r="FFL279" s="1003"/>
      <c r="FFM279" s="1003"/>
      <c r="FFN279" s="1003"/>
      <c r="FFO279" s="1003"/>
      <c r="FFP279" s="1001"/>
      <c r="FFQ279" s="1005"/>
      <c r="FFR279" s="1003"/>
      <c r="FFS279" s="1003"/>
      <c r="FFT279" s="1003"/>
      <c r="FFU279" s="1003"/>
      <c r="FFV279" s="1003"/>
      <c r="FFW279" s="1003"/>
      <c r="FFX279" s="1003"/>
      <c r="FFY279" s="1006"/>
      <c r="FFZ279" s="1006"/>
      <c r="FGA279" s="1006"/>
      <c r="FGB279" s="1006"/>
      <c r="FGC279" s="1006"/>
      <c r="FGD279" s="1006"/>
      <c r="FGE279" s="1006"/>
      <c r="FGF279" s="1006"/>
      <c r="FGG279" s="1006"/>
      <c r="FGH279" s="1006"/>
      <c r="FGI279" s="1006"/>
      <c r="FGJ279" s="1006"/>
      <c r="FGK279" s="1006"/>
      <c r="FGL279" s="1006"/>
      <c r="FGM279" s="1006"/>
      <c r="FGN279" s="1006"/>
      <c r="FGO279" s="1006"/>
      <c r="FGP279" s="1006"/>
      <c r="FGQ279" s="1006"/>
      <c r="FGR279" s="1006"/>
      <c r="FGS279" s="1006"/>
      <c r="FGT279" s="1006"/>
      <c r="FGU279" s="1006"/>
      <c r="FGV279" s="1006"/>
      <c r="FGW279" s="1006"/>
      <c r="FGX279" s="1006"/>
      <c r="FGY279" s="1006"/>
      <c r="FGZ279" s="1006"/>
      <c r="FHA279" s="1006"/>
      <c r="FHB279" s="1006"/>
      <c r="FHC279" s="1006"/>
      <c r="FHD279" s="1006"/>
      <c r="FHE279" s="1006"/>
      <c r="FHF279" s="1006"/>
      <c r="FHG279" s="1006"/>
      <c r="FHH279" s="1006"/>
      <c r="FHI279" s="1006"/>
      <c r="FHJ279" s="1006"/>
      <c r="FHK279" s="1006"/>
      <c r="FHL279" s="1006"/>
      <c r="FHM279" s="1006"/>
      <c r="FHN279" s="1006"/>
      <c r="FHO279" s="1006"/>
      <c r="FHP279" s="1006"/>
      <c r="FHQ279" s="1003"/>
      <c r="FHR279" s="1003"/>
      <c r="FHS279" s="1003"/>
      <c r="FHT279" s="1003"/>
      <c r="FHU279" s="1003"/>
      <c r="FHV279" s="1003"/>
      <c r="FHW279" s="1003"/>
      <c r="FHX279" s="1003"/>
      <c r="FHY279" s="1003"/>
      <c r="FHZ279" s="1003"/>
      <c r="FIA279" s="1003"/>
      <c r="FIB279" s="1003"/>
      <c r="FIC279" s="1003"/>
      <c r="FID279" s="1003"/>
      <c r="FIE279" s="1003"/>
      <c r="FIF279" s="1003"/>
      <c r="FIG279" s="1003"/>
      <c r="FIH279" s="1003"/>
      <c r="FII279" s="1003"/>
      <c r="FIJ279" s="1003"/>
      <c r="FIK279" s="1003"/>
      <c r="FIL279" s="1003"/>
      <c r="FIM279" s="1003"/>
      <c r="FIN279" s="1003"/>
      <c r="FIO279" s="1004"/>
      <c r="FIP279" s="1004"/>
      <c r="FIQ279" s="1004"/>
      <c r="FIR279" s="1004"/>
      <c r="FIS279" s="1004"/>
      <c r="FIT279" s="1003"/>
      <c r="FIU279" s="1003"/>
      <c r="FIV279" s="1004"/>
      <c r="FIW279" s="1004"/>
      <c r="FIX279" s="1003"/>
      <c r="FIY279" s="1003"/>
      <c r="FIZ279" s="1004"/>
      <c r="FJA279" s="1004"/>
      <c r="FJB279" s="1003"/>
      <c r="FJC279" s="1003"/>
      <c r="FJD279" s="1003"/>
      <c r="FJE279" s="1003"/>
      <c r="FJF279" s="1003"/>
      <c r="FJG279" s="1003"/>
      <c r="FJH279" s="1003"/>
      <c r="FJI279" s="1004"/>
      <c r="FJJ279" s="1004"/>
      <c r="FJK279" s="1003"/>
      <c r="FJL279" s="1003"/>
      <c r="FJM279" s="1004"/>
      <c r="FJN279" s="1004"/>
      <c r="FJO279" s="1003"/>
      <c r="FJP279" s="1003"/>
      <c r="FJQ279" s="1003"/>
      <c r="FJR279" s="1003"/>
      <c r="FJS279" s="1003"/>
      <c r="FJT279" s="1001"/>
      <c r="FJU279" s="1005"/>
      <c r="FJV279" s="1003"/>
      <c r="FJW279" s="1003"/>
      <c r="FJX279" s="1003"/>
      <c r="FJY279" s="1003"/>
      <c r="FJZ279" s="1003"/>
      <c r="FKA279" s="1003"/>
      <c r="FKB279" s="1003"/>
      <c r="FKC279" s="1006"/>
      <c r="FKD279" s="1006"/>
      <c r="FKE279" s="1006"/>
      <c r="FKF279" s="1006"/>
      <c r="FKG279" s="1006"/>
      <c r="FKH279" s="1006"/>
      <c r="FKI279" s="1006"/>
      <c r="FKJ279" s="1006"/>
      <c r="FKK279" s="1006"/>
      <c r="FKL279" s="1006"/>
      <c r="FKM279" s="1006"/>
      <c r="FKN279" s="1006"/>
      <c r="FKO279" s="1006"/>
      <c r="FKP279" s="1006"/>
      <c r="FKQ279" s="1006"/>
      <c r="FKR279" s="1006"/>
      <c r="FKS279" s="1006"/>
      <c r="FKT279" s="1006"/>
      <c r="FKU279" s="1006"/>
      <c r="FKV279" s="1006"/>
      <c r="FKW279" s="1006"/>
      <c r="FKX279" s="1006"/>
      <c r="FKY279" s="1006"/>
      <c r="FKZ279" s="1006"/>
      <c r="FLA279" s="1006"/>
      <c r="FLB279" s="1006"/>
      <c r="FLC279" s="1006"/>
      <c r="FLD279" s="1006"/>
      <c r="FLE279" s="1006"/>
      <c r="FLF279" s="1006"/>
      <c r="FLG279" s="1006"/>
      <c r="FLH279" s="1006"/>
      <c r="FLI279" s="1006"/>
      <c r="FLJ279" s="1006"/>
      <c r="FLK279" s="1006"/>
      <c r="FLL279" s="1006"/>
      <c r="FLM279" s="1006"/>
      <c r="FLN279" s="1006"/>
      <c r="FLO279" s="1006"/>
      <c r="FLP279" s="1006"/>
      <c r="FLQ279" s="1006"/>
      <c r="FLR279" s="1006"/>
      <c r="FLS279" s="1006"/>
      <c r="FLT279" s="1006"/>
      <c r="FLU279" s="1003"/>
      <c r="FLV279" s="1003"/>
      <c r="FLW279" s="1003"/>
      <c r="FLX279" s="1003"/>
      <c r="FLY279" s="1003"/>
      <c r="FLZ279" s="1003"/>
      <c r="FMA279" s="1003"/>
      <c r="FMB279" s="1003"/>
      <c r="FMC279" s="1003"/>
      <c r="FMD279" s="1003"/>
      <c r="FME279" s="1003"/>
      <c r="FMF279" s="1003"/>
      <c r="FMG279" s="1003"/>
      <c r="FMH279" s="1003"/>
      <c r="FMI279" s="1003"/>
      <c r="FMJ279" s="1003"/>
      <c r="FMK279" s="1003"/>
      <c r="FML279" s="1003"/>
      <c r="FMM279" s="1003"/>
      <c r="FMN279" s="1003"/>
      <c r="FMO279" s="1003"/>
      <c r="FMP279" s="1003"/>
      <c r="FMQ279" s="1003"/>
      <c r="FMR279" s="1003"/>
      <c r="FMS279" s="1004"/>
      <c r="FMT279" s="1004"/>
      <c r="FMU279" s="1004"/>
      <c r="FMV279" s="1004"/>
      <c r="FMW279" s="1004"/>
      <c r="FMX279" s="1003"/>
      <c r="FMY279" s="1003"/>
      <c r="FMZ279" s="1004"/>
      <c r="FNA279" s="1004"/>
      <c r="FNB279" s="1003"/>
      <c r="FNC279" s="1003"/>
      <c r="FND279" s="1004"/>
      <c r="FNE279" s="1004"/>
      <c r="FNF279" s="1003"/>
      <c r="FNG279" s="1003"/>
      <c r="FNH279" s="1003"/>
      <c r="FNI279" s="1003"/>
      <c r="FNJ279" s="1003"/>
      <c r="FNK279" s="1003"/>
      <c r="FNL279" s="1003"/>
      <c r="FNM279" s="1004"/>
      <c r="FNN279" s="1004"/>
      <c r="FNO279" s="1003"/>
      <c r="FNP279" s="1003"/>
      <c r="FNQ279" s="1004"/>
      <c r="FNR279" s="1004"/>
      <c r="FNS279" s="1003"/>
      <c r="FNT279" s="1003"/>
      <c r="FNU279" s="1003"/>
      <c r="FNV279" s="1003"/>
      <c r="FNW279" s="1003"/>
      <c r="FNX279" s="1001"/>
      <c r="FNY279" s="1005"/>
      <c r="FNZ279" s="1003"/>
      <c r="FOA279" s="1003"/>
      <c r="FOB279" s="1003"/>
      <c r="FOC279" s="1003"/>
      <c r="FOD279" s="1003"/>
      <c r="FOE279" s="1003"/>
      <c r="FOF279" s="1003"/>
      <c r="FOG279" s="1006"/>
      <c r="FOH279" s="1006"/>
      <c r="FOI279" s="1006"/>
      <c r="FOJ279" s="1006"/>
      <c r="FOK279" s="1006"/>
      <c r="FOL279" s="1006"/>
      <c r="FOM279" s="1006"/>
      <c r="FON279" s="1006"/>
      <c r="FOO279" s="1006"/>
      <c r="FOP279" s="1006"/>
      <c r="FOQ279" s="1006"/>
      <c r="FOR279" s="1006"/>
      <c r="FOS279" s="1006"/>
      <c r="FOT279" s="1006"/>
      <c r="FOU279" s="1006"/>
      <c r="FOV279" s="1006"/>
      <c r="FOW279" s="1006"/>
      <c r="FOX279" s="1006"/>
      <c r="FOY279" s="1006"/>
      <c r="FOZ279" s="1006"/>
      <c r="FPA279" s="1006"/>
      <c r="FPB279" s="1006"/>
      <c r="FPC279" s="1006"/>
      <c r="FPD279" s="1006"/>
      <c r="FPE279" s="1006"/>
      <c r="FPF279" s="1006"/>
      <c r="FPG279" s="1006"/>
      <c r="FPH279" s="1006"/>
      <c r="FPI279" s="1006"/>
      <c r="FPJ279" s="1006"/>
      <c r="FPK279" s="1006"/>
      <c r="FPL279" s="1006"/>
      <c r="FPM279" s="1006"/>
      <c r="FPN279" s="1006"/>
      <c r="FPO279" s="1006"/>
      <c r="FPP279" s="1006"/>
      <c r="FPQ279" s="1006"/>
      <c r="FPR279" s="1006"/>
      <c r="FPS279" s="1006"/>
      <c r="FPT279" s="1006"/>
      <c r="FPU279" s="1006"/>
      <c r="FPV279" s="1006"/>
      <c r="FPW279" s="1006"/>
      <c r="FPX279" s="1006"/>
      <c r="FPY279" s="1003"/>
      <c r="FPZ279" s="1003"/>
      <c r="FQA279" s="1003"/>
      <c r="FQB279" s="1003"/>
      <c r="FQC279" s="1003"/>
      <c r="FQD279" s="1003"/>
      <c r="FQE279" s="1003"/>
      <c r="FQF279" s="1003"/>
      <c r="FQG279" s="1003"/>
      <c r="FQH279" s="1003"/>
      <c r="FQI279" s="1003"/>
      <c r="FQJ279" s="1003"/>
      <c r="FQK279" s="1003"/>
      <c r="FQL279" s="1003"/>
      <c r="FQM279" s="1003"/>
      <c r="FQN279" s="1003"/>
      <c r="FQO279" s="1003"/>
      <c r="FQP279" s="1003"/>
      <c r="FQQ279" s="1003"/>
      <c r="FQR279" s="1003"/>
      <c r="FQS279" s="1003"/>
      <c r="FQT279" s="1003"/>
      <c r="FQU279" s="1003"/>
      <c r="FQV279" s="1003"/>
      <c r="FQW279" s="1004"/>
      <c r="FQX279" s="1004"/>
      <c r="FQY279" s="1004"/>
      <c r="FQZ279" s="1004"/>
      <c r="FRA279" s="1004"/>
      <c r="FRB279" s="1003"/>
      <c r="FRC279" s="1003"/>
      <c r="FRD279" s="1004"/>
      <c r="FRE279" s="1004"/>
      <c r="FRF279" s="1003"/>
      <c r="FRG279" s="1003"/>
      <c r="FRH279" s="1004"/>
      <c r="FRI279" s="1004"/>
      <c r="FRJ279" s="1003"/>
      <c r="FRK279" s="1003"/>
      <c r="FRL279" s="1003"/>
      <c r="FRM279" s="1003"/>
      <c r="FRN279" s="1003"/>
      <c r="FRO279" s="1003"/>
      <c r="FRP279" s="1003"/>
      <c r="FRQ279" s="1004"/>
      <c r="FRR279" s="1004"/>
      <c r="FRS279" s="1003"/>
      <c r="FRT279" s="1003"/>
      <c r="FRU279" s="1004"/>
      <c r="FRV279" s="1004"/>
      <c r="FRW279" s="1003"/>
      <c r="FRX279" s="1003"/>
      <c r="FRY279" s="1003"/>
      <c r="FRZ279" s="1003"/>
      <c r="FSA279" s="1003"/>
      <c r="FSB279" s="1001"/>
      <c r="FSC279" s="1005"/>
      <c r="FSD279" s="1003"/>
      <c r="FSE279" s="1003"/>
      <c r="FSF279" s="1003"/>
      <c r="FSG279" s="1003"/>
      <c r="FSH279" s="1003"/>
      <c r="FSI279" s="1003"/>
      <c r="FSJ279" s="1003"/>
      <c r="FSK279" s="1006"/>
      <c r="FSL279" s="1006"/>
      <c r="FSM279" s="1006"/>
      <c r="FSN279" s="1006"/>
      <c r="FSO279" s="1006"/>
      <c r="FSP279" s="1006"/>
      <c r="FSQ279" s="1006"/>
      <c r="FSR279" s="1006"/>
      <c r="FSS279" s="1006"/>
      <c r="FST279" s="1006"/>
      <c r="FSU279" s="1006"/>
      <c r="FSV279" s="1006"/>
      <c r="FSW279" s="1006"/>
      <c r="FSX279" s="1006"/>
      <c r="FSY279" s="1006"/>
      <c r="FSZ279" s="1006"/>
      <c r="FTA279" s="1006"/>
      <c r="FTB279" s="1006"/>
      <c r="FTC279" s="1006"/>
      <c r="FTD279" s="1006"/>
      <c r="FTE279" s="1006"/>
      <c r="FTF279" s="1006"/>
      <c r="FTG279" s="1006"/>
      <c r="FTH279" s="1006"/>
      <c r="FTI279" s="1006"/>
      <c r="FTJ279" s="1006"/>
      <c r="FTK279" s="1006"/>
      <c r="FTL279" s="1006"/>
      <c r="FTM279" s="1006"/>
      <c r="FTN279" s="1006"/>
      <c r="FTO279" s="1006"/>
      <c r="FTP279" s="1006"/>
      <c r="FTQ279" s="1006"/>
      <c r="FTR279" s="1006"/>
      <c r="FTS279" s="1006"/>
      <c r="FTT279" s="1006"/>
      <c r="FTU279" s="1006"/>
      <c r="FTV279" s="1006"/>
      <c r="FTW279" s="1006"/>
      <c r="FTX279" s="1006"/>
      <c r="FTY279" s="1006"/>
      <c r="FTZ279" s="1006"/>
      <c r="FUA279" s="1006"/>
      <c r="FUB279" s="1006"/>
      <c r="FUC279" s="1003"/>
      <c r="FUD279" s="1003"/>
      <c r="FUE279" s="1003"/>
      <c r="FUF279" s="1003"/>
      <c r="FUG279" s="1003"/>
      <c r="FUH279" s="1003"/>
      <c r="FUI279" s="1003"/>
      <c r="FUJ279" s="1003"/>
      <c r="FUK279" s="1003"/>
      <c r="FUL279" s="1003"/>
      <c r="FUM279" s="1003"/>
      <c r="FUN279" s="1003"/>
      <c r="FUO279" s="1003"/>
      <c r="FUP279" s="1003"/>
      <c r="FUQ279" s="1003"/>
      <c r="FUR279" s="1003"/>
      <c r="FUS279" s="1003"/>
      <c r="FUT279" s="1003"/>
      <c r="FUU279" s="1003"/>
      <c r="FUV279" s="1003"/>
      <c r="FUW279" s="1003"/>
      <c r="FUX279" s="1003"/>
      <c r="FUY279" s="1003"/>
      <c r="FUZ279" s="1003"/>
      <c r="FVA279" s="1004"/>
      <c r="FVB279" s="1004"/>
      <c r="FVC279" s="1004"/>
      <c r="FVD279" s="1004"/>
      <c r="FVE279" s="1004"/>
      <c r="FVF279" s="1003"/>
      <c r="FVG279" s="1003"/>
      <c r="FVH279" s="1004"/>
      <c r="FVI279" s="1004"/>
      <c r="FVJ279" s="1003"/>
      <c r="FVK279" s="1003"/>
      <c r="FVL279" s="1004"/>
      <c r="FVM279" s="1004"/>
      <c r="FVN279" s="1003"/>
      <c r="FVO279" s="1003"/>
      <c r="FVP279" s="1003"/>
      <c r="FVQ279" s="1003"/>
      <c r="FVR279" s="1003"/>
      <c r="FVS279" s="1003"/>
      <c r="FVT279" s="1003"/>
      <c r="FVU279" s="1004"/>
      <c r="FVV279" s="1004"/>
      <c r="FVW279" s="1003"/>
      <c r="FVX279" s="1003"/>
      <c r="FVY279" s="1004"/>
      <c r="FVZ279" s="1004"/>
      <c r="FWA279" s="1003"/>
      <c r="FWB279" s="1003"/>
      <c r="FWC279" s="1003"/>
      <c r="FWD279" s="1003"/>
      <c r="FWE279" s="1003"/>
      <c r="FWF279" s="1001"/>
      <c r="FWG279" s="1005"/>
      <c r="FWH279" s="1003"/>
      <c r="FWI279" s="1003"/>
      <c r="FWJ279" s="1003"/>
      <c r="FWK279" s="1003"/>
      <c r="FWL279" s="1003"/>
      <c r="FWM279" s="1003"/>
      <c r="FWN279" s="1003"/>
      <c r="FWO279" s="1006"/>
      <c r="FWP279" s="1006"/>
      <c r="FWQ279" s="1006"/>
      <c r="FWR279" s="1006"/>
      <c r="FWS279" s="1006"/>
      <c r="FWT279" s="1006"/>
      <c r="FWU279" s="1006"/>
      <c r="FWV279" s="1006"/>
      <c r="FWW279" s="1006"/>
      <c r="FWX279" s="1006"/>
      <c r="FWY279" s="1006"/>
      <c r="FWZ279" s="1006"/>
      <c r="FXA279" s="1006"/>
      <c r="FXB279" s="1006"/>
      <c r="FXC279" s="1006"/>
      <c r="FXD279" s="1006"/>
      <c r="FXE279" s="1006"/>
      <c r="FXF279" s="1006"/>
      <c r="FXG279" s="1006"/>
      <c r="FXH279" s="1006"/>
      <c r="FXI279" s="1006"/>
      <c r="FXJ279" s="1006"/>
      <c r="FXK279" s="1006"/>
      <c r="FXL279" s="1006"/>
      <c r="FXM279" s="1006"/>
      <c r="FXN279" s="1006"/>
      <c r="FXO279" s="1006"/>
      <c r="FXP279" s="1006"/>
      <c r="FXQ279" s="1006"/>
      <c r="FXR279" s="1006"/>
      <c r="FXS279" s="1006"/>
      <c r="FXT279" s="1006"/>
      <c r="FXU279" s="1006"/>
      <c r="FXV279" s="1006"/>
      <c r="FXW279" s="1006"/>
      <c r="FXX279" s="1006"/>
      <c r="FXY279" s="1006"/>
      <c r="FXZ279" s="1006"/>
      <c r="FYA279" s="1006"/>
      <c r="FYB279" s="1006"/>
      <c r="FYC279" s="1006"/>
      <c r="FYD279" s="1006"/>
      <c r="FYE279" s="1006"/>
      <c r="FYF279" s="1006"/>
      <c r="FYG279" s="1003"/>
      <c r="FYH279" s="1003"/>
      <c r="FYI279" s="1003"/>
      <c r="FYJ279" s="1003"/>
      <c r="FYK279" s="1003"/>
      <c r="FYL279" s="1003"/>
      <c r="FYM279" s="1003"/>
      <c r="FYN279" s="1003"/>
      <c r="FYO279" s="1003"/>
      <c r="FYP279" s="1003"/>
      <c r="FYQ279" s="1003"/>
      <c r="FYR279" s="1003"/>
      <c r="FYS279" s="1003"/>
      <c r="FYT279" s="1003"/>
      <c r="FYU279" s="1003"/>
      <c r="FYV279" s="1003"/>
      <c r="FYW279" s="1003"/>
      <c r="FYX279" s="1003"/>
      <c r="FYY279" s="1003"/>
      <c r="FYZ279" s="1003"/>
      <c r="FZA279" s="1003"/>
      <c r="FZB279" s="1003"/>
      <c r="FZC279" s="1003"/>
      <c r="FZD279" s="1003"/>
      <c r="FZE279" s="1004"/>
      <c r="FZF279" s="1004"/>
      <c r="FZG279" s="1004"/>
      <c r="FZH279" s="1004"/>
      <c r="FZI279" s="1004"/>
      <c r="FZJ279" s="1003"/>
      <c r="FZK279" s="1003"/>
      <c r="FZL279" s="1004"/>
      <c r="FZM279" s="1004"/>
      <c r="FZN279" s="1003"/>
      <c r="FZO279" s="1003"/>
      <c r="FZP279" s="1004"/>
      <c r="FZQ279" s="1004"/>
      <c r="FZR279" s="1003"/>
      <c r="FZS279" s="1003"/>
      <c r="FZT279" s="1003"/>
      <c r="FZU279" s="1003"/>
      <c r="FZV279" s="1003"/>
      <c r="FZW279" s="1003"/>
      <c r="FZX279" s="1003"/>
      <c r="FZY279" s="1004"/>
      <c r="FZZ279" s="1004"/>
      <c r="GAA279" s="1003"/>
      <c r="GAB279" s="1003"/>
      <c r="GAC279" s="1004"/>
      <c r="GAD279" s="1004"/>
      <c r="GAE279" s="1003"/>
      <c r="GAF279" s="1003"/>
      <c r="GAG279" s="1003"/>
      <c r="GAH279" s="1003"/>
      <c r="GAI279" s="1003"/>
      <c r="GAJ279" s="1001"/>
      <c r="GAK279" s="1005"/>
      <c r="GAL279" s="1003"/>
      <c r="GAM279" s="1003"/>
      <c r="GAN279" s="1003"/>
      <c r="GAO279" s="1003"/>
      <c r="GAP279" s="1003"/>
      <c r="GAQ279" s="1003"/>
      <c r="GAR279" s="1003"/>
      <c r="GAS279" s="1006"/>
      <c r="GAT279" s="1006"/>
      <c r="GAU279" s="1006"/>
      <c r="GAV279" s="1006"/>
      <c r="GAW279" s="1006"/>
      <c r="GAX279" s="1006"/>
      <c r="GAY279" s="1006"/>
      <c r="GAZ279" s="1006"/>
      <c r="GBA279" s="1006"/>
      <c r="GBB279" s="1006"/>
      <c r="GBC279" s="1006"/>
      <c r="GBD279" s="1006"/>
      <c r="GBE279" s="1006"/>
      <c r="GBF279" s="1006"/>
      <c r="GBG279" s="1006"/>
      <c r="GBH279" s="1006"/>
      <c r="GBI279" s="1006"/>
      <c r="GBJ279" s="1006"/>
      <c r="GBK279" s="1006"/>
      <c r="GBL279" s="1006"/>
      <c r="GBM279" s="1006"/>
      <c r="GBN279" s="1006"/>
      <c r="GBO279" s="1006"/>
      <c r="GBP279" s="1006"/>
      <c r="GBQ279" s="1006"/>
      <c r="GBR279" s="1006"/>
      <c r="GBS279" s="1006"/>
      <c r="GBT279" s="1006"/>
      <c r="GBU279" s="1006"/>
      <c r="GBV279" s="1006"/>
      <c r="GBW279" s="1006"/>
      <c r="GBX279" s="1006"/>
      <c r="GBY279" s="1006"/>
      <c r="GBZ279" s="1006"/>
      <c r="GCA279" s="1006"/>
      <c r="GCB279" s="1006"/>
      <c r="GCC279" s="1006"/>
      <c r="GCD279" s="1006"/>
      <c r="GCE279" s="1006"/>
      <c r="GCF279" s="1006"/>
      <c r="GCG279" s="1006"/>
      <c r="GCH279" s="1006"/>
      <c r="GCI279" s="1006"/>
      <c r="GCJ279" s="1006"/>
      <c r="GCK279" s="1003"/>
      <c r="GCL279" s="1003"/>
      <c r="GCM279" s="1003"/>
      <c r="GCN279" s="1003"/>
      <c r="GCO279" s="1003"/>
      <c r="GCP279" s="1003"/>
      <c r="GCQ279" s="1003"/>
      <c r="GCR279" s="1003"/>
      <c r="GCS279" s="1003"/>
      <c r="GCT279" s="1003"/>
      <c r="GCU279" s="1003"/>
      <c r="GCV279" s="1003"/>
      <c r="GCW279" s="1003"/>
      <c r="GCX279" s="1003"/>
      <c r="GCY279" s="1003"/>
      <c r="GCZ279" s="1003"/>
      <c r="GDA279" s="1003"/>
      <c r="GDB279" s="1003"/>
      <c r="GDC279" s="1003"/>
      <c r="GDD279" s="1003"/>
      <c r="GDE279" s="1003"/>
      <c r="GDF279" s="1003"/>
      <c r="GDG279" s="1003"/>
      <c r="GDH279" s="1003"/>
      <c r="GDI279" s="1004"/>
      <c r="GDJ279" s="1004"/>
      <c r="GDK279" s="1004"/>
      <c r="GDL279" s="1004"/>
      <c r="GDM279" s="1004"/>
      <c r="GDN279" s="1003"/>
      <c r="GDO279" s="1003"/>
      <c r="GDP279" s="1004"/>
      <c r="GDQ279" s="1004"/>
      <c r="GDR279" s="1003"/>
      <c r="GDS279" s="1003"/>
      <c r="GDT279" s="1004"/>
      <c r="GDU279" s="1004"/>
      <c r="GDV279" s="1003"/>
      <c r="GDW279" s="1003"/>
      <c r="GDX279" s="1003"/>
      <c r="GDY279" s="1003"/>
      <c r="GDZ279" s="1003"/>
      <c r="GEA279" s="1003"/>
      <c r="GEB279" s="1003"/>
      <c r="GEC279" s="1004"/>
      <c r="GED279" s="1004"/>
      <c r="GEE279" s="1003"/>
      <c r="GEF279" s="1003"/>
      <c r="GEG279" s="1004"/>
      <c r="GEH279" s="1004"/>
      <c r="GEI279" s="1003"/>
      <c r="GEJ279" s="1003"/>
      <c r="GEK279" s="1003"/>
      <c r="GEL279" s="1003"/>
      <c r="GEM279" s="1003"/>
      <c r="GEN279" s="1001"/>
      <c r="GEO279" s="1005"/>
      <c r="GEP279" s="1003"/>
      <c r="GEQ279" s="1003"/>
      <c r="GER279" s="1003"/>
      <c r="GES279" s="1003"/>
      <c r="GET279" s="1003"/>
      <c r="GEU279" s="1003"/>
      <c r="GEV279" s="1003"/>
      <c r="GEW279" s="1006"/>
      <c r="GEX279" s="1006"/>
      <c r="GEY279" s="1006"/>
      <c r="GEZ279" s="1006"/>
      <c r="GFA279" s="1006"/>
      <c r="GFB279" s="1006"/>
      <c r="GFC279" s="1006"/>
      <c r="GFD279" s="1006"/>
      <c r="GFE279" s="1006"/>
      <c r="GFF279" s="1006"/>
      <c r="GFG279" s="1006"/>
      <c r="GFH279" s="1006"/>
      <c r="GFI279" s="1006"/>
      <c r="GFJ279" s="1006"/>
      <c r="GFK279" s="1006"/>
      <c r="GFL279" s="1006"/>
      <c r="GFM279" s="1006"/>
      <c r="GFN279" s="1006"/>
      <c r="GFO279" s="1006"/>
      <c r="GFP279" s="1006"/>
      <c r="GFQ279" s="1006"/>
      <c r="GFR279" s="1006"/>
      <c r="GFS279" s="1006"/>
      <c r="GFT279" s="1006"/>
      <c r="GFU279" s="1006"/>
      <c r="GFV279" s="1006"/>
      <c r="GFW279" s="1006"/>
      <c r="GFX279" s="1006"/>
      <c r="GFY279" s="1006"/>
      <c r="GFZ279" s="1006"/>
      <c r="GGA279" s="1006"/>
      <c r="GGB279" s="1006"/>
      <c r="GGC279" s="1006"/>
      <c r="GGD279" s="1006"/>
      <c r="GGE279" s="1006"/>
      <c r="GGF279" s="1006"/>
      <c r="GGG279" s="1006"/>
      <c r="GGH279" s="1006"/>
      <c r="GGI279" s="1006"/>
      <c r="GGJ279" s="1006"/>
      <c r="GGK279" s="1006"/>
      <c r="GGL279" s="1006"/>
      <c r="GGM279" s="1006"/>
      <c r="GGN279" s="1006"/>
      <c r="GGO279" s="1003"/>
      <c r="GGP279" s="1003"/>
      <c r="GGQ279" s="1003"/>
      <c r="GGR279" s="1003"/>
      <c r="GGS279" s="1003"/>
      <c r="GGT279" s="1003"/>
      <c r="GGU279" s="1003"/>
      <c r="GGV279" s="1003"/>
      <c r="GGW279" s="1003"/>
      <c r="GGX279" s="1003"/>
      <c r="GGY279" s="1003"/>
      <c r="GGZ279" s="1003"/>
      <c r="GHA279" s="1003"/>
      <c r="GHB279" s="1003"/>
      <c r="GHC279" s="1003"/>
      <c r="GHD279" s="1003"/>
      <c r="GHE279" s="1003"/>
      <c r="GHF279" s="1003"/>
      <c r="GHG279" s="1003"/>
      <c r="GHH279" s="1003"/>
      <c r="GHI279" s="1003"/>
      <c r="GHJ279" s="1003"/>
      <c r="GHK279" s="1003"/>
      <c r="GHL279" s="1003"/>
      <c r="GHM279" s="1004"/>
      <c r="GHN279" s="1004"/>
      <c r="GHO279" s="1004"/>
      <c r="GHP279" s="1004"/>
      <c r="GHQ279" s="1004"/>
      <c r="GHR279" s="1003"/>
      <c r="GHS279" s="1003"/>
      <c r="GHT279" s="1004"/>
      <c r="GHU279" s="1004"/>
      <c r="GHV279" s="1003"/>
      <c r="GHW279" s="1003"/>
      <c r="GHX279" s="1004"/>
      <c r="GHY279" s="1004"/>
      <c r="GHZ279" s="1003"/>
      <c r="GIA279" s="1003"/>
      <c r="GIB279" s="1003"/>
      <c r="GIC279" s="1003"/>
      <c r="GID279" s="1003"/>
      <c r="GIE279" s="1003"/>
      <c r="GIF279" s="1003"/>
      <c r="GIG279" s="1004"/>
      <c r="GIH279" s="1004"/>
      <c r="GII279" s="1003"/>
      <c r="GIJ279" s="1003"/>
      <c r="GIK279" s="1004"/>
      <c r="GIL279" s="1004"/>
      <c r="GIM279" s="1003"/>
      <c r="GIN279" s="1003"/>
      <c r="GIO279" s="1003"/>
      <c r="GIP279" s="1003"/>
      <c r="GIQ279" s="1003"/>
      <c r="GIR279" s="1001"/>
      <c r="GIS279" s="1005"/>
      <c r="GIT279" s="1003"/>
      <c r="GIU279" s="1003"/>
      <c r="GIV279" s="1003"/>
      <c r="GIW279" s="1003"/>
      <c r="GIX279" s="1003"/>
      <c r="GIY279" s="1003"/>
      <c r="GIZ279" s="1003"/>
      <c r="GJA279" s="1006"/>
      <c r="GJB279" s="1006"/>
      <c r="GJC279" s="1006"/>
      <c r="GJD279" s="1006"/>
      <c r="GJE279" s="1006"/>
      <c r="GJF279" s="1006"/>
      <c r="GJG279" s="1006"/>
      <c r="GJH279" s="1006"/>
      <c r="GJI279" s="1006"/>
      <c r="GJJ279" s="1006"/>
      <c r="GJK279" s="1006"/>
      <c r="GJL279" s="1006"/>
      <c r="GJM279" s="1006"/>
      <c r="GJN279" s="1006"/>
      <c r="GJO279" s="1006"/>
      <c r="GJP279" s="1006"/>
      <c r="GJQ279" s="1006"/>
      <c r="GJR279" s="1006"/>
      <c r="GJS279" s="1006"/>
      <c r="GJT279" s="1006"/>
      <c r="GJU279" s="1006"/>
      <c r="GJV279" s="1006"/>
      <c r="GJW279" s="1006"/>
      <c r="GJX279" s="1006"/>
      <c r="GJY279" s="1006"/>
      <c r="GJZ279" s="1006"/>
      <c r="GKA279" s="1006"/>
      <c r="GKB279" s="1006"/>
      <c r="GKC279" s="1006"/>
      <c r="GKD279" s="1006"/>
      <c r="GKE279" s="1006"/>
      <c r="GKF279" s="1006"/>
      <c r="GKG279" s="1006"/>
      <c r="GKH279" s="1006"/>
      <c r="GKI279" s="1006"/>
      <c r="GKJ279" s="1006"/>
      <c r="GKK279" s="1006"/>
      <c r="GKL279" s="1006"/>
      <c r="GKM279" s="1006"/>
      <c r="GKN279" s="1006"/>
      <c r="GKO279" s="1006"/>
      <c r="GKP279" s="1006"/>
      <c r="GKQ279" s="1006"/>
      <c r="GKR279" s="1006"/>
      <c r="GKS279" s="1003"/>
      <c r="GKT279" s="1003"/>
      <c r="GKU279" s="1003"/>
      <c r="GKV279" s="1003"/>
      <c r="GKW279" s="1003"/>
      <c r="GKX279" s="1003"/>
      <c r="GKY279" s="1003"/>
      <c r="GKZ279" s="1003"/>
      <c r="GLA279" s="1003"/>
      <c r="GLB279" s="1003"/>
      <c r="GLC279" s="1003"/>
      <c r="GLD279" s="1003"/>
      <c r="GLE279" s="1003"/>
      <c r="GLF279" s="1003"/>
      <c r="GLG279" s="1003"/>
      <c r="GLH279" s="1003"/>
      <c r="GLI279" s="1003"/>
      <c r="GLJ279" s="1003"/>
      <c r="GLK279" s="1003"/>
      <c r="GLL279" s="1003"/>
      <c r="GLM279" s="1003"/>
      <c r="GLN279" s="1003"/>
      <c r="GLO279" s="1003"/>
      <c r="GLP279" s="1003"/>
      <c r="GLQ279" s="1004"/>
      <c r="GLR279" s="1004"/>
      <c r="GLS279" s="1004"/>
      <c r="GLT279" s="1004"/>
      <c r="GLU279" s="1004"/>
      <c r="GLV279" s="1003"/>
      <c r="GLW279" s="1003"/>
      <c r="GLX279" s="1004"/>
      <c r="GLY279" s="1004"/>
      <c r="GLZ279" s="1003"/>
      <c r="GMA279" s="1003"/>
      <c r="GMB279" s="1004"/>
      <c r="GMC279" s="1004"/>
      <c r="GMD279" s="1003"/>
      <c r="GME279" s="1003"/>
      <c r="GMF279" s="1003"/>
      <c r="GMG279" s="1003"/>
      <c r="GMH279" s="1003"/>
      <c r="GMI279" s="1003"/>
      <c r="GMJ279" s="1003"/>
      <c r="GMK279" s="1004"/>
      <c r="GML279" s="1004"/>
      <c r="GMM279" s="1003"/>
      <c r="GMN279" s="1003"/>
      <c r="GMO279" s="1004"/>
      <c r="GMP279" s="1004"/>
      <c r="GMQ279" s="1003"/>
      <c r="GMR279" s="1003"/>
      <c r="GMS279" s="1003"/>
      <c r="GMT279" s="1003"/>
      <c r="GMU279" s="1003"/>
      <c r="GMV279" s="1001"/>
      <c r="GMW279" s="1005"/>
      <c r="GMX279" s="1003"/>
      <c r="GMY279" s="1003"/>
      <c r="GMZ279" s="1003"/>
      <c r="GNA279" s="1003"/>
      <c r="GNB279" s="1003"/>
      <c r="GNC279" s="1003"/>
      <c r="GND279" s="1003"/>
      <c r="GNE279" s="1006"/>
      <c r="GNF279" s="1006"/>
      <c r="GNG279" s="1006"/>
      <c r="GNH279" s="1006"/>
      <c r="GNI279" s="1006"/>
      <c r="GNJ279" s="1006"/>
      <c r="GNK279" s="1006"/>
      <c r="GNL279" s="1006"/>
      <c r="GNM279" s="1006"/>
      <c r="GNN279" s="1006"/>
      <c r="GNO279" s="1006"/>
      <c r="GNP279" s="1006"/>
      <c r="GNQ279" s="1006"/>
      <c r="GNR279" s="1006"/>
      <c r="GNS279" s="1006"/>
      <c r="GNT279" s="1006"/>
      <c r="GNU279" s="1006"/>
      <c r="GNV279" s="1006"/>
      <c r="GNW279" s="1006"/>
      <c r="GNX279" s="1006"/>
      <c r="GNY279" s="1006"/>
      <c r="GNZ279" s="1006"/>
      <c r="GOA279" s="1006"/>
      <c r="GOB279" s="1006"/>
      <c r="GOC279" s="1006"/>
      <c r="GOD279" s="1006"/>
      <c r="GOE279" s="1006"/>
      <c r="GOF279" s="1006"/>
      <c r="GOG279" s="1006"/>
      <c r="GOH279" s="1006"/>
      <c r="GOI279" s="1006"/>
      <c r="GOJ279" s="1006"/>
      <c r="GOK279" s="1006"/>
      <c r="GOL279" s="1006"/>
      <c r="GOM279" s="1006"/>
      <c r="GON279" s="1006"/>
      <c r="GOO279" s="1006"/>
      <c r="GOP279" s="1006"/>
      <c r="GOQ279" s="1006"/>
      <c r="GOR279" s="1006"/>
      <c r="GOS279" s="1006"/>
      <c r="GOT279" s="1006"/>
      <c r="GOU279" s="1006"/>
      <c r="GOV279" s="1006"/>
      <c r="GOW279" s="1003"/>
      <c r="GOX279" s="1003"/>
      <c r="GOY279" s="1003"/>
      <c r="GOZ279" s="1003"/>
      <c r="GPA279" s="1003"/>
      <c r="GPB279" s="1003"/>
      <c r="GPC279" s="1003"/>
      <c r="GPD279" s="1003"/>
      <c r="GPE279" s="1003"/>
      <c r="GPF279" s="1003"/>
      <c r="GPG279" s="1003"/>
      <c r="GPH279" s="1003"/>
      <c r="GPI279" s="1003"/>
      <c r="GPJ279" s="1003"/>
      <c r="GPK279" s="1003"/>
      <c r="GPL279" s="1003"/>
      <c r="GPM279" s="1003"/>
      <c r="GPN279" s="1003"/>
      <c r="GPO279" s="1003"/>
      <c r="GPP279" s="1003"/>
      <c r="GPQ279" s="1003"/>
      <c r="GPR279" s="1003"/>
      <c r="GPS279" s="1003"/>
      <c r="GPT279" s="1003"/>
      <c r="GPU279" s="1004"/>
      <c r="GPV279" s="1004"/>
      <c r="GPW279" s="1004"/>
      <c r="GPX279" s="1004"/>
      <c r="GPY279" s="1004"/>
      <c r="GPZ279" s="1003"/>
      <c r="GQA279" s="1003"/>
      <c r="GQB279" s="1004"/>
      <c r="GQC279" s="1004"/>
      <c r="GQD279" s="1003"/>
      <c r="GQE279" s="1003"/>
      <c r="GQF279" s="1004"/>
      <c r="GQG279" s="1004"/>
      <c r="GQH279" s="1003"/>
      <c r="GQI279" s="1003"/>
      <c r="GQJ279" s="1003"/>
      <c r="GQK279" s="1003"/>
      <c r="GQL279" s="1003"/>
      <c r="GQM279" s="1003"/>
      <c r="GQN279" s="1003"/>
      <c r="GQO279" s="1004"/>
      <c r="GQP279" s="1004"/>
      <c r="GQQ279" s="1003"/>
      <c r="GQR279" s="1003"/>
      <c r="GQS279" s="1004"/>
      <c r="GQT279" s="1004"/>
      <c r="GQU279" s="1003"/>
      <c r="GQV279" s="1003"/>
      <c r="GQW279" s="1003"/>
      <c r="GQX279" s="1003"/>
      <c r="GQY279" s="1003"/>
      <c r="GQZ279" s="1001"/>
      <c r="GRA279" s="1005"/>
      <c r="GRB279" s="1003"/>
      <c r="GRC279" s="1003"/>
      <c r="GRD279" s="1003"/>
      <c r="GRE279" s="1003"/>
      <c r="GRF279" s="1003"/>
      <c r="GRG279" s="1003"/>
      <c r="GRH279" s="1003"/>
      <c r="GRI279" s="1006"/>
      <c r="GRJ279" s="1006"/>
      <c r="GRK279" s="1006"/>
      <c r="GRL279" s="1006"/>
      <c r="GRM279" s="1006"/>
      <c r="GRN279" s="1006"/>
      <c r="GRO279" s="1006"/>
      <c r="GRP279" s="1006"/>
      <c r="GRQ279" s="1006"/>
      <c r="GRR279" s="1006"/>
      <c r="GRS279" s="1006"/>
      <c r="GRT279" s="1006"/>
      <c r="GRU279" s="1006"/>
      <c r="GRV279" s="1006"/>
      <c r="GRW279" s="1006"/>
      <c r="GRX279" s="1006"/>
      <c r="GRY279" s="1006"/>
      <c r="GRZ279" s="1006"/>
      <c r="GSA279" s="1006"/>
      <c r="GSB279" s="1006"/>
      <c r="GSC279" s="1006"/>
      <c r="GSD279" s="1006"/>
      <c r="GSE279" s="1006"/>
      <c r="GSF279" s="1006"/>
      <c r="GSG279" s="1006"/>
      <c r="GSH279" s="1006"/>
      <c r="GSI279" s="1006"/>
      <c r="GSJ279" s="1006"/>
      <c r="GSK279" s="1006"/>
      <c r="GSL279" s="1006"/>
      <c r="GSM279" s="1006"/>
      <c r="GSN279" s="1006"/>
      <c r="GSO279" s="1006"/>
      <c r="GSP279" s="1006"/>
      <c r="GSQ279" s="1006"/>
      <c r="GSR279" s="1006"/>
      <c r="GSS279" s="1006"/>
      <c r="GST279" s="1006"/>
      <c r="GSU279" s="1006"/>
      <c r="GSV279" s="1006"/>
      <c r="GSW279" s="1006"/>
      <c r="GSX279" s="1006"/>
      <c r="GSY279" s="1006"/>
      <c r="GSZ279" s="1006"/>
      <c r="GTA279" s="1003"/>
      <c r="GTB279" s="1003"/>
      <c r="GTC279" s="1003"/>
      <c r="GTD279" s="1003"/>
      <c r="GTE279" s="1003"/>
      <c r="GTF279" s="1003"/>
      <c r="GTG279" s="1003"/>
      <c r="GTH279" s="1003"/>
      <c r="GTI279" s="1003"/>
      <c r="GTJ279" s="1003"/>
      <c r="GTK279" s="1003"/>
      <c r="GTL279" s="1003"/>
      <c r="GTM279" s="1003"/>
      <c r="GTN279" s="1003"/>
      <c r="GTO279" s="1003"/>
      <c r="GTP279" s="1003"/>
      <c r="GTQ279" s="1003"/>
      <c r="GTR279" s="1003"/>
      <c r="GTS279" s="1003"/>
      <c r="GTT279" s="1003"/>
      <c r="GTU279" s="1003"/>
      <c r="GTV279" s="1003"/>
      <c r="GTW279" s="1003"/>
      <c r="GTX279" s="1003"/>
      <c r="GTY279" s="1004"/>
      <c r="GTZ279" s="1004"/>
      <c r="GUA279" s="1004"/>
      <c r="GUB279" s="1004"/>
      <c r="GUC279" s="1004"/>
      <c r="GUD279" s="1003"/>
      <c r="GUE279" s="1003"/>
      <c r="GUF279" s="1004"/>
      <c r="GUG279" s="1004"/>
      <c r="GUH279" s="1003"/>
      <c r="GUI279" s="1003"/>
      <c r="GUJ279" s="1004"/>
      <c r="GUK279" s="1004"/>
      <c r="GUL279" s="1003"/>
      <c r="GUM279" s="1003"/>
      <c r="GUN279" s="1003"/>
      <c r="GUO279" s="1003"/>
      <c r="GUP279" s="1003"/>
      <c r="GUQ279" s="1003"/>
      <c r="GUR279" s="1003"/>
      <c r="GUS279" s="1004"/>
      <c r="GUT279" s="1004"/>
      <c r="GUU279" s="1003"/>
      <c r="GUV279" s="1003"/>
      <c r="GUW279" s="1004"/>
      <c r="GUX279" s="1004"/>
      <c r="GUY279" s="1003"/>
      <c r="GUZ279" s="1003"/>
      <c r="GVA279" s="1003"/>
      <c r="GVB279" s="1003"/>
      <c r="GVC279" s="1003"/>
      <c r="GVD279" s="1001"/>
      <c r="GVE279" s="1005"/>
      <c r="GVF279" s="1003"/>
      <c r="GVG279" s="1003"/>
      <c r="GVH279" s="1003"/>
      <c r="GVI279" s="1003"/>
      <c r="GVJ279" s="1003"/>
      <c r="GVK279" s="1003"/>
      <c r="GVL279" s="1003"/>
      <c r="GVM279" s="1006"/>
      <c r="GVN279" s="1006"/>
      <c r="GVO279" s="1006"/>
      <c r="GVP279" s="1006"/>
      <c r="GVQ279" s="1006"/>
      <c r="GVR279" s="1006"/>
      <c r="GVS279" s="1006"/>
      <c r="GVT279" s="1006"/>
      <c r="GVU279" s="1006"/>
      <c r="GVV279" s="1006"/>
      <c r="GVW279" s="1006"/>
      <c r="GVX279" s="1006"/>
      <c r="GVY279" s="1006"/>
      <c r="GVZ279" s="1006"/>
      <c r="GWA279" s="1006"/>
      <c r="GWB279" s="1006"/>
      <c r="GWC279" s="1006"/>
      <c r="GWD279" s="1006"/>
      <c r="GWE279" s="1006"/>
      <c r="GWF279" s="1006"/>
      <c r="GWG279" s="1006"/>
      <c r="GWH279" s="1006"/>
      <c r="GWI279" s="1006"/>
      <c r="GWJ279" s="1006"/>
      <c r="GWK279" s="1006"/>
      <c r="GWL279" s="1006"/>
      <c r="GWM279" s="1006"/>
      <c r="GWN279" s="1006"/>
      <c r="GWO279" s="1006"/>
      <c r="GWP279" s="1006"/>
      <c r="GWQ279" s="1006"/>
      <c r="GWR279" s="1006"/>
      <c r="GWS279" s="1006"/>
      <c r="GWT279" s="1006"/>
      <c r="GWU279" s="1006"/>
      <c r="GWV279" s="1006"/>
      <c r="GWW279" s="1006"/>
      <c r="GWX279" s="1006"/>
      <c r="GWY279" s="1006"/>
      <c r="GWZ279" s="1006"/>
      <c r="GXA279" s="1006"/>
      <c r="GXB279" s="1006"/>
      <c r="GXC279" s="1006"/>
      <c r="GXD279" s="1006"/>
      <c r="GXE279" s="1003"/>
      <c r="GXF279" s="1003"/>
      <c r="GXG279" s="1003"/>
      <c r="GXH279" s="1003"/>
      <c r="GXI279" s="1003"/>
      <c r="GXJ279" s="1003"/>
      <c r="GXK279" s="1003"/>
      <c r="GXL279" s="1003"/>
      <c r="GXM279" s="1003"/>
      <c r="GXN279" s="1003"/>
      <c r="GXO279" s="1003"/>
      <c r="GXP279" s="1003"/>
      <c r="GXQ279" s="1003"/>
      <c r="GXR279" s="1003"/>
      <c r="GXS279" s="1003"/>
      <c r="GXT279" s="1003"/>
      <c r="GXU279" s="1003"/>
      <c r="GXV279" s="1003"/>
      <c r="GXW279" s="1003"/>
      <c r="GXX279" s="1003"/>
      <c r="GXY279" s="1003"/>
      <c r="GXZ279" s="1003"/>
      <c r="GYA279" s="1003"/>
      <c r="GYB279" s="1003"/>
      <c r="GYC279" s="1004"/>
      <c r="GYD279" s="1004"/>
      <c r="GYE279" s="1004"/>
      <c r="GYF279" s="1004"/>
      <c r="GYG279" s="1004"/>
      <c r="GYH279" s="1003"/>
      <c r="GYI279" s="1003"/>
      <c r="GYJ279" s="1004"/>
      <c r="GYK279" s="1004"/>
      <c r="GYL279" s="1003"/>
      <c r="GYM279" s="1003"/>
      <c r="GYN279" s="1004"/>
      <c r="GYO279" s="1004"/>
      <c r="GYP279" s="1003"/>
      <c r="GYQ279" s="1003"/>
      <c r="GYR279" s="1003"/>
      <c r="GYS279" s="1003"/>
      <c r="GYT279" s="1003"/>
      <c r="GYU279" s="1003"/>
      <c r="GYV279" s="1003"/>
      <c r="GYW279" s="1004"/>
      <c r="GYX279" s="1004"/>
      <c r="GYY279" s="1003"/>
      <c r="GYZ279" s="1003"/>
      <c r="GZA279" s="1004"/>
      <c r="GZB279" s="1004"/>
      <c r="GZC279" s="1003"/>
      <c r="GZD279" s="1003"/>
      <c r="GZE279" s="1003"/>
      <c r="GZF279" s="1003"/>
      <c r="GZG279" s="1003"/>
      <c r="GZH279" s="1001"/>
      <c r="GZI279" s="1005"/>
      <c r="GZJ279" s="1003"/>
      <c r="GZK279" s="1003"/>
      <c r="GZL279" s="1003"/>
      <c r="GZM279" s="1003"/>
      <c r="GZN279" s="1003"/>
      <c r="GZO279" s="1003"/>
      <c r="GZP279" s="1003"/>
      <c r="GZQ279" s="1006"/>
      <c r="GZR279" s="1006"/>
      <c r="GZS279" s="1006"/>
      <c r="GZT279" s="1006"/>
      <c r="GZU279" s="1006"/>
      <c r="GZV279" s="1006"/>
      <c r="GZW279" s="1006"/>
      <c r="GZX279" s="1006"/>
      <c r="GZY279" s="1006"/>
      <c r="GZZ279" s="1006"/>
      <c r="HAA279" s="1006"/>
      <c r="HAB279" s="1006"/>
      <c r="HAC279" s="1006"/>
      <c r="HAD279" s="1006"/>
      <c r="HAE279" s="1006"/>
      <c r="HAF279" s="1006"/>
      <c r="HAG279" s="1006"/>
      <c r="HAH279" s="1006"/>
      <c r="HAI279" s="1006"/>
      <c r="HAJ279" s="1006"/>
      <c r="HAK279" s="1006"/>
      <c r="HAL279" s="1006"/>
      <c r="HAM279" s="1006"/>
      <c r="HAN279" s="1006"/>
      <c r="HAO279" s="1006"/>
      <c r="HAP279" s="1006"/>
      <c r="HAQ279" s="1006"/>
      <c r="HAR279" s="1006"/>
      <c r="HAS279" s="1006"/>
      <c r="HAT279" s="1006"/>
      <c r="HAU279" s="1006"/>
      <c r="HAV279" s="1006"/>
      <c r="HAW279" s="1006"/>
      <c r="HAX279" s="1006"/>
      <c r="HAY279" s="1006"/>
      <c r="HAZ279" s="1006"/>
      <c r="HBA279" s="1006"/>
      <c r="HBB279" s="1006"/>
      <c r="HBC279" s="1006"/>
      <c r="HBD279" s="1006"/>
      <c r="HBE279" s="1006"/>
      <c r="HBF279" s="1006"/>
      <c r="HBG279" s="1006"/>
      <c r="HBH279" s="1006"/>
      <c r="HBI279" s="1003"/>
      <c r="HBJ279" s="1003"/>
      <c r="HBK279" s="1003"/>
      <c r="HBL279" s="1003"/>
      <c r="HBM279" s="1003"/>
      <c r="HBN279" s="1003"/>
      <c r="HBO279" s="1003"/>
      <c r="HBP279" s="1003"/>
      <c r="HBQ279" s="1003"/>
      <c r="HBR279" s="1003"/>
      <c r="HBS279" s="1003"/>
      <c r="HBT279" s="1003"/>
      <c r="HBU279" s="1003"/>
      <c r="HBV279" s="1003"/>
      <c r="HBW279" s="1003"/>
      <c r="HBX279" s="1003"/>
      <c r="HBY279" s="1003"/>
      <c r="HBZ279" s="1003"/>
      <c r="HCA279" s="1003"/>
      <c r="HCB279" s="1003"/>
      <c r="HCC279" s="1003"/>
      <c r="HCD279" s="1003"/>
      <c r="HCE279" s="1003"/>
      <c r="HCF279" s="1003"/>
      <c r="HCG279" s="1004"/>
      <c r="HCH279" s="1004"/>
      <c r="HCI279" s="1004"/>
      <c r="HCJ279" s="1004"/>
      <c r="HCK279" s="1004"/>
      <c r="HCL279" s="1003"/>
      <c r="HCM279" s="1003"/>
      <c r="HCN279" s="1004"/>
      <c r="HCO279" s="1004"/>
      <c r="HCP279" s="1003"/>
      <c r="HCQ279" s="1003"/>
      <c r="HCR279" s="1004"/>
      <c r="HCS279" s="1004"/>
      <c r="HCT279" s="1003"/>
      <c r="HCU279" s="1003"/>
      <c r="HCV279" s="1003"/>
      <c r="HCW279" s="1003"/>
      <c r="HCX279" s="1003"/>
      <c r="HCY279" s="1003"/>
      <c r="HCZ279" s="1003"/>
      <c r="HDA279" s="1004"/>
      <c r="HDB279" s="1004"/>
      <c r="HDC279" s="1003"/>
      <c r="HDD279" s="1003"/>
      <c r="HDE279" s="1004"/>
      <c r="HDF279" s="1004"/>
      <c r="HDG279" s="1003"/>
      <c r="HDH279" s="1003"/>
      <c r="HDI279" s="1003"/>
      <c r="HDJ279" s="1003"/>
      <c r="HDK279" s="1003"/>
      <c r="HDL279" s="1001"/>
      <c r="HDM279" s="1005"/>
      <c r="HDN279" s="1003"/>
      <c r="HDO279" s="1003"/>
      <c r="HDP279" s="1003"/>
      <c r="HDQ279" s="1003"/>
      <c r="HDR279" s="1003"/>
      <c r="HDS279" s="1003"/>
      <c r="HDT279" s="1003"/>
      <c r="HDU279" s="1006"/>
      <c r="HDV279" s="1006"/>
      <c r="HDW279" s="1006"/>
      <c r="HDX279" s="1006"/>
      <c r="HDY279" s="1006"/>
      <c r="HDZ279" s="1006"/>
      <c r="HEA279" s="1006"/>
      <c r="HEB279" s="1006"/>
      <c r="HEC279" s="1006"/>
      <c r="HED279" s="1006"/>
      <c r="HEE279" s="1006"/>
      <c r="HEF279" s="1006"/>
      <c r="HEG279" s="1006"/>
      <c r="HEH279" s="1006"/>
      <c r="HEI279" s="1006"/>
      <c r="HEJ279" s="1006"/>
      <c r="HEK279" s="1006"/>
      <c r="HEL279" s="1006"/>
      <c r="HEM279" s="1006"/>
      <c r="HEN279" s="1006"/>
      <c r="HEO279" s="1006"/>
      <c r="HEP279" s="1006"/>
      <c r="HEQ279" s="1006"/>
      <c r="HER279" s="1006"/>
      <c r="HES279" s="1006"/>
      <c r="HET279" s="1006"/>
      <c r="HEU279" s="1006"/>
      <c r="HEV279" s="1006"/>
      <c r="HEW279" s="1006"/>
      <c r="HEX279" s="1006"/>
      <c r="HEY279" s="1006"/>
      <c r="HEZ279" s="1006"/>
      <c r="HFA279" s="1006"/>
      <c r="HFB279" s="1006"/>
      <c r="HFC279" s="1006"/>
      <c r="HFD279" s="1006"/>
      <c r="HFE279" s="1006"/>
      <c r="HFF279" s="1006"/>
      <c r="HFG279" s="1006"/>
      <c r="HFH279" s="1006"/>
      <c r="HFI279" s="1006"/>
      <c r="HFJ279" s="1006"/>
      <c r="HFK279" s="1006"/>
      <c r="HFL279" s="1006"/>
      <c r="HFM279" s="1003"/>
      <c r="HFN279" s="1003"/>
      <c r="HFO279" s="1003"/>
      <c r="HFP279" s="1003"/>
      <c r="HFQ279" s="1003"/>
      <c r="HFR279" s="1003"/>
      <c r="HFS279" s="1003"/>
      <c r="HFT279" s="1003"/>
      <c r="HFU279" s="1003"/>
      <c r="HFV279" s="1003"/>
      <c r="HFW279" s="1003"/>
      <c r="HFX279" s="1003"/>
      <c r="HFY279" s="1003"/>
      <c r="HFZ279" s="1003"/>
      <c r="HGA279" s="1003"/>
      <c r="HGB279" s="1003"/>
      <c r="HGC279" s="1003"/>
      <c r="HGD279" s="1003"/>
      <c r="HGE279" s="1003"/>
      <c r="HGF279" s="1003"/>
      <c r="HGG279" s="1003"/>
      <c r="HGH279" s="1003"/>
      <c r="HGI279" s="1003"/>
      <c r="HGJ279" s="1003"/>
      <c r="HGK279" s="1004"/>
      <c r="HGL279" s="1004"/>
      <c r="HGM279" s="1004"/>
      <c r="HGN279" s="1004"/>
      <c r="HGO279" s="1004"/>
      <c r="HGP279" s="1003"/>
      <c r="HGQ279" s="1003"/>
      <c r="HGR279" s="1004"/>
      <c r="HGS279" s="1004"/>
      <c r="HGT279" s="1003"/>
      <c r="HGU279" s="1003"/>
      <c r="HGV279" s="1004"/>
      <c r="HGW279" s="1004"/>
      <c r="HGX279" s="1003"/>
      <c r="HGY279" s="1003"/>
      <c r="HGZ279" s="1003"/>
      <c r="HHA279" s="1003"/>
      <c r="HHB279" s="1003"/>
      <c r="HHC279" s="1003"/>
      <c r="HHD279" s="1003"/>
      <c r="HHE279" s="1004"/>
      <c r="HHF279" s="1004"/>
      <c r="HHG279" s="1003"/>
      <c r="HHH279" s="1003"/>
      <c r="HHI279" s="1004"/>
      <c r="HHJ279" s="1004"/>
      <c r="HHK279" s="1003"/>
      <c r="HHL279" s="1003"/>
      <c r="HHM279" s="1003"/>
      <c r="HHN279" s="1003"/>
      <c r="HHO279" s="1003"/>
      <c r="HHP279" s="1001"/>
      <c r="HHQ279" s="1005"/>
      <c r="HHR279" s="1003"/>
      <c r="HHS279" s="1003"/>
      <c r="HHT279" s="1003"/>
      <c r="HHU279" s="1003"/>
      <c r="HHV279" s="1003"/>
      <c r="HHW279" s="1003"/>
      <c r="HHX279" s="1003"/>
      <c r="HHY279" s="1006"/>
      <c r="HHZ279" s="1006"/>
      <c r="HIA279" s="1006"/>
      <c r="HIB279" s="1006"/>
      <c r="HIC279" s="1006"/>
      <c r="HID279" s="1006"/>
      <c r="HIE279" s="1006"/>
      <c r="HIF279" s="1006"/>
      <c r="HIG279" s="1006"/>
      <c r="HIH279" s="1006"/>
      <c r="HII279" s="1006"/>
      <c r="HIJ279" s="1006"/>
      <c r="HIK279" s="1006"/>
      <c r="HIL279" s="1006"/>
      <c r="HIM279" s="1006"/>
      <c r="HIN279" s="1006"/>
      <c r="HIO279" s="1006"/>
      <c r="HIP279" s="1006"/>
      <c r="HIQ279" s="1006"/>
      <c r="HIR279" s="1006"/>
      <c r="HIS279" s="1006"/>
      <c r="HIT279" s="1006"/>
      <c r="HIU279" s="1006"/>
      <c r="HIV279" s="1006"/>
      <c r="HIW279" s="1006"/>
      <c r="HIX279" s="1006"/>
      <c r="HIY279" s="1006"/>
      <c r="HIZ279" s="1006"/>
      <c r="HJA279" s="1006"/>
      <c r="HJB279" s="1006"/>
      <c r="HJC279" s="1006"/>
      <c r="HJD279" s="1006"/>
      <c r="HJE279" s="1006"/>
      <c r="HJF279" s="1006"/>
      <c r="HJG279" s="1006"/>
      <c r="HJH279" s="1006"/>
      <c r="HJI279" s="1006"/>
      <c r="HJJ279" s="1006"/>
      <c r="HJK279" s="1006"/>
      <c r="HJL279" s="1006"/>
      <c r="HJM279" s="1006"/>
      <c r="HJN279" s="1006"/>
      <c r="HJO279" s="1006"/>
      <c r="HJP279" s="1006"/>
      <c r="HJQ279" s="1003"/>
      <c r="HJR279" s="1003"/>
      <c r="HJS279" s="1003"/>
      <c r="HJT279" s="1003"/>
      <c r="HJU279" s="1003"/>
      <c r="HJV279" s="1003"/>
      <c r="HJW279" s="1003"/>
      <c r="HJX279" s="1003"/>
      <c r="HJY279" s="1003"/>
      <c r="HJZ279" s="1003"/>
      <c r="HKA279" s="1003"/>
      <c r="HKB279" s="1003"/>
      <c r="HKC279" s="1003"/>
      <c r="HKD279" s="1003"/>
      <c r="HKE279" s="1003"/>
      <c r="HKF279" s="1003"/>
      <c r="HKG279" s="1003"/>
      <c r="HKH279" s="1003"/>
      <c r="HKI279" s="1003"/>
      <c r="HKJ279" s="1003"/>
      <c r="HKK279" s="1003"/>
      <c r="HKL279" s="1003"/>
      <c r="HKM279" s="1003"/>
      <c r="HKN279" s="1003"/>
      <c r="HKO279" s="1004"/>
      <c r="HKP279" s="1004"/>
      <c r="HKQ279" s="1004"/>
      <c r="HKR279" s="1004"/>
      <c r="HKS279" s="1004"/>
      <c r="HKT279" s="1003"/>
      <c r="HKU279" s="1003"/>
      <c r="HKV279" s="1004"/>
      <c r="HKW279" s="1004"/>
      <c r="HKX279" s="1003"/>
      <c r="HKY279" s="1003"/>
      <c r="HKZ279" s="1004"/>
      <c r="HLA279" s="1004"/>
      <c r="HLB279" s="1003"/>
      <c r="HLC279" s="1003"/>
      <c r="HLD279" s="1003"/>
      <c r="HLE279" s="1003"/>
      <c r="HLF279" s="1003"/>
      <c r="HLG279" s="1003"/>
      <c r="HLH279" s="1003"/>
      <c r="HLI279" s="1004"/>
      <c r="HLJ279" s="1004"/>
      <c r="HLK279" s="1003"/>
      <c r="HLL279" s="1003"/>
      <c r="HLM279" s="1004"/>
      <c r="HLN279" s="1004"/>
      <c r="HLO279" s="1003"/>
      <c r="HLP279" s="1003"/>
      <c r="HLQ279" s="1003"/>
      <c r="HLR279" s="1003"/>
      <c r="HLS279" s="1003"/>
      <c r="HLT279" s="1001"/>
      <c r="HLU279" s="1005"/>
      <c r="HLV279" s="1003"/>
      <c r="HLW279" s="1003"/>
      <c r="HLX279" s="1003"/>
      <c r="HLY279" s="1003"/>
      <c r="HLZ279" s="1003"/>
      <c r="HMA279" s="1003"/>
      <c r="HMB279" s="1003"/>
      <c r="HMC279" s="1006"/>
      <c r="HMD279" s="1006"/>
      <c r="HME279" s="1006"/>
      <c r="HMF279" s="1006"/>
      <c r="HMG279" s="1006"/>
      <c r="HMH279" s="1006"/>
      <c r="HMI279" s="1006"/>
      <c r="HMJ279" s="1006"/>
      <c r="HMK279" s="1006"/>
      <c r="HML279" s="1006"/>
      <c r="HMM279" s="1006"/>
      <c r="HMN279" s="1006"/>
      <c r="HMO279" s="1006"/>
      <c r="HMP279" s="1006"/>
      <c r="HMQ279" s="1006"/>
      <c r="HMR279" s="1006"/>
      <c r="HMS279" s="1006"/>
      <c r="HMT279" s="1006"/>
      <c r="HMU279" s="1006"/>
      <c r="HMV279" s="1006"/>
      <c r="HMW279" s="1006"/>
      <c r="HMX279" s="1006"/>
      <c r="HMY279" s="1006"/>
      <c r="HMZ279" s="1006"/>
      <c r="HNA279" s="1006"/>
      <c r="HNB279" s="1006"/>
      <c r="HNC279" s="1006"/>
      <c r="HND279" s="1006"/>
      <c r="HNE279" s="1006"/>
      <c r="HNF279" s="1006"/>
      <c r="HNG279" s="1006"/>
      <c r="HNH279" s="1006"/>
      <c r="HNI279" s="1006"/>
      <c r="HNJ279" s="1006"/>
      <c r="HNK279" s="1006"/>
      <c r="HNL279" s="1006"/>
      <c r="HNM279" s="1006"/>
      <c r="HNN279" s="1006"/>
      <c r="HNO279" s="1006"/>
      <c r="HNP279" s="1006"/>
      <c r="HNQ279" s="1006"/>
      <c r="HNR279" s="1006"/>
      <c r="HNS279" s="1006"/>
      <c r="HNT279" s="1006"/>
      <c r="HNU279" s="1003"/>
      <c r="HNV279" s="1003"/>
      <c r="HNW279" s="1003"/>
      <c r="HNX279" s="1003"/>
      <c r="HNY279" s="1003"/>
      <c r="HNZ279" s="1003"/>
      <c r="HOA279" s="1003"/>
      <c r="HOB279" s="1003"/>
      <c r="HOC279" s="1003"/>
      <c r="HOD279" s="1003"/>
      <c r="HOE279" s="1003"/>
      <c r="HOF279" s="1003"/>
      <c r="HOG279" s="1003"/>
      <c r="HOH279" s="1003"/>
      <c r="HOI279" s="1003"/>
      <c r="HOJ279" s="1003"/>
      <c r="HOK279" s="1003"/>
      <c r="HOL279" s="1003"/>
      <c r="HOM279" s="1003"/>
      <c r="HON279" s="1003"/>
      <c r="HOO279" s="1003"/>
      <c r="HOP279" s="1003"/>
      <c r="HOQ279" s="1003"/>
      <c r="HOR279" s="1003"/>
      <c r="HOS279" s="1004"/>
      <c r="HOT279" s="1004"/>
      <c r="HOU279" s="1004"/>
      <c r="HOV279" s="1004"/>
      <c r="HOW279" s="1004"/>
      <c r="HOX279" s="1003"/>
      <c r="HOY279" s="1003"/>
      <c r="HOZ279" s="1004"/>
      <c r="HPA279" s="1004"/>
      <c r="HPB279" s="1003"/>
      <c r="HPC279" s="1003"/>
      <c r="HPD279" s="1004"/>
      <c r="HPE279" s="1004"/>
      <c r="HPF279" s="1003"/>
      <c r="HPG279" s="1003"/>
      <c r="HPH279" s="1003"/>
      <c r="HPI279" s="1003"/>
      <c r="HPJ279" s="1003"/>
      <c r="HPK279" s="1003"/>
      <c r="HPL279" s="1003"/>
      <c r="HPM279" s="1004"/>
      <c r="HPN279" s="1004"/>
      <c r="HPO279" s="1003"/>
      <c r="HPP279" s="1003"/>
      <c r="HPQ279" s="1004"/>
      <c r="HPR279" s="1004"/>
      <c r="HPS279" s="1003"/>
      <c r="HPT279" s="1003"/>
      <c r="HPU279" s="1003"/>
      <c r="HPV279" s="1003"/>
      <c r="HPW279" s="1003"/>
      <c r="HPX279" s="1001"/>
      <c r="HPY279" s="1005"/>
      <c r="HPZ279" s="1003"/>
      <c r="HQA279" s="1003"/>
      <c r="HQB279" s="1003"/>
      <c r="HQC279" s="1003"/>
      <c r="HQD279" s="1003"/>
      <c r="HQE279" s="1003"/>
      <c r="HQF279" s="1003"/>
      <c r="HQG279" s="1006"/>
      <c r="HQH279" s="1006"/>
      <c r="HQI279" s="1006"/>
      <c r="HQJ279" s="1006"/>
      <c r="HQK279" s="1006"/>
      <c r="HQL279" s="1006"/>
      <c r="HQM279" s="1006"/>
      <c r="HQN279" s="1006"/>
      <c r="HQO279" s="1006"/>
      <c r="HQP279" s="1006"/>
      <c r="HQQ279" s="1006"/>
      <c r="HQR279" s="1006"/>
      <c r="HQS279" s="1006"/>
      <c r="HQT279" s="1006"/>
      <c r="HQU279" s="1006"/>
      <c r="HQV279" s="1006"/>
      <c r="HQW279" s="1006"/>
      <c r="HQX279" s="1006"/>
      <c r="HQY279" s="1006"/>
      <c r="HQZ279" s="1006"/>
      <c r="HRA279" s="1006"/>
      <c r="HRB279" s="1006"/>
      <c r="HRC279" s="1006"/>
      <c r="HRD279" s="1006"/>
      <c r="HRE279" s="1006"/>
      <c r="HRF279" s="1006"/>
      <c r="HRG279" s="1006"/>
      <c r="HRH279" s="1006"/>
      <c r="HRI279" s="1006"/>
      <c r="HRJ279" s="1006"/>
      <c r="HRK279" s="1006"/>
      <c r="HRL279" s="1006"/>
      <c r="HRM279" s="1006"/>
      <c r="HRN279" s="1006"/>
      <c r="HRO279" s="1006"/>
      <c r="HRP279" s="1006"/>
      <c r="HRQ279" s="1006"/>
      <c r="HRR279" s="1006"/>
      <c r="HRS279" s="1006"/>
      <c r="HRT279" s="1006"/>
      <c r="HRU279" s="1006"/>
      <c r="HRV279" s="1006"/>
      <c r="HRW279" s="1006"/>
      <c r="HRX279" s="1006"/>
      <c r="HRY279" s="1003"/>
      <c r="HRZ279" s="1003"/>
      <c r="HSA279" s="1003"/>
      <c r="HSB279" s="1003"/>
      <c r="HSC279" s="1003"/>
      <c r="HSD279" s="1003"/>
      <c r="HSE279" s="1003"/>
      <c r="HSF279" s="1003"/>
      <c r="HSG279" s="1003"/>
      <c r="HSH279" s="1003"/>
      <c r="HSI279" s="1003"/>
      <c r="HSJ279" s="1003"/>
      <c r="HSK279" s="1003"/>
      <c r="HSL279" s="1003"/>
      <c r="HSM279" s="1003"/>
      <c r="HSN279" s="1003"/>
      <c r="HSO279" s="1003"/>
      <c r="HSP279" s="1003"/>
      <c r="HSQ279" s="1003"/>
      <c r="HSR279" s="1003"/>
      <c r="HSS279" s="1003"/>
      <c r="HST279" s="1003"/>
      <c r="HSU279" s="1003"/>
      <c r="HSV279" s="1003"/>
      <c r="HSW279" s="1004"/>
      <c r="HSX279" s="1004"/>
      <c r="HSY279" s="1004"/>
      <c r="HSZ279" s="1004"/>
      <c r="HTA279" s="1004"/>
      <c r="HTB279" s="1003"/>
      <c r="HTC279" s="1003"/>
      <c r="HTD279" s="1004"/>
      <c r="HTE279" s="1004"/>
      <c r="HTF279" s="1003"/>
      <c r="HTG279" s="1003"/>
      <c r="HTH279" s="1004"/>
      <c r="HTI279" s="1004"/>
      <c r="HTJ279" s="1003"/>
      <c r="HTK279" s="1003"/>
      <c r="HTL279" s="1003"/>
      <c r="HTM279" s="1003"/>
      <c r="HTN279" s="1003"/>
      <c r="HTO279" s="1003"/>
      <c r="HTP279" s="1003"/>
      <c r="HTQ279" s="1004"/>
      <c r="HTR279" s="1004"/>
      <c r="HTS279" s="1003"/>
      <c r="HTT279" s="1003"/>
      <c r="HTU279" s="1004"/>
      <c r="HTV279" s="1004"/>
      <c r="HTW279" s="1003"/>
      <c r="HTX279" s="1003"/>
      <c r="HTY279" s="1003"/>
      <c r="HTZ279" s="1003"/>
      <c r="HUA279" s="1003"/>
      <c r="HUB279" s="1001"/>
      <c r="HUC279" s="1005"/>
      <c r="HUD279" s="1003"/>
      <c r="HUE279" s="1003"/>
      <c r="HUF279" s="1003"/>
      <c r="HUG279" s="1003"/>
      <c r="HUH279" s="1003"/>
      <c r="HUI279" s="1003"/>
      <c r="HUJ279" s="1003"/>
      <c r="HUK279" s="1006"/>
      <c r="HUL279" s="1006"/>
      <c r="HUM279" s="1006"/>
      <c r="HUN279" s="1006"/>
      <c r="HUO279" s="1006"/>
      <c r="HUP279" s="1006"/>
      <c r="HUQ279" s="1006"/>
      <c r="HUR279" s="1006"/>
      <c r="HUS279" s="1006"/>
      <c r="HUT279" s="1006"/>
      <c r="HUU279" s="1006"/>
      <c r="HUV279" s="1006"/>
      <c r="HUW279" s="1006"/>
      <c r="HUX279" s="1006"/>
      <c r="HUY279" s="1006"/>
      <c r="HUZ279" s="1006"/>
      <c r="HVA279" s="1006"/>
      <c r="HVB279" s="1006"/>
      <c r="HVC279" s="1006"/>
      <c r="HVD279" s="1006"/>
      <c r="HVE279" s="1006"/>
      <c r="HVF279" s="1006"/>
      <c r="HVG279" s="1006"/>
      <c r="HVH279" s="1006"/>
      <c r="HVI279" s="1006"/>
      <c r="HVJ279" s="1006"/>
      <c r="HVK279" s="1006"/>
      <c r="HVL279" s="1006"/>
      <c r="HVM279" s="1006"/>
      <c r="HVN279" s="1006"/>
      <c r="HVO279" s="1006"/>
      <c r="HVP279" s="1006"/>
      <c r="HVQ279" s="1006"/>
      <c r="HVR279" s="1006"/>
      <c r="HVS279" s="1006"/>
      <c r="HVT279" s="1006"/>
      <c r="HVU279" s="1006"/>
      <c r="HVV279" s="1006"/>
      <c r="HVW279" s="1006"/>
      <c r="HVX279" s="1006"/>
      <c r="HVY279" s="1006"/>
      <c r="HVZ279" s="1006"/>
      <c r="HWA279" s="1006"/>
      <c r="HWB279" s="1006"/>
      <c r="HWC279" s="1003"/>
      <c r="HWD279" s="1003"/>
      <c r="HWE279" s="1003"/>
      <c r="HWF279" s="1003"/>
      <c r="HWG279" s="1003"/>
      <c r="HWH279" s="1003"/>
      <c r="HWI279" s="1003"/>
      <c r="HWJ279" s="1003"/>
      <c r="HWK279" s="1003"/>
      <c r="HWL279" s="1003"/>
      <c r="HWM279" s="1003"/>
      <c r="HWN279" s="1003"/>
      <c r="HWO279" s="1003"/>
      <c r="HWP279" s="1003"/>
      <c r="HWQ279" s="1003"/>
      <c r="HWR279" s="1003"/>
      <c r="HWS279" s="1003"/>
      <c r="HWT279" s="1003"/>
      <c r="HWU279" s="1003"/>
      <c r="HWV279" s="1003"/>
      <c r="HWW279" s="1003"/>
      <c r="HWX279" s="1003"/>
      <c r="HWY279" s="1003"/>
      <c r="HWZ279" s="1003"/>
      <c r="HXA279" s="1004"/>
      <c r="HXB279" s="1004"/>
      <c r="HXC279" s="1004"/>
      <c r="HXD279" s="1004"/>
      <c r="HXE279" s="1004"/>
      <c r="HXF279" s="1003"/>
      <c r="HXG279" s="1003"/>
      <c r="HXH279" s="1004"/>
      <c r="HXI279" s="1004"/>
      <c r="HXJ279" s="1003"/>
      <c r="HXK279" s="1003"/>
      <c r="HXL279" s="1004"/>
      <c r="HXM279" s="1004"/>
      <c r="HXN279" s="1003"/>
      <c r="HXO279" s="1003"/>
      <c r="HXP279" s="1003"/>
      <c r="HXQ279" s="1003"/>
      <c r="HXR279" s="1003"/>
      <c r="HXS279" s="1003"/>
      <c r="HXT279" s="1003"/>
      <c r="HXU279" s="1004"/>
      <c r="HXV279" s="1004"/>
      <c r="HXW279" s="1003"/>
      <c r="HXX279" s="1003"/>
      <c r="HXY279" s="1004"/>
      <c r="HXZ279" s="1004"/>
      <c r="HYA279" s="1003"/>
      <c r="HYB279" s="1003"/>
      <c r="HYC279" s="1003"/>
      <c r="HYD279" s="1003"/>
      <c r="HYE279" s="1003"/>
      <c r="HYF279" s="1001"/>
      <c r="HYG279" s="1005"/>
      <c r="HYH279" s="1003"/>
      <c r="HYI279" s="1003"/>
      <c r="HYJ279" s="1003"/>
      <c r="HYK279" s="1003"/>
      <c r="HYL279" s="1003"/>
      <c r="HYM279" s="1003"/>
      <c r="HYN279" s="1003"/>
      <c r="HYO279" s="1006"/>
      <c r="HYP279" s="1006"/>
      <c r="HYQ279" s="1006"/>
      <c r="HYR279" s="1006"/>
      <c r="HYS279" s="1006"/>
      <c r="HYT279" s="1006"/>
      <c r="HYU279" s="1006"/>
      <c r="HYV279" s="1006"/>
      <c r="HYW279" s="1006"/>
      <c r="HYX279" s="1006"/>
      <c r="HYY279" s="1006"/>
      <c r="HYZ279" s="1006"/>
      <c r="HZA279" s="1006"/>
      <c r="HZB279" s="1006"/>
      <c r="HZC279" s="1006"/>
      <c r="HZD279" s="1006"/>
      <c r="HZE279" s="1006"/>
      <c r="HZF279" s="1006"/>
      <c r="HZG279" s="1006"/>
      <c r="HZH279" s="1006"/>
      <c r="HZI279" s="1006"/>
      <c r="HZJ279" s="1006"/>
      <c r="HZK279" s="1006"/>
      <c r="HZL279" s="1006"/>
      <c r="HZM279" s="1006"/>
      <c r="HZN279" s="1006"/>
      <c r="HZO279" s="1006"/>
      <c r="HZP279" s="1006"/>
      <c r="HZQ279" s="1006"/>
      <c r="HZR279" s="1006"/>
      <c r="HZS279" s="1006"/>
      <c r="HZT279" s="1006"/>
      <c r="HZU279" s="1006"/>
      <c r="HZV279" s="1006"/>
      <c r="HZW279" s="1006"/>
      <c r="HZX279" s="1006"/>
      <c r="HZY279" s="1006"/>
      <c r="HZZ279" s="1006"/>
      <c r="IAA279" s="1006"/>
      <c r="IAB279" s="1006"/>
      <c r="IAC279" s="1006"/>
      <c r="IAD279" s="1006"/>
      <c r="IAE279" s="1006"/>
      <c r="IAF279" s="1006"/>
      <c r="IAG279" s="1003"/>
      <c r="IAH279" s="1003"/>
      <c r="IAI279" s="1003"/>
      <c r="IAJ279" s="1003"/>
      <c r="IAK279" s="1003"/>
      <c r="IAL279" s="1003"/>
      <c r="IAM279" s="1003"/>
      <c r="IAN279" s="1003"/>
      <c r="IAO279" s="1003"/>
      <c r="IAP279" s="1003"/>
      <c r="IAQ279" s="1003"/>
      <c r="IAR279" s="1003"/>
      <c r="IAS279" s="1003"/>
      <c r="IAT279" s="1003"/>
      <c r="IAU279" s="1003"/>
      <c r="IAV279" s="1003"/>
      <c r="IAW279" s="1003"/>
      <c r="IAX279" s="1003"/>
      <c r="IAY279" s="1003"/>
      <c r="IAZ279" s="1003"/>
      <c r="IBA279" s="1003"/>
      <c r="IBB279" s="1003"/>
      <c r="IBC279" s="1003"/>
      <c r="IBD279" s="1003"/>
      <c r="IBE279" s="1004"/>
      <c r="IBF279" s="1004"/>
      <c r="IBG279" s="1004"/>
      <c r="IBH279" s="1004"/>
      <c r="IBI279" s="1004"/>
      <c r="IBJ279" s="1003"/>
      <c r="IBK279" s="1003"/>
      <c r="IBL279" s="1004"/>
      <c r="IBM279" s="1004"/>
      <c r="IBN279" s="1003"/>
      <c r="IBO279" s="1003"/>
      <c r="IBP279" s="1004"/>
      <c r="IBQ279" s="1004"/>
      <c r="IBR279" s="1003"/>
      <c r="IBS279" s="1003"/>
      <c r="IBT279" s="1003"/>
      <c r="IBU279" s="1003"/>
      <c r="IBV279" s="1003"/>
      <c r="IBW279" s="1003"/>
      <c r="IBX279" s="1003"/>
      <c r="IBY279" s="1004"/>
      <c r="IBZ279" s="1004"/>
      <c r="ICA279" s="1003"/>
      <c r="ICB279" s="1003"/>
      <c r="ICC279" s="1004"/>
      <c r="ICD279" s="1004"/>
      <c r="ICE279" s="1003"/>
      <c r="ICF279" s="1003"/>
      <c r="ICG279" s="1003"/>
      <c r="ICH279" s="1003"/>
      <c r="ICI279" s="1003"/>
      <c r="ICJ279" s="1001"/>
      <c r="ICK279" s="1005"/>
      <c r="ICL279" s="1003"/>
      <c r="ICM279" s="1003"/>
      <c r="ICN279" s="1003"/>
      <c r="ICO279" s="1003"/>
      <c r="ICP279" s="1003"/>
      <c r="ICQ279" s="1003"/>
      <c r="ICR279" s="1003"/>
      <c r="ICS279" s="1006"/>
      <c r="ICT279" s="1006"/>
      <c r="ICU279" s="1006"/>
      <c r="ICV279" s="1006"/>
      <c r="ICW279" s="1006"/>
      <c r="ICX279" s="1006"/>
      <c r="ICY279" s="1006"/>
      <c r="ICZ279" s="1006"/>
      <c r="IDA279" s="1006"/>
      <c r="IDB279" s="1006"/>
      <c r="IDC279" s="1006"/>
      <c r="IDD279" s="1006"/>
      <c r="IDE279" s="1006"/>
      <c r="IDF279" s="1006"/>
      <c r="IDG279" s="1006"/>
      <c r="IDH279" s="1006"/>
      <c r="IDI279" s="1006"/>
      <c r="IDJ279" s="1006"/>
      <c r="IDK279" s="1006"/>
      <c r="IDL279" s="1006"/>
      <c r="IDM279" s="1006"/>
      <c r="IDN279" s="1006"/>
      <c r="IDO279" s="1006"/>
      <c r="IDP279" s="1006"/>
      <c r="IDQ279" s="1006"/>
      <c r="IDR279" s="1006"/>
      <c r="IDS279" s="1006"/>
      <c r="IDT279" s="1006"/>
      <c r="IDU279" s="1006"/>
      <c r="IDV279" s="1006"/>
      <c r="IDW279" s="1006"/>
      <c r="IDX279" s="1006"/>
      <c r="IDY279" s="1006"/>
      <c r="IDZ279" s="1006"/>
      <c r="IEA279" s="1006"/>
      <c r="IEB279" s="1006"/>
      <c r="IEC279" s="1006"/>
      <c r="IED279" s="1006"/>
      <c r="IEE279" s="1006"/>
      <c r="IEF279" s="1006"/>
      <c r="IEG279" s="1006"/>
      <c r="IEH279" s="1006"/>
      <c r="IEI279" s="1006"/>
      <c r="IEJ279" s="1006"/>
      <c r="IEK279" s="1003"/>
      <c r="IEL279" s="1003"/>
      <c r="IEM279" s="1003"/>
      <c r="IEN279" s="1003"/>
      <c r="IEO279" s="1003"/>
      <c r="IEP279" s="1003"/>
      <c r="IEQ279" s="1003"/>
      <c r="IER279" s="1003"/>
      <c r="IES279" s="1003"/>
      <c r="IET279" s="1003"/>
      <c r="IEU279" s="1003"/>
      <c r="IEV279" s="1003"/>
      <c r="IEW279" s="1003"/>
      <c r="IEX279" s="1003"/>
      <c r="IEY279" s="1003"/>
      <c r="IEZ279" s="1003"/>
      <c r="IFA279" s="1003"/>
      <c r="IFB279" s="1003"/>
      <c r="IFC279" s="1003"/>
      <c r="IFD279" s="1003"/>
      <c r="IFE279" s="1003"/>
      <c r="IFF279" s="1003"/>
      <c r="IFG279" s="1003"/>
      <c r="IFH279" s="1003"/>
      <c r="IFI279" s="1004"/>
      <c r="IFJ279" s="1004"/>
      <c r="IFK279" s="1004"/>
      <c r="IFL279" s="1004"/>
      <c r="IFM279" s="1004"/>
      <c r="IFN279" s="1003"/>
      <c r="IFO279" s="1003"/>
      <c r="IFP279" s="1004"/>
      <c r="IFQ279" s="1004"/>
      <c r="IFR279" s="1003"/>
      <c r="IFS279" s="1003"/>
      <c r="IFT279" s="1004"/>
      <c r="IFU279" s="1004"/>
      <c r="IFV279" s="1003"/>
      <c r="IFW279" s="1003"/>
      <c r="IFX279" s="1003"/>
      <c r="IFY279" s="1003"/>
      <c r="IFZ279" s="1003"/>
      <c r="IGA279" s="1003"/>
      <c r="IGB279" s="1003"/>
      <c r="IGC279" s="1004"/>
      <c r="IGD279" s="1004"/>
      <c r="IGE279" s="1003"/>
      <c r="IGF279" s="1003"/>
      <c r="IGG279" s="1004"/>
      <c r="IGH279" s="1004"/>
      <c r="IGI279" s="1003"/>
      <c r="IGJ279" s="1003"/>
      <c r="IGK279" s="1003"/>
      <c r="IGL279" s="1003"/>
      <c r="IGM279" s="1003"/>
      <c r="IGN279" s="1001"/>
      <c r="IGO279" s="1005"/>
      <c r="IGP279" s="1003"/>
      <c r="IGQ279" s="1003"/>
      <c r="IGR279" s="1003"/>
      <c r="IGS279" s="1003"/>
      <c r="IGT279" s="1003"/>
      <c r="IGU279" s="1003"/>
      <c r="IGV279" s="1003"/>
      <c r="IGW279" s="1006"/>
      <c r="IGX279" s="1006"/>
      <c r="IGY279" s="1006"/>
      <c r="IGZ279" s="1006"/>
      <c r="IHA279" s="1006"/>
      <c r="IHB279" s="1006"/>
      <c r="IHC279" s="1006"/>
      <c r="IHD279" s="1006"/>
      <c r="IHE279" s="1006"/>
      <c r="IHF279" s="1006"/>
      <c r="IHG279" s="1006"/>
      <c r="IHH279" s="1006"/>
      <c r="IHI279" s="1006"/>
      <c r="IHJ279" s="1006"/>
      <c r="IHK279" s="1006"/>
      <c r="IHL279" s="1006"/>
      <c r="IHM279" s="1006"/>
      <c r="IHN279" s="1006"/>
      <c r="IHO279" s="1006"/>
      <c r="IHP279" s="1006"/>
      <c r="IHQ279" s="1006"/>
      <c r="IHR279" s="1006"/>
      <c r="IHS279" s="1006"/>
      <c r="IHT279" s="1006"/>
      <c r="IHU279" s="1006"/>
      <c r="IHV279" s="1006"/>
      <c r="IHW279" s="1006"/>
      <c r="IHX279" s="1006"/>
      <c r="IHY279" s="1006"/>
      <c r="IHZ279" s="1006"/>
      <c r="IIA279" s="1006"/>
      <c r="IIB279" s="1006"/>
      <c r="IIC279" s="1006"/>
      <c r="IID279" s="1006"/>
      <c r="IIE279" s="1006"/>
      <c r="IIF279" s="1006"/>
      <c r="IIG279" s="1006"/>
      <c r="IIH279" s="1006"/>
      <c r="III279" s="1006"/>
      <c r="IIJ279" s="1006"/>
      <c r="IIK279" s="1006"/>
      <c r="IIL279" s="1006"/>
      <c r="IIM279" s="1006"/>
      <c r="IIN279" s="1006"/>
      <c r="IIO279" s="1003"/>
      <c r="IIP279" s="1003"/>
      <c r="IIQ279" s="1003"/>
      <c r="IIR279" s="1003"/>
      <c r="IIS279" s="1003"/>
      <c r="IIT279" s="1003"/>
      <c r="IIU279" s="1003"/>
      <c r="IIV279" s="1003"/>
      <c r="IIW279" s="1003"/>
      <c r="IIX279" s="1003"/>
      <c r="IIY279" s="1003"/>
      <c r="IIZ279" s="1003"/>
      <c r="IJA279" s="1003"/>
      <c r="IJB279" s="1003"/>
      <c r="IJC279" s="1003"/>
      <c r="IJD279" s="1003"/>
      <c r="IJE279" s="1003"/>
      <c r="IJF279" s="1003"/>
      <c r="IJG279" s="1003"/>
      <c r="IJH279" s="1003"/>
      <c r="IJI279" s="1003"/>
      <c r="IJJ279" s="1003"/>
      <c r="IJK279" s="1003"/>
      <c r="IJL279" s="1003"/>
      <c r="IJM279" s="1004"/>
      <c r="IJN279" s="1004"/>
      <c r="IJO279" s="1004"/>
      <c r="IJP279" s="1004"/>
      <c r="IJQ279" s="1004"/>
      <c r="IJR279" s="1003"/>
      <c r="IJS279" s="1003"/>
      <c r="IJT279" s="1004"/>
      <c r="IJU279" s="1004"/>
      <c r="IJV279" s="1003"/>
      <c r="IJW279" s="1003"/>
      <c r="IJX279" s="1004"/>
      <c r="IJY279" s="1004"/>
      <c r="IJZ279" s="1003"/>
      <c r="IKA279" s="1003"/>
      <c r="IKB279" s="1003"/>
      <c r="IKC279" s="1003"/>
      <c r="IKD279" s="1003"/>
      <c r="IKE279" s="1003"/>
      <c r="IKF279" s="1003"/>
      <c r="IKG279" s="1004"/>
      <c r="IKH279" s="1004"/>
      <c r="IKI279" s="1003"/>
      <c r="IKJ279" s="1003"/>
      <c r="IKK279" s="1004"/>
      <c r="IKL279" s="1004"/>
      <c r="IKM279" s="1003"/>
      <c r="IKN279" s="1003"/>
      <c r="IKO279" s="1003"/>
      <c r="IKP279" s="1003"/>
      <c r="IKQ279" s="1003"/>
      <c r="IKR279" s="1001"/>
      <c r="IKS279" s="1005"/>
      <c r="IKT279" s="1003"/>
      <c r="IKU279" s="1003"/>
      <c r="IKV279" s="1003"/>
      <c r="IKW279" s="1003"/>
      <c r="IKX279" s="1003"/>
      <c r="IKY279" s="1003"/>
      <c r="IKZ279" s="1003"/>
      <c r="ILA279" s="1006"/>
      <c r="ILB279" s="1006"/>
      <c r="ILC279" s="1006"/>
      <c r="ILD279" s="1006"/>
      <c r="ILE279" s="1006"/>
      <c r="ILF279" s="1006"/>
      <c r="ILG279" s="1006"/>
      <c r="ILH279" s="1006"/>
      <c r="ILI279" s="1006"/>
      <c r="ILJ279" s="1006"/>
      <c r="ILK279" s="1006"/>
      <c r="ILL279" s="1006"/>
      <c r="ILM279" s="1006"/>
      <c r="ILN279" s="1006"/>
      <c r="ILO279" s="1006"/>
      <c r="ILP279" s="1006"/>
      <c r="ILQ279" s="1006"/>
      <c r="ILR279" s="1006"/>
      <c r="ILS279" s="1006"/>
      <c r="ILT279" s="1006"/>
      <c r="ILU279" s="1006"/>
      <c r="ILV279" s="1006"/>
      <c r="ILW279" s="1006"/>
      <c r="ILX279" s="1006"/>
      <c r="ILY279" s="1006"/>
      <c r="ILZ279" s="1006"/>
      <c r="IMA279" s="1006"/>
      <c r="IMB279" s="1006"/>
      <c r="IMC279" s="1006"/>
      <c r="IMD279" s="1006"/>
      <c r="IME279" s="1006"/>
      <c r="IMF279" s="1006"/>
      <c r="IMG279" s="1006"/>
      <c r="IMH279" s="1006"/>
      <c r="IMI279" s="1006"/>
      <c r="IMJ279" s="1006"/>
      <c r="IMK279" s="1006"/>
      <c r="IML279" s="1006"/>
      <c r="IMM279" s="1006"/>
      <c r="IMN279" s="1006"/>
      <c r="IMO279" s="1006"/>
      <c r="IMP279" s="1006"/>
      <c r="IMQ279" s="1006"/>
      <c r="IMR279" s="1006"/>
      <c r="IMS279" s="1003"/>
      <c r="IMT279" s="1003"/>
      <c r="IMU279" s="1003"/>
      <c r="IMV279" s="1003"/>
      <c r="IMW279" s="1003"/>
      <c r="IMX279" s="1003"/>
      <c r="IMY279" s="1003"/>
      <c r="IMZ279" s="1003"/>
      <c r="INA279" s="1003"/>
      <c r="INB279" s="1003"/>
      <c r="INC279" s="1003"/>
      <c r="IND279" s="1003"/>
      <c r="INE279" s="1003"/>
      <c r="INF279" s="1003"/>
      <c r="ING279" s="1003"/>
      <c r="INH279" s="1003"/>
      <c r="INI279" s="1003"/>
      <c r="INJ279" s="1003"/>
      <c r="INK279" s="1003"/>
      <c r="INL279" s="1003"/>
      <c r="INM279" s="1003"/>
      <c r="INN279" s="1003"/>
      <c r="INO279" s="1003"/>
      <c r="INP279" s="1003"/>
      <c r="INQ279" s="1004"/>
      <c r="INR279" s="1004"/>
      <c r="INS279" s="1004"/>
      <c r="INT279" s="1004"/>
      <c r="INU279" s="1004"/>
      <c r="INV279" s="1003"/>
      <c r="INW279" s="1003"/>
      <c r="INX279" s="1004"/>
      <c r="INY279" s="1004"/>
      <c r="INZ279" s="1003"/>
      <c r="IOA279" s="1003"/>
      <c r="IOB279" s="1004"/>
      <c r="IOC279" s="1004"/>
      <c r="IOD279" s="1003"/>
      <c r="IOE279" s="1003"/>
      <c r="IOF279" s="1003"/>
      <c r="IOG279" s="1003"/>
      <c r="IOH279" s="1003"/>
      <c r="IOI279" s="1003"/>
      <c r="IOJ279" s="1003"/>
      <c r="IOK279" s="1004"/>
      <c r="IOL279" s="1004"/>
      <c r="IOM279" s="1003"/>
      <c r="ION279" s="1003"/>
      <c r="IOO279" s="1004"/>
      <c r="IOP279" s="1004"/>
      <c r="IOQ279" s="1003"/>
      <c r="IOR279" s="1003"/>
      <c r="IOS279" s="1003"/>
      <c r="IOT279" s="1003"/>
      <c r="IOU279" s="1003"/>
      <c r="IOV279" s="1001"/>
      <c r="IOW279" s="1005"/>
      <c r="IOX279" s="1003"/>
      <c r="IOY279" s="1003"/>
      <c r="IOZ279" s="1003"/>
      <c r="IPA279" s="1003"/>
      <c r="IPB279" s="1003"/>
      <c r="IPC279" s="1003"/>
      <c r="IPD279" s="1003"/>
      <c r="IPE279" s="1006"/>
      <c r="IPF279" s="1006"/>
      <c r="IPG279" s="1006"/>
      <c r="IPH279" s="1006"/>
      <c r="IPI279" s="1006"/>
      <c r="IPJ279" s="1006"/>
      <c r="IPK279" s="1006"/>
      <c r="IPL279" s="1006"/>
      <c r="IPM279" s="1006"/>
      <c r="IPN279" s="1006"/>
      <c r="IPO279" s="1006"/>
      <c r="IPP279" s="1006"/>
      <c r="IPQ279" s="1006"/>
      <c r="IPR279" s="1006"/>
      <c r="IPS279" s="1006"/>
      <c r="IPT279" s="1006"/>
      <c r="IPU279" s="1006"/>
      <c r="IPV279" s="1006"/>
      <c r="IPW279" s="1006"/>
      <c r="IPX279" s="1006"/>
      <c r="IPY279" s="1006"/>
      <c r="IPZ279" s="1006"/>
      <c r="IQA279" s="1006"/>
      <c r="IQB279" s="1006"/>
      <c r="IQC279" s="1006"/>
      <c r="IQD279" s="1006"/>
      <c r="IQE279" s="1006"/>
      <c r="IQF279" s="1006"/>
      <c r="IQG279" s="1006"/>
      <c r="IQH279" s="1006"/>
      <c r="IQI279" s="1006"/>
      <c r="IQJ279" s="1006"/>
      <c r="IQK279" s="1006"/>
      <c r="IQL279" s="1006"/>
      <c r="IQM279" s="1006"/>
      <c r="IQN279" s="1006"/>
      <c r="IQO279" s="1006"/>
      <c r="IQP279" s="1006"/>
      <c r="IQQ279" s="1006"/>
      <c r="IQR279" s="1006"/>
      <c r="IQS279" s="1006"/>
      <c r="IQT279" s="1006"/>
      <c r="IQU279" s="1006"/>
      <c r="IQV279" s="1006"/>
      <c r="IQW279" s="1003"/>
      <c r="IQX279" s="1003"/>
      <c r="IQY279" s="1003"/>
      <c r="IQZ279" s="1003"/>
      <c r="IRA279" s="1003"/>
      <c r="IRB279" s="1003"/>
      <c r="IRC279" s="1003"/>
      <c r="IRD279" s="1003"/>
      <c r="IRE279" s="1003"/>
      <c r="IRF279" s="1003"/>
      <c r="IRG279" s="1003"/>
      <c r="IRH279" s="1003"/>
      <c r="IRI279" s="1003"/>
      <c r="IRJ279" s="1003"/>
      <c r="IRK279" s="1003"/>
      <c r="IRL279" s="1003"/>
      <c r="IRM279" s="1003"/>
      <c r="IRN279" s="1003"/>
      <c r="IRO279" s="1003"/>
      <c r="IRP279" s="1003"/>
      <c r="IRQ279" s="1003"/>
      <c r="IRR279" s="1003"/>
      <c r="IRS279" s="1003"/>
      <c r="IRT279" s="1003"/>
      <c r="IRU279" s="1004"/>
      <c r="IRV279" s="1004"/>
      <c r="IRW279" s="1004"/>
      <c r="IRX279" s="1004"/>
      <c r="IRY279" s="1004"/>
      <c r="IRZ279" s="1003"/>
      <c r="ISA279" s="1003"/>
      <c r="ISB279" s="1004"/>
      <c r="ISC279" s="1004"/>
      <c r="ISD279" s="1003"/>
      <c r="ISE279" s="1003"/>
      <c r="ISF279" s="1004"/>
      <c r="ISG279" s="1004"/>
      <c r="ISH279" s="1003"/>
      <c r="ISI279" s="1003"/>
      <c r="ISJ279" s="1003"/>
      <c r="ISK279" s="1003"/>
      <c r="ISL279" s="1003"/>
      <c r="ISM279" s="1003"/>
      <c r="ISN279" s="1003"/>
      <c r="ISO279" s="1004"/>
      <c r="ISP279" s="1004"/>
      <c r="ISQ279" s="1003"/>
      <c r="ISR279" s="1003"/>
      <c r="ISS279" s="1004"/>
      <c r="IST279" s="1004"/>
      <c r="ISU279" s="1003"/>
      <c r="ISV279" s="1003"/>
      <c r="ISW279" s="1003"/>
      <c r="ISX279" s="1003"/>
      <c r="ISY279" s="1003"/>
      <c r="ISZ279" s="1001"/>
      <c r="ITA279" s="1005"/>
      <c r="ITB279" s="1003"/>
      <c r="ITC279" s="1003"/>
      <c r="ITD279" s="1003"/>
      <c r="ITE279" s="1003"/>
      <c r="ITF279" s="1003"/>
      <c r="ITG279" s="1003"/>
      <c r="ITH279" s="1003"/>
      <c r="ITI279" s="1006"/>
      <c r="ITJ279" s="1006"/>
      <c r="ITK279" s="1006"/>
      <c r="ITL279" s="1006"/>
      <c r="ITM279" s="1006"/>
      <c r="ITN279" s="1006"/>
      <c r="ITO279" s="1006"/>
      <c r="ITP279" s="1006"/>
      <c r="ITQ279" s="1006"/>
      <c r="ITR279" s="1006"/>
      <c r="ITS279" s="1006"/>
      <c r="ITT279" s="1006"/>
      <c r="ITU279" s="1006"/>
      <c r="ITV279" s="1006"/>
      <c r="ITW279" s="1006"/>
      <c r="ITX279" s="1006"/>
      <c r="ITY279" s="1006"/>
      <c r="ITZ279" s="1006"/>
      <c r="IUA279" s="1006"/>
      <c r="IUB279" s="1006"/>
      <c r="IUC279" s="1006"/>
      <c r="IUD279" s="1006"/>
      <c r="IUE279" s="1006"/>
      <c r="IUF279" s="1006"/>
      <c r="IUG279" s="1006"/>
      <c r="IUH279" s="1006"/>
      <c r="IUI279" s="1006"/>
      <c r="IUJ279" s="1006"/>
      <c r="IUK279" s="1006"/>
      <c r="IUL279" s="1006"/>
      <c r="IUM279" s="1006"/>
      <c r="IUN279" s="1006"/>
      <c r="IUO279" s="1006"/>
      <c r="IUP279" s="1006"/>
      <c r="IUQ279" s="1006"/>
      <c r="IUR279" s="1006"/>
      <c r="IUS279" s="1006"/>
      <c r="IUT279" s="1006"/>
      <c r="IUU279" s="1006"/>
      <c r="IUV279" s="1006"/>
      <c r="IUW279" s="1006"/>
      <c r="IUX279" s="1006"/>
      <c r="IUY279" s="1006"/>
      <c r="IUZ279" s="1006"/>
      <c r="IVA279" s="1003"/>
      <c r="IVB279" s="1003"/>
      <c r="IVC279" s="1003"/>
      <c r="IVD279" s="1003"/>
      <c r="IVE279" s="1003"/>
      <c r="IVF279" s="1003"/>
      <c r="IVG279" s="1003"/>
      <c r="IVH279" s="1003"/>
      <c r="IVI279" s="1003"/>
      <c r="IVJ279" s="1003"/>
      <c r="IVK279" s="1003"/>
      <c r="IVL279" s="1003"/>
      <c r="IVM279" s="1003"/>
      <c r="IVN279" s="1003"/>
      <c r="IVO279" s="1003"/>
      <c r="IVP279" s="1003"/>
      <c r="IVQ279" s="1003"/>
      <c r="IVR279" s="1003"/>
      <c r="IVS279" s="1003"/>
      <c r="IVT279" s="1003"/>
      <c r="IVU279" s="1003"/>
      <c r="IVV279" s="1003"/>
      <c r="IVW279" s="1003"/>
      <c r="IVX279" s="1003"/>
      <c r="IVY279" s="1004"/>
      <c r="IVZ279" s="1004"/>
      <c r="IWA279" s="1004"/>
      <c r="IWB279" s="1004"/>
      <c r="IWC279" s="1004"/>
      <c r="IWD279" s="1003"/>
      <c r="IWE279" s="1003"/>
      <c r="IWF279" s="1004"/>
      <c r="IWG279" s="1004"/>
      <c r="IWH279" s="1003"/>
      <c r="IWI279" s="1003"/>
      <c r="IWJ279" s="1004"/>
      <c r="IWK279" s="1004"/>
      <c r="IWL279" s="1003"/>
      <c r="IWM279" s="1003"/>
      <c r="IWN279" s="1003"/>
      <c r="IWO279" s="1003"/>
      <c r="IWP279" s="1003"/>
      <c r="IWQ279" s="1003"/>
      <c r="IWR279" s="1003"/>
      <c r="IWS279" s="1004"/>
      <c r="IWT279" s="1004"/>
      <c r="IWU279" s="1003"/>
      <c r="IWV279" s="1003"/>
      <c r="IWW279" s="1004"/>
      <c r="IWX279" s="1004"/>
      <c r="IWY279" s="1003"/>
      <c r="IWZ279" s="1003"/>
      <c r="IXA279" s="1003"/>
      <c r="IXB279" s="1003"/>
      <c r="IXC279" s="1003"/>
      <c r="IXD279" s="1001"/>
      <c r="IXE279" s="1005"/>
      <c r="IXF279" s="1003"/>
      <c r="IXG279" s="1003"/>
      <c r="IXH279" s="1003"/>
      <c r="IXI279" s="1003"/>
      <c r="IXJ279" s="1003"/>
      <c r="IXK279" s="1003"/>
      <c r="IXL279" s="1003"/>
      <c r="IXM279" s="1006"/>
      <c r="IXN279" s="1006"/>
      <c r="IXO279" s="1006"/>
      <c r="IXP279" s="1006"/>
      <c r="IXQ279" s="1006"/>
      <c r="IXR279" s="1006"/>
      <c r="IXS279" s="1006"/>
      <c r="IXT279" s="1006"/>
      <c r="IXU279" s="1006"/>
      <c r="IXV279" s="1006"/>
      <c r="IXW279" s="1006"/>
      <c r="IXX279" s="1006"/>
      <c r="IXY279" s="1006"/>
      <c r="IXZ279" s="1006"/>
      <c r="IYA279" s="1006"/>
      <c r="IYB279" s="1006"/>
      <c r="IYC279" s="1006"/>
      <c r="IYD279" s="1006"/>
      <c r="IYE279" s="1006"/>
      <c r="IYF279" s="1006"/>
      <c r="IYG279" s="1006"/>
      <c r="IYH279" s="1006"/>
      <c r="IYI279" s="1006"/>
      <c r="IYJ279" s="1006"/>
      <c r="IYK279" s="1006"/>
      <c r="IYL279" s="1006"/>
      <c r="IYM279" s="1006"/>
      <c r="IYN279" s="1006"/>
      <c r="IYO279" s="1006"/>
      <c r="IYP279" s="1006"/>
      <c r="IYQ279" s="1006"/>
      <c r="IYR279" s="1006"/>
      <c r="IYS279" s="1006"/>
      <c r="IYT279" s="1006"/>
      <c r="IYU279" s="1006"/>
      <c r="IYV279" s="1006"/>
      <c r="IYW279" s="1006"/>
      <c r="IYX279" s="1006"/>
      <c r="IYY279" s="1006"/>
      <c r="IYZ279" s="1006"/>
      <c r="IZA279" s="1006"/>
      <c r="IZB279" s="1006"/>
      <c r="IZC279" s="1006"/>
      <c r="IZD279" s="1006"/>
      <c r="IZE279" s="1003"/>
      <c r="IZF279" s="1003"/>
      <c r="IZG279" s="1003"/>
      <c r="IZH279" s="1003"/>
      <c r="IZI279" s="1003"/>
      <c r="IZJ279" s="1003"/>
      <c r="IZK279" s="1003"/>
      <c r="IZL279" s="1003"/>
      <c r="IZM279" s="1003"/>
      <c r="IZN279" s="1003"/>
      <c r="IZO279" s="1003"/>
      <c r="IZP279" s="1003"/>
      <c r="IZQ279" s="1003"/>
      <c r="IZR279" s="1003"/>
      <c r="IZS279" s="1003"/>
      <c r="IZT279" s="1003"/>
      <c r="IZU279" s="1003"/>
      <c r="IZV279" s="1003"/>
      <c r="IZW279" s="1003"/>
      <c r="IZX279" s="1003"/>
      <c r="IZY279" s="1003"/>
      <c r="IZZ279" s="1003"/>
      <c r="JAA279" s="1003"/>
      <c r="JAB279" s="1003"/>
      <c r="JAC279" s="1004"/>
      <c r="JAD279" s="1004"/>
      <c r="JAE279" s="1004"/>
      <c r="JAF279" s="1004"/>
      <c r="JAG279" s="1004"/>
      <c r="JAH279" s="1003"/>
      <c r="JAI279" s="1003"/>
      <c r="JAJ279" s="1004"/>
      <c r="JAK279" s="1004"/>
      <c r="JAL279" s="1003"/>
      <c r="JAM279" s="1003"/>
      <c r="JAN279" s="1004"/>
      <c r="JAO279" s="1004"/>
      <c r="JAP279" s="1003"/>
      <c r="JAQ279" s="1003"/>
      <c r="JAR279" s="1003"/>
      <c r="JAS279" s="1003"/>
      <c r="JAT279" s="1003"/>
      <c r="JAU279" s="1003"/>
      <c r="JAV279" s="1003"/>
      <c r="JAW279" s="1004"/>
      <c r="JAX279" s="1004"/>
      <c r="JAY279" s="1003"/>
      <c r="JAZ279" s="1003"/>
      <c r="JBA279" s="1004"/>
      <c r="JBB279" s="1004"/>
      <c r="JBC279" s="1003"/>
      <c r="JBD279" s="1003"/>
      <c r="JBE279" s="1003"/>
      <c r="JBF279" s="1003"/>
      <c r="JBG279" s="1003"/>
      <c r="JBH279" s="1001"/>
      <c r="JBI279" s="1005"/>
      <c r="JBJ279" s="1003"/>
      <c r="JBK279" s="1003"/>
      <c r="JBL279" s="1003"/>
      <c r="JBM279" s="1003"/>
      <c r="JBN279" s="1003"/>
      <c r="JBO279" s="1003"/>
      <c r="JBP279" s="1003"/>
      <c r="JBQ279" s="1006"/>
      <c r="JBR279" s="1006"/>
      <c r="JBS279" s="1006"/>
      <c r="JBT279" s="1006"/>
      <c r="JBU279" s="1006"/>
      <c r="JBV279" s="1006"/>
      <c r="JBW279" s="1006"/>
      <c r="JBX279" s="1006"/>
      <c r="JBY279" s="1006"/>
      <c r="JBZ279" s="1006"/>
      <c r="JCA279" s="1006"/>
      <c r="JCB279" s="1006"/>
      <c r="JCC279" s="1006"/>
      <c r="JCD279" s="1006"/>
      <c r="JCE279" s="1006"/>
      <c r="JCF279" s="1006"/>
      <c r="JCG279" s="1006"/>
      <c r="JCH279" s="1006"/>
      <c r="JCI279" s="1006"/>
      <c r="JCJ279" s="1006"/>
      <c r="JCK279" s="1006"/>
      <c r="JCL279" s="1006"/>
      <c r="JCM279" s="1006"/>
      <c r="JCN279" s="1006"/>
      <c r="JCO279" s="1006"/>
      <c r="JCP279" s="1006"/>
      <c r="JCQ279" s="1006"/>
      <c r="JCR279" s="1006"/>
      <c r="JCS279" s="1006"/>
      <c r="JCT279" s="1006"/>
      <c r="JCU279" s="1006"/>
      <c r="JCV279" s="1006"/>
      <c r="JCW279" s="1006"/>
      <c r="JCX279" s="1006"/>
      <c r="JCY279" s="1006"/>
      <c r="JCZ279" s="1006"/>
      <c r="JDA279" s="1006"/>
      <c r="JDB279" s="1006"/>
      <c r="JDC279" s="1006"/>
      <c r="JDD279" s="1006"/>
      <c r="JDE279" s="1006"/>
      <c r="JDF279" s="1006"/>
      <c r="JDG279" s="1006"/>
      <c r="JDH279" s="1006"/>
      <c r="JDI279" s="1003"/>
      <c r="JDJ279" s="1003"/>
      <c r="JDK279" s="1003"/>
      <c r="JDL279" s="1003"/>
      <c r="JDM279" s="1003"/>
      <c r="JDN279" s="1003"/>
      <c r="JDO279" s="1003"/>
      <c r="JDP279" s="1003"/>
      <c r="JDQ279" s="1003"/>
      <c r="JDR279" s="1003"/>
      <c r="JDS279" s="1003"/>
      <c r="JDT279" s="1003"/>
      <c r="JDU279" s="1003"/>
      <c r="JDV279" s="1003"/>
      <c r="JDW279" s="1003"/>
      <c r="JDX279" s="1003"/>
      <c r="JDY279" s="1003"/>
      <c r="JDZ279" s="1003"/>
      <c r="JEA279" s="1003"/>
      <c r="JEB279" s="1003"/>
      <c r="JEC279" s="1003"/>
      <c r="JED279" s="1003"/>
      <c r="JEE279" s="1003"/>
      <c r="JEF279" s="1003"/>
      <c r="JEG279" s="1004"/>
      <c r="JEH279" s="1004"/>
      <c r="JEI279" s="1004"/>
      <c r="JEJ279" s="1004"/>
      <c r="JEK279" s="1004"/>
      <c r="JEL279" s="1003"/>
      <c r="JEM279" s="1003"/>
      <c r="JEN279" s="1004"/>
      <c r="JEO279" s="1004"/>
      <c r="JEP279" s="1003"/>
      <c r="JEQ279" s="1003"/>
      <c r="JER279" s="1004"/>
      <c r="JES279" s="1004"/>
      <c r="JET279" s="1003"/>
      <c r="JEU279" s="1003"/>
      <c r="JEV279" s="1003"/>
      <c r="JEW279" s="1003"/>
      <c r="JEX279" s="1003"/>
      <c r="JEY279" s="1003"/>
      <c r="JEZ279" s="1003"/>
      <c r="JFA279" s="1004"/>
      <c r="JFB279" s="1004"/>
      <c r="JFC279" s="1003"/>
      <c r="JFD279" s="1003"/>
      <c r="JFE279" s="1004"/>
      <c r="JFF279" s="1004"/>
      <c r="JFG279" s="1003"/>
      <c r="JFH279" s="1003"/>
      <c r="JFI279" s="1003"/>
      <c r="JFJ279" s="1003"/>
      <c r="JFK279" s="1003"/>
      <c r="JFL279" s="1001"/>
      <c r="JFM279" s="1005"/>
      <c r="JFN279" s="1003"/>
      <c r="JFO279" s="1003"/>
      <c r="JFP279" s="1003"/>
      <c r="JFQ279" s="1003"/>
      <c r="JFR279" s="1003"/>
      <c r="JFS279" s="1003"/>
      <c r="JFT279" s="1003"/>
      <c r="JFU279" s="1006"/>
      <c r="JFV279" s="1006"/>
      <c r="JFW279" s="1006"/>
      <c r="JFX279" s="1006"/>
      <c r="JFY279" s="1006"/>
      <c r="JFZ279" s="1006"/>
      <c r="JGA279" s="1006"/>
      <c r="JGB279" s="1006"/>
      <c r="JGC279" s="1006"/>
      <c r="JGD279" s="1006"/>
      <c r="JGE279" s="1006"/>
      <c r="JGF279" s="1006"/>
      <c r="JGG279" s="1006"/>
      <c r="JGH279" s="1006"/>
      <c r="JGI279" s="1006"/>
      <c r="JGJ279" s="1006"/>
      <c r="JGK279" s="1006"/>
      <c r="JGL279" s="1006"/>
      <c r="JGM279" s="1006"/>
      <c r="JGN279" s="1006"/>
      <c r="JGO279" s="1006"/>
      <c r="JGP279" s="1006"/>
      <c r="JGQ279" s="1006"/>
      <c r="JGR279" s="1006"/>
      <c r="JGS279" s="1006"/>
      <c r="JGT279" s="1006"/>
      <c r="JGU279" s="1006"/>
      <c r="JGV279" s="1006"/>
      <c r="JGW279" s="1006"/>
      <c r="JGX279" s="1006"/>
      <c r="JGY279" s="1006"/>
      <c r="JGZ279" s="1006"/>
      <c r="JHA279" s="1006"/>
      <c r="JHB279" s="1006"/>
      <c r="JHC279" s="1006"/>
      <c r="JHD279" s="1006"/>
      <c r="JHE279" s="1006"/>
      <c r="JHF279" s="1006"/>
      <c r="JHG279" s="1006"/>
      <c r="JHH279" s="1006"/>
      <c r="JHI279" s="1006"/>
      <c r="JHJ279" s="1006"/>
      <c r="JHK279" s="1006"/>
      <c r="JHL279" s="1006"/>
      <c r="JHM279" s="1003"/>
      <c r="JHN279" s="1003"/>
      <c r="JHO279" s="1003"/>
      <c r="JHP279" s="1003"/>
      <c r="JHQ279" s="1003"/>
      <c r="JHR279" s="1003"/>
      <c r="JHS279" s="1003"/>
      <c r="JHT279" s="1003"/>
      <c r="JHU279" s="1003"/>
      <c r="JHV279" s="1003"/>
      <c r="JHW279" s="1003"/>
      <c r="JHX279" s="1003"/>
      <c r="JHY279" s="1003"/>
      <c r="JHZ279" s="1003"/>
      <c r="JIA279" s="1003"/>
      <c r="JIB279" s="1003"/>
      <c r="JIC279" s="1003"/>
      <c r="JID279" s="1003"/>
      <c r="JIE279" s="1003"/>
      <c r="JIF279" s="1003"/>
      <c r="JIG279" s="1003"/>
      <c r="JIH279" s="1003"/>
      <c r="JII279" s="1003"/>
      <c r="JIJ279" s="1003"/>
      <c r="JIK279" s="1004"/>
      <c r="JIL279" s="1004"/>
      <c r="JIM279" s="1004"/>
      <c r="JIN279" s="1004"/>
      <c r="JIO279" s="1004"/>
      <c r="JIP279" s="1003"/>
      <c r="JIQ279" s="1003"/>
      <c r="JIR279" s="1004"/>
      <c r="JIS279" s="1004"/>
      <c r="JIT279" s="1003"/>
      <c r="JIU279" s="1003"/>
      <c r="JIV279" s="1004"/>
      <c r="JIW279" s="1004"/>
      <c r="JIX279" s="1003"/>
      <c r="JIY279" s="1003"/>
      <c r="JIZ279" s="1003"/>
      <c r="JJA279" s="1003"/>
      <c r="JJB279" s="1003"/>
      <c r="JJC279" s="1003"/>
      <c r="JJD279" s="1003"/>
      <c r="JJE279" s="1004"/>
      <c r="JJF279" s="1004"/>
      <c r="JJG279" s="1003"/>
      <c r="JJH279" s="1003"/>
      <c r="JJI279" s="1004"/>
      <c r="JJJ279" s="1004"/>
      <c r="JJK279" s="1003"/>
      <c r="JJL279" s="1003"/>
      <c r="JJM279" s="1003"/>
      <c r="JJN279" s="1003"/>
      <c r="JJO279" s="1003"/>
      <c r="JJP279" s="1001"/>
      <c r="JJQ279" s="1005"/>
      <c r="JJR279" s="1003"/>
      <c r="JJS279" s="1003"/>
      <c r="JJT279" s="1003"/>
      <c r="JJU279" s="1003"/>
      <c r="JJV279" s="1003"/>
      <c r="JJW279" s="1003"/>
      <c r="JJX279" s="1003"/>
      <c r="JJY279" s="1006"/>
      <c r="JJZ279" s="1006"/>
      <c r="JKA279" s="1006"/>
      <c r="JKB279" s="1006"/>
      <c r="JKC279" s="1006"/>
      <c r="JKD279" s="1006"/>
      <c r="JKE279" s="1006"/>
      <c r="JKF279" s="1006"/>
      <c r="JKG279" s="1006"/>
      <c r="JKH279" s="1006"/>
      <c r="JKI279" s="1006"/>
      <c r="JKJ279" s="1006"/>
      <c r="JKK279" s="1006"/>
      <c r="JKL279" s="1006"/>
      <c r="JKM279" s="1006"/>
      <c r="JKN279" s="1006"/>
      <c r="JKO279" s="1006"/>
      <c r="JKP279" s="1006"/>
      <c r="JKQ279" s="1006"/>
      <c r="JKR279" s="1006"/>
      <c r="JKS279" s="1006"/>
      <c r="JKT279" s="1006"/>
      <c r="JKU279" s="1006"/>
      <c r="JKV279" s="1006"/>
      <c r="JKW279" s="1006"/>
      <c r="JKX279" s="1006"/>
      <c r="JKY279" s="1006"/>
      <c r="JKZ279" s="1006"/>
      <c r="JLA279" s="1006"/>
      <c r="JLB279" s="1006"/>
      <c r="JLC279" s="1006"/>
      <c r="JLD279" s="1006"/>
      <c r="JLE279" s="1006"/>
      <c r="JLF279" s="1006"/>
      <c r="JLG279" s="1006"/>
      <c r="JLH279" s="1006"/>
      <c r="JLI279" s="1006"/>
      <c r="JLJ279" s="1006"/>
      <c r="JLK279" s="1006"/>
      <c r="JLL279" s="1006"/>
      <c r="JLM279" s="1006"/>
      <c r="JLN279" s="1006"/>
      <c r="JLO279" s="1006"/>
      <c r="JLP279" s="1006"/>
      <c r="JLQ279" s="1003"/>
      <c r="JLR279" s="1003"/>
      <c r="JLS279" s="1003"/>
      <c r="JLT279" s="1003"/>
      <c r="JLU279" s="1003"/>
      <c r="JLV279" s="1003"/>
      <c r="JLW279" s="1003"/>
      <c r="JLX279" s="1003"/>
      <c r="JLY279" s="1003"/>
      <c r="JLZ279" s="1003"/>
      <c r="JMA279" s="1003"/>
      <c r="JMB279" s="1003"/>
      <c r="JMC279" s="1003"/>
      <c r="JMD279" s="1003"/>
      <c r="JME279" s="1003"/>
      <c r="JMF279" s="1003"/>
      <c r="JMG279" s="1003"/>
      <c r="JMH279" s="1003"/>
      <c r="JMI279" s="1003"/>
      <c r="JMJ279" s="1003"/>
      <c r="JMK279" s="1003"/>
      <c r="JML279" s="1003"/>
      <c r="JMM279" s="1003"/>
      <c r="JMN279" s="1003"/>
      <c r="JMO279" s="1004"/>
      <c r="JMP279" s="1004"/>
      <c r="JMQ279" s="1004"/>
      <c r="JMR279" s="1004"/>
      <c r="JMS279" s="1004"/>
      <c r="JMT279" s="1003"/>
      <c r="JMU279" s="1003"/>
      <c r="JMV279" s="1004"/>
      <c r="JMW279" s="1004"/>
      <c r="JMX279" s="1003"/>
      <c r="JMY279" s="1003"/>
      <c r="JMZ279" s="1004"/>
      <c r="JNA279" s="1004"/>
      <c r="JNB279" s="1003"/>
      <c r="JNC279" s="1003"/>
      <c r="JND279" s="1003"/>
      <c r="JNE279" s="1003"/>
      <c r="JNF279" s="1003"/>
      <c r="JNG279" s="1003"/>
      <c r="JNH279" s="1003"/>
      <c r="JNI279" s="1004"/>
      <c r="JNJ279" s="1004"/>
      <c r="JNK279" s="1003"/>
      <c r="JNL279" s="1003"/>
      <c r="JNM279" s="1004"/>
      <c r="JNN279" s="1004"/>
      <c r="JNO279" s="1003"/>
      <c r="JNP279" s="1003"/>
      <c r="JNQ279" s="1003"/>
      <c r="JNR279" s="1003"/>
      <c r="JNS279" s="1003"/>
      <c r="JNT279" s="1001"/>
      <c r="JNU279" s="1005"/>
      <c r="JNV279" s="1003"/>
      <c r="JNW279" s="1003"/>
      <c r="JNX279" s="1003"/>
      <c r="JNY279" s="1003"/>
      <c r="JNZ279" s="1003"/>
      <c r="JOA279" s="1003"/>
      <c r="JOB279" s="1003"/>
      <c r="JOC279" s="1006"/>
      <c r="JOD279" s="1006"/>
      <c r="JOE279" s="1006"/>
      <c r="JOF279" s="1006"/>
      <c r="JOG279" s="1006"/>
      <c r="JOH279" s="1006"/>
      <c r="JOI279" s="1006"/>
      <c r="JOJ279" s="1006"/>
      <c r="JOK279" s="1006"/>
      <c r="JOL279" s="1006"/>
      <c r="JOM279" s="1006"/>
      <c r="JON279" s="1006"/>
      <c r="JOO279" s="1006"/>
      <c r="JOP279" s="1006"/>
      <c r="JOQ279" s="1006"/>
      <c r="JOR279" s="1006"/>
      <c r="JOS279" s="1006"/>
      <c r="JOT279" s="1006"/>
      <c r="JOU279" s="1006"/>
      <c r="JOV279" s="1006"/>
      <c r="JOW279" s="1006"/>
      <c r="JOX279" s="1006"/>
      <c r="JOY279" s="1006"/>
      <c r="JOZ279" s="1006"/>
      <c r="JPA279" s="1006"/>
      <c r="JPB279" s="1006"/>
      <c r="JPC279" s="1006"/>
      <c r="JPD279" s="1006"/>
      <c r="JPE279" s="1006"/>
      <c r="JPF279" s="1006"/>
      <c r="JPG279" s="1006"/>
      <c r="JPH279" s="1006"/>
      <c r="JPI279" s="1006"/>
      <c r="JPJ279" s="1006"/>
      <c r="JPK279" s="1006"/>
      <c r="JPL279" s="1006"/>
      <c r="JPM279" s="1006"/>
      <c r="JPN279" s="1006"/>
      <c r="JPO279" s="1006"/>
      <c r="JPP279" s="1006"/>
      <c r="JPQ279" s="1006"/>
      <c r="JPR279" s="1006"/>
      <c r="JPS279" s="1006"/>
      <c r="JPT279" s="1006"/>
      <c r="JPU279" s="1003"/>
      <c r="JPV279" s="1003"/>
      <c r="JPW279" s="1003"/>
      <c r="JPX279" s="1003"/>
      <c r="JPY279" s="1003"/>
      <c r="JPZ279" s="1003"/>
      <c r="JQA279" s="1003"/>
      <c r="JQB279" s="1003"/>
      <c r="JQC279" s="1003"/>
      <c r="JQD279" s="1003"/>
      <c r="JQE279" s="1003"/>
      <c r="JQF279" s="1003"/>
      <c r="JQG279" s="1003"/>
      <c r="JQH279" s="1003"/>
      <c r="JQI279" s="1003"/>
      <c r="JQJ279" s="1003"/>
      <c r="JQK279" s="1003"/>
      <c r="JQL279" s="1003"/>
      <c r="JQM279" s="1003"/>
      <c r="JQN279" s="1003"/>
      <c r="JQO279" s="1003"/>
      <c r="JQP279" s="1003"/>
      <c r="JQQ279" s="1003"/>
      <c r="JQR279" s="1003"/>
      <c r="JQS279" s="1004"/>
      <c r="JQT279" s="1004"/>
      <c r="JQU279" s="1004"/>
      <c r="JQV279" s="1004"/>
      <c r="JQW279" s="1004"/>
      <c r="JQX279" s="1003"/>
      <c r="JQY279" s="1003"/>
      <c r="JQZ279" s="1004"/>
      <c r="JRA279" s="1004"/>
      <c r="JRB279" s="1003"/>
      <c r="JRC279" s="1003"/>
      <c r="JRD279" s="1004"/>
      <c r="JRE279" s="1004"/>
      <c r="JRF279" s="1003"/>
      <c r="JRG279" s="1003"/>
      <c r="JRH279" s="1003"/>
      <c r="JRI279" s="1003"/>
      <c r="JRJ279" s="1003"/>
      <c r="JRK279" s="1003"/>
      <c r="JRL279" s="1003"/>
      <c r="JRM279" s="1004"/>
      <c r="JRN279" s="1004"/>
      <c r="JRO279" s="1003"/>
      <c r="JRP279" s="1003"/>
      <c r="JRQ279" s="1004"/>
      <c r="JRR279" s="1004"/>
      <c r="JRS279" s="1003"/>
      <c r="JRT279" s="1003"/>
      <c r="JRU279" s="1003"/>
      <c r="JRV279" s="1003"/>
      <c r="JRW279" s="1003"/>
      <c r="JRX279" s="1001"/>
      <c r="JRY279" s="1005"/>
      <c r="JRZ279" s="1003"/>
      <c r="JSA279" s="1003"/>
      <c r="JSB279" s="1003"/>
      <c r="JSC279" s="1003"/>
      <c r="JSD279" s="1003"/>
      <c r="JSE279" s="1003"/>
      <c r="JSF279" s="1003"/>
      <c r="JSG279" s="1006"/>
      <c r="JSH279" s="1006"/>
      <c r="JSI279" s="1006"/>
      <c r="JSJ279" s="1006"/>
      <c r="JSK279" s="1006"/>
      <c r="JSL279" s="1006"/>
      <c r="JSM279" s="1006"/>
      <c r="JSN279" s="1006"/>
      <c r="JSO279" s="1006"/>
      <c r="JSP279" s="1006"/>
      <c r="JSQ279" s="1006"/>
      <c r="JSR279" s="1006"/>
      <c r="JSS279" s="1006"/>
      <c r="JST279" s="1006"/>
      <c r="JSU279" s="1006"/>
      <c r="JSV279" s="1006"/>
      <c r="JSW279" s="1006"/>
      <c r="JSX279" s="1006"/>
      <c r="JSY279" s="1006"/>
      <c r="JSZ279" s="1006"/>
      <c r="JTA279" s="1006"/>
      <c r="JTB279" s="1006"/>
      <c r="JTC279" s="1006"/>
      <c r="JTD279" s="1006"/>
      <c r="JTE279" s="1006"/>
      <c r="JTF279" s="1006"/>
      <c r="JTG279" s="1006"/>
      <c r="JTH279" s="1006"/>
      <c r="JTI279" s="1006"/>
      <c r="JTJ279" s="1006"/>
      <c r="JTK279" s="1006"/>
      <c r="JTL279" s="1006"/>
      <c r="JTM279" s="1006"/>
      <c r="JTN279" s="1006"/>
      <c r="JTO279" s="1006"/>
      <c r="JTP279" s="1006"/>
      <c r="JTQ279" s="1006"/>
      <c r="JTR279" s="1006"/>
      <c r="JTS279" s="1006"/>
      <c r="JTT279" s="1006"/>
      <c r="JTU279" s="1006"/>
      <c r="JTV279" s="1006"/>
      <c r="JTW279" s="1006"/>
      <c r="JTX279" s="1006"/>
      <c r="JTY279" s="1003"/>
      <c r="JTZ279" s="1003"/>
      <c r="JUA279" s="1003"/>
      <c r="JUB279" s="1003"/>
      <c r="JUC279" s="1003"/>
      <c r="JUD279" s="1003"/>
      <c r="JUE279" s="1003"/>
      <c r="JUF279" s="1003"/>
      <c r="JUG279" s="1003"/>
      <c r="JUH279" s="1003"/>
      <c r="JUI279" s="1003"/>
      <c r="JUJ279" s="1003"/>
      <c r="JUK279" s="1003"/>
      <c r="JUL279" s="1003"/>
      <c r="JUM279" s="1003"/>
      <c r="JUN279" s="1003"/>
      <c r="JUO279" s="1003"/>
      <c r="JUP279" s="1003"/>
      <c r="JUQ279" s="1003"/>
      <c r="JUR279" s="1003"/>
      <c r="JUS279" s="1003"/>
      <c r="JUT279" s="1003"/>
      <c r="JUU279" s="1003"/>
      <c r="JUV279" s="1003"/>
      <c r="JUW279" s="1004"/>
      <c r="JUX279" s="1004"/>
      <c r="JUY279" s="1004"/>
      <c r="JUZ279" s="1004"/>
      <c r="JVA279" s="1004"/>
      <c r="JVB279" s="1003"/>
      <c r="JVC279" s="1003"/>
      <c r="JVD279" s="1004"/>
      <c r="JVE279" s="1004"/>
      <c r="JVF279" s="1003"/>
      <c r="JVG279" s="1003"/>
      <c r="JVH279" s="1004"/>
      <c r="JVI279" s="1004"/>
      <c r="JVJ279" s="1003"/>
      <c r="JVK279" s="1003"/>
      <c r="JVL279" s="1003"/>
      <c r="JVM279" s="1003"/>
      <c r="JVN279" s="1003"/>
      <c r="JVO279" s="1003"/>
      <c r="JVP279" s="1003"/>
      <c r="JVQ279" s="1004"/>
      <c r="JVR279" s="1004"/>
      <c r="JVS279" s="1003"/>
      <c r="JVT279" s="1003"/>
      <c r="JVU279" s="1004"/>
      <c r="JVV279" s="1004"/>
      <c r="JVW279" s="1003"/>
      <c r="JVX279" s="1003"/>
      <c r="JVY279" s="1003"/>
      <c r="JVZ279" s="1003"/>
      <c r="JWA279" s="1003"/>
      <c r="JWB279" s="1001"/>
      <c r="JWC279" s="1005"/>
      <c r="JWD279" s="1003"/>
      <c r="JWE279" s="1003"/>
      <c r="JWF279" s="1003"/>
      <c r="JWG279" s="1003"/>
      <c r="JWH279" s="1003"/>
      <c r="JWI279" s="1003"/>
      <c r="JWJ279" s="1003"/>
      <c r="JWK279" s="1006"/>
      <c r="JWL279" s="1006"/>
      <c r="JWM279" s="1006"/>
      <c r="JWN279" s="1006"/>
      <c r="JWO279" s="1006"/>
      <c r="JWP279" s="1006"/>
      <c r="JWQ279" s="1006"/>
      <c r="JWR279" s="1006"/>
      <c r="JWS279" s="1006"/>
      <c r="JWT279" s="1006"/>
      <c r="JWU279" s="1006"/>
      <c r="JWV279" s="1006"/>
      <c r="JWW279" s="1006"/>
      <c r="JWX279" s="1006"/>
      <c r="JWY279" s="1006"/>
      <c r="JWZ279" s="1006"/>
      <c r="JXA279" s="1006"/>
      <c r="JXB279" s="1006"/>
      <c r="JXC279" s="1006"/>
      <c r="JXD279" s="1006"/>
      <c r="JXE279" s="1006"/>
      <c r="JXF279" s="1006"/>
      <c r="JXG279" s="1006"/>
      <c r="JXH279" s="1006"/>
      <c r="JXI279" s="1006"/>
      <c r="JXJ279" s="1006"/>
      <c r="JXK279" s="1006"/>
      <c r="JXL279" s="1006"/>
      <c r="JXM279" s="1006"/>
      <c r="JXN279" s="1006"/>
      <c r="JXO279" s="1006"/>
      <c r="JXP279" s="1006"/>
      <c r="JXQ279" s="1006"/>
      <c r="JXR279" s="1006"/>
      <c r="JXS279" s="1006"/>
      <c r="JXT279" s="1006"/>
      <c r="JXU279" s="1006"/>
      <c r="JXV279" s="1006"/>
      <c r="JXW279" s="1006"/>
      <c r="JXX279" s="1006"/>
      <c r="JXY279" s="1006"/>
      <c r="JXZ279" s="1006"/>
      <c r="JYA279" s="1006"/>
      <c r="JYB279" s="1006"/>
      <c r="JYC279" s="1003"/>
      <c r="JYD279" s="1003"/>
      <c r="JYE279" s="1003"/>
      <c r="JYF279" s="1003"/>
      <c r="JYG279" s="1003"/>
      <c r="JYH279" s="1003"/>
      <c r="JYI279" s="1003"/>
      <c r="JYJ279" s="1003"/>
      <c r="JYK279" s="1003"/>
      <c r="JYL279" s="1003"/>
      <c r="JYM279" s="1003"/>
      <c r="JYN279" s="1003"/>
      <c r="JYO279" s="1003"/>
      <c r="JYP279" s="1003"/>
      <c r="JYQ279" s="1003"/>
      <c r="JYR279" s="1003"/>
      <c r="JYS279" s="1003"/>
      <c r="JYT279" s="1003"/>
      <c r="JYU279" s="1003"/>
      <c r="JYV279" s="1003"/>
      <c r="JYW279" s="1003"/>
      <c r="JYX279" s="1003"/>
      <c r="JYY279" s="1003"/>
      <c r="JYZ279" s="1003"/>
      <c r="JZA279" s="1004"/>
      <c r="JZB279" s="1004"/>
      <c r="JZC279" s="1004"/>
      <c r="JZD279" s="1004"/>
      <c r="JZE279" s="1004"/>
      <c r="JZF279" s="1003"/>
      <c r="JZG279" s="1003"/>
      <c r="JZH279" s="1004"/>
      <c r="JZI279" s="1004"/>
      <c r="JZJ279" s="1003"/>
      <c r="JZK279" s="1003"/>
      <c r="JZL279" s="1004"/>
      <c r="JZM279" s="1004"/>
      <c r="JZN279" s="1003"/>
      <c r="JZO279" s="1003"/>
      <c r="JZP279" s="1003"/>
      <c r="JZQ279" s="1003"/>
      <c r="JZR279" s="1003"/>
      <c r="JZS279" s="1003"/>
      <c r="JZT279" s="1003"/>
      <c r="JZU279" s="1004"/>
      <c r="JZV279" s="1004"/>
      <c r="JZW279" s="1003"/>
      <c r="JZX279" s="1003"/>
      <c r="JZY279" s="1004"/>
      <c r="JZZ279" s="1004"/>
      <c r="KAA279" s="1003"/>
      <c r="KAB279" s="1003"/>
      <c r="KAC279" s="1003"/>
      <c r="KAD279" s="1003"/>
      <c r="KAE279" s="1003"/>
      <c r="KAF279" s="1001"/>
      <c r="KAG279" s="1005"/>
      <c r="KAH279" s="1003"/>
      <c r="KAI279" s="1003"/>
      <c r="KAJ279" s="1003"/>
      <c r="KAK279" s="1003"/>
      <c r="KAL279" s="1003"/>
      <c r="KAM279" s="1003"/>
      <c r="KAN279" s="1003"/>
      <c r="KAO279" s="1006"/>
      <c r="KAP279" s="1006"/>
      <c r="KAQ279" s="1006"/>
      <c r="KAR279" s="1006"/>
      <c r="KAS279" s="1006"/>
      <c r="KAT279" s="1006"/>
      <c r="KAU279" s="1006"/>
      <c r="KAV279" s="1006"/>
      <c r="KAW279" s="1006"/>
      <c r="KAX279" s="1006"/>
      <c r="KAY279" s="1006"/>
      <c r="KAZ279" s="1006"/>
      <c r="KBA279" s="1006"/>
      <c r="KBB279" s="1006"/>
      <c r="KBC279" s="1006"/>
      <c r="KBD279" s="1006"/>
      <c r="KBE279" s="1006"/>
      <c r="KBF279" s="1006"/>
      <c r="KBG279" s="1006"/>
      <c r="KBH279" s="1006"/>
      <c r="KBI279" s="1006"/>
      <c r="KBJ279" s="1006"/>
      <c r="KBK279" s="1006"/>
      <c r="KBL279" s="1006"/>
      <c r="KBM279" s="1006"/>
      <c r="KBN279" s="1006"/>
      <c r="KBO279" s="1006"/>
      <c r="KBP279" s="1006"/>
      <c r="KBQ279" s="1006"/>
      <c r="KBR279" s="1006"/>
      <c r="KBS279" s="1006"/>
      <c r="KBT279" s="1006"/>
      <c r="KBU279" s="1006"/>
      <c r="KBV279" s="1006"/>
      <c r="KBW279" s="1006"/>
      <c r="KBX279" s="1006"/>
      <c r="KBY279" s="1006"/>
      <c r="KBZ279" s="1006"/>
      <c r="KCA279" s="1006"/>
      <c r="KCB279" s="1006"/>
      <c r="KCC279" s="1006"/>
      <c r="KCD279" s="1006"/>
      <c r="KCE279" s="1006"/>
      <c r="KCF279" s="1006"/>
      <c r="KCG279" s="1003"/>
      <c r="KCH279" s="1003"/>
      <c r="KCI279" s="1003"/>
      <c r="KCJ279" s="1003"/>
      <c r="KCK279" s="1003"/>
      <c r="KCL279" s="1003"/>
      <c r="KCM279" s="1003"/>
      <c r="KCN279" s="1003"/>
      <c r="KCO279" s="1003"/>
      <c r="KCP279" s="1003"/>
      <c r="KCQ279" s="1003"/>
      <c r="KCR279" s="1003"/>
      <c r="KCS279" s="1003"/>
      <c r="KCT279" s="1003"/>
      <c r="KCU279" s="1003"/>
      <c r="KCV279" s="1003"/>
      <c r="KCW279" s="1003"/>
      <c r="KCX279" s="1003"/>
      <c r="KCY279" s="1003"/>
      <c r="KCZ279" s="1003"/>
      <c r="KDA279" s="1003"/>
      <c r="KDB279" s="1003"/>
      <c r="KDC279" s="1003"/>
      <c r="KDD279" s="1003"/>
      <c r="KDE279" s="1004"/>
      <c r="KDF279" s="1004"/>
      <c r="KDG279" s="1004"/>
      <c r="KDH279" s="1004"/>
      <c r="KDI279" s="1004"/>
      <c r="KDJ279" s="1003"/>
      <c r="KDK279" s="1003"/>
      <c r="KDL279" s="1004"/>
      <c r="KDM279" s="1004"/>
      <c r="KDN279" s="1003"/>
      <c r="KDO279" s="1003"/>
      <c r="KDP279" s="1004"/>
      <c r="KDQ279" s="1004"/>
      <c r="KDR279" s="1003"/>
      <c r="KDS279" s="1003"/>
      <c r="KDT279" s="1003"/>
      <c r="KDU279" s="1003"/>
      <c r="KDV279" s="1003"/>
      <c r="KDW279" s="1003"/>
      <c r="KDX279" s="1003"/>
      <c r="KDY279" s="1004"/>
      <c r="KDZ279" s="1004"/>
      <c r="KEA279" s="1003"/>
      <c r="KEB279" s="1003"/>
      <c r="KEC279" s="1004"/>
      <c r="KED279" s="1004"/>
      <c r="KEE279" s="1003"/>
      <c r="KEF279" s="1003"/>
      <c r="KEG279" s="1003"/>
      <c r="KEH279" s="1003"/>
      <c r="KEI279" s="1003"/>
      <c r="KEJ279" s="1001"/>
      <c r="KEK279" s="1005"/>
      <c r="KEL279" s="1003"/>
      <c r="KEM279" s="1003"/>
      <c r="KEN279" s="1003"/>
      <c r="KEO279" s="1003"/>
      <c r="KEP279" s="1003"/>
      <c r="KEQ279" s="1003"/>
      <c r="KER279" s="1003"/>
      <c r="KES279" s="1006"/>
      <c r="KET279" s="1006"/>
      <c r="KEU279" s="1006"/>
      <c r="KEV279" s="1006"/>
      <c r="KEW279" s="1006"/>
      <c r="KEX279" s="1006"/>
      <c r="KEY279" s="1006"/>
      <c r="KEZ279" s="1006"/>
      <c r="KFA279" s="1006"/>
      <c r="KFB279" s="1006"/>
      <c r="KFC279" s="1006"/>
      <c r="KFD279" s="1006"/>
      <c r="KFE279" s="1006"/>
      <c r="KFF279" s="1006"/>
      <c r="KFG279" s="1006"/>
      <c r="KFH279" s="1006"/>
      <c r="KFI279" s="1006"/>
      <c r="KFJ279" s="1006"/>
      <c r="KFK279" s="1006"/>
      <c r="KFL279" s="1006"/>
      <c r="KFM279" s="1006"/>
      <c r="KFN279" s="1006"/>
      <c r="KFO279" s="1006"/>
      <c r="KFP279" s="1006"/>
      <c r="KFQ279" s="1006"/>
      <c r="KFR279" s="1006"/>
      <c r="KFS279" s="1006"/>
      <c r="KFT279" s="1006"/>
      <c r="KFU279" s="1006"/>
      <c r="KFV279" s="1006"/>
      <c r="KFW279" s="1006"/>
      <c r="KFX279" s="1006"/>
      <c r="KFY279" s="1006"/>
      <c r="KFZ279" s="1006"/>
      <c r="KGA279" s="1006"/>
      <c r="KGB279" s="1006"/>
      <c r="KGC279" s="1006"/>
      <c r="KGD279" s="1006"/>
      <c r="KGE279" s="1006"/>
      <c r="KGF279" s="1006"/>
      <c r="KGG279" s="1006"/>
      <c r="KGH279" s="1006"/>
      <c r="KGI279" s="1006"/>
      <c r="KGJ279" s="1006"/>
      <c r="KGK279" s="1003"/>
      <c r="KGL279" s="1003"/>
      <c r="KGM279" s="1003"/>
      <c r="KGN279" s="1003"/>
      <c r="KGO279" s="1003"/>
      <c r="KGP279" s="1003"/>
      <c r="KGQ279" s="1003"/>
      <c r="KGR279" s="1003"/>
      <c r="KGS279" s="1003"/>
      <c r="KGT279" s="1003"/>
      <c r="KGU279" s="1003"/>
      <c r="KGV279" s="1003"/>
      <c r="KGW279" s="1003"/>
      <c r="KGX279" s="1003"/>
      <c r="KGY279" s="1003"/>
      <c r="KGZ279" s="1003"/>
      <c r="KHA279" s="1003"/>
      <c r="KHB279" s="1003"/>
      <c r="KHC279" s="1003"/>
      <c r="KHD279" s="1003"/>
      <c r="KHE279" s="1003"/>
      <c r="KHF279" s="1003"/>
      <c r="KHG279" s="1003"/>
      <c r="KHH279" s="1003"/>
      <c r="KHI279" s="1004"/>
      <c r="KHJ279" s="1004"/>
      <c r="KHK279" s="1004"/>
      <c r="KHL279" s="1004"/>
      <c r="KHM279" s="1004"/>
      <c r="KHN279" s="1003"/>
      <c r="KHO279" s="1003"/>
      <c r="KHP279" s="1004"/>
      <c r="KHQ279" s="1004"/>
      <c r="KHR279" s="1003"/>
      <c r="KHS279" s="1003"/>
      <c r="KHT279" s="1004"/>
      <c r="KHU279" s="1004"/>
      <c r="KHV279" s="1003"/>
      <c r="KHW279" s="1003"/>
      <c r="KHX279" s="1003"/>
      <c r="KHY279" s="1003"/>
      <c r="KHZ279" s="1003"/>
      <c r="KIA279" s="1003"/>
      <c r="KIB279" s="1003"/>
      <c r="KIC279" s="1004"/>
      <c r="KID279" s="1004"/>
      <c r="KIE279" s="1003"/>
      <c r="KIF279" s="1003"/>
      <c r="KIG279" s="1004"/>
      <c r="KIH279" s="1004"/>
      <c r="KII279" s="1003"/>
      <c r="KIJ279" s="1003"/>
      <c r="KIK279" s="1003"/>
      <c r="KIL279" s="1003"/>
      <c r="KIM279" s="1003"/>
      <c r="KIN279" s="1001"/>
      <c r="KIO279" s="1005"/>
      <c r="KIP279" s="1003"/>
      <c r="KIQ279" s="1003"/>
      <c r="KIR279" s="1003"/>
      <c r="KIS279" s="1003"/>
      <c r="KIT279" s="1003"/>
      <c r="KIU279" s="1003"/>
      <c r="KIV279" s="1003"/>
      <c r="KIW279" s="1006"/>
      <c r="KIX279" s="1006"/>
      <c r="KIY279" s="1006"/>
      <c r="KIZ279" s="1006"/>
      <c r="KJA279" s="1006"/>
      <c r="KJB279" s="1006"/>
      <c r="KJC279" s="1006"/>
      <c r="KJD279" s="1006"/>
      <c r="KJE279" s="1006"/>
      <c r="KJF279" s="1006"/>
      <c r="KJG279" s="1006"/>
      <c r="KJH279" s="1006"/>
      <c r="KJI279" s="1006"/>
      <c r="KJJ279" s="1006"/>
      <c r="KJK279" s="1006"/>
      <c r="KJL279" s="1006"/>
      <c r="KJM279" s="1006"/>
      <c r="KJN279" s="1006"/>
      <c r="KJO279" s="1006"/>
      <c r="KJP279" s="1006"/>
      <c r="KJQ279" s="1006"/>
      <c r="KJR279" s="1006"/>
      <c r="KJS279" s="1006"/>
      <c r="KJT279" s="1006"/>
      <c r="KJU279" s="1006"/>
      <c r="KJV279" s="1006"/>
      <c r="KJW279" s="1006"/>
      <c r="KJX279" s="1006"/>
      <c r="KJY279" s="1006"/>
      <c r="KJZ279" s="1006"/>
      <c r="KKA279" s="1006"/>
      <c r="KKB279" s="1006"/>
      <c r="KKC279" s="1006"/>
      <c r="KKD279" s="1006"/>
      <c r="KKE279" s="1006"/>
      <c r="KKF279" s="1006"/>
      <c r="KKG279" s="1006"/>
      <c r="KKH279" s="1006"/>
      <c r="KKI279" s="1006"/>
      <c r="KKJ279" s="1006"/>
      <c r="KKK279" s="1006"/>
      <c r="KKL279" s="1006"/>
      <c r="KKM279" s="1006"/>
      <c r="KKN279" s="1006"/>
      <c r="KKO279" s="1003"/>
      <c r="KKP279" s="1003"/>
      <c r="KKQ279" s="1003"/>
      <c r="KKR279" s="1003"/>
      <c r="KKS279" s="1003"/>
      <c r="KKT279" s="1003"/>
      <c r="KKU279" s="1003"/>
      <c r="KKV279" s="1003"/>
      <c r="KKW279" s="1003"/>
      <c r="KKX279" s="1003"/>
      <c r="KKY279" s="1003"/>
      <c r="KKZ279" s="1003"/>
      <c r="KLA279" s="1003"/>
      <c r="KLB279" s="1003"/>
      <c r="KLC279" s="1003"/>
      <c r="KLD279" s="1003"/>
      <c r="KLE279" s="1003"/>
      <c r="KLF279" s="1003"/>
      <c r="KLG279" s="1003"/>
      <c r="KLH279" s="1003"/>
      <c r="KLI279" s="1003"/>
      <c r="KLJ279" s="1003"/>
      <c r="KLK279" s="1003"/>
      <c r="KLL279" s="1003"/>
      <c r="KLM279" s="1004"/>
      <c r="KLN279" s="1004"/>
      <c r="KLO279" s="1004"/>
      <c r="KLP279" s="1004"/>
      <c r="KLQ279" s="1004"/>
      <c r="KLR279" s="1003"/>
      <c r="KLS279" s="1003"/>
      <c r="KLT279" s="1004"/>
      <c r="KLU279" s="1004"/>
      <c r="KLV279" s="1003"/>
      <c r="KLW279" s="1003"/>
      <c r="KLX279" s="1004"/>
      <c r="KLY279" s="1004"/>
      <c r="KLZ279" s="1003"/>
      <c r="KMA279" s="1003"/>
      <c r="KMB279" s="1003"/>
      <c r="KMC279" s="1003"/>
      <c r="KMD279" s="1003"/>
      <c r="KME279" s="1003"/>
      <c r="KMF279" s="1003"/>
      <c r="KMG279" s="1004"/>
      <c r="KMH279" s="1004"/>
      <c r="KMI279" s="1003"/>
      <c r="KMJ279" s="1003"/>
      <c r="KMK279" s="1004"/>
      <c r="KML279" s="1004"/>
      <c r="KMM279" s="1003"/>
      <c r="KMN279" s="1003"/>
      <c r="KMO279" s="1003"/>
      <c r="KMP279" s="1003"/>
      <c r="KMQ279" s="1003"/>
      <c r="KMR279" s="1001"/>
      <c r="KMS279" s="1005"/>
      <c r="KMT279" s="1003"/>
      <c r="KMU279" s="1003"/>
      <c r="KMV279" s="1003"/>
      <c r="KMW279" s="1003"/>
      <c r="KMX279" s="1003"/>
      <c r="KMY279" s="1003"/>
      <c r="KMZ279" s="1003"/>
      <c r="KNA279" s="1006"/>
      <c r="KNB279" s="1006"/>
      <c r="KNC279" s="1006"/>
      <c r="KND279" s="1006"/>
      <c r="KNE279" s="1006"/>
      <c r="KNF279" s="1006"/>
      <c r="KNG279" s="1006"/>
      <c r="KNH279" s="1006"/>
      <c r="KNI279" s="1006"/>
      <c r="KNJ279" s="1006"/>
      <c r="KNK279" s="1006"/>
      <c r="KNL279" s="1006"/>
      <c r="KNM279" s="1006"/>
      <c r="KNN279" s="1006"/>
      <c r="KNO279" s="1006"/>
      <c r="KNP279" s="1006"/>
      <c r="KNQ279" s="1006"/>
      <c r="KNR279" s="1006"/>
      <c r="KNS279" s="1006"/>
      <c r="KNT279" s="1006"/>
      <c r="KNU279" s="1006"/>
      <c r="KNV279" s="1006"/>
      <c r="KNW279" s="1006"/>
      <c r="KNX279" s="1006"/>
      <c r="KNY279" s="1006"/>
      <c r="KNZ279" s="1006"/>
      <c r="KOA279" s="1006"/>
      <c r="KOB279" s="1006"/>
      <c r="KOC279" s="1006"/>
      <c r="KOD279" s="1006"/>
      <c r="KOE279" s="1006"/>
      <c r="KOF279" s="1006"/>
      <c r="KOG279" s="1006"/>
      <c r="KOH279" s="1006"/>
      <c r="KOI279" s="1006"/>
      <c r="KOJ279" s="1006"/>
      <c r="KOK279" s="1006"/>
      <c r="KOL279" s="1006"/>
      <c r="KOM279" s="1006"/>
      <c r="KON279" s="1006"/>
      <c r="KOO279" s="1006"/>
      <c r="KOP279" s="1006"/>
      <c r="KOQ279" s="1006"/>
      <c r="KOR279" s="1006"/>
      <c r="KOS279" s="1003"/>
      <c r="KOT279" s="1003"/>
      <c r="KOU279" s="1003"/>
      <c r="KOV279" s="1003"/>
      <c r="KOW279" s="1003"/>
      <c r="KOX279" s="1003"/>
      <c r="KOY279" s="1003"/>
      <c r="KOZ279" s="1003"/>
      <c r="KPA279" s="1003"/>
      <c r="KPB279" s="1003"/>
      <c r="KPC279" s="1003"/>
      <c r="KPD279" s="1003"/>
      <c r="KPE279" s="1003"/>
      <c r="KPF279" s="1003"/>
      <c r="KPG279" s="1003"/>
      <c r="KPH279" s="1003"/>
      <c r="KPI279" s="1003"/>
      <c r="KPJ279" s="1003"/>
      <c r="KPK279" s="1003"/>
      <c r="KPL279" s="1003"/>
      <c r="KPM279" s="1003"/>
      <c r="KPN279" s="1003"/>
      <c r="KPO279" s="1003"/>
      <c r="KPP279" s="1003"/>
      <c r="KPQ279" s="1004"/>
      <c r="KPR279" s="1004"/>
      <c r="KPS279" s="1004"/>
      <c r="KPT279" s="1004"/>
      <c r="KPU279" s="1004"/>
      <c r="KPV279" s="1003"/>
      <c r="KPW279" s="1003"/>
      <c r="KPX279" s="1004"/>
      <c r="KPY279" s="1004"/>
      <c r="KPZ279" s="1003"/>
      <c r="KQA279" s="1003"/>
      <c r="KQB279" s="1004"/>
      <c r="KQC279" s="1004"/>
      <c r="KQD279" s="1003"/>
      <c r="KQE279" s="1003"/>
      <c r="KQF279" s="1003"/>
      <c r="KQG279" s="1003"/>
      <c r="KQH279" s="1003"/>
      <c r="KQI279" s="1003"/>
      <c r="KQJ279" s="1003"/>
      <c r="KQK279" s="1004"/>
      <c r="KQL279" s="1004"/>
      <c r="KQM279" s="1003"/>
      <c r="KQN279" s="1003"/>
      <c r="KQO279" s="1004"/>
      <c r="KQP279" s="1004"/>
      <c r="KQQ279" s="1003"/>
      <c r="KQR279" s="1003"/>
      <c r="KQS279" s="1003"/>
      <c r="KQT279" s="1003"/>
      <c r="KQU279" s="1003"/>
      <c r="KQV279" s="1001"/>
      <c r="KQW279" s="1005"/>
      <c r="KQX279" s="1003"/>
      <c r="KQY279" s="1003"/>
      <c r="KQZ279" s="1003"/>
      <c r="KRA279" s="1003"/>
      <c r="KRB279" s="1003"/>
      <c r="KRC279" s="1003"/>
      <c r="KRD279" s="1003"/>
      <c r="KRE279" s="1006"/>
      <c r="KRF279" s="1006"/>
      <c r="KRG279" s="1006"/>
      <c r="KRH279" s="1006"/>
      <c r="KRI279" s="1006"/>
      <c r="KRJ279" s="1006"/>
      <c r="KRK279" s="1006"/>
      <c r="KRL279" s="1006"/>
      <c r="KRM279" s="1006"/>
      <c r="KRN279" s="1006"/>
      <c r="KRO279" s="1006"/>
      <c r="KRP279" s="1006"/>
      <c r="KRQ279" s="1006"/>
      <c r="KRR279" s="1006"/>
      <c r="KRS279" s="1006"/>
      <c r="KRT279" s="1006"/>
      <c r="KRU279" s="1006"/>
      <c r="KRV279" s="1006"/>
      <c r="KRW279" s="1006"/>
      <c r="KRX279" s="1006"/>
      <c r="KRY279" s="1006"/>
      <c r="KRZ279" s="1006"/>
      <c r="KSA279" s="1006"/>
      <c r="KSB279" s="1006"/>
      <c r="KSC279" s="1006"/>
      <c r="KSD279" s="1006"/>
      <c r="KSE279" s="1006"/>
      <c r="KSF279" s="1006"/>
      <c r="KSG279" s="1006"/>
      <c r="KSH279" s="1006"/>
      <c r="KSI279" s="1006"/>
      <c r="KSJ279" s="1006"/>
      <c r="KSK279" s="1006"/>
      <c r="KSL279" s="1006"/>
      <c r="KSM279" s="1006"/>
      <c r="KSN279" s="1006"/>
      <c r="KSO279" s="1006"/>
      <c r="KSP279" s="1006"/>
      <c r="KSQ279" s="1006"/>
      <c r="KSR279" s="1006"/>
      <c r="KSS279" s="1006"/>
      <c r="KST279" s="1006"/>
      <c r="KSU279" s="1006"/>
      <c r="KSV279" s="1006"/>
      <c r="KSW279" s="1003"/>
      <c r="KSX279" s="1003"/>
      <c r="KSY279" s="1003"/>
      <c r="KSZ279" s="1003"/>
      <c r="KTA279" s="1003"/>
      <c r="KTB279" s="1003"/>
      <c r="KTC279" s="1003"/>
      <c r="KTD279" s="1003"/>
      <c r="KTE279" s="1003"/>
      <c r="KTF279" s="1003"/>
      <c r="KTG279" s="1003"/>
      <c r="KTH279" s="1003"/>
      <c r="KTI279" s="1003"/>
      <c r="KTJ279" s="1003"/>
      <c r="KTK279" s="1003"/>
      <c r="KTL279" s="1003"/>
      <c r="KTM279" s="1003"/>
      <c r="KTN279" s="1003"/>
      <c r="KTO279" s="1003"/>
      <c r="KTP279" s="1003"/>
      <c r="KTQ279" s="1003"/>
      <c r="KTR279" s="1003"/>
      <c r="KTS279" s="1003"/>
      <c r="KTT279" s="1003"/>
      <c r="KTU279" s="1004"/>
      <c r="KTV279" s="1004"/>
      <c r="KTW279" s="1004"/>
      <c r="KTX279" s="1004"/>
      <c r="KTY279" s="1004"/>
      <c r="KTZ279" s="1003"/>
      <c r="KUA279" s="1003"/>
      <c r="KUB279" s="1004"/>
      <c r="KUC279" s="1004"/>
      <c r="KUD279" s="1003"/>
      <c r="KUE279" s="1003"/>
      <c r="KUF279" s="1004"/>
      <c r="KUG279" s="1004"/>
      <c r="KUH279" s="1003"/>
      <c r="KUI279" s="1003"/>
      <c r="KUJ279" s="1003"/>
      <c r="KUK279" s="1003"/>
      <c r="KUL279" s="1003"/>
      <c r="KUM279" s="1003"/>
      <c r="KUN279" s="1003"/>
      <c r="KUO279" s="1004"/>
      <c r="KUP279" s="1004"/>
      <c r="KUQ279" s="1003"/>
      <c r="KUR279" s="1003"/>
      <c r="KUS279" s="1004"/>
      <c r="KUT279" s="1004"/>
      <c r="KUU279" s="1003"/>
      <c r="KUV279" s="1003"/>
      <c r="KUW279" s="1003"/>
      <c r="KUX279" s="1003"/>
      <c r="KUY279" s="1003"/>
      <c r="KUZ279" s="1001"/>
      <c r="KVA279" s="1005"/>
      <c r="KVB279" s="1003"/>
      <c r="KVC279" s="1003"/>
      <c r="KVD279" s="1003"/>
      <c r="KVE279" s="1003"/>
      <c r="KVF279" s="1003"/>
      <c r="KVG279" s="1003"/>
      <c r="KVH279" s="1003"/>
      <c r="KVI279" s="1006"/>
      <c r="KVJ279" s="1006"/>
      <c r="KVK279" s="1006"/>
      <c r="KVL279" s="1006"/>
      <c r="KVM279" s="1006"/>
      <c r="KVN279" s="1006"/>
      <c r="KVO279" s="1006"/>
      <c r="KVP279" s="1006"/>
      <c r="KVQ279" s="1006"/>
      <c r="KVR279" s="1006"/>
      <c r="KVS279" s="1006"/>
      <c r="KVT279" s="1006"/>
      <c r="KVU279" s="1006"/>
      <c r="KVV279" s="1006"/>
      <c r="KVW279" s="1006"/>
      <c r="KVX279" s="1006"/>
      <c r="KVY279" s="1006"/>
      <c r="KVZ279" s="1006"/>
      <c r="KWA279" s="1006"/>
      <c r="KWB279" s="1006"/>
      <c r="KWC279" s="1006"/>
      <c r="KWD279" s="1006"/>
      <c r="KWE279" s="1006"/>
      <c r="KWF279" s="1006"/>
      <c r="KWG279" s="1006"/>
      <c r="KWH279" s="1006"/>
      <c r="KWI279" s="1006"/>
      <c r="KWJ279" s="1006"/>
      <c r="KWK279" s="1006"/>
      <c r="KWL279" s="1006"/>
      <c r="KWM279" s="1006"/>
      <c r="KWN279" s="1006"/>
      <c r="KWO279" s="1006"/>
      <c r="KWP279" s="1006"/>
      <c r="KWQ279" s="1006"/>
      <c r="KWR279" s="1006"/>
      <c r="KWS279" s="1006"/>
      <c r="KWT279" s="1006"/>
      <c r="KWU279" s="1006"/>
      <c r="KWV279" s="1006"/>
      <c r="KWW279" s="1006"/>
      <c r="KWX279" s="1006"/>
      <c r="KWY279" s="1006"/>
      <c r="KWZ279" s="1006"/>
      <c r="KXA279" s="1003"/>
      <c r="KXB279" s="1003"/>
      <c r="KXC279" s="1003"/>
      <c r="KXD279" s="1003"/>
      <c r="KXE279" s="1003"/>
      <c r="KXF279" s="1003"/>
      <c r="KXG279" s="1003"/>
      <c r="KXH279" s="1003"/>
      <c r="KXI279" s="1003"/>
      <c r="KXJ279" s="1003"/>
      <c r="KXK279" s="1003"/>
      <c r="KXL279" s="1003"/>
      <c r="KXM279" s="1003"/>
      <c r="KXN279" s="1003"/>
      <c r="KXO279" s="1003"/>
      <c r="KXP279" s="1003"/>
      <c r="KXQ279" s="1003"/>
      <c r="KXR279" s="1003"/>
      <c r="KXS279" s="1003"/>
      <c r="KXT279" s="1003"/>
      <c r="KXU279" s="1003"/>
      <c r="KXV279" s="1003"/>
      <c r="KXW279" s="1003"/>
      <c r="KXX279" s="1003"/>
      <c r="KXY279" s="1004"/>
      <c r="KXZ279" s="1004"/>
      <c r="KYA279" s="1004"/>
      <c r="KYB279" s="1004"/>
      <c r="KYC279" s="1004"/>
      <c r="KYD279" s="1003"/>
      <c r="KYE279" s="1003"/>
      <c r="KYF279" s="1004"/>
      <c r="KYG279" s="1004"/>
      <c r="KYH279" s="1003"/>
      <c r="KYI279" s="1003"/>
      <c r="KYJ279" s="1004"/>
      <c r="KYK279" s="1004"/>
      <c r="KYL279" s="1003"/>
      <c r="KYM279" s="1003"/>
      <c r="KYN279" s="1003"/>
      <c r="KYO279" s="1003"/>
      <c r="KYP279" s="1003"/>
      <c r="KYQ279" s="1003"/>
      <c r="KYR279" s="1003"/>
      <c r="KYS279" s="1004"/>
      <c r="KYT279" s="1004"/>
      <c r="KYU279" s="1003"/>
      <c r="KYV279" s="1003"/>
      <c r="KYW279" s="1004"/>
      <c r="KYX279" s="1004"/>
      <c r="KYY279" s="1003"/>
      <c r="KYZ279" s="1003"/>
      <c r="KZA279" s="1003"/>
      <c r="KZB279" s="1003"/>
      <c r="KZC279" s="1003"/>
      <c r="KZD279" s="1001"/>
      <c r="KZE279" s="1005"/>
      <c r="KZF279" s="1003"/>
      <c r="KZG279" s="1003"/>
      <c r="KZH279" s="1003"/>
      <c r="KZI279" s="1003"/>
      <c r="KZJ279" s="1003"/>
      <c r="KZK279" s="1003"/>
      <c r="KZL279" s="1003"/>
      <c r="KZM279" s="1006"/>
      <c r="KZN279" s="1006"/>
      <c r="KZO279" s="1006"/>
      <c r="KZP279" s="1006"/>
      <c r="KZQ279" s="1006"/>
      <c r="KZR279" s="1006"/>
      <c r="KZS279" s="1006"/>
      <c r="KZT279" s="1006"/>
      <c r="KZU279" s="1006"/>
      <c r="KZV279" s="1006"/>
      <c r="KZW279" s="1006"/>
      <c r="KZX279" s="1006"/>
      <c r="KZY279" s="1006"/>
      <c r="KZZ279" s="1006"/>
      <c r="LAA279" s="1006"/>
      <c r="LAB279" s="1006"/>
      <c r="LAC279" s="1006"/>
      <c r="LAD279" s="1006"/>
      <c r="LAE279" s="1006"/>
      <c r="LAF279" s="1006"/>
      <c r="LAG279" s="1006"/>
      <c r="LAH279" s="1006"/>
      <c r="LAI279" s="1006"/>
      <c r="LAJ279" s="1006"/>
      <c r="LAK279" s="1006"/>
      <c r="LAL279" s="1006"/>
      <c r="LAM279" s="1006"/>
      <c r="LAN279" s="1006"/>
      <c r="LAO279" s="1006"/>
      <c r="LAP279" s="1006"/>
      <c r="LAQ279" s="1006"/>
      <c r="LAR279" s="1006"/>
      <c r="LAS279" s="1006"/>
      <c r="LAT279" s="1006"/>
      <c r="LAU279" s="1006"/>
      <c r="LAV279" s="1006"/>
      <c r="LAW279" s="1006"/>
      <c r="LAX279" s="1006"/>
      <c r="LAY279" s="1006"/>
      <c r="LAZ279" s="1006"/>
      <c r="LBA279" s="1006"/>
      <c r="LBB279" s="1006"/>
      <c r="LBC279" s="1006"/>
      <c r="LBD279" s="1006"/>
      <c r="LBE279" s="1003"/>
      <c r="LBF279" s="1003"/>
      <c r="LBG279" s="1003"/>
      <c r="LBH279" s="1003"/>
      <c r="LBI279" s="1003"/>
      <c r="LBJ279" s="1003"/>
      <c r="LBK279" s="1003"/>
      <c r="LBL279" s="1003"/>
      <c r="LBM279" s="1003"/>
      <c r="LBN279" s="1003"/>
      <c r="LBO279" s="1003"/>
      <c r="LBP279" s="1003"/>
      <c r="LBQ279" s="1003"/>
      <c r="LBR279" s="1003"/>
      <c r="LBS279" s="1003"/>
      <c r="LBT279" s="1003"/>
      <c r="LBU279" s="1003"/>
      <c r="LBV279" s="1003"/>
      <c r="LBW279" s="1003"/>
      <c r="LBX279" s="1003"/>
      <c r="LBY279" s="1003"/>
      <c r="LBZ279" s="1003"/>
      <c r="LCA279" s="1003"/>
      <c r="LCB279" s="1003"/>
      <c r="LCC279" s="1004"/>
      <c r="LCD279" s="1004"/>
      <c r="LCE279" s="1004"/>
      <c r="LCF279" s="1004"/>
      <c r="LCG279" s="1004"/>
      <c r="LCH279" s="1003"/>
      <c r="LCI279" s="1003"/>
      <c r="LCJ279" s="1004"/>
      <c r="LCK279" s="1004"/>
      <c r="LCL279" s="1003"/>
      <c r="LCM279" s="1003"/>
      <c r="LCN279" s="1004"/>
      <c r="LCO279" s="1004"/>
      <c r="LCP279" s="1003"/>
      <c r="LCQ279" s="1003"/>
      <c r="LCR279" s="1003"/>
      <c r="LCS279" s="1003"/>
      <c r="LCT279" s="1003"/>
      <c r="LCU279" s="1003"/>
      <c r="LCV279" s="1003"/>
      <c r="LCW279" s="1004"/>
      <c r="LCX279" s="1004"/>
      <c r="LCY279" s="1003"/>
      <c r="LCZ279" s="1003"/>
      <c r="LDA279" s="1004"/>
      <c r="LDB279" s="1004"/>
      <c r="LDC279" s="1003"/>
      <c r="LDD279" s="1003"/>
      <c r="LDE279" s="1003"/>
      <c r="LDF279" s="1003"/>
      <c r="LDG279" s="1003"/>
      <c r="LDH279" s="1001"/>
      <c r="LDI279" s="1005"/>
      <c r="LDJ279" s="1003"/>
      <c r="LDK279" s="1003"/>
      <c r="LDL279" s="1003"/>
      <c r="LDM279" s="1003"/>
      <c r="LDN279" s="1003"/>
      <c r="LDO279" s="1003"/>
      <c r="LDP279" s="1003"/>
      <c r="LDQ279" s="1006"/>
      <c r="LDR279" s="1006"/>
      <c r="LDS279" s="1006"/>
      <c r="LDT279" s="1006"/>
      <c r="LDU279" s="1006"/>
      <c r="LDV279" s="1006"/>
      <c r="LDW279" s="1006"/>
      <c r="LDX279" s="1006"/>
      <c r="LDY279" s="1006"/>
      <c r="LDZ279" s="1006"/>
      <c r="LEA279" s="1006"/>
      <c r="LEB279" s="1006"/>
      <c r="LEC279" s="1006"/>
      <c r="LED279" s="1006"/>
      <c r="LEE279" s="1006"/>
      <c r="LEF279" s="1006"/>
      <c r="LEG279" s="1006"/>
      <c r="LEH279" s="1006"/>
      <c r="LEI279" s="1006"/>
      <c r="LEJ279" s="1006"/>
      <c r="LEK279" s="1006"/>
      <c r="LEL279" s="1006"/>
      <c r="LEM279" s="1006"/>
      <c r="LEN279" s="1006"/>
      <c r="LEO279" s="1006"/>
      <c r="LEP279" s="1006"/>
      <c r="LEQ279" s="1006"/>
      <c r="LER279" s="1006"/>
      <c r="LES279" s="1006"/>
      <c r="LET279" s="1006"/>
      <c r="LEU279" s="1006"/>
      <c r="LEV279" s="1006"/>
      <c r="LEW279" s="1006"/>
      <c r="LEX279" s="1006"/>
      <c r="LEY279" s="1006"/>
      <c r="LEZ279" s="1006"/>
      <c r="LFA279" s="1006"/>
      <c r="LFB279" s="1006"/>
      <c r="LFC279" s="1006"/>
      <c r="LFD279" s="1006"/>
      <c r="LFE279" s="1006"/>
      <c r="LFF279" s="1006"/>
      <c r="LFG279" s="1006"/>
      <c r="LFH279" s="1006"/>
      <c r="LFI279" s="1003"/>
      <c r="LFJ279" s="1003"/>
      <c r="LFK279" s="1003"/>
      <c r="LFL279" s="1003"/>
      <c r="LFM279" s="1003"/>
      <c r="LFN279" s="1003"/>
      <c r="LFO279" s="1003"/>
      <c r="LFP279" s="1003"/>
      <c r="LFQ279" s="1003"/>
      <c r="LFR279" s="1003"/>
      <c r="LFS279" s="1003"/>
      <c r="LFT279" s="1003"/>
      <c r="LFU279" s="1003"/>
      <c r="LFV279" s="1003"/>
      <c r="LFW279" s="1003"/>
      <c r="LFX279" s="1003"/>
      <c r="LFY279" s="1003"/>
      <c r="LFZ279" s="1003"/>
      <c r="LGA279" s="1003"/>
      <c r="LGB279" s="1003"/>
      <c r="LGC279" s="1003"/>
      <c r="LGD279" s="1003"/>
      <c r="LGE279" s="1003"/>
      <c r="LGF279" s="1003"/>
      <c r="LGG279" s="1004"/>
      <c r="LGH279" s="1004"/>
      <c r="LGI279" s="1004"/>
      <c r="LGJ279" s="1004"/>
      <c r="LGK279" s="1004"/>
      <c r="LGL279" s="1003"/>
      <c r="LGM279" s="1003"/>
      <c r="LGN279" s="1004"/>
      <c r="LGO279" s="1004"/>
      <c r="LGP279" s="1003"/>
      <c r="LGQ279" s="1003"/>
      <c r="LGR279" s="1004"/>
      <c r="LGS279" s="1004"/>
      <c r="LGT279" s="1003"/>
      <c r="LGU279" s="1003"/>
      <c r="LGV279" s="1003"/>
      <c r="LGW279" s="1003"/>
      <c r="LGX279" s="1003"/>
      <c r="LGY279" s="1003"/>
      <c r="LGZ279" s="1003"/>
      <c r="LHA279" s="1004"/>
      <c r="LHB279" s="1004"/>
      <c r="LHC279" s="1003"/>
      <c r="LHD279" s="1003"/>
      <c r="LHE279" s="1004"/>
      <c r="LHF279" s="1004"/>
      <c r="LHG279" s="1003"/>
      <c r="LHH279" s="1003"/>
      <c r="LHI279" s="1003"/>
      <c r="LHJ279" s="1003"/>
      <c r="LHK279" s="1003"/>
      <c r="LHL279" s="1001"/>
      <c r="LHM279" s="1005"/>
      <c r="LHN279" s="1003"/>
      <c r="LHO279" s="1003"/>
      <c r="LHP279" s="1003"/>
      <c r="LHQ279" s="1003"/>
      <c r="LHR279" s="1003"/>
      <c r="LHS279" s="1003"/>
      <c r="LHT279" s="1003"/>
      <c r="LHU279" s="1006"/>
      <c r="LHV279" s="1006"/>
      <c r="LHW279" s="1006"/>
      <c r="LHX279" s="1006"/>
      <c r="LHY279" s="1006"/>
      <c r="LHZ279" s="1006"/>
      <c r="LIA279" s="1006"/>
      <c r="LIB279" s="1006"/>
      <c r="LIC279" s="1006"/>
      <c r="LID279" s="1006"/>
      <c r="LIE279" s="1006"/>
      <c r="LIF279" s="1006"/>
      <c r="LIG279" s="1006"/>
      <c r="LIH279" s="1006"/>
      <c r="LII279" s="1006"/>
      <c r="LIJ279" s="1006"/>
      <c r="LIK279" s="1006"/>
      <c r="LIL279" s="1006"/>
      <c r="LIM279" s="1006"/>
      <c r="LIN279" s="1006"/>
      <c r="LIO279" s="1006"/>
      <c r="LIP279" s="1006"/>
      <c r="LIQ279" s="1006"/>
      <c r="LIR279" s="1006"/>
      <c r="LIS279" s="1006"/>
      <c r="LIT279" s="1006"/>
      <c r="LIU279" s="1006"/>
      <c r="LIV279" s="1006"/>
      <c r="LIW279" s="1006"/>
      <c r="LIX279" s="1006"/>
      <c r="LIY279" s="1006"/>
      <c r="LIZ279" s="1006"/>
      <c r="LJA279" s="1006"/>
      <c r="LJB279" s="1006"/>
      <c r="LJC279" s="1006"/>
      <c r="LJD279" s="1006"/>
      <c r="LJE279" s="1006"/>
      <c r="LJF279" s="1006"/>
      <c r="LJG279" s="1006"/>
      <c r="LJH279" s="1006"/>
      <c r="LJI279" s="1006"/>
      <c r="LJJ279" s="1006"/>
      <c r="LJK279" s="1006"/>
      <c r="LJL279" s="1006"/>
      <c r="LJM279" s="1003"/>
      <c r="LJN279" s="1003"/>
      <c r="LJO279" s="1003"/>
      <c r="LJP279" s="1003"/>
      <c r="LJQ279" s="1003"/>
      <c r="LJR279" s="1003"/>
      <c r="LJS279" s="1003"/>
      <c r="LJT279" s="1003"/>
      <c r="LJU279" s="1003"/>
      <c r="LJV279" s="1003"/>
      <c r="LJW279" s="1003"/>
      <c r="LJX279" s="1003"/>
      <c r="LJY279" s="1003"/>
      <c r="LJZ279" s="1003"/>
      <c r="LKA279" s="1003"/>
      <c r="LKB279" s="1003"/>
      <c r="LKC279" s="1003"/>
      <c r="LKD279" s="1003"/>
      <c r="LKE279" s="1003"/>
      <c r="LKF279" s="1003"/>
      <c r="LKG279" s="1003"/>
      <c r="LKH279" s="1003"/>
      <c r="LKI279" s="1003"/>
      <c r="LKJ279" s="1003"/>
      <c r="LKK279" s="1004"/>
      <c r="LKL279" s="1004"/>
      <c r="LKM279" s="1004"/>
      <c r="LKN279" s="1004"/>
      <c r="LKO279" s="1004"/>
      <c r="LKP279" s="1003"/>
      <c r="LKQ279" s="1003"/>
      <c r="LKR279" s="1004"/>
      <c r="LKS279" s="1004"/>
      <c r="LKT279" s="1003"/>
      <c r="LKU279" s="1003"/>
      <c r="LKV279" s="1004"/>
      <c r="LKW279" s="1004"/>
      <c r="LKX279" s="1003"/>
      <c r="LKY279" s="1003"/>
      <c r="LKZ279" s="1003"/>
      <c r="LLA279" s="1003"/>
      <c r="LLB279" s="1003"/>
      <c r="LLC279" s="1003"/>
      <c r="LLD279" s="1003"/>
      <c r="LLE279" s="1004"/>
      <c r="LLF279" s="1004"/>
      <c r="LLG279" s="1003"/>
      <c r="LLH279" s="1003"/>
      <c r="LLI279" s="1004"/>
      <c r="LLJ279" s="1004"/>
      <c r="LLK279" s="1003"/>
      <c r="LLL279" s="1003"/>
      <c r="LLM279" s="1003"/>
      <c r="LLN279" s="1003"/>
      <c r="LLO279" s="1003"/>
      <c r="LLP279" s="1001"/>
      <c r="LLQ279" s="1005"/>
      <c r="LLR279" s="1003"/>
      <c r="LLS279" s="1003"/>
      <c r="LLT279" s="1003"/>
      <c r="LLU279" s="1003"/>
      <c r="LLV279" s="1003"/>
      <c r="LLW279" s="1003"/>
      <c r="LLX279" s="1003"/>
      <c r="LLY279" s="1006"/>
      <c r="LLZ279" s="1006"/>
      <c r="LMA279" s="1006"/>
      <c r="LMB279" s="1006"/>
      <c r="LMC279" s="1006"/>
      <c r="LMD279" s="1006"/>
      <c r="LME279" s="1006"/>
      <c r="LMF279" s="1006"/>
      <c r="LMG279" s="1006"/>
      <c r="LMH279" s="1006"/>
      <c r="LMI279" s="1006"/>
      <c r="LMJ279" s="1006"/>
      <c r="LMK279" s="1006"/>
      <c r="LML279" s="1006"/>
      <c r="LMM279" s="1006"/>
      <c r="LMN279" s="1006"/>
      <c r="LMO279" s="1006"/>
      <c r="LMP279" s="1006"/>
      <c r="LMQ279" s="1006"/>
      <c r="LMR279" s="1006"/>
      <c r="LMS279" s="1006"/>
      <c r="LMT279" s="1006"/>
      <c r="LMU279" s="1006"/>
      <c r="LMV279" s="1006"/>
      <c r="LMW279" s="1006"/>
      <c r="LMX279" s="1006"/>
      <c r="LMY279" s="1006"/>
      <c r="LMZ279" s="1006"/>
      <c r="LNA279" s="1006"/>
      <c r="LNB279" s="1006"/>
      <c r="LNC279" s="1006"/>
      <c r="LND279" s="1006"/>
      <c r="LNE279" s="1006"/>
      <c r="LNF279" s="1006"/>
      <c r="LNG279" s="1006"/>
      <c r="LNH279" s="1006"/>
      <c r="LNI279" s="1006"/>
      <c r="LNJ279" s="1006"/>
      <c r="LNK279" s="1006"/>
      <c r="LNL279" s="1006"/>
      <c r="LNM279" s="1006"/>
      <c r="LNN279" s="1006"/>
      <c r="LNO279" s="1006"/>
      <c r="LNP279" s="1006"/>
      <c r="LNQ279" s="1003"/>
      <c r="LNR279" s="1003"/>
      <c r="LNS279" s="1003"/>
      <c r="LNT279" s="1003"/>
      <c r="LNU279" s="1003"/>
      <c r="LNV279" s="1003"/>
      <c r="LNW279" s="1003"/>
      <c r="LNX279" s="1003"/>
      <c r="LNY279" s="1003"/>
      <c r="LNZ279" s="1003"/>
      <c r="LOA279" s="1003"/>
      <c r="LOB279" s="1003"/>
      <c r="LOC279" s="1003"/>
      <c r="LOD279" s="1003"/>
      <c r="LOE279" s="1003"/>
      <c r="LOF279" s="1003"/>
      <c r="LOG279" s="1003"/>
      <c r="LOH279" s="1003"/>
      <c r="LOI279" s="1003"/>
      <c r="LOJ279" s="1003"/>
      <c r="LOK279" s="1003"/>
      <c r="LOL279" s="1003"/>
      <c r="LOM279" s="1003"/>
      <c r="LON279" s="1003"/>
      <c r="LOO279" s="1004"/>
      <c r="LOP279" s="1004"/>
      <c r="LOQ279" s="1004"/>
      <c r="LOR279" s="1004"/>
      <c r="LOS279" s="1004"/>
      <c r="LOT279" s="1003"/>
      <c r="LOU279" s="1003"/>
      <c r="LOV279" s="1004"/>
      <c r="LOW279" s="1004"/>
      <c r="LOX279" s="1003"/>
      <c r="LOY279" s="1003"/>
      <c r="LOZ279" s="1004"/>
      <c r="LPA279" s="1004"/>
      <c r="LPB279" s="1003"/>
      <c r="LPC279" s="1003"/>
      <c r="LPD279" s="1003"/>
      <c r="LPE279" s="1003"/>
      <c r="LPF279" s="1003"/>
      <c r="LPG279" s="1003"/>
      <c r="LPH279" s="1003"/>
      <c r="LPI279" s="1004"/>
      <c r="LPJ279" s="1004"/>
      <c r="LPK279" s="1003"/>
      <c r="LPL279" s="1003"/>
      <c r="LPM279" s="1004"/>
      <c r="LPN279" s="1004"/>
      <c r="LPO279" s="1003"/>
      <c r="LPP279" s="1003"/>
      <c r="LPQ279" s="1003"/>
      <c r="LPR279" s="1003"/>
      <c r="LPS279" s="1003"/>
      <c r="LPT279" s="1001"/>
      <c r="LPU279" s="1005"/>
      <c r="LPV279" s="1003"/>
      <c r="LPW279" s="1003"/>
      <c r="LPX279" s="1003"/>
      <c r="LPY279" s="1003"/>
      <c r="LPZ279" s="1003"/>
      <c r="LQA279" s="1003"/>
      <c r="LQB279" s="1003"/>
      <c r="LQC279" s="1006"/>
      <c r="LQD279" s="1006"/>
      <c r="LQE279" s="1006"/>
      <c r="LQF279" s="1006"/>
      <c r="LQG279" s="1006"/>
      <c r="LQH279" s="1006"/>
      <c r="LQI279" s="1006"/>
      <c r="LQJ279" s="1006"/>
      <c r="LQK279" s="1006"/>
      <c r="LQL279" s="1006"/>
      <c r="LQM279" s="1006"/>
      <c r="LQN279" s="1006"/>
      <c r="LQO279" s="1006"/>
      <c r="LQP279" s="1006"/>
      <c r="LQQ279" s="1006"/>
      <c r="LQR279" s="1006"/>
      <c r="LQS279" s="1006"/>
      <c r="LQT279" s="1006"/>
      <c r="LQU279" s="1006"/>
      <c r="LQV279" s="1006"/>
      <c r="LQW279" s="1006"/>
      <c r="LQX279" s="1006"/>
      <c r="LQY279" s="1006"/>
      <c r="LQZ279" s="1006"/>
      <c r="LRA279" s="1006"/>
      <c r="LRB279" s="1006"/>
      <c r="LRC279" s="1006"/>
      <c r="LRD279" s="1006"/>
      <c r="LRE279" s="1006"/>
      <c r="LRF279" s="1006"/>
      <c r="LRG279" s="1006"/>
      <c r="LRH279" s="1006"/>
      <c r="LRI279" s="1006"/>
      <c r="LRJ279" s="1006"/>
      <c r="LRK279" s="1006"/>
      <c r="LRL279" s="1006"/>
      <c r="LRM279" s="1006"/>
      <c r="LRN279" s="1006"/>
      <c r="LRO279" s="1006"/>
      <c r="LRP279" s="1006"/>
      <c r="LRQ279" s="1006"/>
      <c r="LRR279" s="1006"/>
      <c r="LRS279" s="1006"/>
      <c r="LRT279" s="1006"/>
      <c r="LRU279" s="1003"/>
      <c r="LRV279" s="1003"/>
      <c r="LRW279" s="1003"/>
      <c r="LRX279" s="1003"/>
      <c r="LRY279" s="1003"/>
      <c r="LRZ279" s="1003"/>
      <c r="LSA279" s="1003"/>
      <c r="LSB279" s="1003"/>
      <c r="LSC279" s="1003"/>
      <c r="LSD279" s="1003"/>
      <c r="LSE279" s="1003"/>
      <c r="LSF279" s="1003"/>
      <c r="LSG279" s="1003"/>
      <c r="LSH279" s="1003"/>
      <c r="LSI279" s="1003"/>
      <c r="LSJ279" s="1003"/>
      <c r="LSK279" s="1003"/>
      <c r="LSL279" s="1003"/>
      <c r="LSM279" s="1003"/>
      <c r="LSN279" s="1003"/>
      <c r="LSO279" s="1003"/>
      <c r="LSP279" s="1003"/>
      <c r="LSQ279" s="1003"/>
      <c r="LSR279" s="1003"/>
      <c r="LSS279" s="1004"/>
      <c r="LST279" s="1004"/>
      <c r="LSU279" s="1004"/>
      <c r="LSV279" s="1004"/>
      <c r="LSW279" s="1004"/>
      <c r="LSX279" s="1003"/>
      <c r="LSY279" s="1003"/>
      <c r="LSZ279" s="1004"/>
      <c r="LTA279" s="1004"/>
      <c r="LTB279" s="1003"/>
      <c r="LTC279" s="1003"/>
      <c r="LTD279" s="1004"/>
      <c r="LTE279" s="1004"/>
      <c r="LTF279" s="1003"/>
      <c r="LTG279" s="1003"/>
      <c r="LTH279" s="1003"/>
      <c r="LTI279" s="1003"/>
      <c r="LTJ279" s="1003"/>
      <c r="LTK279" s="1003"/>
      <c r="LTL279" s="1003"/>
      <c r="LTM279" s="1004"/>
      <c r="LTN279" s="1004"/>
      <c r="LTO279" s="1003"/>
      <c r="LTP279" s="1003"/>
      <c r="LTQ279" s="1004"/>
      <c r="LTR279" s="1004"/>
      <c r="LTS279" s="1003"/>
      <c r="LTT279" s="1003"/>
      <c r="LTU279" s="1003"/>
      <c r="LTV279" s="1003"/>
      <c r="LTW279" s="1003"/>
      <c r="LTX279" s="1001"/>
      <c r="LTY279" s="1005"/>
      <c r="LTZ279" s="1003"/>
      <c r="LUA279" s="1003"/>
      <c r="LUB279" s="1003"/>
      <c r="LUC279" s="1003"/>
      <c r="LUD279" s="1003"/>
      <c r="LUE279" s="1003"/>
      <c r="LUF279" s="1003"/>
      <c r="LUG279" s="1006"/>
      <c r="LUH279" s="1006"/>
      <c r="LUI279" s="1006"/>
      <c r="LUJ279" s="1006"/>
      <c r="LUK279" s="1006"/>
      <c r="LUL279" s="1006"/>
      <c r="LUM279" s="1006"/>
      <c r="LUN279" s="1006"/>
      <c r="LUO279" s="1006"/>
      <c r="LUP279" s="1006"/>
      <c r="LUQ279" s="1006"/>
      <c r="LUR279" s="1006"/>
      <c r="LUS279" s="1006"/>
      <c r="LUT279" s="1006"/>
      <c r="LUU279" s="1006"/>
      <c r="LUV279" s="1006"/>
      <c r="LUW279" s="1006"/>
      <c r="LUX279" s="1006"/>
      <c r="LUY279" s="1006"/>
      <c r="LUZ279" s="1006"/>
      <c r="LVA279" s="1006"/>
      <c r="LVB279" s="1006"/>
      <c r="LVC279" s="1006"/>
      <c r="LVD279" s="1006"/>
      <c r="LVE279" s="1006"/>
      <c r="LVF279" s="1006"/>
      <c r="LVG279" s="1006"/>
      <c r="LVH279" s="1006"/>
      <c r="LVI279" s="1006"/>
      <c r="LVJ279" s="1006"/>
      <c r="LVK279" s="1006"/>
      <c r="LVL279" s="1006"/>
      <c r="LVM279" s="1006"/>
      <c r="LVN279" s="1006"/>
      <c r="LVO279" s="1006"/>
      <c r="LVP279" s="1006"/>
      <c r="LVQ279" s="1006"/>
      <c r="LVR279" s="1006"/>
      <c r="LVS279" s="1006"/>
      <c r="LVT279" s="1006"/>
      <c r="LVU279" s="1006"/>
      <c r="LVV279" s="1006"/>
      <c r="LVW279" s="1006"/>
      <c r="LVX279" s="1006"/>
      <c r="LVY279" s="1003"/>
      <c r="LVZ279" s="1003"/>
      <c r="LWA279" s="1003"/>
      <c r="LWB279" s="1003"/>
      <c r="LWC279" s="1003"/>
      <c r="LWD279" s="1003"/>
      <c r="LWE279" s="1003"/>
      <c r="LWF279" s="1003"/>
      <c r="LWG279" s="1003"/>
      <c r="LWH279" s="1003"/>
      <c r="LWI279" s="1003"/>
      <c r="LWJ279" s="1003"/>
      <c r="LWK279" s="1003"/>
      <c r="LWL279" s="1003"/>
      <c r="LWM279" s="1003"/>
      <c r="LWN279" s="1003"/>
      <c r="LWO279" s="1003"/>
      <c r="LWP279" s="1003"/>
      <c r="LWQ279" s="1003"/>
      <c r="LWR279" s="1003"/>
      <c r="LWS279" s="1003"/>
      <c r="LWT279" s="1003"/>
      <c r="LWU279" s="1003"/>
      <c r="LWV279" s="1003"/>
      <c r="LWW279" s="1004"/>
      <c r="LWX279" s="1004"/>
      <c r="LWY279" s="1004"/>
      <c r="LWZ279" s="1004"/>
      <c r="LXA279" s="1004"/>
      <c r="LXB279" s="1003"/>
      <c r="LXC279" s="1003"/>
      <c r="LXD279" s="1004"/>
      <c r="LXE279" s="1004"/>
      <c r="LXF279" s="1003"/>
      <c r="LXG279" s="1003"/>
      <c r="LXH279" s="1004"/>
      <c r="LXI279" s="1004"/>
      <c r="LXJ279" s="1003"/>
      <c r="LXK279" s="1003"/>
      <c r="LXL279" s="1003"/>
      <c r="LXM279" s="1003"/>
      <c r="LXN279" s="1003"/>
      <c r="LXO279" s="1003"/>
      <c r="LXP279" s="1003"/>
      <c r="LXQ279" s="1004"/>
      <c r="LXR279" s="1004"/>
      <c r="LXS279" s="1003"/>
      <c r="LXT279" s="1003"/>
      <c r="LXU279" s="1004"/>
      <c r="LXV279" s="1004"/>
      <c r="LXW279" s="1003"/>
      <c r="LXX279" s="1003"/>
      <c r="LXY279" s="1003"/>
      <c r="LXZ279" s="1003"/>
      <c r="LYA279" s="1003"/>
      <c r="LYB279" s="1001"/>
      <c r="LYC279" s="1005"/>
      <c r="LYD279" s="1003"/>
      <c r="LYE279" s="1003"/>
      <c r="LYF279" s="1003"/>
      <c r="LYG279" s="1003"/>
      <c r="LYH279" s="1003"/>
      <c r="LYI279" s="1003"/>
      <c r="LYJ279" s="1003"/>
      <c r="LYK279" s="1006"/>
      <c r="LYL279" s="1006"/>
      <c r="LYM279" s="1006"/>
      <c r="LYN279" s="1006"/>
      <c r="LYO279" s="1006"/>
      <c r="LYP279" s="1006"/>
      <c r="LYQ279" s="1006"/>
      <c r="LYR279" s="1006"/>
      <c r="LYS279" s="1006"/>
      <c r="LYT279" s="1006"/>
      <c r="LYU279" s="1006"/>
      <c r="LYV279" s="1006"/>
      <c r="LYW279" s="1006"/>
      <c r="LYX279" s="1006"/>
      <c r="LYY279" s="1006"/>
      <c r="LYZ279" s="1006"/>
      <c r="LZA279" s="1006"/>
      <c r="LZB279" s="1006"/>
      <c r="LZC279" s="1006"/>
      <c r="LZD279" s="1006"/>
      <c r="LZE279" s="1006"/>
      <c r="LZF279" s="1006"/>
      <c r="LZG279" s="1006"/>
      <c r="LZH279" s="1006"/>
      <c r="LZI279" s="1006"/>
      <c r="LZJ279" s="1006"/>
      <c r="LZK279" s="1006"/>
      <c r="LZL279" s="1006"/>
      <c r="LZM279" s="1006"/>
      <c r="LZN279" s="1006"/>
      <c r="LZO279" s="1006"/>
      <c r="LZP279" s="1006"/>
      <c r="LZQ279" s="1006"/>
      <c r="LZR279" s="1006"/>
      <c r="LZS279" s="1006"/>
      <c r="LZT279" s="1006"/>
      <c r="LZU279" s="1006"/>
      <c r="LZV279" s="1006"/>
      <c r="LZW279" s="1006"/>
      <c r="LZX279" s="1006"/>
      <c r="LZY279" s="1006"/>
      <c r="LZZ279" s="1006"/>
      <c r="MAA279" s="1006"/>
      <c r="MAB279" s="1006"/>
      <c r="MAC279" s="1003"/>
      <c r="MAD279" s="1003"/>
      <c r="MAE279" s="1003"/>
      <c r="MAF279" s="1003"/>
      <c r="MAG279" s="1003"/>
      <c r="MAH279" s="1003"/>
      <c r="MAI279" s="1003"/>
      <c r="MAJ279" s="1003"/>
      <c r="MAK279" s="1003"/>
      <c r="MAL279" s="1003"/>
      <c r="MAM279" s="1003"/>
      <c r="MAN279" s="1003"/>
      <c r="MAO279" s="1003"/>
      <c r="MAP279" s="1003"/>
      <c r="MAQ279" s="1003"/>
      <c r="MAR279" s="1003"/>
      <c r="MAS279" s="1003"/>
      <c r="MAT279" s="1003"/>
      <c r="MAU279" s="1003"/>
      <c r="MAV279" s="1003"/>
      <c r="MAW279" s="1003"/>
      <c r="MAX279" s="1003"/>
      <c r="MAY279" s="1003"/>
      <c r="MAZ279" s="1003"/>
      <c r="MBA279" s="1004"/>
      <c r="MBB279" s="1004"/>
      <c r="MBC279" s="1004"/>
      <c r="MBD279" s="1004"/>
      <c r="MBE279" s="1004"/>
      <c r="MBF279" s="1003"/>
      <c r="MBG279" s="1003"/>
      <c r="MBH279" s="1004"/>
      <c r="MBI279" s="1004"/>
      <c r="MBJ279" s="1003"/>
      <c r="MBK279" s="1003"/>
      <c r="MBL279" s="1004"/>
      <c r="MBM279" s="1004"/>
      <c r="MBN279" s="1003"/>
      <c r="MBO279" s="1003"/>
      <c r="MBP279" s="1003"/>
      <c r="MBQ279" s="1003"/>
      <c r="MBR279" s="1003"/>
      <c r="MBS279" s="1003"/>
      <c r="MBT279" s="1003"/>
      <c r="MBU279" s="1004"/>
      <c r="MBV279" s="1004"/>
      <c r="MBW279" s="1003"/>
      <c r="MBX279" s="1003"/>
      <c r="MBY279" s="1004"/>
      <c r="MBZ279" s="1004"/>
      <c r="MCA279" s="1003"/>
      <c r="MCB279" s="1003"/>
      <c r="MCC279" s="1003"/>
      <c r="MCD279" s="1003"/>
      <c r="MCE279" s="1003"/>
      <c r="MCF279" s="1001"/>
      <c r="MCG279" s="1005"/>
      <c r="MCH279" s="1003"/>
      <c r="MCI279" s="1003"/>
      <c r="MCJ279" s="1003"/>
      <c r="MCK279" s="1003"/>
      <c r="MCL279" s="1003"/>
      <c r="MCM279" s="1003"/>
      <c r="MCN279" s="1003"/>
      <c r="MCO279" s="1006"/>
      <c r="MCP279" s="1006"/>
      <c r="MCQ279" s="1006"/>
      <c r="MCR279" s="1006"/>
      <c r="MCS279" s="1006"/>
      <c r="MCT279" s="1006"/>
      <c r="MCU279" s="1006"/>
      <c r="MCV279" s="1006"/>
      <c r="MCW279" s="1006"/>
      <c r="MCX279" s="1006"/>
      <c r="MCY279" s="1006"/>
      <c r="MCZ279" s="1006"/>
      <c r="MDA279" s="1006"/>
      <c r="MDB279" s="1006"/>
      <c r="MDC279" s="1006"/>
      <c r="MDD279" s="1006"/>
      <c r="MDE279" s="1006"/>
      <c r="MDF279" s="1006"/>
      <c r="MDG279" s="1006"/>
      <c r="MDH279" s="1006"/>
      <c r="MDI279" s="1006"/>
      <c r="MDJ279" s="1006"/>
      <c r="MDK279" s="1006"/>
      <c r="MDL279" s="1006"/>
      <c r="MDM279" s="1006"/>
      <c r="MDN279" s="1006"/>
      <c r="MDO279" s="1006"/>
      <c r="MDP279" s="1006"/>
      <c r="MDQ279" s="1006"/>
      <c r="MDR279" s="1006"/>
      <c r="MDS279" s="1006"/>
      <c r="MDT279" s="1006"/>
      <c r="MDU279" s="1006"/>
      <c r="MDV279" s="1006"/>
      <c r="MDW279" s="1006"/>
      <c r="MDX279" s="1006"/>
      <c r="MDY279" s="1006"/>
      <c r="MDZ279" s="1006"/>
      <c r="MEA279" s="1006"/>
      <c r="MEB279" s="1006"/>
      <c r="MEC279" s="1006"/>
      <c r="MED279" s="1006"/>
      <c r="MEE279" s="1006"/>
      <c r="MEF279" s="1006"/>
      <c r="MEG279" s="1003"/>
      <c r="MEH279" s="1003"/>
      <c r="MEI279" s="1003"/>
      <c r="MEJ279" s="1003"/>
      <c r="MEK279" s="1003"/>
      <c r="MEL279" s="1003"/>
      <c r="MEM279" s="1003"/>
      <c r="MEN279" s="1003"/>
      <c r="MEO279" s="1003"/>
      <c r="MEP279" s="1003"/>
      <c r="MEQ279" s="1003"/>
      <c r="MER279" s="1003"/>
      <c r="MES279" s="1003"/>
      <c r="MET279" s="1003"/>
      <c r="MEU279" s="1003"/>
      <c r="MEV279" s="1003"/>
      <c r="MEW279" s="1003"/>
      <c r="MEX279" s="1003"/>
      <c r="MEY279" s="1003"/>
      <c r="MEZ279" s="1003"/>
      <c r="MFA279" s="1003"/>
      <c r="MFB279" s="1003"/>
      <c r="MFC279" s="1003"/>
      <c r="MFD279" s="1003"/>
      <c r="MFE279" s="1004"/>
      <c r="MFF279" s="1004"/>
      <c r="MFG279" s="1004"/>
      <c r="MFH279" s="1004"/>
      <c r="MFI279" s="1004"/>
      <c r="MFJ279" s="1003"/>
      <c r="MFK279" s="1003"/>
      <c r="MFL279" s="1004"/>
      <c r="MFM279" s="1004"/>
      <c r="MFN279" s="1003"/>
      <c r="MFO279" s="1003"/>
      <c r="MFP279" s="1004"/>
      <c r="MFQ279" s="1004"/>
      <c r="MFR279" s="1003"/>
      <c r="MFS279" s="1003"/>
      <c r="MFT279" s="1003"/>
      <c r="MFU279" s="1003"/>
      <c r="MFV279" s="1003"/>
      <c r="MFW279" s="1003"/>
      <c r="MFX279" s="1003"/>
      <c r="MFY279" s="1004"/>
      <c r="MFZ279" s="1004"/>
      <c r="MGA279" s="1003"/>
      <c r="MGB279" s="1003"/>
      <c r="MGC279" s="1004"/>
      <c r="MGD279" s="1004"/>
      <c r="MGE279" s="1003"/>
      <c r="MGF279" s="1003"/>
      <c r="MGG279" s="1003"/>
      <c r="MGH279" s="1003"/>
      <c r="MGI279" s="1003"/>
      <c r="MGJ279" s="1001"/>
      <c r="MGK279" s="1005"/>
      <c r="MGL279" s="1003"/>
      <c r="MGM279" s="1003"/>
      <c r="MGN279" s="1003"/>
      <c r="MGO279" s="1003"/>
      <c r="MGP279" s="1003"/>
      <c r="MGQ279" s="1003"/>
      <c r="MGR279" s="1003"/>
      <c r="MGS279" s="1006"/>
      <c r="MGT279" s="1006"/>
      <c r="MGU279" s="1006"/>
      <c r="MGV279" s="1006"/>
      <c r="MGW279" s="1006"/>
      <c r="MGX279" s="1006"/>
      <c r="MGY279" s="1006"/>
      <c r="MGZ279" s="1006"/>
      <c r="MHA279" s="1006"/>
      <c r="MHB279" s="1006"/>
      <c r="MHC279" s="1006"/>
      <c r="MHD279" s="1006"/>
      <c r="MHE279" s="1006"/>
      <c r="MHF279" s="1006"/>
      <c r="MHG279" s="1006"/>
      <c r="MHH279" s="1006"/>
      <c r="MHI279" s="1006"/>
      <c r="MHJ279" s="1006"/>
      <c r="MHK279" s="1006"/>
      <c r="MHL279" s="1006"/>
      <c r="MHM279" s="1006"/>
      <c r="MHN279" s="1006"/>
      <c r="MHO279" s="1006"/>
      <c r="MHP279" s="1006"/>
      <c r="MHQ279" s="1006"/>
      <c r="MHR279" s="1006"/>
      <c r="MHS279" s="1006"/>
      <c r="MHT279" s="1006"/>
      <c r="MHU279" s="1006"/>
      <c r="MHV279" s="1006"/>
      <c r="MHW279" s="1006"/>
      <c r="MHX279" s="1006"/>
      <c r="MHY279" s="1006"/>
      <c r="MHZ279" s="1006"/>
      <c r="MIA279" s="1006"/>
      <c r="MIB279" s="1006"/>
      <c r="MIC279" s="1006"/>
      <c r="MID279" s="1006"/>
      <c r="MIE279" s="1006"/>
      <c r="MIF279" s="1006"/>
      <c r="MIG279" s="1006"/>
      <c r="MIH279" s="1006"/>
      <c r="MII279" s="1006"/>
      <c r="MIJ279" s="1006"/>
      <c r="MIK279" s="1003"/>
      <c r="MIL279" s="1003"/>
      <c r="MIM279" s="1003"/>
      <c r="MIN279" s="1003"/>
      <c r="MIO279" s="1003"/>
      <c r="MIP279" s="1003"/>
      <c r="MIQ279" s="1003"/>
      <c r="MIR279" s="1003"/>
      <c r="MIS279" s="1003"/>
      <c r="MIT279" s="1003"/>
      <c r="MIU279" s="1003"/>
      <c r="MIV279" s="1003"/>
      <c r="MIW279" s="1003"/>
      <c r="MIX279" s="1003"/>
      <c r="MIY279" s="1003"/>
      <c r="MIZ279" s="1003"/>
      <c r="MJA279" s="1003"/>
      <c r="MJB279" s="1003"/>
      <c r="MJC279" s="1003"/>
      <c r="MJD279" s="1003"/>
      <c r="MJE279" s="1003"/>
      <c r="MJF279" s="1003"/>
      <c r="MJG279" s="1003"/>
      <c r="MJH279" s="1003"/>
      <c r="MJI279" s="1004"/>
      <c r="MJJ279" s="1004"/>
      <c r="MJK279" s="1004"/>
      <c r="MJL279" s="1004"/>
      <c r="MJM279" s="1004"/>
      <c r="MJN279" s="1003"/>
      <c r="MJO279" s="1003"/>
      <c r="MJP279" s="1004"/>
      <c r="MJQ279" s="1004"/>
      <c r="MJR279" s="1003"/>
      <c r="MJS279" s="1003"/>
      <c r="MJT279" s="1004"/>
      <c r="MJU279" s="1004"/>
      <c r="MJV279" s="1003"/>
      <c r="MJW279" s="1003"/>
      <c r="MJX279" s="1003"/>
      <c r="MJY279" s="1003"/>
      <c r="MJZ279" s="1003"/>
      <c r="MKA279" s="1003"/>
      <c r="MKB279" s="1003"/>
      <c r="MKC279" s="1004"/>
      <c r="MKD279" s="1004"/>
      <c r="MKE279" s="1003"/>
      <c r="MKF279" s="1003"/>
      <c r="MKG279" s="1004"/>
      <c r="MKH279" s="1004"/>
      <c r="MKI279" s="1003"/>
      <c r="MKJ279" s="1003"/>
      <c r="MKK279" s="1003"/>
      <c r="MKL279" s="1003"/>
      <c r="MKM279" s="1003"/>
      <c r="MKN279" s="1001"/>
      <c r="MKO279" s="1005"/>
      <c r="MKP279" s="1003"/>
      <c r="MKQ279" s="1003"/>
      <c r="MKR279" s="1003"/>
      <c r="MKS279" s="1003"/>
      <c r="MKT279" s="1003"/>
      <c r="MKU279" s="1003"/>
      <c r="MKV279" s="1003"/>
      <c r="MKW279" s="1006"/>
      <c r="MKX279" s="1006"/>
      <c r="MKY279" s="1006"/>
      <c r="MKZ279" s="1006"/>
      <c r="MLA279" s="1006"/>
      <c r="MLB279" s="1006"/>
      <c r="MLC279" s="1006"/>
      <c r="MLD279" s="1006"/>
      <c r="MLE279" s="1006"/>
      <c r="MLF279" s="1006"/>
      <c r="MLG279" s="1006"/>
      <c r="MLH279" s="1006"/>
      <c r="MLI279" s="1006"/>
      <c r="MLJ279" s="1006"/>
      <c r="MLK279" s="1006"/>
      <c r="MLL279" s="1006"/>
      <c r="MLM279" s="1006"/>
      <c r="MLN279" s="1006"/>
      <c r="MLO279" s="1006"/>
      <c r="MLP279" s="1006"/>
      <c r="MLQ279" s="1006"/>
      <c r="MLR279" s="1006"/>
      <c r="MLS279" s="1006"/>
      <c r="MLT279" s="1006"/>
      <c r="MLU279" s="1006"/>
      <c r="MLV279" s="1006"/>
      <c r="MLW279" s="1006"/>
      <c r="MLX279" s="1006"/>
      <c r="MLY279" s="1006"/>
      <c r="MLZ279" s="1006"/>
      <c r="MMA279" s="1006"/>
      <c r="MMB279" s="1006"/>
      <c r="MMC279" s="1006"/>
      <c r="MMD279" s="1006"/>
      <c r="MME279" s="1006"/>
      <c r="MMF279" s="1006"/>
      <c r="MMG279" s="1006"/>
      <c r="MMH279" s="1006"/>
      <c r="MMI279" s="1006"/>
      <c r="MMJ279" s="1006"/>
      <c r="MMK279" s="1006"/>
      <c r="MML279" s="1006"/>
      <c r="MMM279" s="1006"/>
      <c r="MMN279" s="1006"/>
      <c r="MMO279" s="1003"/>
      <c r="MMP279" s="1003"/>
      <c r="MMQ279" s="1003"/>
      <c r="MMR279" s="1003"/>
      <c r="MMS279" s="1003"/>
      <c r="MMT279" s="1003"/>
      <c r="MMU279" s="1003"/>
      <c r="MMV279" s="1003"/>
      <c r="MMW279" s="1003"/>
      <c r="MMX279" s="1003"/>
      <c r="MMY279" s="1003"/>
      <c r="MMZ279" s="1003"/>
      <c r="MNA279" s="1003"/>
      <c r="MNB279" s="1003"/>
      <c r="MNC279" s="1003"/>
      <c r="MND279" s="1003"/>
      <c r="MNE279" s="1003"/>
      <c r="MNF279" s="1003"/>
      <c r="MNG279" s="1003"/>
      <c r="MNH279" s="1003"/>
      <c r="MNI279" s="1003"/>
      <c r="MNJ279" s="1003"/>
      <c r="MNK279" s="1003"/>
      <c r="MNL279" s="1003"/>
      <c r="MNM279" s="1004"/>
      <c r="MNN279" s="1004"/>
      <c r="MNO279" s="1004"/>
      <c r="MNP279" s="1004"/>
      <c r="MNQ279" s="1004"/>
      <c r="MNR279" s="1003"/>
      <c r="MNS279" s="1003"/>
      <c r="MNT279" s="1004"/>
      <c r="MNU279" s="1004"/>
      <c r="MNV279" s="1003"/>
      <c r="MNW279" s="1003"/>
      <c r="MNX279" s="1004"/>
      <c r="MNY279" s="1004"/>
      <c r="MNZ279" s="1003"/>
      <c r="MOA279" s="1003"/>
      <c r="MOB279" s="1003"/>
      <c r="MOC279" s="1003"/>
      <c r="MOD279" s="1003"/>
      <c r="MOE279" s="1003"/>
      <c r="MOF279" s="1003"/>
      <c r="MOG279" s="1004"/>
      <c r="MOH279" s="1004"/>
      <c r="MOI279" s="1003"/>
      <c r="MOJ279" s="1003"/>
      <c r="MOK279" s="1004"/>
      <c r="MOL279" s="1004"/>
      <c r="MOM279" s="1003"/>
      <c r="MON279" s="1003"/>
      <c r="MOO279" s="1003"/>
      <c r="MOP279" s="1003"/>
      <c r="MOQ279" s="1003"/>
      <c r="MOR279" s="1001"/>
      <c r="MOS279" s="1005"/>
      <c r="MOT279" s="1003"/>
      <c r="MOU279" s="1003"/>
      <c r="MOV279" s="1003"/>
      <c r="MOW279" s="1003"/>
      <c r="MOX279" s="1003"/>
      <c r="MOY279" s="1003"/>
      <c r="MOZ279" s="1003"/>
      <c r="MPA279" s="1006"/>
      <c r="MPB279" s="1006"/>
      <c r="MPC279" s="1006"/>
      <c r="MPD279" s="1006"/>
      <c r="MPE279" s="1006"/>
      <c r="MPF279" s="1006"/>
      <c r="MPG279" s="1006"/>
      <c r="MPH279" s="1006"/>
      <c r="MPI279" s="1006"/>
      <c r="MPJ279" s="1006"/>
      <c r="MPK279" s="1006"/>
      <c r="MPL279" s="1006"/>
      <c r="MPM279" s="1006"/>
      <c r="MPN279" s="1006"/>
      <c r="MPO279" s="1006"/>
      <c r="MPP279" s="1006"/>
      <c r="MPQ279" s="1006"/>
      <c r="MPR279" s="1006"/>
      <c r="MPS279" s="1006"/>
      <c r="MPT279" s="1006"/>
      <c r="MPU279" s="1006"/>
      <c r="MPV279" s="1006"/>
      <c r="MPW279" s="1006"/>
      <c r="MPX279" s="1006"/>
      <c r="MPY279" s="1006"/>
      <c r="MPZ279" s="1006"/>
      <c r="MQA279" s="1006"/>
      <c r="MQB279" s="1006"/>
      <c r="MQC279" s="1006"/>
      <c r="MQD279" s="1006"/>
      <c r="MQE279" s="1006"/>
      <c r="MQF279" s="1006"/>
      <c r="MQG279" s="1006"/>
      <c r="MQH279" s="1006"/>
      <c r="MQI279" s="1006"/>
      <c r="MQJ279" s="1006"/>
      <c r="MQK279" s="1006"/>
      <c r="MQL279" s="1006"/>
      <c r="MQM279" s="1006"/>
      <c r="MQN279" s="1006"/>
      <c r="MQO279" s="1006"/>
      <c r="MQP279" s="1006"/>
      <c r="MQQ279" s="1006"/>
      <c r="MQR279" s="1006"/>
      <c r="MQS279" s="1003"/>
      <c r="MQT279" s="1003"/>
      <c r="MQU279" s="1003"/>
      <c r="MQV279" s="1003"/>
      <c r="MQW279" s="1003"/>
      <c r="MQX279" s="1003"/>
      <c r="MQY279" s="1003"/>
      <c r="MQZ279" s="1003"/>
      <c r="MRA279" s="1003"/>
      <c r="MRB279" s="1003"/>
      <c r="MRC279" s="1003"/>
      <c r="MRD279" s="1003"/>
      <c r="MRE279" s="1003"/>
      <c r="MRF279" s="1003"/>
      <c r="MRG279" s="1003"/>
      <c r="MRH279" s="1003"/>
      <c r="MRI279" s="1003"/>
      <c r="MRJ279" s="1003"/>
      <c r="MRK279" s="1003"/>
      <c r="MRL279" s="1003"/>
      <c r="MRM279" s="1003"/>
      <c r="MRN279" s="1003"/>
      <c r="MRO279" s="1003"/>
      <c r="MRP279" s="1003"/>
      <c r="MRQ279" s="1004"/>
      <c r="MRR279" s="1004"/>
      <c r="MRS279" s="1004"/>
      <c r="MRT279" s="1004"/>
      <c r="MRU279" s="1004"/>
      <c r="MRV279" s="1003"/>
      <c r="MRW279" s="1003"/>
      <c r="MRX279" s="1004"/>
      <c r="MRY279" s="1004"/>
      <c r="MRZ279" s="1003"/>
      <c r="MSA279" s="1003"/>
      <c r="MSB279" s="1004"/>
      <c r="MSC279" s="1004"/>
      <c r="MSD279" s="1003"/>
      <c r="MSE279" s="1003"/>
      <c r="MSF279" s="1003"/>
      <c r="MSG279" s="1003"/>
      <c r="MSH279" s="1003"/>
      <c r="MSI279" s="1003"/>
      <c r="MSJ279" s="1003"/>
      <c r="MSK279" s="1004"/>
      <c r="MSL279" s="1004"/>
      <c r="MSM279" s="1003"/>
      <c r="MSN279" s="1003"/>
      <c r="MSO279" s="1004"/>
      <c r="MSP279" s="1004"/>
      <c r="MSQ279" s="1003"/>
      <c r="MSR279" s="1003"/>
      <c r="MSS279" s="1003"/>
      <c r="MST279" s="1003"/>
      <c r="MSU279" s="1003"/>
      <c r="MSV279" s="1001"/>
      <c r="MSW279" s="1005"/>
      <c r="MSX279" s="1003"/>
      <c r="MSY279" s="1003"/>
      <c r="MSZ279" s="1003"/>
      <c r="MTA279" s="1003"/>
      <c r="MTB279" s="1003"/>
      <c r="MTC279" s="1003"/>
      <c r="MTD279" s="1003"/>
      <c r="MTE279" s="1006"/>
      <c r="MTF279" s="1006"/>
      <c r="MTG279" s="1006"/>
      <c r="MTH279" s="1006"/>
      <c r="MTI279" s="1006"/>
      <c r="MTJ279" s="1006"/>
      <c r="MTK279" s="1006"/>
      <c r="MTL279" s="1006"/>
      <c r="MTM279" s="1006"/>
      <c r="MTN279" s="1006"/>
      <c r="MTO279" s="1006"/>
      <c r="MTP279" s="1006"/>
      <c r="MTQ279" s="1006"/>
      <c r="MTR279" s="1006"/>
      <c r="MTS279" s="1006"/>
      <c r="MTT279" s="1006"/>
      <c r="MTU279" s="1006"/>
      <c r="MTV279" s="1006"/>
      <c r="MTW279" s="1006"/>
      <c r="MTX279" s="1006"/>
      <c r="MTY279" s="1006"/>
      <c r="MTZ279" s="1006"/>
      <c r="MUA279" s="1006"/>
      <c r="MUB279" s="1006"/>
      <c r="MUC279" s="1006"/>
      <c r="MUD279" s="1006"/>
      <c r="MUE279" s="1006"/>
      <c r="MUF279" s="1006"/>
      <c r="MUG279" s="1006"/>
      <c r="MUH279" s="1006"/>
      <c r="MUI279" s="1006"/>
      <c r="MUJ279" s="1006"/>
      <c r="MUK279" s="1006"/>
      <c r="MUL279" s="1006"/>
      <c r="MUM279" s="1006"/>
      <c r="MUN279" s="1006"/>
      <c r="MUO279" s="1006"/>
      <c r="MUP279" s="1006"/>
      <c r="MUQ279" s="1006"/>
      <c r="MUR279" s="1006"/>
      <c r="MUS279" s="1006"/>
      <c r="MUT279" s="1006"/>
      <c r="MUU279" s="1006"/>
      <c r="MUV279" s="1006"/>
      <c r="MUW279" s="1003"/>
      <c r="MUX279" s="1003"/>
      <c r="MUY279" s="1003"/>
      <c r="MUZ279" s="1003"/>
      <c r="MVA279" s="1003"/>
      <c r="MVB279" s="1003"/>
      <c r="MVC279" s="1003"/>
      <c r="MVD279" s="1003"/>
      <c r="MVE279" s="1003"/>
      <c r="MVF279" s="1003"/>
      <c r="MVG279" s="1003"/>
      <c r="MVH279" s="1003"/>
      <c r="MVI279" s="1003"/>
      <c r="MVJ279" s="1003"/>
      <c r="MVK279" s="1003"/>
      <c r="MVL279" s="1003"/>
      <c r="MVM279" s="1003"/>
      <c r="MVN279" s="1003"/>
      <c r="MVO279" s="1003"/>
      <c r="MVP279" s="1003"/>
      <c r="MVQ279" s="1003"/>
      <c r="MVR279" s="1003"/>
      <c r="MVS279" s="1003"/>
      <c r="MVT279" s="1003"/>
      <c r="MVU279" s="1004"/>
      <c r="MVV279" s="1004"/>
      <c r="MVW279" s="1004"/>
      <c r="MVX279" s="1004"/>
      <c r="MVY279" s="1004"/>
      <c r="MVZ279" s="1003"/>
      <c r="MWA279" s="1003"/>
      <c r="MWB279" s="1004"/>
      <c r="MWC279" s="1004"/>
      <c r="MWD279" s="1003"/>
      <c r="MWE279" s="1003"/>
      <c r="MWF279" s="1004"/>
      <c r="MWG279" s="1004"/>
      <c r="MWH279" s="1003"/>
      <c r="MWI279" s="1003"/>
      <c r="MWJ279" s="1003"/>
      <c r="MWK279" s="1003"/>
      <c r="MWL279" s="1003"/>
      <c r="MWM279" s="1003"/>
      <c r="MWN279" s="1003"/>
      <c r="MWO279" s="1004"/>
      <c r="MWP279" s="1004"/>
      <c r="MWQ279" s="1003"/>
      <c r="MWR279" s="1003"/>
      <c r="MWS279" s="1004"/>
      <c r="MWT279" s="1004"/>
      <c r="MWU279" s="1003"/>
      <c r="MWV279" s="1003"/>
      <c r="MWW279" s="1003"/>
      <c r="MWX279" s="1003"/>
      <c r="MWY279" s="1003"/>
      <c r="MWZ279" s="1001"/>
      <c r="MXA279" s="1005"/>
      <c r="MXB279" s="1003"/>
      <c r="MXC279" s="1003"/>
      <c r="MXD279" s="1003"/>
      <c r="MXE279" s="1003"/>
      <c r="MXF279" s="1003"/>
      <c r="MXG279" s="1003"/>
      <c r="MXH279" s="1003"/>
      <c r="MXI279" s="1006"/>
      <c r="MXJ279" s="1006"/>
      <c r="MXK279" s="1006"/>
      <c r="MXL279" s="1006"/>
      <c r="MXM279" s="1006"/>
      <c r="MXN279" s="1006"/>
      <c r="MXO279" s="1006"/>
      <c r="MXP279" s="1006"/>
      <c r="MXQ279" s="1006"/>
      <c r="MXR279" s="1006"/>
      <c r="MXS279" s="1006"/>
      <c r="MXT279" s="1006"/>
      <c r="MXU279" s="1006"/>
      <c r="MXV279" s="1006"/>
      <c r="MXW279" s="1006"/>
      <c r="MXX279" s="1006"/>
      <c r="MXY279" s="1006"/>
      <c r="MXZ279" s="1006"/>
      <c r="MYA279" s="1006"/>
      <c r="MYB279" s="1006"/>
      <c r="MYC279" s="1006"/>
      <c r="MYD279" s="1006"/>
      <c r="MYE279" s="1006"/>
      <c r="MYF279" s="1006"/>
      <c r="MYG279" s="1006"/>
      <c r="MYH279" s="1006"/>
      <c r="MYI279" s="1006"/>
      <c r="MYJ279" s="1006"/>
      <c r="MYK279" s="1006"/>
      <c r="MYL279" s="1006"/>
      <c r="MYM279" s="1006"/>
      <c r="MYN279" s="1006"/>
      <c r="MYO279" s="1006"/>
      <c r="MYP279" s="1006"/>
      <c r="MYQ279" s="1006"/>
      <c r="MYR279" s="1006"/>
      <c r="MYS279" s="1006"/>
      <c r="MYT279" s="1006"/>
      <c r="MYU279" s="1006"/>
      <c r="MYV279" s="1006"/>
      <c r="MYW279" s="1006"/>
      <c r="MYX279" s="1006"/>
      <c r="MYY279" s="1006"/>
      <c r="MYZ279" s="1006"/>
      <c r="MZA279" s="1003"/>
      <c r="MZB279" s="1003"/>
      <c r="MZC279" s="1003"/>
      <c r="MZD279" s="1003"/>
      <c r="MZE279" s="1003"/>
      <c r="MZF279" s="1003"/>
      <c r="MZG279" s="1003"/>
      <c r="MZH279" s="1003"/>
      <c r="MZI279" s="1003"/>
      <c r="MZJ279" s="1003"/>
      <c r="MZK279" s="1003"/>
      <c r="MZL279" s="1003"/>
      <c r="MZM279" s="1003"/>
      <c r="MZN279" s="1003"/>
      <c r="MZO279" s="1003"/>
      <c r="MZP279" s="1003"/>
      <c r="MZQ279" s="1003"/>
      <c r="MZR279" s="1003"/>
      <c r="MZS279" s="1003"/>
      <c r="MZT279" s="1003"/>
      <c r="MZU279" s="1003"/>
      <c r="MZV279" s="1003"/>
      <c r="MZW279" s="1003"/>
      <c r="MZX279" s="1003"/>
      <c r="MZY279" s="1004"/>
      <c r="MZZ279" s="1004"/>
      <c r="NAA279" s="1004"/>
      <c r="NAB279" s="1004"/>
      <c r="NAC279" s="1004"/>
      <c r="NAD279" s="1003"/>
      <c r="NAE279" s="1003"/>
      <c r="NAF279" s="1004"/>
      <c r="NAG279" s="1004"/>
      <c r="NAH279" s="1003"/>
      <c r="NAI279" s="1003"/>
      <c r="NAJ279" s="1004"/>
      <c r="NAK279" s="1004"/>
      <c r="NAL279" s="1003"/>
      <c r="NAM279" s="1003"/>
      <c r="NAN279" s="1003"/>
      <c r="NAO279" s="1003"/>
      <c r="NAP279" s="1003"/>
      <c r="NAQ279" s="1003"/>
      <c r="NAR279" s="1003"/>
      <c r="NAS279" s="1004"/>
      <c r="NAT279" s="1004"/>
      <c r="NAU279" s="1003"/>
      <c r="NAV279" s="1003"/>
      <c r="NAW279" s="1004"/>
      <c r="NAX279" s="1004"/>
      <c r="NAY279" s="1003"/>
      <c r="NAZ279" s="1003"/>
      <c r="NBA279" s="1003"/>
      <c r="NBB279" s="1003"/>
      <c r="NBC279" s="1003"/>
      <c r="NBD279" s="1001"/>
      <c r="NBE279" s="1005"/>
      <c r="NBF279" s="1003"/>
      <c r="NBG279" s="1003"/>
      <c r="NBH279" s="1003"/>
      <c r="NBI279" s="1003"/>
      <c r="NBJ279" s="1003"/>
      <c r="NBK279" s="1003"/>
      <c r="NBL279" s="1003"/>
      <c r="NBM279" s="1006"/>
      <c r="NBN279" s="1006"/>
      <c r="NBO279" s="1006"/>
      <c r="NBP279" s="1006"/>
      <c r="NBQ279" s="1006"/>
      <c r="NBR279" s="1006"/>
      <c r="NBS279" s="1006"/>
      <c r="NBT279" s="1006"/>
      <c r="NBU279" s="1006"/>
      <c r="NBV279" s="1006"/>
      <c r="NBW279" s="1006"/>
      <c r="NBX279" s="1006"/>
      <c r="NBY279" s="1006"/>
      <c r="NBZ279" s="1006"/>
      <c r="NCA279" s="1006"/>
      <c r="NCB279" s="1006"/>
      <c r="NCC279" s="1006"/>
      <c r="NCD279" s="1006"/>
      <c r="NCE279" s="1006"/>
      <c r="NCF279" s="1006"/>
      <c r="NCG279" s="1006"/>
      <c r="NCH279" s="1006"/>
      <c r="NCI279" s="1006"/>
      <c r="NCJ279" s="1006"/>
      <c r="NCK279" s="1006"/>
      <c r="NCL279" s="1006"/>
      <c r="NCM279" s="1006"/>
      <c r="NCN279" s="1006"/>
      <c r="NCO279" s="1006"/>
      <c r="NCP279" s="1006"/>
      <c r="NCQ279" s="1006"/>
      <c r="NCR279" s="1006"/>
      <c r="NCS279" s="1006"/>
      <c r="NCT279" s="1006"/>
      <c r="NCU279" s="1006"/>
      <c r="NCV279" s="1006"/>
      <c r="NCW279" s="1006"/>
      <c r="NCX279" s="1006"/>
      <c r="NCY279" s="1006"/>
      <c r="NCZ279" s="1006"/>
      <c r="NDA279" s="1006"/>
      <c r="NDB279" s="1006"/>
      <c r="NDC279" s="1006"/>
      <c r="NDD279" s="1006"/>
      <c r="NDE279" s="1003"/>
      <c r="NDF279" s="1003"/>
      <c r="NDG279" s="1003"/>
      <c r="NDH279" s="1003"/>
      <c r="NDI279" s="1003"/>
      <c r="NDJ279" s="1003"/>
      <c r="NDK279" s="1003"/>
      <c r="NDL279" s="1003"/>
      <c r="NDM279" s="1003"/>
      <c r="NDN279" s="1003"/>
      <c r="NDO279" s="1003"/>
      <c r="NDP279" s="1003"/>
      <c r="NDQ279" s="1003"/>
      <c r="NDR279" s="1003"/>
      <c r="NDS279" s="1003"/>
      <c r="NDT279" s="1003"/>
      <c r="NDU279" s="1003"/>
      <c r="NDV279" s="1003"/>
      <c r="NDW279" s="1003"/>
      <c r="NDX279" s="1003"/>
      <c r="NDY279" s="1003"/>
      <c r="NDZ279" s="1003"/>
      <c r="NEA279" s="1003"/>
      <c r="NEB279" s="1003"/>
      <c r="NEC279" s="1004"/>
      <c r="NED279" s="1004"/>
      <c r="NEE279" s="1004"/>
      <c r="NEF279" s="1004"/>
      <c r="NEG279" s="1004"/>
      <c r="NEH279" s="1003"/>
      <c r="NEI279" s="1003"/>
      <c r="NEJ279" s="1004"/>
      <c r="NEK279" s="1004"/>
      <c r="NEL279" s="1003"/>
      <c r="NEM279" s="1003"/>
      <c r="NEN279" s="1004"/>
      <c r="NEO279" s="1004"/>
      <c r="NEP279" s="1003"/>
      <c r="NEQ279" s="1003"/>
      <c r="NER279" s="1003"/>
      <c r="NES279" s="1003"/>
      <c r="NET279" s="1003"/>
      <c r="NEU279" s="1003"/>
      <c r="NEV279" s="1003"/>
      <c r="NEW279" s="1004"/>
      <c r="NEX279" s="1004"/>
      <c r="NEY279" s="1003"/>
      <c r="NEZ279" s="1003"/>
      <c r="NFA279" s="1004"/>
      <c r="NFB279" s="1004"/>
      <c r="NFC279" s="1003"/>
      <c r="NFD279" s="1003"/>
      <c r="NFE279" s="1003"/>
      <c r="NFF279" s="1003"/>
      <c r="NFG279" s="1003"/>
      <c r="NFH279" s="1001"/>
      <c r="NFI279" s="1005"/>
      <c r="NFJ279" s="1003"/>
      <c r="NFK279" s="1003"/>
      <c r="NFL279" s="1003"/>
      <c r="NFM279" s="1003"/>
      <c r="NFN279" s="1003"/>
      <c r="NFO279" s="1003"/>
      <c r="NFP279" s="1003"/>
      <c r="NFQ279" s="1006"/>
      <c r="NFR279" s="1006"/>
      <c r="NFS279" s="1006"/>
      <c r="NFT279" s="1006"/>
      <c r="NFU279" s="1006"/>
      <c r="NFV279" s="1006"/>
      <c r="NFW279" s="1006"/>
      <c r="NFX279" s="1006"/>
      <c r="NFY279" s="1006"/>
      <c r="NFZ279" s="1006"/>
      <c r="NGA279" s="1006"/>
      <c r="NGB279" s="1006"/>
      <c r="NGC279" s="1006"/>
      <c r="NGD279" s="1006"/>
      <c r="NGE279" s="1006"/>
      <c r="NGF279" s="1006"/>
      <c r="NGG279" s="1006"/>
      <c r="NGH279" s="1006"/>
      <c r="NGI279" s="1006"/>
      <c r="NGJ279" s="1006"/>
      <c r="NGK279" s="1006"/>
      <c r="NGL279" s="1006"/>
      <c r="NGM279" s="1006"/>
      <c r="NGN279" s="1006"/>
      <c r="NGO279" s="1006"/>
      <c r="NGP279" s="1006"/>
      <c r="NGQ279" s="1006"/>
      <c r="NGR279" s="1006"/>
      <c r="NGS279" s="1006"/>
      <c r="NGT279" s="1006"/>
      <c r="NGU279" s="1006"/>
      <c r="NGV279" s="1006"/>
      <c r="NGW279" s="1006"/>
      <c r="NGX279" s="1006"/>
      <c r="NGY279" s="1006"/>
      <c r="NGZ279" s="1006"/>
      <c r="NHA279" s="1006"/>
      <c r="NHB279" s="1006"/>
      <c r="NHC279" s="1006"/>
      <c r="NHD279" s="1006"/>
      <c r="NHE279" s="1006"/>
      <c r="NHF279" s="1006"/>
      <c r="NHG279" s="1006"/>
      <c r="NHH279" s="1006"/>
      <c r="NHI279" s="1003"/>
      <c r="NHJ279" s="1003"/>
      <c r="NHK279" s="1003"/>
      <c r="NHL279" s="1003"/>
      <c r="NHM279" s="1003"/>
      <c r="NHN279" s="1003"/>
      <c r="NHO279" s="1003"/>
      <c r="NHP279" s="1003"/>
      <c r="NHQ279" s="1003"/>
      <c r="NHR279" s="1003"/>
      <c r="NHS279" s="1003"/>
      <c r="NHT279" s="1003"/>
      <c r="NHU279" s="1003"/>
      <c r="NHV279" s="1003"/>
      <c r="NHW279" s="1003"/>
      <c r="NHX279" s="1003"/>
      <c r="NHY279" s="1003"/>
      <c r="NHZ279" s="1003"/>
      <c r="NIA279" s="1003"/>
      <c r="NIB279" s="1003"/>
      <c r="NIC279" s="1003"/>
      <c r="NID279" s="1003"/>
      <c r="NIE279" s="1003"/>
      <c r="NIF279" s="1003"/>
      <c r="NIG279" s="1004"/>
      <c r="NIH279" s="1004"/>
      <c r="NII279" s="1004"/>
      <c r="NIJ279" s="1004"/>
      <c r="NIK279" s="1004"/>
      <c r="NIL279" s="1003"/>
      <c r="NIM279" s="1003"/>
      <c r="NIN279" s="1004"/>
      <c r="NIO279" s="1004"/>
      <c r="NIP279" s="1003"/>
      <c r="NIQ279" s="1003"/>
      <c r="NIR279" s="1004"/>
      <c r="NIS279" s="1004"/>
      <c r="NIT279" s="1003"/>
      <c r="NIU279" s="1003"/>
      <c r="NIV279" s="1003"/>
      <c r="NIW279" s="1003"/>
      <c r="NIX279" s="1003"/>
      <c r="NIY279" s="1003"/>
      <c r="NIZ279" s="1003"/>
      <c r="NJA279" s="1004"/>
      <c r="NJB279" s="1004"/>
      <c r="NJC279" s="1003"/>
      <c r="NJD279" s="1003"/>
      <c r="NJE279" s="1004"/>
      <c r="NJF279" s="1004"/>
      <c r="NJG279" s="1003"/>
      <c r="NJH279" s="1003"/>
      <c r="NJI279" s="1003"/>
      <c r="NJJ279" s="1003"/>
      <c r="NJK279" s="1003"/>
      <c r="NJL279" s="1001"/>
      <c r="NJM279" s="1005"/>
      <c r="NJN279" s="1003"/>
      <c r="NJO279" s="1003"/>
      <c r="NJP279" s="1003"/>
      <c r="NJQ279" s="1003"/>
      <c r="NJR279" s="1003"/>
      <c r="NJS279" s="1003"/>
      <c r="NJT279" s="1003"/>
      <c r="NJU279" s="1006"/>
      <c r="NJV279" s="1006"/>
      <c r="NJW279" s="1006"/>
      <c r="NJX279" s="1006"/>
      <c r="NJY279" s="1006"/>
      <c r="NJZ279" s="1006"/>
      <c r="NKA279" s="1006"/>
      <c r="NKB279" s="1006"/>
      <c r="NKC279" s="1006"/>
      <c r="NKD279" s="1006"/>
      <c r="NKE279" s="1006"/>
      <c r="NKF279" s="1006"/>
      <c r="NKG279" s="1006"/>
      <c r="NKH279" s="1006"/>
      <c r="NKI279" s="1006"/>
      <c r="NKJ279" s="1006"/>
      <c r="NKK279" s="1006"/>
      <c r="NKL279" s="1006"/>
      <c r="NKM279" s="1006"/>
      <c r="NKN279" s="1006"/>
      <c r="NKO279" s="1006"/>
      <c r="NKP279" s="1006"/>
      <c r="NKQ279" s="1006"/>
      <c r="NKR279" s="1006"/>
      <c r="NKS279" s="1006"/>
      <c r="NKT279" s="1006"/>
      <c r="NKU279" s="1006"/>
      <c r="NKV279" s="1006"/>
      <c r="NKW279" s="1006"/>
      <c r="NKX279" s="1006"/>
      <c r="NKY279" s="1006"/>
      <c r="NKZ279" s="1006"/>
      <c r="NLA279" s="1006"/>
      <c r="NLB279" s="1006"/>
      <c r="NLC279" s="1006"/>
      <c r="NLD279" s="1006"/>
      <c r="NLE279" s="1006"/>
      <c r="NLF279" s="1006"/>
      <c r="NLG279" s="1006"/>
      <c r="NLH279" s="1006"/>
      <c r="NLI279" s="1006"/>
      <c r="NLJ279" s="1006"/>
      <c r="NLK279" s="1006"/>
      <c r="NLL279" s="1006"/>
      <c r="NLM279" s="1003"/>
      <c r="NLN279" s="1003"/>
      <c r="NLO279" s="1003"/>
      <c r="NLP279" s="1003"/>
      <c r="NLQ279" s="1003"/>
      <c r="NLR279" s="1003"/>
      <c r="NLS279" s="1003"/>
      <c r="NLT279" s="1003"/>
      <c r="NLU279" s="1003"/>
      <c r="NLV279" s="1003"/>
      <c r="NLW279" s="1003"/>
      <c r="NLX279" s="1003"/>
      <c r="NLY279" s="1003"/>
      <c r="NLZ279" s="1003"/>
      <c r="NMA279" s="1003"/>
      <c r="NMB279" s="1003"/>
      <c r="NMC279" s="1003"/>
      <c r="NMD279" s="1003"/>
      <c r="NME279" s="1003"/>
      <c r="NMF279" s="1003"/>
      <c r="NMG279" s="1003"/>
      <c r="NMH279" s="1003"/>
      <c r="NMI279" s="1003"/>
      <c r="NMJ279" s="1003"/>
      <c r="NMK279" s="1004"/>
      <c r="NML279" s="1004"/>
      <c r="NMM279" s="1004"/>
      <c r="NMN279" s="1004"/>
      <c r="NMO279" s="1004"/>
      <c r="NMP279" s="1003"/>
      <c r="NMQ279" s="1003"/>
      <c r="NMR279" s="1004"/>
      <c r="NMS279" s="1004"/>
      <c r="NMT279" s="1003"/>
      <c r="NMU279" s="1003"/>
      <c r="NMV279" s="1004"/>
      <c r="NMW279" s="1004"/>
      <c r="NMX279" s="1003"/>
      <c r="NMY279" s="1003"/>
      <c r="NMZ279" s="1003"/>
      <c r="NNA279" s="1003"/>
      <c r="NNB279" s="1003"/>
      <c r="NNC279" s="1003"/>
      <c r="NND279" s="1003"/>
      <c r="NNE279" s="1004"/>
      <c r="NNF279" s="1004"/>
      <c r="NNG279" s="1003"/>
      <c r="NNH279" s="1003"/>
      <c r="NNI279" s="1004"/>
      <c r="NNJ279" s="1004"/>
      <c r="NNK279" s="1003"/>
      <c r="NNL279" s="1003"/>
      <c r="NNM279" s="1003"/>
      <c r="NNN279" s="1003"/>
      <c r="NNO279" s="1003"/>
      <c r="NNP279" s="1001"/>
      <c r="NNQ279" s="1005"/>
      <c r="NNR279" s="1003"/>
      <c r="NNS279" s="1003"/>
      <c r="NNT279" s="1003"/>
      <c r="NNU279" s="1003"/>
      <c r="NNV279" s="1003"/>
      <c r="NNW279" s="1003"/>
      <c r="NNX279" s="1003"/>
      <c r="NNY279" s="1006"/>
      <c r="NNZ279" s="1006"/>
      <c r="NOA279" s="1006"/>
      <c r="NOB279" s="1006"/>
      <c r="NOC279" s="1006"/>
      <c r="NOD279" s="1006"/>
      <c r="NOE279" s="1006"/>
      <c r="NOF279" s="1006"/>
      <c r="NOG279" s="1006"/>
      <c r="NOH279" s="1006"/>
      <c r="NOI279" s="1006"/>
      <c r="NOJ279" s="1006"/>
      <c r="NOK279" s="1006"/>
      <c r="NOL279" s="1006"/>
      <c r="NOM279" s="1006"/>
      <c r="NON279" s="1006"/>
      <c r="NOO279" s="1006"/>
      <c r="NOP279" s="1006"/>
      <c r="NOQ279" s="1006"/>
      <c r="NOR279" s="1006"/>
      <c r="NOS279" s="1006"/>
      <c r="NOT279" s="1006"/>
      <c r="NOU279" s="1006"/>
      <c r="NOV279" s="1006"/>
      <c r="NOW279" s="1006"/>
      <c r="NOX279" s="1006"/>
      <c r="NOY279" s="1006"/>
      <c r="NOZ279" s="1006"/>
      <c r="NPA279" s="1006"/>
      <c r="NPB279" s="1006"/>
      <c r="NPC279" s="1006"/>
      <c r="NPD279" s="1006"/>
      <c r="NPE279" s="1006"/>
      <c r="NPF279" s="1006"/>
      <c r="NPG279" s="1006"/>
      <c r="NPH279" s="1006"/>
      <c r="NPI279" s="1006"/>
      <c r="NPJ279" s="1006"/>
      <c r="NPK279" s="1006"/>
      <c r="NPL279" s="1006"/>
      <c r="NPM279" s="1006"/>
      <c r="NPN279" s="1006"/>
      <c r="NPO279" s="1006"/>
      <c r="NPP279" s="1006"/>
      <c r="NPQ279" s="1003"/>
      <c r="NPR279" s="1003"/>
      <c r="NPS279" s="1003"/>
      <c r="NPT279" s="1003"/>
      <c r="NPU279" s="1003"/>
      <c r="NPV279" s="1003"/>
      <c r="NPW279" s="1003"/>
      <c r="NPX279" s="1003"/>
      <c r="NPY279" s="1003"/>
      <c r="NPZ279" s="1003"/>
      <c r="NQA279" s="1003"/>
      <c r="NQB279" s="1003"/>
      <c r="NQC279" s="1003"/>
      <c r="NQD279" s="1003"/>
      <c r="NQE279" s="1003"/>
      <c r="NQF279" s="1003"/>
      <c r="NQG279" s="1003"/>
      <c r="NQH279" s="1003"/>
      <c r="NQI279" s="1003"/>
      <c r="NQJ279" s="1003"/>
      <c r="NQK279" s="1003"/>
      <c r="NQL279" s="1003"/>
      <c r="NQM279" s="1003"/>
      <c r="NQN279" s="1003"/>
      <c r="NQO279" s="1004"/>
      <c r="NQP279" s="1004"/>
      <c r="NQQ279" s="1004"/>
      <c r="NQR279" s="1004"/>
      <c r="NQS279" s="1004"/>
      <c r="NQT279" s="1003"/>
      <c r="NQU279" s="1003"/>
      <c r="NQV279" s="1004"/>
      <c r="NQW279" s="1004"/>
      <c r="NQX279" s="1003"/>
      <c r="NQY279" s="1003"/>
      <c r="NQZ279" s="1004"/>
      <c r="NRA279" s="1004"/>
      <c r="NRB279" s="1003"/>
      <c r="NRC279" s="1003"/>
      <c r="NRD279" s="1003"/>
      <c r="NRE279" s="1003"/>
      <c r="NRF279" s="1003"/>
      <c r="NRG279" s="1003"/>
      <c r="NRH279" s="1003"/>
      <c r="NRI279" s="1004"/>
      <c r="NRJ279" s="1004"/>
      <c r="NRK279" s="1003"/>
      <c r="NRL279" s="1003"/>
      <c r="NRM279" s="1004"/>
      <c r="NRN279" s="1004"/>
      <c r="NRO279" s="1003"/>
      <c r="NRP279" s="1003"/>
      <c r="NRQ279" s="1003"/>
      <c r="NRR279" s="1003"/>
      <c r="NRS279" s="1003"/>
      <c r="NRT279" s="1001"/>
      <c r="NRU279" s="1005"/>
      <c r="NRV279" s="1003"/>
      <c r="NRW279" s="1003"/>
      <c r="NRX279" s="1003"/>
      <c r="NRY279" s="1003"/>
      <c r="NRZ279" s="1003"/>
      <c r="NSA279" s="1003"/>
      <c r="NSB279" s="1003"/>
      <c r="NSC279" s="1006"/>
      <c r="NSD279" s="1006"/>
      <c r="NSE279" s="1006"/>
      <c r="NSF279" s="1006"/>
      <c r="NSG279" s="1006"/>
      <c r="NSH279" s="1006"/>
      <c r="NSI279" s="1006"/>
      <c r="NSJ279" s="1006"/>
      <c r="NSK279" s="1006"/>
      <c r="NSL279" s="1006"/>
      <c r="NSM279" s="1006"/>
      <c r="NSN279" s="1006"/>
      <c r="NSO279" s="1006"/>
      <c r="NSP279" s="1006"/>
      <c r="NSQ279" s="1006"/>
      <c r="NSR279" s="1006"/>
      <c r="NSS279" s="1006"/>
      <c r="NST279" s="1006"/>
      <c r="NSU279" s="1006"/>
      <c r="NSV279" s="1006"/>
      <c r="NSW279" s="1006"/>
      <c r="NSX279" s="1006"/>
      <c r="NSY279" s="1006"/>
      <c r="NSZ279" s="1006"/>
      <c r="NTA279" s="1006"/>
      <c r="NTB279" s="1006"/>
      <c r="NTC279" s="1006"/>
      <c r="NTD279" s="1006"/>
      <c r="NTE279" s="1006"/>
      <c r="NTF279" s="1006"/>
      <c r="NTG279" s="1006"/>
      <c r="NTH279" s="1006"/>
      <c r="NTI279" s="1006"/>
      <c r="NTJ279" s="1006"/>
      <c r="NTK279" s="1006"/>
      <c r="NTL279" s="1006"/>
      <c r="NTM279" s="1006"/>
      <c r="NTN279" s="1006"/>
      <c r="NTO279" s="1006"/>
      <c r="NTP279" s="1006"/>
      <c r="NTQ279" s="1006"/>
      <c r="NTR279" s="1006"/>
      <c r="NTS279" s="1006"/>
      <c r="NTT279" s="1006"/>
      <c r="NTU279" s="1003"/>
      <c r="NTV279" s="1003"/>
      <c r="NTW279" s="1003"/>
      <c r="NTX279" s="1003"/>
      <c r="NTY279" s="1003"/>
      <c r="NTZ279" s="1003"/>
      <c r="NUA279" s="1003"/>
      <c r="NUB279" s="1003"/>
      <c r="NUC279" s="1003"/>
      <c r="NUD279" s="1003"/>
      <c r="NUE279" s="1003"/>
      <c r="NUF279" s="1003"/>
      <c r="NUG279" s="1003"/>
      <c r="NUH279" s="1003"/>
      <c r="NUI279" s="1003"/>
      <c r="NUJ279" s="1003"/>
      <c r="NUK279" s="1003"/>
      <c r="NUL279" s="1003"/>
      <c r="NUM279" s="1003"/>
      <c r="NUN279" s="1003"/>
      <c r="NUO279" s="1003"/>
      <c r="NUP279" s="1003"/>
      <c r="NUQ279" s="1003"/>
      <c r="NUR279" s="1003"/>
      <c r="NUS279" s="1004"/>
      <c r="NUT279" s="1004"/>
      <c r="NUU279" s="1004"/>
      <c r="NUV279" s="1004"/>
      <c r="NUW279" s="1004"/>
      <c r="NUX279" s="1003"/>
      <c r="NUY279" s="1003"/>
      <c r="NUZ279" s="1004"/>
      <c r="NVA279" s="1004"/>
      <c r="NVB279" s="1003"/>
      <c r="NVC279" s="1003"/>
      <c r="NVD279" s="1004"/>
      <c r="NVE279" s="1004"/>
      <c r="NVF279" s="1003"/>
      <c r="NVG279" s="1003"/>
      <c r="NVH279" s="1003"/>
      <c r="NVI279" s="1003"/>
      <c r="NVJ279" s="1003"/>
      <c r="NVK279" s="1003"/>
      <c r="NVL279" s="1003"/>
      <c r="NVM279" s="1004"/>
      <c r="NVN279" s="1004"/>
      <c r="NVO279" s="1003"/>
      <c r="NVP279" s="1003"/>
      <c r="NVQ279" s="1004"/>
      <c r="NVR279" s="1004"/>
      <c r="NVS279" s="1003"/>
      <c r="NVT279" s="1003"/>
      <c r="NVU279" s="1003"/>
      <c r="NVV279" s="1003"/>
      <c r="NVW279" s="1003"/>
      <c r="NVX279" s="1001"/>
      <c r="NVY279" s="1005"/>
      <c r="NVZ279" s="1003"/>
      <c r="NWA279" s="1003"/>
      <c r="NWB279" s="1003"/>
      <c r="NWC279" s="1003"/>
      <c r="NWD279" s="1003"/>
      <c r="NWE279" s="1003"/>
      <c r="NWF279" s="1003"/>
      <c r="NWG279" s="1006"/>
      <c r="NWH279" s="1006"/>
      <c r="NWI279" s="1006"/>
      <c r="NWJ279" s="1006"/>
      <c r="NWK279" s="1006"/>
      <c r="NWL279" s="1006"/>
      <c r="NWM279" s="1006"/>
      <c r="NWN279" s="1006"/>
      <c r="NWO279" s="1006"/>
      <c r="NWP279" s="1006"/>
      <c r="NWQ279" s="1006"/>
      <c r="NWR279" s="1006"/>
      <c r="NWS279" s="1006"/>
      <c r="NWT279" s="1006"/>
      <c r="NWU279" s="1006"/>
      <c r="NWV279" s="1006"/>
      <c r="NWW279" s="1006"/>
      <c r="NWX279" s="1006"/>
      <c r="NWY279" s="1006"/>
      <c r="NWZ279" s="1006"/>
      <c r="NXA279" s="1006"/>
      <c r="NXB279" s="1006"/>
      <c r="NXC279" s="1006"/>
      <c r="NXD279" s="1006"/>
      <c r="NXE279" s="1006"/>
      <c r="NXF279" s="1006"/>
      <c r="NXG279" s="1006"/>
      <c r="NXH279" s="1006"/>
      <c r="NXI279" s="1006"/>
      <c r="NXJ279" s="1006"/>
      <c r="NXK279" s="1006"/>
      <c r="NXL279" s="1006"/>
      <c r="NXM279" s="1006"/>
      <c r="NXN279" s="1006"/>
      <c r="NXO279" s="1006"/>
      <c r="NXP279" s="1006"/>
      <c r="NXQ279" s="1006"/>
      <c r="NXR279" s="1006"/>
      <c r="NXS279" s="1006"/>
      <c r="NXT279" s="1006"/>
      <c r="NXU279" s="1006"/>
      <c r="NXV279" s="1006"/>
      <c r="NXW279" s="1006"/>
      <c r="NXX279" s="1006"/>
      <c r="NXY279" s="1003"/>
      <c r="NXZ279" s="1003"/>
      <c r="NYA279" s="1003"/>
      <c r="NYB279" s="1003"/>
      <c r="NYC279" s="1003"/>
      <c r="NYD279" s="1003"/>
      <c r="NYE279" s="1003"/>
      <c r="NYF279" s="1003"/>
      <c r="NYG279" s="1003"/>
      <c r="NYH279" s="1003"/>
      <c r="NYI279" s="1003"/>
      <c r="NYJ279" s="1003"/>
      <c r="NYK279" s="1003"/>
      <c r="NYL279" s="1003"/>
      <c r="NYM279" s="1003"/>
      <c r="NYN279" s="1003"/>
      <c r="NYO279" s="1003"/>
      <c r="NYP279" s="1003"/>
      <c r="NYQ279" s="1003"/>
      <c r="NYR279" s="1003"/>
      <c r="NYS279" s="1003"/>
      <c r="NYT279" s="1003"/>
      <c r="NYU279" s="1003"/>
      <c r="NYV279" s="1003"/>
      <c r="NYW279" s="1004"/>
      <c r="NYX279" s="1004"/>
      <c r="NYY279" s="1004"/>
      <c r="NYZ279" s="1004"/>
      <c r="NZA279" s="1004"/>
      <c r="NZB279" s="1003"/>
      <c r="NZC279" s="1003"/>
      <c r="NZD279" s="1004"/>
      <c r="NZE279" s="1004"/>
      <c r="NZF279" s="1003"/>
      <c r="NZG279" s="1003"/>
      <c r="NZH279" s="1004"/>
      <c r="NZI279" s="1004"/>
      <c r="NZJ279" s="1003"/>
      <c r="NZK279" s="1003"/>
      <c r="NZL279" s="1003"/>
      <c r="NZM279" s="1003"/>
      <c r="NZN279" s="1003"/>
      <c r="NZO279" s="1003"/>
      <c r="NZP279" s="1003"/>
      <c r="NZQ279" s="1004"/>
      <c r="NZR279" s="1004"/>
      <c r="NZS279" s="1003"/>
      <c r="NZT279" s="1003"/>
      <c r="NZU279" s="1004"/>
      <c r="NZV279" s="1004"/>
      <c r="NZW279" s="1003"/>
      <c r="NZX279" s="1003"/>
      <c r="NZY279" s="1003"/>
      <c r="NZZ279" s="1003"/>
      <c r="OAA279" s="1003"/>
      <c r="OAB279" s="1001"/>
      <c r="OAC279" s="1005"/>
      <c r="OAD279" s="1003"/>
      <c r="OAE279" s="1003"/>
      <c r="OAF279" s="1003"/>
      <c r="OAG279" s="1003"/>
      <c r="OAH279" s="1003"/>
      <c r="OAI279" s="1003"/>
      <c r="OAJ279" s="1003"/>
      <c r="OAK279" s="1006"/>
      <c r="OAL279" s="1006"/>
      <c r="OAM279" s="1006"/>
      <c r="OAN279" s="1006"/>
      <c r="OAO279" s="1006"/>
      <c r="OAP279" s="1006"/>
      <c r="OAQ279" s="1006"/>
      <c r="OAR279" s="1006"/>
      <c r="OAS279" s="1006"/>
      <c r="OAT279" s="1006"/>
      <c r="OAU279" s="1006"/>
      <c r="OAV279" s="1006"/>
      <c r="OAW279" s="1006"/>
      <c r="OAX279" s="1006"/>
      <c r="OAY279" s="1006"/>
      <c r="OAZ279" s="1006"/>
      <c r="OBA279" s="1006"/>
      <c r="OBB279" s="1006"/>
      <c r="OBC279" s="1006"/>
      <c r="OBD279" s="1006"/>
      <c r="OBE279" s="1006"/>
      <c r="OBF279" s="1006"/>
      <c r="OBG279" s="1006"/>
      <c r="OBH279" s="1006"/>
      <c r="OBI279" s="1006"/>
      <c r="OBJ279" s="1006"/>
      <c r="OBK279" s="1006"/>
      <c r="OBL279" s="1006"/>
      <c r="OBM279" s="1006"/>
      <c r="OBN279" s="1006"/>
      <c r="OBO279" s="1006"/>
      <c r="OBP279" s="1006"/>
      <c r="OBQ279" s="1006"/>
      <c r="OBR279" s="1006"/>
      <c r="OBS279" s="1006"/>
      <c r="OBT279" s="1006"/>
      <c r="OBU279" s="1006"/>
      <c r="OBV279" s="1006"/>
      <c r="OBW279" s="1006"/>
      <c r="OBX279" s="1006"/>
      <c r="OBY279" s="1006"/>
      <c r="OBZ279" s="1006"/>
      <c r="OCA279" s="1006"/>
      <c r="OCB279" s="1006"/>
      <c r="OCC279" s="1003"/>
      <c r="OCD279" s="1003"/>
      <c r="OCE279" s="1003"/>
      <c r="OCF279" s="1003"/>
      <c r="OCG279" s="1003"/>
      <c r="OCH279" s="1003"/>
      <c r="OCI279" s="1003"/>
      <c r="OCJ279" s="1003"/>
      <c r="OCK279" s="1003"/>
      <c r="OCL279" s="1003"/>
      <c r="OCM279" s="1003"/>
      <c r="OCN279" s="1003"/>
      <c r="OCO279" s="1003"/>
      <c r="OCP279" s="1003"/>
      <c r="OCQ279" s="1003"/>
      <c r="OCR279" s="1003"/>
      <c r="OCS279" s="1003"/>
      <c r="OCT279" s="1003"/>
      <c r="OCU279" s="1003"/>
      <c r="OCV279" s="1003"/>
      <c r="OCW279" s="1003"/>
      <c r="OCX279" s="1003"/>
      <c r="OCY279" s="1003"/>
      <c r="OCZ279" s="1003"/>
      <c r="ODA279" s="1004"/>
      <c r="ODB279" s="1004"/>
      <c r="ODC279" s="1004"/>
      <c r="ODD279" s="1004"/>
      <c r="ODE279" s="1004"/>
      <c r="ODF279" s="1003"/>
      <c r="ODG279" s="1003"/>
      <c r="ODH279" s="1004"/>
      <c r="ODI279" s="1004"/>
      <c r="ODJ279" s="1003"/>
      <c r="ODK279" s="1003"/>
      <c r="ODL279" s="1004"/>
      <c r="ODM279" s="1004"/>
      <c r="ODN279" s="1003"/>
      <c r="ODO279" s="1003"/>
      <c r="ODP279" s="1003"/>
      <c r="ODQ279" s="1003"/>
      <c r="ODR279" s="1003"/>
      <c r="ODS279" s="1003"/>
      <c r="ODT279" s="1003"/>
      <c r="ODU279" s="1004"/>
      <c r="ODV279" s="1004"/>
      <c r="ODW279" s="1003"/>
      <c r="ODX279" s="1003"/>
      <c r="ODY279" s="1004"/>
      <c r="ODZ279" s="1004"/>
      <c r="OEA279" s="1003"/>
      <c r="OEB279" s="1003"/>
      <c r="OEC279" s="1003"/>
      <c r="OED279" s="1003"/>
      <c r="OEE279" s="1003"/>
      <c r="OEF279" s="1001"/>
      <c r="OEG279" s="1005"/>
      <c r="OEH279" s="1003"/>
      <c r="OEI279" s="1003"/>
      <c r="OEJ279" s="1003"/>
      <c r="OEK279" s="1003"/>
      <c r="OEL279" s="1003"/>
      <c r="OEM279" s="1003"/>
      <c r="OEN279" s="1003"/>
      <c r="OEO279" s="1006"/>
      <c r="OEP279" s="1006"/>
      <c r="OEQ279" s="1006"/>
      <c r="OER279" s="1006"/>
      <c r="OES279" s="1006"/>
      <c r="OET279" s="1006"/>
      <c r="OEU279" s="1006"/>
      <c r="OEV279" s="1006"/>
      <c r="OEW279" s="1006"/>
      <c r="OEX279" s="1006"/>
      <c r="OEY279" s="1006"/>
      <c r="OEZ279" s="1006"/>
      <c r="OFA279" s="1006"/>
      <c r="OFB279" s="1006"/>
      <c r="OFC279" s="1006"/>
      <c r="OFD279" s="1006"/>
      <c r="OFE279" s="1006"/>
      <c r="OFF279" s="1006"/>
      <c r="OFG279" s="1006"/>
      <c r="OFH279" s="1006"/>
      <c r="OFI279" s="1006"/>
      <c r="OFJ279" s="1006"/>
      <c r="OFK279" s="1006"/>
      <c r="OFL279" s="1006"/>
      <c r="OFM279" s="1006"/>
      <c r="OFN279" s="1006"/>
      <c r="OFO279" s="1006"/>
      <c r="OFP279" s="1006"/>
      <c r="OFQ279" s="1006"/>
      <c r="OFR279" s="1006"/>
      <c r="OFS279" s="1006"/>
      <c r="OFT279" s="1006"/>
      <c r="OFU279" s="1006"/>
      <c r="OFV279" s="1006"/>
      <c r="OFW279" s="1006"/>
      <c r="OFX279" s="1006"/>
      <c r="OFY279" s="1006"/>
      <c r="OFZ279" s="1006"/>
      <c r="OGA279" s="1006"/>
      <c r="OGB279" s="1006"/>
      <c r="OGC279" s="1006"/>
      <c r="OGD279" s="1006"/>
      <c r="OGE279" s="1006"/>
      <c r="OGF279" s="1006"/>
      <c r="OGG279" s="1003"/>
      <c r="OGH279" s="1003"/>
      <c r="OGI279" s="1003"/>
      <c r="OGJ279" s="1003"/>
      <c r="OGK279" s="1003"/>
      <c r="OGL279" s="1003"/>
      <c r="OGM279" s="1003"/>
      <c r="OGN279" s="1003"/>
      <c r="OGO279" s="1003"/>
      <c r="OGP279" s="1003"/>
      <c r="OGQ279" s="1003"/>
      <c r="OGR279" s="1003"/>
      <c r="OGS279" s="1003"/>
      <c r="OGT279" s="1003"/>
      <c r="OGU279" s="1003"/>
      <c r="OGV279" s="1003"/>
      <c r="OGW279" s="1003"/>
      <c r="OGX279" s="1003"/>
      <c r="OGY279" s="1003"/>
      <c r="OGZ279" s="1003"/>
      <c r="OHA279" s="1003"/>
      <c r="OHB279" s="1003"/>
      <c r="OHC279" s="1003"/>
      <c r="OHD279" s="1003"/>
      <c r="OHE279" s="1004"/>
      <c r="OHF279" s="1004"/>
      <c r="OHG279" s="1004"/>
      <c r="OHH279" s="1004"/>
      <c r="OHI279" s="1004"/>
      <c r="OHJ279" s="1003"/>
      <c r="OHK279" s="1003"/>
      <c r="OHL279" s="1004"/>
      <c r="OHM279" s="1004"/>
      <c r="OHN279" s="1003"/>
      <c r="OHO279" s="1003"/>
      <c r="OHP279" s="1004"/>
      <c r="OHQ279" s="1004"/>
      <c r="OHR279" s="1003"/>
      <c r="OHS279" s="1003"/>
      <c r="OHT279" s="1003"/>
      <c r="OHU279" s="1003"/>
      <c r="OHV279" s="1003"/>
      <c r="OHW279" s="1003"/>
      <c r="OHX279" s="1003"/>
      <c r="OHY279" s="1004"/>
      <c r="OHZ279" s="1004"/>
      <c r="OIA279" s="1003"/>
      <c r="OIB279" s="1003"/>
      <c r="OIC279" s="1004"/>
      <c r="OID279" s="1004"/>
      <c r="OIE279" s="1003"/>
      <c r="OIF279" s="1003"/>
      <c r="OIG279" s="1003"/>
      <c r="OIH279" s="1003"/>
      <c r="OII279" s="1003"/>
      <c r="OIJ279" s="1001"/>
      <c r="OIK279" s="1005"/>
      <c r="OIL279" s="1003"/>
      <c r="OIM279" s="1003"/>
      <c r="OIN279" s="1003"/>
      <c r="OIO279" s="1003"/>
      <c r="OIP279" s="1003"/>
      <c r="OIQ279" s="1003"/>
      <c r="OIR279" s="1003"/>
      <c r="OIS279" s="1006"/>
      <c r="OIT279" s="1006"/>
      <c r="OIU279" s="1006"/>
      <c r="OIV279" s="1006"/>
      <c r="OIW279" s="1006"/>
      <c r="OIX279" s="1006"/>
      <c r="OIY279" s="1006"/>
      <c r="OIZ279" s="1006"/>
      <c r="OJA279" s="1006"/>
      <c r="OJB279" s="1006"/>
      <c r="OJC279" s="1006"/>
      <c r="OJD279" s="1006"/>
      <c r="OJE279" s="1006"/>
      <c r="OJF279" s="1006"/>
      <c r="OJG279" s="1006"/>
      <c r="OJH279" s="1006"/>
      <c r="OJI279" s="1006"/>
      <c r="OJJ279" s="1006"/>
      <c r="OJK279" s="1006"/>
      <c r="OJL279" s="1006"/>
      <c r="OJM279" s="1006"/>
      <c r="OJN279" s="1006"/>
      <c r="OJO279" s="1006"/>
      <c r="OJP279" s="1006"/>
      <c r="OJQ279" s="1006"/>
      <c r="OJR279" s="1006"/>
      <c r="OJS279" s="1006"/>
      <c r="OJT279" s="1006"/>
      <c r="OJU279" s="1006"/>
      <c r="OJV279" s="1006"/>
      <c r="OJW279" s="1006"/>
      <c r="OJX279" s="1006"/>
      <c r="OJY279" s="1006"/>
      <c r="OJZ279" s="1006"/>
      <c r="OKA279" s="1006"/>
      <c r="OKB279" s="1006"/>
      <c r="OKC279" s="1006"/>
      <c r="OKD279" s="1006"/>
      <c r="OKE279" s="1006"/>
      <c r="OKF279" s="1006"/>
      <c r="OKG279" s="1006"/>
      <c r="OKH279" s="1006"/>
      <c r="OKI279" s="1006"/>
      <c r="OKJ279" s="1006"/>
      <c r="OKK279" s="1003"/>
      <c r="OKL279" s="1003"/>
      <c r="OKM279" s="1003"/>
      <c r="OKN279" s="1003"/>
      <c r="OKO279" s="1003"/>
      <c r="OKP279" s="1003"/>
      <c r="OKQ279" s="1003"/>
      <c r="OKR279" s="1003"/>
      <c r="OKS279" s="1003"/>
      <c r="OKT279" s="1003"/>
      <c r="OKU279" s="1003"/>
      <c r="OKV279" s="1003"/>
      <c r="OKW279" s="1003"/>
      <c r="OKX279" s="1003"/>
      <c r="OKY279" s="1003"/>
      <c r="OKZ279" s="1003"/>
      <c r="OLA279" s="1003"/>
      <c r="OLB279" s="1003"/>
      <c r="OLC279" s="1003"/>
      <c r="OLD279" s="1003"/>
      <c r="OLE279" s="1003"/>
      <c r="OLF279" s="1003"/>
      <c r="OLG279" s="1003"/>
      <c r="OLH279" s="1003"/>
      <c r="OLI279" s="1004"/>
      <c r="OLJ279" s="1004"/>
      <c r="OLK279" s="1004"/>
      <c r="OLL279" s="1004"/>
      <c r="OLM279" s="1004"/>
      <c r="OLN279" s="1003"/>
      <c r="OLO279" s="1003"/>
      <c r="OLP279" s="1004"/>
      <c r="OLQ279" s="1004"/>
      <c r="OLR279" s="1003"/>
      <c r="OLS279" s="1003"/>
      <c r="OLT279" s="1004"/>
      <c r="OLU279" s="1004"/>
      <c r="OLV279" s="1003"/>
      <c r="OLW279" s="1003"/>
      <c r="OLX279" s="1003"/>
      <c r="OLY279" s="1003"/>
      <c r="OLZ279" s="1003"/>
      <c r="OMA279" s="1003"/>
      <c r="OMB279" s="1003"/>
      <c r="OMC279" s="1004"/>
      <c r="OMD279" s="1004"/>
      <c r="OME279" s="1003"/>
      <c r="OMF279" s="1003"/>
      <c r="OMG279" s="1004"/>
      <c r="OMH279" s="1004"/>
      <c r="OMI279" s="1003"/>
      <c r="OMJ279" s="1003"/>
      <c r="OMK279" s="1003"/>
      <c r="OML279" s="1003"/>
      <c r="OMM279" s="1003"/>
      <c r="OMN279" s="1001"/>
      <c r="OMO279" s="1005"/>
      <c r="OMP279" s="1003"/>
      <c r="OMQ279" s="1003"/>
      <c r="OMR279" s="1003"/>
      <c r="OMS279" s="1003"/>
      <c r="OMT279" s="1003"/>
      <c r="OMU279" s="1003"/>
      <c r="OMV279" s="1003"/>
      <c r="OMW279" s="1006"/>
      <c r="OMX279" s="1006"/>
      <c r="OMY279" s="1006"/>
      <c r="OMZ279" s="1006"/>
      <c r="ONA279" s="1006"/>
      <c r="ONB279" s="1006"/>
      <c r="ONC279" s="1006"/>
      <c r="OND279" s="1006"/>
      <c r="ONE279" s="1006"/>
      <c r="ONF279" s="1006"/>
      <c r="ONG279" s="1006"/>
      <c r="ONH279" s="1006"/>
      <c r="ONI279" s="1006"/>
      <c r="ONJ279" s="1006"/>
      <c r="ONK279" s="1006"/>
      <c r="ONL279" s="1006"/>
      <c r="ONM279" s="1006"/>
      <c r="ONN279" s="1006"/>
      <c r="ONO279" s="1006"/>
      <c r="ONP279" s="1006"/>
      <c r="ONQ279" s="1006"/>
      <c r="ONR279" s="1006"/>
      <c r="ONS279" s="1006"/>
      <c r="ONT279" s="1006"/>
      <c r="ONU279" s="1006"/>
      <c r="ONV279" s="1006"/>
      <c r="ONW279" s="1006"/>
      <c r="ONX279" s="1006"/>
      <c r="ONY279" s="1006"/>
      <c r="ONZ279" s="1006"/>
      <c r="OOA279" s="1006"/>
      <c r="OOB279" s="1006"/>
      <c r="OOC279" s="1006"/>
      <c r="OOD279" s="1006"/>
      <c r="OOE279" s="1006"/>
      <c r="OOF279" s="1006"/>
      <c r="OOG279" s="1006"/>
      <c r="OOH279" s="1006"/>
      <c r="OOI279" s="1006"/>
      <c r="OOJ279" s="1006"/>
      <c r="OOK279" s="1006"/>
      <c r="OOL279" s="1006"/>
      <c r="OOM279" s="1006"/>
      <c r="OON279" s="1006"/>
      <c r="OOO279" s="1003"/>
      <c r="OOP279" s="1003"/>
      <c r="OOQ279" s="1003"/>
      <c r="OOR279" s="1003"/>
      <c r="OOS279" s="1003"/>
      <c r="OOT279" s="1003"/>
      <c r="OOU279" s="1003"/>
      <c r="OOV279" s="1003"/>
      <c r="OOW279" s="1003"/>
      <c r="OOX279" s="1003"/>
      <c r="OOY279" s="1003"/>
      <c r="OOZ279" s="1003"/>
      <c r="OPA279" s="1003"/>
      <c r="OPB279" s="1003"/>
      <c r="OPC279" s="1003"/>
      <c r="OPD279" s="1003"/>
      <c r="OPE279" s="1003"/>
      <c r="OPF279" s="1003"/>
      <c r="OPG279" s="1003"/>
      <c r="OPH279" s="1003"/>
      <c r="OPI279" s="1003"/>
      <c r="OPJ279" s="1003"/>
      <c r="OPK279" s="1003"/>
      <c r="OPL279" s="1003"/>
      <c r="OPM279" s="1004"/>
      <c r="OPN279" s="1004"/>
      <c r="OPO279" s="1004"/>
      <c r="OPP279" s="1004"/>
      <c r="OPQ279" s="1004"/>
      <c r="OPR279" s="1003"/>
      <c r="OPS279" s="1003"/>
      <c r="OPT279" s="1004"/>
      <c r="OPU279" s="1004"/>
      <c r="OPV279" s="1003"/>
      <c r="OPW279" s="1003"/>
      <c r="OPX279" s="1004"/>
      <c r="OPY279" s="1004"/>
      <c r="OPZ279" s="1003"/>
      <c r="OQA279" s="1003"/>
      <c r="OQB279" s="1003"/>
      <c r="OQC279" s="1003"/>
      <c r="OQD279" s="1003"/>
      <c r="OQE279" s="1003"/>
      <c r="OQF279" s="1003"/>
      <c r="OQG279" s="1004"/>
      <c r="OQH279" s="1004"/>
      <c r="OQI279" s="1003"/>
      <c r="OQJ279" s="1003"/>
      <c r="OQK279" s="1004"/>
      <c r="OQL279" s="1004"/>
      <c r="OQM279" s="1003"/>
      <c r="OQN279" s="1003"/>
      <c r="OQO279" s="1003"/>
      <c r="OQP279" s="1003"/>
      <c r="OQQ279" s="1003"/>
      <c r="OQR279" s="1001"/>
      <c r="OQS279" s="1005"/>
      <c r="OQT279" s="1003"/>
      <c r="OQU279" s="1003"/>
      <c r="OQV279" s="1003"/>
      <c r="OQW279" s="1003"/>
      <c r="OQX279" s="1003"/>
      <c r="OQY279" s="1003"/>
      <c r="OQZ279" s="1003"/>
      <c r="ORA279" s="1006"/>
      <c r="ORB279" s="1006"/>
      <c r="ORC279" s="1006"/>
      <c r="ORD279" s="1006"/>
      <c r="ORE279" s="1006"/>
      <c r="ORF279" s="1006"/>
      <c r="ORG279" s="1006"/>
      <c r="ORH279" s="1006"/>
      <c r="ORI279" s="1006"/>
      <c r="ORJ279" s="1006"/>
      <c r="ORK279" s="1006"/>
      <c r="ORL279" s="1006"/>
      <c r="ORM279" s="1006"/>
      <c r="ORN279" s="1006"/>
      <c r="ORO279" s="1006"/>
      <c r="ORP279" s="1006"/>
      <c r="ORQ279" s="1006"/>
      <c r="ORR279" s="1006"/>
      <c r="ORS279" s="1006"/>
      <c r="ORT279" s="1006"/>
      <c r="ORU279" s="1006"/>
      <c r="ORV279" s="1006"/>
      <c r="ORW279" s="1006"/>
      <c r="ORX279" s="1006"/>
      <c r="ORY279" s="1006"/>
      <c r="ORZ279" s="1006"/>
      <c r="OSA279" s="1006"/>
      <c r="OSB279" s="1006"/>
      <c r="OSC279" s="1006"/>
      <c r="OSD279" s="1006"/>
      <c r="OSE279" s="1006"/>
      <c r="OSF279" s="1006"/>
      <c r="OSG279" s="1006"/>
      <c r="OSH279" s="1006"/>
      <c r="OSI279" s="1006"/>
      <c r="OSJ279" s="1006"/>
      <c r="OSK279" s="1006"/>
      <c r="OSL279" s="1006"/>
      <c r="OSM279" s="1006"/>
      <c r="OSN279" s="1006"/>
      <c r="OSO279" s="1006"/>
      <c r="OSP279" s="1006"/>
      <c r="OSQ279" s="1006"/>
      <c r="OSR279" s="1006"/>
      <c r="OSS279" s="1003"/>
      <c r="OST279" s="1003"/>
      <c r="OSU279" s="1003"/>
      <c r="OSV279" s="1003"/>
      <c r="OSW279" s="1003"/>
      <c r="OSX279" s="1003"/>
      <c r="OSY279" s="1003"/>
      <c r="OSZ279" s="1003"/>
      <c r="OTA279" s="1003"/>
      <c r="OTB279" s="1003"/>
      <c r="OTC279" s="1003"/>
      <c r="OTD279" s="1003"/>
      <c r="OTE279" s="1003"/>
      <c r="OTF279" s="1003"/>
      <c r="OTG279" s="1003"/>
      <c r="OTH279" s="1003"/>
      <c r="OTI279" s="1003"/>
      <c r="OTJ279" s="1003"/>
      <c r="OTK279" s="1003"/>
      <c r="OTL279" s="1003"/>
      <c r="OTM279" s="1003"/>
      <c r="OTN279" s="1003"/>
      <c r="OTO279" s="1003"/>
      <c r="OTP279" s="1003"/>
      <c r="OTQ279" s="1004"/>
      <c r="OTR279" s="1004"/>
      <c r="OTS279" s="1004"/>
      <c r="OTT279" s="1004"/>
      <c r="OTU279" s="1004"/>
      <c r="OTV279" s="1003"/>
      <c r="OTW279" s="1003"/>
      <c r="OTX279" s="1004"/>
      <c r="OTY279" s="1004"/>
      <c r="OTZ279" s="1003"/>
      <c r="OUA279" s="1003"/>
      <c r="OUB279" s="1004"/>
      <c r="OUC279" s="1004"/>
      <c r="OUD279" s="1003"/>
      <c r="OUE279" s="1003"/>
      <c r="OUF279" s="1003"/>
      <c r="OUG279" s="1003"/>
      <c r="OUH279" s="1003"/>
      <c r="OUI279" s="1003"/>
      <c r="OUJ279" s="1003"/>
      <c r="OUK279" s="1004"/>
      <c r="OUL279" s="1004"/>
      <c r="OUM279" s="1003"/>
      <c r="OUN279" s="1003"/>
      <c r="OUO279" s="1004"/>
      <c r="OUP279" s="1004"/>
      <c r="OUQ279" s="1003"/>
      <c r="OUR279" s="1003"/>
      <c r="OUS279" s="1003"/>
      <c r="OUT279" s="1003"/>
      <c r="OUU279" s="1003"/>
      <c r="OUV279" s="1001"/>
      <c r="OUW279" s="1005"/>
      <c r="OUX279" s="1003"/>
      <c r="OUY279" s="1003"/>
      <c r="OUZ279" s="1003"/>
      <c r="OVA279" s="1003"/>
      <c r="OVB279" s="1003"/>
      <c r="OVC279" s="1003"/>
      <c r="OVD279" s="1003"/>
      <c r="OVE279" s="1006"/>
      <c r="OVF279" s="1006"/>
      <c r="OVG279" s="1006"/>
      <c r="OVH279" s="1006"/>
      <c r="OVI279" s="1006"/>
      <c r="OVJ279" s="1006"/>
      <c r="OVK279" s="1006"/>
      <c r="OVL279" s="1006"/>
      <c r="OVM279" s="1006"/>
      <c r="OVN279" s="1006"/>
      <c r="OVO279" s="1006"/>
      <c r="OVP279" s="1006"/>
      <c r="OVQ279" s="1006"/>
      <c r="OVR279" s="1006"/>
      <c r="OVS279" s="1006"/>
      <c r="OVT279" s="1006"/>
      <c r="OVU279" s="1006"/>
      <c r="OVV279" s="1006"/>
      <c r="OVW279" s="1006"/>
      <c r="OVX279" s="1006"/>
      <c r="OVY279" s="1006"/>
      <c r="OVZ279" s="1006"/>
      <c r="OWA279" s="1006"/>
      <c r="OWB279" s="1006"/>
      <c r="OWC279" s="1006"/>
      <c r="OWD279" s="1006"/>
      <c r="OWE279" s="1006"/>
      <c r="OWF279" s="1006"/>
      <c r="OWG279" s="1006"/>
      <c r="OWH279" s="1006"/>
      <c r="OWI279" s="1006"/>
      <c r="OWJ279" s="1006"/>
      <c r="OWK279" s="1006"/>
      <c r="OWL279" s="1006"/>
      <c r="OWM279" s="1006"/>
      <c r="OWN279" s="1006"/>
      <c r="OWO279" s="1006"/>
      <c r="OWP279" s="1006"/>
      <c r="OWQ279" s="1006"/>
      <c r="OWR279" s="1006"/>
      <c r="OWS279" s="1006"/>
      <c r="OWT279" s="1006"/>
      <c r="OWU279" s="1006"/>
      <c r="OWV279" s="1006"/>
      <c r="OWW279" s="1003"/>
      <c r="OWX279" s="1003"/>
      <c r="OWY279" s="1003"/>
      <c r="OWZ279" s="1003"/>
      <c r="OXA279" s="1003"/>
      <c r="OXB279" s="1003"/>
      <c r="OXC279" s="1003"/>
      <c r="OXD279" s="1003"/>
      <c r="OXE279" s="1003"/>
      <c r="OXF279" s="1003"/>
      <c r="OXG279" s="1003"/>
      <c r="OXH279" s="1003"/>
      <c r="OXI279" s="1003"/>
      <c r="OXJ279" s="1003"/>
      <c r="OXK279" s="1003"/>
      <c r="OXL279" s="1003"/>
      <c r="OXM279" s="1003"/>
      <c r="OXN279" s="1003"/>
      <c r="OXO279" s="1003"/>
      <c r="OXP279" s="1003"/>
      <c r="OXQ279" s="1003"/>
      <c r="OXR279" s="1003"/>
      <c r="OXS279" s="1003"/>
      <c r="OXT279" s="1003"/>
      <c r="OXU279" s="1004"/>
      <c r="OXV279" s="1004"/>
      <c r="OXW279" s="1004"/>
      <c r="OXX279" s="1004"/>
      <c r="OXY279" s="1004"/>
      <c r="OXZ279" s="1003"/>
      <c r="OYA279" s="1003"/>
      <c r="OYB279" s="1004"/>
      <c r="OYC279" s="1004"/>
      <c r="OYD279" s="1003"/>
      <c r="OYE279" s="1003"/>
      <c r="OYF279" s="1004"/>
      <c r="OYG279" s="1004"/>
      <c r="OYH279" s="1003"/>
      <c r="OYI279" s="1003"/>
      <c r="OYJ279" s="1003"/>
      <c r="OYK279" s="1003"/>
      <c r="OYL279" s="1003"/>
      <c r="OYM279" s="1003"/>
      <c r="OYN279" s="1003"/>
      <c r="OYO279" s="1004"/>
      <c r="OYP279" s="1004"/>
      <c r="OYQ279" s="1003"/>
      <c r="OYR279" s="1003"/>
      <c r="OYS279" s="1004"/>
      <c r="OYT279" s="1004"/>
      <c r="OYU279" s="1003"/>
      <c r="OYV279" s="1003"/>
      <c r="OYW279" s="1003"/>
      <c r="OYX279" s="1003"/>
      <c r="OYY279" s="1003"/>
      <c r="OYZ279" s="1001"/>
      <c r="OZA279" s="1005"/>
      <c r="OZB279" s="1003"/>
      <c r="OZC279" s="1003"/>
      <c r="OZD279" s="1003"/>
      <c r="OZE279" s="1003"/>
      <c r="OZF279" s="1003"/>
      <c r="OZG279" s="1003"/>
      <c r="OZH279" s="1003"/>
      <c r="OZI279" s="1006"/>
      <c r="OZJ279" s="1006"/>
      <c r="OZK279" s="1006"/>
      <c r="OZL279" s="1006"/>
      <c r="OZM279" s="1006"/>
      <c r="OZN279" s="1006"/>
      <c r="OZO279" s="1006"/>
      <c r="OZP279" s="1006"/>
      <c r="OZQ279" s="1006"/>
      <c r="OZR279" s="1006"/>
      <c r="OZS279" s="1006"/>
      <c r="OZT279" s="1006"/>
      <c r="OZU279" s="1006"/>
      <c r="OZV279" s="1006"/>
      <c r="OZW279" s="1006"/>
      <c r="OZX279" s="1006"/>
      <c r="OZY279" s="1006"/>
      <c r="OZZ279" s="1006"/>
      <c r="PAA279" s="1006"/>
      <c r="PAB279" s="1006"/>
      <c r="PAC279" s="1006"/>
      <c r="PAD279" s="1006"/>
      <c r="PAE279" s="1006"/>
      <c r="PAF279" s="1006"/>
      <c r="PAG279" s="1006"/>
      <c r="PAH279" s="1006"/>
      <c r="PAI279" s="1006"/>
      <c r="PAJ279" s="1006"/>
      <c r="PAK279" s="1006"/>
      <c r="PAL279" s="1006"/>
      <c r="PAM279" s="1006"/>
      <c r="PAN279" s="1006"/>
      <c r="PAO279" s="1006"/>
      <c r="PAP279" s="1006"/>
      <c r="PAQ279" s="1006"/>
      <c r="PAR279" s="1006"/>
      <c r="PAS279" s="1006"/>
      <c r="PAT279" s="1006"/>
      <c r="PAU279" s="1006"/>
      <c r="PAV279" s="1006"/>
      <c r="PAW279" s="1006"/>
      <c r="PAX279" s="1006"/>
      <c r="PAY279" s="1006"/>
      <c r="PAZ279" s="1006"/>
      <c r="PBA279" s="1003"/>
      <c r="PBB279" s="1003"/>
      <c r="PBC279" s="1003"/>
      <c r="PBD279" s="1003"/>
      <c r="PBE279" s="1003"/>
      <c r="PBF279" s="1003"/>
      <c r="PBG279" s="1003"/>
      <c r="PBH279" s="1003"/>
      <c r="PBI279" s="1003"/>
      <c r="PBJ279" s="1003"/>
      <c r="PBK279" s="1003"/>
      <c r="PBL279" s="1003"/>
      <c r="PBM279" s="1003"/>
      <c r="PBN279" s="1003"/>
      <c r="PBO279" s="1003"/>
      <c r="PBP279" s="1003"/>
      <c r="PBQ279" s="1003"/>
      <c r="PBR279" s="1003"/>
      <c r="PBS279" s="1003"/>
      <c r="PBT279" s="1003"/>
      <c r="PBU279" s="1003"/>
      <c r="PBV279" s="1003"/>
      <c r="PBW279" s="1003"/>
      <c r="PBX279" s="1003"/>
      <c r="PBY279" s="1004"/>
      <c r="PBZ279" s="1004"/>
      <c r="PCA279" s="1004"/>
      <c r="PCB279" s="1004"/>
      <c r="PCC279" s="1004"/>
      <c r="PCD279" s="1003"/>
      <c r="PCE279" s="1003"/>
      <c r="PCF279" s="1004"/>
      <c r="PCG279" s="1004"/>
      <c r="PCH279" s="1003"/>
      <c r="PCI279" s="1003"/>
      <c r="PCJ279" s="1004"/>
      <c r="PCK279" s="1004"/>
      <c r="PCL279" s="1003"/>
      <c r="PCM279" s="1003"/>
      <c r="PCN279" s="1003"/>
      <c r="PCO279" s="1003"/>
      <c r="PCP279" s="1003"/>
      <c r="PCQ279" s="1003"/>
      <c r="PCR279" s="1003"/>
      <c r="PCS279" s="1004"/>
      <c r="PCT279" s="1004"/>
      <c r="PCU279" s="1003"/>
      <c r="PCV279" s="1003"/>
      <c r="PCW279" s="1004"/>
      <c r="PCX279" s="1004"/>
      <c r="PCY279" s="1003"/>
      <c r="PCZ279" s="1003"/>
      <c r="PDA279" s="1003"/>
      <c r="PDB279" s="1003"/>
      <c r="PDC279" s="1003"/>
      <c r="PDD279" s="1001"/>
      <c r="PDE279" s="1005"/>
      <c r="PDF279" s="1003"/>
      <c r="PDG279" s="1003"/>
      <c r="PDH279" s="1003"/>
      <c r="PDI279" s="1003"/>
      <c r="PDJ279" s="1003"/>
      <c r="PDK279" s="1003"/>
      <c r="PDL279" s="1003"/>
      <c r="PDM279" s="1006"/>
      <c r="PDN279" s="1006"/>
      <c r="PDO279" s="1006"/>
      <c r="PDP279" s="1006"/>
      <c r="PDQ279" s="1006"/>
      <c r="PDR279" s="1006"/>
      <c r="PDS279" s="1006"/>
      <c r="PDT279" s="1006"/>
      <c r="PDU279" s="1006"/>
      <c r="PDV279" s="1006"/>
      <c r="PDW279" s="1006"/>
      <c r="PDX279" s="1006"/>
      <c r="PDY279" s="1006"/>
      <c r="PDZ279" s="1006"/>
      <c r="PEA279" s="1006"/>
      <c r="PEB279" s="1006"/>
      <c r="PEC279" s="1006"/>
      <c r="PED279" s="1006"/>
      <c r="PEE279" s="1006"/>
      <c r="PEF279" s="1006"/>
      <c r="PEG279" s="1006"/>
      <c r="PEH279" s="1006"/>
      <c r="PEI279" s="1006"/>
      <c r="PEJ279" s="1006"/>
      <c r="PEK279" s="1006"/>
      <c r="PEL279" s="1006"/>
      <c r="PEM279" s="1006"/>
      <c r="PEN279" s="1006"/>
      <c r="PEO279" s="1006"/>
      <c r="PEP279" s="1006"/>
      <c r="PEQ279" s="1006"/>
      <c r="PER279" s="1006"/>
      <c r="PES279" s="1006"/>
      <c r="PET279" s="1006"/>
      <c r="PEU279" s="1006"/>
      <c r="PEV279" s="1006"/>
      <c r="PEW279" s="1006"/>
      <c r="PEX279" s="1006"/>
      <c r="PEY279" s="1006"/>
      <c r="PEZ279" s="1006"/>
      <c r="PFA279" s="1006"/>
      <c r="PFB279" s="1006"/>
      <c r="PFC279" s="1006"/>
      <c r="PFD279" s="1006"/>
      <c r="PFE279" s="1003"/>
      <c r="PFF279" s="1003"/>
      <c r="PFG279" s="1003"/>
      <c r="PFH279" s="1003"/>
      <c r="PFI279" s="1003"/>
      <c r="PFJ279" s="1003"/>
      <c r="PFK279" s="1003"/>
      <c r="PFL279" s="1003"/>
      <c r="PFM279" s="1003"/>
      <c r="PFN279" s="1003"/>
      <c r="PFO279" s="1003"/>
      <c r="PFP279" s="1003"/>
      <c r="PFQ279" s="1003"/>
      <c r="PFR279" s="1003"/>
      <c r="PFS279" s="1003"/>
      <c r="PFT279" s="1003"/>
      <c r="PFU279" s="1003"/>
      <c r="PFV279" s="1003"/>
      <c r="PFW279" s="1003"/>
      <c r="PFX279" s="1003"/>
      <c r="PFY279" s="1003"/>
      <c r="PFZ279" s="1003"/>
      <c r="PGA279" s="1003"/>
      <c r="PGB279" s="1003"/>
      <c r="PGC279" s="1004"/>
      <c r="PGD279" s="1004"/>
      <c r="PGE279" s="1004"/>
      <c r="PGF279" s="1004"/>
      <c r="PGG279" s="1004"/>
      <c r="PGH279" s="1003"/>
      <c r="PGI279" s="1003"/>
      <c r="PGJ279" s="1004"/>
      <c r="PGK279" s="1004"/>
      <c r="PGL279" s="1003"/>
      <c r="PGM279" s="1003"/>
      <c r="PGN279" s="1004"/>
      <c r="PGO279" s="1004"/>
      <c r="PGP279" s="1003"/>
      <c r="PGQ279" s="1003"/>
      <c r="PGR279" s="1003"/>
      <c r="PGS279" s="1003"/>
      <c r="PGT279" s="1003"/>
      <c r="PGU279" s="1003"/>
      <c r="PGV279" s="1003"/>
      <c r="PGW279" s="1004"/>
      <c r="PGX279" s="1004"/>
      <c r="PGY279" s="1003"/>
      <c r="PGZ279" s="1003"/>
      <c r="PHA279" s="1004"/>
      <c r="PHB279" s="1004"/>
      <c r="PHC279" s="1003"/>
      <c r="PHD279" s="1003"/>
      <c r="PHE279" s="1003"/>
      <c r="PHF279" s="1003"/>
      <c r="PHG279" s="1003"/>
      <c r="PHH279" s="1001"/>
      <c r="PHI279" s="1005"/>
      <c r="PHJ279" s="1003"/>
      <c r="PHK279" s="1003"/>
      <c r="PHL279" s="1003"/>
      <c r="PHM279" s="1003"/>
      <c r="PHN279" s="1003"/>
      <c r="PHO279" s="1003"/>
      <c r="PHP279" s="1003"/>
      <c r="PHQ279" s="1006"/>
      <c r="PHR279" s="1006"/>
      <c r="PHS279" s="1006"/>
      <c r="PHT279" s="1006"/>
      <c r="PHU279" s="1006"/>
      <c r="PHV279" s="1006"/>
      <c r="PHW279" s="1006"/>
      <c r="PHX279" s="1006"/>
      <c r="PHY279" s="1006"/>
      <c r="PHZ279" s="1006"/>
      <c r="PIA279" s="1006"/>
      <c r="PIB279" s="1006"/>
      <c r="PIC279" s="1006"/>
      <c r="PID279" s="1006"/>
      <c r="PIE279" s="1006"/>
      <c r="PIF279" s="1006"/>
      <c r="PIG279" s="1006"/>
      <c r="PIH279" s="1006"/>
      <c r="PII279" s="1006"/>
      <c r="PIJ279" s="1006"/>
      <c r="PIK279" s="1006"/>
      <c r="PIL279" s="1006"/>
      <c r="PIM279" s="1006"/>
      <c r="PIN279" s="1006"/>
      <c r="PIO279" s="1006"/>
      <c r="PIP279" s="1006"/>
      <c r="PIQ279" s="1006"/>
      <c r="PIR279" s="1006"/>
      <c r="PIS279" s="1006"/>
      <c r="PIT279" s="1006"/>
      <c r="PIU279" s="1006"/>
      <c r="PIV279" s="1006"/>
      <c r="PIW279" s="1006"/>
      <c r="PIX279" s="1006"/>
      <c r="PIY279" s="1006"/>
      <c r="PIZ279" s="1006"/>
      <c r="PJA279" s="1006"/>
      <c r="PJB279" s="1006"/>
      <c r="PJC279" s="1006"/>
      <c r="PJD279" s="1006"/>
      <c r="PJE279" s="1006"/>
      <c r="PJF279" s="1006"/>
      <c r="PJG279" s="1006"/>
      <c r="PJH279" s="1006"/>
      <c r="PJI279" s="1003"/>
      <c r="PJJ279" s="1003"/>
      <c r="PJK279" s="1003"/>
      <c r="PJL279" s="1003"/>
      <c r="PJM279" s="1003"/>
      <c r="PJN279" s="1003"/>
      <c r="PJO279" s="1003"/>
      <c r="PJP279" s="1003"/>
      <c r="PJQ279" s="1003"/>
      <c r="PJR279" s="1003"/>
      <c r="PJS279" s="1003"/>
      <c r="PJT279" s="1003"/>
      <c r="PJU279" s="1003"/>
      <c r="PJV279" s="1003"/>
      <c r="PJW279" s="1003"/>
      <c r="PJX279" s="1003"/>
      <c r="PJY279" s="1003"/>
      <c r="PJZ279" s="1003"/>
      <c r="PKA279" s="1003"/>
      <c r="PKB279" s="1003"/>
      <c r="PKC279" s="1003"/>
      <c r="PKD279" s="1003"/>
      <c r="PKE279" s="1003"/>
      <c r="PKF279" s="1003"/>
      <c r="PKG279" s="1004"/>
      <c r="PKH279" s="1004"/>
      <c r="PKI279" s="1004"/>
      <c r="PKJ279" s="1004"/>
      <c r="PKK279" s="1004"/>
      <c r="PKL279" s="1003"/>
      <c r="PKM279" s="1003"/>
      <c r="PKN279" s="1004"/>
      <c r="PKO279" s="1004"/>
      <c r="PKP279" s="1003"/>
      <c r="PKQ279" s="1003"/>
      <c r="PKR279" s="1004"/>
      <c r="PKS279" s="1004"/>
      <c r="PKT279" s="1003"/>
      <c r="PKU279" s="1003"/>
      <c r="PKV279" s="1003"/>
      <c r="PKW279" s="1003"/>
      <c r="PKX279" s="1003"/>
      <c r="PKY279" s="1003"/>
      <c r="PKZ279" s="1003"/>
      <c r="PLA279" s="1004"/>
      <c r="PLB279" s="1004"/>
      <c r="PLC279" s="1003"/>
      <c r="PLD279" s="1003"/>
      <c r="PLE279" s="1004"/>
      <c r="PLF279" s="1004"/>
      <c r="PLG279" s="1003"/>
      <c r="PLH279" s="1003"/>
      <c r="PLI279" s="1003"/>
      <c r="PLJ279" s="1003"/>
      <c r="PLK279" s="1003"/>
      <c r="PLL279" s="1001"/>
      <c r="PLM279" s="1005"/>
      <c r="PLN279" s="1003"/>
      <c r="PLO279" s="1003"/>
      <c r="PLP279" s="1003"/>
      <c r="PLQ279" s="1003"/>
      <c r="PLR279" s="1003"/>
      <c r="PLS279" s="1003"/>
      <c r="PLT279" s="1003"/>
      <c r="PLU279" s="1006"/>
      <c r="PLV279" s="1006"/>
      <c r="PLW279" s="1006"/>
      <c r="PLX279" s="1006"/>
      <c r="PLY279" s="1006"/>
      <c r="PLZ279" s="1006"/>
      <c r="PMA279" s="1006"/>
      <c r="PMB279" s="1006"/>
      <c r="PMC279" s="1006"/>
      <c r="PMD279" s="1006"/>
      <c r="PME279" s="1006"/>
      <c r="PMF279" s="1006"/>
      <c r="PMG279" s="1006"/>
      <c r="PMH279" s="1006"/>
      <c r="PMI279" s="1006"/>
      <c r="PMJ279" s="1006"/>
      <c r="PMK279" s="1006"/>
      <c r="PML279" s="1006"/>
      <c r="PMM279" s="1006"/>
      <c r="PMN279" s="1006"/>
      <c r="PMO279" s="1006"/>
      <c r="PMP279" s="1006"/>
      <c r="PMQ279" s="1006"/>
      <c r="PMR279" s="1006"/>
      <c r="PMS279" s="1006"/>
      <c r="PMT279" s="1006"/>
      <c r="PMU279" s="1006"/>
      <c r="PMV279" s="1006"/>
      <c r="PMW279" s="1006"/>
      <c r="PMX279" s="1006"/>
      <c r="PMY279" s="1006"/>
      <c r="PMZ279" s="1006"/>
      <c r="PNA279" s="1006"/>
      <c r="PNB279" s="1006"/>
      <c r="PNC279" s="1006"/>
      <c r="PND279" s="1006"/>
      <c r="PNE279" s="1006"/>
      <c r="PNF279" s="1006"/>
      <c r="PNG279" s="1006"/>
      <c r="PNH279" s="1006"/>
      <c r="PNI279" s="1006"/>
      <c r="PNJ279" s="1006"/>
      <c r="PNK279" s="1006"/>
      <c r="PNL279" s="1006"/>
      <c r="PNM279" s="1003"/>
      <c r="PNN279" s="1003"/>
      <c r="PNO279" s="1003"/>
      <c r="PNP279" s="1003"/>
      <c r="PNQ279" s="1003"/>
      <c r="PNR279" s="1003"/>
      <c r="PNS279" s="1003"/>
      <c r="PNT279" s="1003"/>
      <c r="PNU279" s="1003"/>
      <c r="PNV279" s="1003"/>
      <c r="PNW279" s="1003"/>
      <c r="PNX279" s="1003"/>
      <c r="PNY279" s="1003"/>
      <c r="PNZ279" s="1003"/>
      <c r="POA279" s="1003"/>
      <c r="POB279" s="1003"/>
      <c r="POC279" s="1003"/>
      <c r="POD279" s="1003"/>
      <c r="POE279" s="1003"/>
      <c r="POF279" s="1003"/>
      <c r="POG279" s="1003"/>
      <c r="POH279" s="1003"/>
      <c r="POI279" s="1003"/>
      <c r="POJ279" s="1003"/>
      <c r="POK279" s="1004"/>
      <c r="POL279" s="1004"/>
      <c r="POM279" s="1004"/>
      <c r="PON279" s="1004"/>
      <c r="POO279" s="1004"/>
      <c r="POP279" s="1003"/>
      <c r="POQ279" s="1003"/>
      <c r="POR279" s="1004"/>
      <c r="POS279" s="1004"/>
      <c r="POT279" s="1003"/>
      <c r="POU279" s="1003"/>
      <c r="POV279" s="1004"/>
      <c r="POW279" s="1004"/>
      <c r="POX279" s="1003"/>
      <c r="POY279" s="1003"/>
      <c r="POZ279" s="1003"/>
      <c r="PPA279" s="1003"/>
      <c r="PPB279" s="1003"/>
      <c r="PPC279" s="1003"/>
      <c r="PPD279" s="1003"/>
      <c r="PPE279" s="1004"/>
      <c r="PPF279" s="1004"/>
      <c r="PPG279" s="1003"/>
      <c r="PPH279" s="1003"/>
      <c r="PPI279" s="1004"/>
      <c r="PPJ279" s="1004"/>
      <c r="PPK279" s="1003"/>
      <c r="PPL279" s="1003"/>
      <c r="PPM279" s="1003"/>
      <c r="PPN279" s="1003"/>
      <c r="PPO279" s="1003"/>
      <c r="PPP279" s="1001"/>
      <c r="PPQ279" s="1005"/>
      <c r="PPR279" s="1003"/>
      <c r="PPS279" s="1003"/>
      <c r="PPT279" s="1003"/>
      <c r="PPU279" s="1003"/>
      <c r="PPV279" s="1003"/>
      <c r="PPW279" s="1003"/>
      <c r="PPX279" s="1003"/>
      <c r="PPY279" s="1006"/>
      <c r="PPZ279" s="1006"/>
      <c r="PQA279" s="1006"/>
      <c r="PQB279" s="1006"/>
      <c r="PQC279" s="1006"/>
      <c r="PQD279" s="1006"/>
      <c r="PQE279" s="1006"/>
      <c r="PQF279" s="1006"/>
      <c r="PQG279" s="1006"/>
      <c r="PQH279" s="1006"/>
      <c r="PQI279" s="1006"/>
      <c r="PQJ279" s="1006"/>
      <c r="PQK279" s="1006"/>
      <c r="PQL279" s="1006"/>
      <c r="PQM279" s="1006"/>
      <c r="PQN279" s="1006"/>
      <c r="PQO279" s="1006"/>
      <c r="PQP279" s="1006"/>
      <c r="PQQ279" s="1006"/>
      <c r="PQR279" s="1006"/>
      <c r="PQS279" s="1006"/>
      <c r="PQT279" s="1006"/>
      <c r="PQU279" s="1006"/>
      <c r="PQV279" s="1006"/>
      <c r="PQW279" s="1006"/>
      <c r="PQX279" s="1006"/>
      <c r="PQY279" s="1006"/>
      <c r="PQZ279" s="1006"/>
      <c r="PRA279" s="1006"/>
      <c r="PRB279" s="1006"/>
      <c r="PRC279" s="1006"/>
      <c r="PRD279" s="1006"/>
      <c r="PRE279" s="1006"/>
      <c r="PRF279" s="1006"/>
      <c r="PRG279" s="1006"/>
      <c r="PRH279" s="1006"/>
      <c r="PRI279" s="1006"/>
      <c r="PRJ279" s="1006"/>
      <c r="PRK279" s="1006"/>
      <c r="PRL279" s="1006"/>
      <c r="PRM279" s="1006"/>
      <c r="PRN279" s="1006"/>
      <c r="PRO279" s="1006"/>
      <c r="PRP279" s="1006"/>
      <c r="PRQ279" s="1003"/>
      <c r="PRR279" s="1003"/>
      <c r="PRS279" s="1003"/>
      <c r="PRT279" s="1003"/>
      <c r="PRU279" s="1003"/>
      <c r="PRV279" s="1003"/>
      <c r="PRW279" s="1003"/>
      <c r="PRX279" s="1003"/>
      <c r="PRY279" s="1003"/>
      <c r="PRZ279" s="1003"/>
      <c r="PSA279" s="1003"/>
      <c r="PSB279" s="1003"/>
      <c r="PSC279" s="1003"/>
      <c r="PSD279" s="1003"/>
      <c r="PSE279" s="1003"/>
      <c r="PSF279" s="1003"/>
      <c r="PSG279" s="1003"/>
      <c r="PSH279" s="1003"/>
      <c r="PSI279" s="1003"/>
      <c r="PSJ279" s="1003"/>
      <c r="PSK279" s="1003"/>
      <c r="PSL279" s="1003"/>
      <c r="PSM279" s="1003"/>
      <c r="PSN279" s="1003"/>
      <c r="PSO279" s="1004"/>
      <c r="PSP279" s="1004"/>
      <c r="PSQ279" s="1004"/>
      <c r="PSR279" s="1004"/>
      <c r="PSS279" s="1004"/>
      <c r="PST279" s="1003"/>
      <c r="PSU279" s="1003"/>
      <c r="PSV279" s="1004"/>
      <c r="PSW279" s="1004"/>
      <c r="PSX279" s="1003"/>
      <c r="PSY279" s="1003"/>
      <c r="PSZ279" s="1004"/>
      <c r="PTA279" s="1004"/>
      <c r="PTB279" s="1003"/>
      <c r="PTC279" s="1003"/>
      <c r="PTD279" s="1003"/>
      <c r="PTE279" s="1003"/>
      <c r="PTF279" s="1003"/>
      <c r="PTG279" s="1003"/>
      <c r="PTH279" s="1003"/>
      <c r="PTI279" s="1004"/>
      <c r="PTJ279" s="1004"/>
      <c r="PTK279" s="1003"/>
      <c r="PTL279" s="1003"/>
      <c r="PTM279" s="1004"/>
      <c r="PTN279" s="1004"/>
      <c r="PTO279" s="1003"/>
      <c r="PTP279" s="1003"/>
      <c r="PTQ279" s="1003"/>
      <c r="PTR279" s="1003"/>
      <c r="PTS279" s="1003"/>
      <c r="PTT279" s="1001"/>
      <c r="PTU279" s="1005"/>
      <c r="PTV279" s="1003"/>
      <c r="PTW279" s="1003"/>
      <c r="PTX279" s="1003"/>
      <c r="PTY279" s="1003"/>
      <c r="PTZ279" s="1003"/>
      <c r="PUA279" s="1003"/>
      <c r="PUB279" s="1003"/>
      <c r="PUC279" s="1006"/>
      <c r="PUD279" s="1006"/>
      <c r="PUE279" s="1006"/>
      <c r="PUF279" s="1006"/>
      <c r="PUG279" s="1006"/>
      <c r="PUH279" s="1006"/>
      <c r="PUI279" s="1006"/>
      <c r="PUJ279" s="1006"/>
      <c r="PUK279" s="1006"/>
      <c r="PUL279" s="1006"/>
      <c r="PUM279" s="1006"/>
      <c r="PUN279" s="1006"/>
      <c r="PUO279" s="1006"/>
      <c r="PUP279" s="1006"/>
      <c r="PUQ279" s="1006"/>
      <c r="PUR279" s="1006"/>
      <c r="PUS279" s="1006"/>
      <c r="PUT279" s="1006"/>
      <c r="PUU279" s="1006"/>
      <c r="PUV279" s="1006"/>
      <c r="PUW279" s="1006"/>
      <c r="PUX279" s="1006"/>
      <c r="PUY279" s="1006"/>
      <c r="PUZ279" s="1006"/>
      <c r="PVA279" s="1006"/>
      <c r="PVB279" s="1006"/>
      <c r="PVC279" s="1006"/>
      <c r="PVD279" s="1006"/>
      <c r="PVE279" s="1006"/>
      <c r="PVF279" s="1006"/>
      <c r="PVG279" s="1006"/>
      <c r="PVH279" s="1006"/>
      <c r="PVI279" s="1006"/>
      <c r="PVJ279" s="1006"/>
      <c r="PVK279" s="1006"/>
      <c r="PVL279" s="1006"/>
      <c r="PVM279" s="1006"/>
      <c r="PVN279" s="1006"/>
      <c r="PVO279" s="1006"/>
      <c r="PVP279" s="1006"/>
      <c r="PVQ279" s="1006"/>
      <c r="PVR279" s="1006"/>
      <c r="PVS279" s="1006"/>
      <c r="PVT279" s="1006"/>
      <c r="PVU279" s="1003"/>
      <c r="PVV279" s="1003"/>
      <c r="PVW279" s="1003"/>
      <c r="PVX279" s="1003"/>
      <c r="PVY279" s="1003"/>
      <c r="PVZ279" s="1003"/>
      <c r="PWA279" s="1003"/>
      <c r="PWB279" s="1003"/>
      <c r="PWC279" s="1003"/>
      <c r="PWD279" s="1003"/>
      <c r="PWE279" s="1003"/>
      <c r="PWF279" s="1003"/>
      <c r="PWG279" s="1003"/>
      <c r="PWH279" s="1003"/>
      <c r="PWI279" s="1003"/>
      <c r="PWJ279" s="1003"/>
      <c r="PWK279" s="1003"/>
      <c r="PWL279" s="1003"/>
      <c r="PWM279" s="1003"/>
      <c r="PWN279" s="1003"/>
      <c r="PWO279" s="1003"/>
      <c r="PWP279" s="1003"/>
      <c r="PWQ279" s="1003"/>
      <c r="PWR279" s="1003"/>
      <c r="PWS279" s="1004"/>
      <c r="PWT279" s="1004"/>
      <c r="PWU279" s="1004"/>
      <c r="PWV279" s="1004"/>
      <c r="PWW279" s="1004"/>
      <c r="PWX279" s="1003"/>
      <c r="PWY279" s="1003"/>
      <c r="PWZ279" s="1004"/>
      <c r="PXA279" s="1004"/>
      <c r="PXB279" s="1003"/>
      <c r="PXC279" s="1003"/>
      <c r="PXD279" s="1004"/>
      <c r="PXE279" s="1004"/>
      <c r="PXF279" s="1003"/>
      <c r="PXG279" s="1003"/>
      <c r="PXH279" s="1003"/>
      <c r="PXI279" s="1003"/>
      <c r="PXJ279" s="1003"/>
      <c r="PXK279" s="1003"/>
      <c r="PXL279" s="1003"/>
      <c r="PXM279" s="1004"/>
      <c r="PXN279" s="1004"/>
      <c r="PXO279" s="1003"/>
      <c r="PXP279" s="1003"/>
      <c r="PXQ279" s="1004"/>
      <c r="PXR279" s="1004"/>
      <c r="PXS279" s="1003"/>
      <c r="PXT279" s="1003"/>
      <c r="PXU279" s="1003"/>
      <c r="PXV279" s="1003"/>
      <c r="PXW279" s="1003"/>
      <c r="PXX279" s="1001"/>
      <c r="PXY279" s="1005"/>
      <c r="PXZ279" s="1003"/>
      <c r="PYA279" s="1003"/>
      <c r="PYB279" s="1003"/>
      <c r="PYC279" s="1003"/>
      <c r="PYD279" s="1003"/>
      <c r="PYE279" s="1003"/>
      <c r="PYF279" s="1003"/>
      <c r="PYG279" s="1006"/>
      <c r="PYH279" s="1006"/>
      <c r="PYI279" s="1006"/>
      <c r="PYJ279" s="1006"/>
      <c r="PYK279" s="1006"/>
      <c r="PYL279" s="1006"/>
      <c r="PYM279" s="1006"/>
      <c r="PYN279" s="1006"/>
      <c r="PYO279" s="1006"/>
      <c r="PYP279" s="1006"/>
      <c r="PYQ279" s="1006"/>
      <c r="PYR279" s="1006"/>
      <c r="PYS279" s="1006"/>
      <c r="PYT279" s="1006"/>
      <c r="PYU279" s="1006"/>
      <c r="PYV279" s="1006"/>
      <c r="PYW279" s="1006"/>
      <c r="PYX279" s="1006"/>
      <c r="PYY279" s="1006"/>
      <c r="PYZ279" s="1006"/>
      <c r="PZA279" s="1006"/>
      <c r="PZB279" s="1006"/>
      <c r="PZC279" s="1006"/>
      <c r="PZD279" s="1006"/>
      <c r="PZE279" s="1006"/>
      <c r="PZF279" s="1006"/>
      <c r="PZG279" s="1006"/>
      <c r="PZH279" s="1006"/>
      <c r="PZI279" s="1006"/>
      <c r="PZJ279" s="1006"/>
      <c r="PZK279" s="1006"/>
      <c r="PZL279" s="1006"/>
      <c r="PZM279" s="1006"/>
      <c r="PZN279" s="1006"/>
      <c r="PZO279" s="1006"/>
      <c r="PZP279" s="1006"/>
      <c r="PZQ279" s="1006"/>
      <c r="PZR279" s="1006"/>
      <c r="PZS279" s="1006"/>
      <c r="PZT279" s="1006"/>
      <c r="PZU279" s="1006"/>
      <c r="PZV279" s="1006"/>
      <c r="PZW279" s="1006"/>
      <c r="PZX279" s="1006"/>
      <c r="PZY279" s="1003"/>
      <c r="PZZ279" s="1003"/>
      <c r="QAA279" s="1003"/>
      <c r="QAB279" s="1003"/>
      <c r="QAC279" s="1003"/>
      <c r="QAD279" s="1003"/>
      <c r="QAE279" s="1003"/>
      <c r="QAF279" s="1003"/>
      <c r="QAG279" s="1003"/>
      <c r="QAH279" s="1003"/>
      <c r="QAI279" s="1003"/>
      <c r="QAJ279" s="1003"/>
      <c r="QAK279" s="1003"/>
      <c r="QAL279" s="1003"/>
      <c r="QAM279" s="1003"/>
      <c r="QAN279" s="1003"/>
      <c r="QAO279" s="1003"/>
      <c r="QAP279" s="1003"/>
      <c r="QAQ279" s="1003"/>
      <c r="QAR279" s="1003"/>
      <c r="QAS279" s="1003"/>
      <c r="QAT279" s="1003"/>
      <c r="QAU279" s="1003"/>
      <c r="QAV279" s="1003"/>
      <c r="QAW279" s="1004"/>
      <c r="QAX279" s="1004"/>
      <c r="QAY279" s="1004"/>
      <c r="QAZ279" s="1004"/>
      <c r="QBA279" s="1004"/>
      <c r="QBB279" s="1003"/>
      <c r="QBC279" s="1003"/>
      <c r="QBD279" s="1004"/>
      <c r="QBE279" s="1004"/>
      <c r="QBF279" s="1003"/>
      <c r="QBG279" s="1003"/>
      <c r="QBH279" s="1004"/>
      <c r="QBI279" s="1004"/>
      <c r="QBJ279" s="1003"/>
      <c r="QBK279" s="1003"/>
      <c r="QBL279" s="1003"/>
      <c r="QBM279" s="1003"/>
      <c r="QBN279" s="1003"/>
      <c r="QBO279" s="1003"/>
      <c r="QBP279" s="1003"/>
      <c r="QBQ279" s="1004"/>
      <c r="QBR279" s="1004"/>
      <c r="QBS279" s="1003"/>
      <c r="QBT279" s="1003"/>
      <c r="QBU279" s="1004"/>
      <c r="QBV279" s="1004"/>
      <c r="QBW279" s="1003"/>
      <c r="QBX279" s="1003"/>
      <c r="QBY279" s="1003"/>
      <c r="QBZ279" s="1003"/>
      <c r="QCA279" s="1003"/>
      <c r="QCB279" s="1001"/>
      <c r="QCC279" s="1005"/>
      <c r="QCD279" s="1003"/>
      <c r="QCE279" s="1003"/>
      <c r="QCF279" s="1003"/>
      <c r="QCG279" s="1003"/>
      <c r="QCH279" s="1003"/>
      <c r="QCI279" s="1003"/>
      <c r="QCJ279" s="1003"/>
      <c r="QCK279" s="1006"/>
      <c r="QCL279" s="1006"/>
      <c r="QCM279" s="1006"/>
      <c r="QCN279" s="1006"/>
      <c r="QCO279" s="1006"/>
      <c r="QCP279" s="1006"/>
      <c r="QCQ279" s="1006"/>
      <c r="QCR279" s="1006"/>
      <c r="QCS279" s="1006"/>
      <c r="QCT279" s="1006"/>
      <c r="QCU279" s="1006"/>
      <c r="QCV279" s="1006"/>
      <c r="QCW279" s="1006"/>
      <c r="QCX279" s="1006"/>
      <c r="QCY279" s="1006"/>
      <c r="QCZ279" s="1006"/>
      <c r="QDA279" s="1006"/>
      <c r="QDB279" s="1006"/>
      <c r="QDC279" s="1006"/>
      <c r="QDD279" s="1006"/>
      <c r="QDE279" s="1006"/>
      <c r="QDF279" s="1006"/>
      <c r="QDG279" s="1006"/>
      <c r="QDH279" s="1006"/>
      <c r="QDI279" s="1006"/>
      <c r="QDJ279" s="1006"/>
      <c r="QDK279" s="1006"/>
      <c r="QDL279" s="1006"/>
      <c r="QDM279" s="1006"/>
      <c r="QDN279" s="1006"/>
      <c r="QDO279" s="1006"/>
      <c r="QDP279" s="1006"/>
      <c r="QDQ279" s="1006"/>
      <c r="QDR279" s="1006"/>
      <c r="QDS279" s="1006"/>
      <c r="QDT279" s="1006"/>
      <c r="QDU279" s="1006"/>
      <c r="QDV279" s="1006"/>
      <c r="QDW279" s="1006"/>
      <c r="QDX279" s="1006"/>
      <c r="QDY279" s="1006"/>
      <c r="QDZ279" s="1006"/>
      <c r="QEA279" s="1006"/>
      <c r="QEB279" s="1006"/>
      <c r="QEC279" s="1003"/>
      <c r="QED279" s="1003"/>
      <c r="QEE279" s="1003"/>
      <c r="QEF279" s="1003"/>
      <c r="QEG279" s="1003"/>
      <c r="QEH279" s="1003"/>
      <c r="QEI279" s="1003"/>
      <c r="QEJ279" s="1003"/>
      <c r="QEK279" s="1003"/>
      <c r="QEL279" s="1003"/>
      <c r="QEM279" s="1003"/>
      <c r="QEN279" s="1003"/>
      <c r="QEO279" s="1003"/>
      <c r="QEP279" s="1003"/>
      <c r="QEQ279" s="1003"/>
      <c r="QER279" s="1003"/>
      <c r="QES279" s="1003"/>
      <c r="QET279" s="1003"/>
      <c r="QEU279" s="1003"/>
      <c r="QEV279" s="1003"/>
      <c r="QEW279" s="1003"/>
      <c r="QEX279" s="1003"/>
      <c r="QEY279" s="1003"/>
      <c r="QEZ279" s="1003"/>
      <c r="QFA279" s="1004"/>
      <c r="QFB279" s="1004"/>
      <c r="QFC279" s="1004"/>
      <c r="QFD279" s="1004"/>
      <c r="QFE279" s="1004"/>
      <c r="QFF279" s="1003"/>
      <c r="QFG279" s="1003"/>
      <c r="QFH279" s="1004"/>
      <c r="QFI279" s="1004"/>
      <c r="QFJ279" s="1003"/>
      <c r="QFK279" s="1003"/>
      <c r="QFL279" s="1004"/>
      <c r="QFM279" s="1004"/>
      <c r="QFN279" s="1003"/>
      <c r="QFO279" s="1003"/>
      <c r="QFP279" s="1003"/>
      <c r="QFQ279" s="1003"/>
      <c r="QFR279" s="1003"/>
      <c r="QFS279" s="1003"/>
      <c r="QFT279" s="1003"/>
      <c r="QFU279" s="1004"/>
      <c r="QFV279" s="1004"/>
      <c r="QFW279" s="1003"/>
      <c r="QFX279" s="1003"/>
      <c r="QFY279" s="1004"/>
      <c r="QFZ279" s="1004"/>
      <c r="QGA279" s="1003"/>
      <c r="QGB279" s="1003"/>
      <c r="QGC279" s="1003"/>
      <c r="QGD279" s="1003"/>
      <c r="QGE279" s="1003"/>
      <c r="QGF279" s="1001"/>
      <c r="QGG279" s="1005"/>
      <c r="QGH279" s="1003"/>
      <c r="QGI279" s="1003"/>
      <c r="QGJ279" s="1003"/>
      <c r="QGK279" s="1003"/>
      <c r="QGL279" s="1003"/>
      <c r="QGM279" s="1003"/>
      <c r="QGN279" s="1003"/>
      <c r="QGO279" s="1006"/>
      <c r="QGP279" s="1006"/>
      <c r="QGQ279" s="1006"/>
      <c r="QGR279" s="1006"/>
      <c r="QGS279" s="1006"/>
      <c r="QGT279" s="1006"/>
      <c r="QGU279" s="1006"/>
      <c r="QGV279" s="1006"/>
      <c r="QGW279" s="1006"/>
      <c r="QGX279" s="1006"/>
      <c r="QGY279" s="1006"/>
      <c r="QGZ279" s="1006"/>
      <c r="QHA279" s="1006"/>
      <c r="QHB279" s="1006"/>
      <c r="QHC279" s="1006"/>
      <c r="QHD279" s="1006"/>
      <c r="QHE279" s="1006"/>
      <c r="QHF279" s="1006"/>
      <c r="QHG279" s="1006"/>
      <c r="QHH279" s="1006"/>
      <c r="QHI279" s="1006"/>
      <c r="QHJ279" s="1006"/>
      <c r="QHK279" s="1006"/>
      <c r="QHL279" s="1006"/>
      <c r="QHM279" s="1006"/>
      <c r="QHN279" s="1006"/>
      <c r="QHO279" s="1006"/>
      <c r="QHP279" s="1006"/>
      <c r="QHQ279" s="1006"/>
      <c r="QHR279" s="1006"/>
      <c r="QHS279" s="1006"/>
      <c r="QHT279" s="1006"/>
      <c r="QHU279" s="1006"/>
      <c r="QHV279" s="1006"/>
      <c r="QHW279" s="1006"/>
      <c r="QHX279" s="1006"/>
      <c r="QHY279" s="1006"/>
      <c r="QHZ279" s="1006"/>
      <c r="QIA279" s="1006"/>
      <c r="QIB279" s="1006"/>
      <c r="QIC279" s="1006"/>
      <c r="QID279" s="1006"/>
      <c r="QIE279" s="1006"/>
      <c r="QIF279" s="1006"/>
      <c r="QIG279" s="1003"/>
      <c r="QIH279" s="1003"/>
      <c r="QII279" s="1003"/>
      <c r="QIJ279" s="1003"/>
      <c r="QIK279" s="1003"/>
      <c r="QIL279" s="1003"/>
      <c r="QIM279" s="1003"/>
      <c r="QIN279" s="1003"/>
      <c r="QIO279" s="1003"/>
      <c r="QIP279" s="1003"/>
      <c r="QIQ279" s="1003"/>
      <c r="QIR279" s="1003"/>
      <c r="QIS279" s="1003"/>
      <c r="QIT279" s="1003"/>
      <c r="QIU279" s="1003"/>
      <c r="QIV279" s="1003"/>
      <c r="QIW279" s="1003"/>
      <c r="QIX279" s="1003"/>
      <c r="QIY279" s="1003"/>
      <c r="QIZ279" s="1003"/>
      <c r="QJA279" s="1003"/>
      <c r="QJB279" s="1003"/>
      <c r="QJC279" s="1003"/>
      <c r="QJD279" s="1003"/>
      <c r="QJE279" s="1004"/>
      <c r="QJF279" s="1004"/>
      <c r="QJG279" s="1004"/>
      <c r="QJH279" s="1004"/>
      <c r="QJI279" s="1004"/>
      <c r="QJJ279" s="1003"/>
      <c r="QJK279" s="1003"/>
      <c r="QJL279" s="1004"/>
      <c r="QJM279" s="1004"/>
      <c r="QJN279" s="1003"/>
      <c r="QJO279" s="1003"/>
      <c r="QJP279" s="1004"/>
      <c r="QJQ279" s="1004"/>
      <c r="QJR279" s="1003"/>
      <c r="QJS279" s="1003"/>
      <c r="QJT279" s="1003"/>
      <c r="QJU279" s="1003"/>
      <c r="QJV279" s="1003"/>
      <c r="QJW279" s="1003"/>
      <c r="QJX279" s="1003"/>
      <c r="QJY279" s="1004"/>
      <c r="QJZ279" s="1004"/>
      <c r="QKA279" s="1003"/>
      <c r="QKB279" s="1003"/>
      <c r="QKC279" s="1004"/>
      <c r="QKD279" s="1004"/>
      <c r="QKE279" s="1003"/>
      <c r="QKF279" s="1003"/>
      <c r="QKG279" s="1003"/>
      <c r="QKH279" s="1003"/>
      <c r="QKI279" s="1003"/>
      <c r="QKJ279" s="1001"/>
      <c r="QKK279" s="1005"/>
      <c r="QKL279" s="1003"/>
      <c r="QKM279" s="1003"/>
      <c r="QKN279" s="1003"/>
      <c r="QKO279" s="1003"/>
      <c r="QKP279" s="1003"/>
      <c r="QKQ279" s="1003"/>
      <c r="QKR279" s="1003"/>
      <c r="QKS279" s="1006"/>
      <c r="QKT279" s="1006"/>
      <c r="QKU279" s="1006"/>
      <c r="QKV279" s="1006"/>
      <c r="QKW279" s="1006"/>
      <c r="QKX279" s="1006"/>
      <c r="QKY279" s="1006"/>
      <c r="QKZ279" s="1006"/>
      <c r="QLA279" s="1006"/>
      <c r="QLB279" s="1006"/>
      <c r="QLC279" s="1006"/>
      <c r="QLD279" s="1006"/>
      <c r="QLE279" s="1006"/>
      <c r="QLF279" s="1006"/>
      <c r="QLG279" s="1006"/>
      <c r="QLH279" s="1006"/>
      <c r="QLI279" s="1006"/>
      <c r="QLJ279" s="1006"/>
      <c r="QLK279" s="1006"/>
      <c r="QLL279" s="1006"/>
      <c r="QLM279" s="1006"/>
      <c r="QLN279" s="1006"/>
      <c r="QLO279" s="1006"/>
      <c r="QLP279" s="1006"/>
      <c r="QLQ279" s="1006"/>
      <c r="QLR279" s="1006"/>
      <c r="QLS279" s="1006"/>
      <c r="QLT279" s="1006"/>
      <c r="QLU279" s="1006"/>
      <c r="QLV279" s="1006"/>
      <c r="QLW279" s="1006"/>
      <c r="QLX279" s="1006"/>
      <c r="QLY279" s="1006"/>
      <c r="QLZ279" s="1006"/>
      <c r="QMA279" s="1006"/>
      <c r="QMB279" s="1006"/>
      <c r="QMC279" s="1006"/>
      <c r="QMD279" s="1006"/>
      <c r="QME279" s="1006"/>
      <c r="QMF279" s="1006"/>
      <c r="QMG279" s="1006"/>
      <c r="QMH279" s="1006"/>
      <c r="QMI279" s="1006"/>
      <c r="QMJ279" s="1006"/>
      <c r="QMK279" s="1003"/>
      <c r="QML279" s="1003"/>
      <c r="QMM279" s="1003"/>
      <c r="QMN279" s="1003"/>
      <c r="QMO279" s="1003"/>
      <c r="QMP279" s="1003"/>
      <c r="QMQ279" s="1003"/>
      <c r="QMR279" s="1003"/>
      <c r="QMS279" s="1003"/>
      <c r="QMT279" s="1003"/>
      <c r="QMU279" s="1003"/>
      <c r="QMV279" s="1003"/>
      <c r="QMW279" s="1003"/>
      <c r="QMX279" s="1003"/>
      <c r="QMY279" s="1003"/>
      <c r="QMZ279" s="1003"/>
      <c r="QNA279" s="1003"/>
      <c r="QNB279" s="1003"/>
      <c r="QNC279" s="1003"/>
      <c r="QND279" s="1003"/>
      <c r="QNE279" s="1003"/>
      <c r="QNF279" s="1003"/>
      <c r="QNG279" s="1003"/>
      <c r="QNH279" s="1003"/>
      <c r="QNI279" s="1004"/>
      <c r="QNJ279" s="1004"/>
      <c r="QNK279" s="1004"/>
      <c r="QNL279" s="1004"/>
      <c r="QNM279" s="1004"/>
      <c r="QNN279" s="1003"/>
      <c r="QNO279" s="1003"/>
      <c r="QNP279" s="1004"/>
      <c r="QNQ279" s="1004"/>
      <c r="QNR279" s="1003"/>
      <c r="QNS279" s="1003"/>
      <c r="QNT279" s="1004"/>
      <c r="QNU279" s="1004"/>
      <c r="QNV279" s="1003"/>
      <c r="QNW279" s="1003"/>
      <c r="QNX279" s="1003"/>
      <c r="QNY279" s="1003"/>
      <c r="QNZ279" s="1003"/>
      <c r="QOA279" s="1003"/>
      <c r="QOB279" s="1003"/>
      <c r="QOC279" s="1004"/>
      <c r="QOD279" s="1004"/>
      <c r="QOE279" s="1003"/>
      <c r="QOF279" s="1003"/>
      <c r="QOG279" s="1004"/>
      <c r="QOH279" s="1004"/>
      <c r="QOI279" s="1003"/>
      <c r="QOJ279" s="1003"/>
      <c r="QOK279" s="1003"/>
      <c r="QOL279" s="1003"/>
      <c r="QOM279" s="1003"/>
      <c r="QON279" s="1001"/>
      <c r="QOO279" s="1005"/>
      <c r="QOP279" s="1003"/>
      <c r="QOQ279" s="1003"/>
      <c r="QOR279" s="1003"/>
      <c r="QOS279" s="1003"/>
      <c r="QOT279" s="1003"/>
      <c r="QOU279" s="1003"/>
      <c r="QOV279" s="1003"/>
      <c r="QOW279" s="1006"/>
      <c r="QOX279" s="1006"/>
      <c r="QOY279" s="1006"/>
      <c r="QOZ279" s="1006"/>
      <c r="QPA279" s="1006"/>
      <c r="QPB279" s="1006"/>
      <c r="QPC279" s="1006"/>
      <c r="QPD279" s="1006"/>
      <c r="QPE279" s="1006"/>
      <c r="QPF279" s="1006"/>
      <c r="QPG279" s="1006"/>
      <c r="QPH279" s="1006"/>
      <c r="QPI279" s="1006"/>
      <c r="QPJ279" s="1006"/>
      <c r="QPK279" s="1006"/>
      <c r="QPL279" s="1006"/>
      <c r="QPM279" s="1006"/>
      <c r="QPN279" s="1006"/>
      <c r="QPO279" s="1006"/>
      <c r="QPP279" s="1006"/>
      <c r="QPQ279" s="1006"/>
      <c r="QPR279" s="1006"/>
      <c r="QPS279" s="1006"/>
      <c r="QPT279" s="1006"/>
      <c r="QPU279" s="1006"/>
      <c r="QPV279" s="1006"/>
      <c r="QPW279" s="1006"/>
      <c r="QPX279" s="1006"/>
      <c r="QPY279" s="1006"/>
      <c r="QPZ279" s="1006"/>
      <c r="QQA279" s="1006"/>
      <c r="QQB279" s="1006"/>
      <c r="QQC279" s="1006"/>
      <c r="QQD279" s="1006"/>
      <c r="QQE279" s="1006"/>
      <c r="QQF279" s="1006"/>
      <c r="QQG279" s="1006"/>
      <c r="QQH279" s="1006"/>
      <c r="QQI279" s="1006"/>
      <c r="QQJ279" s="1006"/>
      <c r="QQK279" s="1006"/>
      <c r="QQL279" s="1006"/>
      <c r="QQM279" s="1006"/>
      <c r="QQN279" s="1006"/>
      <c r="QQO279" s="1003"/>
      <c r="QQP279" s="1003"/>
      <c r="QQQ279" s="1003"/>
      <c r="QQR279" s="1003"/>
      <c r="QQS279" s="1003"/>
      <c r="QQT279" s="1003"/>
      <c r="QQU279" s="1003"/>
      <c r="QQV279" s="1003"/>
      <c r="QQW279" s="1003"/>
      <c r="QQX279" s="1003"/>
      <c r="QQY279" s="1003"/>
      <c r="QQZ279" s="1003"/>
      <c r="QRA279" s="1003"/>
      <c r="QRB279" s="1003"/>
      <c r="QRC279" s="1003"/>
      <c r="QRD279" s="1003"/>
      <c r="QRE279" s="1003"/>
      <c r="QRF279" s="1003"/>
      <c r="QRG279" s="1003"/>
      <c r="QRH279" s="1003"/>
      <c r="QRI279" s="1003"/>
      <c r="QRJ279" s="1003"/>
      <c r="QRK279" s="1003"/>
      <c r="QRL279" s="1003"/>
      <c r="QRM279" s="1004"/>
      <c r="QRN279" s="1004"/>
      <c r="QRO279" s="1004"/>
      <c r="QRP279" s="1004"/>
      <c r="QRQ279" s="1004"/>
      <c r="QRR279" s="1003"/>
      <c r="QRS279" s="1003"/>
      <c r="QRT279" s="1004"/>
      <c r="QRU279" s="1004"/>
      <c r="QRV279" s="1003"/>
      <c r="QRW279" s="1003"/>
      <c r="QRX279" s="1004"/>
      <c r="QRY279" s="1004"/>
      <c r="QRZ279" s="1003"/>
      <c r="QSA279" s="1003"/>
      <c r="QSB279" s="1003"/>
      <c r="QSC279" s="1003"/>
      <c r="QSD279" s="1003"/>
      <c r="QSE279" s="1003"/>
      <c r="QSF279" s="1003"/>
      <c r="QSG279" s="1004"/>
      <c r="QSH279" s="1004"/>
      <c r="QSI279" s="1003"/>
      <c r="QSJ279" s="1003"/>
      <c r="QSK279" s="1004"/>
      <c r="QSL279" s="1004"/>
      <c r="QSM279" s="1003"/>
      <c r="QSN279" s="1003"/>
      <c r="QSO279" s="1003"/>
      <c r="QSP279" s="1003"/>
      <c r="QSQ279" s="1003"/>
      <c r="QSR279" s="1001"/>
      <c r="QSS279" s="1005"/>
      <c r="QST279" s="1003"/>
      <c r="QSU279" s="1003"/>
      <c r="QSV279" s="1003"/>
      <c r="QSW279" s="1003"/>
      <c r="QSX279" s="1003"/>
      <c r="QSY279" s="1003"/>
      <c r="QSZ279" s="1003"/>
      <c r="QTA279" s="1006"/>
      <c r="QTB279" s="1006"/>
      <c r="QTC279" s="1006"/>
      <c r="QTD279" s="1006"/>
      <c r="QTE279" s="1006"/>
      <c r="QTF279" s="1006"/>
      <c r="QTG279" s="1006"/>
      <c r="QTH279" s="1006"/>
      <c r="QTI279" s="1006"/>
      <c r="QTJ279" s="1006"/>
      <c r="QTK279" s="1006"/>
      <c r="QTL279" s="1006"/>
      <c r="QTM279" s="1006"/>
      <c r="QTN279" s="1006"/>
      <c r="QTO279" s="1006"/>
      <c r="QTP279" s="1006"/>
      <c r="QTQ279" s="1006"/>
      <c r="QTR279" s="1006"/>
      <c r="QTS279" s="1006"/>
      <c r="QTT279" s="1006"/>
      <c r="QTU279" s="1006"/>
      <c r="QTV279" s="1006"/>
      <c r="QTW279" s="1006"/>
      <c r="QTX279" s="1006"/>
      <c r="QTY279" s="1006"/>
      <c r="QTZ279" s="1006"/>
      <c r="QUA279" s="1006"/>
      <c r="QUB279" s="1006"/>
      <c r="QUC279" s="1006"/>
      <c r="QUD279" s="1006"/>
      <c r="QUE279" s="1006"/>
      <c r="QUF279" s="1006"/>
      <c r="QUG279" s="1006"/>
      <c r="QUH279" s="1006"/>
      <c r="QUI279" s="1006"/>
      <c r="QUJ279" s="1006"/>
      <c r="QUK279" s="1006"/>
      <c r="QUL279" s="1006"/>
      <c r="QUM279" s="1006"/>
      <c r="QUN279" s="1006"/>
      <c r="QUO279" s="1006"/>
      <c r="QUP279" s="1006"/>
      <c r="QUQ279" s="1006"/>
      <c r="QUR279" s="1006"/>
      <c r="QUS279" s="1003"/>
      <c r="QUT279" s="1003"/>
      <c r="QUU279" s="1003"/>
      <c r="QUV279" s="1003"/>
      <c r="QUW279" s="1003"/>
      <c r="QUX279" s="1003"/>
      <c r="QUY279" s="1003"/>
      <c r="QUZ279" s="1003"/>
      <c r="QVA279" s="1003"/>
      <c r="QVB279" s="1003"/>
      <c r="QVC279" s="1003"/>
      <c r="QVD279" s="1003"/>
      <c r="QVE279" s="1003"/>
      <c r="QVF279" s="1003"/>
      <c r="QVG279" s="1003"/>
      <c r="QVH279" s="1003"/>
      <c r="QVI279" s="1003"/>
      <c r="QVJ279" s="1003"/>
      <c r="QVK279" s="1003"/>
      <c r="QVL279" s="1003"/>
      <c r="QVM279" s="1003"/>
      <c r="QVN279" s="1003"/>
      <c r="QVO279" s="1003"/>
      <c r="QVP279" s="1003"/>
      <c r="QVQ279" s="1004"/>
      <c r="QVR279" s="1004"/>
      <c r="QVS279" s="1004"/>
      <c r="QVT279" s="1004"/>
      <c r="QVU279" s="1004"/>
      <c r="QVV279" s="1003"/>
      <c r="QVW279" s="1003"/>
      <c r="QVX279" s="1004"/>
      <c r="QVY279" s="1004"/>
      <c r="QVZ279" s="1003"/>
      <c r="QWA279" s="1003"/>
      <c r="QWB279" s="1004"/>
      <c r="QWC279" s="1004"/>
      <c r="QWD279" s="1003"/>
      <c r="QWE279" s="1003"/>
      <c r="QWF279" s="1003"/>
      <c r="QWG279" s="1003"/>
      <c r="QWH279" s="1003"/>
      <c r="QWI279" s="1003"/>
      <c r="QWJ279" s="1003"/>
      <c r="QWK279" s="1004"/>
      <c r="QWL279" s="1004"/>
      <c r="QWM279" s="1003"/>
      <c r="QWN279" s="1003"/>
      <c r="QWO279" s="1004"/>
      <c r="QWP279" s="1004"/>
      <c r="QWQ279" s="1003"/>
      <c r="QWR279" s="1003"/>
      <c r="QWS279" s="1003"/>
      <c r="QWT279" s="1003"/>
      <c r="QWU279" s="1003"/>
      <c r="QWV279" s="1001"/>
      <c r="QWW279" s="1005"/>
      <c r="QWX279" s="1003"/>
      <c r="QWY279" s="1003"/>
      <c r="QWZ279" s="1003"/>
      <c r="QXA279" s="1003"/>
      <c r="QXB279" s="1003"/>
      <c r="QXC279" s="1003"/>
      <c r="QXD279" s="1003"/>
      <c r="QXE279" s="1006"/>
      <c r="QXF279" s="1006"/>
      <c r="QXG279" s="1006"/>
      <c r="QXH279" s="1006"/>
      <c r="QXI279" s="1006"/>
      <c r="QXJ279" s="1006"/>
      <c r="QXK279" s="1006"/>
      <c r="QXL279" s="1006"/>
      <c r="QXM279" s="1006"/>
      <c r="QXN279" s="1006"/>
      <c r="QXO279" s="1006"/>
      <c r="QXP279" s="1006"/>
      <c r="QXQ279" s="1006"/>
      <c r="QXR279" s="1006"/>
      <c r="QXS279" s="1006"/>
      <c r="QXT279" s="1006"/>
      <c r="QXU279" s="1006"/>
      <c r="QXV279" s="1006"/>
      <c r="QXW279" s="1006"/>
      <c r="QXX279" s="1006"/>
      <c r="QXY279" s="1006"/>
      <c r="QXZ279" s="1006"/>
      <c r="QYA279" s="1006"/>
      <c r="QYB279" s="1006"/>
      <c r="QYC279" s="1006"/>
      <c r="QYD279" s="1006"/>
      <c r="QYE279" s="1006"/>
      <c r="QYF279" s="1006"/>
      <c r="QYG279" s="1006"/>
      <c r="QYH279" s="1006"/>
      <c r="QYI279" s="1006"/>
      <c r="QYJ279" s="1006"/>
      <c r="QYK279" s="1006"/>
      <c r="QYL279" s="1006"/>
      <c r="QYM279" s="1006"/>
      <c r="QYN279" s="1006"/>
      <c r="QYO279" s="1006"/>
      <c r="QYP279" s="1006"/>
      <c r="QYQ279" s="1006"/>
      <c r="QYR279" s="1006"/>
      <c r="QYS279" s="1006"/>
      <c r="QYT279" s="1006"/>
      <c r="QYU279" s="1006"/>
      <c r="QYV279" s="1006"/>
      <c r="QYW279" s="1003"/>
      <c r="QYX279" s="1003"/>
      <c r="QYY279" s="1003"/>
      <c r="QYZ279" s="1003"/>
      <c r="QZA279" s="1003"/>
      <c r="QZB279" s="1003"/>
      <c r="QZC279" s="1003"/>
      <c r="QZD279" s="1003"/>
      <c r="QZE279" s="1003"/>
      <c r="QZF279" s="1003"/>
      <c r="QZG279" s="1003"/>
      <c r="QZH279" s="1003"/>
      <c r="QZI279" s="1003"/>
      <c r="QZJ279" s="1003"/>
      <c r="QZK279" s="1003"/>
      <c r="QZL279" s="1003"/>
      <c r="QZM279" s="1003"/>
      <c r="QZN279" s="1003"/>
      <c r="QZO279" s="1003"/>
      <c r="QZP279" s="1003"/>
      <c r="QZQ279" s="1003"/>
      <c r="QZR279" s="1003"/>
      <c r="QZS279" s="1003"/>
      <c r="QZT279" s="1003"/>
      <c r="QZU279" s="1004"/>
      <c r="QZV279" s="1004"/>
      <c r="QZW279" s="1004"/>
      <c r="QZX279" s="1004"/>
      <c r="QZY279" s="1004"/>
      <c r="QZZ279" s="1003"/>
      <c r="RAA279" s="1003"/>
      <c r="RAB279" s="1004"/>
      <c r="RAC279" s="1004"/>
      <c r="RAD279" s="1003"/>
      <c r="RAE279" s="1003"/>
      <c r="RAF279" s="1004"/>
      <c r="RAG279" s="1004"/>
      <c r="RAH279" s="1003"/>
      <c r="RAI279" s="1003"/>
      <c r="RAJ279" s="1003"/>
      <c r="RAK279" s="1003"/>
      <c r="RAL279" s="1003"/>
      <c r="RAM279" s="1003"/>
      <c r="RAN279" s="1003"/>
      <c r="RAO279" s="1004"/>
      <c r="RAP279" s="1004"/>
      <c r="RAQ279" s="1003"/>
      <c r="RAR279" s="1003"/>
      <c r="RAS279" s="1004"/>
      <c r="RAT279" s="1004"/>
      <c r="RAU279" s="1003"/>
      <c r="RAV279" s="1003"/>
      <c r="RAW279" s="1003"/>
      <c r="RAX279" s="1003"/>
      <c r="RAY279" s="1003"/>
      <c r="RAZ279" s="1001"/>
      <c r="RBA279" s="1005"/>
      <c r="RBB279" s="1003"/>
      <c r="RBC279" s="1003"/>
      <c r="RBD279" s="1003"/>
      <c r="RBE279" s="1003"/>
      <c r="RBF279" s="1003"/>
      <c r="RBG279" s="1003"/>
      <c r="RBH279" s="1003"/>
      <c r="RBI279" s="1006"/>
      <c r="RBJ279" s="1006"/>
      <c r="RBK279" s="1006"/>
      <c r="RBL279" s="1006"/>
      <c r="RBM279" s="1006"/>
      <c r="RBN279" s="1006"/>
      <c r="RBO279" s="1006"/>
      <c r="RBP279" s="1006"/>
      <c r="RBQ279" s="1006"/>
      <c r="RBR279" s="1006"/>
      <c r="RBS279" s="1006"/>
      <c r="RBT279" s="1006"/>
      <c r="RBU279" s="1006"/>
      <c r="RBV279" s="1006"/>
      <c r="RBW279" s="1006"/>
      <c r="RBX279" s="1006"/>
      <c r="RBY279" s="1006"/>
      <c r="RBZ279" s="1006"/>
      <c r="RCA279" s="1006"/>
      <c r="RCB279" s="1006"/>
      <c r="RCC279" s="1006"/>
      <c r="RCD279" s="1006"/>
      <c r="RCE279" s="1006"/>
      <c r="RCF279" s="1006"/>
      <c r="RCG279" s="1006"/>
      <c r="RCH279" s="1006"/>
      <c r="RCI279" s="1006"/>
      <c r="RCJ279" s="1006"/>
      <c r="RCK279" s="1006"/>
      <c r="RCL279" s="1006"/>
      <c r="RCM279" s="1006"/>
      <c r="RCN279" s="1006"/>
      <c r="RCO279" s="1006"/>
      <c r="RCP279" s="1006"/>
      <c r="RCQ279" s="1006"/>
      <c r="RCR279" s="1006"/>
      <c r="RCS279" s="1006"/>
      <c r="RCT279" s="1006"/>
      <c r="RCU279" s="1006"/>
      <c r="RCV279" s="1006"/>
      <c r="RCW279" s="1006"/>
      <c r="RCX279" s="1006"/>
      <c r="RCY279" s="1006"/>
      <c r="RCZ279" s="1006"/>
      <c r="RDA279" s="1003"/>
      <c r="RDB279" s="1003"/>
      <c r="RDC279" s="1003"/>
      <c r="RDD279" s="1003"/>
      <c r="RDE279" s="1003"/>
      <c r="RDF279" s="1003"/>
      <c r="RDG279" s="1003"/>
      <c r="RDH279" s="1003"/>
      <c r="RDI279" s="1003"/>
      <c r="RDJ279" s="1003"/>
      <c r="RDK279" s="1003"/>
      <c r="RDL279" s="1003"/>
      <c r="RDM279" s="1003"/>
      <c r="RDN279" s="1003"/>
      <c r="RDO279" s="1003"/>
      <c r="RDP279" s="1003"/>
      <c r="RDQ279" s="1003"/>
      <c r="RDR279" s="1003"/>
      <c r="RDS279" s="1003"/>
      <c r="RDT279" s="1003"/>
      <c r="RDU279" s="1003"/>
      <c r="RDV279" s="1003"/>
      <c r="RDW279" s="1003"/>
    </row>
    <row r="280" spans="1:12295" s="70" customFormat="1" ht="45.75" customHeight="1" x14ac:dyDescent="0.3">
      <c r="A280" s="731"/>
      <c r="B280" s="999"/>
      <c r="C280" s="97" t="s">
        <v>409</v>
      </c>
      <c r="D280" s="166">
        <f t="shared" ref="D280:D281" si="862">E280+G280</f>
        <v>2804083.9615500001</v>
      </c>
      <c r="E280" s="166">
        <f>E209</f>
        <v>1530108.10882</v>
      </c>
      <c r="F280" s="166"/>
      <c r="G280" s="166">
        <f>G209</f>
        <v>1273975.8527299999</v>
      </c>
      <c r="H280" s="166"/>
      <c r="I280" s="166"/>
      <c r="J280" s="166"/>
      <c r="K280" s="166">
        <f t="shared" ref="K280:K281" si="863">M280+Q280</f>
        <v>2804083.9615500001</v>
      </c>
      <c r="L280" s="695">
        <f t="shared" si="841"/>
        <v>1</v>
      </c>
      <c r="M280" s="166">
        <f>M209</f>
        <v>1530108.10882</v>
      </c>
      <c r="N280" s="695">
        <f t="shared" si="854"/>
        <v>1</v>
      </c>
      <c r="O280" s="996"/>
      <c r="P280" s="996"/>
      <c r="Q280" s="166">
        <f>Q209</f>
        <v>1273975.8527299999</v>
      </c>
      <c r="R280" s="695">
        <f t="shared" si="855"/>
        <v>1</v>
      </c>
      <c r="S280" s="996"/>
      <c r="T280" s="996"/>
      <c r="U280" s="996"/>
      <c r="V280" s="996"/>
      <c r="W280" s="996"/>
      <c r="X280" s="996"/>
      <c r="Y280" s="996"/>
      <c r="Z280" s="996"/>
      <c r="AA280" s="996"/>
      <c r="AB280" s="996"/>
      <c r="AC280" s="996"/>
      <c r="AD280" s="996"/>
      <c r="AE280" s="166">
        <f t="shared" ref="AE280:AE281" si="864">AG280+AK280</f>
        <v>2696111.32027</v>
      </c>
      <c r="AF280" s="695">
        <f t="shared" si="856"/>
        <v>0.96149450488625288</v>
      </c>
      <c r="AG280" s="166">
        <f>AG209</f>
        <v>1530108.10882</v>
      </c>
      <c r="AH280" s="695">
        <f t="shared" si="857"/>
        <v>1</v>
      </c>
      <c r="AI280" s="996"/>
      <c r="AJ280" s="996"/>
      <c r="AK280" s="166">
        <f>AK209</f>
        <v>1166003.2114499998</v>
      </c>
      <c r="AL280" s="695">
        <f t="shared" si="858"/>
        <v>0.91524749778527925</v>
      </c>
      <c r="AM280" s="996"/>
      <c r="AN280" s="996"/>
      <c r="AO280" s="996"/>
      <c r="AP280" s="996"/>
      <c r="AQ280" s="996"/>
      <c r="AR280" s="166">
        <f t="shared" ref="AR280:AR281" si="865">AT280+AX280</f>
        <v>2804083.9615500001</v>
      </c>
      <c r="AS280" s="695">
        <f t="shared" si="859"/>
        <v>1</v>
      </c>
      <c r="AT280" s="166">
        <f>AT209</f>
        <v>1530108.10882</v>
      </c>
      <c r="AU280" s="695">
        <f t="shared" si="860"/>
        <v>1</v>
      </c>
      <c r="AV280" s="996"/>
      <c r="AW280" s="996"/>
      <c r="AX280" s="166">
        <f>AX209</f>
        <v>1273975.8527300002</v>
      </c>
      <c r="AY280" s="695">
        <f t="shared" si="861"/>
        <v>1.0000000000000002</v>
      </c>
      <c r="AZ280" s="996"/>
      <c r="BA280" s="695"/>
      <c r="BB280" s="996"/>
      <c r="BC280" s="996"/>
      <c r="BD280" s="996"/>
      <c r="BE280" s="996"/>
      <c r="BF280" s="996"/>
      <c r="BG280" s="996"/>
      <c r="BH280" s="996"/>
      <c r="BI280" s="996"/>
      <c r="BJ280" s="996"/>
      <c r="BK280" s="996"/>
      <c r="BL280" s="996"/>
      <c r="BM280" s="996"/>
      <c r="BN280" s="996"/>
      <c r="BO280" s="996"/>
      <c r="BP280" s="996"/>
      <c r="BQ280" s="996"/>
      <c r="BR280" s="996"/>
      <c r="BS280" s="996"/>
      <c r="BT280" s="996"/>
      <c r="BU280" s="996"/>
      <c r="BV280" s="996"/>
      <c r="BW280" s="996"/>
      <c r="BX280" s="996"/>
      <c r="BY280" s="996"/>
      <c r="BZ280" s="200"/>
      <c r="CA280" s="732"/>
      <c r="CB280" s="732"/>
      <c r="CC280" s="732"/>
      <c r="CD280" s="732"/>
      <c r="CE280" s="695"/>
      <c r="CF280" s="732"/>
      <c r="CG280" s="732"/>
      <c r="CH280" s="732"/>
      <c r="CI280" s="732"/>
      <c r="CJ280" s="732"/>
      <c r="CK280" s="732"/>
      <c r="CL280" s="732"/>
      <c r="CM280" s="732"/>
      <c r="CN280" s="732"/>
      <c r="CO280" s="733"/>
      <c r="CP280" s="733"/>
      <c r="CQ280" s="733"/>
      <c r="CR280" s="733"/>
      <c r="CS280" s="733"/>
      <c r="CT280" s="732"/>
      <c r="CU280" s="732"/>
      <c r="CV280" s="733"/>
      <c r="CW280" s="733"/>
      <c r="CX280" s="732"/>
      <c r="CY280" s="732"/>
      <c r="CZ280" s="733"/>
      <c r="DA280" s="733"/>
      <c r="DB280" s="732"/>
      <c r="DC280" s="732"/>
      <c r="DD280" s="732"/>
      <c r="DE280" s="732"/>
      <c r="DF280" s="732"/>
      <c r="DG280" s="732"/>
      <c r="DH280" s="732"/>
      <c r="DI280" s="733"/>
      <c r="DJ280" s="733"/>
      <c r="DK280" s="732"/>
      <c r="DL280" s="732"/>
      <c r="DM280" s="733"/>
      <c r="DN280" s="733"/>
      <c r="DO280" s="732"/>
      <c r="DP280" s="732"/>
      <c r="DQ280" s="732"/>
      <c r="DR280" s="732"/>
      <c r="DS280" s="732"/>
      <c r="DT280" s="731"/>
      <c r="DU280" s="734"/>
      <c r="DV280" s="732"/>
      <c r="DW280" s="732"/>
      <c r="DX280" s="732"/>
      <c r="DY280" s="732"/>
      <c r="DZ280" s="732"/>
      <c r="EA280" s="732"/>
      <c r="EB280" s="732"/>
      <c r="EC280" s="735"/>
      <c r="ED280" s="735"/>
      <c r="EE280" s="735"/>
      <c r="EF280" s="735"/>
      <c r="EG280" s="735"/>
      <c r="EH280" s="735"/>
      <c r="EI280" s="735"/>
      <c r="EJ280" s="735"/>
      <c r="EK280" s="735"/>
      <c r="EL280" s="735"/>
      <c r="EM280" s="735"/>
      <c r="EN280" s="735"/>
      <c r="EO280" s="735"/>
      <c r="EP280" s="735"/>
      <c r="EQ280" s="735"/>
      <c r="ER280" s="735"/>
      <c r="ES280" s="735"/>
      <c r="ET280" s="735"/>
      <c r="EU280" s="735"/>
      <c r="EV280" s="735"/>
      <c r="EW280" s="735"/>
      <c r="EX280" s="735"/>
      <c r="EY280" s="735"/>
      <c r="EZ280" s="735"/>
      <c r="FA280" s="735"/>
      <c r="FB280" s="735"/>
      <c r="FC280" s="735"/>
      <c r="FD280" s="735"/>
      <c r="FE280" s="735"/>
      <c r="FF280" s="735"/>
      <c r="FG280" s="735"/>
      <c r="FH280" s="735"/>
      <c r="FI280" s="735"/>
      <c r="FJ280" s="735"/>
      <c r="FK280" s="735"/>
      <c r="FL280" s="735"/>
      <c r="FM280" s="735"/>
      <c r="FN280" s="735"/>
      <c r="FO280" s="735"/>
      <c r="FP280" s="735"/>
      <c r="FQ280" s="735"/>
      <c r="FR280" s="735"/>
      <c r="FS280" s="735"/>
      <c r="FT280" s="735"/>
      <c r="FU280" s="732"/>
      <c r="FV280" s="732"/>
      <c r="FW280" s="732"/>
      <c r="FX280" s="732"/>
      <c r="FY280" s="732"/>
      <c r="FZ280" s="732"/>
      <c r="GA280" s="732"/>
      <c r="GB280" s="732"/>
      <c r="GC280" s="732"/>
      <c r="GD280" s="732"/>
      <c r="GE280" s="732"/>
      <c r="GF280" s="732"/>
      <c r="GG280" s="732"/>
      <c r="GH280" s="732"/>
      <c r="GI280" s="732"/>
      <c r="GJ280" s="732"/>
      <c r="GK280" s="732"/>
      <c r="GL280" s="732"/>
      <c r="GM280" s="732"/>
      <c r="GN280" s="732"/>
      <c r="GO280" s="732"/>
      <c r="GP280" s="732"/>
      <c r="GQ280" s="732"/>
      <c r="GR280" s="732"/>
      <c r="GS280" s="733"/>
      <c r="GT280" s="733"/>
      <c r="GU280" s="733"/>
      <c r="GV280" s="733"/>
      <c r="GW280" s="733"/>
      <c r="GX280" s="732"/>
      <c r="GY280" s="732"/>
      <c r="GZ280" s="733"/>
      <c r="HA280" s="733"/>
      <c r="HB280" s="732"/>
      <c r="HC280" s="732"/>
      <c r="HD280" s="733"/>
      <c r="HE280" s="733"/>
      <c r="HF280" s="732"/>
      <c r="HG280" s="732"/>
      <c r="HH280" s="732"/>
      <c r="HI280" s="732"/>
      <c r="HJ280" s="732"/>
      <c r="HK280" s="732"/>
      <c r="HL280" s="732"/>
      <c r="HM280" s="733"/>
      <c r="HN280" s="733"/>
      <c r="HO280" s="732"/>
      <c r="HP280" s="732"/>
      <c r="HQ280" s="733"/>
      <c r="HR280" s="733"/>
      <c r="HS280" s="732"/>
      <c r="HT280" s="732"/>
      <c r="HU280" s="732"/>
      <c r="HV280" s="732"/>
      <c r="HW280" s="732"/>
      <c r="HX280" s="731"/>
      <c r="HY280" s="734"/>
      <c r="HZ280" s="732"/>
      <c r="IA280" s="732"/>
      <c r="IB280" s="732"/>
      <c r="IC280" s="732"/>
      <c r="ID280" s="732"/>
      <c r="IE280" s="732"/>
      <c r="IF280" s="732"/>
      <c r="IG280" s="735"/>
      <c r="IH280" s="735"/>
      <c r="II280" s="735"/>
      <c r="IJ280" s="735"/>
      <c r="IK280" s="735"/>
      <c r="IL280" s="735"/>
      <c r="IM280" s="735"/>
      <c r="IN280" s="735"/>
      <c r="IO280" s="735"/>
      <c r="IP280" s="735"/>
      <c r="IQ280" s="735"/>
      <c r="IR280" s="735"/>
      <c r="IS280" s="735"/>
      <c r="IT280" s="735"/>
      <c r="IU280" s="735"/>
      <c r="IV280" s="735"/>
      <c r="IW280" s="735"/>
      <c r="IX280" s="735"/>
      <c r="IY280" s="735"/>
      <c r="IZ280" s="735"/>
      <c r="JA280" s="735"/>
      <c r="JB280" s="735"/>
      <c r="JC280" s="735"/>
      <c r="JD280" s="735"/>
      <c r="JE280" s="735"/>
      <c r="JF280" s="735"/>
      <c r="JG280" s="735"/>
      <c r="JH280" s="735"/>
      <c r="JI280" s="735"/>
      <c r="JJ280" s="735"/>
      <c r="JK280" s="735"/>
      <c r="JL280" s="735"/>
      <c r="JM280" s="735"/>
      <c r="JN280" s="735"/>
      <c r="JO280" s="735"/>
      <c r="JP280" s="735"/>
      <c r="JQ280" s="735"/>
      <c r="JR280" s="735"/>
      <c r="JS280" s="735"/>
      <c r="JT280" s="735"/>
      <c r="JU280" s="735"/>
      <c r="JV280" s="735"/>
      <c r="JW280" s="735"/>
      <c r="JX280" s="735"/>
      <c r="JY280" s="732"/>
      <c r="JZ280" s="732"/>
      <c r="KA280" s="732"/>
      <c r="KB280" s="732"/>
      <c r="KC280" s="732"/>
      <c r="KD280" s="732"/>
      <c r="KE280" s="732"/>
      <c r="KF280" s="732"/>
      <c r="KG280" s="732"/>
      <c r="KH280" s="732"/>
      <c r="KI280" s="732"/>
      <c r="KJ280" s="732"/>
      <c r="KK280" s="732"/>
      <c r="KL280" s="732"/>
      <c r="KM280" s="732"/>
      <c r="KN280" s="732"/>
      <c r="KO280" s="732"/>
      <c r="KP280" s="732"/>
      <c r="KQ280" s="732"/>
      <c r="KR280" s="732"/>
      <c r="KS280" s="732"/>
      <c r="KT280" s="732"/>
      <c r="KU280" s="732"/>
      <c r="KV280" s="732"/>
      <c r="KW280" s="733"/>
      <c r="KX280" s="733"/>
      <c r="KY280" s="733"/>
      <c r="KZ280" s="733"/>
      <c r="LA280" s="733"/>
      <c r="LB280" s="732"/>
      <c r="LC280" s="732"/>
      <c r="LD280" s="733"/>
      <c r="LE280" s="733"/>
      <c r="LF280" s="732"/>
      <c r="LG280" s="732"/>
      <c r="LH280" s="733"/>
      <c r="LI280" s="733"/>
      <c r="LJ280" s="732"/>
      <c r="LK280" s="732"/>
      <c r="LL280" s="732"/>
      <c r="LM280" s="732"/>
      <c r="LN280" s="732"/>
      <c r="LO280" s="732"/>
      <c r="LP280" s="732"/>
      <c r="LQ280" s="733"/>
      <c r="LR280" s="733"/>
      <c r="LS280" s="732"/>
      <c r="LT280" s="732"/>
      <c r="LU280" s="733"/>
      <c r="LV280" s="733"/>
      <c r="LW280" s="732"/>
      <c r="LX280" s="732"/>
      <c r="LY280" s="732"/>
      <c r="LZ280" s="732"/>
      <c r="MA280" s="732"/>
      <c r="MB280" s="731"/>
      <c r="MC280" s="734"/>
      <c r="MD280" s="732"/>
      <c r="ME280" s="732"/>
      <c r="MF280" s="732"/>
      <c r="MG280" s="732"/>
      <c r="MH280" s="732"/>
      <c r="MI280" s="732"/>
      <c r="MJ280" s="732"/>
      <c r="MK280" s="735"/>
      <c r="ML280" s="735"/>
      <c r="MM280" s="735"/>
      <c r="MN280" s="735"/>
      <c r="MO280" s="735"/>
      <c r="MP280" s="735"/>
      <c r="MQ280" s="735"/>
      <c r="MR280" s="735"/>
      <c r="MS280" s="735"/>
      <c r="MT280" s="735"/>
      <c r="MU280" s="735"/>
      <c r="MV280" s="735"/>
      <c r="MW280" s="735"/>
      <c r="MX280" s="735"/>
      <c r="MY280" s="735"/>
      <c r="MZ280" s="735"/>
      <c r="NA280" s="735"/>
      <c r="NB280" s="735"/>
      <c r="NC280" s="735"/>
      <c r="ND280" s="735"/>
      <c r="NE280" s="735"/>
      <c r="NF280" s="735"/>
      <c r="NG280" s="735"/>
      <c r="NH280" s="735"/>
      <c r="NI280" s="735"/>
      <c r="NJ280" s="735"/>
      <c r="NK280" s="735"/>
      <c r="NL280" s="735"/>
      <c r="NM280" s="735"/>
      <c r="NN280" s="735"/>
      <c r="NO280" s="735"/>
      <c r="NP280" s="735"/>
      <c r="NQ280" s="735"/>
      <c r="NR280" s="735"/>
      <c r="NS280" s="735"/>
      <c r="NT280" s="735"/>
      <c r="NU280" s="735"/>
      <c r="NV280" s="735"/>
      <c r="NW280" s="735"/>
      <c r="NX280" s="735"/>
      <c r="NY280" s="735"/>
      <c r="NZ280" s="735"/>
      <c r="OA280" s="735"/>
      <c r="OB280" s="735"/>
      <c r="OC280" s="732"/>
      <c r="OD280" s="732"/>
      <c r="OE280" s="732"/>
      <c r="OF280" s="732"/>
      <c r="OG280" s="732"/>
      <c r="OH280" s="732"/>
      <c r="OI280" s="732"/>
      <c r="OJ280" s="732"/>
      <c r="OK280" s="732"/>
      <c r="OL280" s="732"/>
      <c r="OM280" s="732"/>
      <c r="ON280" s="732"/>
      <c r="OO280" s="732"/>
      <c r="OP280" s="732"/>
      <c r="OQ280" s="732"/>
      <c r="OR280" s="732"/>
      <c r="OS280" s="732"/>
      <c r="OT280" s="732"/>
      <c r="OU280" s="732"/>
      <c r="OV280" s="732"/>
      <c r="OW280" s="732"/>
      <c r="OX280" s="732"/>
      <c r="OY280" s="732"/>
      <c r="OZ280" s="732"/>
      <c r="PA280" s="733"/>
      <c r="PB280" s="733"/>
      <c r="PC280" s="733"/>
      <c r="PD280" s="733"/>
      <c r="PE280" s="733"/>
      <c r="PF280" s="732"/>
      <c r="PG280" s="732"/>
      <c r="PH280" s="733"/>
      <c r="PI280" s="733"/>
      <c r="PJ280" s="732"/>
      <c r="PK280" s="732"/>
      <c r="PL280" s="733"/>
      <c r="PM280" s="733"/>
      <c r="PN280" s="732"/>
      <c r="PO280" s="732"/>
      <c r="PP280" s="732"/>
      <c r="PQ280" s="732"/>
      <c r="PR280" s="732"/>
      <c r="PS280" s="732"/>
      <c r="PT280" s="732"/>
      <c r="PU280" s="733"/>
      <c r="PV280" s="733"/>
      <c r="PW280" s="732"/>
      <c r="PX280" s="732"/>
      <c r="PY280" s="733"/>
      <c r="PZ280" s="733"/>
      <c r="QA280" s="732"/>
      <c r="QB280" s="732"/>
      <c r="QC280" s="732"/>
      <c r="QD280" s="732"/>
      <c r="QE280" s="732"/>
      <c r="QF280" s="731"/>
      <c r="QG280" s="734"/>
      <c r="QH280" s="732"/>
      <c r="QI280" s="732"/>
      <c r="QJ280" s="732"/>
      <c r="QK280" s="732"/>
      <c r="QL280" s="732"/>
      <c r="QM280" s="732"/>
      <c r="QN280" s="732"/>
      <c r="QO280" s="735"/>
      <c r="QP280" s="735"/>
      <c r="QQ280" s="735"/>
      <c r="QR280" s="735"/>
      <c r="QS280" s="735"/>
      <c r="QT280" s="735"/>
      <c r="QU280" s="735"/>
      <c r="QV280" s="735"/>
      <c r="QW280" s="735"/>
      <c r="QX280" s="735"/>
      <c r="QY280" s="735"/>
      <c r="QZ280" s="735"/>
      <c r="RA280" s="735"/>
      <c r="RB280" s="735"/>
      <c r="RC280" s="735"/>
      <c r="RD280" s="735"/>
      <c r="RE280" s="735"/>
      <c r="RF280" s="735"/>
      <c r="RG280" s="735"/>
      <c r="RH280" s="735"/>
      <c r="RI280" s="735"/>
      <c r="RJ280" s="735"/>
      <c r="RK280" s="735"/>
      <c r="RL280" s="735"/>
      <c r="RM280" s="735"/>
      <c r="RN280" s="735"/>
      <c r="RO280" s="735"/>
      <c r="RP280" s="735"/>
      <c r="RQ280" s="735"/>
      <c r="RR280" s="735"/>
      <c r="RS280" s="735"/>
      <c r="RT280" s="735"/>
      <c r="RU280" s="735"/>
      <c r="RV280" s="735"/>
      <c r="RW280" s="735"/>
      <c r="RX280" s="735"/>
      <c r="RY280" s="735"/>
      <c r="RZ280" s="735"/>
      <c r="SA280" s="735"/>
      <c r="SB280" s="735"/>
      <c r="SC280" s="735"/>
      <c r="SD280" s="735"/>
      <c r="SE280" s="735"/>
      <c r="SF280" s="735"/>
      <c r="SG280" s="732"/>
      <c r="SH280" s="732"/>
      <c r="SI280" s="732"/>
      <c r="SJ280" s="732"/>
      <c r="SK280" s="732"/>
      <c r="SL280" s="732"/>
      <c r="SM280" s="732"/>
      <c r="SN280" s="732"/>
      <c r="SO280" s="732"/>
      <c r="SP280" s="732"/>
      <c r="SQ280" s="732"/>
      <c r="SR280" s="732"/>
      <c r="SS280" s="732"/>
      <c r="ST280" s="732"/>
      <c r="SU280" s="732"/>
      <c r="SV280" s="732"/>
      <c r="SW280" s="732"/>
      <c r="SX280" s="732"/>
      <c r="SY280" s="732"/>
      <c r="SZ280" s="732"/>
      <c r="TA280" s="732"/>
      <c r="TB280" s="732"/>
      <c r="TC280" s="732"/>
      <c r="TD280" s="732"/>
      <c r="TE280" s="733"/>
      <c r="TF280" s="733"/>
      <c r="TG280" s="733"/>
      <c r="TH280" s="733"/>
      <c r="TI280" s="733"/>
      <c r="TJ280" s="732"/>
      <c r="TK280" s="732"/>
      <c r="TL280" s="733"/>
      <c r="TM280" s="733"/>
      <c r="TN280" s="732"/>
      <c r="TO280" s="732"/>
      <c r="TP280" s="733"/>
      <c r="TQ280" s="733"/>
      <c r="TR280" s="732"/>
      <c r="TS280" s="732"/>
      <c r="TT280" s="732"/>
      <c r="TU280" s="732"/>
      <c r="TV280" s="732"/>
      <c r="TW280" s="732"/>
      <c r="TX280" s="732"/>
      <c r="TY280" s="733"/>
      <c r="TZ280" s="733"/>
      <c r="UA280" s="732"/>
      <c r="UB280" s="732"/>
      <c r="UC280" s="733"/>
      <c r="UD280" s="733"/>
      <c r="UE280" s="732"/>
      <c r="UF280" s="732"/>
      <c r="UG280" s="732"/>
      <c r="UH280" s="732"/>
      <c r="UI280" s="732"/>
      <c r="UJ280" s="731"/>
      <c r="UK280" s="734"/>
      <c r="UL280" s="732"/>
      <c r="UM280" s="732"/>
      <c r="UN280" s="732"/>
      <c r="UO280" s="732"/>
      <c r="UP280" s="732"/>
      <c r="UQ280" s="732"/>
      <c r="UR280" s="732"/>
      <c r="US280" s="735"/>
      <c r="UT280" s="735"/>
      <c r="UU280" s="735"/>
      <c r="UV280" s="735"/>
      <c r="UW280" s="735"/>
      <c r="UX280" s="735"/>
      <c r="UY280" s="735"/>
      <c r="UZ280" s="735"/>
      <c r="VA280" s="735"/>
      <c r="VB280" s="735"/>
      <c r="VC280" s="735"/>
      <c r="VD280" s="735"/>
      <c r="VE280" s="735"/>
      <c r="VF280" s="735"/>
      <c r="VG280" s="735"/>
      <c r="VH280" s="735"/>
      <c r="VI280" s="735"/>
      <c r="VJ280" s="735"/>
      <c r="VK280" s="735"/>
      <c r="VL280" s="735"/>
      <c r="VM280" s="735"/>
      <c r="VN280" s="735"/>
      <c r="VO280" s="735"/>
      <c r="VP280" s="735"/>
      <c r="VQ280" s="735"/>
      <c r="VR280" s="735"/>
      <c r="VS280" s="735"/>
      <c r="VT280" s="735"/>
      <c r="VU280" s="735"/>
      <c r="VV280" s="735"/>
      <c r="VW280" s="735"/>
      <c r="VX280" s="735"/>
      <c r="VY280" s="735"/>
      <c r="VZ280" s="735"/>
      <c r="WA280" s="735"/>
      <c r="WB280" s="735"/>
      <c r="WC280" s="735"/>
      <c r="WD280" s="735"/>
      <c r="WE280" s="735"/>
      <c r="WF280" s="735"/>
      <c r="WG280" s="735"/>
      <c r="WH280" s="735"/>
      <c r="WI280" s="735"/>
      <c r="WJ280" s="735"/>
      <c r="WK280" s="732"/>
      <c r="WL280" s="732"/>
      <c r="WM280" s="732"/>
      <c r="WN280" s="732"/>
      <c r="WO280" s="732"/>
      <c r="WP280" s="732"/>
      <c r="WQ280" s="732"/>
      <c r="WR280" s="732"/>
      <c r="WS280" s="732"/>
      <c r="WT280" s="732"/>
      <c r="WU280" s="732"/>
      <c r="WV280" s="732"/>
      <c r="WW280" s="732"/>
      <c r="WX280" s="732"/>
      <c r="WY280" s="732"/>
      <c r="WZ280" s="732"/>
      <c r="XA280" s="732"/>
      <c r="XB280" s="732"/>
      <c r="XC280" s="732"/>
      <c r="XD280" s="732"/>
      <c r="XE280" s="732"/>
      <c r="XF280" s="732"/>
      <c r="XG280" s="732"/>
      <c r="XH280" s="732"/>
      <c r="XI280" s="733"/>
      <c r="XJ280" s="733"/>
      <c r="XK280" s="733"/>
      <c r="XL280" s="733"/>
      <c r="XM280" s="733"/>
      <c r="XN280" s="732"/>
      <c r="XO280" s="732"/>
      <c r="XP280" s="733"/>
      <c r="XQ280" s="733"/>
      <c r="XR280" s="732"/>
      <c r="XS280" s="732"/>
      <c r="XT280" s="733"/>
      <c r="XU280" s="733"/>
      <c r="XV280" s="732"/>
      <c r="XW280" s="732"/>
      <c r="XX280" s="732"/>
      <c r="XY280" s="732"/>
      <c r="XZ280" s="732"/>
      <c r="YA280" s="732"/>
      <c r="YB280" s="732"/>
      <c r="YC280" s="733"/>
      <c r="YD280" s="733"/>
      <c r="YE280" s="732"/>
      <c r="YF280" s="732"/>
      <c r="YG280" s="733"/>
      <c r="YH280" s="733"/>
      <c r="YI280" s="732"/>
      <c r="YJ280" s="732"/>
      <c r="YK280" s="732"/>
      <c r="YL280" s="732"/>
      <c r="YM280" s="732"/>
      <c r="YN280" s="731"/>
      <c r="YO280" s="734"/>
      <c r="YP280" s="732"/>
      <c r="YQ280" s="732"/>
      <c r="YR280" s="732"/>
      <c r="YS280" s="732"/>
      <c r="YT280" s="732"/>
      <c r="YU280" s="732"/>
      <c r="YV280" s="732"/>
      <c r="YW280" s="735"/>
      <c r="YX280" s="735"/>
      <c r="YY280" s="735"/>
      <c r="YZ280" s="735"/>
      <c r="ZA280" s="735"/>
      <c r="ZB280" s="735"/>
      <c r="ZC280" s="735"/>
      <c r="ZD280" s="735"/>
      <c r="ZE280" s="735"/>
      <c r="ZF280" s="735"/>
      <c r="ZG280" s="735"/>
      <c r="ZH280" s="735"/>
      <c r="ZI280" s="735"/>
      <c r="ZJ280" s="735"/>
      <c r="ZK280" s="735"/>
      <c r="ZL280" s="735"/>
      <c r="ZM280" s="735"/>
      <c r="ZN280" s="735"/>
      <c r="ZO280" s="735"/>
      <c r="ZP280" s="735"/>
      <c r="ZQ280" s="735"/>
      <c r="ZR280" s="735"/>
      <c r="ZS280" s="735"/>
      <c r="ZT280" s="735"/>
      <c r="ZU280" s="735"/>
      <c r="ZV280" s="735"/>
      <c r="ZW280" s="735"/>
      <c r="ZX280" s="735"/>
      <c r="ZY280" s="735"/>
      <c r="ZZ280" s="735"/>
      <c r="AAA280" s="735"/>
      <c r="AAB280" s="735"/>
      <c r="AAC280" s="735"/>
      <c r="AAD280" s="735"/>
      <c r="AAE280" s="735"/>
      <c r="AAF280" s="735"/>
      <c r="AAG280" s="735"/>
      <c r="AAH280" s="735"/>
      <c r="AAI280" s="735"/>
      <c r="AAJ280" s="735"/>
      <c r="AAK280" s="735"/>
      <c r="AAL280" s="735"/>
      <c r="AAM280" s="735"/>
      <c r="AAN280" s="735"/>
      <c r="AAO280" s="732"/>
      <c r="AAP280" s="732"/>
      <c r="AAQ280" s="732"/>
      <c r="AAR280" s="732"/>
      <c r="AAS280" s="732"/>
      <c r="AAT280" s="732"/>
      <c r="AAU280" s="732"/>
      <c r="AAV280" s="732"/>
      <c r="AAW280" s="732"/>
      <c r="AAX280" s="732"/>
      <c r="AAY280" s="732"/>
      <c r="AAZ280" s="732"/>
      <c r="ABA280" s="732"/>
      <c r="ABB280" s="732"/>
      <c r="ABC280" s="732"/>
      <c r="ABD280" s="732"/>
      <c r="ABE280" s="732"/>
      <c r="ABF280" s="732"/>
      <c r="ABG280" s="732"/>
      <c r="ABH280" s="732"/>
      <c r="ABI280" s="732"/>
      <c r="ABJ280" s="732"/>
      <c r="ABK280" s="732"/>
      <c r="ABL280" s="732"/>
      <c r="ABM280" s="733"/>
      <c r="ABN280" s="733"/>
      <c r="ABO280" s="733"/>
      <c r="ABP280" s="733"/>
      <c r="ABQ280" s="733"/>
      <c r="ABR280" s="732"/>
      <c r="ABS280" s="732"/>
      <c r="ABT280" s="733"/>
      <c r="ABU280" s="733"/>
      <c r="ABV280" s="732"/>
      <c r="ABW280" s="732"/>
      <c r="ABX280" s="733"/>
      <c r="ABY280" s="733"/>
      <c r="ABZ280" s="732"/>
      <c r="ACA280" s="732"/>
      <c r="ACB280" s="732"/>
      <c r="ACC280" s="732"/>
      <c r="ACD280" s="732"/>
      <c r="ACE280" s="732"/>
      <c r="ACF280" s="732"/>
      <c r="ACG280" s="733"/>
      <c r="ACH280" s="733"/>
      <c r="ACI280" s="732"/>
      <c r="ACJ280" s="732"/>
      <c r="ACK280" s="733"/>
      <c r="ACL280" s="733"/>
      <c r="ACM280" s="732"/>
      <c r="ACN280" s="732"/>
      <c r="ACO280" s="732"/>
      <c r="ACP280" s="732"/>
      <c r="ACQ280" s="732"/>
      <c r="ACR280" s="731"/>
      <c r="ACS280" s="734"/>
      <c r="ACT280" s="732"/>
      <c r="ACU280" s="732"/>
      <c r="ACV280" s="732"/>
      <c r="ACW280" s="732"/>
      <c r="ACX280" s="732"/>
      <c r="ACY280" s="732"/>
      <c r="ACZ280" s="732"/>
      <c r="ADA280" s="735"/>
      <c r="ADB280" s="735"/>
      <c r="ADC280" s="735"/>
      <c r="ADD280" s="735"/>
      <c r="ADE280" s="735"/>
      <c r="ADF280" s="735"/>
      <c r="ADG280" s="735"/>
      <c r="ADH280" s="735"/>
      <c r="ADI280" s="735"/>
      <c r="ADJ280" s="735"/>
      <c r="ADK280" s="735"/>
      <c r="ADL280" s="735"/>
      <c r="ADM280" s="735"/>
      <c r="ADN280" s="735"/>
      <c r="ADO280" s="735"/>
      <c r="ADP280" s="735"/>
      <c r="ADQ280" s="735"/>
      <c r="ADR280" s="735"/>
      <c r="ADS280" s="735"/>
      <c r="ADT280" s="735"/>
      <c r="ADU280" s="735"/>
      <c r="ADV280" s="735"/>
      <c r="ADW280" s="735"/>
      <c r="ADX280" s="735"/>
      <c r="ADY280" s="735"/>
      <c r="ADZ280" s="735"/>
      <c r="AEA280" s="735"/>
      <c r="AEB280" s="735"/>
      <c r="AEC280" s="735"/>
      <c r="AED280" s="735"/>
      <c r="AEE280" s="735"/>
      <c r="AEF280" s="735"/>
      <c r="AEG280" s="735"/>
      <c r="AEH280" s="735"/>
      <c r="AEI280" s="735"/>
      <c r="AEJ280" s="735"/>
      <c r="AEK280" s="735"/>
      <c r="AEL280" s="735"/>
      <c r="AEM280" s="735"/>
      <c r="AEN280" s="735"/>
      <c r="AEO280" s="735"/>
      <c r="AEP280" s="735"/>
      <c r="AEQ280" s="735"/>
      <c r="AER280" s="735"/>
      <c r="AES280" s="732"/>
      <c r="AET280" s="732"/>
      <c r="AEU280" s="732"/>
      <c r="AEV280" s="732"/>
      <c r="AEW280" s="732"/>
      <c r="AEX280" s="732"/>
      <c r="AEY280" s="732"/>
      <c r="AEZ280" s="732"/>
      <c r="AFA280" s="732"/>
      <c r="AFB280" s="732"/>
      <c r="AFC280" s="732"/>
      <c r="AFD280" s="732"/>
      <c r="AFE280" s="732"/>
      <c r="AFF280" s="732"/>
      <c r="AFG280" s="732"/>
      <c r="AFH280" s="732"/>
      <c r="AFI280" s="732"/>
      <c r="AFJ280" s="732"/>
      <c r="AFK280" s="732"/>
      <c r="AFL280" s="732"/>
      <c r="AFM280" s="732"/>
      <c r="AFN280" s="732"/>
      <c r="AFO280" s="732"/>
      <c r="AFP280" s="732"/>
      <c r="AFQ280" s="733"/>
      <c r="AFR280" s="733"/>
      <c r="AFS280" s="733"/>
      <c r="AFT280" s="733"/>
      <c r="AFU280" s="733"/>
      <c r="AFV280" s="732"/>
      <c r="AFW280" s="732"/>
      <c r="AFX280" s="733"/>
      <c r="AFY280" s="733"/>
      <c r="AFZ280" s="732"/>
      <c r="AGA280" s="732"/>
      <c r="AGB280" s="733"/>
      <c r="AGC280" s="733"/>
      <c r="AGD280" s="732"/>
      <c r="AGE280" s="732"/>
      <c r="AGF280" s="732"/>
      <c r="AGG280" s="732"/>
      <c r="AGH280" s="732"/>
      <c r="AGI280" s="732"/>
      <c r="AGJ280" s="732"/>
      <c r="AGK280" s="733"/>
      <c r="AGL280" s="733"/>
      <c r="AGM280" s="732"/>
      <c r="AGN280" s="732"/>
      <c r="AGO280" s="733"/>
      <c r="AGP280" s="733"/>
      <c r="AGQ280" s="732"/>
      <c r="AGR280" s="732"/>
      <c r="AGS280" s="732"/>
      <c r="AGT280" s="732"/>
      <c r="AGU280" s="732"/>
      <c r="AGV280" s="731"/>
      <c r="AGW280" s="734"/>
      <c r="AGX280" s="732"/>
      <c r="AGY280" s="732"/>
      <c r="AGZ280" s="732"/>
      <c r="AHA280" s="732"/>
      <c r="AHB280" s="732"/>
      <c r="AHC280" s="732"/>
      <c r="AHD280" s="732"/>
      <c r="AHE280" s="735"/>
      <c r="AHF280" s="735"/>
      <c r="AHG280" s="735"/>
      <c r="AHH280" s="735"/>
      <c r="AHI280" s="735"/>
      <c r="AHJ280" s="735"/>
      <c r="AHK280" s="735"/>
      <c r="AHL280" s="735"/>
      <c r="AHM280" s="735"/>
      <c r="AHN280" s="735"/>
      <c r="AHO280" s="735"/>
      <c r="AHP280" s="735"/>
      <c r="AHQ280" s="735"/>
      <c r="AHR280" s="735"/>
      <c r="AHS280" s="735"/>
      <c r="AHT280" s="735"/>
      <c r="AHU280" s="735"/>
      <c r="AHV280" s="735"/>
      <c r="AHW280" s="735"/>
      <c r="AHX280" s="735"/>
      <c r="AHY280" s="735"/>
      <c r="AHZ280" s="735"/>
      <c r="AIA280" s="735"/>
      <c r="AIB280" s="735"/>
      <c r="AIC280" s="735"/>
      <c r="AID280" s="735"/>
      <c r="AIE280" s="735"/>
      <c r="AIF280" s="735"/>
      <c r="AIG280" s="735"/>
      <c r="AIH280" s="735"/>
      <c r="AII280" s="735"/>
      <c r="AIJ280" s="735"/>
      <c r="AIK280" s="735"/>
      <c r="AIL280" s="735"/>
      <c r="AIM280" s="735"/>
      <c r="AIN280" s="735"/>
      <c r="AIO280" s="735"/>
      <c r="AIP280" s="735"/>
      <c r="AIQ280" s="735"/>
      <c r="AIR280" s="735"/>
      <c r="AIS280" s="735"/>
      <c r="AIT280" s="735"/>
      <c r="AIU280" s="735"/>
      <c r="AIV280" s="735"/>
      <c r="AIW280" s="732"/>
      <c r="AIX280" s="732"/>
      <c r="AIY280" s="732"/>
      <c r="AIZ280" s="732"/>
      <c r="AJA280" s="732"/>
      <c r="AJB280" s="732"/>
      <c r="AJC280" s="732"/>
      <c r="AJD280" s="732"/>
      <c r="AJE280" s="732"/>
      <c r="AJF280" s="732"/>
      <c r="AJG280" s="732"/>
      <c r="AJH280" s="732"/>
      <c r="AJI280" s="732"/>
      <c r="AJJ280" s="732"/>
      <c r="AJK280" s="732"/>
      <c r="AJL280" s="732"/>
      <c r="AJM280" s="732"/>
      <c r="AJN280" s="732"/>
      <c r="AJO280" s="732"/>
      <c r="AJP280" s="732"/>
      <c r="AJQ280" s="732"/>
      <c r="AJR280" s="732"/>
      <c r="AJS280" s="732"/>
      <c r="AJT280" s="732"/>
      <c r="AJU280" s="733"/>
      <c r="AJV280" s="733"/>
      <c r="AJW280" s="733"/>
      <c r="AJX280" s="733"/>
      <c r="AJY280" s="733"/>
      <c r="AJZ280" s="732"/>
      <c r="AKA280" s="732"/>
      <c r="AKB280" s="733"/>
      <c r="AKC280" s="733"/>
      <c r="AKD280" s="732"/>
      <c r="AKE280" s="732"/>
      <c r="AKF280" s="733"/>
      <c r="AKG280" s="733"/>
      <c r="AKH280" s="732"/>
      <c r="AKI280" s="732"/>
      <c r="AKJ280" s="732"/>
      <c r="AKK280" s="732"/>
      <c r="AKL280" s="732"/>
      <c r="AKM280" s="732"/>
      <c r="AKN280" s="732"/>
      <c r="AKO280" s="733"/>
      <c r="AKP280" s="733"/>
      <c r="AKQ280" s="732"/>
      <c r="AKR280" s="732"/>
      <c r="AKS280" s="733"/>
      <c r="AKT280" s="733"/>
      <c r="AKU280" s="732"/>
      <c r="AKV280" s="732"/>
      <c r="AKW280" s="732"/>
      <c r="AKX280" s="732"/>
      <c r="AKY280" s="732"/>
      <c r="AKZ280" s="731"/>
      <c r="ALA280" s="734"/>
      <c r="ALB280" s="732"/>
      <c r="ALC280" s="732"/>
      <c r="ALD280" s="732"/>
      <c r="ALE280" s="732"/>
      <c r="ALF280" s="732"/>
      <c r="ALG280" s="732"/>
      <c r="ALH280" s="732"/>
      <c r="ALI280" s="735"/>
      <c r="ALJ280" s="735"/>
      <c r="ALK280" s="735"/>
      <c r="ALL280" s="735"/>
      <c r="ALM280" s="735"/>
      <c r="ALN280" s="735"/>
      <c r="ALO280" s="735"/>
      <c r="ALP280" s="735"/>
      <c r="ALQ280" s="735"/>
      <c r="ALR280" s="735"/>
      <c r="ALS280" s="735"/>
      <c r="ALT280" s="735"/>
      <c r="ALU280" s="735"/>
      <c r="ALV280" s="735"/>
      <c r="ALW280" s="735"/>
      <c r="ALX280" s="735"/>
      <c r="ALY280" s="735"/>
      <c r="ALZ280" s="735"/>
      <c r="AMA280" s="735"/>
      <c r="AMB280" s="735"/>
      <c r="AMC280" s="735"/>
      <c r="AMD280" s="735"/>
      <c r="AME280" s="735"/>
      <c r="AMF280" s="735"/>
      <c r="AMG280" s="735"/>
      <c r="AMH280" s="735"/>
      <c r="AMI280" s="735"/>
      <c r="AMJ280" s="735"/>
      <c r="AMK280" s="735"/>
      <c r="AML280" s="735"/>
      <c r="AMM280" s="735"/>
      <c r="AMN280" s="735"/>
      <c r="AMO280" s="735"/>
      <c r="AMP280" s="735"/>
      <c r="AMQ280" s="735"/>
      <c r="AMR280" s="735"/>
      <c r="AMS280" s="735"/>
      <c r="AMT280" s="735"/>
      <c r="AMU280" s="735"/>
      <c r="AMV280" s="735"/>
      <c r="AMW280" s="735"/>
      <c r="AMX280" s="735"/>
      <c r="AMY280" s="735"/>
      <c r="AMZ280" s="735"/>
      <c r="ANA280" s="732"/>
      <c r="ANB280" s="732"/>
      <c r="ANC280" s="732"/>
      <c r="AND280" s="732"/>
      <c r="ANE280" s="732"/>
      <c r="ANF280" s="732"/>
      <c r="ANG280" s="732"/>
      <c r="ANH280" s="732"/>
      <c r="ANI280" s="732"/>
      <c r="ANJ280" s="732"/>
      <c r="ANK280" s="732"/>
      <c r="ANL280" s="732"/>
      <c r="ANM280" s="732"/>
      <c r="ANN280" s="732"/>
      <c r="ANO280" s="732"/>
      <c r="ANP280" s="732"/>
      <c r="ANQ280" s="732"/>
      <c r="ANR280" s="732"/>
      <c r="ANS280" s="732"/>
      <c r="ANT280" s="732"/>
      <c r="ANU280" s="732"/>
      <c r="ANV280" s="732"/>
      <c r="ANW280" s="732"/>
      <c r="ANX280" s="732"/>
      <c r="ANY280" s="733"/>
      <c r="ANZ280" s="733"/>
      <c r="AOA280" s="733"/>
      <c r="AOB280" s="733"/>
      <c r="AOC280" s="733"/>
      <c r="AOD280" s="732"/>
      <c r="AOE280" s="732"/>
      <c r="AOF280" s="733"/>
      <c r="AOG280" s="733"/>
      <c r="AOH280" s="732"/>
      <c r="AOI280" s="732"/>
      <c r="AOJ280" s="733"/>
      <c r="AOK280" s="733"/>
      <c r="AOL280" s="732"/>
      <c r="AOM280" s="732"/>
      <c r="AON280" s="732"/>
      <c r="AOO280" s="732"/>
      <c r="AOP280" s="732"/>
      <c r="AOQ280" s="732"/>
      <c r="AOR280" s="732"/>
      <c r="AOS280" s="733"/>
      <c r="AOT280" s="733"/>
      <c r="AOU280" s="732"/>
      <c r="AOV280" s="732"/>
      <c r="AOW280" s="733"/>
      <c r="AOX280" s="733"/>
      <c r="AOY280" s="732"/>
      <c r="AOZ280" s="732"/>
      <c r="APA280" s="732"/>
      <c r="APB280" s="732"/>
      <c r="APC280" s="732"/>
      <c r="APD280" s="731"/>
      <c r="APE280" s="734"/>
      <c r="APF280" s="732"/>
      <c r="APG280" s="732"/>
      <c r="APH280" s="732"/>
      <c r="API280" s="732"/>
      <c r="APJ280" s="732"/>
      <c r="APK280" s="732"/>
      <c r="APL280" s="732"/>
      <c r="APM280" s="735"/>
      <c r="APN280" s="735"/>
      <c r="APO280" s="735"/>
      <c r="APP280" s="735"/>
      <c r="APQ280" s="735"/>
      <c r="APR280" s="735"/>
      <c r="APS280" s="735"/>
      <c r="APT280" s="735"/>
      <c r="APU280" s="735"/>
      <c r="APV280" s="735"/>
      <c r="APW280" s="735"/>
      <c r="APX280" s="735"/>
      <c r="APY280" s="735"/>
      <c r="APZ280" s="735"/>
      <c r="AQA280" s="735"/>
      <c r="AQB280" s="735"/>
      <c r="AQC280" s="735"/>
      <c r="AQD280" s="735"/>
      <c r="AQE280" s="735"/>
      <c r="AQF280" s="735"/>
      <c r="AQG280" s="735"/>
      <c r="AQH280" s="735"/>
      <c r="AQI280" s="735"/>
      <c r="AQJ280" s="735"/>
      <c r="AQK280" s="735"/>
      <c r="AQL280" s="735"/>
      <c r="AQM280" s="735"/>
      <c r="AQN280" s="735"/>
      <c r="AQO280" s="735"/>
      <c r="AQP280" s="735"/>
      <c r="AQQ280" s="735"/>
      <c r="AQR280" s="735"/>
      <c r="AQS280" s="735"/>
      <c r="AQT280" s="735"/>
      <c r="AQU280" s="735"/>
      <c r="AQV280" s="735"/>
      <c r="AQW280" s="735"/>
      <c r="AQX280" s="735"/>
      <c r="AQY280" s="735"/>
      <c r="AQZ280" s="735"/>
      <c r="ARA280" s="735"/>
      <c r="ARB280" s="735"/>
      <c r="ARC280" s="735"/>
      <c r="ARD280" s="735"/>
      <c r="ARE280" s="732"/>
      <c r="ARF280" s="732"/>
      <c r="ARG280" s="732"/>
      <c r="ARH280" s="732"/>
      <c r="ARI280" s="732"/>
      <c r="ARJ280" s="732"/>
      <c r="ARK280" s="732"/>
      <c r="ARL280" s="732"/>
      <c r="ARM280" s="732"/>
      <c r="ARN280" s="732"/>
      <c r="ARO280" s="732"/>
      <c r="ARP280" s="732"/>
      <c r="ARQ280" s="732"/>
      <c r="ARR280" s="732"/>
      <c r="ARS280" s="732"/>
      <c r="ART280" s="732"/>
      <c r="ARU280" s="732"/>
      <c r="ARV280" s="732"/>
      <c r="ARW280" s="732"/>
      <c r="ARX280" s="732"/>
      <c r="ARY280" s="732"/>
      <c r="ARZ280" s="732"/>
      <c r="ASA280" s="732"/>
      <c r="ASB280" s="732"/>
      <c r="ASC280" s="733"/>
      <c r="ASD280" s="733"/>
      <c r="ASE280" s="733"/>
      <c r="ASF280" s="733"/>
      <c r="ASG280" s="733"/>
      <c r="ASH280" s="732"/>
      <c r="ASI280" s="732"/>
      <c r="ASJ280" s="733"/>
      <c r="ASK280" s="733"/>
      <c r="ASL280" s="732"/>
      <c r="ASM280" s="732"/>
      <c r="ASN280" s="733"/>
      <c r="ASO280" s="733"/>
      <c r="ASP280" s="732"/>
      <c r="ASQ280" s="732"/>
      <c r="ASR280" s="732"/>
      <c r="ASS280" s="732"/>
      <c r="AST280" s="732"/>
      <c r="ASU280" s="732"/>
      <c r="ASV280" s="732"/>
      <c r="ASW280" s="733"/>
      <c r="ASX280" s="733"/>
      <c r="ASY280" s="732"/>
      <c r="ASZ280" s="732"/>
      <c r="ATA280" s="733"/>
      <c r="ATB280" s="733"/>
      <c r="ATC280" s="732"/>
      <c r="ATD280" s="732"/>
      <c r="ATE280" s="732"/>
      <c r="ATF280" s="732"/>
      <c r="ATG280" s="732"/>
      <c r="ATH280" s="731"/>
      <c r="ATI280" s="734"/>
      <c r="ATJ280" s="732"/>
      <c r="ATK280" s="732"/>
      <c r="ATL280" s="732"/>
      <c r="ATM280" s="732"/>
      <c r="ATN280" s="732"/>
      <c r="ATO280" s="732"/>
      <c r="ATP280" s="732"/>
      <c r="ATQ280" s="735"/>
      <c r="ATR280" s="735"/>
      <c r="ATS280" s="735"/>
      <c r="ATT280" s="735"/>
      <c r="ATU280" s="735"/>
      <c r="ATV280" s="735"/>
      <c r="ATW280" s="735"/>
      <c r="ATX280" s="735"/>
      <c r="ATY280" s="735"/>
      <c r="ATZ280" s="735"/>
      <c r="AUA280" s="735"/>
      <c r="AUB280" s="735"/>
      <c r="AUC280" s="735"/>
      <c r="AUD280" s="735"/>
      <c r="AUE280" s="735"/>
      <c r="AUF280" s="735"/>
      <c r="AUG280" s="735"/>
      <c r="AUH280" s="735"/>
      <c r="AUI280" s="735"/>
      <c r="AUJ280" s="735"/>
      <c r="AUK280" s="735"/>
      <c r="AUL280" s="735"/>
      <c r="AUM280" s="735"/>
      <c r="AUN280" s="735"/>
      <c r="AUO280" s="735"/>
      <c r="AUP280" s="735"/>
      <c r="AUQ280" s="735"/>
      <c r="AUR280" s="735"/>
      <c r="AUS280" s="735"/>
      <c r="AUT280" s="735"/>
      <c r="AUU280" s="735"/>
      <c r="AUV280" s="735"/>
      <c r="AUW280" s="735"/>
      <c r="AUX280" s="735"/>
      <c r="AUY280" s="735"/>
      <c r="AUZ280" s="735"/>
      <c r="AVA280" s="735"/>
      <c r="AVB280" s="735"/>
      <c r="AVC280" s="735"/>
      <c r="AVD280" s="735"/>
      <c r="AVE280" s="735"/>
      <c r="AVF280" s="735"/>
      <c r="AVG280" s="735"/>
      <c r="AVH280" s="735"/>
      <c r="AVI280" s="732"/>
      <c r="AVJ280" s="732"/>
      <c r="AVK280" s="732"/>
      <c r="AVL280" s="732"/>
      <c r="AVM280" s="732"/>
      <c r="AVN280" s="732"/>
      <c r="AVO280" s="732"/>
      <c r="AVP280" s="732"/>
      <c r="AVQ280" s="732"/>
      <c r="AVR280" s="732"/>
      <c r="AVS280" s="732"/>
      <c r="AVT280" s="732"/>
      <c r="AVU280" s="732"/>
      <c r="AVV280" s="732"/>
      <c r="AVW280" s="732"/>
      <c r="AVX280" s="732"/>
      <c r="AVY280" s="732"/>
      <c r="AVZ280" s="732"/>
      <c r="AWA280" s="732"/>
      <c r="AWB280" s="732"/>
      <c r="AWC280" s="732"/>
      <c r="AWD280" s="732"/>
      <c r="AWE280" s="732"/>
      <c r="AWF280" s="732"/>
      <c r="AWG280" s="733"/>
      <c r="AWH280" s="733"/>
      <c r="AWI280" s="733"/>
      <c r="AWJ280" s="733"/>
      <c r="AWK280" s="733"/>
      <c r="AWL280" s="732"/>
      <c r="AWM280" s="732"/>
      <c r="AWN280" s="733"/>
      <c r="AWO280" s="733"/>
      <c r="AWP280" s="732"/>
      <c r="AWQ280" s="732"/>
      <c r="AWR280" s="733"/>
      <c r="AWS280" s="733"/>
      <c r="AWT280" s="732"/>
      <c r="AWU280" s="732"/>
      <c r="AWV280" s="732"/>
      <c r="AWW280" s="732"/>
      <c r="AWX280" s="732"/>
      <c r="AWY280" s="732"/>
      <c r="AWZ280" s="732"/>
      <c r="AXA280" s="733"/>
      <c r="AXB280" s="733"/>
      <c r="AXC280" s="732"/>
      <c r="AXD280" s="732"/>
      <c r="AXE280" s="733"/>
      <c r="AXF280" s="733"/>
      <c r="AXG280" s="732"/>
      <c r="AXH280" s="732"/>
      <c r="AXI280" s="732"/>
      <c r="AXJ280" s="732"/>
      <c r="AXK280" s="732"/>
      <c r="AXL280" s="731"/>
      <c r="AXM280" s="734"/>
      <c r="AXN280" s="732"/>
      <c r="AXO280" s="732"/>
      <c r="AXP280" s="732"/>
      <c r="AXQ280" s="732"/>
      <c r="AXR280" s="732"/>
      <c r="AXS280" s="732"/>
      <c r="AXT280" s="732"/>
      <c r="AXU280" s="735"/>
      <c r="AXV280" s="735"/>
      <c r="AXW280" s="735"/>
      <c r="AXX280" s="735"/>
      <c r="AXY280" s="735"/>
      <c r="AXZ280" s="735"/>
      <c r="AYA280" s="735"/>
      <c r="AYB280" s="735"/>
      <c r="AYC280" s="735"/>
      <c r="AYD280" s="735"/>
      <c r="AYE280" s="735"/>
      <c r="AYF280" s="735"/>
      <c r="AYG280" s="735"/>
      <c r="AYH280" s="735"/>
      <c r="AYI280" s="735"/>
      <c r="AYJ280" s="735"/>
      <c r="AYK280" s="735"/>
      <c r="AYL280" s="735"/>
      <c r="AYM280" s="735"/>
      <c r="AYN280" s="735"/>
      <c r="AYO280" s="735"/>
      <c r="AYP280" s="735"/>
      <c r="AYQ280" s="735"/>
      <c r="AYR280" s="735"/>
      <c r="AYS280" s="735"/>
      <c r="AYT280" s="735"/>
      <c r="AYU280" s="735"/>
      <c r="AYV280" s="735"/>
      <c r="AYW280" s="735"/>
      <c r="AYX280" s="735"/>
      <c r="AYY280" s="735"/>
      <c r="AYZ280" s="735"/>
      <c r="AZA280" s="735"/>
      <c r="AZB280" s="735"/>
      <c r="AZC280" s="735"/>
      <c r="AZD280" s="735"/>
      <c r="AZE280" s="735"/>
      <c r="AZF280" s="735"/>
      <c r="AZG280" s="735"/>
      <c r="AZH280" s="735"/>
      <c r="AZI280" s="735"/>
      <c r="AZJ280" s="735"/>
      <c r="AZK280" s="735"/>
      <c r="AZL280" s="735"/>
      <c r="AZM280" s="732"/>
      <c r="AZN280" s="732"/>
      <c r="AZO280" s="732"/>
      <c r="AZP280" s="732"/>
      <c r="AZQ280" s="732"/>
      <c r="AZR280" s="732"/>
      <c r="AZS280" s="732"/>
      <c r="AZT280" s="732"/>
      <c r="AZU280" s="732"/>
      <c r="AZV280" s="732"/>
      <c r="AZW280" s="732"/>
      <c r="AZX280" s="732"/>
      <c r="AZY280" s="732"/>
      <c r="AZZ280" s="732"/>
      <c r="BAA280" s="732"/>
      <c r="BAB280" s="732"/>
      <c r="BAC280" s="732"/>
      <c r="BAD280" s="732"/>
      <c r="BAE280" s="732"/>
      <c r="BAF280" s="732"/>
      <c r="BAG280" s="732"/>
      <c r="BAH280" s="732"/>
      <c r="BAI280" s="732"/>
      <c r="BAJ280" s="732"/>
      <c r="BAK280" s="733"/>
      <c r="BAL280" s="733"/>
      <c r="BAM280" s="733"/>
      <c r="BAN280" s="733"/>
      <c r="BAO280" s="733"/>
      <c r="BAP280" s="732"/>
      <c r="BAQ280" s="732"/>
      <c r="BAR280" s="733"/>
      <c r="BAS280" s="733"/>
      <c r="BAT280" s="732"/>
      <c r="BAU280" s="732"/>
      <c r="BAV280" s="733"/>
      <c r="BAW280" s="733"/>
      <c r="BAX280" s="732"/>
      <c r="BAY280" s="732"/>
      <c r="BAZ280" s="732"/>
      <c r="BBA280" s="732"/>
      <c r="BBB280" s="732"/>
      <c r="BBC280" s="732"/>
      <c r="BBD280" s="732"/>
      <c r="BBE280" s="733"/>
      <c r="BBF280" s="733"/>
      <c r="BBG280" s="732"/>
      <c r="BBH280" s="732"/>
      <c r="BBI280" s="733"/>
      <c r="BBJ280" s="733"/>
      <c r="BBK280" s="732"/>
      <c r="BBL280" s="732"/>
      <c r="BBM280" s="732"/>
      <c r="BBN280" s="732"/>
      <c r="BBO280" s="732"/>
      <c r="BBP280" s="731"/>
      <c r="BBQ280" s="734"/>
      <c r="BBR280" s="732"/>
      <c r="BBS280" s="732"/>
      <c r="BBT280" s="732"/>
      <c r="BBU280" s="732"/>
      <c r="BBV280" s="732"/>
      <c r="BBW280" s="732"/>
      <c r="BBX280" s="732"/>
      <c r="BBY280" s="735"/>
      <c r="BBZ280" s="735"/>
      <c r="BCA280" s="735"/>
      <c r="BCB280" s="735"/>
      <c r="BCC280" s="735"/>
      <c r="BCD280" s="735"/>
      <c r="BCE280" s="735"/>
      <c r="BCF280" s="735"/>
      <c r="BCG280" s="735"/>
      <c r="BCH280" s="735"/>
      <c r="BCI280" s="735"/>
      <c r="BCJ280" s="735"/>
      <c r="BCK280" s="735"/>
      <c r="BCL280" s="735"/>
      <c r="BCM280" s="735"/>
      <c r="BCN280" s="735"/>
      <c r="BCO280" s="735"/>
      <c r="BCP280" s="735"/>
      <c r="BCQ280" s="735"/>
      <c r="BCR280" s="735"/>
      <c r="BCS280" s="735"/>
      <c r="BCT280" s="735"/>
      <c r="BCU280" s="735"/>
      <c r="BCV280" s="735"/>
      <c r="BCW280" s="735"/>
      <c r="BCX280" s="735"/>
      <c r="BCY280" s="735"/>
      <c r="BCZ280" s="735"/>
      <c r="BDA280" s="735"/>
      <c r="BDB280" s="735"/>
      <c r="BDC280" s="735"/>
      <c r="BDD280" s="735"/>
      <c r="BDE280" s="735"/>
      <c r="BDF280" s="735"/>
      <c r="BDG280" s="735"/>
      <c r="BDH280" s="735"/>
      <c r="BDI280" s="735"/>
      <c r="BDJ280" s="735"/>
      <c r="BDK280" s="735"/>
      <c r="BDL280" s="735"/>
      <c r="BDM280" s="735"/>
      <c r="BDN280" s="735"/>
      <c r="BDO280" s="735"/>
      <c r="BDP280" s="735"/>
      <c r="BDQ280" s="732"/>
      <c r="BDR280" s="732"/>
      <c r="BDS280" s="732"/>
      <c r="BDT280" s="732"/>
      <c r="BDU280" s="732"/>
      <c r="BDV280" s="732"/>
      <c r="BDW280" s="732"/>
      <c r="BDX280" s="732"/>
      <c r="BDY280" s="732"/>
      <c r="BDZ280" s="732"/>
      <c r="BEA280" s="732"/>
      <c r="BEB280" s="732"/>
      <c r="BEC280" s="732"/>
      <c r="BED280" s="732"/>
      <c r="BEE280" s="732"/>
      <c r="BEF280" s="732"/>
      <c r="BEG280" s="732"/>
      <c r="BEH280" s="732"/>
      <c r="BEI280" s="732"/>
      <c r="BEJ280" s="732"/>
      <c r="BEK280" s="732"/>
      <c r="BEL280" s="732"/>
      <c r="BEM280" s="732"/>
      <c r="BEN280" s="732"/>
      <c r="BEO280" s="733"/>
      <c r="BEP280" s="733"/>
      <c r="BEQ280" s="733"/>
      <c r="BER280" s="733"/>
      <c r="BES280" s="733"/>
      <c r="BET280" s="732"/>
      <c r="BEU280" s="732"/>
      <c r="BEV280" s="733"/>
      <c r="BEW280" s="733"/>
      <c r="BEX280" s="732"/>
      <c r="BEY280" s="732"/>
      <c r="BEZ280" s="733"/>
      <c r="BFA280" s="733"/>
      <c r="BFB280" s="732"/>
      <c r="BFC280" s="732"/>
      <c r="BFD280" s="732"/>
      <c r="BFE280" s="732"/>
      <c r="BFF280" s="732"/>
      <c r="BFG280" s="732"/>
      <c r="BFH280" s="732"/>
      <c r="BFI280" s="733"/>
      <c r="BFJ280" s="733"/>
      <c r="BFK280" s="732"/>
      <c r="BFL280" s="732"/>
      <c r="BFM280" s="733"/>
      <c r="BFN280" s="733"/>
      <c r="BFO280" s="732"/>
      <c r="BFP280" s="732"/>
      <c r="BFQ280" s="732"/>
      <c r="BFR280" s="732"/>
      <c r="BFS280" s="732"/>
      <c r="BFT280" s="731"/>
      <c r="BFU280" s="734"/>
      <c r="BFV280" s="732"/>
      <c r="BFW280" s="732"/>
      <c r="BFX280" s="732"/>
      <c r="BFY280" s="732"/>
      <c r="BFZ280" s="732"/>
      <c r="BGA280" s="732"/>
      <c r="BGB280" s="732"/>
      <c r="BGC280" s="735"/>
      <c r="BGD280" s="735"/>
      <c r="BGE280" s="735"/>
      <c r="BGF280" s="735"/>
      <c r="BGG280" s="735"/>
      <c r="BGH280" s="735"/>
      <c r="BGI280" s="735"/>
      <c r="BGJ280" s="735"/>
      <c r="BGK280" s="735"/>
      <c r="BGL280" s="735"/>
      <c r="BGM280" s="735"/>
      <c r="BGN280" s="735"/>
      <c r="BGO280" s="735"/>
      <c r="BGP280" s="735"/>
      <c r="BGQ280" s="735"/>
      <c r="BGR280" s="735"/>
      <c r="BGS280" s="735"/>
      <c r="BGT280" s="735"/>
      <c r="BGU280" s="735"/>
      <c r="BGV280" s="735"/>
      <c r="BGW280" s="735"/>
      <c r="BGX280" s="735"/>
      <c r="BGY280" s="735"/>
      <c r="BGZ280" s="735"/>
      <c r="BHA280" s="735"/>
      <c r="BHB280" s="735"/>
      <c r="BHC280" s="735"/>
      <c r="BHD280" s="735"/>
      <c r="BHE280" s="735"/>
      <c r="BHF280" s="735"/>
      <c r="BHG280" s="735"/>
      <c r="BHH280" s="735"/>
      <c r="BHI280" s="735"/>
      <c r="BHJ280" s="735"/>
      <c r="BHK280" s="735"/>
      <c r="BHL280" s="735"/>
      <c r="BHM280" s="735"/>
      <c r="BHN280" s="735"/>
      <c r="BHO280" s="735"/>
      <c r="BHP280" s="735"/>
      <c r="BHQ280" s="735"/>
      <c r="BHR280" s="735"/>
      <c r="BHS280" s="735"/>
      <c r="BHT280" s="735"/>
      <c r="BHU280" s="732"/>
      <c r="BHV280" s="732"/>
      <c r="BHW280" s="732"/>
      <c r="BHX280" s="732"/>
      <c r="BHY280" s="732"/>
      <c r="BHZ280" s="732"/>
      <c r="BIA280" s="732"/>
      <c r="BIB280" s="732"/>
      <c r="BIC280" s="732"/>
      <c r="BID280" s="732"/>
      <c r="BIE280" s="732"/>
      <c r="BIF280" s="732"/>
      <c r="BIG280" s="732"/>
      <c r="BIH280" s="732"/>
      <c r="BII280" s="732"/>
      <c r="BIJ280" s="732"/>
      <c r="BIK280" s="732"/>
      <c r="BIL280" s="732"/>
      <c r="BIM280" s="732"/>
      <c r="BIN280" s="732"/>
      <c r="BIO280" s="732"/>
      <c r="BIP280" s="732"/>
      <c r="BIQ280" s="732"/>
      <c r="BIR280" s="732"/>
      <c r="BIS280" s="733"/>
      <c r="BIT280" s="733"/>
      <c r="BIU280" s="733"/>
      <c r="BIV280" s="733"/>
      <c r="BIW280" s="733"/>
      <c r="BIX280" s="732"/>
      <c r="BIY280" s="732"/>
      <c r="BIZ280" s="733"/>
      <c r="BJA280" s="733"/>
      <c r="BJB280" s="732"/>
      <c r="BJC280" s="732"/>
      <c r="BJD280" s="733"/>
      <c r="BJE280" s="733"/>
      <c r="BJF280" s="732"/>
      <c r="BJG280" s="732"/>
      <c r="BJH280" s="732"/>
      <c r="BJI280" s="732"/>
      <c r="BJJ280" s="732"/>
      <c r="BJK280" s="732"/>
      <c r="BJL280" s="732"/>
      <c r="BJM280" s="733"/>
      <c r="BJN280" s="733"/>
      <c r="BJO280" s="732"/>
      <c r="BJP280" s="732"/>
      <c r="BJQ280" s="733"/>
      <c r="BJR280" s="733"/>
      <c r="BJS280" s="732"/>
      <c r="BJT280" s="732"/>
      <c r="BJU280" s="732"/>
      <c r="BJV280" s="732"/>
      <c r="BJW280" s="732"/>
      <c r="BJX280" s="731"/>
      <c r="BJY280" s="734"/>
      <c r="BJZ280" s="732"/>
      <c r="BKA280" s="732"/>
      <c r="BKB280" s="732"/>
      <c r="BKC280" s="732"/>
      <c r="BKD280" s="732"/>
      <c r="BKE280" s="732"/>
      <c r="BKF280" s="732"/>
      <c r="BKG280" s="735"/>
      <c r="BKH280" s="735"/>
      <c r="BKI280" s="735"/>
      <c r="BKJ280" s="735"/>
      <c r="BKK280" s="735"/>
      <c r="BKL280" s="735"/>
      <c r="BKM280" s="735"/>
      <c r="BKN280" s="735"/>
      <c r="BKO280" s="735"/>
      <c r="BKP280" s="735"/>
      <c r="BKQ280" s="735"/>
      <c r="BKR280" s="735"/>
      <c r="BKS280" s="735"/>
      <c r="BKT280" s="735"/>
      <c r="BKU280" s="735"/>
      <c r="BKV280" s="735"/>
      <c r="BKW280" s="735"/>
      <c r="BKX280" s="735"/>
      <c r="BKY280" s="735"/>
      <c r="BKZ280" s="735"/>
      <c r="BLA280" s="735"/>
      <c r="BLB280" s="735"/>
      <c r="BLC280" s="735"/>
      <c r="BLD280" s="735"/>
      <c r="BLE280" s="735"/>
      <c r="BLF280" s="735"/>
      <c r="BLG280" s="735"/>
      <c r="BLH280" s="735"/>
      <c r="BLI280" s="735"/>
      <c r="BLJ280" s="735"/>
      <c r="BLK280" s="735"/>
      <c r="BLL280" s="735"/>
      <c r="BLM280" s="735"/>
      <c r="BLN280" s="735"/>
      <c r="BLO280" s="735"/>
      <c r="BLP280" s="735"/>
      <c r="BLQ280" s="735"/>
      <c r="BLR280" s="735"/>
      <c r="BLS280" s="735"/>
      <c r="BLT280" s="735"/>
      <c r="BLU280" s="735"/>
      <c r="BLV280" s="735"/>
      <c r="BLW280" s="735"/>
      <c r="BLX280" s="735"/>
      <c r="BLY280" s="732"/>
      <c r="BLZ280" s="732"/>
      <c r="BMA280" s="732"/>
      <c r="BMB280" s="732"/>
      <c r="BMC280" s="732"/>
      <c r="BMD280" s="732"/>
      <c r="BME280" s="732"/>
      <c r="BMF280" s="732"/>
      <c r="BMG280" s="732"/>
      <c r="BMH280" s="732"/>
      <c r="BMI280" s="732"/>
      <c r="BMJ280" s="732"/>
      <c r="BMK280" s="732"/>
      <c r="BML280" s="732"/>
      <c r="BMM280" s="732"/>
      <c r="BMN280" s="732"/>
      <c r="BMO280" s="732"/>
      <c r="BMP280" s="732"/>
      <c r="BMQ280" s="732"/>
      <c r="BMR280" s="732"/>
      <c r="BMS280" s="732"/>
      <c r="BMT280" s="732"/>
      <c r="BMU280" s="732"/>
      <c r="BMV280" s="732"/>
      <c r="BMW280" s="733"/>
      <c r="BMX280" s="733"/>
      <c r="BMY280" s="733"/>
      <c r="BMZ280" s="733"/>
      <c r="BNA280" s="733"/>
      <c r="BNB280" s="732"/>
      <c r="BNC280" s="732"/>
      <c r="BND280" s="733"/>
      <c r="BNE280" s="733"/>
      <c r="BNF280" s="732"/>
      <c r="BNG280" s="732"/>
      <c r="BNH280" s="733"/>
      <c r="BNI280" s="733"/>
      <c r="BNJ280" s="732"/>
      <c r="BNK280" s="732"/>
      <c r="BNL280" s="732"/>
      <c r="BNM280" s="732"/>
      <c r="BNN280" s="732"/>
      <c r="BNO280" s="732"/>
      <c r="BNP280" s="732"/>
      <c r="BNQ280" s="733"/>
      <c r="BNR280" s="733"/>
      <c r="BNS280" s="732"/>
      <c r="BNT280" s="732"/>
      <c r="BNU280" s="733"/>
      <c r="BNV280" s="733"/>
      <c r="BNW280" s="732"/>
      <c r="BNX280" s="732"/>
      <c r="BNY280" s="732"/>
      <c r="BNZ280" s="732"/>
      <c r="BOA280" s="732"/>
      <c r="BOB280" s="731"/>
      <c r="BOC280" s="734"/>
      <c r="BOD280" s="732"/>
      <c r="BOE280" s="732"/>
      <c r="BOF280" s="732"/>
      <c r="BOG280" s="732"/>
      <c r="BOH280" s="732"/>
      <c r="BOI280" s="732"/>
      <c r="BOJ280" s="732"/>
      <c r="BOK280" s="735"/>
      <c r="BOL280" s="735"/>
      <c r="BOM280" s="735"/>
      <c r="BON280" s="735"/>
      <c r="BOO280" s="735"/>
      <c r="BOP280" s="735"/>
      <c r="BOQ280" s="735"/>
      <c r="BOR280" s="735"/>
      <c r="BOS280" s="735"/>
      <c r="BOT280" s="735"/>
      <c r="BOU280" s="735"/>
      <c r="BOV280" s="735"/>
      <c r="BOW280" s="735"/>
      <c r="BOX280" s="735"/>
      <c r="BOY280" s="735"/>
      <c r="BOZ280" s="735"/>
      <c r="BPA280" s="735"/>
      <c r="BPB280" s="735"/>
      <c r="BPC280" s="735"/>
      <c r="BPD280" s="735"/>
      <c r="BPE280" s="735"/>
      <c r="BPF280" s="735"/>
      <c r="BPG280" s="735"/>
      <c r="BPH280" s="735"/>
      <c r="BPI280" s="735"/>
      <c r="BPJ280" s="735"/>
      <c r="BPK280" s="735"/>
      <c r="BPL280" s="735"/>
      <c r="BPM280" s="735"/>
      <c r="BPN280" s="735"/>
      <c r="BPO280" s="735"/>
      <c r="BPP280" s="735"/>
      <c r="BPQ280" s="735"/>
      <c r="BPR280" s="735"/>
      <c r="BPS280" s="735"/>
      <c r="BPT280" s="735"/>
      <c r="BPU280" s="735"/>
      <c r="BPV280" s="735"/>
      <c r="BPW280" s="735"/>
      <c r="BPX280" s="735"/>
      <c r="BPY280" s="735"/>
      <c r="BPZ280" s="735"/>
      <c r="BQA280" s="735"/>
      <c r="BQB280" s="735"/>
      <c r="BQC280" s="732"/>
      <c r="BQD280" s="732"/>
      <c r="BQE280" s="732"/>
      <c r="BQF280" s="732"/>
      <c r="BQG280" s="732"/>
      <c r="BQH280" s="732"/>
      <c r="BQI280" s="732"/>
      <c r="BQJ280" s="732"/>
      <c r="BQK280" s="732"/>
      <c r="BQL280" s="732"/>
      <c r="BQM280" s="732"/>
      <c r="BQN280" s="732"/>
      <c r="BQO280" s="732"/>
      <c r="BQP280" s="732"/>
      <c r="BQQ280" s="732"/>
      <c r="BQR280" s="732"/>
      <c r="BQS280" s="732"/>
      <c r="BQT280" s="732"/>
      <c r="BQU280" s="732"/>
      <c r="BQV280" s="732"/>
      <c r="BQW280" s="732"/>
      <c r="BQX280" s="732"/>
      <c r="BQY280" s="732"/>
      <c r="BQZ280" s="732"/>
      <c r="BRA280" s="733"/>
      <c r="BRB280" s="733"/>
      <c r="BRC280" s="733"/>
      <c r="BRD280" s="733"/>
      <c r="BRE280" s="733"/>
      <c r="BRF280" s="732"/>
      <c r="BRG280" s="732"/>
      <c r="BRH280" s="733"/>
      <c r="BRI280" s="733"/>
      <c r="BRJ280" s="732"/>
      <c r="BRK280" s="732"/>
      <c r="BRL280" s="733"/>
      <c r="BRM280" s="733"/>
      <c r="BRN280" s="732"/>
      <c r="BRO280" s="732"/>
      <c r="BRP280" s="732"/>
      <c r="BRQ280" s="732"/>
      <c r="BRR280" s="732"/>
      <c r="BRS280" s="732"/>
      <c r="BRT280" s="732"/>
      <c r="BRU280" s="733"/>
      <c r="BRV280" s="733"/>
      <c r="BRW280" s="732"/>
      <c r="BRX280" s="732"/>
      <c r="BRY280" s="733"/>
      <c r="BRZ280" s="733"/>
      <c r="BSA280" s="732"/>
      <c r="BSB280" s="732"/>
      <c r="BSC280" s="732"/>
      <c r="BSD280" s="732"/>
      <c r="BSE280" s="732"/>
      <c r="BSF280" s="731"/>
      <c r="BSG280" s="734"/>
      <c r="BSH280" s="732"/>
      <c r="BSI280" s="732"/>
      <c r="BSJ280" s="732"/>
      <c r="BSK280" s="732"/>
      <c r="BSL280" s="732"/>
      <c r="BSM280" s="732"/>
      <c r="BSN280" s="732"/>
      <c r="BSO280" s="735"/>
      <c r="BSP280" s="735"/>
      <c r="BSQ280" s="735"/>
      <c r="BSR280" s="735"/>
      <c r="BSS280" s="735"/>
      <c r="BST280" s="735"/>
      <c r="BSU280" s="735"/>
      <c r="BSV280" s="735"/>
      <c r="BSW280" s="735"/>
      <c r="BSX280" s="735"/>
      <c r="BSY280" s="735"/>
      <c r="BSZ280" s="735"/>
      <c r="BTA280" s="735"/>
      <c r="BTB280" s="735"/>
      <c r="BTC280" s="735"/>
      <c r="BTD280" s="735"/>
      <c r="BTE280" s="735"/>
      <c r="BTF280" s="735"/>
      <c r="BTG280" s="735"/>
      <c r="BTH280" s="735"/>
      <c r="BTI280" s="735"/>
      <c r="BTJ280" s="735"/>
      <c r="BTK280" s="735"/>
      <c r="BTL280" s="735"/>
      <c r="BTM280" s="735"/>
      <c r="BTN280" s="735"/>
      <c r="BTO280" s="735"/>
      <c r="BTP280" s="735"/>
      <c r="BTQ280" s="735"/>
      <c r="BTR280" s="735"/>
      <c r="BTS280" s="735"/>
      <c r="BTT280" s="735"/>
      <c r="BTU280" s="735"/>
      <c r="BTV280" s="735"/>
      <c r="BTW280" s="735"/>
      <c r="BTX280" s="735"/>
      <c r="BTY280" s="735"/>
      <c r="BTZ280" s="735"/>
      <c r="BUA280" s="735"/>
      <c r="BUB280" s="735"/>
      <c r="BUC280" s="735"/>
      <c r="BUD280" s="735"/>
      <c r="BUE280" s="735"/>
      <c r="BUF280" s="735"/>
      <c r="BUG280" s="732"/>
      <c r="BUH280" s="732"/>
      <c r="BUI280" s="732"/>
      <c r="BUJ280" s="732"/>
      <c r="BUK280" s="732"/>
      <c r="BUL280" s="732"/>
      <c r="BUM280" s="732"/>
      <c r="BUN280" s="732"/>
      <c r="BUO280" s="732"/>
      <c r="BUP280" s="732"/>
      <c r="BUQ280" s="732"/>
      <c r="BUR280" s="732"/>
      <c r="BUS280" s="732"/>
      <c r="BUT280" s="732"/>
      <c r="BUU280" s="732"/>
      <c r="BUV280" s="732"/>
      <c r="BUW280" s="732"/>
      <c r="BUX280" s="732"/>
      <c r="BUY280" s="732"/>
      <c r="BUZ280" s="732"/>
      <c r="BVA280" s="732"/>
      <c r="BVB280" s="732"/>
      <c r="BVC280" s="732"/>
      <c r="BVD280" s="732"/>
      <c r="BVE280" s="733"/>
      <c r="BVF280" s="733"/>
      <c r="BVG280" s="733"/>
      <c r="BVH280" s="733"/>
      <c r="BVI280" s="733"/>
      <c r="BVJ280" s="732"/>
      <c r="BVK280" s="732"/>
      <c r="BVL280" s="733"/>
      <c r="BVM280" s="733"/>
      <c r="BVN280" s="732"/>
      <c r="BVO280" s="732"/>
      <c r="BVP280" s="733"/>
      <c r="BVQ280" s="733"/>
      <c r="BVR280" s="732"/>
      <c r="BVS280" s="732"/>
      <c r="BVT280" s="732"/>
      <c r="BVU280" s="732"/>
      <c r="BVV280" s="732"/>
      <c r="BVW280" s="732"/>
      <c r="BVX280" s="732"/>
      <c r="BVY280" s="733"/>
      <c r="BVZ280" s="733"/>
      <c r="BWA280" s="732"/>
      <c r="BWB280" s="732"/>
      <c r="BWC280" s="733"/>
      <c r="BWD280" s="733"/>
      <c r="BWE280" s="732"/>
      <c r="BWF280" s="732"/>
      <c r="BWG280" s="732"/>
      <c r="BWH280" s="732"/>
      <c r="BWI280" s="732"/>
      <c r="BWJ280" s="731"/>
      <c r="BWK280" s="734"/>
      <c r="BWL280" s="732"/>
      <c r="BWM280" s="732"/>
      <c r="BWN280" s="732"/>
      <c r="BWO280" s="732"/>
      <c r="BWP280" s="732"/>
      <c r="BWQ280" s="732"/>
      <c r="BWR280" s="732"/>
      <c r="BWS280" s="735"/>
      <c r="BWT280" s="735"/>
      <c r="BWU280" s="735"/>
      <c r="BWV280" s="735"/>
      <c r="BWW280" s="735"/>
      <c r="BWX280" s="735"/>
      <c r="BWY280" s="735"/>
      <c r="BWZ280" s="735"/>
      <c r="BXA280" s="735"/>
      <c r="BXB280" s="735"/>
      <c r="BXC280" s="735"/>
      <c r="BXD280" s="735"/>
      <c r="BXE280" s="735"/>
      <c r="BXF280" s="735"/>
      <c r="BXG280" s="735"/>
      <c r="BXH280" s="735"/>
      <c r="BXI280" s="735"/>
      <c r="BXJ280" s="735"/>
      <c r="BXK280" s="735"/>
      <c r="BXL280" s="735"/>
      <c r="BXM280" s="735"/>
      <c r="BXN280" s="735"/>
      <c r="BXO280" s="735"/>
      <c r="BXP280" s="735"/>
      <c r="BXQ280" s="735"/>
      <c r="BXR280" s="735"/>
      <c r="BXS280" s="735"/>
      <c r="BXT280" s="735"/>
      <c r="BXU280" s="735"/>
      <c r="BXV280" s="735"/>
      <c r="BXW280" s="735"/>
      <c r="BXX280" s="735"/>
      <c r="BXY280" s="735"/>
      <c r="BXZ280" s="735"/>
      <c r="BYA280" s="735"/>
      <c r="BYB280" s="735"/>
      <c r="BYC280" s="735"/>
      <c r="BYD280" s="735"/>
      <c r="BYE280" s="735"/>
      <c r="BYF280" s="735"/>
      <c r="BYG280" s="735"/>
      <c r="BYH280" s="735"/>
      <c r="BYI280" s="735"/>
      <c r="BYJ280" s="735"/>
      <c r="BYK280" s="732"/>
      <c r="BYL280" s="732"/>
      <c r="BYM280" s="732"/>
      <c r="BYN280" s="732"/>
      <c r="BYO280" s="732"/>
      <c r="BYP280" s="732"/>
      <c r="BYQ280" s="732"/>
      <c r="BYR280" s="732"/>
      <c r="BYS280" s="732"/>
      <c r="BYT280" s="732"/>
      <c r="BYU280" s="732"/>
      <c r="BYV280" s="732"/>
      <c r="BYW280" s="732"/>
      <c r="BYX280" s="732"/>
      <c r="BYY280" s="732"/>
      <c r="BYZ280" s="732"/>
      <c r="BZA280" s="732"/>
      <c r="BZB280" s="732"/>
      <c r="BZC280" s="732"/>
      <c r="BZD280" s="732"/>
      <c r="BZE280" s="732"/>
      <c r="BZF280" s="732"/>
      <c r="BZG280" s="732"/>
      <c r="BZH280" s="732"/>
      <c r="BZI280" s="733"/>
      <c r="BZJ280" s="733"/>
      <c r="BZK280" s="733"/>
      <c r="BZL280" s="733"/>
      <c r="BZM280" s="733"/>
      <c r="BZN280" s="732"/>
      <c r="BZO280" s="732"/>
      <c r="BZP280" s="733"/>
      <c r="BZQ280" s="733"/>
      <c r="BZR280" s="732"/>
      <c r="BZS280" s="732"/>
      <c r="BZT280" s="733"/>
      <c r="BZU280" s="733"/>
      <c r="BZV280" s="732"/>
      <c r="BZW280" s="732"/>
      <c r="BZX280" s="732"/>
      <c r="BZY280" s="732"/>
      <c r="BZZ280" s="732"/>
      <c r="CAA280" s="732"/>
      <c r="CAB280" s="732"/>
      <c r="CAC280" s="733"/>
      <c r="CAD280" s="733"/>
      <c r="CAE280" s="732"/>
      <c r="CAF280" s="732"/>
      <c r="CAG280" s="733"/>
      <c r="CAH280" s="733"/>
      <c r="CAI280" s="732"/>
      <c r="CAJ280" s="732"/>
      <c r="CAK280" s="732"/>
      <c r="CAL280" s="732"/>
      <c r="CAM280" s="732"/>
      <c r="CAN280" s="731"/>
      <c r="CAO280" s="734"/>
      <c r="CAP280" s="732"/>
      <c r="CAQ280" s="732"/>
      <c r="CAR280" s="732"/>
      <c r="CAS280" s="732"/>
      <c r="CAT280" s="732"/>
      <c r="CAU280" s="732"/>
      <c r="CAV280" s="732"/>
      <c r="CAW280" s="735"/>
      <c r="CAX280" s="735"/>
      <c r="CAY280" s="735"/>
      <c r="CAZ280" s="735"/>
      <c r="CBA280" s="735"/>
      <c r="CBB280" s="735"/>
      <c r="CBC280" s="735"/>
      <c r="CBD280" s="735"/>
      <c r="CBE280" s="735"/>
      <c r="CBF280" s="735"/>
      <c r="CBG280" s="735"/>
      <c r="CBH280" s="735"/>
      <c r="CBI280" s="735"/>
      <c r="CBJ280" s="735"/>
      <c r="CBK280" s="735"/>
      <c r="CBL280" s="735"/>
      <c r="CBM280" s="735"/>
      <c r="CBN280" s="735"/>
      <c r="CBO280" s="735"/>
      <c r="CBP280" s="735"/>
      <c r="CBQ280" s="735"/>
      <c r="CBR280" s="735"/>
      <c r="CBS280" s="735"/>
      <c r="CBT280" s="735"/>
      <c r="CBU280" s="735"/>
      <c r="CBV280" s="735"/>
      <c r="CBW280" s="735"/>
      <c r="CBX280" s="735"/>
      <c r="CBY280" s="735"/>
      <c r="CBZ280" s="735"/>
      <c r="CCA280" s="735"/>
      <c r="CCB280" s="735"/>
      <c r="CCC280" s="735"/>
      <c r="CCD280" s="735"/>
      <c r="CCE280" s="735"/>
      <c r="CCF280" s="735"/>
      <c r="CCG280" s="735"/>
      <c r="CCH280" s="735"/>
      <c r="CCI280" s="735"/>
      <c r="CCJ280" s="735"/>
      <c r="CCK280" s="735"/>
      <c r="CCL280" s="735"/>
      <c r="CCM280" s="735"/>
      <c r="CCN280" s="735"/>
      <c r="CCO280" s="732"/>
      <c r="CCP280" s="732"/>
      <c r="CCQ280" s="732"/>
      <c r="CCR280" s="732"/>
      <c r="CCS280" s="732"/>
      <c r="CCT280" s="732"/>
      <c r="CCU280" s="732"/>
      <c r="CCV280" s="732"/>
      <c r="CCW280" s="732"/>
      <c r="CCX280" s="732"/>
      <c r="CCY280" s="732"/>
      <c r="CCZ280" s="732"/>
      <c r="CDA280" s="732"/>
      <c r="CDB280" s="732"/>
      <c r="CDC280" s="732"/>
      <c r="CDD280" s="732"/>
      <c r="CDE280" s="732"/>
      <c r="CDF280" s="732"/>
      <c r="CDG280" s="732"/>
      <c r="CDH280" s="732"/>
      <c r="CDI280" s="732"/>
      <c r="CDJ280" s="732"/>
      <c r="CDK280" s="732"/>
      <c r="CDL280" s="732"/>
      <c r="CDM280" s="733"/>
      <c r="CDN280" s="733"/>
      <c r="CDO280" s="733"/>
      <c r="CDP280" s="733"/>
      <c r="CDQ280" s="733"/>
      <c r="CDR280" s="732"/>
      <c r="CDS280" s="732"/>
      <c r="CDT280" s="733"/>
      <c r="CDU280" s="733"/>
      <c r="CDV280" s="732"/>
      <c r="CDW280" s="732"/>
      <c r="CDX280" s="733"/>
      <c r="CDY280" s="733"/>
      <c r="CDZ280" s="732"/>
      <c r="CEA280" s="732"/>
      <c r="CEB280" s="732"/>
      <c r="CEC280" s="732"/>
      <c r="CED280" s="732"/>
      <c r="CEE280" s="732"/>
      <c r="CEF280" s="732"/>
      <c r="CEG280" s="733"/>
      <c r="CEH280" s="733"/>
      <c r="CEI280" s="732"/>
      <c r="CEJ280" s="732"/>
      <c r="CEK280" s="733"/>
      <c r="CEL280" s="733"/>
      <c r="CEM280" s="732"/>
      <c r="CEN280" s="732"/>
      <c r="CEO280" s="732"/>
      <c r="CEP280" s="732"/>
      <c r="CEQ280" s="732"/>
      <c r="CER280" s="731"/>
      <c r="CES280" s="734"/>
      <c r="CET280" s="732"/>
      <c r="CEU280" s="732"/>
      <c r="CEV280" s="732"/>
      <c r="CEW280" s="732"/>
      <c r="CEX280" s="732"/>
      <c r="CEY280" s="732"/>
      <c r="CEZ280" s="732"/>
      <c r="CFA280" s="735"/>
      <c r="CFB280" s="735"/>
      <c r="CFC280" s="735"/>
      <c r="CFD280" s="735"/>
      <c r="CFE280" s="735"/>
      <c r="CFF280" s="735"/>
      <c r="CFG280" s="735"/>
      <c r="CFH280" s="735"/>
      <c r="CFI280" s="735"/>
      <c r="CFJ280" s="735"/>
      <c r="CFK280" s="735"/>
      <c r="CFL280" s="735"/>
      <c r="CFM280" s="735"/>
      <c r="CFN280" s="735"/>
      <c r="CFO280" s="735"/>
      <c r="CFP280" s="735"/>
      <c r="CFQ280" s="735"/>
      <c r="CFR280" s="735"/>
      <c r="CFS280" s="735"/>
      <c r="CFT280" s="735"/>
      <c r="CFU280" s="735"/>
      <c r="CFV280" s="735"/>
      <c r="CFW280" s="735"/>
      <c r="CFX280" s="735"/>
      <c r="CFY280" s="735"/>
      <c r="CFZ280" s="735"/>
      <c r="CGA280" s="735"/>
      <c r="CGB280" s="735"/>
      <c r="CGC280" s="735"/>
      <c r="CGD280" s="735"/>
      <c r="CGE280" s="735"/>
      <c r="CGF280" s="735"/>
      <c r="CGG280" s="735"/>
      <c r="CGH280" s="735"/>
      <c r="CGI280" s="735"/>
      <c r="CGJ280" s="735"/>
      <c r="CGK280" s="735"/>
      <c r="CGL280" s="735"/>
      <c r="CGM280" s="735"/>
      <c r="CGN280" s="735"/>
      <c r="CGO280" s="735"/>
      <c r="CGP280" s="735"/>
      <c r="CGQ280" s="735"/>
      <c r="CGR280" s="735"/>
      <c r="CGS280" s="732"/>
      <c r="CGT280" s="732"/>
      <c r="CGU280" s="732"/>
      <c r="CGV280" s="732"/>
      <c r="CGW280" s="732"/>
      <c r="CGX280" s="732"/>
      <c r="CGY280" s="732"/>
      <c r="CGZ280" s="732"/>
      <c r="CHA280" s="732"/>
      <c r="CHB280" s="732"/>
      <c r="CHC280" s="732"/>
      <c r="CHD280" s="732"/>
      <c r="CHE280" s="732"/>
      <c r="CHF280" s="732"/>
      <c r="CHG280" s="732"/>
      <c r="CHH280" s="732"/>
      <c r="CHI280" s="732"/>
      <c r="CHJ280" s="732"/>
      <c r="CHK280" s="732"/>
      <c r="CHL280" s="732"/>
      <c r="CHM280" s="732"/>
      <c r="CHN280" s="732"/>
      <c r="CHO280" s="732"/>
      <c r="CHP280" s="732"/>
      <c r="CHQ280" s="733"/>
      <c r="CHR280" s="733"/>
      <c r="CHS280" s="733"/>
      <c r="CHT280" s="733"/>
      <c r="CHU280" s="733"/>
      <c r="CHV280" s="732"/>
      <c r="CHW280" s="732"/>
      <c r="CHX280" s="733"/>
      <c r="CHY280" s="733"/>
      <c r="CHZ280" s="732"/>
      <c r="CIA280" s="732"/>
      <c r="CIB280" s="733"/>
      <c r="CIC280" s="733"/>
      <c r="CID280" s="732"/>
      <c r="CIE280" s="732"/>
      <c r="CIF280" s="732"/>
      <c r="CIG280" s="732"/>
      <c r="CIH280" s="732"/>
      <c r="CII280" s="732"/>
      <c r="CIJ280" s="732"/>
      <c r="CIK280" s="733"/>
      <c r="CIL280" s="733"/>
      <c r="CIM280" s="732"/>
      <c r="CIN280" s="732"/>
      <c r="CIO280" s="733"/>
      <c r="CIP280" s="733"/>
      <c r="CIQ280" s="732"/>
      <c r="CIR280" s="732"/>
      <c r="CIS280" s="732"/>
      <c r="CIT280" s="732"/>
      <c r="CIU280" s="732"/>
      <c r="CIV280" s="731"/>
      <c r="CIW280" s="734"/>
      <c r="CIX280" s="732"/>
      <c r="CIY280" s="732"/>
      <c r="CIZ280" s="732"/>
      <c r="CJA280" s="732"/>
      <c r="CJB280" s="732"/>
      <c r="CJC280" s="732"/>
      <c r="CJD280" s="732"/>
      <c r="CJE280" s="735"/>
      <c r="CJF280" s="735"/>
      <c r="CJG280" s="735"/>
      <c r="CJH280" s="735"/>
      <c r="CJI280" s="735"/>
      <c r="CJJ280" s="735"/>
      <c r="CJK280" s="735"/>
      <c r="CJL280" s="735"/>
      <c r="CJM280" s="735"/>
      <c r="CJN280" s="735"/>
      <c r="CJO280" s="735"/>
      <c r="CJP280" s="735"/>
      <c r="CJQ280" s="735"/>
      <c r="CJR280" s="735"/>
      <c r="CJS280" s="735"/>
      <c r="CJT280" s="735"/>
      <c r="CJU280" s="735"/>
      <c r="CJV280" s="735"/>
      <c r="CJW280" s="735"/>
      <c r="CJX280" s="735"/>
      <c r="CJY280" s="735"/>
      <c r="CJZ280" s="735"/>
      <c r="CKA280" s="735"/>
      <c r="CKB280" s="735"/>
      <c r="CKC280" s="735"/>
      <c r="CKD280" s="735"/>
      <c r="CKE280" s="735"/>
      <c r="CKF280" s="735"/>
      <c r="CKG280" s="735"/>
      <c r="CKH280" s="735"/>
      <c r="CKI280" s="735"/>
      <c r="CKJ280" s="735"/>
      <c r="CKK280" s="735"/>
      <c r="CKL280" s="735"/>
      <c r="CKM280" s="735"/>
      <c r="CKN280" s="735"/>
      <c r="CKO280" s="735"/>
      <c r="CKP280" s="735"/>
      <c r="CKQ280" s="735"/>
      <c r="CKR280" s="735"/>
      <c r="CKS280" s="735"/>
      <c r="CKT280" s="735"/>
      <c r="CKU280" s="735"/>
      <c r="CKV280" s="735"/>
      <c r="CKW280" s="732"/>
      <c r="CKX280" s="732"/>
      <c r="CKY280" s="732"/>
      <c r="CKZ280" s="732"/>
      <c r="CLA280" s="732"/>
      <c r="CLB280" s="732"/>
      <c r="CLC280" s="732"/>
      <c r="CLD280" s="732"/>
      <c r="CLE280" s="732"/>
      <c r="CLF280" s="732"/>
      <c r="CLG280" s="732"/>
      <c r="CLH280" s="732"/>
      <c r="CLI280" s="732"/>
      <c r="CLJ280" s="732"/>
      <c r="CLK280" s="732"/>
      <c r="CLL280" s="732"/>
      <c r="CLM280" s="732"/>
      <c r="CLN280" s="732"/>
      <c r="CLO280" s="732"/>
      <c r="CLP280" s="732"/>
      <c r="CLQ280" s="732"/>
      <c r="CLR280" s="732"/>
      <c r="CLS280" s="732"/>
      <c r="CLT280" s="732"/>
      <c r="CLU280" s="733"/>
      <c r="CLV280" s="733"/>
      <c r="CLW280" s="733"/>
      <c r="CLX280" s="733"/>
      <c r="CLY280" s="733"/>
      <c r="CLZ280" s="732"/>
      <c r="CMA280" s="732"/>
      <c r="CMB280" s="733"/>
      <c r="CMC280" s="733"/>
      <c r="CMD280" s="732"/>
      <c r="CME280" s="732"/>
      <c r="CMF280" s="733"/>
      <c r="CMG280" s="733"/>
      <c r="CMH280" s="732"/>
      <c r="CMI280" s="732"/>
      <c r="CMJ280" s="732"/>
      <c r="CMK280" s="732"/>
      <c r="CML280" s="732"/>
      <c r="CMM280" s="732"/>
      <c r="CMN280" s="732"/>
      <c r="CMO280" s="733"/>
      <c r="CMP280" s="733"/>
      <c r="CMQ280" s="732"/>
      <c r="CMR280" s="732"/>
      <c r="CMS280" s="733"/>
      <c r="CMT280" s="733"/>
      <c r="CMU280" s="732"/>
      <c r="CMV280" s="732"/>
      <c r="CMW280" s="732"/>
      <c r="CMX280" s="732"/>
      <c r="CMY280" s="732"/>
      <c r="CMZ280" s="731"/>
      <c r="CNA280" s="734"/>
      <c r="CNB280" s="732"/>
      <c r="CNC280" s="732"/>
      <c r="CND280" s="732"/>
      <c r="CNE280" s="732"/>
      <c r="CNF280" s="732"/>
      <c r="CNG280" s="732"/>
      <c r="CNH280" s="732"/>
      <c r="CNI280" s="735"/>
      <c r="CNJ280" s="735"/>
      <c r="CNK280" s="735"/>
      <c r="CNL280" s="735"/>
      <c r="CNM280" s="735"/>
      <c r="CNN280" s="735"/>
      <c r="CNO280" s="735"/>
      <c r="CNP280" s="735"/>
      <c r="CNQ280" s="735"/>
      <c r="CNR280" s="735"/>
      <c r="CNS280" s="735"/>
      <c r="CNT280" s="735"/>
      <c r="CNU280" s="735"/>
      <c r="CNV280" s="735"/>
      <c r="CNW280" s="735"/>
      <c r="CNX280" s="735"/>
      <c r="CNY280" s="735"/>
      <c r="CNZ280" s="735"/>
      <c r="COA280" s="735"/>
      <c r="COB280" s="735"/>
      <c r="COC280" s="735"/>
      <c r="COD280" s="735"/>
      <c r="COE280" s="735"/>
      <c r="COF280" s="735"/>
      <c r="COG280" s="735"/>
      <c r="COH280" s="735"/>
      <c r="COI280" s="735"/>
      <c r="COJ280" s="735"/>
      <c r="COK280" s="735"/>
      <c r="COL280" s="735"/>
      <c r="COM280" s="735"/>
      <c r="CON280" s="735"/>
      <c r="COO280" s="735"/>
      <c r="COP280" s="735"/>
      <c r="COQ280" s="735"/>
      <c r="COR280" s="735"/>
      <c r="COS280" s="735"/>
      <c r="COT280" s="735"/>
      <c r="COU280" s="735"/>
      <c r="COV280" s="735"/>
      <c r="COW280" s="735"/>
      <c r="COX280" s="735"/>
      <c r="COY280" s="735"/>
      <c r="COZ280" s="735"/>
      <c r="CPA280" s="732"/>
      <c r="CPB280" s="732"/>
      <c r="CPC280" s="732"/>
      <c r="CPD280" s="732"/>
      <c r="CPE280" s="732"/>
      <c r="CPF280" s="732"/>
      <c r="CPG280" s="732"/>
      <c r="CPH280" s="732"/>
      <c r="CPI280" s="732"/>
      <c r="CPJ280" s="732"/>
      <c r="CPK280" s="732"/>
      <c r="CPL280" s="732"/>
      <c r="CPM280" s="732"/>
      <c r="CPN280" s="732"/>
      <c r="CPO280" s="732"/>
      <c r="CPP280" s="732"/>
      <c r="CPQ280" s="732"/>
      <c r="CPR280" s="732"/>
      <c r="CPS280" s="732"/>
      <c r="CPT280" s="732"/>
      <c r="CPU280" s="732"/>
      <c r="CPV280" s="732"/>
      <c r="CPW280" s="732"/>
      <c r="CPX280" s="732"/>
      <c r="CPY280" s="733"/>
      <c r="CPZ280" s="733"/>
      <c r="CQA280" s="733"/>
      <c r="CQB280" s="733"/>
      <c r="CQC280" s="733"/>
      <c r="CQD280" s="732"/>
      <c r="CQE280" s="732"/>
      <c r="CQF280" s="733"/>
      <c r="CQG280" s="733"/>
      <c r="CQH280" s="732"/>
      <c r="CQI280" s="732"/>
      <c r="CQJ280" s="733"/>
      <c r="CQK280" s="733"/>
      <c r="CQL280" s="732"/>
      <c r="CQM280" s="732"/>
      <c r="CQN280" s="732"/>
      <c r="CQO280" s="732"/>
      <c r="CQP280" s="732"/>
      <c r="CQQ280" s="732"/>
      <c r="CQR280" s="732"/>
      <c r="CQS280" s="733"/>
      <c r="CQT280" s="733"/>
      <c r="CQU280" s="732"/>
      <c r="CQV280" s="732"/>
      <c r="CQW280" s="733"/>
      <c r="CQX280" s="733"/>
      <c r="CQY280" s="732"/>
      <c r="CQZ280" s="732"/>
      <c r="CRA280" s="732"/>
      <c r="CRB280" s="732"/>
      <c r="CRC280" s="732"/>
      <c r="CRD280" s="731"/>
      <c r="CRE280" s="734"/>
      <c r="CRF280" s="732"/>
      <c r="CRG280" s="732"/>
      <c r="CRH280" s="732"/>
      <c r="CRI280" s="732"/>
      <c r="CRJ280" s="732"/>
      <c r="CRK280" s="732"/>
      <c r="CRL280" s="732"/>
      <c r="CRM280" s="735"/>
      <c r="CRN280" s="735"/>
      <c r="CRO280" s="735"/>
      <c r="CRP280" s="735"/>
      <c r="CRQ280" s="735"/>
      <c r="CRR280" s="735"/>
      <c r="CRS280" s="735"/>
      <c r="CRT280" s="735"/>
      <c r="CRU280" s="735"/>
      <c r="CRV280" s="735"/>
      <c r="CRW280" s="735"/>
      <c r="CRX280" s="735"/>
      <c r="CRY280" s="735"/>
      <c r="CRZ280" s="735"/>
      <c r="CSA280" s="735"/>
      <c r="CSB280" s="735"/>
      <c r="CSC280" s="735"/>
      <c r="CSD280" s="735"/>
      <c r="CSE280" s="735"/>
      <c r="CSF280" s="735"/>
      <c r="CSG280" s="735"/>
      <c r="CSH280" s="735"/>
      <c r="CSI280" s="735"/>
      <c r="CSJ280" s="735"/>
      <c r="CSK280" s="735"/>
      <c r="CSL280" s="735"/>
      <c r="CSM280" s="735"/>
      <c r="CSN280" s="735"/>
      <c r="CSO280" s="735"/>
      <c r="CSP280" s="735"/>
      <c r="CSQ280" s="735"/>
      <c r="CSR280" s="735"/>
      <c r="CSS280" s="735"/>
      <c r="CST280" s="735"/>
      <c r="CSU280" s="735"/>
      <c r="CSV280" s="735"/>
      <c r="CSW280" s="735"/>
      <c r="CSX280" s="735"/>
      <c r="CSY280" s="735"/>
      <c r="CSZ280" s="735"/>
      <c r="CTA280" s="735"/>
      <c r="CTB280" s="735"/>
      <c r="CTC280" s="735"/>
      <c r="CTD280" s="735"/>
      <c r="CTE280" s="732"/>
      <c r="CTF280" s="732"/>
      <c r="CTG280" s="732"/>
      <c r="CTH280" s="732"/>
      <c r="CTI280" s="732"/>
      <c r="CTJ280" s="732"/>
      <c r="CTK280" s="732"/>
      <c r="CTL280" s="732"/>
      <c r="CTM280" s="732"/>
      <c r="CTN280" s="732"/>
      <c r="CTO280" s="732"/>
      <c r="CTP280" s="732"/>
      <c r="CTQ280" s="732"/>
      <c r="CTR280" s="732"/>
      <c r="CTS280" s="732"/>
      <c r="CTT280" s="732"/>
      <c r="CTU280" s="732"/>
      <c r="CTV280" s="732"/>
      <c r="CTW280" s="732"/>
      <c r="CTX280" s="732"/>
      <c r="CTY280" s="732"/>
      <c r="CTZ280" s="732"/>
      <c r="CUA280" s="732"/>
      <c r="CUB280" s="732"/>
      <c r="CUC280" s="733"/>
      <c r="CUD280" s="733"/>
      <c r="CUE280" s="733"/>
      <c r="CUF280" s="733"/>
      <c r="CUG280" s="733"/>
      <c r="CUH280" s="732"/>
      <c r="CUI280" s="732"/>
      <c r="CUJ280" s="733"/>
      <c r="CUK280" s="733"/>
      <c r="CUL280" s="732"/>
      <c r="CUM280" s="732"/>
      <c r="CUN280" s="733"/>
      <c r="CUO280" s="733"/>
      <c r="CUP280" s="732"/>
      <c r="CUQ280" s="732"/>
      <c r="CUR280" s="732"/>
      <c r="CUS280" s="732"/>
      <c r="CUT280" s="732"/>
      <c r="CUU280" s="732"/>
      <c r="CUV280" s="732"/>
      <c r="CUW280" s="733"/>
      <c r="CUX280" s="733"/>
      <c r="CUY280" s="732"/>
      <c r="CUZ280" s="732"/>
      <c r="CVA280" s="733"/>
      <c r="CVB280" s="733"/>
      <c r="CVC280" s="732"/>
      <c r="CVD280" s="732"/>
      <c r="CVE280" s="732"/>
      <c r="CVF280" s="732"/>
      <c r="CVG280" s="732"/>
      <c r="CVH280" s="731"/>
      <c r="CVI280" s="734"/>
      <c r="CVJ280" s="732"/>
      <c r="CVK280" s="732"/>
      <c r="CVL280" s="732"/>
      <c r="CVM280" s="732"/>
      <c r="CVN280" s="732"/>
      <c r="CVO280" s="732"/>
      <c r="CVP280" s="732"/>
      <c r="CVQ280" s="735"/>
      <c r="CVR280" s="735"/>
      <c r="CVS280" s="735"/>
      <c r="CVT280" s="735"/>
      <c r="CVU280" s="735"/>
      <c r="CVV280" s="735"/>
      <c r="CVW280" s="735"/>
      <c r="CVX280" s="735"/>
      <c r="CVY280" s="735"/>
      <c r="CVZ280" s="735"/>
      <c r="CWA280" s="735"/>
      <c r="CWB280" s="735"/>
      <c r="CWC280" s="735"/>
      <c r="CWD280" s="735"/>
      <c r="CWE280" s="735"/>
      <c r="CWF280" s="735"/>
      <c r="CWG280" s="735"/>
      <c r="CWH280" s="735"/>
      <c r="CWI280" s="735"/>
      <c r="CWJ280" s="735"/>
      <c r="CWK280" s="735"/>
      <c r="CWL280" s="735"/>
      <c r="CWM280" s="735"/>
      <c r="CWN280" s="735"/>
      <c r="CWO280" s="735"/>
      <c r="CWP280" s="735"/>
      <c r="CWQ280" s="735"/>
      <c r="CWR280" s="735"/>
      <c r="CWS280" s="735"/>
      <c r="CWT280" s="735"/>
      <c r="CWU280" s="735"/>
      <c r="CWV280" s="735"/>
      <c r="CWW280" s="735"/>
      <c r="CWX280" s="735"/>
      <c r="CWY280" s="735"/>
      <c r="CWZ280" s="735"/>
      <c r="CXA280" s="735"/>
      <c r="CXB280" s="735"/>
      <c r="CXC280" s="735"/>
      <c r="CXD280" s="735"/>
      <c r="CXE280" s="735"/>
      <c r="CXF280" s="735"/>
      <c r="CXG280" s="735"/>
      <c r="CXH280" s="735"/>
      <c r="CXI280" s="732"/>
      <c r="CXJ280" s="732"/>
      <c r="CXK280" s="732"/>
      <c r="CXL280" s="732"/>
      <c r="CXM280" s="732"/>
      <c r="CXN280" s="732"/>
      <c r="CXO280" s="732"/>
      <c r="CXP280" s="732"/>
      <c r="CXQ280" s="732"/>
      <c r="CXR280" s="732"/>
      <c r="CXS280" s="732"/>
      <c r="CXT280" s="732"/>
      <c r="CXU280" s="732"/>
      <c r="CXV280" s="732"/>
      <c r="CXW280" s="732"/>
      <c r="CXX280" s="732"/>
      <c r="CXY280" s="732"/>
      <c r="CXZ280" s="732"/>
      <c r="CYA280" s="732"/>
      <c r="CYB280" s="732"/>
      <c r="CYC280" s="732"/>
      <c r="CYD280" s="732"/>
      <c r="CYE280" s="732"/>
      <c r="CYF280" s="732"/>
      <c r="CYG280" s="733"/>
      <c r="CYH280" s="733"/>
      <c r="CYI280" s="733"/>
      <c r="CYJ280" s="733"/>
      <c r="CYK280" s="733"/>
      <c r="CYL280" s="732"/>
      <c r="CYM280" s="732"/>
      <c r="CYN280" s="733"/>
      <c r="CYO280" s="733"/>
      <c r="CYP280" s="732"/>
      <c r="CYQ280" s="732"/>
      <c r="CYR280" s="733"/>
      <c r="CYS280" s="733"/>
      <c r="CYT280" s="732"/>
      <c r="CYU280" s="732"/>
      <c r="CYV280" s="732"/>
      <c r="CYW280" s="732"/>
      <c r="CYX280" s="732"/>
      <c r="CYY280" s="732"/>
      <c r="CYZ280" s="732"/>
      <c r="CZA280" s="733"/>
      <c r="CZB280" s="733"/>
      <c r="CZC280" s="732"/>
      <c r="CZD280" s="732"/>
      <c r="CZE280" s="733"/>
      <c r="CZF280" s="733"/>
      <c r="CZG280" s="732"/>
      <c r="CZH280" s="732"/>
      <c r="CZI280" s="732"/>
      <c r="CZJ280" s="732"/>
      <c r="CZK280" s="732"/>
      <c r="CZL280" s="731"/>
      <c r="CZM280" s="734"/>
      <c r="CZN280" s="732"/>
      <c r="CZO280" s="732"/>
      <c r="CZP280" s="732"/>
      <c r="CZQ280" s="732"/>
      <c r="CZR280" s="732"/>
      <c r="CZS280" s="732"/>
      <c r="CZT280" s="732"/>
      <c r="CZU280" s="735"/>
      <c r="CZV280" s="735"/>
      <c r="CZW280" s="735"/>
      <c r="CZX280" s="735"/>
      <c r="CZY280" s="735"/>
      <c r="CZZ280" s="735"/>
      <c r="DAA280" s="735"/>
      <c r="DAB280" s="735"/>
      <c r="DAC280" s="735"/>
      <c r="DAD280" s="735"/>
      <c r="DAE280" s="735"/>
      <c r="DAF280" s="735"/>
      <c r="DAG280" s="735"/>
      <c r="DAH280" s="735"/>
      <c r="DAI280" s="735"/>
      <c r="DAJ280" s="735"/>
      <c r="DAK280" s="735"/>
      <c r="DAL280" s="735"/>
      <c r="DAM280" s="735"/>
      <c r="DAN280" s="735"/>
      <c r="DAO280" s="735"/>
      <c r="DAP280" s="735"/>
      <c r="DAQ280" s="735"/>
      <c r="DAR280" s="735"/>
      <c r="DAS280" s="735"/>
      <c r="DAT280" s="735"/>
      <c r="DAU280" s="735"/>
      <c r="DAV280" s="735"/>
      <c r="DAW280" s="735"/>
      <c r="DAX280" s="735"/>
      <c r="DAY280" s="735"/>
      <c r="DAZ280" s="735"/>
      <c r="DBA280" s="735"/>
      <c r="DBB280" s="735"/>
      <c r="DBC280" s="735"/>
      <c r="DBD280" s="735"/>
      <c r="DBE280" s="735"/>
      <c r="DBF280" s="735"/>
      <c r="DBG280" s="735"/>
      <c r="DBH280" s="735"/>
      <c r="DBI280" s="735"/>
      <c r="DBJ280" s="735"/>
      <c r="DBK280" s="735"/>
      <c r="DBL280" s="735"/>
      <c r="DBM280" s="732"/>
      <c r="DBN280" s="732"/>
      <c r="DBO280" s="732"/>
      <c r="DBP280" s="732"/>
      <c r="DBQ280" s="732"/>
      <c r="DBR280" s="732"/>
      <c r="DBS280" s="732"/>
      <c r="DBT280" s="732"/>
      <c r="DBU280" s="732"/>
      <c r="DBV280" s="732"/>
      <c r="DBW280" s="732"/>
      <c r="DBX280" s="732"/>
      <c r="DBY280" s="732"/>
      <c r="DBZ280" s="732"/>
      <c r="DCA280" s="732"/>
      <c r="DCB280" s="732"/>
      <c r="DCC280" s="732"/>
      <c r="DCD280" s="732"/>
      <c r="DCE280" s="732"/>
      <c r="DCF280" s="732"/>
      <c r="DCG280" s="732"/>
      <c r="DCH280" s="732"/>
      <c r="DCI280" s="732"/>
      <c r="DCJ280" s="732"/>
      <c r="DCK280" s="733"/>
      <c r="DCL280" s="733"/>
      <c r="DCM280" s="733"/>
      <c r="DCN280" s="733"/>
      <c r="DCO280" s="733"/>
      <c r="DCP280" s="732"/>
      <c r="DCQ280" s="732"/>
      <c r="DCR280" s="733"/>
      <c r="DCS280" s="733"/>
      <c r="DCT280" s="732"/>
      <c r="DCU280" s="732"/>
      <c r="DCV280" s="733"/>
      <c r="DCW280" s="733"/>
      <c r="DCX280" s="732"/>
      <c r="DCY280" s="732"/>
      <c r="DCZ280" s="732"/>
      <c r="DDA280" s="732"/>
      <c r="DDB280" s="732"/>
      <c r="DDC280" s="732"/>
      <c r="DDD280" s="732"/>
      <c r="DDE280" s="733"/>
      <c r="DDF280" s="733"/>
      <c r="DDG280" s="732"/>
      <c r="DDH280" s="732"/>
      <c r="DDI280" s="733"/>
      <c r="DDJ280" s="733"/>
      <c r="DDK280" s="732"/>
      <c r="DDL280" s="732"/>
      <c r="DDM280" s="732"/>
      <c r="DDN280" s="732"/>
      <c r="DDO280" s="732"/>
      <c r="DDP280" s="731"/>
      <c r="DDQ280" s="734"/>
      <c r="DDR280" s="732"/>
      <c r="DDS280" s="732"/>
      <c r="DDT280" s="732"/>
      <c r="DDU280" s="732"/>
      <c r="DDV280" s="732"/>
      <c r="DDW280" s="732"/>
      <c r="DDX280" s="732"/>
      <c r="DDY280" s="735"/>
      <c r="DDZ280" s="735"/>
      <c r="DEA280" s="735"/>
      <c r="DEB280" s="735"/>
      <c r="DEC280" s="735"/>
      <c r="DED280" s="735"/>
      <c r="DEE280" s="735"/>
      <c r="DEF280" s="735"/>
      <c r="DEG280" s="735"/>
      <c r="DEH280" s="735"/>
      <c r="DEI280" s="735"/>
      <c r="DEJ280" s="735"/>
      <c r="DEK280" s="735"/>
      <c r="DEL280" s="735"/>
      <c r="DEM280" s="735"/>
      <c r="DEN280" s="735"/>
      <c r="DEO280" s="735"/>
      <c r="DEP280" s="735"/>
      <c r="DEQ280" s="735"/>
      <c r="DER280" s="735"/>
      <c r="DES280" s="735"/>
      <c r="DET280" s="735"/>
      <c r="DEU280" s="735"/>
      <c r="DEV280" s="735"/>
      <c r="DEW280" s="735"/>
      <c r="DEX280" s="735"/>
      <c r="DEY280" s="735"/>
      <c r="DEZ280" s="735"/>
      <c r="DFA280" s="735"/>
      <c r="DFB280" s="735"/>
      <c r="DFC280" s="735"/>
      <c r="DFD280" s="735"/>
      <c r="DFE280" s="735"/>
      <c r="DFF280" s="735"/>
      <c r="DFG280" s="735"/>
      <c r="DFH280" s="735"/>
      <c r="DFI280" s="735"/>
      <c r="DFJ280" s="735"/>
      <c r="DFK280" s="735"/>
      <c r="DFL280" s="735"/>
      <c r="DFM280" s="735"/>
      <c r="DFN280" s="735"/>
      <c r="DFO280" s="735"/>
      <c r="DFP280" s="735"/>
      <c r="DFQ280" s="732"/>
      <c r="DFR280" s="732"/>
      <c r="DFS280" s="732"/>
      <c r="DFT280" s="732"/>
      <c r="DFU280" s="732"/>
      <c r="DFV280" s="732"/>
      <c r="DFW280" s="732"/>
      <c r="DFX280" s="732"/>
      <c r="DFY280" s="732"/>
      <c r="DFZ280" s="732"/>
      <c r="DGA280" s="732"/>
      <c r="DGB280" s="732"/>
      <c r="DGC280" s="732"/>
      <c r="DGD280" s="732"/>
      <c r="DGE280" s="732"/>
      <c r="DGF280" s="732"/>
      <c r="DGG280" s="732"/>
      <c r="DGH280" s="732"/>
      <c r="DGI280" s="732"/>
      <c r="DGJ280" s="732"/>
      <c r="DGK280" s="732"/>
      <c r="DGL280" s="732"/>
      <c r="DGM280" s="732"/>
      <c r="DGN280" s="732"/>
      <c r="DGO280" s="733"/>
      <c r="DGP280" s="733"/>
      <c r="DGQ280" s="733"/>
      <c r="DGR280" s="733"/>
      <c r="DGS280" s="733"/>
      <c r="DGT280" s="732"/>
      <c r="DGU280" s="732"/>
      <c r="DGV280" s="733"/>
      <c r="DGW280" s="733"/>
      <c r="DGX280" s="732"/>
      <c r="DGY280" s="732"/>
      <c r="DGZ280" s="733"/>
      <c r="DHA280" s="733"/>
      <c r="DHB280" s="732"/>
      <c r="DHC280" s="732"/>
      <c r="DHD280" s="732"/>
      <c r="DHE280" s="732"/>
      <c r="DHF280" s="732"/>
      <c r="DHG280" s="732"/>
      <c r="DHH280" s="732"/>
      <c r="DHI280" s="733"/>
      <c r="DHJ280" s="733"/>
      <c r="DHK280" s="732"/>
      <c r="DHL280" s="732"/>
      <c r="DHM280" s="733"/>
      <c r="DHN280" s="733"/>
      <c r="DHO280" s="732"/>
      <c r="DHP280" s="732"/>
      <c r="DHQ280" s="732"/>
      <c r="DHR280" s="732"/>
      <c r="DHS280" s="732"/>
      <c r="DHT280" s="731"/>
      <c r="DHU280" s="734"/>
      <c r="DHV280" s="732"/>
      <c r="DHW280" s="732"/>
      <c r="DHX280" s="732"/>
      <c r="DHY280" s="732"/>
      <c r="DHZ280" s="732"/>
      <c r="DIA280" s="732"/>
      <c r="DIB280" s="732"/>
      <c r="DIC280" s="735"/>
      <c r="DID280" s="735"/>
      <c r="DIE280" s="735"/>
      <c r="DIF280" s="735"/>
      <c r="DIG280" s="735"/>
      <c r="DIH280" s="735"/>
      <c r="DII280" s="735"/>
      <c r="DIJ280" s="735"/>
      <c r="DIK280" s="735"/>
      <c r="DIL280" s="735"/>
      <c r="DIM280" s="735"/>
      <c r="DIN280" s="735"/>
      <c r="DIO280" s="735"/>
      <c r="DIP280" s="735"/>
      <c r="DIQ280" s="735"/>
      <c r="DIR280" s="735"/>
      <c r="DIS280" s="735"/>
      <c r="DIT280" s="735"/>
      <c r="DIU280" s="735"/>
      <c r="DIV280" s="735"/>
      <c r="DIW280" s="735"/>
      <c r="DIX280" s="735"/>
      <c r="DIY280" s="735"/>
      <c r="DIZ280" s="735"/>
      <c r="DJA280" s="735"/>
      <c r="DJB280" s="735"/>
      <c r="DJC280" s="735"/>
      <c r="DJD280" s="735"/>
      <c r="DJE280" s="735"/>
      <c r="DJF280" s="735"/>
      <c r="DJG280" s="735"/>
      <c r="DJH280" s="735"/>
      <c r="DJI280" s="735"/>
      <c r="DJJ280" s="735"/>
      <c r="DJK280" s="735"/>
      <c r="DJL280" s="735"/>
      <c r="DJM280" s="735"/>
      <c r="DJN280" s="735"/>
      <c r="DJO280" s="735"/>
      <c r="DJP280" s="735"/>
      <c r="DJQ280" s="735"/>
      <c r="DJR280" s="735"/>
      <c r="DJS280" s="735"/>
      <c r="DJT280" s="735"/>
      <c r="DJU280" s="732"/>
      <c r="DJV280" s="732"/>
      <c r="DJW280" s="732"/>
      <c r="DJX280" s="732"/>
      <c r="DJY280" s="732"/>
      <c r="DJZ280" s="732"/>
      <c r="DKA280" s="732"/>
      <c r="DKB280" s="732"/>
      <c r="DKC280" s="732"/>
      <c r="DKD280" s="732"/>
      <c r="DKE280" s="732"/>
      <c r="DKF280" s="732"/>
      <c r="DKG280" s="732"/>
      <c r="DKH280" s="732"/>
      <c r="DKI280" s="732"/>
      <c r="DKJ280" s="732"/>
      <c r="DKK280" s="732"/>
      <c r="DKL280" s="732"/>
      <c r="DKM280" s="732"/>
      <c r="DKN280" s="732"/>
      <c r="DKO280" s="732"/>
      <c r="DKP280" s="732"/>
      <c r="DKQ280" s="732"/>
      <c r="DKR280" s="732"/>
      <c r="DKS280" s="733"/>
      <c r="DKT280" s="733"/>
      <c r="DKU280" s="733"/>
      <c r="DKV280" s="733"/>
      <c r="DKW280" s="733"/>
      <c r="DKX280" s="732"/>
      <c r="DKY280" s="732"/>
      <c r="DKZ280" s="733"/>
      <c r="DLA280" s="733"/>
      <c r="DLB280" s="732"/>
      <c r="DLC280" s="732"/>
      <c r="DLD280" s="733"/>
      <c r="DLE280" s="733"/>
      <c r="DLF280" s="732"/>
      <c r="DLG280" s="732"/>
      <c r="DLH280" s="732"/>
      <c r="DLI280" s="732"/>
      <c r="DLJ280" s="732"/>
      <c r="DLK280" s="732"/>
      <c r="DLL280" s="732"/>
      <c r="DLM280" s="733"/>
      <c r="DLN280" s="733"/>
      <c r="DLO280" s="732"/>
      <c r="DLP280" s="732"/>
      <c r="DLQ280" s="733"/>
      <c r="DLR280" s="733"/>
      <c r="DLS280" s="732"/>
      <c r="DLT280" s="732"/>
      <c r="DLU280" s="732"/>
      <c r="DLV280" s="732"/>
      <c r="DLW280" s="732"/>
      <c r="DLX280" s="731"/>
      <c r="DLY280" s="734"/>
      <c r="DLZ280" s="732"/>
      <c r="DMA280" s="732"/>
      <c r="DMB280" s="732"/>
      <c r="DMC280" s="732"/>
      <c r="DMD280" s="732"/>
      <c r="DME280" s="732"/>
      <c r="DMF280" s="732"/>
      <c r="DMG280" s="735"/>
      <c r="DMH280" s="735"/>
      <c r="DMI280" s="735"/>
      <c r="DMJ280" s="735"/>
      <c r="DMK280" s="735"/>
      <c r="DML280" s="735"/>
      <c r="DMM280" s="735"/>
      <c r="DMN280" s="735"/>
      <c r="DMO280" s="735"/>
      <c r="DMP280" s="735"/>
      <c r="DMQ280" s="735"/>
      <c r="DMR280" s="735"/>
      <c r="DMS280" s="735"/>
      <c r="DMT280" s="735"/>
      <c r="DMU280" s="735"/>
      <c r="DMV280" s="735"/>
      <c r="DMW280" s="735"/>
      <c r="DMX280" s="735"/>
      <c r="DMY280" s="735"/>
      <c r="DMZ280" s="735"/>
      <c r="DNA280" s="735"/>
      <c r="DNB280" s="735"/>
      <c r="DNC280" s="735"/>
      <c r="DND280" s="735"/>
      <c r="DNE280" s="735"/>
      <c r="DNF280" s="735"/>
      <c r="DNG280" s="735"/>
      <c r="DNH280" s="735"/>
      <c r="DNI280" s="735"/>
      <c r="DNJ280" s="735"/>
      <c r="DNK280" s="735"/>
      <c r="DNL280" s="735"/>
      <c r="DNM280" s="735"/>
      <c r="DNN280" s="735"/>
      <c r="DNO280" s="735"/>
      <c r="DNP280" s="735"/>
      <c r="DNQ280" s="735"/>
      <c r="DNR280" s="735"/>
      <c r="DNS280" s="735"/>
      <c r="DNT280" s="735"/>
      <c r="DNU280" s="735"/>
      <c r="DNV280" s="735"/>
      <c r="DNW280" s="735"/>
      <c r="DNX280" s="735"/>
      <c r="DNY280" s="732"/>
      <c r="DNZ280" s="732"/>
      <c r="DOA280" s="732"/>
      <c r="DOB280" s="732"/>
      <c r="DOC280" s="732"/>
      <c r="DOD280" s="732"/>
      <c r="DOE280" s="732"/>
      <c r="DOF280" s="732"/>
      <c r="DOG280" s="732"/>
      <c r="DOH280" s="732"/>
      <c r="DOI280" s="732"/>
      <c r="DOJ280" s="732"/>
      <c r="DOK280" s="732"/>
      <c r="DOL280" s="732"/>
      <c r="DOM280" s="732"/>
      <c r="DON280" s="732"/>
      <c r="DOO280" s="732"/>
      <c r="DOP280" s="732"/>
      <c r="DOQ280" s="732"/>
      <c r="DOR280" s="732"/>
      <c r="DOS280" s="732"/>
      <c r="DOT280" s="732"/>
      <c r="DOU280" s="732"/>
      <c r="DOV280" s="732"/>
      <c r="DOW280" s="733"/>
      <c r="DOX280" s="733"/>
      <c r="DOY280" s="733"/>
      <c r="DOZ280" s="733"/>
      <c r="DPA280" s="733"/>
      <c r="DPB280" s="732"/>
      <c r="DPC280" s="732"/>
      <c r="DPD280" s="733"/>
      <c r="DPE280" s="733"/>
      <c r="DPF280" s="732"/>
      <c r="DPG280" s="732"/>
      <c r="DPH280" s="733"/>
      <c r="DPI280" s="733"/>
      <c r="DPJ280" s="732"/>
      <c r="DPK280" s="732"/>
      <c r="DPL280" s="732"/>
      <c r="DPM280" s="732"/>
      <c r="DPN280" s="732"/>
      <c r="DPO280" s="732"/>
      <c r="DPP280" s="732"/>
      <c r="DPQ280" s="733"/>
      <c r="DPR280" s="733"/>
      <c r="DPS280" s="732"/>
      <c r="DPT280" s="732"/>
      <c r="DPU280" s="733"/>
      <c r="DPV280" s="733"/>
      <c r="DPW280" s="732"/>
      <c r="DPX280" s="732"/>
      <c r="DPY280" s="732"/>
      <c r="DPZ280" s="732"/>
      <c r="DQA280" s="732"/>
      <c r="DQB280" s="731"/>
      <c r="DQC280" s="734"/>
      <c r="DQD280" s="732"/>
      <c r="DQE280" s="732"/>
      <c r="DQF280" s="732"/>
      <c r="DQG280" s="732"/>
      <c r="DQH280" s="732"/>
      <c r="DQI280" s="732"/>
      <c r="DQJ280" s="732"/>
      <c r="DQK280" s="735"/>
      <c r="DQL280" s="735"/>
      <c r="DQM280" s="735"/>
      <c r="DQN280" s="735"/>
      <c r="DQO280" s="735"/>
      <c r="DQP280" s="735"/>
      <c r="DQQ280" s="735"/>
      <c r="DQR280" s="735"/>
      <c r="DQS280" s="735"/>
      <c r="DQT280" s="735"/>
      <c r="DQU280" s="735"/>
      <c r="DQV280" s="735"/>
      <c r="DQW280" s="735"/>
      <c r="DQX280" s="735"/>
      <c r="DQY280" s="735"/>
      <c r="DQZ280" s="735"/>
      <c r="DRA280" s="735"/>
      <c r="DRB280" s="735"/>
      <c r="DRC280" s="735"/>
      <c r="DRD280" s="735"/>
      <c r="DRE280" s="735"/>
      <c r="DRF280" s="735"/>
      <c r="DRG280" s="735"/>
      <c r="DRH280" s="735"/>
      <c r="DRI280" s="735"/>
      <c r="DRJ280" s="735"/>
      <c r="DRK280" s="735"/>
      <c r="DRL280" s="735"/>
      <c r="DRM280" s="735"/>
      <c r="DRN280" s="735"/>
      <c r="DRO280" s="735"/>
      <c r="DRP280" s="735"/>
      <c r="DRQ280" s="735"/>
      <c r="DRR280" s="735"/>
      <c r="DRS280" s="735"/>
      <c r="DRT280" s="735"/>
      <c r="DRU280" s="735"/>
      <c r="DRV280" s="735"/>
      <c r="DRW280" s="735"/>
      <c r="DRX280" s="735"/>
      <c r="DRY280" s="735"/>
      <c r="DRZ280" s="735"/>
      <c r="DSA280" s="735"/>
      <c r="DSB280" s="735"/>
      <c r="DSC280" s="732"/>
      <c r="DSD280" s="732"/>
      <c r="DSE280" s="732"/>
      <c r="DSF280" s="732"/>
      <c r="DSG280" s="732"/>
      <c r="DSH280" s="732"/>
      <c r="DSI280" s="732"/>
      <c r="DSJ280" s="732"/>
      <c r="DSK280" s="732"/>
      <c r="DSL280" s="732"/>
      <c r="DSM280" s="732"/>
      <c r="DSN280" s="732"/>
      <c r="DSO280" s="732"/>
      <c r="DSP280" s="732"/>
      <c r="DSQ280" s="732"/>
      <c r="DSR280" s="732"/>
      <c r="DSS280" s="732"/>
      <c r="DST280" s="732"/>
      <c r="DSU280" s="732"/>
      <c r="DSV280" s="732"/>
      <c r="DSW280" s="732"/>
      <c r="DSX280" s="732"/>
      <c r="DSY280" s="732"/>
      <c r="DSZ280" s="732"/>
      <c r="DTA280" s="733"/>
      <c r="DTB280" s="733"/>
      <c r="DTC280" s="733"/>
      <c r="DTD280" s="733"/>
      <c r="DTE280" s="733"/>
      <c r="DTF280" s="732"/>
      <c r="DTG280" s="732"/>
      <c r="DTH280" s="733"/>
      <c r="DTI280" s="733"/>
      <c r="DTJ280" s="732"/>
      <c r="DTK280" s="732"/>
      <c r="DTL280" s="733"/>
      <c r="DTM280" s="733"/>
      <c r="DTN280" s="732"/>
      <c r="DTO280" s="732"/>
      <c r="DTP280" s="732"/>
      <c r="DTQ280" s="732"/>
      <c r="DTR280" s="732"/>
      <c r="DTS280" s="732"/>
      <c r="DTT280" s="732"/>
      <c r="DTU280" s="733"/>
      <c r="DTV280" s="733"/>
      <c r="DTW280" s="732"/>
      <c r="DTX280" s="732"/>
      <c r="DTY280" s="733"/>
      <c r="DTZ280" s="733"/>
      <c r="DUA280" s="732"/>
      <c r="DUB280" s="732"/>
      <c r="DUC280" s="732"/>
      <c r="DUD280" s="732"/>
      <c r="DUE280" s="732"/>
      <c r="DUF280" s="731"/>
      <c r="DUG280" s="734"/>
      <c r="DUH280" s="732"/>
      <c r="DUI280" s="732"/>
      <c r="DUJ280" s="732"/>
      <c r="DUK280" s="732"/>
      <c r="DUL280" s="732"/>
      <c r="DUM280" s="732"/>
      <c r="DUN280" s="732"/>
      <c r="DUO280" s="735"/>
      <c r="DUP280" s="735"/>
      <c r="DUQ280" s="735"/>
      <c r="DUR280" s="735"/>
      <c r="DUS280" s="735"/>
      <c r="DUT280" s="735"/>
      <c r="DUU280" s="735"/>
      <c r="DUV280" s="735"/>
      <c r="DUW280" s="735"/>
      <c r="DUX280" s="735"/>
      <c r="DUY280" s="735"/>
      <c r="DUZ280" s="735"/>
      <c r="DVA280" s="735"/>
      <c r="DVB280" s="735"/>
      <c r="DVC280" s="735"/>
      <c r="DVD280" s="735"/>
      <c r="DVE280" s="735"/>
      <c r="DVF280" s="735"/>
      <c r="DVG280" s="735"/>
      <c r="DVH280" s="735"/>
      <c r="DVI280" s="735"/>
      <c r="DVJ280" s="735"/>
      <c r="DVK280" s="735"/>
      <c r="DVL280" s="735"/>
      <c r="DVM280" s="735"/>
      <c r="DVN280" s="735"/>
      <c r="DVO280" s="735"/>
      <c r="DVP280" s="735"/>
      <c r="DVQ280" s="735"/>
      <c r="DVR280" s="735"/>
      <c r="DVS280" s="735"/>
      <c r="DVT280" s="735"/>
      <c r="DVU280" s="735"/>
      <c r="DVV280" s="735"/>
      <c r="DVW280" s="735"/>
      <c r="DVX280" s="735"/>
      <c r="DVY280" s="735"/>
      <c r="DVZ280" s="735"/>
      <c r="DWA280" s="735"/>
      <c r="DWB280" s="735"/>
      <c r="DWC280" s="735"/>
      <c r="DWD280" s="735"/>
      <c r="DWE280" s="735"/>
      <c r="DWF280" s="735"/>
      <c r="DWG280" s="732"/>
      <c r="DWH280" s="732"/>
      <c r="DWI280" s="732"/>
      <c r="DWJ280" s="732"/>
      <c r="DWK280" s="732"/>
      <c r="DWL280" s="732"/>
      <c r="DWM280" s="732"/>
      <c r="DWN280" s="732"/>
      <c r="DWO280" s="732"/>
      <c r="DWP280" s="732"/>
      <c r="DWQ280" s="732"/>
      <c r="DWR280" s="732"/>
      <c r="DWS280" s="732"/>
      <c r="DWT280" s="732"/>
      <c r="DWU280" s="732"/>
      <c r="DWV280" s="732"/>
      <c r="DWW280" s="732"/>
      <c r="DWX280" s="732"/>
      <c r="DWY280" s="732"/>
      <c r="DWZ280" s="732"/>
      <c r="DXA280" s="732"/>
      <c r="DXB280" s="732"/>
      <c r="DXC280" s="732"/>
      <c r="DXD280" s="732"/>
      <c r="DXE280" s="733"/>
      <c r="DXF280" s="733"/>
      <c r="DXG280" s="733"/>
      <c r="DXH280" s="733"/>
      <c r="DXI280" s="733"/>
      <c r="DXJ280" s="732"/>
      <c r="DXK280" s="732"/>
      <c r="DXL280" s="733"/>
      <c r="DXM280" s="733"/>
      <c r="DXN280" s="732"/>
      <c r="DXO280" s="732"/>
      <c r="DXP280" s="733"/>
      <c r="DXQ280" s="733"/>
      <c r="DXR280" s="732"/>
      <c r="DXS280" s="732"/>
      <c r="DXT280" s="732"/>
      <c r="DXU280" s="732"/>
      <c r="DXV280" s="732"/>
      <c r="DXW280" s="732"/>
      <c r="DXX280" s="732"/>
      <c r="DXY280" s="733"/>
      <c r="DXZ280" s="733"/>
      <c r="DYA280" s="732"/>
      <c r="DYB280" s="732"/>
      <c r="DYC280" s="733"/>
      <c r="DYD280" s="733"/>
      <c r="DYE280" s="732"/>
      <c r="DYF280" s="732"/>
      <c r="DYG280" s="732"/>
      <c r="DYH280" s="732"/>
      <c r="DYI280" s="732"/>
      <c r="DYJ280" s="731"/>
      <c r="DYK280" s="734"/>
      <c r="DYL280" s="732"/>
      <c r="DYM280" s="732"/>
      <c r="DYN280" s="732"/>
      <c r="DYO280" s="732"/>
      <c r="DYP280" s="732"/>
      <c r="DYQ280" s="732"/>
      <c r="DYR280" s="732"/>
      <c r="DYS280" s="735"/>
      <c r="DYT280" s="735"/>
      <c r="DYU280" s="735"/>
      <c r="DYV280" s="735"/>
      <c r="DYW280" s="735"/>
      <c r="DYX280" s="735"/>
      <c r="DYY280" s="735"/>
      <c r="DYZ280" s="735"/>
      <c r="DZA280" s="735"/>
      <c r="DZB280" s="735"/>
      <c r="DZC280" s="735"/>
      <c r="DZD280" s="735"/>
      <c r="DZE280" s="735"/>
      <c r="DZF280" s="735"/>
      <c r="DZG280" s="735"/>
      <c r="DZH280" s="735"/>
      <c r="DZI280" s="735"/>
      <c r="DZJ280" s="735"/>
      <c r="DZK280" s="735"/>
      <c r="DZL280" s="735"/>
      <c r="DZM280" s="735"/>
      <c r="DZN280" s="735"/>
      <c r="DZO280" s="735"/>
      <c r="DZP280" s="735"/>
      <c r="DZQ280" s="735"/>
      <c r="DZR280" s="735"/>
      <c r="DZS280" s="735"/>
      <c r="DZT280" s="735"/>
      <c r="DZU280" s="735"/>
      <c r="DZV280" s="735"/>
      <c r="DZW280" s="735"/>
      <c r="DZX280" s="735"/>
      <c r="DZY280" s="735"/>
      <c r="DZZ280" s="735"/>
      <c r="EAA280" s="735"/>
      <c r="EAB280" s="735"/>
      <c r="EAC280" s="735"/>
      <c r="EAD280" s="735"/>
      <c r="EAE280" s="735"/>
      <c r="EAF280" s="735"/>
      <c r="EAG280" s="735"/>
      <c r="EAH280" s="735"/>
      <c r="EAI280" s="735"/>
      <c r="EAJ280" s="735"/>
      <c r="EAK280" s="732"/>
      <c r="EAL280" s="732"/>
      <c r="EAM280" s="732"/>
      <c r="EAN280" s="732"/>
      <c r="EAO280" s="732"/>
      <c r="EAP280" s="732"/>
      <c r="EAQ280" s="732"/>
      <c r="EAR280" s="732"/>
      <c r="EAS280" s="732"/>
      <c r="EAT280" s="732"/>
      <c r="EAU280" s="732"/>
      <c r="EAV280" s="732"/>
      <c r="EAW280" s="732"/>
      <c r="EAX280" s="732"/>
      <c r="EAY280" s="732"/>
      <c r="EAZ280" s="732"/>
      <c r="EBA280" s="732"/>
      <c r="EBB280" s="732"/>
      <c r="EBC280" s="732"/>
      <c r="EBD280" s="732"/>
      <c r="EBE280" s="732"/>
      <c r="EBF280" s="732"/>
      <c r="EBG280" s="732"/>
      <c r="EBH280" s="732"/>
      <c r="EBI280" s="733"/>
      <c r="EBJ280" s="733"/>
      <c r="EBK280" s="733"/>
      <c r="EBL280" s="733"/>
      <c r="EBM280" s="733"/>
      <c r="EBN280" s="732"/>
      <c r="EBO280" s="732"/>
      <c r="EBP280" s="733"/>
      <c r="EBQ280" s="733"/>
      <c r="EBR280" s="732"/>
      <c r="EBS280" s="732"/>
      <c r="EBT280" s="733"/>
      <c r="EBU280" s="733"/>
      <c r="EBV280" s="732"/>
      <c r="EBW280" s="732"/>
      <c r="EBX280" s="732"/>
      <c r="EBY280" s="732"/>
      <c r="EBZ280" s="732"/>
      <c r="ECA280" s="732"/>
      <c r="ECB280" s="732"/>
      <c r="ECC280" s="733"/>
      <c r="ECD280" s="733"/>
      <c r="ECE280" s="732"/>
      <c r="ECF280" s="732"/>
      <c r="ECG280" s="733"/>
      <c r="ECH280" s="733"/>
      <c r="ECI280" s="732"/>
      <c r="ECJ280" s="732"/>
      <c r="ECK280" s="732"/>
      <c r="ECL280" s="732"/>
      <c r="ECM280" s="732"/>
      <c r="ECN280" s="731"/>
      <c r="ECO280" s="734"/>
      <c r="ECP280" s="732"/>
      <c r="ECQ280" s="732"/>
      <c r="ECR280" s="732"/>
      <c r="ECS280" s="732"/>
      <c r="ECT280" s="732"/>
      <c r="ECU280" s="732"/>
      <c r="ECV280" s="732"/>
      <c r="ECW280" s="735"/>
      <c r="ECX280" s="735"/>
      <c r="ECY280" s="735"/>
      <c r="ECZ280" s="735"/>
      <c r="EDA280" s="735"/>
      <c r="EDB280" s="735"/>
      <c r="EDC280" s="735"/>
      <c r="EDD280" s="735"/>
      <c r="EDE280" s="735"/>
      <c r="EDF280" s="735"/>
      <c r="EDG280" s="735"/>
      <c r="EDH280" s="735"/>
      <c r="EDI280" s="735"/>
      <c r="EDJ280" s="735"/>
      <c r="EDK280" s="735"/>
      <c r="EDL280" s="735"/>
      <c r="EDM280" s="735"/>
      <c r="EDN280" s="735"/>
      <c r="EDO280" s="735"/>
      <c r="EDP280" s="735"/>
      <c r="EDQ280" s="735"/>
      <c r="EDR280" s="735"/>
      <c r="EDS280" s="735"/>
      <c r="EDT280" s="735"/>
      <c r="EDU280" s="735"/>
      <c r="EDV280" s="735"/>
      <c r="EDW280" s="735"/>
      <c r="EDX280" s="735"/>
      <c r="EDY280" s="735"/>
      <c r="EDZ280" s="735"/>
      <c r="EEA280" s="735"/>
      <c r="EEB280" s="735"/>
      <c r="EEC280" s="735"/>
      <c r="EED280" s="735"/>
      <c r="EEE280" s="735"/>
      <c r="EEF280" s="735"/>
      <c r="EEG280" s="735"/>
      <c r="EEH280" s="735"/>
      <c r="EEI280" s="735"/>
      <c r="EEJ280" s="735"/>
      <c r="EEK280" s="735"/>
      <c r="EEL280" s="735"/>
      <c r="EEM280" s="735"/>
      <c r="EEN280" s="735"/>
      <c r="EEO280" s="732"/>
      <c r="EEP280" s="732"/>
      <c r="EEQ280" s="732"/>
      <c r="EER280" s="732"/>
      <c r="EES280" s="732"/>
      <c r="EET280" s="732"/>
      <c r="EEU280" s="732"/>
      <c r="EEV280" s="732"/>
      <c r="EEW280" s="732"/>
      <c r="EEX280" s="732"/>
      <c r="EEY280" s="732"/>
      <c r="EEZ280" s="732"/>
      <c r="EFA280" s="732"/>
      <c r="EFB280" s="732"/>
      <c r="EFC280" s="732"/>
      <c r="EFD280" s="732"/>
      <c r="EFE280" s="732"/>
      <c r="EFF280" s="732"/>
      <c r="EFG280" s="732"/>
      <c r="EFH280" s="732"/>
      <c r="EFI280" s="732"/>
      <c r="EFJ280" s="732"/>
      <c r="EFK280" s="732"/>
      <c r="EFL280" s="732"/>
      <c r="EFM280" s="733"/>
      <c r="EFN280" s="733"/>
      <c r="EFO280" s="733"/>
      <c r="EFP280" s="733"/>
      <c r="EFQ280" s="733"/>
      <c r="EFR280" s="732"/>
      <c r="EFS280" s="732"/>
      <c r="EFT280" s="733"/>
      <c r="EFU280" s="733"/>
      <c r="EFV280" s="732"/>
      <c r="EFW280" s="732"/>
      <c r="EFX280" s="733"/>
      <c r="EFY280" s="733"/>
      <c r="EFZ280" s="732"/>
      <c r="EGA280" s="732"/>
      <c r="EGB280" s="732"/>
      <c r="EGC280" s="732"/>
      <c r="EGD280" s="732"/>
      <c r="EGE280" s="732"/>
      <c r="EGF280" s="732"/>
      <c r="EGG280" s="733"/>
      <c r="EGH280" s="733"/>
      <c r="EGI280" s="732"/>
      <c r="EGJ280" s="732"/>
      <c r="EGK280" s="733"/>
      <c r="EGL280" s="733"/>
      <c r="EGM280" s="732"/>
      <c r="EGN280" s="732"/>
      <c r="EGO280" s="732"/>
      <c r="EGP280" s="732"/>
      <c r="EGQ280" s="732"/>
      <c r="EGR280" s="731"/>
      <c r="EGS280" s="734"/>
      <c r="EGT280" s="732"/>
      <c r="EGU280" s="732"/>
      <c r="EGV280" s="732"/>
      <c r="EGW280" s="732"/>
      <c r="EGX280" s="732"/>
      <c r="EGY280" s="732"/>
      <c r="EGZ280" s="732"/>
      <c r="EHA280" s="735"/>
      <c r="EHB280" s="735"/>
      <c r="EHC280" s="735"/>
      <c r="EHD280" s="735"/>
      <c r="EHE280" s="735"/>
      <c r="EHF280" s="735"/>
      <c r="EHG280" s="735"/>
      <c r="EHH280" s="735"/>
      <c r="EHI280" s="735"/>
      <c r="EHJ280" s="735"/>
      <c r="EHK280" s="735"/>
      <c r="EHL280" s="735"/>
      <c r="EHM280" s="735"/>
      <c r="EHN280" s="735"/>
      <c r="EHO280" s="735"/>
      <c r="EHP280" s="735"/>
      <c r="EHQ280" s="735"/>
      <c r="EHR280" s="735"/>
      <c r="EHS280" s="735"/>
      <c r="EHT280" s="735"/>
      <c r="EHU280" s="735"/>
      <c r="EHV280" s="735"/>
      <c r="EHW280" s="735"/>
      <c r="EHX280" s="735"/>
      <c r="EHY280" s="735"/>
      <c r="EHZ280" s="735"/>
      <c r="EIA280" s="735"/>
      <c r="EIB280" s="735"/>
      <c r="EIC280" s="735"/>
      <c r="EID280" s="735"/>
      <c r="EIE280" s="735"/>
      <c r="EIF280" s="735"/>
      <c r="EIG280" s="735"/>
      <c r="EIH280" s="735"/>
      <c r="EII280" s="735"/>
      <c r="EIJ280" s="735"/>
      <c r="EIK280" s="735"/>
      <c r="EIL280" s="735"/>
      <c r="EIM280" s="735"/>
      <c r="EIN280" s="735"/>
      <c r="EIO280" s="735"/>
      <c r="EIP280" s="735"/>
      <c r="EIQ280" s="735"/>
      <c r="EIR280" s="735"/>
      <c r="EIS280" s="732"/>
      <c r="EIT280" s="732"/>
      <c r="EIU280" s="732"/>
      <c r="EIV280" s="732"/>
      <c r="EIW280" s="732"/>
      <c r="EIX280" s="732"/>
      <c r="EIY280" s="732"/>
      <c r="EIZ280" s="732"/>
      <c r="EJA280" s="732"/>
      <c r="EJB280" s="732"/>
      <c r="EJC280" s="732"/>
      <c r="EJD280" s="732"/>
      <c r="EJE280" s="732"/>
      <c r="EJF280" s="732"/>
      <c r="EJG280" s="732"/>
      <c r="EJH280" s="732"/>
      <c r="EJI280" s="732"/>
      <c r="EJJ280" s="732"/>
      <c r="EJK280" s="732"/>
      <c r="EJL280" s="732"/>
      <c r="EJM280" s="732"/>
      <c r="EJN280" s="732"/>
      <c r="EJO280" s="732"/>
      <c r="EJP280" s="732"/>
      <c r="EJQ280" s="733"/>
      <c r="EJR280" s="733"/>
      <c r="EJS280" s="733"/>
      <c r="EJT280" s="733"/>
      <c r="EJU280" s="733"/>
      <c r="EJV280" s="732"/>
      <c r="EJW280" s="732"/>
      <c r="EJX280" s="733"/>
      <c r="EJY280" s="733"/>
      <c r="EJZ280" s="732"/>
      <c r="EKA280" s="732"/>
      <c r="EKB280" s="733"/>
      <c r="EKC280" s="733"/>
      <c r="EKD280" s="732"/>
      <c r="EKE280" s="732"/>
      <c r="EKF280" s="732"/>
      <c r="EKG280" s="732"/>
      <c r="EKH280" s="732"/>
      <c r="EKI280" s="732"/>
      <c r="EKJ280" s="732"/>
      <c r="EKK280" s="733"/>
      <c r="EKL280" s="733"/>
      <c r="EKM280" s="732"/>
      <c r="EKN280" s="732"/>
      <c r="EKO280" s="733"/>
      <c r="EKP280" s="733"/>
      <c r="EKQ280" s="732"/>
      <c r="EKR280" s="732"/>
      <c r="EKS280" s="732"/>
      <c r="EKT280" s="732"/>
      <c r="EKU280" s="732"/>
      <c r="EKV280" s="731"/>
      <c r="EKW280" s="734"/>
      <c r="EKX280" s="732"/>
      <c r="EKY280" s="732"/>
      <c r="EKZ280" s="732"/>
      <c r="ELA280" s="732"/>
      <c r="ELB280" s="732"/>
      <c r="ELC280" s="732"/>
      <c r="ELD280" s="732"/>
      <c r="ELE280" s="735"/>
      <c r="ELF280" s="735"/>
      <c r="ELG280" s="735"/>
      <c r="ELH280" s="735"/>
      <c r="ELI280" s="735"/>
      <c r="ELJ280" s="735"/>
      <c r="ELK280" s="735"/>
      <c r="ELL280" s="735"/>
      <c r="ELM280" s="735"/>
      <c r="ELN280" s="735"/>
      <c r="ELO280" s="735"/>
      <c r="ELP280" s="735"/>
      <c r="ELQ280" s="735"/>
      <c r="ELR280" s="735"/>
      <c r="ELS280" s="735"/>
      <c r="ELT280" s="735"/>
      <c r="ELU280" s="735"/>
      <c r="ELV280" s="735"/>
      <c r="ELW280" s="735"/>
      <c r="ELX280" s="735"/>
      <c r="ELY280" s="735"/>
      <c r="ELZ280" s="735"/>
      <c r="EMA280" s="735"/>
      <c r="EMB280" s="735"/>
      <c r="EMC280" s="735"/>
      <c r="EMD280" s="735"/>
      <c r="EME280" s="735"/>
      <c r="EMF280" s="735"/>
      <c r="EMG280" s="735"/>
      <c r="EMH280" s="735"/>
      <c r="EMI280" s="735"/>
      <c r="EMJ280" s="735"/>
      <c r="EMK280" s="735"/>
      <c r="EML280" s="735"/>
      <c r="EMM280" s="735"/>
      <c r="EMN280" s="735"/>
      <c r="EMO280" s="735"/>
      <c r="EMP280" s="735"/>
      <c r="EMQ280" s="735"/>
      <c r="EMR280" s="735"/>
      <c r="EMS280" s="735"/>
      <c r="EMT280" s="735"/>
      <c r="EMU280" s="735"/>
      <c r="EMV280" s="735"/>
      <c r="EMW280" s="732"/>
      <c r="EMX280" s="732"/>
      <c r="EMY280" s="732"/>
      <c r="EMZ280" s="732"/>
      <c r="ENA280" s="732"/>
      <c r="ENB280" s="732"/>
      <c r="ENC280" s="732"/>
      <c r="END280" s="732"/>
      <c r="ENE280" s="732"/>
      <c r="ENF280" s="732"/>
      <c r="ENG280" s="732"/>
      <c r="ENH280" s="732"/>
      <c r="ENI280" s="732"/>
      <c r="ENJ280" s="732"/>
      <c r="ENK280" s="732"/>
      <c r="ENL280" s="732"/>
      <c r="ENM280" s="732"/>
      <c r="ENN280" s="732"/>
      <c r="ENO280" s="732"/>
      <c r="ENP280" s="732"/>
      <c r="ENQ280" s="732"/>
      <c r="ENR280" s="732"/>
      <c r="ENS280" s="732"/>
      <c r="ENT280" s="732"/>
      <c r="ENU280" s="733"/>
      <c r="ENV280" s="733"/>
      <c r="ENW280" s="733"/>
      <c r="ENX280" s="733"/>
      <c r="ENY280" s="733"/>
      <c r="ENZ280" s="732"/>
      <c r="EOA280" s="732"/>
      <c r="EOB280" s="733"/>
      <c r="EOC280" s="733"/>
      <c r="EOD280" s="732"/>
      <c r="EOE280" s="732"/>
      <c r="EOF280" s="733"/>
      <c r="EOG280" s="733"/>
      <c r="EOH280" s="732"/>
      <c r="EOI280" s="732"/>
      <c r="EOJ280" s="732"/>
      <c r="EOK280" s="732"/>
      <c r="EOL280" s="732"/>
      <c r="EOM280" s="732"/>
      <c r="EON280" s="732"/>
      <c r="EOO280" s="733"/>
      <c r="EOP280" s="733"/>
      <c r="EOQ280" s="732"/>
      <c r="EOR280" s="732"/>
      <c r="EOS280" s="733"/>
      <c r="EOT280" s="733"/>
      <c r="EOU280" s="732"/>
      <c r="EOV280" s="732"/>
      <c r="EOW280" s="732"/>
      <c r="EOX280" s="732"/>
      <c r="EOY280" s="732"/>
      <c r="EOZ280" s="731"/>
      <c r="EPA280" s="734"/>
      <c r="EPB280" s="732"/>
      <c r="EPC280" s="732"/>
      <c r="EPD280" s="732"/>
      <c r="EPE280" s="732"/>
      <c r="EPF280" s="732"/>
      <c r="EPG280" s="732"/>
      <c r="EPH280" s="732"/>
      <c r="EPI280" s="735"/>
      <c r="EPJ280" s="735"/>
      <c r="EPK280" s="735"/>
      <c r="EPL280" s="735"/>
      <c r="EPM280" s="735"/>
      <c r="EPN280" s="735"/>
      <c r="EPO280" s="735"/>
      <c r="EPP280" s="735"/>
      <c r="EPQ280" s="735"/>
      <c r="EPR280" s="735"/>
      <c r="EPS280" s="735"/>
      <c r="EPT280" s="735"/>
      <c r="EPU280" s="735"/>
      <c r="EPV280" s="735"/>
      <c r="EPW280" s="735"/>
      <c r="EPX280" s="735"/>
      <c r="EPY280" s="735"/>
      <c r="EPZ280" s="735"/>
      <c r="EQA280" s="735"/>
      <c r="EQB280" s="735"/>
      <c r="EQC280" s="735"/>
      <c r="EQD280" s="735"/>
      <c r="EQE280" s="735"/>
      <c r="EQF280" s="735"/>
      <c r="EQG280" s="735"/>
      <c r="EQH280" s="735"/>
      <c r="EQI280" s="735"/>
      <c r="EQJ280" s="735"/>
      <c r="EQK280" s="735"/>
      <c r="EQL280" s="735"/>
      <c r="EQM280" s="735"/>
      <c r="EQN280" s="735"/>
      <c r="EQO280" s="735"/>
      <c r="EQP280" s="735"/>
      <c r="EQQ280" s="735"/>
      <c r="EQR280" s="735"/>
      <c r="EQS280" s="735"/>
      <c r="EQT280" s="735"/>
      <c r="EQU280" s="735"/>
      <c r="EQV280" s="735"/>
      <c r="EQW280" s="735"/>
      <c r="EQX280" s="735"/>
      <c r="EQY280" s="735"/>
      <c r="EQZ280" s="735"/>
      <c r="ERA280" s="732"/>
      <c r="ERB280" s="732"/>
      <c r="ERC280" s="732"/>
      <c r="ERD280" s="732"/>
      <c r="ERE280" s="732"/>
      <c r="ERF280" s="732"/>
      <c r="ERG280" s="732"/>
      <c r="ERH280" s="732"/>
      <c r="ERI280" s="732"/>
      <c r="ERJ280" s="732"/>
      <c r="ERK280" s="732"/>
      <c r="ERL280" s="732"/>
      <c r="ERM280" s="732"/>
      <c r="ERN280" s="732"/>
      <c r="ERO280" s="732"/>
      <c r="ERP280" s="732"/>
      <c r="ERQ280" s="732"/>
      <c r="ERR280" s="732"/>
      <c r="ERS280" s="732"/>
      <c r="ERT280" s="732"/>
      <c r="ERU280" s="732"/>
      <c r="ERV280" s="732"/>
      <c r="ERW280" s="732"/>
      <c r="ERX280" s="732"/>
      <c r="ERY280" s="733"/>
      <c r="ERZ280" s="733"/>
      <c r="ESA280" s="733"/>
      <c r="ESB280" s="733"/>
      <c r="ESC280" s="733"/>
      <c r="ESD280" s="732"/>
      <c r="ESE280" s="732"/>
      <c r="ESF280" s="733"/>
      <c r="ESG280" s="733"/>
      <c r="ESH280" s="732"/>
      <c r="ESI280" s="732"/>
      <c r="ESJ280" s="733"/>
      <c r="ESK280" s="733"/>
      <c r="ESL280" s="732"/>
      <c r="ESM280" s="732"/>
      <c r="ESN280" s="732"/>
      <c r="ESO280" s="732"/>
      <c r="ESP280" s="732"/>
      <c r="ESQ280" s="732"/>
      <c r="ESR280" s="732"/>
      <c r="ESS280" s="733"/>
      <c r="EST280" s="733"/>
      <c r="ESU280" s="732"/>
      <c r="ESV280" s="732"/>
      <c r="ESW280" s="733"/>
      <c r="ESX280" s="733"/>
      <c r="ESY280" s="732"/>
      <c r="ESZ280" s="732"/>
      <c r="ETA280" s="732"/>
      <c r="ETB280" s="732"/>
      <c r="ETC280" s="732"/>
      <c r="ETD280" s="731"/>
      <c r="ETE280" s="734"/>
      <c r="ETF280" s="732"/>
      <c r="ETG280" s="732"/>
      <c r="ETH280" s="732"/>
      <c r="ETI280" s="732"/>
      <c r="ETJ280" s="732"/>
      <c r="ETK280" s="732"/>
      <c r="ETL280" s="732"/>
      <c r="ETM280" s="735"/>
      <c r="ETN280" s="735"/>
      <c r="ETO280" s="735"/>
      <c r="ETP280" s="735"/>
      <c r="ETQ280" s="735"/>
      <c r="ETR280" s="735"/>
      <c r="ETS280" s="735"/>
      <c r="ETT280" s="735"/>
      <c r="ETU280" s="735"/>
      <c r="ETV280" s="735"/>
      <c r="ETW280" s="735"/>
      <c r="ETX280" s="735"/>
      <c r="ETY280" s="735"/>
      <c r="ETZ280" s="735"/>
      <c r="EUA280" s="735"/>
      <c r="EUB280" s="735"/>
      <c r="EUC280" s="735"/>
      <c r="EUD280" s="735"/>
      <c r="EUE280" s="735"/>
      <c r="EUF280" s="735"/>
      <c r="EUG280" s="735"/>
      <c r="EUH280" s="735"/>
      <c r="EUI280" s="735"/>
      <c r="EUJ280" s="735"/>
      <c r="EUK280" s="735"/>
      <c r="EUL280" s="735"/>
      <c r="EUM280" s="735"/>
      <c r="EUN280" s="735"/>
      <c r="EUO280" s="735"/>
      <c r="EUP280" s="735"/>
      <c r="EUQ280" s="735"/>
      <c r="EUR280" s="735"/>
      <c r="EUS280" s="735"/>
      <c r="EUT280" s="735"/>
      <c r="EUU280" s="735"/>
      <c r="EUV280" s="735"/>
      <c r="EUW280" s="735"/>
      <c r="EUX280" s="735"/>
      <c r="EUY280" s="735"/>
      <c r="EUZ280" s="735"/>
      <c r="EVA280" s="735"/>
      <c r="EVB280" s="735"/>
      <c r="EVC280" s="735"/>
      <c r="EVD280" s="735"/>
      <c r="EVE280" s="732"/>
      <c r="EVF280" s="732"/>
      <c r="EVG280" s="732"/>
      <c r="EVH280" s="732"/>
      <c r="EVI280" s="732"/>
      <c r="EVJ280" s="732"/>
      <c r="EVK280" s="732"/>
      <c r="EVL280" s="732"/>
      <c r="EVM280" s="732"/>
      <c r="EVN280" s="732"/>
      <c r="EVO280" s="732"/>
      <c r="EVP280" s="732"/>
      <c r="EVQ280" s="732"/>
      <c r="EVR280" s="732"/>
      <c r="EVS280" s="732"/>
      <c r="EVT280" s="732"/>
      <c r="EVU280" s="732"/>
      <c r="EVV280" s="732"/>
      <c r="EVW280" s="732"/>
      <c r="EVX280" s="732"/>
      <c r="EVY280" s="732"/>
      <c r="EVZ280" s="732"/>
      <c r="EWA280" s="732"/>
      <c r="EWB280" s="732"/>
      <c r="EWC280" s="733"/>
      <c r="EWD280" s="733"/>
      <c r="EWE280" s="733"/>
      <c r="EWF280" s="733"/>
      <c r="EWG280" s="733"/>
      <c r="EWH280" s="732"/>
      <c r="EWI280" s="732"/>
      <c r="EWJ280" s="733"/>
      <c r="EWK280" s="733"/>
      <c r="EWL280" s="732"/>
      <c r="EWM280" s="732"/>
      <c r="EWN280" s="733"/>
      <c r="EWO280" s="733"/>
      <c r="EWP280" s="732"/>
      <c r="EWQ280" s="732"/>
      <c r="EWR280" s="732"/>
      <c r="EWS280" s="732"/>
      <c r="EWT280" s="732"/>
      <c r="EWU280" s="732"/>
      <c r="EWV280" s="732"/>
      <c r="EWW280" s="733"/>
      <c r="EWX280" s="733"/>
      <c r="EWY280" s="732"/>
      <c r="EWZ280" s="732"/>
      <c r="EXA280" s="733"/>
      <c r="EXB280" s="733"/>
      <c r="EXC280" s="732"/>
      <c r="EXD280" s="732"/>
      <c r="EXE280" s="732"/>
      <c r="EXF280" s="732"/>
      <c r="EXG280" s="732"/>
      <c r="EXH280" s="731"/>
      <c r="EXI280" s="734"/>
      <c r="EXJ280" s="732"/>
      <c r="EXK280" s="732"/>
      <c r="EXL280" s="732"/>
      <c r="EXM280" s="732"/>
      <c r="EXN280" s="732"/>
      <c r="EXO280" s="732"/>
      <c r="EXP280" s="732"/>
      <c r="EXQ280" s="735"/>
      <c r="EXR280" s="735"/>
      <c r="EXS280" s="735"/>
      <c r="EXT280" s="735"/>
      <c r="EXU280" s="735"/>
      <c r="EXV280" s="735"/>
      <c r="EXW280" s="735"/>
      <c r="EXX280" s="735"/>
      <c r="EXY280" s="735"/>
      <c r="EXZ280" s="735"/>
      <c r="EYA280" s="735"/>
      <c r="EYB280" s="735"/>
      <c r="EYC280" s="735"/>
      <c r="EYD280" s="735"/>
      <c r="EYE280" s="735"/>
      <c r="EYF280" s="735"/>
      <c r="EYG280" s="735"/>
      <c r="EYH280" s="735"/>
      <c r="EYI280" s="735"/>
      <c r="EYJ280" s="735"/>
      <c r="EYK280" s="735"/>
      <c r="EYL280" s="735"/>
      <c r="EYM280" s="735"/>
      <c r="EYN280" s="735"/>
      <c r="EYO280" s="735"/>
      <c r="EYP280" s="735"/>
      <c r="EYQ280" s="735"/>
      <c r="EYR280" s="735"/>
      <c r="EYS280" s="735"/>
      <c r="EYT280" s="735"/>
      <c r="EYU280" s="735"/>
      <c r="EYV280" s="735"/>
      <c r="EYW280" s="735"/>
      <c r="EYX280" s="735"/>
      <c r="EYY280" s="735"/>
      <c r="EYZ280" s="735"/>
      <c r="EZA280" s="735"/>
      <c r="EZB280" s="735"/>
      <c r="EZC280" s="735"/>
      <c r="EZD280" s="735"/>
      <c r="EZE280" s="735"/>
      <c r="EZF280" s="735"/>
      <c r="EZG280" s="735"/>
      <c r="EZH280" s="735"/>
      <c r="EZI280" s="732"/>
      <c r="EZJ280" s="732"/>
      <c r="EZK280" s="732"/>
      <c r="EZL280" s="732"/>
      <c r="EZM280" s="732"/>
      <c r="EZN280" s="732"/>
      <c r="EZO280" s="732"/>
      <c r="EZP280" s="732"/>
      <c r="EZQ280" s="732"/>
      <c r="EZR280" s="732"/>
      <c r="EZS280" s="732"/>
      <c r="EZT280" s="732"/>
      <c r="EZU280" s="732"/>
      <c r="EZV280" s="732"/>
      <c r="EZW280" s="732"/>
      <c r="EZX280" s="732"/>
      <c r="EZY280" s="732"/>
      <c r="EZZ280" s="732"/>
      <c r="FAA280" s="732"/>
      <c r="FAB280" s="732"/>
      <c r="FAC280" s="732"/>
      <c r="FAD280" s="732"/>
      <c r="FAE280" s="732"/>
      <c r="FAF280" s="732"/>
      <c r="FAG280" s="733"/>
      <c r="FAH280" s="733"/>
      <c r="FAI280" s="733"/>
      <c r="FAJ280" s="733"/>
      <c r="FAK280" s="733"/>
      <c r="FAL280" s="732"/>
      <c r="FAM280" s="732"/>
      <c r="FAN280" s="733"/>
      <c r="FAO280" s="733"/>
      <c r="FAP280" s="732"/>
      <c r="FAQ280" s="732"/>
      <c r="FAR280" s="733"/>
      <c r="FAS280" s="733"/>
      <c r="FAT280" s="732"/>
      <c r="FAU280" s="732"/>
      <c r="FAV280" s="732"/>
      <c r="FAW280" s="732"/>
      <c r="FAX280" s="732"/>
      <c r="FAY280" s="732"/>
      <c r="FAZ280" s="732"/>
      <c r="FBA280" s="733"/>
      <c r="FBB280" s="733"/>
      <c r="FBC280" s="732"/>
      <c r="FBD280" s="732"/>
      <c r="FBE280" s="733"/>
      <c r="FBF280" s="733"/>
      <c r="FBG280" s="732"/>
      <c r="FBH280" s="732"/>
      <c r="FBI280" s="732"/>
      <c r="FBJ280" s="732"/>
      <c r="FBK280" s="732"/>
      <c r="FBL280" s="731"/>
      <c r="FBM280" s="734"/>
      <c r="FBN280" s="732"/>
      <c r="FBO280" s="732"/>
      <c r="FBP280" s="732"/>
      <c r="FBQ280" s="732"/>
      <c r="FBR280" s="732"/>
      <c r="FBS280" s="732"/>
      <c r="FBT280" s="732"/>
      <c r="FBU280" s="735"/>
      <c r="FBV280" s="735"/>
      <c r="FBW280" s="735"/>
      <c r="FBX280" s="735"/>
      <c r="FBY280" s="735"/>
      <c r="FBZ280" s="735"/>
      <c r="FCA280" s="735"/>
      <c r="FCB280" s="735"/>
      <c r="FCC280" s="735"/>
      <c r="FCD280" s="735"/>
      <c r="FCE280" s="735"/>
      <c r="FCF280" s="735"/>
      <c r="FCG280" s="735"/>
      <c r="FCH280" s="735"/>
      <c r="FCI280" s="735"/>
      <c r="FCJ280" s="735"/>
      <c r="FCK280" s="735"/>
      <c r="FCL280" s="735"/>
      <c r="FCM280" s="735"/>
      <c r="FCN280" s="735"/>
      <c r="FCO280" s="735"/>
      <c r="FCP280" s="735"/>
      <c r="FCQ280" s="735"/>
      <c r="FCR280" s="735"/>
      <c r="FCS280" s="735"/>
      <c r="FCT280" s="735"/>
      <c r="FCU280" s="735"/>
      <c r="FCV280" s="735"/>
      <c r="FCW280" s="735"/>
      <c r="FCX280" s="735"/>
      <c r="FCY280" s="735"/>
      <c r="FCZ280" s="735"/>
      <c r="FDA280" s="735"/>
      <c r="FDB280" s="735"/>
      <c r="FDC280" s="735"/>
      <c r="FDD280" s="735"/>
      <c r="FDE280" s="735"/>
      <c r="FDF280" s="735"/>
      <c r="FDG280" s="735"/>
      <c r="FDH280" s="735"/>
      <c r="FDI280" s="735"/>
      <c r="FDJ280" s="735"/>
      <c r="FDK280" s="735"/>
      <c r="FDL280" s="735"/>
      <c r="FDM280" s="732"/>
      <c r="FDN280" s="732"/>
      <c r="FDO280" s="732"/>
      <c r="FDP280" s="732"/>
      <c r="FDQ280" s="732"/>
      <c r="FDR280" s="732"/>
      <c r="FDS280" s="732"/>
      <c r="FDT280" s="732"/>
      <c r="FDU280" s="732"/>
      <c r="FDV280" s="732"/>
      <c r="FDW280" s="732"/>
      <c r="FDX280" s="732"/>
      <c r="FDY280" s="732"/>
      <c r="FDZ280" s="732"/>
      <c r="FEA280" s="732"/>
      <c r="FEB280" s="732"/>
      <c r="FEC280" s="732"/>
      <c r="FED280" s="732"/>
      <c r="FEE280" s="732"/>
      <c r="FEF280" s="732"/>
      <c r="FEG280" s="732"/>
      <c r="FEH280" s="732"/>
      <c r="FEI280" s="732"/>
      <c r="FEJ280" s="732"/>
      <c r="FEK280" s="733"/>
      <c r="FEL280" s="733"/>
      <c r="FEM280" s="733"/>
      <c r="FEN280" s="733"/>
      <c r="FEO280" s="733"/>
      <c r="FEP280" s="732"/>
      <c r="FEQ280" s="732"/>
      <c r="FER280" s="733"/>
      <c r="FES280" s="733"/>
      <c r="FET280" s="732"/>
      <c r="FEU280" s="732"/>
      <c r="FEV280" s="733"/>
      <c r="FEW280" s="733"/>
      <c r="FEX280" s="732"/>
      <c r="FEY280" s="732"/>
      <c r="FEZ280" s="732"/>
      <c r="FFA280" s="732"/>
      <c r="FFB280" s="732"/>
      <c r="FFC280" s="732"/>
      <c r="FFD280" s="732"/>
      <c r="FFE280" s="733"/>
      <c r="FFF280" s="733"/>
      <c r="FFG280" s="732"/>
      <c r="FFH280" s="732"/>
      <c r="FFI280" s="733"/>
      <c r="FFJ280" s="733"/>
      <c r="FFK280" s="732"/>
      <c r="FFL280" s="732"/>
      <c r="FFM280" s="732"/>
      <c r="FFN280" s="732"/>
      <c r="FFO280" s="732"/>
      <c r="FFP280" s="731"/>
      <c r="FFQ280" s="734"/>
      <c r="FFR280" s="732"/>
      <c r="FFS280" s="732"/>
      <c r="FFT280" s="732"/>
      <c r="FFU280" s="732"/>
      <c r="FFV280" s="732"/>
      <c r="FFW280" s="732"/>
      <c r="FFX280" s="732"/>
      <c r="FFY280" s="735"/>
      <c r="FFZ280" s="735"/>
      <c r="FGA280" s="735"/>
      <c r="FGB280" s="735"/>
      <c r="FGC280" s="735"/>
      <c r="FGD280" s="735"/>
      <c r="FGE280" s="735"/>
      <c r="FGF280" s="735"/>
      <c r="FGG280" s="735"/>
      <c r="FGH280" s="735"/>
      <c r="FGI280" s="735"/>
      <c r="FGJ280" s="735"/>
      <c r="FGK280" s="735"/>
      <c r="FGL280" s="735"/>
      <c r="FGM280" s="735"/>
      <c r="FGN280" s="735"/>
      <c r="FGO280" s="735"/>
      <c r="FGP280" s="735"/>
      <c r="FGQ280" s="735"/>
      <c r="FGR280" s="735"/>
      <c r="FGS280" s="735"/>
      <c r="FGT280" s="735"/>
      <c r="FGU280" s="735"/>
      <c r="FGV280" s="735"/>
      <c r="FGW280" s="735"/>
      <c r="FGX280" s="735"/>
      <c r="FGY280" s="735"/>
      <c r="FGZ280" s="735"/>
      <c r="FHA280" s="735"/>
      <c r="FHB280" s="735"/>
      <c r="FHC280" s="735"/>
      <c r="FHD280" s="735"/>
      <c r="FHE280" s="735"/>
      <c r="FHF280" s="735"/>
      <c r="FHG280" s="735"/>
      <c r="FHH280" s="735"/>
      <c r="FHI280" s="735"/>
      <c r="FHJ280" s="735"/>
      <c r="FHK280" s="735"/>
      <c r="FHL280" s="735"/>
      <c r="FHM280" s="735"/>
      <c r="FHN280" s="735"/>
      <c r="FHO280" s="735"/>
      <c r="FHP280" s="735"/>
      <c r="FHQ280" s="732"/>
      <c r="FHR280" s="732"/>
      <c r="FHS280" s="732"/>
      <c r="FHT280" s="732"/>
      <c r="FHU280" s="732"/>
      <c r="FHV280" s="732"/>
      <c r="FHW280" s="732"/>
      <c r="FHX280" s="732"/>
      <c r="FHY280" s="732"/>
      <c r="FHZ280" s="732"/>
      <c r="FIA280" s="732"/>
      <c r="FIB280" s="732"/>
      <c r="FIC280" s="732"/>
      <c r="FID280" s="732"/>
      <c r="FIE280" s="732"/>
      <c r="FIF280" s="732"/>
      <c r="FIG280" s="732"/>
      <c r="FIH280" s="732"/>
      <c r="FII280" s="732"/>
      <c r="FIJ280" s="732"/>
      <c r="FIK280" s="732"/>
      <c r="FIL280" s="732"/>
      <c r="FIM280" s="732"/>
      <c r="FIN280" s="732"/>
      <c r="FIO280" s="733"/>
      <c r="FIP280" s="733"/>
      <c r="FIQ280" s="733"/>
      <c r="FIR280" s="733"/>
      <c r="FIS280" s="733"/>
      <c r="FIT280" s="732"/>
      <c r="FIU280" s="732"/>
      <c r="FIV280" s="733"/>
      <c r="FIW280" s="733"/>
      <c r="FIX280" s="732"/>
      <c r="FIY280" s="732"/>
      <c r="FIZ280" s="733"/>
      <c r="FJA280" s="733"/>
      <c r="FJB280" s="732"/>
      <c r="FJC280" s="732"/>
      <c r="FJD280" s="732"/>
      <c r="FJE280" s="732"/>
      <c r="FJF280" s="732"/>
      <c r="FJG280" s="732"/>
      <c r="FJH280" s="732"/>
      <c r="FJI280" s="733"/>
      <c r="FJJ280" s="733"/>
      <c r="FJK280" s="732"/>
      <c r="FJL280" s="732"/>
      <c r="FJM280" s="733"/>
      <c r="FJN280" s="733"/>
      <c r="FJO280" s="732"/>
      <c r="FJP280" s="732"/>
      <c r="FJQ280" s="732"/>
      <c r="FJR280" s="732"/>
      <c r="FJS280" s="732"/>
      <c r="FJT280" s="731"/>
      <c r="FJU280" s="734"/>
      <c r="FJV280" s="732"/>
      <c r="FJW280" s="732"/>
      <c r="FJX280" s="732"/>
      <c r="FJY280" s="732"/>
      <c r="FJZ280" s="732"/>
      <c r="FKA280" s="732"/>
      <c r="FKB280" s="732"/>
      <c r="FKC280" s="735"/>
      <c r="FKD280" s="735"/>
      <c r="FKE280" s="735"/>
      <c r="FKF280" s="735"/>
      <c r="FKG280" s="735"/>
      <c r="FKH280" s="735"/>
      <c r="FKI280" s="735"/>
      <c r="FKJ280" s="735"/>
      <c r="FKK280" s="735"/>
      <c r="FKL280" s="735"/>
      <c r="FKM280" s="735"/>
      <c r="FKN280" s="735"/>
      <c r="FKO280" s="735"/>
      <c r="FKP280" s="735"/>
      <c r="FKQ280" s="735"/>
      <c r="FKR280" s="735"/>
      <c r="FKS280" s="735"/>
      <c r="FKT280" s="735"/>
      <c r="FKU280" s="735"/>
      <c r="FKV280" s="735"/>
      <c r="FKW280" s="735"/>
      <c r="FKX280" s="735"/>
      <c r="FKY280" s="735"/>
      <c r="FKZ280" s="735"/>
      <c r="FLA280" s="735"/>
      <c r="FLB280" s="735"/>
      <c r="FLC280" s="735"/>
      <c r="FLD280" s="735"/>
      <c r="FLE280" s="735"/>
      <c r="FLF280" s="735"/>
      <c r="FLG280" s="735"/>
      <c r="FLH280" s="735"/>
      <c r="FLI280" s="735"/>
      <c r="FLJ280" s="735"/>
      <c r="FLK280" s="735"/>
      <c r="FLL280" s="735"/>
      <c r="FLM280" s="735"/>
      <c r="FLN280" s="735"/>
      <c r="FLO280" s="735"/>
      <c r="FLP280" s="735"/>
      <c r="FLQ280" s="735"/>
      <c r="FLR280" s="735"/>
      <c r="FLS280" s="735"/>
      <c r="FLT280" s="735"/>
      <c r="FLU280" s="732"/>
      <c r="FLV280" s="732"/>
      <c r="FLW280" s="732"/>
      <c r="FLX280" s="732"/>
      <c r="FLY280" s="732"/>
      <c r="FLZ280" s="732"/>
      <c r="FMA280" s="732"/>
      <c r="FMB280" s="732"/>
      <c r="FMC280" s="732"/>
      <c r="FMD280" s="732"/>
      <c r="FME280" s="732"/>
      <c r="FMF280" s="732"/>
      <c r="FMG280" s="732"/>
      <c r="FMH280" s="732"/>
      <c r="FMI280" s="732"/>
      <c r="FMJ280" s="732"/>
      <c r="FMK280" s="732"/>
      <c r="FML280" s="732"/>
      <c r="FMM280" s="732"/>
      <c r="FMN280" s="732"/>
      <c r="FMO280" s="732"/>
      <c r="FMP280" s="732"/>
      <c r="FMQ280" s="732"/>
      <c r="FMR280" s="732"/>
      <c r="FMS280" s="733"/>
      <c r="FMT280" s="733"/>
      <c r="FMU280" s="733"/>
      <c r="FMV280" s="733"/>
      <c r="FMW280" s="733"/>
      <c r="FMX280" s="732"/>
      <c r="FMY280" s="732"/>
      <c r="FMZ280" s="733"/>
      <c r="FNA280" s="733"/>
      <c r="FNB280" s="732"/>
      <c r="FNC280" s="732"/>
      <c r="FND280" s="733"/>
      <c r="FNE280" s="733"/>
      <c r="FNF280" s="732"/>
      <c r="FNG280" s="732"/>
      <c r="FNH280" s="732"/>
      <c r="FNI280" s="732"/>
      <c r="FNJ280" s="732"/>
      <c r="FNK280" s="732"/>
      <c r="FNL280" s="732"/>
      <c r="FNM280" s="733"/>
      <c r="FNN280" s="733"/>
      <c r="FNO280" s="732"/>
      <c r="FNP280" s="732"/>
      <c r="FNQ280" s="733"/>
      <c r="FNR280" s="733"/>
      <c r="FNS280" s="732"/>
      <c r="FNT280" s="732"/>
      <c r="FNU280" s="732"/>
      <c r="FNV280" s="732"/>
      <c r="FNW280" s="732"/>
      <c r="FNX280" s="731"/>
      <c r="FNY280" s="734"/>
      <c r="FNZ280" s="732"/>
      <c r="FOA280" s="732"/>
      <c r="FOB280" s="732"/>
      <c r="FOC280" s="732"/>
      <c r="FOD280" s="732"/>
      <c r="FOE280" s="732"/>
      <c r="FOF280" s="732"/>
      <c r="FOG280" s="735"/>
      <c r="FOH280" s="735"/>
      <c r="FOI280" s="735"/>
      <c r="FOJ280" s="735"/>
      <c r="FOK280" s="735"/>
      <c r="FOL280" s="735"/>
      <c r="FOM280" s="735"/>
      <c r="FON280" s="735"/>
      <c r="FOO280" s="735"/>
      <c r="FOP280" s="735"/>
      <c r="FOQ280" s="735"/>
      <c r="FOR280" s="735"/>
      <c r="FOS280" s="735"/>
      <c r="FOT280" s="735"/>
      <c r="FOU280" s="735"/>
      <c r="FOV280" s="735"/>
      <c r="FOW280" s="735"/>
      <c r="FOX280" s="735"/>
      <c r="FOY280" s="735"/>
      <c r="FOZ280" s="735"/>
      <c r="FPA280" s="735"/>
      <c r="FPB280" s="735"/>
      <c r="FPC280" s="735"/>
      <c r="FPD280" s="735"/>
      <c r="FPE280" s="735"/>
      <c r="FPF280" s="735"/>
      <c r="FPG280" s="735"/>
      <c r="FPH280" s="735"/>
      <c r="FPI280" s="735"/>
      <c r="FPJ280" s="735"/>
      <c r="FPK280" s="735"/>
      <c r="FPL280" s="735"/>
      <c r="FPM280" s="735"/>
      <c r="FPN280" s="735"/>
      <c r="FPO280" s="735"/>
      <c r="FPP280" s="735"/>
      <c r="FPQ280" s="735"/>
      <c r="FPR280" s="735"/>
      <c r="FPS280" s="735"/>
      <c r="FPT280" s="735"/>
      <c r="FPU280" s="735"/>
      <c r="FPV280" s="735"/>
      <c r="FPW280" s="735"/>
      <c r="FPX280" s="735"/>
      <c r="FPY280" s="732"/>
      <c r="FPZ280" s="732"/>
      <c r="FQA280" s="732"/>
      <c r="FQB280" s="732"/>
      <c r="FQC280" s="732"/>
      <c r="FQD280" s="732"/>
      <c r="FQE280" s="732"/>
      <c r="FQF280" s="732"/>
      <c r="FQG280" s="732"/>
      <c r="FQH280" s="732"/>
      <c r="FQI280" s="732"/>
      <c r="FQJ280" s="732"/>
      <c r="FQK280" s="732"/>
      <c r="FQL280" s="732"/>
      <c r="FQM280" s="732"/>
      <c r="FQN280" s="732"/>
      <c r="FQO280" s="732"/>
      <c r="FQP280" s="732"/>
      <c r="FQQ280" s="732"/>
      <c r="FQR280" s="732"/>
      <c r="FQS280" s="732"/>
      <c r="FQT280" s="732"/>
      <c r="FQU280" s="732"/>
      <c r="FQV280" s="732"/>
      <c r="FQW280" s="733"/>
      <c r="FQX280" s="733"/>
      <c r="FQY280" s="733"/>
      <c r="FQZ280" s="733"/>
      <c r="FRA280" s="733"/>
      <c r="FRB280" s="732"/>
      <c r="FRC280" s="732"/>
      <c r="FRD280" s="733"/>
      <c r="FRE280" s="733"/>
      <c r="FRF280" s="732"/>
      <c r="FRG280" s="732"/>
      <c r="FRH280" s="733"/>
      <c r="FRI280" s="733"/>
      <c r="FRJ280" s="732"/>
      <c r="FRK280" s="732"/>
      <c r="FRL280" s="732"/>
      <c r="FRM280" s="732"/>
      <c r="FRN280" s="732"/>
      <c r="FRO280" s="732"/>
      <c r="FRP280" s="732"/>
      <c r="FRQ280" s="733"/>
      <c r="FRR280" s="733"/>
      <c r="FRS280" s="732"/>
      <c r="FRT280" s="732"/>
      <c r="FRU280" s="733"/>
      <c r="FRV280" s="733"/>
      <c r="FRW280" s="732"/>
      <c r="FRX280" s="732"/>
      <c r="FRY280" s="732"/>
      <c r="FRZ280" s="732"/>
      <c r="FSA280" s="732"/>
      <c r="FSB280" s="731"/>
      <c r="FSC280" s="734"/>
      <c r="FSD280" s="732"/>
      <c r="FSE280" s="732"/>
      <c r="FSF280" s="732"/>
      <c r="FSG280" s="732"/>
      <c r="FSH280" s="732"/>
      <c r="FSI280" s="732"/>
      <c r="FSJ280" s="732"/>
      <c r="FSK280" s="735"/>
      <c r="FSL280" s="735"/>
      <c r="FSM280" s="735"/>
      <c r="FSN280" s="735"/>
      <c r="FSO280" s="735"/>
      <c r="FSP280" s="735"/>
      <c r="FSQ280" s="735"/>
      <c r="FSR280" s="735"/>
      <c r="FSS280" s="735"/>
      <c r="FST280" s="735"/>
      <c r="FSU280" s="735"/>
      <c r="FSV280" s="735"/>
      <c r="FSW280" s="735"/>
      <c r="FSX280" s="735"/>
      <c r="FSY280" s="735"/>
      <c r="FSZ280" s="735"/>
      <c r="FTA280" s="735"/>
      <c r="FTB280" s="735"/>
      <c r="FTC280" s="735"/>
      <c r="FTD280" s="735"/>
      <c r="FTE280" s="735"/>
      <c r="FTF280" s="735"/>
      <c r="FTG280" s="735"/>
      <c r="FTH280" s="735"/>
      <c r="FTI280" s="735"/>
      <c r="FTJ280" s="735"/>
      <c r="FTK280" s="735"/>
      <c r="FTL280" s="735"/>
      <c r="FTM280" s="735"/>
      <c r="FTN280" s="735"/>
      <c r="FTO280" s="735"/>
      <c r="FTP280" s="735"/>
      <c r="FTQ280" s="735"/>
      <c r="FTR280" s="735"/>
      <c r="FTS280" s="735"/>
      <c r="FTT280" s="735"/>
      <c r="FTU280" s="735"/>
      <c r="FTV280" s="735"/>
      <c r="FTW280" s="735"/>
      <c r="FTX280" s="735"/>
      <c r="FTY280" s="735"/>
      <c r="FTZ280" s="735"/>
      <c r="FUA280" s="735"/>
      <c r="FUB280" s="735"/>
      <c r="FUC280" s="732"/>
      <c r="FUD280" s="732"/>
      <c r="FUE280" s="732"/>
      <c r="FUF280" s="732"/>
      <c r="FUG280" s="732"/>
      <c r="FUH280" s="732"/>
      <c r="FUI280" s="732"/>
      <c r="FUJ280" s="732"/>
      <c r="FUK280" s="732"/>
      <c r="FUL280" s="732"/>
      <c r="FUM280" s="732"/>
      <c r="FUN280" s="732"/>
      <c r="FUO280" s="732"/>
      <c r="FUP280" s="732"/>
      <c r="FUQ280" s="732"/>
      <c r="FUR280" s="732"/>
      <c r="FUS280" s="732"/>
      <c r="FUT280" s="732"/>
      <c r="FUU280" s="732"/>
      <c r="FUV280" s="732"/>
      <c r="FUW280" s="732"/>
      <c r="FUX280" s="732"/>
      <c r="FUY280" s="732"/>
      <c r="FUZ280" s="732"/>
      <c r="FVA280" s="733"/>
      <c r="FVB280" s="733"/>
      <c r="FVC280" s="733"/>
      <c r="FVD280" s="733"/>
      <c r="FVE280" s="733"/>
      <c r="FVF280" s="732"/>
      <c r="FVG280" s="732"/>
      <c r="FVH280" s="733"/>
      <c r="FVI280" s="733"/>
      <c r="FVJ280" s="732"/>
      <c r="FVK280" s="732"/>
      <c r="FVL280" s="733"/>
      <c r="FVM280" s="733"/>
      <c r="FVN280" s="732"/>
      <c r="FVO280" s="732"/>
      <c r="FVP280" s="732"/>
      <c r="FVQ280" s="732"/>
      <c r="FVR280" s="732"/>
      <c r="FVS280" s="732"/>
      <c r="FVT280" s="732"/>
      <c r="FVU280" s="733"/>
      <c r="FVV280" s="733"/>
      <c r="FVW280" s="732"/>
      <c r="FVX280" s="732"/>
      <c r="FVY280" s="733"/>
      <c r="FVZ280" s="733"/>
      <c r="FWA280" s="732"/>
      <c r="FWB280" s="732"/>
      <c r="FWC280" s="732"/>
      <c r="FWD280" s="732"/>
      <c r="FWE280" s="732"/>
      <c r="FWF280" s="731"/>
      <c r="FWG280" s="734"/>
      <c r="FWH280" s="732"/>
      <c r="FWI280" s="732"/>
      <c r="FWJ280" s="732"/>
      <c r="FWK280" s="732"/>
      <c r="FWL280" s="732"/>
      <c r="FWM280" s="732"/>
      <c r="FWN280" s="732"/>
      <c r="FWO280" s="735"/>
      <c r="FWP280" s="735"/>
      <c r="FWQ280" s="735"/>
      <c r="FWR280" s="735"/>
      <c r="FWS280" s="735"/>
      <c r="FWT280" s="735"/>
      <c r="FWU280" s="735"/>
      <c r="FWV280" s="735"/>
      <c r="FWW280" s="735"/>
      <c r="FWX280" s="735"/>
      <c r="FWY280" s="735"/>
      <c r="FWZ280" s="735"/>
      <c r="FXA280" s="735"/>
      <c r="FXB280" s="735"/>
      <c r="FXC280" s="735"/>
      <c r="FXD280" s="735"/>
      <c r="FXE280" s="735"/>
      <c r="FXF280" s="735"/>
      <c r="FXG280" s="735"/>
      <c r="FXH280" s="735"/>
      <c r="FXI280" s="735"/>
      <c r="FXJ280" s="735"/>
      <c r="FXK280" s="735"/>
      <c r="FXL280" s="735"/>
      <c r="FXM280" s="735"/>
      <c r="FXN280" s="735"/>
      <c r="FXO280" s="735"/>
      <c r="FXP280" s="735"/>
      <c r="FXQ280" s="735"/>
      <c r="FXR280" s="735"/>
      <c r="FXS280" s="735"/>
      <c r="FXT280" s="735"/>
      <c r="FXU280" s="735"/>
      <c r="FXV280" s="735"/>
      <c r="FXW280" s="735"/>
      <c r="FXX280" s="735"/>
      <c r="FXY280" s="735"/>
      <c r="FXZ280" s="735"/>
      <c r="FYA280" s="735"/>
      <c r="FYB280" s="735"/>
      <c r="FYC280" s="735"/>
      <c r="FYD280" s="735"/>
      <c r="FYE280" s="735"/>
      <c r="FYF280" s="735"/>
      <c r="FYG280" s="732"/>
      <c r="FYH280" s="732"/>
      <c r="FYI280" s="732"/>
      <c r="FYJ280" s="732"/>
      <c r="FYK280" s="732"/>
      <c r="FYL280" s="732"/>
      <c r="FYM280" s="732"/>
      <c r="FYN280" s="732"/>
      <c r="FYO280" s="732"/>
      <c r="FYP280" s="732"/>
      <c r="FYQ280" s="732"/>
      <c r="FYR280" s="732"/>
      <c r="FYS280" s="732"/>
      <c r="FYT280" s="732"/>
      <c r="FYU280" s="732"/>
      <c r="FYV280" s="732"/>
      <c r="FYW280" s="732"/>
      <c r="FYX280" s="732"/>
      <c r="FYY280" s="732"/>
      <c r="FYZ280" s="732"/>
      <c r="FZA280" s="732"/>
      <c r="FZB280" s="732"/>
      <c r="FZC280" s="732"/>
      <c r="FZD280" s="732"/>
      <c r="FZE280" s="733"/>
      <c r="FZF280" s="733"/>
      <c r="FZG280" s="733"/>
      <c r="FZH280" s="733"/>
      <c r="FZI280" s="733"/>
      <c r="FZJ280" s="732"/>
      <c r="FZK280" s="732"/>
      <c r="FZL280" s="733"/>
      <c r="FZM280" s="733"/>
      <c r="FZN280" s="732"/>
      <c r="FZO280" s="732"/>
      <c r="FZP280" s="733"/>
      <c r="FZQ280" s="733"/>
      <c r="FZR280" s="732"/>
      <c r="FZS280" s="732"/>
      <c r="FZT280" s="732"/>
      <c r="FZU280" s="732"/>
      <c r="FZV280" s="732"/>
      <c r="FZW280" s="732"/>
      <c r="FZX280" s="732"/>
      <c r="FZY280" s="733"/>
      <c r="FZZ280" s="733"/>
      <c r="GAA280" s="732"/>
      <c r="GAB280" s="732"/>
      <c r="GAC280" s="733"/>
      <c r="GAD280" s="733"/>
      <c r="GAE280" s="732"/>
      <c r="GAF280" s="732"/>
      <c r="GAG280" s="732"/>
      <c r="GAH280" s="732"/>
      <c r="GAI280" s="732"/>
      <c r="GAJ280" s="731"/>
      <c r="GAK280" s="734"/>
      <c r="GAL280" s="732"/>
      <c r="GAM280" s="732"/>
      <c r="GAN280" s="732"/>
      <c r="GAO280" s="732"/>
      <c r="GAP280" s="732"/>
      <c r="GAQ280" s="732"/>
      <c r="GAR280" s="732"/>
      <c r="GAS280" s="735"/>
      <c r="GAT280" s="735"/>
      <c r="GAU280" s="735"/>
      <c r="GAV280" s="735"/>
      <c r="GAW280" s="735"/>
      <c r="GAX280" s="735"/>
      <c r="GAY280" s="735"/>
      <c r="GAZ280" s="735"/>
      <c r="GBA280" s="735"/>
      <c r="GBB280" s="735"/>
      <c r="GBC280" s="735"/>
      <c r="GBD280" s="735"/>
      <c r="GBE280" s="735"/>
      <c r="GBF280" s="735"/>
      <c r="GBG280" s="735"/>
      <c r="GBH280" s="735"/>
      <c r="GBI280" s="735"/>
      <c r="GBJ280" s="735"/>
      <c r="GBK280" s="735"/>
      <c r="GBL280" s="735"/>
      <c r="GBM280" s="735"/>
      <c r="GBN280" s="735"/>
      <c r="GBO280" s="735"/>
      <c r="GBP280" s="735"/>
      <c r="GBQ280" s="735"/>
      <c r="GBR280" s="735"/>
      <c r="GBS280" s="735"/>
      <c r="GBT280" s="735"/>
      <c r="GBU280" s="735"/>
      <c r="GBV280" s="735"/>
      <c r="GBW280" s="735"/>
      <c r="GBX280" s="735"/>
      <c r="GBY280" s="735"/>
      <c r="GBZ280" s="735"/>
      <c r="GCA280" s="735"/>
      <c r="GCB280" s="735"/>
      <c r="GCC280" s="735"/>
      <c r="GCD280" s="735"/>
      <c r="GCE280" s="735"/>
      <c r="GCF280" s="735"/>
      <c r="GCG280" s="735"/>
      <c r="GCH280" s="735"/>
      <c r="GCI280" s="735"/>
      <c r="GCJ280" s="735"/>
      <c r="GCK280" s="732"/>
      <c r="GCL280" s="732"/>
      <c r="GCM280" s="732"/>
      <c r="GCN280" s="732"/>
      <c r="GCO280" s="732"/>
      <c r="GCP280" s="732"/>
      <c r="GCQ280" s="732"/>
      <c r="GCR280" s="732"/>
      <c r="GCS280" s="732"/>
      <c r="GCT280" s="732"/>
      <c r="GCU280" s="732"/>
      <c r="GCV280" s="732"/>
      <c r="GCW280" s="732"/>
      <c r="GCX280" s="732"/>
      <c r="GCY280" s="732"/>
      <c r="GCZ280" s="732"/>
      <c r="GDA280" s="732"/>
      <c r="GDB280" s="732"/>
      <c r="GDC280" s="732"/>
      <c r="GDD280" s="732"/>
      <c r="GDE280" s="732"/>
      <c r="GDF280" s="732"/>
      <c r="GDG280" s="732"/>
      <c r="GDH280" s="732"/>
      <c r="GDI280" s="733"/>
      <c r="GDJ280" s="733"/>
      <c r="GDK280" s="733"/>
      <c r="GDL280" s="733"/>
      <c r="GDM280" s="733"/>
      <c r="GDN280" s="732"/>
      <c r="GDO280" s="732"/>
      <c r="GDP280" s="733"/>
      <c r="GDQ280" s="733"/>
      <c r="GDR280" s="732"/>
      <c r="GDS280" s="732"/>
      <c r="GDT280" s="733"/>
      <c r="GDU280" s="733"/>
      <c r="GDV280" s="732"/>
      <c r="GDW280" s="732"/>
      <c r="GDX280" s="732"/>
      <c r="GDY280" s="732"/>
      <c r="GDZ280" s="732"/>
      <c r="GEA280" s="732"/>
      <c r="GEB280" s="732"/>
      <c r="GEC280" s="733"/>
      <c r="GED280" s="733"/>
      <c r="GEE280" s="732"/>
      <c r="GEF280" s="732"/>
      <c r="GEG280" s="733"/>
      <c r="GEH280" s="733"/>
      <c r="GEI280" s="732"/>
      <c r="GEJ280" s="732"/>
      <c r="GEK280" s="732"/>
      <c r="GEL280" s="732"/>
      <c r="GEM280" s="732"/>
      <c r="GEN280" s="731"/>
      <c r="GEO280" s="734"/>
      <c r="GEP280" s="732"/>
      <c r="GEQ280" s="732"/>
      <c r="GER280" s="732"/>
      <c r="GES280" s="732"/>
      <c r="GET280" s="732"/>
      <c r="GEU280" s="732"/>
      <c r="GEV280" s="732"/>
      <c r="GEW280" s="735"/>
      <c r="GEX280" s="735"/>
      <c r="GEY280" s="735"/>
      <c r="GEZ280" s="735"/>
      <c r="GFA280" s="735"/>
      <c r="GFB280" s="735"/>
      <c r="GFC280" s="735"/>
      <c r="GFD280" s="735"/>
      <c r="GFE280" s="735"/>
      <c r="GFF280" s="735"/>
      <c r="GFG280" s="735"/>
      <c r="GFH280" s="735"/>
      <c r="GFI280" s="735"/>
      <c r="GFJ280" s="735"/>
      <c r="GFK280" s="735"/>
      <c r="GFL280" s="735"/>
      <c r="GFM280" s="735"/>
      <c r="GFN280" s="735"/>
      <c r="GFO280" s="735"/>
      <c r="GFP280" s="735"/>
      <c r="GFQ280" s="735"/>
      <c r="GFR280" s="735"/>
      <c r="GFS280" s="735"/>
      <c r="GFT280" s="735"/>
      <c r="GFU280" s="735"/>
      <c r="GFV280" s="735"/>
      <c r="GFW280" s="735"/>
      <c r="GFX280" s="735"/>
      <c r="GFY280" s="735"/>
      <c r="GFZ280" s="735"/>
      <c r="GGA280" s="735"/>
      <c r="GGB280" s="735"/>
      <c r="GGC280" s="735"/>
      <c r="GGD280" s="735"/>
      <c r="GGE280" s="735"/>
      <c r="GGF280" s="735"/>
      <c r="GGG280" s="735"/>
      <c r="GGH280" s="735"/>
      <c r="GGI280" s="735"/>
      <c r="GGJ280" s="735"/>
      <c r="GGK280" s="735"/>
      <c r="GGL280" s="735"/>
      <c r="GGM280" s="735"/>
      <c r="GGN280" s="735"/>
      <c r="GGO280" s="732"/>
      <c r="GGP280" s="732"/>
      <c r="GGQ280" s="732"/>
      <c r="GGR280" s="732"/>
      <c r="GGS280" s="732"/>
      <c r="GGT280" s="732"/>
      <c r="GGU280" s="732"/>
      <c r="GGV280" s="732"/>
      <c r="GGW280" s="732"/>
      <c r="GGX280" s="732"/>
      <c r="GGY280" s="732"/>
      <c r="GGZ280" s="732"/>
      <c r="GHA280" s="732"/>
      <c r="GHB280" s="732"/>
      <c r="GHC280" s="732"/>
      <c r="GHD280" s="732"/>
      <c r="GHE280" s="732"/>
      <c r="GHF280" s="732"/>
      <c r="GHG280" s="732"/>
      <c r="GHH280" s="732"/>
      <c r="GHI280" s="732"/>
      <c r="GHJ280" s="732"/>
      <c r="GHK280" s="732"/>
      <c r="GHL280" s="732"/>
      <c r="GHM280" s="733"/>
      <c r="GHN280" s="733"/>
      <c r="GHO280" s="733"/>
      <c r="GHP280" s="733"/>
      <c r="GHQ280" s="733"/>
      <c r="GHR280" s="732"/>
      <c r="GHS280" s="732"/>
      <c r="GHT280" s="733"/>
      <c r="GHU280" s="733"/>
      <c r="GHV280" s="732"/>
      <c r="GHW280" s="732"/>
      <c r="GHX280" s="733"/>
      <c r="GHY280" s="733"/>
      <c r="GHZ280" s="732"/>
      <c r="GIA280" s="732"/>
      <c r="GIB280" s="732"/>
      <c r="GIC280" s="732"/>
      <c r="GID280" s="732"/>
      <c r="GIE280" s="732"/>
      <c r="GIF280" s="732"/>
      <c r="GIG280" s="733"/>
      <c r="GIH280" s="733"/>
      <c r="GII280" s="732"/>
      <c r="GIJ280" s="732"/>
      <c r="GIK280" s="733"/>
      <c r="GIL280" s="733"/>
      <c r="GIM280" s="732"/>
      <c r="GIN280" s="732"/>
      <c r="GIO280" s="732"/>
      <c r="GIP280" s="732"/>
      <c r="GIQ280" s="732"/>
      <c r="GIR280" s="731"/>
      <c r="GIS280" s="734"/>
      <c r="GIT280" s="732"/>
      <c r="GIU280" s="732"/>
      <c r="GIV280" s="732"/>
      <c r="GIW280" s="732"/>
      <c r="GIX280" s="732"/>
      <c r="GIY280" s="732"/>
      <c r="GIZ280" s="732"/>
      <c r="GJA280" s="735"/>
      <c r="GJB280" s="735"/>
      <c r="GJC280" s="735"/>
      <c r="GJD280" s="735"/>
      <c r="GJE280" s="735"/>
      <c r="GJF280" s="735"/>
      <c r="GJG280" s="735"/>
      <c r="GJH280" s="735"/>
      <c r="GJI280" s="735"/>
      <c r="GJJ280" s="735"/>
      <c r="GJK280" s="735"/>
      <c r="GJL280" s="735"/>
      <c r="GJM280" s="735"/>
      <c r="GJN280" s="735"/>
      <c r="GJO280" s="735"/>
      <c r="GJP280" s="735"/>
      <c r="GJQ280" s="735"/>
      <c r="GJR280" s="735"/>
      <c r="GJS280" s="735"/>
      <c r="GJT280" s="735"/>
      <c r="GJU280" s="735"/>
      <c r="GJV280" s="735"/>
      <c r="GJW280" s="735"/>
      <c r="GJX280" s="735"/>
      <c r="GJY280" s="735"/>
      <c r="GJZ280" s="735"/>
      <c r="GKA280" s="735"/>
      <c r="GKB280" s="735"/>
      <c r="GKC280" s="735"/>
      <c r="GKD280" s="735"/>
      <c r="GKE280" s="735"/>
      <c r="GKF280" s="735"/>
      <c r="GKG280" s="735"/>
      <c r="GKH280" s="735"/>
      <c r="GKI280" s="735"/>
      <c r="GKJ280" s="735"/>
      <c r="GKK280" s="735"/>
      <c r="GKL280" s="735"/>
      <c r="GKM280" s="735"/>
      <c r="GKN280" s="735"/>
      <c r="GKO280" s="735"/>
      <c r="GKP280" s="735"/>
      <c r="GKQ280" s="735"/>
      <c r="GKR280" s="735"/>
      <c r="GKS280" s="732"/>
      <c r="GKT280" s="732"/>
      <c r="GKU280" s="732"/>
      <c r="GKV280" s="732"/>
      <c r="GKW280" s="732"/>
      <c r="GKX280" s="732"/>
      <c r="GKY280" s="732"/>
      <c r="GKZ280" s="732"/>
      <c r="GLA280" s="732"/>
      <c r="GLB280" s="732"/>
      <c r="GLC280" s="732"/>
      <c r="GLD280" s="732"/>
      <c r="GLE280" s="732"/>
      <c r="GLF280" s="732"/>
      <c r="GLG280" s="732"/>
      <c r="GLH280" s="732"/>
      <c r="GLI280" s="732"/>
      <c r="GLJ280" s="732"/>
      <c r="GLK280" s="732"/>
      <c r="GLL280" s="732"/>
      <c r="GLM280" s="732"/>
      <c r="GLN280" s="732"/>
      <c r="GLO280" s="732"/>
      <c r="GLP280" s="732"/>
      <c r="GLQ280" s="733"/>
      <c r="GLR280" s="733"/>
      <c r="GLS280" s="733"/>
      <c r="GLT280" s="733"/>
      <c r="GLU280" s="733"/>
      <c r="GLV280" s="732"/>
      <c r="GLW280" s="732"/>
      <c r="GLX280" s="733"/>
      <c r="GLY280" s="733"/>
      <c r="GLZ280" s="732"/>
      <c r="GMA280" s="732"/>
      <c r="GMB280" s="733"/>
      <c r="GMC280" s="733"/>
      <c r="GMD280" s="732"/>
      <c r="GME280" s="732"/>
      <c r="GMF280" s="732"/>
      <c r="GMG280" s="732"/>
      <c r="GMH280" s="732"/>
      <c r="GMI280" s="732"/>
      <c r="GMJ280" s="732"/>
      <c r="GMK280" s="733"/>
      <c r="GML280" s="733"/>
      <c r="GMM280" s="732"/>
      <c r="GMN280" s="732"/>
      <c r="GMO280" s="733"/>
      <c r="GMP280" s="733"/>
      <c r="GMQ280" s="732"/>
      <c r="GMR280" s="732"/>
      <c r="GMS280" s="732"/>
      <c r="GMT280" s="732"/>
      <c r="GMU280" s="732"/>
      <c r="GMV280" s="731"/>
      <c r="GMW280" s="734"/>
      <c r="GMX280" s="732"/>
      <c r="GMY280" s="732"/>
      <c r="GMZ280" s="732"/>
      <c r="GNA280" s="732"/>
      <c r="GNB280" s="732"/>
      <c r="GNC280" s="732"/>
      <c r="GND280" s="732"/>
      <c r="GNE280" s="735"/>
      <c r="GNF280" s="735"/>
      <c r="GNG280" s="735"/>
      <c r="GNH280" s="735"/>
      <c r="GNI280" s="735"/>
      <c r="GNJ280" s="735"/>
      <c r="GNK280" s="735"/>
      <c r="GNL280" s="735"/>
      <c r="GNM280" s="735"/>
      <c r="GNN280" s="735"/>
      <c r="GNO280" s="735"/>
      <c r="GNP280" s="735"/>
      <c r="GNQ280" s="735"/>
      <c r="GNR280" s="735"/>
      <c r="GNS280" s="735"/>
      <c r="GNT280" s="735"/>
      <c r="GNU280" s="735"/>
      <c r="GNV280" s="735"/>
      <c r="GNW280" s="735"/>
      <c r="GNX280" s="735"/>
      <c r="GNY280" s="735"/>
      <c r="GNZ280" s="735"/>
      <c r="GOA280" s="735"/>
      <c r="GOB280" s="735"/>
      <c r="GOC280" s="735"/>
      <c r="GOD280" s="735"/>
      <c r="GOE280" s="735"/>
      <c r="GOF280" s="735"/>
      <c r="GOG280" s="735"/>
      <c r="GOH280" s="735"/>
      <c r="GOI280" s="735"/>
      <c r="GOJ280" s="735"/>
      <c r="GOK280" s="735"/>
      <c r="GOL280" s="735"/>
      <c r="GOM280" s="735"/>
      <c r="GON280" s="735"/>
      <c r="GOO280" s="735"/>
      <c r="GOP280" s="735"/>
      <c r="GOQ280" s="735"/>
      <c r="GOR280" s="735"/>
      <c r="GOS280" s="735"/>
      <c r="GOT280" s="735"/>
      <c r="GOU280" s="735"/>
      <c r="GOV280" s="735"/>
      <c r="GOW280" s="732"/>
      <c r="GOX280" s="732"/>
      <c r="GOY280" s="732"/>
      <c r="GOZ280" s="732"/>
      <c r="GPA280" s="732"/>
      <c r="GPB280" s="732"/>
      <c r="GPC280" s="732"/>
      <c r="GPD280" s="732"/>
      <c r="GPE280" s="732"/>
      <c r="GPF280" s="732"/>
      <c r="GPG280" s="732"/>
      <c r="GPH280" s="732"/>
      <c r="GPI280" s="732"/>
      <c r="GPJ280" s="732"/>
      <c r="GPK280" s="732"/>
      <c r="GPL280" s="732"/>
      <c r="GPM280" s="732"/>
      <c r="GPN280" s="732"/>
      <c r="GPO280" s="732"/>
      <c r="GPP280" s="732"/>
      <c r="GPQ280" s="732"/>
      <c r="GPR280" s="732"/>
      <c r="GPS280" s="732"/>
      <c r="GPT280" s="732"/>
      <c r="GPU280" s="733"/>
      <c r="GPV280" s="733"/>
      <c r="GPW280" s="733"/>
      <c r="GPX280" s="733"/>
      <c r="GPY280" s="733"/>
      <c r="GPZ280" s="732"/>
      <c r="GQA280" s="732"/>
      <c r="GQB280" s="733"/>
      <c r="GQC280" s="733"/>
      <c r="GQD280" s="732"/>
      <c r="GQE280" s="732"/>
      <c r="GQF280" s="733"/>
      <c r="GQG280" s="733"/>
      <c r="GQH280" s="732"/>
      <c r="GQI280" s="732"/>
      <c r="GQJ280" s="732"/>
      <c r="GQK280" s="732"/>
      <c r="GQL280" s="732"/>
      <c r="GQM280" s="732"/>
      <c r="GQN280" s="732"/>
      <c r="GQO280" s="733"/>
      <c r="GQP280" s="733"/>
      <c r="GQQ280" s="732"/>
      <c r="GQR280" s="732"/>
      <c r="GQS280" s="733"/>
      <c r="GQT280" s="733"/>
      <c r="GQU280" s="732"/>
      <c r="GQV280" s="732"/>
      <c r="GQW280" s="732"/>
      <c r="GQX280" s="732"/>
      <c r="GQY280" s="732"/>
      <c r="GQZ280" s="731"/>
      <c r="GRA280" s="734"/>
      <c r="GRB280" s="732"/>
      <c r="GRC280" s="732"/>
      <c r="GRD280" s="732"/>
      <c r="GRE280" s="732"/>
      <c r="GRF280" s="732"/>
      <c r="GRG280" s="732"/>
      <c r="GRH280" s="732"/>
      <c r="GRI280" s="735"/>
      <c r="GRJ280" s="735"/>
      <c r="GRK280" s="735"/>
      <c r="GRL280" s="735"/>
      <c r="GRM280" s="735"/>
      <c r="GRN280" s="735"/>
      <c r="GRO280" s="735"/>
      <c r="GRP280" s="735"/>
      <c r="GRQ280" s="735"/>
      <c r="GRR280" s="735"/>
      <c r="GRS280" s="735"/>
      <c r="GRT280" s="735"/>
      <c r="GRU280" s="735"/>
      <c r="GRV280" s="735"/>
      <c r="GRW280" s="735"/>
      <c r="GRX280" s="735"/>
      <c r="GRY280" s="735"/>
      <c r="GRZ280" s="735"/>
      <c r="GSA280" s="735"/>
      <c r="GSB280" s="735"/>
      <c r="GSC280" s="735"/>
      <c r="GSD280" s="735"/>
      <c r="GSE280" s="735"/>
      <c r="GSF280" s="735"/>
      <c r="GSG280" s="735"/>
      <c r="GSH280" s="735"/>
      <c r="GSI280" s="735"/>
      <c r="GSJ280" s="735"/>
      <c r="GSK280" s="735"/>
      <c r="GSL280" s="735"/>
      <c r="GSM280" s="735"/>
      <c r="GSN280" s="735"/>
      <c r="GSO280" s="735"/>
      <c r="GSP280" s="735"/>
      <c r="GSQ280" s="735"/>
      <c r="GSR280" s="735"/>
      <c r="GSS280" s="735"/>
      <c r="GST280" s="735"/>
      <c r="GSU280" s="735"/>
      <c r="GSV280" s="735"/>
      <c r="GSW280" s="735"/>
      <c r="GSX280" s="735"/>
      <c r="GSY280" s="735"/>
      <c r="GSZ280" s="735"/>
      <c r="GTA280" s="732"/>
      <c r="GTB280" s="732"/>
      <c r="GTC280" s="732"/>
      <c r="GTD280" s="732"/>
      <c r="GTE280" s="732"/>
      <c r="GTF280" s="732"/>
      <c r="GTG280" s="732"/>
      <c r="GTH280" s="732"/>
      <c r="GTI280" s="732"/>
      <c r="GTJ280" s="732"/>
      <c r="GTK280" s="732"/>
      <c r="GTL280" s="732"/>
      <c r="GTM280" s="732"/>
      <c r="GTN280" s="732"/>
      <c r="GTO280" s="732"/>
      <c r="GTP280" s="732"/>
      <c r="GTQ280" s="732"/>
      <c r="GTR280" s="732"/>
      <c r="GTS280" s="732"/>
      <c r="GTT280" s="732"/>
      <c r="GTU280" s="732"/>
      <c r="GTV280" s="732"/>
      <c r="GTW280" s="732"/>
      <c r="GTX280" s="732"/>
      <c r="GTY280" s="733"/>
      <c r="GTZ280" s="733"/>
      <c r="GUA280" s="733"/>
      <c r="GUB280" s="733"/>
      <c r="GUC280" s="733"/>
      <c r="GUD280" s="732"/>
      <c r="GUE280" s="732"/>
      <c r="GUF280" s="733"/>
      <c r="GUG280" s="733"/>
      <c r="GUH280" s="732"/>
      <c r="GUI280" s="732"/>
      <c r="GUJ280" s="733"/>
      <c r="GUK280" s="733"/>
      <c r="GUL280" s="732"/>
      <c r="GUM280" s="732"/>
      <c r="GUN280" s="732"/>
      <c r="GUO280" s="732"/>
      <c r="GUP280" s="732"/>
      <c r="GUQ280" s="732"/>
      <c r="GUR280" s="732"/>
      <c r="GUS280" s="733"/>
      <c r="GUT280" s="733"/>
      <c r="GUU280" s="732"/>
      <c r="GUV280" s="732"/>
      <c r="GUW280" s="733"/>
      <c r="GUX280" s="733"/>
      <c r="GUY280" s="732"/>
      <c r="GUZ280" s="732"/>
      <c r="GVA280" s="732"/>
      <c r="GVB280" s="732"/>
      <c r="GVC280" s="732"/>
      <c r="GVD280" s="731"/>
      <c r="GVE280" s="734"/>
      <c r="GVF280" s="732"/>
      <c r="GVG280" s="732"/>
      <c r="GVH280" s="732"/>
      <c r="GVI280" s="732"/>
      <c r="GVJ280" s="732"/>
      <c r="GVK280" s="732"/>
      <c r="GVL280" s="732"/>
      <c r="GVM280" s="735"/>
      <c r="GVN280" s="735"/>
      <c r="GVO280" s="735"/>
      <c r="GVP280" s="735"/>
      <c r="GVQ280" s="735"/>
      <c r="GVR280" s="735"/>
      <c r="GVS280" s="735"/>
      <c r="GVT280" s="735"/>
      <c r="GVU280" s="735"/>
      <c r="GVV280" s="735"/>
      <c r="GVW280" s="735"/>
      <c r="GVX280" s="735"/>
      <c r="GVY280" s="735"/>
      <c r="GVZ280" s="735"/>
      <c r="GWA280" s="735"/>
      <c r="GWB280" s="735"/>
      <c r="GWC280" s="735"/>
      <c r="GWD280" s="735"/>
      <c r="GWE280" s="735"/>
      <c r="GWF280" s="735"/>
      <c r="GWG280" s="735"/>
      <c r="GWH280" s="735"/>
      <c r="GWI280" s="735"/>
      <c r="GWJ280" s="735"/>
      <c r="GWK280" s="735"/>
      <c r="GWL280" s="735"/>
      <c r="GWM280" s="735"/>
      <c r="GWN280" s="735"/>
      <c r="GWO280" s="735"/>
      <c r="GWP280" s="735"/>
      <c r="GWQ280" s="735"/>
      <c r="GWR280" s="735"/>
      <c r="GWS280" s="735"/>
      <c r="GWT280" s="735"/>
      <c r="GWU280" s="735"/>
      <c r="GWV280" s="735"/>
      <c r="GWW280" s="735"/>
      <c r="GWX280" s="735"/>
      <c r="GWY280" s="735"/>
      <c r="GWZ280" s="735"/>
      <c r="GXA280" s="735"/>
      <c r="GXB280" s="735"/>
      <c r="GXC280" s="735"/>
      <c r="GXD280" s="735"/>
      <c r="GXE280" s="732"/>
      <c r="GXF280" s="732"/>
      <c r="GXG280" s="732"/>
      <c r="GXH280" s="732"/>
      <c r="GXI280" s="732"/>
      <c r="GXJ280" s="732"/>
      <c r="GXK280" s="732"/>
      <c r="GXL280" s="732"/>
      <c r="GXM280" s="732"/>
      <c r="GXN280" s="732"/>
      <c r="GXO280" s="732"/>
      <c r="GXP280" s="732"/>
      <c r="GXQ280" s="732"/>
      <c r="GXR280" s="732"/>
      <c r="GXS280" s="732"/>
      <c r="GXT280" s="732"/>
      <c r="GXU280" s="732"/>
      <c r="GXV280" s="732"/>
      <c r="GXW280" s="732"/>
      <c r="GXX280" s="732"/>
      <c r="GXY280" s="732"/>
      <c r="GXZ280" s="732"/>
      <c r="GYA280" s="732"/>
      <c r="GYB280" s="732"/>
      <c r="GYC280" s="733"/>
      <c r="GYD280" s="733"/>
      <c r="GYE280" s="733"/>
      <c r="GYF280" s="733"/>
      <c r="GYG280" s="733"/>
      <c r="GYH280" s="732"/>
      <c r="GYI280" s="732"/>
      <c r="GYJ280" s="733"/>
      <c r="GYK280" s="733"/>
      <c r="GYL280" s="732"/>
      <c r="GYM280" s="732"/>
      <c r="GYN280" s="733"/>
      <c r="GYO280" s="733"/>
      <c r="GYP280" s="732"/>
      <c r="GYQ280" s="732"/>
      <c r="GYR280" s="732"/>
      <c r="GYS280" s="732"/>
      <c r="GYT280" s="732"/>
      <c r="GYU280" s="732"/>
      <c r="GYV280" s="732"/>
      <c r="GYW280" s="733"/>
      <c r="GYX280" s="733"/>
      <c r="GYY280" s="732"/>
      <c r="GYZ280" s="732"/>
      <c r="GZA280" s="733"/>
      <c r="GZB280" s="733"/>
      <c r="GZC280" s="732"/>
      <c r="GZD280" s="732"/>
      <c r="GZE280" s="732"/>
      <c r="GZF280" s="732"/>
      <c r="GZG280" s="732"/>
      <c r="GZH280" s="731"/>
      <c r="GZI280" s="734"/>
      <c r="GZJ280" s="732"/>
      <c r="GZK280" s="732"/>
      <c r="GZL280" s="732"/>
      <c r="GZM280" s="732"/>
      <c r="GZN280" s="732"/>
      <c r="GZO280" s="732"/>
      <c r="GZP280" s="732"/>
      <c r="GZQ280" s="735"/>
      <c r="GZR280" s="735"/>
      <c r="GZS280" s="735"/>
      <c r="GZT280" s="735"/>
      <c r="GZU280" s="735"/>
      <c r="GZV280" s="735"/>
      <c r="GZW280" s="735"/>
      <c r="GZX280" s="735"/>
      <c r="GZY280" s="735"/>
      <c r="GZZ280" s="735"/>
      <c r="HAA280" s="735"/>
      <c r="HAB280" s="735"/>
      <c r="HAC280" s="735"/>
      <c r="HAD280" s="735"/>
      <c r="HAE280" s="735"/>
      <c r="HAF280" s="735"/>
      <c r="HAG280" s="735"/>
      <c r="HAH280" s="735"/>
      <c r="HAI280" s="735"/>
      <c r="HAJ280" s="735"/>
      <c r="HAK280" s="735"/>
      <c r="HAL280" s="735"/>
      <c r="HAM280" s="735"/>
      <c r="HAN280" s="735"/>
      <c r="HAO280" s="735"/>
      <c r="HAP280" s="735"/>
      <c r="HAQ280" s="735"/>
      <c r="HAR280" s="735"/>
      <c r="HAS280" s="735"/>
      <c r="HAT280" s="735"/>
      <c r="HAU280" s="735"/>
      <c r="HAV280" s="735"/>
      <c r="HAW280" s="735"/>
      <c r="HAX280" s="735"/>
      <c r="HAY280" s="735"/>
      <c r="HAZ280" s="735"/>
      <c r="HBA280" s="735"/>
      <c r="HBB280" s="735"/>
      <c r="HBC280" s="735"/>
      <c r="HBD280" s="735"/>
      <c r="HBE280" s="735"/>
      <c r="HBF280" s="735"/>
      <c r="HBG280" s="735"/>
      <c r="HBH280" s="735"/>
      <c r="HBI280" s="732"/>
      <c r="HBJ280" s="732"/>
      <c r="HBK280" s="732"/>
      <c r="HBL280" s="732"/>
      <c r="HBM280" s="732"/>
      <c r="HBN280" s="732"/>
      <c r="HBO280" s="732"/>
      <c r="HBP280" s="732"/>
      <c r="HBQ280" s="732"/>
      <c r="HBR280" s="732"/>
      <c r="HBS280" s="732"/>
      <c r="HBT280" s="732"/>
      <c r="HBU280" s="732"/>
      <c r="HBV280" s="732"/>
      <c r="HBW280" s="732"/>
      <c r="HBX280" s="732"/>
      <c r="HBY280" s="732"/>
      <c r="HBZ280" s="732"/>
      <c r="HCA280" s="732"/>
      <c r="HCB280" s="732"/>
      <c r="HCC280" s="732"/>
      <c r="HCD280" s="732"/>
      <c r="HCE280" s="732"/>
      <c r="HCF280" s="732"/>
      <c r="HCG280" s="733"/>
      <c r="HCH280" s="733"/>
      <c r="HCI280" s="733"/>
      <c r="HCJ280" s="733"/>
      <c r="HCK280" s="733"/>
      <c r="HCL280" s="732"/>
      <c r="HCM280" s="732"/>
      <c r="HCN280" s="733"/>
      <c r="HCO280" s="733"/>
      <c r="HCP280" s="732"/>
      <c r="HCQ280" s="732"/>
      <c r="HCR280" s="733"/>
      <c r="HCS280" s="733"/>
      <c r="HCT280" s="732"/>
      <c r="HCU280" s="732"/>
      <c r="HCV280" s="732"/>
      <c r="HCW280" s="732"/>
      <c r="HCX280" s="732"/>
      <c r="HCY280" s="732"/>
      <c r="HCZ280" s="732"/>
      <c r="HDA280" s="733"/>
      <c r="HDB280" s="733"/>
      <c r="HDC280" s="732"/>
      <c r="HDD280" s="732"/>
      <c r="HDE280" s="733"/>
      <c r="HDF280" s="733"/>
      <c r="HDG280" s="732"/>
      <c r="HDH280" s="732"/>
      <c r="HDI280" s="732"/>
      <c r="HDJ280" s="732"/>
      <c r="HDK280" s="732"/>
      <c r="HDL280" s="731"/>
      <c r="HDM280" s="734"/>
      <c r="HDN280" s="732"/>
      <c r="HDO280" s="732"/>
      <c r="HDP280" s="732"/>
      <c r="HDQ280" s="732"/>
      <c r="HDR280" s="732"/>
      <c r="HDS280" s="732"/>
      <c r="HDT280" s="732"/>
      <c r="HDU280" s="735"/>
      <c r="HDV280" s="735"/>
      <c r="HDW280" s="735"/>
      <c r="HDX280" s="735"/>
      <c r="HDY280" s="735"/>
      <c r="HDZ280" s="735"/>
      <c r="HEA280" s="735"/>
      <c r="HEB280" s="735"/>
      <c r="HEC280" s="735"/>
      <c r="HED280" s="735"/>
      <c r="HEE280" s="735"/>
      <c r="HEF280" s="735"/>
      <c r="HEG280" s="735"/>
      <c r="HEH280" s="735"/>
      <c r="HEI280" s="735"/>
      <c r="HEJ280" s="735"/>
      <c r="HEK280" s="735"/>
      <c r="HEL280" s="735"/>
      <c r="HEM280" s="735"/>
      <c r="HEN280" s="735"/>
      <c r="HEO280" s="735"/>
      <c r="HEP280" s="735"/>
      <c r="HEQ280" s="735"/>
      <c r="HER280" s="735"/>
      <c r="HES280" s="735"/>
      <c r="HET280" s="735"/>
      <c r="HEU280" s="735"/>
      <c r="HEV280" s="735"/>
      <c r="HEW280" s="735"/>
      <c r="HEX280" s="735"/>
      <c r="HEY280" s="735"/>
      <c r="HEZ280" s="735"/>
      <c r="HFA280" s="735"/>
      <c r="HFB280" s="735"/>
      <c r="HFC280" s="735"/>
      <c r="HFD280" s="735"/>
      <c r="HFE280" s="735"/>
      <c r="HFF280" s="735"/>
      <c r="HFG280" s="735"/>
      <c r="HFH280" s="735"/>
      <c r="HFI280" s="735"/>
      <c r="HFJ280" s="735"/>
      <c r="HFK280" s="735"/>
      <c r="HFL280" s="735"/>
      <c r="HFM280" s="732"/>
      <c r="HFN280" s="732"/>
      <c r="HFO280" s="732"/>
      <c r="HFP280" s="732"/>
      <c r="HFQ280" s="732"/>
      <c r="HFR280" s="732"/>
      <c r="HFS280" s="732"/>
      <c r="HFT280" s="732"/>
      <c r="HFU280" s="732"/>
      <c r="HFV280" s="732"/>
      <c r="HFW280" s="732"/>
      <c r="HFX280" s="732"/>
      <c r="HFY280" s="732"/>
      <c r="HFZ280" s="732"/>
      <c r="HGA280" s="732"/>
      <c r="HGB280" s="732"/>
      <c r="HGC280" s="732"/>
      <c r="HGD280" s="732"/>
      <c r="HGE280" s="732"/>
      <c r="HGF280" s="732"/>
      <c r="HGG280" s="732"/>
      <c r="HGH280" s="732"/>
      <c r="HGI280" s="732"/>
      <c r="HGJ280" s="732"/>
      <c r="HGK280" s="733"/>
      <c r="HGL280" s="733"/>
      <c r="HGM280" s="733"/>
      <c r="HGN280" s="733"/>
      <c r="HGO280" s="733"/>
      <c r="HGP280" s="732"/>
      <c r="HGQ280" s="732"/>
      <c r="HGR280" s="733"/>
      <c r="HGS280" s="733"/>
      <c r="HGT280" s="732"/>
      <c r="HGU280" s="732"/>
      <c r="HGV280" s="733"/>
      <c r="HGW280" s="733"/>
      <c r="HGX280" s="732"/>
      <c r="HGY280" s="732"/>
      <c r="HGZ280" s="732"/>
      <c r="HHA280" s="732"/>
      <c r="HHB280" s="732"/>
      <c r="HHC280" s="732"/>
      <c r="HHD280" s="732"/>
      <c r="HHE280" s="733"/>
      <c r="HHF280" s="733"/>
      <c r="HHG280" s="732"/>
      <c r="HHH280" s="732"/>
      <c r="HHI280" s="733"/>
      <c r="HHJ280" s="733"/>
      <c r="HHK280" s="732"/>
      <c r="HHL280" s="732"/>
      <c r="HHM280" s="732"/>
      <c r="HHN280" s="732"/>
      <c r="HHO280" s="732"/>
      <c r="HHP280" s="731"/>
      <c r="HHQ280" s="734"/>
      <c r="HHR280" s="732"/>
      <c r="HHS280" s="732"/>
      <c r="HHT280" s="732"/>
      <c r="HHU280" s="732"/>
      <c r="HHV280" s="732"/>
      <c r="HHW280" s="732"/>
      <c r="HHX280" s="732"/>
      <c r="HHY280" s="735"/>
      <c r="HHZ280" s="735"/>
      <c r="HIA280" s="735"/>
      <c r="HIB280" s="735"/>
      <c r="HIC280" s="735"/>
      <c r="HID280" s="735"/>
      <c r="HIE280" s="735"/>
      <c r="HIF280" s="735"/>
      <c r="HIG280" s="735"/>
      <c r="HIH280" s="735"/>
      <c r="HII280" s="735"/>
      <c r="HIJ280" s="735"/>
      <c r="HIK280" s="735"/>
      <c r="HIL280" s="735"/>
      <c r="HIM280" s="735"/>
      <c r="HIN280" s="735"/>
      <c r="HIO280" s="735"/>
      <c r="HIP280" s="735"/>
      <c r="HIQ280" s="735"/>
      <c r="HIR280" s="735"/>
      <c r="HIS280" s="735"/>
      <c r="HIT280" s="735"/>
      <c r="HIU280" s="735"/>
      <c r="HIV280" s="735"/>
      <c r="HIW280" s="735"/>
      <c r="HIX280" s="735"/>
      <c r="HIY280" s="735"/>
      <c r="HIZ280" s="735"/>
      <c r="HJA280" s="735"/>
      <c r="HJB280" s="735"/>
      <c r="HJC280" s="735"/>
      <c r="HJD280" s="735"/>
      <c r="HJE280" s="735"/>
      <c r="HJF280" s="735"/>
      <c r="HJG280" s="735"/>
      <c r="HJH280" s="735"/>
      <c r="HJI280" s="735"/>
      <c r="HJJ280" s="735"/>
      <c r="HJK280" s="735"/>
      <c r="HJL280" s="735"/>
      <c r="HJM280" s="735"/>
      <c r="HJN280" s="735"/>
      <c r="HJO280" s="735"/>
      <c r="HJP280" s="735"/>
      <c r="HJQ280" s="732"/>
      <c r="HJR280" s="732"/>
      <c r="HJS280" s="732"/>
      <c r="HJT280" s="732"/>
      <c r="HJU280" s="732"/>
      <c r="HJV280" s="732"/>
      <c r="HJW280" s="732"/>
      <c r="HJX280" s="732"/>
      <c r="HJY280" s="732"/>
      <c r="HJZ280" s="732"/>
      <c r="HKA280" s="732"/>
      <c r="HKB280" s="732"/>
      <c r="HKC280" s="732"/>
      <c r="HKD280" s="732"/>
      <c r="HKE280" s="732"/>
      <c r="HKF280" s="732"/>
      <c r="HKG280" s="732"/>
      <c r="HKH280" s="732"/>
      <c r="HKI280" s="732"/>
      <c r="HKJ280" s="732"/>
      <c r="HKK280" s="732"/>
      <c r="HKL280" s="732"/>
      <c r="HKM280" s="732"/>
      <c r="HKN280" s="732"/>
      <c r="HKO280" s="733"/>
      <c r="HKP280" s="733"/>
      <c r="HKQ280" s="733"/>
      <c r="HKR280" s="733"/>
      <c r="HKS280" s="733"/>
      <c r="HKT280" s="732"/>
      <c r="HKU280" s="732"/>
      <c r="HKV280" s="733"/>
      <c r="HKW280" s="733"/>
      <c r="HKX280" s="732"/>
      <c r="HKY280" s="732"/>
      <c r="HKZ280" s="733"/>
      <c r="HLA280" s="733"/>
      <c r="HLB280" s="732"/>
      <c r="HLC280" s="732"/>
      <c r="HLD280" s="732"/>
      <c r="HLE280" s="732"/>
      <c r="HLF280" s="732"/>
      <c r="HLG280" s="732"/>
      <c r="HLH280" s="732"/>
      <c r="HLI280" s="733"/>
      <c r="HLJ280" s="733"/>
      <c r="HLK280" s="732"/>
      <c r="HLL280" s="732"/>
      <c r="HLM280" s="733"/>
      <c r="HLN280" s="733"/>
      <c r="HLO280" s="732"/>
      <c r="HLP280" s="732"/>
      <c r="HLQ280" s="732"/>
      <c r="HLR280" s="732"/>
      <c r="HLS280" s="732"/>
      <c r="HLT280" s="731"/>
      <c r="HLU280" s="734"/>
      <c r="HLV280" s="732"/>
      <c r="HLW280" s="732"/>
      <c r="HLX280" s="732"/>
      <c r="HLY280" s="732"/>
      <c r="HLZ280" s="732"/>
      <c r="HMA280" s="732"/>
      <c r="HMB280" s="732"/>
      <c r="HMC280" s="735"/>
      <c r="HMD280" s="735"/>
      <c r="HME280" s="735"/>
      <c r="HMF280" s="735"/>
      <c r="HMG280" s="735"/>
      <c r="HMH280" s="735"/>
      <c r="HMI280" s="735"/>
      <c r="HMJ280" s="735"/>
      <c r="HMK280" s="735"/>
      <c r="HML280" s="735"/>
      <c r="HMM280" s="735"/>
      <c r="HMN280" s="735"/>
      <c r="HMO280" s="735"/>
      <c r="HMP280" s="735"/>
      <c r="HMQ280" s="735"/>
      <c r="HMR280" s="735"/>
      <c r="HMS280" s="735"/>
      <c r="HMT280" s="735"/>
      <c r="HMU280" s="735"/>
      <c r="HMV280" s="735"/>
      <c r="HMW280" s="735"/>
      <c r="HMX280" s="735"/>
      <c r="HMY280" s="735"/>
      <c r="HMZ280" s="735"/>
      <c r="HNA280" s="735"/>
      <c r="HNB280" s="735"/>
      <c r="HNC280" s="735"/>
      <c r="HND280" s="735"/>
      <c r="HNE280" s="735"/>
      <c r="HNF280" s="735"/>
      <c r="HNG280" s="735"/>
      <c r="HNH280" s="735"/>
      <c r="HNI280" s="735"/>
      <c r="HNJ280" s="735"/>
      <c r="HNK280" s="735"/>
      <c r="HNL280" s="735"/>
      <c r="HNM280" s="735"/>
      <c r="HNN280" s="735"/>
      <c r="HNO280" s="735"/>
      <c r="HNP280" s="735"/>
      <c r="HNQ280" s="735"/>
      <c r="HNR280" s="735"/>
      <c r="HNS280" s="735"/>
      <c r="HNT280" s="735"/>
      <c r="HNU280" s="732"/>
      <c r="HNV280" s="732"/>
      <c r="HNW280" s="732"/>
      <c r="HNX280" s="732"/>
      <c r="HNY280" s="732"/>
      <c r="HNZ280" s="732"/>
      <c r="HOA280" s="732"/>
      <c r="HOB280" s="732"/>
      <c r="HOC280" s="732"/>
      <c r="HOD280" s="732"/>
      <c r="HOE280" s="732"/>
      <c r="HOF280" s="732"/>
      <c r="HOG280" s="732"/>
      <c r="HOH280" s="732"/>
      <c r="HOI280" s="732"/>
      <c r="HOJ280" s="732"/>
      <c r="HOK280" s="732"/>
      <c r="HOL280" s="732"/>
      <c r="HOM280" s="732"/>
      <c r="HON280" s="732"/>
      <c r="HOO280" s="732"/>
      <c r="HOP280" s="732"/>
      <c r="HOQ280" s="732"/>
      <c r="HOR280" s="732"/>
      <c r="HOS280" s="733"/>
      <c r="HOT280" s="733"/>
      <c r="HOU280" s="733"/>
      <c r="HOV280" s="733"/>
      <c r="HOW280" s="733"/>
      <c r="HOX280" s="732"/>
      <c r="HOY280" s="732"/>
      <c r="HOZ280" s="733"/>
      <c r="HPA280" s="733"/>
      <c r="HPB280" s="732"/>
      <c r="HPC280" s="732"/>
      <c r="HPD280" s="733"/>
      <c r="HPE280" s="733"/>
      <c r="HPF280" s="732"/>
      <c r="HPG280" s="732"/>
      <c r="HPH280" s="732"/>
      <c r="HPI280" s="732"/>
      <c r="HPJ280" s="732"/>
      <c r="HPK280" s="732"/>
      <c r="HPL280" s="732"/>
      <c r="HPM280" s="733"/>
      <c r="HPN280" s="733"/>
      <c r="HPO280" s="732"/>
      <c r="HPP280" s="732"/>
      <c r="HPQ280" s="733"/>
      <c r="HPR280" s="733"/>
      <c r="HPS280" s="732"/>
      <c r="HPT280" s="732"/>
      <c r="HPU280" s="732"/>
      <c r="HPV280" s="732"/>
      <c r="HPW280" s="732"/>
      <c r="HPX280" s="731"/>
      <c r="HPY280" s="734"/>
      <c r="HPZ280" s="732"/>
      <c r="HQA280" s="732"/>
      <c r="HQB280" s="732"/>
      <c r="HQC280" s="732"/>
      <c r="HQD280" s="732"/>
      <c r="HQE280" s="732"/>
      <c r="HQF280" s="732"/>
      <c r="HQG280" s="735"/>
      <c r="HQH280" s="735"/>
      <c r="HQI280" s="735"/>
      <c r="HQJ280" s="735"/>
      <c r="HQK280" s="735"/>
      <c r="HQL280" s="735"/>
      <c r="HQM280" s="735"/>
      <c r="HQN280" s="735"/>
      <c r="HQO280" s="735"/>
      <c r="HQP280" s="735"/>
      <c r="HQQ280" s="735"/>
      <c r="HQR280" s="735"/>
      <c r="HQS280" s="735"/>
      <c r="HQT280" s="735"/>
      <c r="HQU280" s="735"/>
      <c r="HQV280" s="735"/>
      <c r="HQW280" s="735"/>
      <c r="HQX280" s="735"/>
      <c r="HQY280" s="735"/>
      <c r="HQZ280" s="735"/>
      <c r="HRA280" s="735"/>
      <c r="HRB280" s="735"/>
      <c r="HRC280" s="735"/>
      <c r="HRD280" s="735"/>
      <c r="HRE280" s="735"/>
      <c r="HRF280" s="735"/>
      <c r="HRG280" s="735"/>
      <c r="HRH280" s="735"/>
      <c r="HRI280" s="735"/>
      <c r="HRJ280" s="735"/>
      <c r="HRK280" s="735"/>
      <c r="HRL280" s="735"/>
      <c r="HRM280" s="735"/>
      <c r="HRN280" s="735"/>
      <c r="HRO280" s="735"/>
      <c r="HRP280" s="735"/>
      <c r="HRQ280" s="735"/>
      <c r="HRR280" s="735"/>
      <c r="HRS280" s="735"/>
      <c r="HRT280" s="735"/>
      <c r="HRU280" s="735"/>
      <c r="HRV280" s="735"/>
      <c r="HRW280" s="735"/>
      <c r="HRX280" s="735"/>
      <c r="HRY280" s="732"/>
      <c r="HRZ280" s="732"/>
      <c r="HSA280" s="732"/>
      <c r="HSB280" s="732"/>
      <c r="HSC280" s="732"/>
      <c r="HSD280" s="732"/>
      <c r="HSE280" s="732"/>
      <c r="HSF280" s="732"/>
      <c r="HSG280" s="732"/>
      <c r="HSH280" s="732"/>
      <c r="HSI280" s="732"/>
      <c r="HSJ280" s="732"/>
      <c r="HSK280" s="732"/>
      <c r="HSL280" s="732"/>
      <c r="HSM280" s="732"/>
      <c r="HSN280" s="732"/>
      <c r="HSO280" s="732"/>
      <c r="HSP280" s="732"/>
      <c r="HSQ280" s="732"/>
      <c r="HSR280" s="732"/>
      <c r="HSS280" s="732"/>
      <c r="HST280" s="732"/>
      <c r="HSU280" s="732"/>
      <c r="HSV280" s="732"/>
      <c r="HSW280" s="733"/>
      <c r="HSX280" s="733"/>
      <c r="HSY280" s="733"/>
      <c r="HSZ280" s="733"/>
      <c r="HTA280" s="733"/>
      <c r="HTB280" s="732"/>
      <c r="HTC280" s="732"/>
      <c r="HTD280" s="733"/>
      <c r="HTE280" s="733"/>
      <c r="HTF280" s="732"/>
      <c r="HTG280" s="732"/>
      <c r="HTH280" s="733"/>
      <c r="HTI280" s="733"/>
      <c r="HTJ280" s="732"/>
      <c r="HTK280" s="732"/>
      <c r="HTL280" s="732"/>
      <c r="HTM280" s="732"/>
      <c r="HTN280" s="732"/>
      <c r="HTO280" s="732"/>
      <c r="HTP280" s="732"/>
      <c r="HTQ280" s="733"/>
      <c r="HTR280" s="733"/>
      <c r="HTS280" s="732"/>
      <c r="HTT280" s="732"/>
      <c r="HTU280" s="733"/>
      <c r="HTV280" s="733"/>
      <c r="HTW280" s="732"/>
      <c r="HTX280" s="732"/>
      <c r="HTY280" s="732"/>
      <c r="HTZ280" s="732"/>
      <c r="HUA280" s="732"/>
      <c r="HUB280" s="731"/>
      <c r="HUC280" s="734"/>
      <c r="HUD280" s="732"/>
      <c r="HUE280" s="732"/>
      <c r="HUF280" s="732"/>
      <c r="HUG280" s="732"/>
      <c r="HUH280" s="732"/>
      <c r="HUI280" s="732"/>
      <c r="HUJ280" s="732"/>
      <c r="HUK280" s="735"/>
      <c r="HUL280" s="735"/>
      <c r="HUM280" s="735"/>
      <c r="HUN280" s="735"/>
      <c r="HUO280" s="735"/>
      <c r="HUP280" s="735"/>
      <c r="HUQ280" s="735"/>
      <c r="HUR280" s="735"/>
      <c r="HUS280" s="735"/>
      <c r="HUT280" s="735"/>
      <c r="HUU280" s="735"/>
      <c r="HUV280" s="735"/>
      <c r="HUW280" s="735"/>
      <c r="HUX280" s="735"/>
      <c r="HUY280" s="735"/>
      <c r="HUZ280" s="735"/>
      <c r="HVA280" s="735"/>
      <c r="HVB280" s="735"/>
      <c r="HVC280" s="735"/>
      <c r="HVD280" s="735"/>
      <c r="HVE280" s="735"/>
      <c r="HVF280" s="735"/>
      <c r="HVG280" s="735"/>
      <c r="HVH280" s="735"/>
      <c r="HVI280" s="735"/>
      <c r="HVJ280" s="735"/>
      <c r="HVK280" s="735"/>
      <c r="HVL280" s="735"/>
      <c r="HVM280" s="735"/>
      <c r="HVN280" s="735"/>
      <c r="HVO280" s="735"/>
      <c r="HVP280" s="735"/>
      <c r="HVQ280" s="735"/>
      <c r="HVR280" s="735"/>
      <c r="HVS280" s="735"/>
      <c r="HVT280" s="735"/>
      <c r="HVU280" s="735"/>
      <c r="HVV280" s="735"/>
      <c r="HVW280" s="735"/>
      <c r="HVX280" s="735"/>
      <c r="HVY280" s="735"/>
      <c r="HVZ280" s="735"/>
      <c r="HWA280" s="735"/>
      <c r="HWB280" s="735"/>
      <c r="HWC280" s="732"/>
      <c r="HWD280" s="732"/>
      <c r="HWE280" s="732"/>
      <c r="HWF280" s="732"/>
      <c r="HWG280" s="732"/>
      <c r="HWH280" s="732"/>
      <c r="HWI280" s="732"/>
      <c r="HWJ280" s="732"/>
      <c r="HWK280" s="732"/>
      <c r="HWL280" s="732"/>
      <c r="HWM280" s="732"/>
      <c r="HWN280" s="732"/>
      <c r="HWO280" s="732"/>
      <c r="HWP280" s="732"/>
      <c r="HWQ280" s="732"/>
      <c r="HWR280" s="732"/>
      <c r="HWS280" s="732"/>
      <c r="HWT280" s="732"/>
      <c r="HWU280" s="732"/>
      <c r="HWV280" s="732"/>
      <c r="HWW280" s="732"/>
      <c r="HWX280" s="732"/>
      <c r="HWY280" s="732"/>
      <c r="HWZ280" s="732"/>
      <c r="HXA280" s="733"/>
      <c r="HXB280" s="733"/>
      <c r="HXC280" s="733"/>
      <c r="HXD280" s="733"/>
      <c r="HXE280" s="733"/>
      <c r="HXF280" s="732"/>
      <c r="HXG280" s="732"/>
      <c r="HXH280" s="733"/>
      <c r="HXI280" s="733"/>
      <c r="HXJ280" s="732"/>
      <c r="HXK280" s="732"/>
      <c r="HXL280" s="733"/>
      <c r="HXM280" s="733"/>
      <c r="HXN280" s="732"/>
      <c r="HXO280" s="732"/>
      <c r="HXP280" s="732"/>
      <c r="HXQ280" s="732"/>
      <c r="HXR280" s="732"/>
      <c r="HXS280" s="732"/>
      <c r="HXT280" s="732"/>
      <c r="HXU280" s="733"/>
      <c r="HXV280" s="733"/>
      <c r="HXW280" s="732"/>
      <c r="HXX280" s="732"/>
      <c r="HXY280" s="733"/>
      <c r="HXZ280" s="733"/>
      <c r="HYA280" s="732"/>
      <c r="HYB280" s="732"/>
      <c r="HYC280" s="732"/>
      <c r="HYD280" s="732"/>
      <c r="HYE280" s="732"/>
      <c r="HYF280" s="731"/>
      <c r="HYG280" s="734"/>
      <c r="HYH280" s="732"/>
      <c r="HYI280" s="732"/>
      <c r="HYJ280" s="732"/>
      <c r="HYK280" s="732"/>
      <c r="HYL280" s="732"/>
      <c r="HYM280" s="732"/>
      <c r="HYN280" s="732"/>
      <c r="HYO280" s="735"/>
      <c r="HYP280" s="735"/>
      <c r="HYQ280" s="735"/>
      <c r="HYR280" s="735"/>
      <c r="HYS280" s="735"/>
      <c r="HYT280" s="735"/>
      <c r="HYU280" s="735"/>
      <c r="HYV280" s="735"/>
      <c r="HYW280" s="735"/>
      <c r="HYX280" s="735"/>
      <c r="HYY280" s="735"/>
      <c r="HYZ280" s="735"/>
      <c r="HZA280" s="735"/>
      <c r="HZB280" s="735"/>
      <c r="HZC280" s="735"/>
      <c r="HZD280" s="735"/>
      <c r="HZE280" s="735"/>
      <c r="HZF280" s="735"/>
      <c r="HZG280" s="735"/>
      <c r="HZH280" s="735"/>
      <c r="HZI280" s="735"/>
      <c r="HZJ280" s="735"/>
      <c r="HZK280" s="735"/>
      <c r="HZL280" s="735"/>
      <c r="HZM280" s="735"/>
      <c r="HZN280" s="735"/>
      <c r="HZO280" s="735"/>
      <c r="HZP280" s="735"/>
      <c r="HZQ280" s="735"/>
      <c r="HZR280" s="735"/>
      <c r="HZS280" s="735"/>
      <c r="HZT280" s="735"/>
      <c r="HZU280" s="735"/>
      <c r="HZV280" s="735"/>
      <c r="HZW280" s="735"/>
      <c r="HZX280" s="735"/>
      <c r="HZY280" s="735"/>
      <c r="HZZ280" s="735"/>
      <c r="IAA280" s="735"/>
      <c r="IAB280" s="735"/>
      <c r="IAC280" s="735"/>
      <c r="IAD280" s="735"/>
      <c r="IAE280" s="735"/>
      <c r="IAF280" s="735"/>
      <c r="IAG280" s="732"/>
      <c r="IAH280" s="732"/>
      <c r="IAI280" s="732"/>
      <c r="IAJ280" s="732"/>
      <c r="IAK280" s="732"/>
      <c r="IAL280" s="732"/>
      <c r="IAM280" s="732"/>
      <c r="IAN280" s="732"/>
      <c r="IAO280" s="732"/>
      <c r="IAP280" s="732"/>
      <c r="IAQ280" s="732"/>
      <c r="IAR280" s="732"/>
      <c r="IAS280" s="732"/>
      <c r="IAT280" s="732"/>
      <c r="IAU280" s="732"/>
      <c r="IAV280" s="732"/>
      <c r="IAW280" s="732"/>
      <c r="IAX280" s="732"/>
      <c r="IAY280" s="732"/>
      <c r="IAZ280" s="732"/>
      <c r="IBA280" s="732"/>
      <c r="IBB280" s="732"/>
      <c r="IBC280" s="732"/>
      <c r="IBD280" s="732"/>
      <c r="IBE280" s="733"/>
      <c r="IBF280" s="733"/>
      <c r="IBG280" s="733"/>
      <c r="IBH280" s="733"/>
      <c r="IBI280" s="733"/>
      <c r="IBJ280" s="732"/>
      <c r="IBK280" s="732"/>
      <c r="IBL280" s="733"/>
      <c r="IBM280" s="733"/>
      <c r="IBN280" s="732"/>
      <c r="IBO280" s="732"/>
      <c r="IBP280" s="733"/>
      <c r="IBQ280" s="733"/>
      <c r="IBR280" s="732"/>
      <c r="IBS280" s="732"/>
      <c r="IBT280" s="732"/>
      <c r="IBU280" s="732"/>
      <c r="IBV280" s="732"/>
      <c r="IBW280" s="732"/>
      <c r="IBX280" s="732"/>
      <c r="IBY280" s="733"/>
      <c r="IBZ280" s="733"/>
      <c r="ICA280" s="732"/>
      <c r="ICB280" s="732"/>
      <c r="ICC280" s="733"/>
      <c r="ICD280" s="733"/>
      <c r="ICE280" s="732"/>
      <c r="ICF280" s="732"/>
      <c r="ICG280" s="732"/>
      <c r="ICH280" s="732"/>
      <c r="ICI280" s="732"/>
      <c r="ICJ280" s="731"/>
      <c r="ICK280" s="734"/>
      <c r="ICL280" s="732"/>
      <c r="ICM280" s="732"/>
      <c r="ICN280" s="732"/>
      <c r="ICO280" s="732"/>
      <c r="ICP280" s="732"/>
      <c r="ICQ280" s="732"/>
      <c r="ICR280" s="732"/>
      <c r="ICS280" s="735"/>
      <c r="ICT280" s="735"/>
      <c r="ICU280" s="735"/>
      <c r="ICV280" s="735"/>
      <c r="ICW280" s="735"/>
      <c r="ICX280" s="735"/>
      <c r="ICY280" s="735"/>
      <c r="ICZ280" s="735"/>
      <c r="IDA280" s="735"/>
      <c r="IDB280" s="735"/>
      <c r="IDC280" s="735"/>
      <c r="IDD280" s="735"/>
      <c r="IDE280" s="735"/>
      <c r="IDF280" s="735"/>
      <c r="IDG280" s="735"/>
      <c r="IDH280" s="735"/>
      <c r="IDI280" s="735"/>
      <c r="IDJ280" s="735"/>
      <c r="IDK280" s="735"/>
      <c r="IDL280" s="735"/>
      <c r="IDM280" s="735"/>
      <c r="IDN280" s="735"/>
      <c r="IDO280" s="735"/>
      <c r="IDP280" s="735"/>
      <c r="IDQ280" s="735"/>
      <c r="IDR280" s="735"/>
      <c r="IDS280" s="735"/>
      <c r="IDT280" s="735"/>
      <c r="IDU280" s="735"/>
      <c r="IDV280" s="735"/>
      <c r="IDW280" s="735"/>
      <c r="IDX280" s="735"/>
      <c r="IDY280" s="735"/>
      <c r="IDZ280" s="735"/>
      <c r="IEA280" s="735"/>
      <c r="IEB280" s="735"/>
      <c r="IEC280" s="735"/>
      <c r="IED280" s="735"/>
      <c r="IEE280" s="735"/>
      <c r="IEF280" s="735"/>
      <c r="IEG280" s="735"/>
      <c r="IEH280" s="735"/>
      <c r="IEI280" s="735"/>
      <c r="IEJ280" s="735"/>
      <c r="IEK280" s="732"/>
      <c r="IEL280" s="732"/>
      <c r="IEM280" s="732"/>
      <c r="IEN280" s="732"/>
      <c r="IEO280" s="732"/>
      <c r="IEP280" s="732"/>
      <c r="IEQ280" s="732"/>
      <c r="IER280" s="732"/>
      <c r="IES280" s="732"/>
      <c r="IET280" s="732"/>
      <c r="IEU280" s="732"/>
      <c r="IEV280" s="732"/>
      <c r="IEW280" s="732"/>
      <c r="IEX280" s="732"/>
      <c r="IEY280" s="732"/>
      <c r="IEZ280" s="732"/>
      <c r="IFA280" s="732"/>
      <c r="IFB280" s="732"/>
      <c r="IFC280" s="732"/>
      <c r="IFD280" s="732"/>
      <c r="IFE280" s="732"/>
      <c r="IFF280" s="732"/>
      <c r="IFG280" s="732"/>
      <c r="IFH280" s="732"/>
      <c r="IFI280" s="733"/>
      <c r="IFJ280" s="733"/>
      <c r="IFK280" s="733"/>
      <c r="IFL280" s="733"/>
      <c r="IFM280" s="733"/>
      <c r="IFN280" s="732"/>
      <c r="IFO280" s="732"/>
      <c r="IFP280" s="733"/>
      <c r="IFQ280" s="733"/>
      <c r="IFR280" s="732"/>
      <c r="IFS280" s="732"/>
      <c r="IFT280" s="733"/>
      <c r="IFU280" s="733"/>
      <c r="IFV280" s="732"/>
      <c r="IFW280" s="732"/>
      <c r="IFX280" s="732"/>
      <c r="IFY280" s="732"/>
      <c r="IFZ280" s="732"/>
      <c r="IGA280" s="732"/>
      <c r="IGB280" s="732"/>
      <c r="IGC280" s="733"/>
      <c r="IGD280" s="733"/>
      <c r="IGE280" s="732"/>
      <c r="IGF280" s="732"/>
      <c r="IGG280" s="733"/>
      <c r="IGH280" s="733"/>
      <c r="IGI280" s="732"/>
      <c r="IGJ280" s="732"/>
      <c r="IGK280" s="732"/>
      <c r="IGL280" s="732"/>
      <c r="IGM280" s="732"/>
      <c r="IGN280" s="731"/>
      <c r="IGO280" s="734"/>
      <c r="IGP280" s="732"/>
      <c r="IGQ280" s="732"/>
      <c r="IGR280" s="732"/>
      <c r="IGS280" s="732"/>
      <c r="IGT280" s="732"/>
      <c r="IGU280" s="732"/>
      <c r="IGV280" s="732"/>
      <c r="IGW280" s="735"/>
      <c r="IGX280" s="735"/>
      <c r="IGY280" s="735"/>
      <c r="IGZ280" s="735"/>
      <c r="IHA280" s="735"/>
      <c r="IHB280" s="735"/>
      <c r="IHC280" s="735"/>
      <c r="IHD280" s="735"/>
      <c r="IHE280" s="735"/>
      <c r="IHF280" s="735"/>
      <c r="IHG280" s="735"/>
      <c r="IHH280" s="735"/>
      <c r="IHI280" s="735"/>
      <c r="IHJ280" s="735"/>
      <c r="IHK280" s="735"/>
      <c r="IHL280" s="735"/>
      <c r="IHM280" s="735"/>
      <c r="IHN280" s="735"/>
      <c r="IHO280" s="735"/>
      <c r="IHP280" s="735"/>
      <c r="IHQ280" s="735"/>
      <c r="IHR280" s="735"/>
      <c r="IHS280" s="735"/>
      <c r="IHT280" s="735"/>
      <c r="IHU280" s="735"/>
      <c r="IHV280" s="735"/>
      <c r="IHW280" s="735"/>
      <c r="IHX280" s="735"/>
      <c r="IHY280" s="735"/>
      <c r="IHZ280" s="735"/>
      <c r="IIA280" s="735"/>
      <c r="IIB280" s="735"/>
      <c r="IIC280" s="735"/>
      <c r="IID280" s="735"/>
      <c r="IIE280" s="735"/>
      <c r="IIF280" s="735"/>
      <c r="IIG280" s="735"/>
      <c r="IIH280" s="735"/>
      <c r="III280" s="735"/>
      <c r="IIJ280" s="735"/>
      <c r="IIK280" s="735"/>
      <c r="IIL280" s="735"/>
      <c r="IIM280" s="735"/>
      <c r="IIN280" s="735"/>
      <c r="IIO280" s="732"/>
      <c r="IIP280" s="732"/>
      <c r="IIQ280" s="732"/>
      <c r="IIR280" s="732"/>
      <c r="IIS280" s="732"/>
      <c r="IIT280" s="732"/>
      <c r="IIU280" s="732"/>
      <c r="IIV280" s="732"/>
      <c r="IIW280" s="732"/>
      <c r="IIX280" s="732"/>
      <c r="IIY280" s="732"/>
      <c r="IIZ280" s="732"/>
      <c r="IJA280" s="732"/>
      <c r="IJB280" s="732"/>
      <c r="IJC280" s="732"/>
      <c r="IJD280" s="732"/>
      <c r="IJE280" s="732"/>
      <c r="IJF280" s="732"/>
      <c r="IJG280" s="732"/>
      <c r="IJH280" s="732"/>
      <c r="IJI280" s="732"/>
      <c r="IJJ280" s="732"/>
      <c r="IJK280" s="732"/>
      <c r="IJL280" s="732"/>
      <c r="IJM280" s="733"/>
      <c r="IJN280" s="733"/>
      <c r="IJO280" s="733"/>
      <c r="IJP280" s="733"/>
      <c r="IJQ280" s="733"/>
      <c r="IJR280" s="732"/>
      <c r="IJS280" s="732"/>
      <c r="IJT280" s="733"/>
      <c r="IJU280" s="733"/>
      <c r="IJV280" s="732"/>
      <c r="IJW280" s="732"/>
      <c r="IJX280" s="733"/>
      <c r="IJY280" s="733"/>
      <c r="IJZ280" s="732"/>
      <c r="IKA280" s="732"/>
      <c r="IKB280" s="732"/>
      <c r="IKC280" s="732"/>
      <c r="IKD280" s="732"/>
      <c r="IKE280" s="732"/>
      <c r="IKF280" s="732"/>
      <c r="IKG280" s="733"/>
      <c r="IKH280" s="733"/>
      <c r="IKI280" s="732"/>
      <c r="IKJ280" s="732"/>
      <c r="IKK280" s="733"/>
      <c r="IKL280" s="733"/>
      <c r="IKM280" s="732"/>
      <c r="IKN280" s="732"/>
      <c r="IKO280" s="732"/>
      <c r="IKP280" s="732"/>
      <c r="IKQ280" s="732"/>
      <c r="IKR280" s="731"/>
      <c r="IKS280" s="734"/>
      <c r="IKT280" s="732"/>
      <c r="IKU280" s="732"/>
      <c r="IKV280" s="732"/>
      <c r="IKW280" s="732"/>
      <c r="IKX280" s="732"/>
      <c r="IKY280" s="732"/>
      <c r="IKZ280" s="732"/>
      <c r="ILA280" s="735"/>
      <c r="ILB280" s="735"/>
      <c r="ILC280" s="735"/>
      <c r="ILD280" s="735"/>
      <c r="ILE280" s="735"/>
      <c r="ILF280" s="735"/>
      <c r="ILG280" s="735"/>
      <c r="ILH280" s="735"/>
      <c r="ILI280" s="735"/>
      <c r="ILJ280" s="735"/>
      <c r="ILK280" s="735"/>
      <c r="ILL280" s="735"/>
      <c r="ILM280" s="735"/>
      <c r="ILN280" s="735"/>
      <c r="ILO280" s="735"/>
      <c r="ILP280" s="735"/>
      <c r="ILQ280" s="735"/>
      <c r="ILR280" s="735"/>
      <c r="ILS280" s="735"/>
      <c r="ILT280" s="735"/>
      <c r="ILU280" s="735"/>
      <c r="ILV280" s="735"/>
      <c r="ILW280" s="735"/>
      <c r="ILX280" s="735"/>
      <c r="ILY280" s="735"/>
      <c r="ILZ280" s="735"/>
      <c r="IMA280" s="735"/>
      <c r="IMB280" s="735"/>
      <c r="IMC280" s="735"/>
      <c r="IMD280" s="735"/>
      <c r="IME280" s="735"/>
      <c r="IMF280" s="735"/>
      <c r="IMG280" s="735"/>
      <c r="IMH280" s="735"/>
      <c r="IMI280" s="735"/>
      <c r="IMJ280" s="735"/>
      <c r="IMK280" s="735"/>
      <c r="IML280" s="735"/>
      <c r="IMM280" s="735"/>
      <c r="IMN280" s="735"/>
      <c r="IMO280" s="735"/>
      <c r="IMP280" s="735"/>
      <c r="IMQ280" s="735"/>
      <c r="IMR280" s="735"/>
      <c r="IMS280" s="732"/>
      <c r="IMT280" s="732"/>
      <c r="IMU280" s="732"/>
      <c r="IMV280" s="732"/>
      <c r="IMW280" s="732"/>
      <c r="IMX280" s="732"/>
      <c r="IMY280" s="732"/>
      <c r="IMZ280" s="732"/>
      <c r="INA280" s="732"/>
      <c r="INB280" s="732"/>
      <c r="INC280" s="732"/>
      <c r="IND280" s="732"/>
      <c r="INE280" s="732"/>
      <c r="INF280" s="732"/>
      <c r="ING280" s="732"/>
      <c r="INH280" s="732"/>
      <c r="INI280" s="732"/>
      <c r="INJ280" s="732"/>
      <c r="INK280" s="732"/>
      <c r="INL280" s="732"/>
      <c r="INM280" s="732"/>
      <c r="INN280" s="732"/>
      <c r="INO280" s="732"/>
      <c r="INP280" s="732"/>
      <c r="INQ280" s="733"/>
      <c r="INR280" s="733"/>
      <c r="INS280" s="733"/>
      <c r="INT280" s="733"/>
      <c r="INU280" s="733"/>
      <c r="INV280" s="732"/>
      <c r="INW280" s="732"/>
      <c r="INX280" s="733"/>
      <c r="INY280" s="733"/>
      <c r="INZ280" s="732"/>
      <c r="IOA280" s="732"/>
      <c r="IOB280" s="733"/>
      <c r="IOC280" s="733"/>
      <c r="IOD280" s="732"/>
      <c r="IOE280" s="732"/>
      <c r="IOF280" s="732"/>
      <c r="IOG280" s="732"/>
      <c r="IOH280" s="732"/>
      <c r="IOI280" s="732"/>
      <c r="IOJ280" s="732"/>
      <c r="IOK280" s="733"/>
      <c r="IOL280" s="733"/>
      <c r="IOM280" s="732"/>
      <c r="ION280" s="732"/>
      <c r="IOO280" s="733"/>
      <c r="IOP280" s="733"/>
      <c r="IOQ280" s="732"/>
      <c r="IOR280" s="732"/>
      <c r="IOS280" s="732"/>
      <c r="IOT280" s="732"/>
      <c r="IOU280" s="732"/>
      <c r="IOV280" s="731"/>
      <c r="IOW280" s="734"/>
      <c r="IOX280" s="732"/>
      <c r="IOY280" s="732"/>
      <c r="IOZ280" s="732"/>
      <c r="IPA280" s="732"/>
      <c r="IPB280" s="732"/>
      <c r="IPC280" s="732"/>
      <c r="IPD280" s="732"/>
      <c r="IPE280" s="735"/>
      <c r="IPF280" s="735"/>
      <c r="IPG280" s="735"/>
      <c r="IPH280" s="735"/>
      <c r="IPI280" s="735"/>
      <c r="IPJ280" s="735"/>
      <c r="IPK280" s="735"/>
      <c r="IPL280" s="735"/>
      <c r="IPM280" s="735"/>
      <c r="IPN280" s="735"/>
      <c r="IPO280" s="735"/>
      <c r="IPP280" s="735"/>
      <c r="IPQ280" s="735"/>
      <c r="IPR280" s="735"/>
      <c r="IPS280" s="735"/>
      <c r="IPT280" s="735"/>
      <c r="IPU280" s="735"/>
      <c r="IPV280" s="735"/>
      <c r="IPW280" s="735"/>
      <c r="IPX280" s="735"/>
      <c r="IPY280" s="735"/>
      <c r="IPZ280" s="735"/>
      <c r="IQA280" s="735"/>
      <c r="IQB280" s="735"/>
      <c r="IQC280" s="735"/>
      <c r="IQD280" s="735"/>
      <c r="IQE280" s="735"/>
      <c r="IQF280" s="735"/>
      <c r="IQG280" s="735"/>
      <c r="IQH280" s="735"/>
      <c r="IQI280" s="735"/>
      <c r="IQJ280" s="735"/>
      <c r="IQK280" s="735"/>
      <c r="IQL280" s="735"/>
      <c r="IQM280" s="735"/>
      <c r="IQN280" s="735"/>
      <c r="IQO280" s="735"/>
      <c r="IQP280" s="735"/>
      <c r="IQQ280" s="735"/>
      <c r="IQR280" s="735"/>
      <c r="IQS280" s="735"/>
      <c r="IQT280" s="735"/>
      <c r="IQU280" s="735"/>
      <c r="IQV280" s="735"/>
      <c r="IQW280" s="732"/>
      <c r="IQX280" s="732"/>
      <c r="IQY280" s="732"/>
      <c r="IQZ280" s="732"/>
      <c r="IRA280" s="732"/>
      <c r="IRB280" s="732"/>
      <c r="IRC280" s="732"/>
      <c r="IRD280" s="732"/>
      <c r="IRE280" s="732"/>
      <c r="IRF280" s="732"/>
      <c r="IRG280" s="732"/>
      <c r="IRH280" s="732"/>
      <c r="IRI280" s="732"/>
      <c r="IRJ280" s="732"/>
      <c r="IRK280" s="732"/>
      <c r="IRL280" s="732"/>
      <c r="IRM280" s="732"/>
      <c r="IRN280" s="732"/>
      <c r="IRO280" s="732"/>
      <c r="IRP280" s="732"/>
      <c r="IRQ280" s="732"/>
      <c r="IRR280" s="732"/>
      <c r="IRS280" s="732"/>
      <c r="IRT280" s="732"/>
      <c r="IRU280" s="733"/>
      <c r="IRV280" s="733"/>
      <c r="IRW280" s="733"/>
      <c r="IRX280" s="733"/>
      <c r="IRY280" s="733"/>
      <c r="IRZ280" s="732"/>
      <c r="ISA280" s="732"/>
      <c r="ISB280" s="733"/>
      <c r="ISC280" s="733"/>
      <c r="ISD280" s="732"/>
      <c r="ISE280" s="732"/>
      <c r="ISF280" s="733"/>
      <c r="ISG280" s="733"/>
      <c r="ISH280" s="732"/>
      <c r="ISI280" s="732"/>
      <c r="ISJ280" s="732"/>
      <c r="ISK280" s="732"/>
      <c r="ISL280" s="732"/>
      <c r="ISM280" s="732"/>
      <c r="ISN280" s="732"/>
      <c r="ISO280" s="733"/>
      <c r="ISP280" s="733"/>
      <c r="ISQ280" s="732"/>
      <c r="ISR280" s="732"/>
      <c r="ISS280" s="733"/>
      <c r="IST280" s="733"/>
      <c r="ISU280" s="732"/>
      <c r="ISV280" s="732"/>
      <c r="ISW280" s="732"/>
      <c r="ISX280" s="732"/>
      <c r="ISY280" s="732"/>
      <c r="ISZ280" s="731"/>
      <c r="ITA280" s="734"/>
      <c r="ITB280" s="732"/>
      <c r="ITC280" s="732"/>
      <c r="ITD280" s="732"/>
      <c r="ITE280" s="732"/>
      <c r="ITF280" s="732"/>
      <c r="ITG280" s="732"/>
      <c r="ITH280" s="732"/>
      <c r="ITI280" s="735"/>
      <c r="ITJ280" s="735"/>
      <c r="ITK280" s="735"/>
      <c r="ITL280" s="735"/>
      <c r="ITM280" s="735"/>
      <c r="ITN280" s="735"/>
      <c r="ITO280" s="735"/>
      <c r="ITP280" s="735"/>
      <c r="ITQ280" s="735"/>
      <c r="ITR280" s="735"/>
      <c r="ITS280" s="735"/>
      <c r="ITT280" s="735"/>
      <c r="ITU280" s="735"/>
      <c r="ITV280" s="735"/>
      <c r="ITW280" s="735"/>
      <c r="ITX280" s="735"/>
      <c r="ITY280" s="735"/>
      <c r="ITZ280" s="735"/>
      <c r="IUA280" s="735"/>
      <c r="IUB280" s="735"/>
      <c r="IUC280" s="735"/>
      <c r="IUD280" s="735"/>
      <c r="IUE280" s="735"/>
      <c r="IUF280" s="735"/>
      <c r="IUG280" s="735"/>
      <c r="IUH280" s="735"/>
      <c r="IUI280" s="735"/>
      <c r="IUJ280" s="735"/>
      <c r="IUK280" s="735"/>
      <c r="IUL280" s="735"/>
      <c r="IUM280" s="735"/>
      <c r="IUN280" s="735"/>
      <c r="IUO280" s="735"/>
      <c r="IUP280" s="735"/>
      <c r="IUQ280" s="735"/>
      <c r="IUR280" s="735"/>
      <c r="IUS280" s="735"/>
      <c r="IUT280" s="735"/>
      <c r="IUU280" s="735"/>
      <c r="IUV280" s="735"/>
      <c r="IUW280" s="735"/>
      <c r="IUX280" s="735"/>
      <c r="IUY280" s="735"/>
      <c r="IUZ280" s="735"/>
      <c r="IVA280" s="732"/>
      <c r="IVB280" s="732"/>
      <c r="IVC280" s="732"/>
      <c r="IVD280" s="732"/>
      <c r="IVE280" s="732"/>
      <c r="IVF280" s="732"/>
      <c r="IVG280" s="732"/>
      <c r="IVH280" s="732"/>
      <c r="IVI280" s="732"/>
      <c r="IVJ280" s="732"/>
      <c r="IVK280" s="732"/>
      <c r="IVL280" s="732"/>
      <c r="IVM280" s="732"/>
      <c r="IVN280" s="732"/>
      <c r="IVO280" s="732"/>
      <c r="IVP280" s="732"/>
      <c r="IVQ280" s="732"/>
      <c r="IVR280" s="732"/>
      <c r="IVS280" s="732"/>
      <c r="IVT280" s="732"/>
      <c r="IVU280" s="732"/>
      <c r="IVV280" s="732"/>
      <c r="IVW280" s="732"/>
      <c r="IVX280" s="732"/>
      <c r="IVY280" s="733"/>
      <c r="IVZ280" s="733"/>
      <c r="IWA280" s="733"/>
      <c r="IWB280" s="733"/>
      <c r="IWC280" s="733"/>
      <c r="IWD280" s="732"/>
      <c r="IWE280" s="732"/>
      <c r="IWF280" s="733"/>
      <c r="IWG280" s="733"/>
      <c r="IWH280" s="732"/>
      <c r="IWI280" s="732"/>
      <c r="IWJ280" s="733"/>
      <c r="IWK280" s="733"/>
      <c r="IWL280" s="732"/>
      <c r="IWM280" s="732"/>
      <c r="IWN280" s="732"/>
      <c r="IWO280" s="732"/>
      <c r="IWP280" s="732"/>
      <c r="IWQ280" s="732"/>
      <c r="IWR280" s="732"/>
      <c r="IWS280" s="733"/>
      <c r="IWT280" s="733"/>
      <c r="IWU280" s="732"/>
      <c r="IWV280" s="732"/>
      <c r="IWW280" s="733"/>
      <c r="IWX280" s="733"/>
      <c r="IWY280" s="732"/>
      <c r="IWZ280" s="732"/>
      <c r="IXA280" s="732"/>
      <c r="IXB280" s="732"/>
      <c r="IXC280" s="732"/>
      <c r="IXD280" s="731"/>
      <c r="IXE280" s="734"/>
      <c r="IXF280" s="732"/>
      <c r="IXG280" s="732"/>
      <c r="IXH280" s="732"/>
      <c r="IXI280" s="732"/>
      <c r="IXJ280" s="732"/>
      <c r="IXK280" s="732"/>
      <c r="IXL280" s="732"/>
      <c r="IXM280" s="735"/>
      <c r="IXN280" s="735"/>
      <c r="IXO280" s="735"/>
      <c r="IXP280" s="735"/>
      <c r="IXQ280" s="735"/>
      <c r="IXR280" s="735"/>
      <c r="IXS280" s="735"/>
      <c r="IXT280" s="735"/>
      <c r="IXU280" s="735"/>
      <c r="IXV280" s="735"/>
      <c r="IXW280" s="735"/>
      <c r="IXX280" s="735"/>
      <c r="IXY280" s="735"/>
      <c r="IXZ280" s="735"/>
      <c r="IYA280" s="735"/>
      <c r="IYB280" s="735"/>
      <c r="IYC280" s="735"/>
      <c r="IYD280" s="735"/>
      <c r="IYE280" s="735"/>
      <c r="IYF280" s="735"/>
      <c r="IYG280" s="735"/>
      <c r="IYH280" s="735"/>
      <c r="IYI280" s="735"/>
      <c r="IYJ280" s="735"/>
      <c r="IYK280" s="735"/>
      <c r="IYL280" s="735"/>
      <c r="IYM280" s="735"/>
      <c r="IYN280" s="735"/>
      <c r="IYO280" s="735"/>
      <c r="IYP280" s="735"/>
      <c r="IYQ280" s="735"/>
      <c r="IYR280" s="735"/>
      <c r="IYS280" s="735"/>
      <c r="IYT280" s="735"/>
      <c r="IYU280" s="735"/>
      <c r="IYV280" s="735"/>
      <c r="IYW280" s="735"/>
      <c r="IYX280" s="735"/>
      <c r="IYY280" s="735"/>
      <c r="IYZ280" s="735"/>
      <c r="IZA280" s="735"/>
      <c r="IZB280" s="735"/>
      <c r="IZC280" s="735"/>
      <c r="IZD280" s="735"/>
      <c r="IZE280" s="732"/>
      <c r="IZF280" s="732"/>
      <c r="IZG280" s="732"/>
      <c r="IZH280" s="732"/>
      <c r="IZI280" s="732"/>
      <c r="IZJ280" s="732"/>
      <c r="IZK280" s="732"/>
      <c r="IZL280" s="732"/>
      <c r="IZM280" s="732"/>
      <c r="IZN280" s="732"/>
      <c r="IZO280" s="732"/>
      <c r="IZP280" s="732"/>
      <c r="IZQ280" s="732"/>
      <c r="IZR280" s="732"/>
      <c r="IZS280" s="732"/>
      <c r="IZT280" s="732"/>
      <c r="IZU280" s="732"/>
      <c r="IZV280" s="732"/>
      <c r="IZW280" s="732"/>
      <c r="IZX280" s="732"/>
      <c r="IZY280" s="732"/>
      <c r="IZZ280" s="732"/>
      <c r="JAA280" s="732"/>
      <c r="JAB280" s="732"/>
      <c r="JAC280" s="733"/>
      <c r="JAD280" s="733"/>
      <c r="JAE280" s="733"/>
      <c r="JAF280" s="733"/>
      <c r="JAG280" s="733"/>
      <c r="JAH280" s="732"/>
      <c r="JAI280" s="732"/>
      <c r="JAJ280" s="733"/>
      <c r="JAK280" s="733"/>
      <c r="JAL280" s="732"/>
      <c r="JAM280" s="732"/>
      <c r="JAN280" s="733"/>
      <c r="JAO280" s="733"/>
      <c r="JAP280" s="732"/>
      <c r="JAQ280" s="732"/>
      <c r="JAR280" s="732"/>
      <c r="JAS280" s="732"/>
      <c r="JAT280" s="732"/>
      <c r="JAU280" s="732"/>
      <c r="JAV280" s="732"/>
      <c r="JAW280" s="733"/>
      <c r="JAX280" s="733"/>
      <c r="JAY280" s="732"/>
      <c r="JAZ280" s="732"/>
      <c r="JBA280" s="733"/>
      <c r="JBB280" s="733"/>
      <c r="JBC280" s="732"/>
      <c r="JBD280" s="732"/>
      <c r="JBE280" s="732"/>
      <c r="JBF280" s="732"/>
      <c r="JBG280" s="732"/>
      <c r="JBH280" s="731"/>
      <c r="JBI280" s="734"/>
      <c r="JBJ280" s="732"/>
      <c r="JBK280" s="732"/>
      <c r="JBL280" s="732"/>
      <c r="JBM280" s="732"/>
      <c r="JBN280" s="732"/>
      <c r="JBO280" s="732"/>
      <c r="JBP280" s="732"/>
      <c r="JBQ280" s="735"/>
      <c r="JBR280" s="735"/>
      <c r="JBS280" s="735"/>
      <c r="JBT280" s="735"/>
      <c r="JBU280" s="735"/>
      <c r="JBV280" s="735"/>
      <c r="JBW280" s="735"/>
      <c r="JBX280" s="735"/>
      <c r="JBY280" s="735"/>
      <c r="JBZ280" s="735"/>
      <c r="JCA280" s="735"/>
      <c r="JCB280" s="735"/>
      <c r="JCC280" s="735"/>
      <c r="JCD280" s="735"/>
      <c r="JCE280" s="735"/>
      <c r="JCF280" s="735"/>
      <c r="JCG280" s="735"/>
      <c r="JCH280" s="735"/>
      <c r="JCI280" s="735"/>
      <c r="JCJ280" s="735"/>
      <c r="JCK280" s="735"/>
      <c r="JCL280" s="735"/>
      <c r="JCM280" s="735"/>
      <c r="JCN280" s="735"/>
      <c r="JCO280" s="735"/>
      <c r="JCP280" s="735"/>
      <c r="JCQ280" s="735"/>
      <c r="JCR280" s="735"/>
      <c r="JCS280" s="735"/>
      <c r="JCT280" s="735"/>
      <c r="JCU280" s="735"/>
      <c r="JCV280" s="735"/>
      <c r="JCW280" s="735"/>
      <c r="JCX280" s="735"/>
      <c r="JCY280" s="735"/>
      <c r="JCZ280" s="735"/>
      <c r="JDA280" s="735"/>
      <c r="JDB280" s="735"/>
      <c r="JDC280" s="735"/>
      <c r="JDD280" s="735"/>
      <c r="JDE280" s="735"/>
      <c r="JDF280" s="735"/>
      <c r="JDG280" s="735"/>
      <c r="JDH280" s="735"/>
      <c r="JDI280" s="732"/>
      <c r="JDJ280" s="732"/>
      <c r="JDK280" s="732"/>
      <c r="JDL280" s="732"/>
      <c r="JDM280" s="732"/>
      <c r="JDN280" s="732"/>
      <c r="JDO280" s="732"/>
      <c r="JDP280" s="732"/>
      <c r="JDQ280" s="732"/>
      <c r="JDR280" s="732"/>
      <c r="JDS280" s="732"/>
      <c r="JDT280" s="732"/>
      <c r="JDU280" s="732"/>
      <c r="JDV280" s="732"/>
      <c r="JDW280" s="732"/>
      <c r="JDX280" s="732"/>
      <c r="JDY280" s="732"/>
      <c r="JDZ280" s="732"/>
      <c r="JEA280" s="732"/>
      <c r="JEB280" s="732"/>
      <c r="JEC280" s="732"/>
      <c r="JED280" s="732"/>
      <c r="JEE280" s="732"/>
      <c r="JEF280" s="732"/>
      <c r="JEG280" s="733"/>
      <c r="JEH280" s="733"/>
      <c r="JEI280" s="733"/>
      <c r="JEJ280" s="733"/>
      <c r="JEK280" s="733"/>
      <c r="JEL280" s="732"/>
      <c r="JEM280" s="732"/>
      <c r="JEN280" s="733"/>
      <c r="JEO280" s="733"/>
      <c r="JEP280" s="732"/>
      <c r="JEQ280" s="732"/>
      <c r="JER280" s="733"/>
      <c r="JES280" s="733"/>
      <c r="JET280" s="732"/>
      <c r="JEU280" s="732"/>
      <c r="JEV280" s="732"/>
      <c r="JEW280" s="732"/>
      <c r="JEX280" s="732"/>
      <c r="JEY280" s="732"/>
      <c r="JEZ280" s="732"/>
      <c r="JFA280" s="733"/>
      <c r="JFB280" s="733"/>
      <c r="JFC280" s="732"/>
      <c r="JFD280" s="732"/>
      <c r="JFE280" s="733"/>
      <c r="JFF280" s="733"/>
      <c r="JFG280" s="732"/>
      <c r="JFH280" s="732"/>
      <c r="JFI280" s="732"/>
      <c r="JFJ280" s="732"/>
      <c r="JFK280" s="732"/>
      <c r="JFL280" s="731"/>
      <c r="JFM280" s="734"/>
      <c r="JFN280" s="732"/>
      <c r="JFO280" s="732"/>
      <c r="JFP280" s="732"/>
      <c r="JFQ280" s="732"/>
      <c r="JFR280" s="732"/>
      <c r="JFS280" s="732"/>
      <c r="JFT280" s="732"/>
      <c r="JFU280" s="735"/>
      <c r="JFV280" s="735"/>
      <c r="JFW280" s="735"/>
      <c r="JFX280" s="735"/>
      <c r="JFY280" s="735"/>
      <c r="JFZ280" s="735"/>
      <c r="JGA280" s="735"/>
      <c r="JGB280" s="735"/>
      <c r="JGC280" s="735"/>
      <c r="JGD280" s="735"/>
      <c r="JGE280" s="735"/>
      <c r="JGF280" s="735"/>
      <c r="JGG280" s="735"/>
      <c r="JGH280" s="735"/>
      <c r="JGI280" s="735"/>
      <c r="JGJ280" s="735"/>
      <c r="JGK280" s="735"/>
      <c r="JGL280" s="735"/>
      <c r="JGM280" s="735"/>
      <c r="JGN280" s="735"/>
      <c r="JGO280" s="735"/>
      <c r="JGP280" s="735"/>
      <c r="JGQ280" s="735"/>
      <c r="JGR280" s="735"/>
      <c r="JGS280" s="735"/>
      <c r="JGT280" s="735"/>
      <c r="JGU280" s="735"/>
      <c r="JGV280" s="735"/>
      <c r="JGW280" s="735"/>
      <c r="JGX280" s="735"/>
      <c r="JGY280" s="735"/>
      <c r="JGZ280" s="735"/>
      <c r="JHA280" s="735"/>
      <c r="JHB280" s="735"/>
      <c r="JHC280" s="735"/>
      <c r="JHD280" s="735"/>
      <c r="JHE280" s="735"/>
      <c r="JHF280" s="735"/>
      <c r="JHG280" s="735"/>
      <c r="JHH280" s="735"/>
      <c r="JHI280" s="735"/>
      <c r="JHJ280" s="735"/>
      <c r="JHK280" s="735"/>
      <c r="JHL280" s="735"/>
      <c r="JHM280" s="732"/>
      <c r="JHN280" s="732"/>
      <c r="JHO280" s="732"/>
      <c r="JHP280" s="732"/>
      <c r="JHQ280" s="732"/>
      <c r="JHR280" s="732"/>
      <c r="JHS280" s="732"/>
      <c r="JHT280" s="732"/>
      <c r="JHU280" s="732"/>
      <c r="JHV280" s="732"/>
      <c r="JHW280" s="732"/>
      <c r="JHX280" s="732"/>
      <c r="JHY280" s="732"/>
      <c r="JHZ280" s="732"/>
      <c r="JIA280" s="732"/>
      <c r="JIB280" s="732"/>
      <c r="JIC280" s="732"/>
      <c r="JID280" s="732"/>
      <c r="JIE280" s="732"/>
      <c r="JIF280" s="732"/>
      <c r="JIG280" s="732"/>
      <c r="JIH280" s="732"/>
      <c r="JII280" s="732"/>
      <c r="JIJ280" s="732"/>
      <c r="JIK280" s="733"/>
      <c r="JIL280" s="733"/>
      <c r="JIM280" s="733"/>
      <c r="JIN280" s="733"/>
      <c r="JIO280" s="733"/>
      <c r="JIP280" s="732"/>
      <c r="JIQ280" s="732"/>
      <c r="JIR280" s="733"/>
      <c r="JIS280" s="733"/>
      <c r="JIT280" s="732"/>
      <c r="JIU280" s="732"/>
      <c r="JIV280" s="733"/>
      <c r="JIW280" s="733"/>
      <c r="JIX280" s="732"/>
      <c r="JIY280" s="732"/>
      <c r="JIZ280" s="732"/>
      <c r="JJA280" s="732"/>
      <c r="JJB280" s="732"/>
      <c r="JJC280" s="732"/>
      <c r="JJD280" s="732"/>
      <c r="JJE280" s="733"/>
      <c r="JJF280" s="733"/>
      <c r="JJG280" s="732"/>
      <c r="JJH280" s="732"/>
      <c r="JJI280" s="733"/>
      <c r="JJJ280" s="733"/>
      <c r="JJK280" s="732"/>
      <c r="JJL280" s="732"/>
      <c r="JJM280" s="732"/>
      <c r="JJN280" s="732"/>
      <c r="JJO280" s="732"/>
      <c r="JJP280" s="731"/>
      <c r="JJQ280" s="734"/>
      <c r="JJR280" s="732"/>
      <c r="JJS280" s="732"/>
      <c r="JJT280" s="732"/>
      <c r="JJU280" s="732"/>
      <c r="JJV280" s="732"/>
      <c r="JJW280" s="732"/>
      <c r="JJX280" s="732"/>
      <c r="JJY280" s="735"/>
      <c r="JJZ280" s="735"/>
      <c r="JKA280" s="735"/>
      <c r="JKB280" s="735"/>
      <c r="JKC280" s="735"/>
      <c r="JKD280" s="735"/>
      <c r="JKE280" s="735"/>
      <c r="JKF280" s="735"/>
      <c r="JKG280" s="735"/>
      <c r="JKH280" s="735"/>
      <c r="JKI280" s="735"/>
      <c r="JKJ280" s="735"/>
      <c r="JKK280" s="735"/>
      <c r="JKL280" s="735"/>
      <c r="JKM280" s="735"/>
      <c r="JKN280" s="735"/>
      <c r="JKO280" s="735"/>
      <c r="JKP280" s="735"/>
      <c r="JKQ280" s="735"/>
      <c r="JKR280" s="735"/>
      <c r="JKS280" s="735"/>
      <c r="JKT280" s="735"/>
      <c r="JKU280" s="735"/>
      <c r="JKV280" s="735"/>
      <c r="JKW280" s="735"/>
      <c r="JKX280" s="735"/>
      <c r="JKY280" s="735"/>
      <c r="JKZ280" s="735"/>
      <c r="JLA280" s="735"/>
      <c r="JLB280" s="735"/>
      <c r="JLC280" s="735"/>
      <c r="JLD280" s="735"/>
      <c r="JLE280" s="735"/>
      <c r="JLF280" s="735"/>
      <c r="JLG280" s="735"/>
      <c r="JLH280" s="735"/>
      <c r="JLI280" s="735"/>
      <c r="JLJ280" s="735"/>
      <c r="JLK280" s="735"/>
      <c r="JLL280" s="735"/>
      <c r="JLM280" s="735"/>
      <c r="JLN280" s="735"/>
      <c r="JLO280" s="735"/>
      <c r="JLP280" s="735"/>
      <c r="JLQ280" s="732"/>
      <c r="JLR280" s="732"/>
      <c r="JLS280" s="732"/>
      <c r="JLT280" s="732"/>
      <c r="JLU280" s="732"/>
      <c r="JLV280" s="732"/>
      <c r="JLW280" s="732"/>
      <c r="JLX280" s="732"/>
      <c r="JLY280" s="732"/>
      <c r="JLZ280" s="732"/>
      <c r="JMA280" s="732"/>
      <c r="JMB280" s="732"/>
      <c r="JMC280" s="732"/>
      <c r="JMD280" s="732"/>
      <c r="JME280" s="732"/>
      <c r="JMF280" s="732"/>
      <c r="JMG280" s="732"/>
      <c r="JMH280" s="732"/>
      <c r="JMI280" s="732"/>
      <c r="JMJ280" s="732"/>
      <c r="JMK280" s="732"/>
      <c r="JML280" s="732"/>
      <c r="JMM280" s="732"/>
      <c r="JMN280" s="732"/>
      <c r="JMO280" s="733"/>
      <c r="JMP280" s="733"/>
      <c r="JMQ280" s="733"/>
      <c r="JMR280" s="733"/>
      <c r="JMS280" s="733"/>
      <c r="JMT280" s="732"/>
      <c r="JMU280" s="732"/>
      <c r="JMV280" s="733"/>
      <c r="JMW280" s="733"/>
      <c r="JMX280" s="732"/>
      <c r="JMY280" s="732"/>
      <c r="JMZ280" s="733"/>
      <c r="JNA280" s="733"/>
      <c r="JNB280" s="732"/>
      <c r="JNC280" s="732"/>
      <c r="JND280" s="732"/>
      <c r="JNE280" s="732"/>
      <c r="JNF280" s="732"/>
      <c r="JNG280" s="732"/>
      <c r="JNH280" s="732"/>
      <c r="JNI280" s="733"/>
      <c r="JNJ280" s="733"/>
      <c r="JNK280" s="732"/>
      <c r="JNL280" s="732"/>
      <c r="JNM280" s="733"/>
      <c r="JNN280" s="733"/>
      <c r="JNO280" s="732"/>
      <c r="JNP280" s="732"/>
      <c r="JNQ280" s="732"/>
      <c r="JNR280" s="732"/>
      <c r="JNS280" s="732"/>
      <c r="JNT280" s="731"/>
      <c r="JNU280" s="734"/>
      <c r="JNV280" s="732"/>
      <c r="JNW280" s="732"/>
      <c r="JNX280" s="732"/>
      <c r="JNY280" s="732"/>
      <c r="JNZ280" s="732"/>
      <c r="JOA280" s="732"/>
      <c r="JOB280" s="732"/>
      <c r="JOC280" s="735"/>
      <c r="JOD280" s="735"/>
      <c r="JOE280" s="735"/>
      <c r="JOF280" s="735"/>
      <c r="JOG280" s="735"/>
      <c r="JOH280" s="735"/>
      <c r="JOI280" s="735"/>
      <c r="JOJ280" s="735"/>
      <c r="JOK280" s="735"/>
      <c r="JOL280" s="735"/>
      <c r="JOM280" s="735"/>
      <c r="JON280" s="735"/>
      <c r="JOO280" s="735"/>
      <c r="JOP280" s="735"/>
      <c r="JOQ280" s="735"/>
      <c r="JOR280" s="735"/>
      <c r="JOS280" s="735"/>
      <c r="JOT280" s="735"/>
      <c r="JOU280" s="735"/>
      <c r="JOV280" s="735"/>
      <c r="JOW280" s="735"/>
      <c r="JOX280" s="735"/>
      <c r="JOY280" s="735"/>
      <c r="JOZ280" s="735"/>
      <c r="JPA280" s="735"/>
      <c r="JPB280" s="735"/>
      <c r="JPC280" s="735"/>
      <c r="JPD280" s="735"/>
      <c r="JPE280" s="735"/>
      <c r="JPF280" s="735"/>
      <c r="JPG280" s="735"/>
      <c r="JPH280" s="735"/>
      <c r="JPI280" s="735"/>
      <c r="JPJ280" s="735"/>
      <c r="JPK280" s="735"/>
      <c r="JPL280" s="735"/>
      <c r="JPM280" s="735"/>
      <c r="JPN280" s="735"/>
      <c r="JPO280" s="735"/>
      <c r="JPP280" s="735"/>
      <c r="JPQ280" s="735"/>
      <c r="JPR280" s="735"/>
      <c r="JPS280" s="735"/>
      <c r="JPT280" s="735"/>
      <c r="JPU280" s="732"/>
      <c r="JPV280" s="732"/>
      <c r="JPW280" s="732"/>
      <c r="JPX280" s="732"/>
      <c r="JPY280" s="732"/>
      <c r="JPZ280" s="732"/>
      <c r="JQA280" s="732"/>
      <c r="JQB280" s="732"/>
      <c r="JQC280" s="732"/>
      <c r="JQD280" s="732"/>
      <c r="JQE280" s="732"/>
      <c r="JQF280" s="732"/>
      <c r="JQG280" s="732"/>
      <c r="JQH280" s="732"/>
      <c r="JQI280" s="732"/>
      <c r="JQJ280" s="732"/>
      <c r="JQK280" s="732"/>
      <c r="JQL280" s="732"/>
      <c r="JQM280" s="732"/>
      <c r="JQN280" s="732"/>
      <c r="JQO280" s="732"/>
      <c r="JQP280" s="732"/>
      <c r="JQQ280" s="732"/>
      <c r="JQR280" s="732"/>
      <c r="JQS280" s="733"/>
      <c r="JQT280" s="733"/>
      <c r="JQU280" s="733"/>
      <c r="JQV280" s="733"/>
      <c r="JQW280" s="733"/>
      <c r="JQX280" s="732"/>
      <c r="JQY280" s="732"/>
      <c r="JQZ280" s="733"/>
      <c r="JRA280" s="733"/>
      <c r="JRB280" s="732"/>
      <c r="JRC280" s="732"/>
      <c r="JRD280" s="733"/>
      <c r="JRE280" s="733"/>
      <c r="JRF280" s="732"/>
      <c r="JRG280" s="732"/>
      <c r="JRH280" s="732"/>
      <c r="JRI280" s="732"/>
      <c r="JRJ280" s="732"/>
      <c r="JRK280" s="732"/>
      <c r="JRL280" s="732"/>
      <c r="JRM280" s="733"/>
      <c r="JRN280" s="733"/>
      <c r="JRO280" s="732"/>
      <c r="JRP280" s="732"/>
      <c r="JRQ280" s="733"/>
      <c r="JRR280" s="733"/>
      <c r="JRS280" s="732"/>
      <c r="JRT280" s="732"/>
      <c r="JRU280" s="732"/>
      <c r="JRV280" s="732"/>
      <c r="JRW280" s="732"/>
      <c r="JRX280" s="731"/>
      <c r="JRY280" s="734"/>
      <c r="JRZ280" s="732"/>
      <c r="JSA280" s="732"/>
      <c r="JSB280" s="732"/>
      <c r="JSC280" s="732"/>
      <c r="JSD280" s="732"/>
      <c r="JSE280" s="732"/>
      <c r="JSF280" s="732"/>
      <c r="JSG280" s="735"/>
      <c r="JSH280" s="735"/>
      <c r="JSI280" s="735"/>
      <c r="JSJ280" s="735"/>
      <c r="JSK280" s="735"/>
      <c r="JSL280" s="735"/>
      <c r="JSM280" s="735"/>
      <c r="JSN280" s="735"/>
      <c r="JSO280" s="735"/>
      <c r="JSP280" s="735"/>
      <c r="JSQ280" s="735"/>
      <c r="JSR280" s="735"/>
      <c r="JSS280" s="735"/>
      <c r="JST280" s="735"/>
      <c r="JSU280" s="735"/>
      <c r="JSV280" s="735"/>
      <c r="JSW280" s="735"/>
      <c r="JSX280" s="735"/>
      <c r="JSY280" s="735"/>
      <c r="JSZ280" s="735"/>
      <c r="JTA280" s="735"/>
      <c r="JTB280" s="735"/>
      <c r="JTC280" s="735"/>
      <c r="JTD280" s="735"/>
      <c r="JTE280" s="735"/>
      <c r="JTF280" s="735"/>
      <c r="JTG280" s="735"/>
      <c r="JTH280" s="735"/>
      <c r="JTI280" s="735"/>
      <c r="JTJ280" s="735"/>
      <c r="JTK280" s="735"/>
      <c r="JTL280" s="735"/>
      <c r="JTM280" s="735"/>
      <c r="JTN280" s="735"/>
      <c r="JTO280" s="735"/>
      <c r="JTP280" s="735"/>
      <c r="JTQ280" s="735"/>
      <c r="JTR280" s="735"/>
      <c r="JTS280" s="735"/>
      <c r="JTT280" s="735"/>
      <c r="JTU280" s="735"/>
      <c r="JTV280" s="735"/>
      <c r="JTW280" s="735"/>
      <c r="JTX280" s="735"/>
      <c r="JTY280" s="732"/>
      <c r="JTZ280" s="732"/>
      <c r="JUA280" s="732"/>
      <c r="JUB280" s="732"/>
      <c r="JUC280" s="732"/>
      <c r="JUD280" s="732"/>
      <c r="JUE280" s="732"/>
      <c r="JUF280" s="732"/>
      <c r="JUG280" s="732"/>
      <c r="JUH280" s="732"/>
      <c r="JUI280" s="732"/>
      <c r="JUJ280" s="732"/>
      <c r="JUK280" s="732"/>
      <c r="JUL280" s="732"/>
      <c r="JUM280" s="732"/>
      <c r="JUN280" s="732"/>
      <c r="JUO280" s="732"/>
      <c r="JUP280" s="732"/>
      <c r="JUQ280" s="732"/>
      <c r="JUR280" s="732"/>
      <c r="JUS280" s="732"/>
      <c r="JUT280" s="732"/>
      <c r="JUU280" s="732"/>
      <c r="JUV280" s="732"/>
      <c r="JUW280" s="733"/>
      <c r="JUX280" s="733"/>
      <c r="JUY280" s="733"/>
      <c r="JUZ280" s="733"/>
      <c r="JVA280" s="733"/>
      <c r="JVB280" s="732"/>
      <c r="JVC280" s="732"/>
      <c r="JVD280" s="733"/>
      <c r="JVE280" s="733"/>
      <c r="JVF280" s="732"/>
      <c r="JVG280" s="732"/>
      <c r="JVH280" s="733"/>
      <c r="JVI280" s="733"/>
      <c r="JVJ280" s="732"/>
      <c r="JVK280" s="732"/>
      <c r="JVL280" s="732"/>
      <c r="JVM280" s="732"/>
      <c r="JVN280" s="732"/>
      <c r="JVO280" s="732"/>
      <c r="JVP280" s="732"/>
      <c r="JVQ280" s="733"/>
      <c r="JVR280" s="733"/>
      <c r="JVS280" s="732"/>
      <c r="JVT280" s="732"/>
      <c r="JVU280" s="733"/>
      <c r="JVV280" s="733"/>
      <c r="JVW280" s="732"/>
      <c r="JVX280" s="732"/>
      <c r="JVY280" s="732"/>
      <c r="JVZ280" s="732"/>
      <c r="JWA280" s="732"/>
      <c r="JWB280" s="731"/>
      <c r="JWC280" s="734"/>
      <c r="JWD280" s="732"/>
      <c r="JWE280" s="732"/>
      <c r="JWF280" s="732"/>
      <c r="JWG280" s="732"/>
      <c r="JWH280" s="732"/>
      <c r="JWI280" s="732"/>
      <c r="JWJ280" s="732"/>
      <c r="JWK280" s="735"/>
      <c r="JWL280" s="735"/>
      <c r="JWM280" s="735"/>
      <c r="JWN280" s="735"/>
      <c r="JWO280" s="735"/>
      <c r="JWP280" s="735"/>
      <c r="JWQ280" s="735"/>
      <c r="JWR280" s="735"/>
      <c r="JWS280" s="735"/>
      <c r="JWT280" s="735"/>
      <c r="JWU280" s="735"/>
      <c r="JWV280" s="735"/>
      <c r="JWW280" s="735"/>
      <c r="JWX280" s="735"/>
      <c r="JWY280" s="735"/>
      <c r="JWZ280" s="735"/>
      <c r="JXA280" s="735"/>
      <c r="JXB280" s="735"/>
      <c r="JXC280" s="735"/>
      <c r="JXD280" s="735"/>
      <c r="JXE280" s="735"/>
      <c r="JXF280" s="735"/>
      <c r="JXG280" s="735"/>
      <c r="JXH280" s="735"/>
      <c r="JXI280" s="735"/>
      <c r="JXJ280" s="735"/>
      <c r="JXK280" s="735"/>
      <c r="JXL280" s="735"/>
      <c r="JXM280" s="735"/>
      <c r="JXN280" s="735"/>
      <c r="JXO280" s="735"/>
      <c r="JXP280" s="735"/>
      <c r="JXQ280" s="735"/>
      <c r="JXR280" s="735"/>
      <c r="JXS280" s="735"/>
      <c r="JXT280" s="735"/>
      <c r="JXU280" s="735"/>
      <c r="JXV280" s="735"/>
      <c r="JXW280" s="735"/>
      <c r="JXX280" s="735"/>
      <c r="JXY280" s="735"/>
      <c r="JXZ280" s="735"/>
      <c r="JYA280" s="735"/>
      <c r="JYB280" s="735"/>
      <c r="JYC280" s="732"/>
      <c r="JYD280" s="732"/>
      <c r="JYE280" s="732"/>
      <c r="JYF280" s="732"/>
      <c r="JYG280" s="732"/>
      <c r="JYH280" s="732"/>
      <c r="JYI280" s="732"/>
      <c r="JYJ280" s="732"/>
      <c r="JYK280" s="732"/>
      <c r="JYL280" s="732"/>
      <c r="JYM280" s="732"/>
      <c r="JYN280" s="732"/>
      <c r="JYO280" s="732"/>
      <c r="JYP280" s="732"/>
      <c r="JYQ280" s="732"/>
      <c r="JYR280" s="732"/>
      <c r="JYS280" s="732"/>
      <c r="JYT280" s="732"/>
      <c r="JYU280" s="732"/>
      <c r="JYV280" s="732"/>
      <c r="JYW280" s="732"/>
      <c r="JYX280" s="732"/>
      <c r="JYY280" s="732"/>
      <c r="JYZ280" s="732"/>
      <c r="JZA280" s="733"/>
      <c r="JZB280" s="733"/>
      <c r="JZC280" s="733"/>
      <c r="JZD280" s="733"/>
      <c r="JZE280" s="733"/>
      <c r="JZF280" s="732"/>
      <c r="JZG280" s="732"/>
      <c r="JZH280" s="733"/>
      <c r="JZI280" s="733"/>
      <c r="JZJ280" s="732"/>
      <c r="JZK280" s="732"/>
      <c r="JZL280" s="733"/>
      <c r="JZM280" s="733"/>
      <c r="JZN280" s="732"/>
      <c r="JZO280" s="732"/>
      <c r="JZP280" s="732"/>
      <c r="JZQ280" s="732"/>
      <c r="JZR280" s="732"/>
      <c r="JZS280" s="732"/>
      <c r="JZT280" s="732"/>
      <c r="JZU280" s="733"/>
      <c r="JZV280" s="733"/>
      <c r="JZW280" s="732"/>
      <c r="JZX280" s="732"/>
      <c r="JZY280" s="733"/>
      <c r="JZZ280" s="733"/>
      <c r="KAA280" s="732"/>
      <c r="KAB280" s="732"/>
      <c r="KAC280" s="732"/>
      <c r="KAD280" s="732"/>
      <c r="KAE280" s="732"/>
      <c r="KAF280" s="731"/>
      <c r="KAG280" s="734"/>
      <c r="KAH280" s="732"/>
      <c r="KAI280" s="732"/>
      <c r="KAJ280" s="732"/>
      <c r="KAK280" s="732"/>
      <c r="KAL280" s="732"/>
      <c r="KAM280" s="732"/>
      <c r="KAN280" s="732"/>
      <c r="KAO280" s="735"/>
      <c r="KAP280" s="735"/>
      <c r="KAQ280" s="735"/>
      <c r="KAR280" s="735"/>
      <c r="KAS280" s="735"/>
      <c r="KAT280" s="735"/>
      <c r="KAU280" s="735"/>
      <c r="KAV280" s="735"/>
      <c r="KAW280" s="735"/>
      <c r="KAX280" s="735"/>
      <c r="KAY280" s="735"/>
      <c r="KAZ280" s="735"/>
      <c r="KBA280" s="735"/>
      <c r="KBB280" s="735"/>
      <c r="KBC280" s="735"/>
      <c r="KBD280" s="735"/>
      <c r="KBE280" s="735"/>
      <c r="KBF280" s="735"/>
      <c r="KBG280" s="735"/>
      <c r="KBH280" s="735"/>
      <c r="KBI280" s="735"/>
      <c r="KBJ280" s="735"/>
      <c r="KBK280" s="735"/>
      <c r="KBL280" s="735"/>
      <c r="KBM280" s="735"/>
      <c r="KBN280" s="735"/>
      <c r="KBO280" s="735"/>
      <c r="KBP280" s="735"/>
      <c r="KBQ280" s="735"/>
      <c r="KBR280" s="735"/>
      <c r="KBS280" s="735"/>
      <c r="KBT280" s="735"/>
      <c r="KBU280" s="735"/>
      <c r="KBV280" s="735"/>
      <c r="KBW280" s="735"/>
      <c r="KBX280" s="735"/>
      <c r="KBY280" s="735"/>
      <c r="KBZ280" s="735"/>
      <c r="KCA280" s="735"/>
      <c r="KCB280" s="735"/>
      <c r="KCC280" s="735"/>
      <c r="KCD280" s="735"/>
      <c r="KCE280" s="735"/>
      <c r="KCF280" s="735"/>
      <c r="KCG280" s="732"/>
      <c r="KCH280" s="732"/>
      <c r="KCI280" s="732"/>
      <c r="KCJ280" s="732"/>
      <c r="KCK280" s="732"/>
      <c r="KCL280" s="732"/>
      <c r="KCM280" s="732"/>
      <c r="KCN280" s="732"/>
      <c r="KCO280" s="732"/>
      <c r="KCP280" s="732"/>
      <c r="KCQ280" s="732"/>
      <c r="KCR280" s="732"/>
      <c r="KCS280" s="732"/>
      <c r="KCT280" s="732"/>
      <c r="KCU280" s="732"/>
      <c r="KCV280" s="732"/>
      <c r="KCW280" s="732"/>
      <c r="KCX280" s="732"/>
      <c r="KCY280" s="732"/>
      <c r="KCZ280" s="732"/>
      <c r="KDA280" s="732"/>
      <c r="KDB280" s="732"/>
      <c r="KDC280" s="732"/>
      <c r="KDD280" s="732"/>
      <c r="KDE280" s="733"/>
      <c r="KDF280" s="733"/>
      <c r="KDG280" s="733"/>
      <c r="KDH280" s="733"/>
      <c r="KDI280" s="733"/>
      <c r="KDJ280" s="732"/>
      <c r="KDK280" s="732"/>
      <c r="KDL280" s="733"/>
      <c r="KDM280" s="733"/>
      <c r="KDN280" s="732"/>
      <c r="KDO280" s="732"/>
      <c r="KDP280" s="733"/>
      <c r="KDQ280" s="733"/>
      <c r="KDR280" s="732"/>
      <c r="KDS280" s="732"/>
      <c r="KDT280" s="732"/>
      <c r="KDU280" s="732"/>
      <c r="KDV280" s="732"/>
      <c r="KDW280" s="732"/>
      <c r="KDX280" s="732"/>
      <c r="KDY280" s="733"/>
      <c r="KDZ280" s="733"/>
      <c r="KEA280" s="732"/>
      <c r="KEB280" s="732"/>
      <c r="KEC280" s="733"/>
      <c r="KED280" s="733"/>
      <c r="KEE280" s="732"/>
      <c r="KEF280" s="732"/>
      <c r="KEG280" s="732"/>
      <c r="KEH280" s="732"/>
      <c r="KEI280" s="732"/>
      <c r="KEJ280" s="731"/>
      <c r="KEK280" s="734"/>
      <c r="KEL280" s="732"/>
      <c r="KEM280" s="732"/>
      <c r="KEN280" s="732"/>
      <c r="KEO280" s="732"/>
      <c r="KEP280" s="732"/>
      <c r="KEQ280" s="732"/>
      <c r="KER280" s="732"/>
      <c r="KES280" s="735"/>
      <c r="KET280" s="735"/>
      <c r="KEU280" s="735"/>
      <c r="KEV280" s="735"/>
      <c r="KEW280" s="735"/>
      <c r="KEX280" s="735"/>
      <c r="KEY280" s="735"/>
      <c r="KEZ280" s="735"/>
      <c r="KFA280" s="735"/>
      <c r="KFB280" s="735"/>
      <c r="KFC280" s="735"/>
      <c r="KFD280" s="735"/>
      <c r="KFE280" s="735"/>
      <c r="KFF280" s="735"/>
      <c r="KFG280" s="735"/>
      <c r="KFH280" s="735"/>
      <c r="KFI280" s="735"/>
      <c r="KFJ280" s="735"/>
      <c r="KFK280" s="735"/>
      <c r="KFL280" s="735"/>
      <c r="KFM280" s="735"/>
      <c r="KFN280" s="735"/>
      <c r="KFO280" s="735"/>
      <c r="KFP280" s="735"/>
      <c r="KFQ280" s="735"/>
      <c r="KFR280" s="735"/>
      <c r="KFS280" s="735"/>
      <c r="KFT280" s="735"/>
      <c r="KFU280" s="735"/>
      <c r="KFV280" s="735"/>
      <c r="KFW280" s="735"/>
      <c r="KFX280" s="735"/>
      <c r="KFY280" s="735"/>
      <c r="KFZ280" s="735"/>
      <c r="KGA280" s="735"/>
      <c r="KGB280" s="735"/>
      <c r="KGC280" s="735"/>
      <c r="KGD280" s="735"/>
      <c r="KGE280" s="735"/>
      <c r="KGF280" s="735"/>
      <c r="KGG280" s="735"/>
      <c r="KGH280" s="735"/>
      <c r="KGI280" s="735"/>
      <c r="KGJ280" s="735"/>
      <c r="KGK280" s="732"/>
      <c r="KGL280" s="732"/>
      <c r="KGM280" s="732"/>
      <c r="KGN280" s="732"/>
      <c r="KGO280" s="732"/>
      <c r="KGP280" s="732"/>
      <c r="KGQ280" s="732"/>
      <c r="KGR280" s="732"/>
      <c r="KGS280" s="732"/>
      <c r="KGT280" s="732"/>
      <c r="KGU280" s="732"/>
      <c r="KGV280" s="732"/>
      <c r="KGW280" s="732"/>
      <c r="KGX280" s="732"/>
      <c r="KGY280" s="732"/>
      <c r="KGZ280" s="732"/>
      <c r="KHA280" s="732"/>
      <c r="KHB280" s="732"/>
      <c r="KHC280" s="732"/>
      <c r="KHD280" s="732"/>
      <c r="KHE280" s="732"/>
      <c r="KHF280" s="732"/>
      <c r="KHG280" s="732"/>
      <c r="KHH280" s="732"/>
      <c r="KHI280" s="733"/>
      <c r="KHJ280" s="733"/>
      <c r="KHK280" s="733"/>
      <c r="KHL280" s="733"/>
      <c r="KHM280" s="733"/>
      <c r="KHN280" s="732"/>
      <c r="KHO280" s="732"/>
      <c r="KHP280" s="733"/>
      <c r="KHQ280" s="733"/>
      <c r="KHR280" s="732"/>
      <c r="KHS280" s="732"/>
      <c r="KHT280" s="733"/>
      <c r="KHU280" s="733"/>
      <c r="KHV280" s="732"/>
      <c r="KHW280" s="732"/>
      <c r="KHX280" s="732"/>
      <c r="KHY280" s="732"/>
      <c r="KHZ280" s="732"/>
      <c r="KIA280" s="732"/>
      <c r="KIB280" s="732"/>
      <c r="KIC280" s="733"/>
      <c r="KID280" s="733"/>
      <c r="KIE280" s="732"/>
      <c r="KIF280" s="732"/>
      <c r="KIG280" s="733"/>
      <c r="KIH280" s="733"/>
      <c r="KII280" s="732"/>
      <c r="KIJ280" s="732"/>
      <c r="KIK280" s="732"/>
      <c r="KIL280" s="732"/>
      <c r="KIM280" s="732"/>
      <c r="KIN280" s="731"/>
      <c r="KIO280" s="734"/>
      <c r="KIP280" s="732"/>
      <c r="KIQ280" s="732"/>
      <c r="KIR280" s="732"/>
      <c r="KIS280" s="732"/>
      <c r="KIT280" s="732"/>
      <c r="KIU280" s="732"/>
      <c r="KIV280" s="732"/>
      <c r="KIW280" s="735"/>
      <c r="KIX280" s="735"/>
      <c r="KIY280" s="735"/>
      <c r="KIZ280" s="735"/>
      <c r="KJA280" s="735"/>
      <c r="KJB280" s="735"/>
      <c r="KJC280" s="735"/>
      <c r="KJD280" s="735"/>
      <c r="KJE280" s="735"/>
      <c r="KJF280" s="735"/>
      <c r="KJG280" s="735"/>
      <c r="KJH280" s="735"/>
      <c r="KJI280" s="735"/>
      <c r="KJJ280" s="735"/>
      <c r="KJK280" s="735"/>
      <c r="KJL280" s="735"/>
      <c r="KJM280" s="735"/>
      <c r="KJN280" s="735"/>
      <c r="KJO280" s="735"/>
      <c r="KJP280" s="735"/>
      <c r="KJQ280" s="735"/>
      <c r="KJR280" s="735"/>
      <c r="KJS280" s="735"/>
      <c r="KJT280" s="735"/>
      <c r="KJU280" s="735"/>
      <c r="KJV280" s="735"/>
      <c r="KJW280" s="735"/>
      <c r="KJX280" s="735"/>
      <c r="KJY280" s="735"/>
      <c r="KJZ280" s="735"/>
      <c r="KKA280" s="735"/>
      <c r="KKB280" s="735"/>
      <c r="KKC280" s="735"/>
      <c r="KKD280" s="735"/>
      <c r="KKE280" s="735"/>
      <c r="KKF280" s="735"/>
      <c r="KKG280" s="735"/>
      <c r="KKH280" s="735"/>
      <c r="KKI280" s="735"/>
      <c r="KKJ280" s="735"/>
      <c r="KKK280" s="735"/>
      <c r="KKL280" s="735"/>
      <c r="KKM280" s="735"/>
      <c r="KKN280" s="735"/>
      <c r="KKO280" s="732"/>
      <c r="KKP280" s="732"/>
      <c r="KKQ280" s="732"/>
      <c r="KKR280" s="732"/>
      <c r="KKS280" s="732"/>
      <c r="KKT280" s="732"/>
      <c r="KKU280" s="732"/>
      <c r="KKV280" s="732"/>
      <c r="KKW280" s="732"/>
      <c r="KKX280" s="732"/>
      <c r="KKY280" s="732"/>
      <c r="KKZ280" s="732"/>
      <c r="KLA280" s="732"/>
      <c r="KLB280" s="732"/>
      <c r="KLC280" s="732"/>
      <c r="KLD280" s="732"/>
      <c r="KLE280" s="732"/>
      <c r="KLF280" s="732"/>
      <c r="KLG280" s="732"/>
      <c r="KLH280" s="732"/>
      <c r="KLI280" s="732"/>
      <c r="KLJ280" s="732"/>
      <c r="KLK280" s="732"/>
      <c r="KLL280" s="732"/>
      <c r="KLM280" s="733"/>
      <c r="KLN280" s="733"/>
      <c r="KLO280" s="733"/>
      <c r="KLP280" s="733"/>
      <c r="KLQ280" s="733"/>
      <c r="KLR280" s="732"/>
      <c r="KLS280" s="732"/>
      <c r="KLT280" s="733"/>
      <c r="KLU280" s="733"/>
      <c r="KLV280" s="732"/>
      <c r="KLW280" s="732"/>
      <c r="KLX280" s="733"/>
      <c r="KLY280" s="733"/>
      <c r="KLZ280" s="732"/>
      <c r="KMA280" s="732"/>
      <c r="KMB280" s="732"/>
      <c r="KMC280" s="732"/>
      <c r="KMD280" s="732"/>
      <c r="KME280" s="732"/>
      <c r="KMF280" s="732"/>
      <c r="KMG280" s="733"/>
      <c r="KMH280" s="733"/>
      <c r="KMI280" s="732"/>
      <c r="KMJ280" s="732"/>
      <c r="KMK280" s="733"/>
      <c r="KML280" s="733"/>
      <c r="KMM280" s="732"/>
      <c r="KMN280" s="732"/>
      <c r="KMO280" s="732"/>
      <c r="KMP280" s="732"/>
      <c r="KMQ280" s="732"/>
      <c r="KMR280" s="731"/>
      <c r="KMS280" s="734"/>
      <c r="KMT280" s="732"/>
      <c r="KMU280" s="732"/>
      <c r="KMV280" s="732"/>
      <c r="KMW280" s="732"/>
      <c r="KMX280" s="732"/>
      <c r="KMY280" s="732"/>
      <c r="KMZ280" s="732"/>
      <c r="KNA280" s="735"/>
      <c r="KNB280" s="735"/>
      <c r="KNC280" s="735"/>
      <c r="KND280" s="735"/>
      <c r="KNE280" s="735"/>
      <c r="KNF280" s="735"/>
      <c r="KNG280" s="735"/>
      <c r="KNH280" s="735"/>
      <c r="KNI280" s="735"/>
      <c r="KNJ280" s="735"/>
      <c r="KNK280" s="735"/>
      <c r="KNL280" s="735"/>
      <c r="KNM280" s="735"/>
      <c r="KNN280" s="735"/>
      <c r="KNO280" s="735"/>
      <c r="KNP280" s="735"/>
      <c r="KNQ280" s="735"/>
      <c r="KNR280" s="735"/>
      <c r="KNS280" s="735"/>
      <c r="KNT280" s="735"/>
      <c r="KNU280" s="735"/>
      <c r="KNV280" s="735"/>
      <c r="KNW280" s="735"/>
      <c r="KNX280" s="735"/>
      <c r="KNY280" s="735"/>
      <c r="KNZ280" s="735"/>
      <c r="KOA280" s="735"/>
      <c r="KOB280" s="735"/>
      <c r="KOC280" s="735"/>
      <c r="KOD280" s="735"/>
      <c r="KOE280" s="735"/>
      <c r="KOF280" s="735"/>
      <c r="KOG280" s="735"/>
      <c r="KOH280" s="735"/>
      <c r="KOI280" s="735"/>
      <c r="KOJ280" s="735"/>
      <c r="KOK280" s="735"/>
      <c r="KOL280" s="735"/>
      <c r="KOM280" s="735"/>
      <c r="KON280" s="735"/>
      <c r="KOO280" s="735"/>
      <c r="KOP280" s="735"/>
      <c r="KOQ280" s="735"/>
      <c r="KOR280" s="735"/>
      <c r="KOS280" s="732"/>
      <c r="KOT280" s="732"/>
      <c r="KOU280" s="732"/>
      <c r="KOV280" s="732"/>
      <c r="KOW280" s="732"/>
      <c r="KOX280" s="732"/>
      <c r="KOY280" s="732"/>
      <c r="KOZ280" s="732"/>
      <c r="KPA280" s="732"/>
      <c r="KPB280" s="732"/>
      <c r="KPC280" s="732"/>
      <c r="KPD280" s="732"/>
      <c r="KPE280" s="732"/>
      <c r="KPF280" s="732"/>
      <c r="KPG280" s="732"/>
      <c r="KPH280" s="732"/>
      <c r="KPI280" s="732"/>
      <c r="KPJ280" s="732"/>
      <c r="KPK280" s="732"/>
      <c r="KPL280" s="732"/>
      <c r="KPM280" s="732"/>
      <c r="KPN280" s="732"/>
      <c r="KPO280" s="732"/>
      <c r="KPP280" s="732"/>
      <c r="KPQ280" s="733"/>
      <c r="KPR280" s="733"/>
      <c r="KPS280" s="733"/>
      <c r="KPT280" s="733"/>
      <c r="KPU280" s="733"/>
      <c r="KPV280" s="732"/>
      <c r="KPW280" s="732"/>
      <c r="KPX280" s="733"/>
      <c r="KPY280" s="733"/>
      <c r="KPZ280" s="732"/>
      <c r="KQA280" s="732"/>
      <c r="KQB280" s="733"/>
      <c r="KQC280" s="733"/>
      <c r="KQD280" s="732"/>
      <c r="KQE280" s="732"/>
      <c r="KQF280" s="732"/>
      <c r="KQG280" s="732"/>
      <c r="KQH280" s="732"/>
      <c r="KQI280" s="732"/>
      <c r="KQJ280" s="732"/>
      <c r="KQK280" s="733"/>
      <c r="KQL280" s="733"/>
      <c r="KQM280" s="732"/>
      <c r="KQN280" s="732"/>
      <c r="KQO280" s="733"/>
      <c r="KQP280" s="733"/>
      <c r="KQQ280" s="732"/>
      <c r="KQR280" s="732"/>
      <c r="KQS280" s="732"/>
      <c r="KQT280" s="732"/>
      <c r="KQU280" s="732"/>
      <c r="KQV280" s="731"/>
      <c r="KQW280" s="734"/>
      <c r="KQX280" s="732"/>
      <c r="KQY280" s="732"/>
      <c r="KQZ280" s="732"/>
      <c r="KRA280" s="732"/>
      <c r="KRB280" s="732"/>
      <c r="KRC280" s="732"/>
      <c r="KRD280" s="732"/>
      <c r="KRE280" s="735"/>
      <c r="KRF280" s="735"/>
      <c r="KRG280" s="735"/>
      <c r="KRH280" s="735"/>
      <c r="KRI280" s="735"/>
      <c r="KRJ280" s="735"/>
      <c r="KRK280" s="735"/>
      <c r="KRL280" s="735"/>
      <c r="KRM280" s="735"/>
      <c r="KRN280" s="735"/>
      <c r="KRO280" s="735"/>
      <c r="KRP280" s="735"/>
      <c r="KRQ280" s="735"/>
      <c r="KRR280" s="735"/>
      <c r="KRS280" s="735"/>
      <c r="KRT280" s="735"/>
      <c r="KRU280" s="735"/>
      <c r="KRV280" s="735"/>
      <c r="KRW280" s="735"/>
      <c r="KRX280" s="735"/>
      <c r="KRY280" s="735"/>
      <c r="KRZ280" s="735"/>
      <c r="KSA280" s="735"/>
      <c r="KSB280" s="735"/>
      <c r="KSC280" s="735"/>
      <c r="KSD280" s="735"/>
      <c r="KSE280" s="735"/>
      <c r="KSF280" s="735"/>
      <c r="KSG280" s="735"/>
      <c r="KSH280" s="735"/>
      <c r="KSI280" s="735"/>
      <c r="KSJ280" s="735"/>
      <c r="KSK280" s="735"/>
      <c r="KSL280" s="735"/>
      <c r="KSM280" s="735"/>
      <c r="KSN280" s="735"/>
      <c r="KSO280" s="735"/>
      <c r="KSP280" s="735"/>
      <c r="KSQ280" s="735"/>
      <c r="KSR280" s="735"/>
      <c r="KSS280" s="735"/>
      <c r="KST280" s="735"/>
      <c r="KSU280" s="735"/>
      <c r="KSV280" s="735"/>
      <c r="KSW280" s="732"/>
      <c r="KSX280" s="732"/>
      <c r="KSY280" s="732"/>
      <c r="KSZ280" s="732"/>
      <c r="KTA280" s="732"/>
      <c r="KTB280" s="732"/>
      <c r="KTC280" s="732"/>
      <c r="KTD280" s="732"/>
      <c r="KTE280" s="732"/>
      <c r="KTF280" s="732"/>
      <c r="KTG280" s="732"/>
      <c r="KTH280" s="732"/>
      <c r="KTI280" s="732"/>
      <c r="KTJ280" s="732"/>
      <c r="KTK280" s="732"/>
      <c r="KTL280" s="732"/>
      <c r="KTM280" s="732"/>
      <c r="KTN280" s="732"/>
      <c r="KTO280" s="732"/>
      <c r="KTP280" s="732"/>
      <c r="KTQ280" s="732"/>
      <c r="KTR280" s="732"/>
      <c r="KTS280" s="732"/>
      <c r="KTT280" s="732"/>
      <c r="KTU280" s="733"/>
      <c r="KTV280" s="733"/>
      <c r="KTW280" s="733"/>
      <c r="KTX280" s="733"/>
      <c r="KTY280" s="733"/>
      <c r="KTZ280" s="732"/>
      <c r="KUA280" s="732"/>
      <c r="KUB280" s="733"/>
      <c r="KUC280" s="733"/>
      <c r="KUD280" s="732"/>
      <c r="KUE280" s="732"/>
      <c r="KUF280" s="733"/>
      <c r="KUG280" s="733"/>
      <c r="KUH280" s="732"/>
      <c r="KUI280" s="732"/>
      <c r="KUJ280" s="732"/>
      <c r="KUK280" s="732"/>
      <c r="KUL280" s="732"/>
      <c r="KUM280" s="732"/>
      <c r="KUN280" s="732"/>
      <c r="KUO280" s="733"/>
      <c r="KUP280" s="733"/>
      <c r="KUQ280" s="732"/>
      <c r="KUR280" s="732"/>
      <c r="KUS280" s="733"/>
      <c r="KUT280" s="733"/>
      <c r="KUU280" s="732"/>
      <c r="KUV280" s="732"/>
      <c r="KUW280" s="732"/>
      <c r="KUX280" s="732"/>
      <c r="KUY280" s="732"/>
      <c r="KUZ280" s="731"/>
      <c r="KVA280" s="734"/>
      <c r="KVB280" s="732"/>
      <c r="KVC280" s="732"/>
      <c r="KVD280" s="732"/>
      <c r="KVE280" s="732"/>
      <c r="KVF280" s="732"/>
      <c r="KVG280" s="732"/>
      <c r="KVH280" s="732"/>
      <c r="KVI280" s="735"/>
      <c r="KVJ280" s="735"/>
      <c r="KVK280" s="735"/>
      <c r="KVL280" s="735"/>
      <c r="KVM280" s="735"/>
      <c r="KVN280" s="735"/>
      <c r="KVO280" s="735"/>
      <c r="KVP280" s="735"/>
      <c r="KVQ280" s="735"/>
      <c r="KVR280" s="735"/>
      <c r="KVS280" s="735"/>
      <c r="KVT280" s="735"/>
      <c r="KVU280" s="735"/>
      <c r="KVV280" s="735"/>
      <c r="KVW280" s="735"/>
      <c r="KVX280" s="735"/>
      <c r="KVY280" s="735"/>
      <c r="KVZ280" s="735"/>
      <c r="KWA280" s="735"/>
      <c r="KWB280" s="735"/>
      <c r="KWC280" s="735"/>
      <c r="KWD280" s="735"/>
      <c r="KWE280" s="735"/>
      <c r="KWF280" s="735"/>
      <c r="KWG280" s="735"/>
      <c r="KWH280" s="735"/>
      <c r="KWI280" s="735"/>
      <c r="KWJ280" s="735"/>
      <c r="KWK280" s="735"/>
      <c r="KWL280" s="735"/>
      <c r="KWM280" s="735"/>
      <c r="KWN280" s="735"/>
      <c r="KWO280" s="735"/>
      <c r="KWP280" s="735"/>
      <c r="KWQ280" s="735"/>
      <c r="KWR280" s="735"/>
      <c r="KWS280" s="735"/>
      <c r="KWT280" s="735"/>
      <c r="KWU280" s="735"/>
      <c r="KWV280" s="735"/>
      <c r="KWW280" s="735"/>
      <c r="KWX280" s="735"/>
      <c r="KWY280" s="735"/>
      <c r="KWZ280" s="735"/>
      <c r="KXA280" s="732"/>
      <c r="KXB280" s="732"/>
      <c r="KXC280" s="732"/>
      <c r="KXD280" s="732"/>
      <c r="KXE280" s="732"/>
      <c r="KXF280" s="732"/>
      <c r="KXG280" s="732"/>
      <c r="KXH280" s="732"/>
      <c r="KXI280" s="732"/>
      <c r="KXJ280" s="732"/>
      <c r="KXK280" s="732"/>
      <c r="KXL280" s="732"/>
      <c r="KXM280" s="732"/>
      <c r="KXN280" s="732"/>
      <c r="KXO280" s="732"/>
      <c r="KXP280" s="732"/>
      <c r="KXQ280" s="732"/>
      <c r="KXR280" s="732"/>
      <c r="KXS280" s="732"/>
      <c r="KXT280" s="732"/>
      <c r="KXU280" s="732"/>
      <c r="KXV280" s="732"/>
      <c r="KXW280" s="732"/>
      <c r="KXX280" s="732"/>
      <c r="KXY280" s="733"/>
      <c r="KXZ280" s="733"/>
      <c r="KYA280" s="733"/>
      <c r="KYB280" s="733"/>
      <c r="KYC280" s="733"/>
      <c r="KYD280" s="732"/>
      <c r="KYE280" s="732"/>
      <c r="KYF280" s="733"/>
      <c r="KYG280" s="733"/>
      <c r="KYH280" s="732"/>
      <c r="KYI280" s="732"/>
      <c r="KYJ280" s="733"/>
      <c r="KYK280" s="733"/>
      <c r="KYL280" s="732"/>
      <c r="KYM280" s="732"/>
      <c r="KYN280" s="732"/>
      <c r="KYO280" s="732"/>
      <c r="KYP280" s="732"/>
      <c r="KYQ280" s="732"/>
      <c r="KYR280" s="732"/>
      <c r="KYS280" s="733"/>
      <c r="KYT280" s="733"/>
      <c r="KYU280" s="732"/>
      <c r="KYV280" s="732"/>
      <c r="KYW280" s="733"/>
      <c r="KYX280" s="733"/>
      <c r="KYY280" s="732"/>
      <c r="KYZ280" s="732"/>
      <c r="KZA280" s="732"/>
      <c r="KZB280" s="732"/>
      <c r="KZC280" s="732"/>
      <c r="KZD280" s="731"/>
      <c r="KZE280" s="734"/>
      <c r="KZF280" s="732"/>
      <c r="KZG280" s="732"/>
      <c r="KZH280" s="732"/>
      <c r="KZI280" s="732"/>
      <c r="KZJ280" s="732"/>
      <c r="KZK280" s="732"/>
      <c r="KZL280" s="732"/>
      <c r="KZM280" s="735"/>
      <c r="KZN280" s="735"/>
      <c r="KZO280" s="735"/>
      <c r="KZP280" s="735"/>
      <c r="KZQ280" s="735"/>
      <c r="KZR280" s="735"/>
      <c r="KZS280" s="735"/>
      <c r="KZT280" s="735"/>
      <c r="KZU280" s="735"/>
      <c r="KZV280" s="735"/>
      <c r="KZW280" s="735"/>
      <c r="KZX280" s="735"/>
      <c r="KZY280" s="735"/>
      <c r="KZZ280" s="735"/>
      <c r="LAA280" s="735"/>
      <c r="LAB280" s="735"/>
      <c r="LAC280" s="735"/>
      <c r="LAD280" s="735"/>
      <c r="LAE280" s="735"/>
      <c r="LAF280" s="735"/>
      <c r="LAG280" s="735"/>
      <c r="LAH280" s="735"/>
      <c r="LAI280" s="735"/>
      <c r="LAJ280" s="735"/>
      <c r="LAK280" s="735"/>
      <c r="LAL280" s="735"/>
      <c r="LAM280" s="735"/>
      <c r="LAN280" s="735"/>
      <c r="LAO280" s="735"/>
      <c r="LAP280" s="735"/>
      <c r="LAQ280" s="735"/>
      <c r="LAR280" s="735"/>
      <c r="LAS280" s="735"/>
      <c r="LAT280" s="735"/>
      <c r="LAU280" s="735"/>
      <c r="LAV280" s="735"/>
      <c r="LAW280" s="735"/>
      <c r="LAX280" s="735"/>
      <c r="LAY280" s="735"/>
      <c r="LAZ280" s="735"/>
      <c r="LBA280" s="735"/>
      <c r="LBB280" s="735"/>
      <c r="LBC280" s="735"/>
      <c r="LBD280" s="735"/>
      <c r="LBE280" s="732"/>
      <c r="LBF280" s="732"/>
      <c r="LBG280" s="732"/>
      <c r="LBH280" s="732"/>
      <c r="LBI280" s="732"/>
      <c r="LBJ280" s="732"/>
      <c r="LBK280" s="732"/>
      <c r="LBL280" s="732"/>
      <c r="LBM280" s="732"/>
      <c r="LBN280" s="732"/>
      <c r="LBO280" s="732"/>
      <c r="LBP280" s="732"/>
      <c r="LBQ280" s="732"/>
      <c r="LBR280" s="732"/>
      <c r="LBS280" s="732"/>
      <c r="LBT280" s="732"/>
      <c r="LBU280" s="732"/>
      <c r="LBV280" s="732"/>
      <c r="LBW280" s="732"/>
      <c r="LBX280" s="732"/>
      <c r="LBY280" s="732"/>
      <c r="LBZ280" s="732"/>
      <c r="LCA280" s="732"/>
      <c r="LCB280" s="732"/>
      <c r="LCC280" s="733"/>
      <c r="LCD280" s="733"/>
      <c r="LCE280" s="733"/>
      <c r="LCF280" s="733"/>
      <c r="LCG280" s="733"/>
      <c r="LCH280" s="732"/>
      <c r="LCI280" s="732"/>
      <c r="LCJ280" s="733"/>
      <c r="LCK280" s="733"/>
      <c r="LCL280" s="732"/>
      <c r="LCM280" s="732"/>
      <c r="LCN280" s="733"/>
      <c r="LCO280" s="733"/>
      <c r="LCP280" s="732"/>
      <c r="LCQ280" s="732"/>
      <c r="LCR280" s="732"/>
      <c r="LCS280" s="732"/>
      <c r="LCT280" s="732"/>
      <c r="LCU280" s="732"/>
      <c r="LCV280" s="732"/>
      <c r="LCW280" s="733"/>
      <c r="LCX280" s="733"/>
      <c r="LCY280" s="732"/>
      <c r="LCZ280" s="732"/>
      <c r="LDA280" s="733"/>
      <c r="LDB280" s="733"/>
      <c r="LDC280" s="732"/>
      <c r="LDD280" s="732"/>
      <c r="LDE280" s="732"/>
      <c r="LDF280" s="732"/>
      <c r="LDG280" s="732"/>
      <c r="LDH280" s="731"/>
      <c r="LDI280" s="734"/>
      <c r="LDJ280" s="732"/>
      <c r="LDK280" s="732"/>
      <c r="LDL280" s="732"/>
      <c r="LDM280" s="732"/>
      <c r="LDN280" s="732"/>
      <c r="LDO280" s="732"/>
      <c r="LDP280" s="732"/>
      <c r="LDQ280" s="735"/>
      <c r="LDR280" s="735"/>
      <c r="LDS280" s="735"/>
      <c r="LDT280" s="735"/>
      <c r="LDU280" s="735"/>
      <c r="LDV280" s="735"/>
      <c r="LDW280" s="735"/>
      <c r="LDX280" s="735"/>
      <c r="LDY280" s="735"/>
      <c r="LDZ280" s="735"/>
      <c r="LEA280" s="735"/>
      <c r="LEB280" s="735"/>
      <c r="LEC280" s="735"/>
      <c r="LED280" s="735"/>
      <c r="LEE280" s="735"/>
      <c r="LEF280" s="735"/>
      <c r="LEG280" s="735"/>
      <c r="LEH280" s="735"/>
      <c r="LEI280" s="735"/>
      <c r="LEJ280" s="735"/>
      <c r="LEK280" s="735"/>
      <c r="LEL280" s="735"/>
      <c r="LEM280" s="735"/>
      <c r="LEN280" s="735"/>
      <c r="LEO280" s="735"/>
      <c r="LEP280" s="735"/>
      <c r="LEQ280" s="735"/>
      <c r="LER280" s="735"/>
      <c r="LES280" s="735"/>
      <c r="LET280" s="735"/>
      <c r="LEU280" s="735"/>
      <c r="LEV280" s="735"/>
      <c r="LEW280" s="735"/>
      <c r="LEX280" s="735"/>
      <c r="LEY280" s="735"/>
      <c r="LEZ280" s="735"/>
      <c r="LFA280" s="735"/>
      <c r="LFB280" s="735"/>
      <c r="LFC280" s="735"/>
      <c r="LFD280" s="735"/>
      <c r="LFE280" s="735"/>
      <c r="LFF280" s="735"/>
      <c r="LFG280" s="735"/>
      <c r="LFH280" s="735"/>
      <c r="LFI280" s="732"/>
      <c r="LFJ280" s="732"/>
      <c r="LFK280" s="732"/>
      <c r="LFL280" s="732"/>
      <c r="LFM280" s="732"/>
      <c r="LFN280" s="732"/>
      <c r="LFO280" s="732"/>
      <c r="LFP280" s="732"/>
      <c r="LFQ280" s="732"/>
      <c r="LFR280" s="732"/>
      <c r="LFS280" s="732"/>
      <c r="LFT280" s="732"/>
      <c r="LFU280" s="732"/>
      <c r="LFV280" s="732"/>
      <c r="LFW280" s="732"/>
      <c r="LFX280" s="732"/>
      <c r="LFY280" s="732"/>
      <c r="LFZ280" s="732"/>
      <c r="LGA280" s="732"/>
      <c r="LGB280" s="732"/>
      <c r="LGC280" s="732"/>
      <c r="LGD280" s="732"/>
      <c r="LGE280" s="732"/>
      <c r="LGF280" s="732"/>
      <c r="LGG280" s="733"/>
      <c r="LGH280" s="733"/>
      <c r="LGI280" s="733"/>
      <c r="LGJ280" s="733"/>
      <c r="LGK280" s="733"/>
      <c r="LGL280" s="732"/>
      <c r="LGM280" s="732"/>
      <c r="LGN280" s="733"/>
      <c r="LGO280" s="733"/>
      <c r="LGP280" s="732"/>
      <c r="LGQ280" s="732"/>
      <c r="LGR280" s="733"/>
      <c r="LGS280" s="733"/>
      <c r="LGT280" s="732"/>
      <c r="LGU280" s="732"/>
      <c r="LGV280" s="732"/>
      <c r="LGW280" s="732"/>
      <c r="LGX280" s="732"/>
      <c r="LGY280" s="732"/>
      <c r="LGZ280" s="732"/>
      <c r="LHA280" s="733"/>
      <c r="LHB280" s="733"/>
      <c r="LHC280" s="732"/>
      <c r="LHD280" s="732"/>
      <c r="LHE280" s="733"/>
      <c r="LHF280" s="733"/>
      <c r="LHG280" s="732"/>
      <c r="LHH280" s="732"/>
      <c r="LHI280" s="732"/>
      <c r="LHJ280" s="732"/>
      <c r="LHK280" s="732"/>
      <c r="LHL280" s="731"/>
      <c r="LHM280" s="734"/>
      <c r="LHN280" s="732"/>
      <c r="LHO280" s="732"/>
      <c r="LHP280" s="732"/>
      <c r="LHQ280" s="732"/>
      <c r="LHR280" s="732"/>
      <c r="LHS280" s="732"/>
      <c r="LHT280" s="732"/>
      <c r="LHU280" s="735"/>
      <c r="LHV280" s="735"/>
      <c r="LHW280" s="735"/>
      <c r="LHX280" s="735"/>
      <c r="LHY280" s="735"/>
      <c r="LHZ280" s="735"/>
      <c r="LIA280" s="735"/>
      <c r="LIB280" s="735"/>
      <c r="LIC280" s="735"/>
      <c r="LID280" s="735"/>
      <c r="LIE280" s="735"/>
      <c r="LIF280" s="735"/>
      <c r="LIG280" s="735"/>
      <c r="LIH280" s="735"/>
      <c r="LII280" s="735"/>
      <c r="LIJ280" s="735"/>
      <c r="LIK280" s="735"/>
      <c r="LIL280" s="735"/>
      <c r="LIM280" s="735"/>
      <c r="LIN280" s="735"/>
      <c r="LIO280" s="735"/>
      <c r="LIP280" s="735"/>
      <c r="LIQ280" s="735"/>
      <c r="LIR280" s="735"/>
      <c r="LIS280" s="735"/>
      <c r="LIT280" s="735"/>
      <c r="LIU280" s="735"/>
      <c r="LIV280" s="735"/>
      <c r="LIW280" s="735"/>
      <c r="LIX280" s="735"/>
      <c r="LIY280" s="735"/>
      <c r="LIZ280" s="735"/>
      <c r="LJA280" s="735"/>
      <c r="LJB280" s="735"/>
      <c r="LJC280" s="735"/>
      <c r="LJD280" s="735"/>
      <c r="LJE280" s="735"/>
      <c r="LJF280" s="735"/>
      <c r="LJG280" s="735"/>
      <c r="LJH280" s="735"/>
      <c r="LJI280" s="735"/>
      <c r="LJJ280" s="735"/>
      <c r="LJK280" s="735"/>
      <c r="LJL280" s="735"/>
      <c r="LJM280" s="732"/>
      <c r="LJN280" s="732"/>
      <c r="LJO280" s="732"/>
      <c r="LJP280" s="732"/>
      <c r="LJQ280" s="732"/>
      <c r="LJR280" s="732"/>
      <c r="LJS280" s="732"/>
      <c r="LJT280" s="732"/>
      <c r="LJU280" s="732"/>
      <c r="LJV280" s="732"/>
      <c r="LJW280" s="732"/>
      <c r="LJX280" s="732"/>
      <c r="LJY280" s="732"/>
      <c r="LJZ280" s="732"/>
      <c r="LKA280" s="732"/>
      <c r="LKB280" s="732"/>
      <c r="LKC280" s="732"/>
      <c r="LKD280" s="732"/>
      <c r="LKE280" s="732"/>
      <c r="LKF280" s="732"/>
      <c r="LKG280" s="732"/>
      <c r="LKH280" s="732"/>
      <c r="LKI280" s="732"/>
      <c r="LKJ280" s="732"/>
      <c r="LKK280" s="733"/>
      <c r="LKL280" s="733"/>
      <c r="LKM280" s="733"/>
      <c r="LKN280" s="733"/>
      <c r="LKO280" s="733"/>
      <c r="LKP280" s="732"/>
      <c r="LKQ280" s="732"/>
      <c r="LKR280" s="733"/>
      <c r="LKS280" s="733"/>
      <c r="LKT280" s="732"/>
      <c r="LKU280" s="732"/>
      <c r="LKV280" s="733"/>
      <c r="LKW280" s="733"/>
      <c r="LKX280" s="732"/>
      <c r="LKY280" s="732"/>
      <c r="LKZ280" s="732"/>
      <c r="LLA280" s="732"/>
      <c r="LLB280" s="732"/>
      <c r="LLC280" s="732"/>
      <c r="LLD280" s="732"/>
      <c r="LLE280" s="733"/>
      <c r="LLF280" s="733"/>
      <c r="LLG280" s="732"/>
      <c r="LLH280" s="732"/>
      <c r="LLI280" s="733"/>
      <c r="LLJ280" s="733"/>
      <c r="LLK280" s="732"/>
      <c r="LLL280" s="732"/>
      <c r="LLM280" s="732"/>
      <c r="LLN280" s="732"/>
      <c r="LLO280" s="732"/>
      <c r="LLP280" s="731"/>
      <c r="LLQ280" s="734"/>
      <c r="LLR280" s="732"/>
      <c r="LLS280" s="732"/>
      <c r="LLT280" s="732"/>
      <c r="LLU280" s="732"/>
      <c r="LLV280" s="732"/>
      <c r="LLW280" s="732"/>
      <c r="LLX280" s="732"/>
      <c r="LLY280" s="735"/>
      <c r="LLZ280" s="735"/>
      <c r="LMA280" s="735"/>
      <c r="LMB280" s="735"/>
      <c r="LMC280" s="735"/>
      <c r="LMD280" s="735"/>
      <c r="LME280" s="735"/>
      <c r="LMF280" s="735"/>
      <c r="LMG280" s="735"/>
      <c r="LMH280" s="735"/>
      <c r="LMI280" s="735"/>
      <c r="LMJ280" s="735"/>
      <c r="LMK280" s="735"/>
      <c r="LML280" s="735"/>
      <c r="LMM280" s="735"/>
      <c r="LMN280" s="735"/>
      <c r="LMO280" s="735"/>
      <c r="LMP280" s="735"/>
      <c r="LMQ280" s="735"/>
      <c r="LMR280" s="735"/>
      <c r="LMS280" s="735"/>
      <c r="LMT280" s="735"/>
      <c r="LMU280" s="735"/>
      <c r="LMV280" s="735"/>
      <c r="LMW280" s="735"/>
      <c r="LMX280" s="735"/>
      <c r="LMY280" s="735"/>
      <c r="LMZ280" s="735"/>
      <c r="LNA280" s="735"/>
      <c r="LNB280" s="735"/>
      <c r="LNC280" s="735"/>
      <c r="LND280" s="735"/>
      <c r="LNE280" s="735"/>
      <c r="LNF280" s="735"/>
      <c r="LNG280" s="735"/>
      <c r="LNH280" s="735"/>
      <c r="LNI280" s="735"/>
      <c r="LNJ280" s="735"/>
      <c r="LNK280" s="735"/>
      <c r="LNL280" s="735"/>
      <c r="LNM280" s="735"/>
      <c r="LNN280" s="735"/>
      <c r="LNO280" s="735"/>
      <c r="LNP280" s="735"/>
      <c r="LNQ280" s="732"/>
      <c r="LNR280" s="732"/>
      <c r="LNS280" s="732"/>
      <c r="LNT280" s="732"/>
      <c r="LNU280" s="732"/>
      <c r="LNV280" s="732"/>
      <c r="LNW280" s="732"/>
      <c r="LNX280" s="732"/>
      <c r="LNY280" s="732"/>
      <c r="LNZ280" s="732"/>
      <c r="LOA280" s="732"/>
      <c r="LOB280" s="732"/>
      <c r="LOC280" s="732"/>
      <c r="LOD280" s="732"/>
      <c r="LOE280" s="732"/>
      <c r="LOF280" s="732"/>
      <c r="LOG280" s="732"/>
      <c r="LOH280" s="732"/>
      <c r="LOI280" s="732"/>
      <c r="LOJ280" s="732"/>
      <c r="LOK280" s="732"/>
      <c r="LOL280" s="732"/>
      <c r="LOM280" s="732"/>
      <c r="LON280" s="732"/>
      <c r="LOO280" s="733"/>
      <c r="LOP280" s="733"/>
      <c r="LOQ280" s="733"/>
      <c r="LOR280" s="733"/>
      <c r="LOS280" s="733"/>
      <c r="LOT280" s="732"/>
      <c r="LOU280" s="732"/>
      <c r="LOV280" s="733"/>
      <c r="LOW280" s="733"/>
      <c r="LOX280" s="732"/>
      <c r="LOY280" s="732"/>
      <c r="LOZ280" s="733"/>
      <c r="LPA280" s="733"/>
      <c r="LPB280" s="732"/>
      <c r="LPC280" s="732"/>
      <c r="LPD280" s="732"/>
      <c r="LPE280" s="732"/>
      <c r="LPF280" s="732"/>
      <c r="LPG280" s="732"/>
      <c r="LPH280" s="732"/>
      <c r="LPI280" s="733"/>
      <c r="LPJ280" s="733"/>
      <c r="LPK280" s="732"/>
      <c r="LPL280" s="732"/>
      <c r="LPM280" s="733"/>
      <c r="LPN280" s="733"/>
      <c r="LPO280" s="732"/>
      <c r="LPP280" s="732"/>
      <c r="LPQ280" s="732"/>
      <c r="LPR280" s="732"/>
      <c r="LPS280" s="732"/>
      <c r="LPT280" s="731"/>
      <c r="LPU280" s="734"/>
      <c r="LPV280" s="732"/>
      <c r="LPW280" s="732"/>
      <c r="LPX280" s="732"/>
      <c r="LPY280" s="732"/>
      <c r="LPZ280" s="732"/>
      <c r="LQA280" s="732"/>
      <c r="LQB280" s="732"/>
      <c r="LQC280" s="735"/>
      <c r="LQD280" s="735"/>
      <c r="LQE280" s="735"/>
      <c r="LQF280" s="735"/>
      <c r="LQG280" s="735"/>
      <c r="LQH280" s="735"/>
      <c r="LQI280" s="735"/>
      <c r="LQJ280" s="735"/>
      <c r="LQK280" s="735"/>
      <c r="LQL280" s="735"/>
      <c r="LQM280" s="735"/>
      <c r="LQN280" s="735"/>
      <c r="LQO280" s="735"/>
      <c r="LQP280" s="735"/>
      <c r="LQQ280" s="735"/>
      <c r="LQR280" s="735"/>
      <c r="LQS280" s="735"/>
      <c r="LQT280" s="735"/>
      <c r="LQU280" s="735"/>
      <c r="LQV280" s="735"/>
      <c r="LQW280" s="735"/>
      <c r="LQX280" s="735"/>
      <c r="LQY280" s="735"/>
      <c r="LQZ280" s="735"/>
      <c r="LRA280" s="735"/>
      <c r="LRB280" s="735"/>
      <c r="LRC280" s="735"/>
      <c r="LRD280" s="735"/>
      <c r="LRE280" s="735"/>
      <c r="LRF280" s="735"/>
      <c r="LRG280" s="735"/>
      <c r="LRH280" s="735"/>
      <c r="LRI280" s="735"/>
      <c r="LRJ280" s="735"/>
      <c r="LRK280" s="735"/>
      <c r="LRL280" s="735"/>
      <c r="LRM280" s="735"/>
      <c r="LRN280" s="735"/>
      <c r="LRO280" s="735"/>
      <c r="LRP280" s="735"/>
      <c r="LRQ280" s="735"/>
      <c r="LRR280" s="735"/>
      <c r="LRS280" s="735"/>
      <c r="LRT280" s="735"/>
      <c r="LRU280" s="732"/>
      <c r="LRV280" s="732"/>
      <c r="LRW280" s="732"/>
      <c r="LRX280" s="732"/>
      <c r="LRY280" s="732"/>
      <c r="LRZ280" s="732"/>
      <c r="LSA280" s="732"/>
      <c r="LSB280" s="732"/>
      <c r="LSC280" s="732"/>
      <c r="LSD280" s="732"/>
      <c r="LSE280" s="732"/>
      <c r="LSF280" s="732"/>
      <c r="LSG280" s="732"/>
      <c r="LSH280" s="732"/>
      <c r="LSI280" s="732"/>
      <c r="LSJ280" s="732"/>
      <c r="LSK280" s="732"/>
      <c r="LSL280" s="732"/>
      <c r="LSM280" s="732"/>
      <c r="LSN280" s="732"/>
      <c r="LSO280" s="732"/>
      <c r="LSP280" s="732"/>
      <c r="LSQ280" s="732"/>
      <c r="LSR280" s="732"/>
      <c r="LSS280" s="733"/>
      <c r="LST280" s="733"/>
      <c r="LSU280" s="733"/>
      <c r="LSV280" s="733"/>
      <c r="LSW280" s="733"/>
      <c r="LSX280" s="732"/>
      <c r="LSY280" s="732"/>
      <c r="LSZ280" s="733"/>
      <c r="LTA280" s="733"/>
      <c r="LTB280" s="732"/>
      <c r="LTC280" s="732"/>
      <c r="LTD280" s="733"/>
      <c r="LTE280" s="733"/>
      <c r="LTF280" s="732"/>
      <c r="LTG280" s="732"/>
      <c r="LTH280" s="732"/>
      <c r="LTI280" s="732"/>
      <c r="LTJ280" s="732"/>
      <c r="LTK280" s="732"/>
      <c r="LTL280" s="732"/>
      <c r="LTM280" s="733"/>
      <c r="LTN280" s="733"/>
      <c r="LTO280" s="732"/>
      <c r="LTP280" s="732"/>
      <c r="LTQ280" s="733"/>
      <c r="LTR280" s="733"/>
      <c r="LTS280" s="732"/>
      <c r="LTT280" s="732"/>
      <c r="LTU280" s="732"/>
      <c r="LTV280" s="732"/>
      <c r="LTW280" s="732"/>
      <c r="LTX280" s="731"/>
      <c r="LTY280" s="734"/>
      <c r="LTZ280" s="732"/>
      <c r="LUA280" s="732"/>
      <c r="LUB280" s="732"/>
      <c r="LUC280" s="732"/>
      <c r="LUD280" s="732"/>
      <c r="LUE280" s="732"/>
      <c r="LUF280" s="732"/>
      <c r="LUG280" s="735"/>
      <c r="LUH280" s="735"/>
      <c r="LUI280" s="735"/>
      <c r="LUJ280" s="735"/>
      <c r="LUK280" s="735"/>
      <c r="LUL280" s="735"/>
      <c r="LUM280" s="735"/>
      <c r="LUN280" s="735"/>
      <c r="LUO280" s="735"/>
      <c r="LUP280" s="735"/>
      <c r="LUQ280" s="735"/>
      <c r="LUR280" s="735"/>
      <c r="LUS280" s="735"/>
      <c r="LUT280" s="735"/>
      <c r="LUU280" s="735"/>
      <c r="LUV280" s="735"/>
      <c r="LUW280" s="735"/>
      <c r="LUX280" s="735"/>
      <c r="LUY280" s="735"/>
      <c r="LUZ280" s="735"/>
      <c r="LVA280" s="735"/>
      <c r="LVB280" s="735"/>
      <c r="LVC280" s="735"/>
      <c r="LVD280" s="735"/>
      <c r="LVE280" s="735"/>
      <c r="LVF280" s="735"/>
      <c r="LVG280" s="735"/>
      <c r="LVH280" s="735"/>
      <c r="LVI280" s="735"/>
      <c r="LVJ280" s="735"/>
      <c r="LVK280" s="735"/>
      <c r="LVL280" s="735"/>
      <c r="LVM280" s="735"/>
      <c r="LVN280" s="735"/>
      <c r="LVO280" s="735"/>
      <c r="LVP280" s="735"/>
      <c r="LVQ280" s="735"/>
      <c r="LVR280" s="735"/>
      <c r="LVS280" s="735"/>
      <c r="LVT280" s="735"/>
      <c r="LVU280" s="735"/>
      <c r="LVV280" s="735"/>
      <c r="LVW280" s="735"/>
      <c r="LVX280" s="735"/>
      <c r="LVY280" s="732"/>
      <c r="LVZ280" s="732"/>
      <c r="LWA280" s="732"/>
      <c r="LWB280" s="732"/>
      <c r="LWC280" s="732"/>
      <c r="LWD280" s="732"/>
      <c r="LWE280" s="732"/>
      <c r="LWF280" s="732"/>
      <c r="LWG280" s="732"/>
      <c r="LWH280" s="732"/>
      <c r="LWI280" s="732"/>
      <c r="LWJ280" s="732"/>
      <c r="LWK280" s="732"/>
      <c r="LWL280" s="732"/>
      <c r="LWM280" s="732"/>
      <c r="LWN280" s="732"/>
      <c r="LWO280" s="732"/>
      <c r="LWP280" s="732"/>
      <c r="LWQ280" s="732"/>
      <c r="LWR280" s="732"/>
      <c r="LWS280" s="732"/>
      <c r="LWT280" s="732"/>
      <c r="LWU280" s="732"/>
      <c r="LWV280" s="732"/>
      <c r="LWW280" s="733"/>
      <c r="LWX280" s="733"/>
      <c r="LWY280" s="733"/>
      <c r="LWZ280" s="733"/>
      <c r="LXA280" s="733"/>
      <c r="LXB280" s="732"/>
      <c r="LXC280" s="732"/>
      <c r="LXD280" s="733"/>
      <c r="LXE280" s="733"/>
      <c r="LXF280" s="732"/>
      <c r="LXG280" s="732"/>
      <c r="LXH280" s="733"/>
      <c r="LXI280" s="733"/>
      <c r="LXJ280" s="732"/>
      <c r="LXK280" s="732"/>
      <c r="LXL280" s="732"/>
      <c r="LXM280" s="732"/>
      <c r="LXN280" s="732"/>
      <c r="LXO280" s="732"/>
      <c r="LXP280" s="732"/>
      <c r="LXQ280" s="733"/>
      <c r="LXR280" s="733"/>
      <c r="LXS280" s="732"/>
      <c r="LXT280" s="732"/>
      <c r="LXU280" s="733"/>
      <c r="LXV280" s="733"/>
      <c r="LXW280" s="732"/>
      <c r="LXX280" s="732"/>
      <c r="LXY280" s="732"/>
      <c r="LXZ280" s="732"/>
      <c r="LYA280" s="732"/>
      <c r="LYB280" s="731"/>
      <c r="LYC280" s="734"/>
      <c r="LYD280" s="732"/>
      <c r="LYE280" s="732"/>
      <c r="LYF280" s="732"/>
      <c r="LYG280" s="732"/>
      <c r="LYH280" s="732"/>
      <c r="LYI280" s="732"/>
      <c r="LYJ280" s="732"/>
      <c r="LYK280" s="735"/>
      <c r="LYL280" s="735"/>
      <c r="LYM280" s="735"/>
      <c r="LYN280" s="735"/>
      <c r="LYO280" s="735"/>
      <c r="LYP280" s="735"/>
      <c r="LYQ280" s="735"/>
      <c r="LYR280" s="735"/>
      <c r="LYS280" s="735"/>
      <c r="LYT280" s="735"/>
      <c r="LYU280" s="735"/>
      <c r="LYV280" s="735"/>
      <c r="LYW280" s="735"/>
      <c r="LYX280" s="735"/>
      <c r="LYY280" s="735"/>
      <c r="LYZ280" s="735"/>
      <c r="LZA280" s="735"/>
      <c r="LZB280" s="735"/>
      <c r="LZC280" s="735"/>
      <c r="LZD280" s="735"/>
      <c r="LZE280" s="735"/>
      <c r="LZF280" s="735"/>
      <c r="LZG280" s="735"/>
      <c r="LZH280" s="735"/>
      <c r="LZI280" s="735"/>
      <c r="LZJ280" s="735"/>
      <c r="LZK280" s="735"/>
      <c r="LZL280" s="735"/>
      <c r="LZM280" s="735"/>
      <c r="LZN280" s="735"/>
      <c r="LZO280" s="735"/>
      <c r="LZP280" s="735"/>
      <c r="LZQ280" s="735"/>
      <c r="LZR280" s="735"/>
      <c r="LZS280" s="735"/>
      <c r="LZT280" s="735"/>
      <c r="LZU280" s="735"/>
      <c r="LZV280" s="735"/>
      <c r="LZW280" s="735"/>
      <c r="LZX280" s="735"/>
      <c r="LZY280" s="735"/>
      <c r="LZZ280" s="735"/>
      <c r="MAA280" s="735"/>
      <c r="MAB280" s="735"/>
      <c r="MAC280" s="732"/>
      <c r="MAD280" s="732"/>
      <c r="MAE280" s="732"/>
      <c r="MAF280" s="732"/>
      <c r="MAG280" s="732"/>
      <c r="MAH280" s="732"/>
      <c r="MAI280" s="732"/>
      <c r="MAJ280" s="732"/>
      <c r="MAK280" s="732"/>
      <c r="MAL280" s="732"/>
      <c r="MAM280" s="732"/>
      <c r="MAN280" s="732"/>
      <c r="MAO280" s="732"/>
      <c r="MAP280" s="732"/>
      <c r="MAQ280" s="732"/>
      <c r="MAR280" s="732"/>
      <c r="MAS280" s="732"/>
      <c r="MAT280" s="732"/>
      <c r="MAU280" s="732"/>
      <c r="MAV280" s="732"/>
      <c r="MAW280" s="732"/>
      <c r="MAX280" s="732"/>
      <c r="MAY280" s="732"/>
      <c r="MAZ280" s="732"/>
      <c r="MBA280" s="733"/>
      <c r="MBB280" s="733"/>
      <c r="MBC280" s="733"/>
      <c r="MBD280" s="733"/>
      <c r="MBE280" s="733"/>
      <c r="MBF280" s="732"/>
      <c r="MBG280" s="732"/>
      <c r="MBH280" s="733"/>
      <c r="MBI280" s="733"/>
      <c r="MBJ280" s="732"/>
      <c r="MBK280" s="732"/>
      <c r="MBL280" s="733"/>
      <c r="MBM280" s="733"/>
      <c r="MBN280" s="732"/>
      <c r="MBO280" s="732"/>
      <c r="MBP280" s="732"/>
      <c r="MBQ280" s="732"/>
      <c r="MBR280" s="732"/>
      <c r="MBS280" s="732"/>
      <c r="MBT280" s="732"/>
      <c r="MBU280" s="733"/>
      <c r="MBV280" s="733"/>
      <c r="MBW280" s="732"/>
      <c r="MBX280" s="732"/>
      <c r="MBY280" s="733"/>
      <c r="MBZ280" s="733"/>
      <c r="MCA280" s="732"/>
      <c r="MCB280" s="732"/>
      <c r="MCC280" s="732"/>
      <c r="MCD280" s="732"/>
      <c r="MCE280" s="732"/>
      <c r="MCF280" s="731"/>
      <c r="MCG280" s="734"/>
      <c r="MCH280" s="732"/>
      <c r="MCI280" s="732"/>
      <c r="MCJ280" s="732"/>
      <c r="MCK280" s="732"/>
      <c r="MCL280" s="732"/>
      <c r="MCM280" s="732"/>
      <c r="MCN280" s="732"/>
      <c r="MCO280" s="735"/>
      <c r="MCP280" s="735"/>
      <c r="MCQ280" s="735"/>
      <c r="MCR280" s="735"/>
      <c r="MCS280" s="735"/>
      <c r="MCT280" s="735"/>
      <c r="MCU280" s="735"/>
      <c r="MCV280" s="735"/>
      <c r="MCW280" s="735"/>
      <c r="MCX280" s="735"/>
      <c r="MCY280" s="735"/>
      <c r="MCZ280" s="735"/>
      <c r="MDA280" s="735"/>
      <c r="MDB280" s="735"/>
      <c r="MDC280" s="735"/>
      <c r="MDD280" s="735"/>
      <c r="MDE280" s="735"/>
      <c r="MDF280" s="735"/>
      <c r="MDG280" s="735"/>
      <c r="MDH280" s="735"/>
      <c r="MDI280" s="735"/>
      <c r="MDJ280" s="735"/>
      <c r="MDK280" s="735"/>
      <c r="MDL280" s="735"/>
      <c r="MDM280" s="735"/>
      <c r="MDN280" s="735"/>
      <c r="MDO280" s="735"/>
      <c r="MDP280" s="735"/>
      <c r="MDQ280" s="735"/>
      <c r="MDR280" s="735"/>
      <c r="MDS280" s="735"/>
      <c r="MDT280" s="735"/>
      <c r="MDU280" s="735"/>
      <c r="MDV280" s="735"/>
      <c r="MDW280" s="735"/>
      <c r="MDX280" s="735"/>
      <c r="MDY280" s="735"/>
      <c r="MDZ280" s="735"/>
      <c r="MEA280" s="735"/>
      <c r="MEB280" s="735"/>
      <c r="MEC280" s="735"/>
      <c r="MED280" s="735"/>
      <c r="MEE280" s="735"/>
      <c r="MEF280" s="735"/>
      <c r="MEG280" s="732"/>
      <c r="MEH280" s="732"/>
      <c r="MEI280" s="732"/>
      <c r="MEJ280" s="732"/>
      <c r="MEK280" s="732"/>
      <c r="MEL280" s="732"/>
      <c r="MEM280" s="732"/>
      <c r="MEN280" s="732"/>
      <c r="MEO280" s="732"/>
      <c r="MEP280" s="732"/>
      <c r="MEQ280" s="732"/>
      <c r="MER280" s="732"/>
      <c r="MES280" s="732"/>
      <c r="MET280" s="732"/>
      <c r="MEU280" s="732"/>
      <c r="MEV280" s="732"/>
      <c r="MEW280" s="732"/>
      <c r="MEX280" s="732"/>
      <c r="MEY280" s="732"/>
      <c r="MEZ280" s="732"/>
      <c r="MFA280" s="732"/>
      <c r="MFB280" s="732"/>
      <c r="MFC280" s="732"/>
      <c r="MFD280" s="732"/>
      <c r="MFE280" s="733"/>
      <c r="MFF280" s="733"/>
      <c r="MFG280" s="733"/>
      <c r="MFH280" s="733"/>
      <c r="MFI280" s="733"/>
      <c r="MFJ280" s="732"/>
      <c r="MFK280" s="732"/>
      <c r="MFL280" s="733"/>
      <c r="MFM280" s="733"/>
      <c r="MFN280" s="732"/>
      <c r="MFO280" s="732"/>
      <c r="MFP280" s="733"/>
      <c r="MFQ280" s="733"/>
      <c r="MFR280" s="732"/>
      <c r="MFS280" s="732"/>
      <c r="MFT280" s="732"/>
      <c r="MFU280" s="732"/>
      <c r="MFV280" s="732"/>
      <c r="MFW280" s="732"/>
      <c r="MFX280" s="732"/>
      <c r="MFY280" s="733"/>
      <c r="MFZ280" s="733"/>
      <c r="MGA280" s="732"/>
      <c r="MGB280" s="732"/>
      <c r="MGC280" s="733"/>
      <c r="MGD280" s="733"/>
      <c r="MGE280" s="732"/>
      <c r="MGF280" s="732"/>
      <c r="MGG280" s="732"/>
      <c r="MGH280" s="732"/>
      <c r="MGI280" s="732"/>
      <c r="MGJ280" s="731"/>
      <c r="MGK280" s="734"/>
      <c r="MGL280" s="732"/>
      <c r="MGM280" s="732"/>
      <c r="MGN280" s="732"/>
      <c r="MGO280" s="732"/>
      <c r="MGP280" s="732"/>
      <c r="MGQ280" s="732"/>
      <c r="MGR280" s="732"/>
      <c r="MGS280" s="735"/>
      <c r="MGT280" s="735"/>
      <c r="MGU280" s="735"/>
      <c r="MGV280" s="735"/>
      <c r="MGW280" s="735"/>
      <c r="MGX280" s="735"/>
      <c r="MGY280" s="735"/>
      <c r="MGZ280" s="735"/>
      <c r="MHA280" s="735"/>
      <c r="MHB280" s="735"/>
      <c r="MHC280" s="735"/>
      <c r="MHD280" s="735"/>
      <c r="MHE280" s="735"/>
      <c r="MHF280" s="735"/>
      <c r="MHG280" s="735"/>
      <c r="MHH280" s="735"/>
      <c r="MHI280" s="735"/>
      <c r="MHJ280" s="735"/>
      <c r="MHK280" s="735"/>
      <c r="MHL280" s="735"/>
      <c r="MHM280" s="735"/>
      <c r="MHN280" s="735"/>
      <c r="MHO280" s="735"/>
      <c r="MHP280" s="735"/>
      <c r="MHQ280" s="735"/>
      <c r="MHR280" s="735"/>
      <c r="MHS280" s="735"/>
      <c r="MHT280" s="735"/>
      <c r="MHU280" s="735"/>
      <c r="MHV280" s="735"/>
      <c r="MHW280" s="735"/>
      <c r="MHX280" s="735"/>
      <c r="MHY280" s="735"/>
      <c r="MHZ280" s="735"/>
      <c r="MIA280" s="735"/>
      <c r="MIB280" s="735"/>
      <c r="MIC280" s="735"/>
      <c r="MID280" s="735"/>
      <c r="MIE280" s="735"/>
      <c r="MIF280" s="735"/>
      <c r="MIG280" s="735"/>
      <c r="MIH280" s="735"/>
      <c r="MII280" s="735"/>
      <c r="MIJ280" s="735"/>
      <c r="MIK280" s="732"/>
      <c r="MIL280" s="732"/>
      <c r="MIM280" s="732"/>
      <c r="MIN280" s="732"/>
      <c r="MIO280" s="732"/>
      <c r="MIP280" s="732"/>
      <c r="MIQ280" s="732"/>
      <c r="MIR280" s="732"/>
      <c r="MIS280" s="732"/>
      <c r="MIT280" s="732"/>
      <c r="MIU280" s="732"/>
      <c r="MIV280" s="732"/>
      <c r="MIW280" s="732"/>
      <c r="MIX280" s="732"/>
      <c r="MIY280" s="732"/>
      <c r="MIZ280" s="732"/>
      <c r="MJA280" s="732"/>
      <c r="MJB280" s="732"/>
      <c r="MJC280" s="732"/>
      <c r="MJD280" s="732"/>
      <c r="MJE280" s="732"/>
      <c r="MJF280" s="732"/>
      <c r="MJG280" s="732"/>
      <c r="MJH280" s="732"/>
      <c r="MJI280" s="733"/>
      <c r="MJJ280" s="733"/>
      <c r="MJK280" s="733"/>
      <c r="MJL280" s="733"/>
      <c r="MJM280" s="733"/>
      <c r="MJN280" s="732"/>
      <c r="MJO280" s="732"/>
      <c r="MJP280" s="733"/>
      <c r="MJQ280" s="733"/>
      <c r="MJR280" s="732"/>
      <c r="MJS280" s="732"/>
      <c r="MJT280" s="733"/>
      <c r="MJU280" s="733"/>
      <c r="MJV280" s="732"/>
      <c r="MJW280" s="732"/>
      <c r="MJX280" s="732"/>
      <c r="MJY280" s="732"/>
      <c r="MJZ280" s="732"/>
      <c r="MKA280" s="732"/>
      <c r="MKB280" s="732"/>
      <c r="MKC280" s="733"/>
      <c r="MKD280" s="733"/>
      <c r="MKE280" s="732"/>
      <c r="MKF280" s="732"/>
      <c r="MKG280" s="733"/>
      <c r="MKH280" s="733"/>
      <c r="MKI280" s="732"/>
      <c r="MKJ280" s="732"/>
      <c r="MKK280" s="732"/>
      <c r="MKL280" s="732"/>
      <c r="MKM280" s="732"/>
      <c r="MKN280" s="731"/>
      <c r="MKO280" s="734"/>
      <c r="MKP280" s="732"/>
      <c r="MKQ280" s="732"/>
      <c r="MKR280" s="732"/>
      <c r="MKS280" s="732"/>
      <c r="MKT280" s="732"/>
      <c r="MKU280" s="732"/>
      <c r="MKV280" s="732"/>
      <c r="MKW280" s="735"/>
      <c r="MKX280" s="735"/>
      <c r="MKY280" s="735"/>
      <c r="MKZ280" s="735"/>
      <c r="MLA280" s="735"/>
      <c r="MLB280" s="735"/>
      <c r="MLC280" s="735"/>
      <c r="MLD280" s="735"/>
      <c r="MLE280" s="735"/>
      <c r="MLF280" s="735"/>
      <c r="MLG280" s="735"/>
      <c r="MLH280" s="735"/>
      <c r="MLI280" s="735"/>
      <c r="MLJ280" s="735"/>
      <c r="MLK280" s="735"/>
      <c r="MLL280" s="735"/>
      <c r="MLM280" s="735"/>
      <c r="MLN280" s="735"/>
      <c r="MLO280" s="735"/>
      <c r="MLP280" s="735"/>
      <c r="MLQ280" s="735"/>
      <c r="MLR280" s="735"/>
      <c r="MLS280" s="735"/>
      <c r="MLT280" s="735"/>
      <c r="MLU280" s="735"/>
      <c r="MLV280" s="735"/>
      <c r="MLW280" s="735"/>
      <c r="MLX280" s="735"/>
      <c r="MLY280" s="735"/>
      <c r="MLZ280" s="735"/>
      <c r="MMA280" s="735"/>
      <c r="MMB280" s="735"/>
      <c r="MMC280" s="735"/>
      <c r="MMD280" s="735"/>
      <c r="MME280" s="735"/>
      <c r="MMF280" s="735"/>
      <c r="MMG280" s="735"/>
      <c r="MMH280" s="735"/>
      <c r="MMI280" s="735"/>
      <c r="MMJ280" s="735"/>
      <c r="MMK280" s="735"/>
      <c r="MML280" s="735"/>
      <c r="MMM280" s="735"/>
      <c r="MMN280" s="735"/>
      <c r="MMO280" s="732"/>
      <c r="MMP280" s="732"/>
      <c r="MMQ280" s="732"/>
      <c r="MMR280" s="732"/>
      <c r="MMS280" s="732"/>
      <c r="MMT280" s="732"/>
      <c r="MMU280" s="732"/>
      <c r="MMV280" s="732"/>
      <c r="MMW280" s="732"/>
      <c r="MMX280" s="732"/>
      <c r="MMY280" s="732"/>
      <c r="MMZ280" s="732"/>
      <c r="MNA280" s="732"/>
      <c r="MNB280" s="732"/>
      <c r="MNC280" s="732"/>
      <c r="MND280" s="732"/>
      <c r="MNE280" s="732"/>
      <c r="MNF280" s="732"/>
      <c r="MNG280" s="732"/>
      <c r="MNH280" s="732"/>
      <c r="MNI280" s="732"/>
      <c r="MNJ280" s="732"/>
      <c r="MNK280" s="732"/>
      <c r="MNL280" s="732"/>
      <c r="MNM280" s="733"/>
      <c r="MNN280" s="733"/>
      <c r="MNO280" s="733"/>
      <c r="MNP280" s="733"/>
      <c r="MNQ280" s="733"/>
      <c r="MNR280" s="732"/>
      <c r="MNS280" s="732"/>
      <c r="MNT280" s="733"/>
      <c r="MNU280" s="733"/>
      <c r="MNV280" s="732"/>
      <c r="MNW280" s="732"/>
      <c r="MNX280" s="733"/>
      <c r="MNY280" s="733"/>
      <c r="MNZ280" s="732"/>
      <c r="MOA280" s="732"/>
      <c r="MOB280" s="732"/>
      <c r="MOC280" s="732"/>
      <c r="MOD280" s="732"/>
      <c r="MOE280" s="732"/>
      <c r="MOF280" s="732"/>
      <c r="MOG280" s="733"/>
      <c r="MOH280" s="733"/>
      <c r="MOI280" s="732"/>
      <c r="MOJ280" s="732"/>
      <c r="MOK280" s="733"/>
      <c r="MOL280" s="733"/>
      <c r="MOM280" s="732"/>
      <c r="MON280" s="732"/>
      <c r="MOO280" s="732"/>
      <c r="MOP280" s="732"/>
      <c r="MOQ280" s="732"/>
      <c r="MOR280" s="731"/>
      <c r="MOS280" s="734"/>
      <c r="MOT280" s="732"/>
      <c r="MOU280" s="732"/>
      <c r="MOV280" s="732"/>
      <c r="MOW280" s="732"/>
      <c r="MOX280" s="732"/>
      <c r="MOY280" s="732"/>
      <c r="MOZ280" s="732"/>
      <c r="MPA280" s="735"/>
      <c r="MPB280" s="735"/>
      <c r="MPC280" s="735"/>
      <c r="MPD280" s="735"/>
      <c r="MPE280" s="735"/>
      <c r="MPF280" s="735"/>
      <c r="MPG280" s="735"/>
      <c r="MPH280" s="735"/>
      <c r="MPI280" s="735"/>
      <c r="MPJ280" s="735"/>
      <c r="MPK280" s="735"/>
      <c r="MPL280" s="735"/>
      <c r="MPM280" s="735"/>
      <c r="MPN280" s="735"/>
      <c r="MPO280" s="735"/>
      <c r="MPP280" s="735"/>
      <c r="MPQ280" s="735"/>
      <c r="MPR280" s="735"/>
      <c r="MPS280" s="735"/>
      <c r="MPT280" s="735"/>
      <c r="MPU280" s="735"/>
      <c r="MPV280" s="735"/>
      <c r="MPW280" s="735"/>
      <c r="MPX280" s="735"/>
      <c r="MPY280" s="735"/>
      <c r="MPZ280" s="735"/>
      <c r="MQA280" s="735"/>
      <c r="MQB280" s="735"/>
      <c r="MQC280" s="735"/>
      <c r="MQD280" s="735"/>
      <c r="MQE280" s="735"/>
      <c r="MQF280" s="735"/>
      <c r="MQG280" s="735"/>
      <c r="MQH280" s="735"/>
      <c r="MQI280" s="735"/>
      <c r="MQJ280" s="735"/>
      <c r="MQK280" s="735"/>
      <c r="MQL280" s="735"/>
      <c r="MQM280" s="735"/>
      <c r="MQN280" s="735"/>
      <c r="MQO280" s="735"/>
      <c r="MQP280" s="735"/>
      <c r="MQQ280" s="735"/>
      <c r="MQR280" s="735"/>
      <c r="MQS280" s="732"/>
      <c r="MQT280" s="732"/>
      <c r="MQU280" s="732"/>
      <c r="MQV280" s="732"/>
      <c r="MQW280" s="732"/>
      <c r="MQX280" s="732"/>
      <c r="MQY280" s="732"/>
      <c r="MQZ280" s="732"/>
      <c r="MRA280" s="732"/>
      <c r="MRB280" s="732"/>
      <c r="MRC280" s="732"/>
      <c r="MRD280" s="732"/>
      <c r="MRE280" s="732"/>
      <c r="MRF280" s="732"/>
      <c r="MRG280" s="732"/>
      <c r="MRH280" s="732"/>
      <c r="MRI280" s="732"/>
      <c r="MRJ280" s="732"/>
      <c r="MRK280" s="732"/>
      <c r="MRL280" s="732"/>
      <c r="MRM280" s="732"/>
      <c r="MRN280" s="732"/>
      <c r="MRO280" s="732"/>
      <c r="MRP280" s="732"/>
      <c r="MRQ280" s="733"/>
      <c r="MRR280" s="733"/>
      <c r="MRS280" s="733"/>
      <c r="MRT280" s="733"/>
      <c r="MRU280" s="733"/>
      <c r="MRV280" s="732"/>
      <c r="MRW280" s="732"/>
      <c r="MRX280" s="733"/>
      <c r="MRY280" s="733"/>
      <c r="MRZ280" s="732"/>
      <c r="MSA280" s="732"/>
      <c r="MSB280" s="733"/>
      <c r="MSC280" s="733"/>
      <c r="MSD280" s="732"/>
      <c r="MSE280" s="732"/>
      <c r="MSF280" s="732"/>
      <c r="MSG280" s="732"/>
      <c r="MSH280" s="732"/>
      <c r="MSI280" s="732"/>
      <c r="MSJ280" s="732"/>
      <c r="MSK280" s="733"/>
      <c r="MSL280" s="733"/>
      <c r="MSM280" s="732"/>
      <c r="MSN280" s="732"/>
      <c r="MSO280" s="733"/>
      <c r="MSP280" s="733"/>
      <c r="MSQ280" s="732"/>
      <c r="MSR280" s="732"/>
      <c r="MSS280" s="732"/>
      <c r="MST280" s="732"/>
      <c r="MSU280" s="732"/>
      <c r="MSV280" s="731"/>
      <c r="MSW280" s="734"/>
      <c r="MSX280" s="732"/>
      <c r="MSY280" s="732"/>
      <c r="MSZ280" s="732"/>
      <c r="MTA280" s="732"/>
      <c r="MTB280" s="732"/>
      <c r="MTC280" s="732"/>
      <c r="MTD280" s="732"/>
      <c r="MTE280" s="735"/>
      <c r="MTF280" s="735"/>
      <c r="MTG280" s="735"/>
      <c r="MTH280" s="735"/>
      <c r="MTI280" s="735"/>
      <c r="MTJ280" s="735"/>
      <c r="MTK280" s="735"/>
      <c r="MTL280" s="735"/>
      <c r="MTM280" s="735"/>
      <c r="MTN280" s="735"/>
      <c r="MTO280" s="735"/>
      <c r="MTP280" s="735"/>
      <c r="MTQ280" s="735"/>
      <c r="MTR280" s="735"/>
      <c r="MTS280" s="735"/>
      <c r="MTT280" s="735"/>
      <c r="MTU280" s="735"/>
      <c r="MTV280" s="735"/>
      <c r="MTW280" s="735"/>
      <c r="MTX280" s="735"/>
      <c r="MTY280" s="735"/>
      <c r="MTZ280" s="735"/>
      <c r="MUA280" s="735"/>
      <c r="MUB280" s="735"/>
      <c r="MUC280" s="735"/>
      <c r="MUD280" s="735"/>
      <c r="MUE280" s="735"/>
      <c r="MUF280" s="735"/>
      <c r="MUG280" s="735"/>
      <c r="MUH280" s="735"/>
      <c r="MUI280" s="735"/>
      <c r="MUJ280" s="735"/>
      <c r="MUK280" s="735"/>
      <c r="MUL280" s="735"/>
      <c r="MUM280" s="735"/>
      <c r="MUN280" s="735"/>
      <c r="MUO280" s="735"/>
      <c r="MUP280" s="735"/>
      <c r="MUQ280" s="735"/>
      <c r="MUR280" s="735"/>
      <c r="MUS280" s="735"/>
      <c r="MUT280" s="735"/>
      <c r="MUU280" s="735"/>
      <c r="MUV280" s="735"/>
      <c r="MUW280" s="732"/>
      <c r="MUX280" s="732"/>
      <c r="MUY280" s="732"/>
      <c r="MUZ280" s="732"/>
      <c r="MVA280" s="732"/>
      <c r="MVB280" s="732"/>
      <c r="MVC280" s="732"/>
      <c r="MVD280" s="732"/>
      <c r="MVE280" s="732"/>
      <c r="MVF280" s="732"/>
      <c r="MVG280" s="732"/>
      <c r="MVH280" s="732"/>
      <c r="MVI280" s="732"/>
      <c r="MVJ280" s="732"/>
      <c r="MVK280" s="732"/>
      <c r="MVL280" s="732"/>
      <c r="MVM280" s="732"/>
      <c r="MVN280" s="732"/>
      <c r="MVO280" s="732"/>
      <c r="MVP280" s="732"/>
      <c r="MVQ280" s="732"/>
      <c r="MVR280" s="732"/>
      <c r="MVS280" s="732"/>
      <c r="MVT280" s="732"/>
      <c r="MVU280" s="733"/>
      <c r="MVV280" s="733"/>
      <c r="MVW280" s="733"/>
      <c r="MVX280" s="733"/>
      <c r="MVY280" s="733"/>
      <c r="MVZ280" s="732"/>
      <c r="MWA280" s="732"/>
      <c r="MWB280" s="733"/>
      <c r="MWC280" s="733"/>
      <c r="MWD280" s="732"/>
      <c r="MWE280" s="732"/>
      <c r="MWF280" s="733"/>
      <c r="MWG280" s="733"/>
      <c r="MWH280" s="732"/>
      <c r="MWI280" s="732"/>
      <c r="MWJ280" s="732"/>
      <c r="MWK280" s="732"/>
      <c r="MWL280" s="732"/>
      <c r="MWM280" s="732"/>
      <c r="MWN280" s="732"/>
      <c r="MWO280" s="733"/>
      <c r="MWP280" s="733"/>
      <c r="MWQ280" s="732"/>
      <c r="MWR280" s="732"/>
      <c r="MWS280" s="733"/>
      <c r="MWT280" s="733"/>
      <c r="MWU280" s="732"/>
      <c r="MWV280" s="732"/>
      <c r="MWW280" s="732"/>
      <c r="MWX280" s="732"/>
      <c r="MWY280" s="732"/>
      <c r="MWZ280" s="731"/>
      <c r="MXA280" s="734"/>
      <c r="MXB280" s="732"/>
      <c r="MXC280" s="732"/>
      <c r="MXD280" s="732"/>
      <c r="MXE280" s="732"/>
      <c r="MXF280" s="732"/>
      <c r="MXG280" s="732"/>
      <c r="MXH280" s="732"/>
      <c r="MXI280" s="735"/>
      <c r="MXJ280" s="735"/>
      <c r="MXK280" s="735"/>
      <c r="MXL280" s="735"/>
      <c r="MXM280" s="735"/>
      <c r="MXN280" s="735"/>
      <c r="MXO280" s="735"/>
      <c r="MXP280" s="735"/>
      <c r="MXQ280" s="735"/>
      <c r="MXR280" s="735"/>
      <c r="MXS280" s="735"/>
      <c r="MXT280" s="735"/>
      <c r="MXU280" s="735"/>
      <c r="MXV280" s="735"/>
      <c r="MXW280" s="735"/>
      <c r="MXX280" s="735"/>
      <c r="MXY280" s="735"/>
      <c r="MXZ280" s="735"/>
      <c r="MYA280" s="735"/>
      <c r="MYB280" s="735"/>
      <c r="MYC280" s="735"/>
      <c r="MYD280" s="735"/>
      <c r="MYE280" s="735"/>
      <c r="MYF280" s="735"/>
      <c r="MYG280" s="735"/>
      <c r="MYH280" s="735"/>
      <c r="MYI280" s="735"/>
      <c r="MYJ280" s="735"/>
      <c r="MYK280" s="735"/>
      <c r="MYL280" s="735"/>
      <c r="MYM280" s="735"/>
      <c r="MYN280" s="735"/>
      <c r="MYO280" s="735"/>
      <c r="MYP280" s="735"/>
      <c r="MYQ280" s="735"/>
      <c r="MYR280" s="735"/>
      <c r="MYS280" s="735"/>
      <c r="MYT280" s="735"/>
      <c r="MYU280" s="735"/>
      <c r="MYV280" s="735"/>
      <c r="MYW280" s="735"/>
      <c r="MYX280" s="735"/>
      <c r="MYY280" s="735"/>
      <c r="MYZ280" s="735"/>
      <c r="MZA280" s="732"/>
      <c r="MZB280" s="732"/>
      <c r="MZC280" s="732"/>
      <c r="MZD280" s="732"/>
      <c r="MZE280" s="732"/>
      <c r="MZF280" s="732"/>
      <c r="MZG280" s="732"/>
      <c r="MZH280" s="732"/>
      <c r="MZI280" s="732"/>
      <c r="MZJ280" s="732"/>
      <c r="MZK280" s="732"/>
      <c r="MZL280" s="732"/>
      <c r="MZM280" s="732"/>
      <c r="MZN280" s="732"/>
      <c r="MZO280" s="732"/>
      <c r="MZP280" s="732"/>
      <c r="MZQ280" s="732"/>
      <c r="MZR280" s="732"/>
      <c r="MZS280" s="732"/>
      <c r="MZT280" s="732"/>
      <c r="MZU280" s="732"/>
      <c r="MZV280" s="732"/>
      <c r="MZW280" s="732"/>
      <c r="MZX280" s="732"/>
      <c r="MZY280" s="733"/>
      <c r="MZZ280" s="733"/>
      <c r="NAA280" s="733"/>
      <c r="NAB280" s="733"/>
      <c r="NAC280" s="733"/>
      <c r="NAD280" s="732"/>
      <c r="NAE280" s="732"/>
      <c r="NAF280" s="733"/>
      <c r="NAG280" s="733"/>
      <c r="NAH280" s="732"/>
      <c r="NAI280" s="732"/>
      <c r="NAJ280" s="733"/>
      <c r="NAK280" s="733"/>
      <c r="NAL280" s="732"/>
      <c r="NAM280" s="732"/>
      <c r="NAN280" s="732"/>
      <c r="NAO280" s="732"/>
      <c r="NAP280" s="732"/>
      <c r="NAQ280" s="732"/>
      <c r="NAR280" s="732"/>
      <c r="NAS280" s="733"/>
      <c r="NAT280" s="733"/>
      <c r="NAU280" s="732"/>
      <c r="NAV280" s="732"/>
      <c r="NAW280" s="733"/>
      <c r="NAX280" s="733"/>
      <c r="NAY280" s="732"/>
      <c r="NAZ280" s="732"/>
      <c r="NBA280" s="732"/>
      <c r="NBB280" s="732"/>
      <c r="NBC280" s="732"/>
      <c r="NBD280" s="731"/>
      <c r="NBE280" s="734"/>
      <c r="NBF280" s="732"/>
      <c r="NBG280" s="732"/>
      <c r="NBH280" s="732"/>
      <c r="NBI280" s="732"/>
      <c r="NBJ280" s="732"/>
      <c r="NBK280" s="732"/>
      <c r="NBL280" s="732"/>
      <c r="NBM280" s="735"/>
      <c r="NBN280" s="735"/>
      <c r="NBO280" s="735"/>
      <c r="NBP280" s="735"/>
      <c r="NBQ280" s="735"/>
      <c r="NBR280" s="735"/>
      <c r="NBS280" s="735"/>
      <c r="NBT280" s="735"/>
      <c r="NBU280" s="735"/>
      <c r="NBV280" s="735"/>
      <c r="NBW280" s="735"/>
      <c r="NBX280" s="735"/>
      <c r="NBY280" s="735"/>
      <c r="NBZ280" s="735"/>
      <c r="NCA280" s="735"/>
      <c r="NCB280" s="735"/>
      <c r="NCC280" s="735"/>
      <c r="NCD280" s="735"/>
      <c r="NCE280" s="735"/>
      <c r="NCF280" s="735"/>
      <c r="NCG280" s="735"/>
      <c r="NCH280" s="735"/>
      <c r="NCI280" s="735"/>
      <c r="NCJ280" s="735"/>
      <c r="NCK280" s="735"/>
      <c r="NCL280" s="735"/>
      <c r="NCM280" s="735"/>
      <c r="NCN280" s="735"/>
      <c r="NCO280" s="735"/>
      <c r="NCP280" s="735"/>
      <c r="NCQ280" s="735"/>
      <c r="NCR280" s="735"/>
      <c r="NCS280" s="735"/>
      <c r="NCT280" s="735"/>
      <c r="NCU280" s="735"/>
      <c r="NCV280" s="735"/>
      <c r="NCW280" s="735"/>
      <c r="NCX280" s="735"/>
      <c r="NCY280" s="735"/>
      <c r="NCZ280" s="735"/>
      <c r="NDA280" s="735"/>
      <c r="NDB280" s="735"/>
      <c r="NDC280" s="735"/>
      <c r="NDD280" s="735"/>
      <c r="NDE280" s="732"/>
      <c r="NDF280" s="732"/>
      <c r="NDG280" s="732"/>
      <c r="NDH280" s="732"/>
      <c r="NDI280" s="732"/>
      <c r="NDJ280" s="732"/>
      <c r="NDK280" s="732"/>
      <c r="NDL280" s="732"/>
      <c r="NDM280" s="732"/>
      <c r="NDN280" s="732"/>
      <c r="NDO280" s="732"/>
      <c r="NDP280" s="732"/>
      <c r="NDQ280" s="732"/>
      <c r="NDR280" s="732"/>
      <c r="NDS280" s="732"/>
      <c r="NDT280" s="732"/>
      <c r="NDU280" s="732"/>
      <c r="NDV280" s="732"/>
      <c r="NDW280" s="732"/>
      <c r="NDX280" s="732"/>
      <c r="NDY280" s="732"/>
      <c r="NDZ280" s="732"/>
      <c r="NEA280" s="732"/>
      <c r="NEB280" s="732"/>
      <c r="NEC280" s="733"/>
      <c r="NED280" s="733"/>
      <c r="NEE280" s="733"/>
      <c r="NEF280" s="733"/>
      <c r="NEG280" s="733"/>
      <c r="NEH280" s="732"/>
      <c r="NEI280" s="732"/>
      <c r="NEJ280" s="733"/>
      <c r="NEK280" s="733"/>
      <c r="NEL280" s="732"/>
      <c r="NEM280" s="732"/>
      <c r="NEN280" s="733"/>
      <c r="NEO280" s="733"/>
      <c r="NEP280" s="732"/>
      <c r="NEQ280" s="732"/>
      <c r="NER280" s="732"/>
      <c r="NES280" s="732"/>
      <c r="NET280" s="732"/>
      <c r="NEU280" s="732"/>
      <c r="NEV280" s="732"/>
      <c r="NEW280" s="733"/>
      <c r="NEX280" s="733"/>
      <c r="NEY280" s="732"/>
      <c r="NEZ280" s="732"/>
      <c r="NFA280" s="733"/>
      <c r="NFB280" s="733"/>
      <c r="NFC280" s="732"/>
      <c r="NFD280" s="732"/>
      <c r="NFE280" s="732"/>
      <c r="NFF280" s="732"/>
      <c r="NFG280" s="732"/>
      <c r="NFH280" s="731"/>
      <c r="NFI280" s="734"/>
      <c r="NFJ280" s="732"/>
      <c r="NFK280" s="732"/>
      <c r="NFL280" s="732"/>
      <c r="NFM280" s="732"/>
      <c r="NFN280" s="732"/>
      <c r="NFO280" s="732"/>
      <c r="NFP280" s="732"/>
      <c r="NFQ280" s="735"/>
      <c r="NFR280" s="735"/>
      <c r="NFS280" s="735"/>
      <c r="NFT280" s="735"/>
      <c r="NFU280" s="735"/>
      <c r="NFV280" s="735"/>
      <c r="NFW280" s="735"/>
      <c r="NFX280" s="735"/>
      <c r="NFY280" s="735"/>
      <c r="NFZ280" s="735"/>
      <c r="NGA280" s="735"/>
      <c r="NGB280" s="735"/>
      <c r="NGC280" s="735"/>
      <c r="NGD280" s="735"/>
      <c r="NGE280" s="735"/>
      <c r="NGF280" s="735"/>
      <c r="NGG280" s="735"/>
      <c r="NGH280" s="735"/>
      <c r="NGI280" s="735"/>
      <c r="NGJ280" s="735"/>
      <c r="NGK280" s="735"/>
      <c r="NGL280" s="735"/>
      <c r="NGM280" s="735"/>
      <c r="NGN280" s="735"/>
      <c r="NGO280" s="735"/>
      <c r="NGP280" s="735"/>
      <c r="NGQ280" s="735"/>
      <c r="NGR280" s="735"/>
      <c r="NGS280" s="735"/>
      <c r="NGT280" s="735"/>
      <c r="NGU280" s="735"/>
      <c r="NGV280" s="735"/>
      <c r="NGW280" s="735"/>
      <c r="NGX280" s="735"/>
      <c r="NGY280" s="735"/>
      <c r="NGZ280" s="735"/>
      <c r="NHA280" s="735"/>
      <c r="NHB280" s="735"/>
      <c r="NHC280" s="735"/>
      <c r="NHD280" s="735"/>
      <c r="NHE280" s="735"/>
      <c r="NHF280" s="735"/>
      <c r="NHG280" s="735"/>
      <c r="NHH280" s="735"/>
      <c r="NHI280" s="732"/>
      <c r="NHJ280" s="732"/>
      <c r="NHK280" s="732"/>
      <c r="NHL280" s="732"/>
      <c r="NHM280" s="732"/>
      <c r="NHN280" s="732"/>
      <c r="NHO280" s="732"/>
      <c r="NHP280" s="732"/>
      <c r="NHQ280" s="732"/>
      <c r="NHR280" s="732"/>
      <c r="NHS280" s="732"/>
      <c r="NHT280" s="732"/>
      <c r="NHU280" s="732"/>
      <c r="NHV280" s="732"/>
      <c r="NHW280" s="732"/>
      <c r="NHX280" s="732"/>
      <c r="NHY280" s="732"/>
      <c r="NHZ280" s="732"/>
      <c r="NIA280" s="732"/>
      <c r="NIB280" s="732"/>
      <c r="NIC280" s="732"/>
      <c r="NID280" s="732"/>
      <c r="NIE280" s="732"/>
      <c r="NIF280" s="732"/>
      <c r="NIG280" s="733"/>
      <c r="NIH280" s="733"/>
      <c r="NII280" s="733"/>
      <c r="NIJ280" s="733"/>
      <c r="NIK280" s="733"/>
      <c r="NIL280" s="732"/>
      <c r="NIM280" s="732"/>
      <c r="NIN280" s="733"/>
      <c r="NIO280" s="733"/>
      <c r="NIP280" s="732"/>
      <c r="NIQ280" s="732"/>
      <c r="NIR280" s="733"/>
      <c r="NIS280" s="733"/>
      <c r="NIT280" s="732"/>
      <c r="NIU280" s="732"/>
      <c r="NIV280" s="732"/>
      <c r="NIW280" s="732"/>
      <c r="NIX280" s="732"/>
      <c r="NIY280" s="732"/>
      <c r="NIZ280" s="732"/>
      <c r="NJA280" s="733"/>
      <c r="NJB280" s="733"/>
      <c r="NJC280" s="732"/>
      <c r="NJD280" s="732"/>
      <c r="NJE280" s="733"/>
      <c r="NJF280" s="733"/>
      <c r="NJG280" s="732"/>
      <c r="NJH280" s="732"/>
      <c r="NJI280" s="732"/>
      <c r="NJJ280" s="732"/>
      <c r="NJK280" s="732"/>
      <c r="NJL280" s="731"/>
      <c r="NJM280" s="734"/>
      <c r="NJN280" s="732"/>
      <c r="NJO280" s="732"/>
      <c r="NJP280" s="732"/>
      <c r="NJQ280" s="732"/>
      <c r="NJR280" s="732"/>
      <c r="NJS280" s="732"/>
      <c r="NJT280" s="732"/>
      <c r="NJU280" s="735"/>
      <c r="NJV280" s="735"/>
      <c r="NJW280" s="735"/>
      <c r="NJX280" s="735"/>
      <c r="NJY280" s="735"/>
      <c r="NJZ280" s="735"/>
      <c r="NKA280" s="735"/>
      <c r="NKB280" s="735"/>
      <c r="NKC280" s="735"/>
      <c r="NKD280" s="735"/>
      <c r="NKE280" s="735"/>
      <c r="NKF280" s="735"/>
      <c r="NKG280" s="735"/>
      <c r="NKH280" s="735"/>
      <c r="NKI280" s="735"/>
      <c r="NKJ280" s="735"/>
      <c r="NKK280" s="735"/>
      <c r="NKL280" s="735"/>
      <c r="NKM280" s="735"/>
      <c r="NKN280" s="735"/>
      <c r="NKO280" s="735"/>
      <c r="NKP280" s="735"/>
      <c r="NKQ280" s="735"/>
      <c r="NKR280" s="735"/>
      <c r="NKS280" s="735"/>
      <c r="NKT280" s="735"/>
      <c r="NKU280" s="735"/>
      <c r="NKV280" s="735"/>
      <c r="NKW280" s="735"/>
      <c r="NKX280" s="735"/>
      <c r="NKY280" s="735"/>
      <c r="NKZ280" s="735"/>
      <c r="NLA280" s="735"/>
      <c r="NLB280" s="735"/>
      <c r="NLC280" s="735"/>
      <c r="NLD280" s="735"/>
      <c r="NLE280" s="735"/>
      <c r="NLF280" s="735"/>
      <c r="NLG280" s="735"/>
      <c r="NLH280" s="735"/>
      <c r="NLI280" s="735"/>
      <c r="NLJ280" s="735"/>
      <c r="NLK280" s="735"/>
      <c r="NLL280" s="735"/>
      <c r="NLM280" s="732"/>
      <c r="NLN280" s="732"/>
      <c r="NLO280" s="732"/>
      <c r="NLP280" s="732"/>
      <c r="NLQ280" s="732"/>
      <c r="NLR280" s="732"/>
      <c r="NLS280" s="732"/>
      <c r="NLT280" s="732"/>
      <c r="NLU280" s="732"/>
      <c r="NLV280" s="732"/>
      <c r="NLW280" s="732"/>
      <c r="NLX280" s="732"/>
      <c r="NLY280" s="732"/>
      <c r="NLZ280" s="732"/>
      <c r="NMA280" s="732"/>
      <c r="NMB280" s="732"/>
      <c r="NMC280" s="732"/>
      <c r="NMD280" s="732"/>
      <c r="NME280" s="732"/>
      <c r="NMF280" s="732"/>
      <c r="NMG280" s="732"/>
      <c r="NMH280" s="732"/>
      <c r="NMI280" s="732"/>
      <c r="NMJ280" s="732"/>
      <c r="NMK280" s="733"/>
      <c r="NML280" s="733"/>
      <c r="NMM280" s="733"/>
      <c r="NMN280" s="733"/>
      <c r="NMO280" s="733"/>
      <c r="NMP280" s="732"/>
      <c r="NMQ280" s="732"/>
      <c r="NMR280" s="733"/>
      <c r="NMS280" s="733"/>
      <c r="NMT280" s="732"/>
      <c r="NMU280" s="732"/>
      <c r="NMV280" s="733"/>
      <c r="NMW280" s="733"/>
      <c r="NMX280" s="732"/>
      <c r="NMY280" s="732"/>
      <c r="NMZ280" s="732"/>
      <c r="NNA280" s="732"/>
      <c r="NNB280" s="732"/>
      <c r="NNC280" s="732"/>
      <c r="NND280" s="732"/>
      <c r="NNE280" s="733"/>
      <c r="NNF280" s="733"/>
      <c r="NNG280" s="732"/>
      <c r="NNH280" s="732"/>
      <c r="NNI280" s="733"/>
      <c r="NNJ280" s="733"/>
      <c r="NNK280" s="732"/>
      <c r="NNL280" s="732"/>
      <c r="NNM280" s="732"/>
      <c r="NNN280" s="732"/>
      <c r="NNO280" s="732"/>
      <c r="NNP280" s="731"/>
      <c r="NNQ280" s="734"/>
      <c r="NNR280" s="732"/>
      <c r="NNS280" s="732"/>
      <c r="NNT280" s="732"/>
      <c r="NNU280" s="732"/>
      <c r="NNV280" s="732"/>
      <c r="NNW280" s="732"/>
      <c r="NNX280" s="732"/>
      <c r="NNY280" s="735"/>
      <c r="NNZ280" s="735"/>
      <c r="NOA280" s="735"/>
      <c r="NOB280" s="735"/>
      <c r="NOC280" s="735"/>
      <c r="NOD280" s="735"/>
      <c r="NOE280" s="735"/>
      <c r="NOF280" s="735"/>
      <c r="NOG280" s="735"/>
      <c r="NOH280" s="735"/>
      <c r="NOI280" s="735"/>
      <c r="NOJ280" s="735"/>
      <c r="NOK280" s="735"/>
      <c r="NOL280" s="735"/>
      <c r="NOM280" s="735"/>
      <c r="NON280" s="735"/>
      <c r="NOO280" s="735"/>
      <c r="NOP280" s="735"/>
      <c r="NOQ280" s="735"/>
      <c r="NOR280" s="735"/>
      <c r="NOS280" s="735"/>
      <c r="NOT280" s="735"/>
      <c r="NOU280" s="735"/>
      <c r="NOV280" s="735"/>
      <c r="NOW280" s="735"/>
      <c r="NOX280" s="735"/>
      <c r="NOY280" s="735"/>
      <c r="NOZ280" s="735"/>
      <c r="NPA280" s="735"/>
      <c r="NPB280" s="735"/>
      <c r="NPC280" s="735"/>
      <c r="NPD280" s="735"/>
      <c r="NPE280" s="735"/>
      <c r="NPF280" s="735"/>
      <c r="NPG280" s="735"/>
      <c r="NPH280" s="735"/>
      <c r="NPI280" s="735"/>
      <c r="NPJ280" s="735"/>
      <c r="NPK280" s="735"/>
      <c r="NPL280" s="735"/>
      <c r="NPM280" s="735"/>
      <c r="NPN280" s="735"/>
      <c r="NPO280" s="735"/>
      <c r="NPP280" s="735"/>
      <c r="NPQ280" s="732"/>
      <c r="NPR280" s="732"/>
      <c r="NPS280" s="732"/>
      <c r="NPT280" s="732"/>
      <c r="NPU280" s="732"/>
      <c r="NPV280" s="732"/>
      <c r="NPW280" s="732"/>
      <c r="NPX280" s="732"/>
      <c r="NPY280" s="732"/>
      <c r="NPZ280" s="732"/>
      <c r="NQA280" s="732"/>
      <c r="NQB280" s="732"/>
      <c r="NQC280" s="732"/>
      <c r="NQD280" s="732"/>
      <c r="NQE280" s="732"/>
      <c r="NQF280" s="732"/>
      <c r="NQG280" s="732"/>
      <c r="NQH280" s="732"/>
      <c r="NQI280" s="732"/>
      <c r="NQJ280" s="732"/>
      <c r="NQK280" s="732"/>
      <c r="NQL280" s="732"/>
      <c r="NQM280" s="732"/>
      <c r="NQN280" s="732"/>
      <c r="NQO280" s="733"/>
      <c r="NQP280" s="733"/>
      <c r="NQQ280" s="733"/>
      <c r="NQR280" s="733"/>
      <c r="NQS280" s="733"/>
      <c r="NQT280" s="732"/>
      <c r="NQU280" s="732"/>
      <c r="NQV280" s="733"/>
      <c r="NQW280" s="733"/>
      <c r="NQX280" s="732"/>
      <c r="NQY280" s="732"/>
      <c r="NQZ280" s="733"/>
      <c r="NRA280" s="733"/>
      <c r="NRB280" s="732"/>
      <c r="NRC280" s="732"/>
      <c r="NRD280" s="732"/>
      <c r="NRE280" s="732"/>
      <c r="NRF280" s="732"/>
      <c r="NRG280" s="732"/>
      <c r="NRH280" s="732"/>
      <c r="NRI280" s="733"/>
      <c r="NRJ280" s="733"/>
      <c r="NRK280" s="732"/>
      <c r="NRL280" s="732"/>
      <c r="NRM280" s="733"/>
      <c r="NRN280" s="733"/>
      <c r="NRO280" s="732"/>
      <c r="NRP280" s="732"/>
      <c r="NRQ280" s="732"/>
      <c r="NRR280" s="732"/>
      <c r="NRS280" s="732"/>
      <c r="NRT280" s="731"/>
      <c r="NRU280" s="734"/>
      <c r="NRV280" s="732"/>
      <c r="NRW280" s="732"/>
      <c r="NRX280" s="732"/>
      <c r="NRY280" s="732"/>
      <c r="NRZ280" s="732"/>
      <c r="NSA280" s="732"/>
      <c r="NSB280" s="732"/>
      <c r="NSC280" s="735"/>
      <c r="NSD280" s="735"/>
      <c r="NSE280" s="735"/>
      <c r="NSF280" s="735"/>
      <c r="NSG280" s="735"/>
      <c r="NSH280" s="735"/>
      <c r="NSI280" s="735"/>
      <c r="NSJ280" s="735"/>
      <c r="NSK280" s="735"/>
      <c r="NSL280" s="735"/>
      <c r="NSM280" s="735"/>
      <c r="NSN280" s="735"/>
      <c r="NSO280" s="735"/>
      <c r="NSP280" s="735"/>
      <c r="NSQ280" s="735"/>
      <c r="NSR280" s="735"/>
      <c r="NSS280" s="735"/>
      <c r="NST280" s="735"/>
      <c r="NSU280" s="735"/>
      <c r="NSV280" s="735"/>
      <c r="NSW280" s="735"/>
      <c r="NSX280" s="735"/>
      <c r="NSY280" s="735"/>
      <c r="NSZ280" s="735"/>
      <c r="NTA280" s="735"/>
      <c r="NTB280" s="735"/>
      <c r="NTC280" s="735"/>
      <c r="NTD280" s="735"/>
      <c r="NTE280" s="735"/>
      <c r="NTF280" s="735"/>
      <c r="NTG280" s="735"/>
      <c r="NTH280" s="735"/>
      <c r="NTI280" s="735"/>
      <c r="NTJ280" s="735"/>
      <c r="NTK280" s="735"/>
      <c r="NTL280" s="735"/>
      <c r="NTM280" s="735"/>
      <c r="NTN280" s="735"/>
      <c r="NTO280" s="735"/>
      <c r="NTP280" s="735"/>
      <c r="NTQ280" s="735"/>
      <c r="NTR280" s="735"/>
      <c r="NTS280" s="735"/>
      <c r="NTT280" s="735"/>
      <c r="NTU280" s="732"/>
      <c r="NTV280" s="732"/>
      <c r="NTW280" s="732"/>
      <c r="NTX280" s="732"/>
      <c r="NTY280" s="732"/>
      <c r="NTZ280" s="732"/>
      <c r="NUA280" s="732"/>
      <c r="NUB280" s="732"/>
      <c r="NUC280" s="732"/>
      <c r="NUD280" s="732"/>
      <c r="NUE280" s="732"/>
      <c r="NUF280" s="732"/>
      <c r="NUG280" s="732"/>
      <c r="NUH280" s="732"/>
      <c r="NUI280" s="732"/>
      <c r="NUJ280" s="732"/>
      <c r="NUK280" s="732"/>
      <c r="NUL280" s="732"/>
      <c r="NUM280" s="732"/>
      <c r="NUN280" s="732"/>
      <c r="NUO280" s="732"/>
      <c r="NUP280" s="732"/>
      <c r="NUQ280" s="732"/>
      <c r="NUR280" s="732"/>
      <c r="NUS280" s="733"/>
      <c r="NUT280" s="733"/>
      <c r="NUU280" s="733"/>
      <c r="NUV280" s="733"/>
      <c r="NUW280" s="733"/>
      <c r="NUX280" s="732"/>
      <c r="NUY280" s="732"/>
      <c r="NUZ280" s="733"/>
      <c r="NVA280" s="733"/>
      <c r="NVB280" s="732"/>
      <c r="NVC280" s="732"/>
      <c r="NVD280" s="733"/>
      <c r="NVE280" s="733"/>
      <c r="NVF280" s="732"/>
      <c r="NVG280" s="732"/>
      <c r="NVH280" s="732"/>
      <c r="NVI280" s="732"/>
      <c r="NVJ280" s="732"/>
      <c r="NVK280" s="732"/>
      <c r="NVL280" s="732"/>
      <c r="NVM280" s="733"/>
      <c r="NVN280" s="733"/>
      <c r="NVO280" s="732"/>
      <c r="NVP280" s="732"/>
      <c r="NVQ280" s="733"/>
      <c r="NVR280" s="733"/>
      <c r="NVS280" s="732"/>
      <c r="NVT280" s="732"/>
      <c r="NVU280" s="732"/>
      <c r="NVV280" s="732"/>
      <c r="NVW280" s="732"/>
      <c r="NVX280" s="731"/>
      <c r="NVY280" s="734"/>
      <c r="NVZ280" s="732"/>
      <c r="NWA280" s="732"/>
      <c r="NWB280" s="732"/>
      <c r="NWC280" s="732"/>
      <c r="NWD280" s="732"/>
      <c r="NWE280" s="732"/>
      <c r="NWF280" s="732"/>
      <c r="NWG280" s="735"/>
      <c r="NWH280" s="735"/>
      <c r="NWI280" s="735"/>
      <c r="NWJ280" s="735"/>
      <c r="NWK280" s="735"/>
      <c r="NWL280" s="735"/>
      <c r="NWM280" s="735"/>
      <c r="NWN280" s="735"/>
      <c r="NWO280" s="735"/>
      <c r="NWP280" s="735"/>
      <c r="NWQ280" s="735"/>
      <c r="NWR280" s="735"/>
      <c r="NWS280" s="735"/>
      <c r="NWT280" s="735"/>
      <c r="NWU280" s="735"/>
      <c r="NWV280" s="735"/>
      <c r="NWW280" s="735"/>
      <c r="NWX280" s="735"/>
      <c r="NWY280" s="735"/>
      <c r="NWZ280" s="735"/>
      <c r="NXA280" s="735"/>
      <c r="NXB280" s="735"/>
      <c r="NXC280" s="735"/>
      <c r="NXD280" s="735"/>
      <c r="NXE280" s="735"/>
      <c r="NXF280" s="735"/>
      <c r="NXG280" s="735"/>
      <c r="NXH280" s="735"/>
      <c r="NXI280" s="735"/>
      <c r="NXJ280" s="735"/>
      <c r="NXK280" s="735"/>
      <c r="NXL280" s="735"/>
      <c r="NXM280" s="735"/>
      <c r="NXN280" s="735"/>
      <c r="NXO280" s="735"/>
      <c r="NXP280" s="735"/>
      <c r="NXQ280" s="735"/>
      <c r="NXR280" s="735"/>
      <c r="NXS280" s="735"/>
      <c r="NXT280" s="735"/>
      <c r="NXU280" s="735"/>
      <c r="NXV280" s="735"/>
      <c r="NXW280" s="735"/>
      <c r="NXX280" s="735"/>
      <c r="NXY280" s="732"/>
      <c r="NXZ280" s="732"/>
      <c r="NYA280" s="732"/>
      <c r="NYB280" s="732"/>
      <c r="NYC280" s="732"/>
      <c r="NYD280" s="732"/>
      <c r="NYE280" s="732"/>
      <c r="NYF280" s="732"/>
      <c r="NYG280" s="732"/>
      <c r="NYH280" s="732"/>
      <c r="NYI280" s="732"/>
      <c r="NYJ280" s="732"/>
      <c r="NYK280" s="732"/>
      <c r="NYL280" s="732"/>
      <c r="NYM280" s="732"/>
      <c r="NYN280" s="732"/>
      <c r="NYO280" s="732"/>
      <c r="NYP280" s="732"/>
      <c r="NYQ280" s="732"/>
      <c r="NYR280" s="732"/>
      <c r="NYS280" s="732"/>
      <c r="NYT280" s="732"/>
      <c r="NYU280" s="732"/>
      <c r="NYV280" s="732"/>
      <c r="NYW280" s="733"/>
      <c r="NYX280" s="733"/>
      <c r="NYY280" s="733"/>
      <c r="NYZ280" s="733"/>
      <c r="NZA280" s="733"/>
      <c r="NZB280" s="732"/>
      <c r="NZC280" s="732"/>
      <c r="NZD280" s="733"/>
      <c r="NZE280" s="733"/>
      <c r="NZF280" s="732"/>
      <c r="NZG280" s="732"/>
      <c r="NZH280" s="733"/>
      <c r="NZI280" s="733"/>
      <c r="NZJ280" s="732"/>
      <c r="NZK280" s="732"/>
      <c r="NZL280" s="732"/>
      <c r="NZM280" s="732"/>
      <c r="NZN280" s="732"/>
      <c r="NZO280" s="732"/>
      <c r="NZP280" s="732"/>
      <c r="NZQ280" s="733"/>
      <c r="NZR280" s="733"/>
      <c r="NZS280" s="732"/>
      <c r="NZT280" s="732"/>
      <c r="NZU280" s="733"/>
      <c r="NZV280" s="733"/>
      <c r="NZW280" s="732"/>
      <c r="NZX280" s="732"/>
      <c r="NZY280" s="732"/>
      <c r="NZZ280" s="732"/>
      <c r="OAA280" s="732"/>
      <c r="OAB280" s="731"/>
      <c r="OAC280" s="734"/>
      <c r="OAD280" s="732"/>
      <c r="OAE280" s="732"/>
      <c r="OAF280" s="732"/>
      <c r="OAG280" s="732"/>
      <c r="OAH280" s="732"/>
      <c r="OAI280" s="732"/>
      <c r="OAJ280" s="732"/>
      <c r="OAK280" s="735"/>
      <c r="OAL280" s="735"/>
      <c r="OAM280" s="735"/>
      <c r="OAN280" s="735"/>
      <c r="OAO280" s="735"/>
      <c r="OAP280" s="735"/>
      <c r="OAQ280" s="735"/>
      <c r="OAR280" s="735"/>
      <c r="OAS280" s="735"/>
      <c r="OAT280" s="735"/>
      <c r="OAU280" s="735"/>
      <c r="OAV280" s="735"/>
      <c r="OAW280" s="735"/>
      <c r="OAX280" s="735"/>
      <c r="OAY280" s="735"/>
      <c r="OAZ280" s="735"/>
      <c r="OBA280" s="735"/>
      <c r="OBB280" s="735"/>
      <c r="OBC280" s="735"/>
      <c r="OBD280" s="735"/>
      <c r="OBE280" s="735"/>
      <c r="OBF280" s="735"/>
      <c r="OBG280" s="735"/>
      <c r="OBH280" s="735"/>
      <c r="OBI280" s="735"/>
      <c r="OBJ280" s="735"/>
      <c r="OBK280" s="735"/>
      <c r="OBL280" s="735"/>
      <c r="OBM280" s="735"/>
      <c r="OBN280" s="735"/>
      <c r="OBO280" s="735"/>
      <c r="OBP280" s="735"/>
      <c r="OBQ280" s="735"/>
      <c r="OBR280" s="735"/>
      <c r="OBS280" s="735"/>
      <c r="OBT280" s="735"/>
      <c r="OBU280" s="735"/>
      <c r="OBV280" s="735"/>
      <c r="OBW280" s="735"/>
      <c r="OBX280" s="735"/>
      <c r="OBY280" s="735"/>
      <c r="OBZ280" s="735"/>
      <c r="OCA280" s="735"/>
      <c r="OCB280" s="735"/>
      <c r="OCC280" s="732"/>
      <c r="OCD280" s="732"/>
      <c r="OCE280" s="732"/>
      <c r="OCF280" s="732"/>
      <c r="OCG280" s="732"/>
      <c r="OCH280" s="732"/>
      <c r="OCI280" s="732"/>
      <c r="OCJ280" s="732"/>
      <c r="OCK280" s="732"/>
      <c r="OCL280" s="732"/>
      <c r="OCM280" s="732"/>
      <c r="OCN280" s="732"/>
      <c r="OCO280" s="732"/>
      <c r="OCP280" s="732"/>
      <c r="OCQ280" s="732"/>
      <c r="OCR280" s="732"/>
      <c r="OCS280" s="732"/>
      <c r="OCT280" s="732"/>
      <c r="OCU280" s="732"/>
      <c r="OCV280" s="732"/>
      <c r="OCW280" s="732"/>
      <c r="OCX280" s="732"/>
      <c r="OCY280" s="732"/>
      <c r="OCZ280" s="732"/>
      <c r="ODA280" s="733"/>
      <c r="ODB280" s="733"/>
      <c r="ODC280" s="733"/>
      <c r="ODD280" s="733"/>
      <c r="ODE280" s="733"/>
      <c r="ODF280" s="732"/>
      <c r="ODG280" s="732"/>
      <c r="ODH280" s="733"/>
      <c r="ODI280" s="733"/>
      <c r="ODJ280" s="732"/>
      <c r="ODK280" s="732"/>
      <c r="ODL280" s="733"/>
      <c r="ODM280" s="733"/>
      <c r="ODN280" s="732"/>
      <c r="ODO280" s="732"/>
      <c r="ODP280" s="732"/>
      <c r="ODQ280" s="732"/>
      <c r="ODR280" s="732"/>
      <c r="ODS280" s="732"/>
      <c r="ODT280" s="732"/>
      <c r="ODU280" s="733"/>
      <c r="ODV280" s="733"/>
      <c r="ODW280" s="732"/>
      <c r="ODX280" s="732"/>
      <c r="ODY280" s="733"/>
      <c r="ODZ280" s="733"/>
      <c r="OEA280" s="732"/>
      <c r="OEB280" s="732"/>
      <c r="OEC280" s="732"/>
      <c r="OED280" s="732"/>
      <c r="OEE280" s="732"/>
      <c r="OEF280" s="731"/>
      <c r="OEG280" s="734"/>
      <c r="OEH280" s="732"/>
      <c r="OEI280" s="732"/>
      <c r="OEJ280" s="732"/>
      <c r="OEK280" s="732"/>
      <c r="OEL280" s="732"/>
      <c r="OEM280" s="732"/>
      <c r="OEN280" s="732"/>
      <c r="OEO280" s="735"/>
      <c r="OEP280" s="735"/>
      <c r="OEQ280" s="735"/>
      <c r="OER280" s="735"/>
      <c r="OES280" s="735"/>
      <c r="OET280" s="735"/>
      <c r="OEU280" s="735"/>
      <c r="OEV280" s="735"/>
      <c r="OEW280" s="735"/>
      <c r="OEX280" s="735"/>
      <c r="OEY280" s="735"/>
      <c r="OEZ280" s="735"/>
      <c r="OFA280" s="735"/>
      <c r="OFB280" s="735"/>
      <c r="OFC280" s="735"/>
      <c r="OFD280" s="735"/>
      <c r="OFE280" s="735"/>
      <c r="OFF280" s="735"/>
      <c r="OFG280" s="735"/>
      <c r="OFH280" s="735"/>
      <c r="OFI280" s="735"/>
      <c r="OFJ280" s="735"/>
      <c r="OFK280" s="735"/>
      <c r="OFL280" s="735"/>
      <c r="OFM280" s="735"/>
      <c r="OFN280" s="735"/>
      <c r="OFO280" s="735"/>
      <c r="OFP280" s="735"/>
      <c r="OFQ280" s="735"/>
      <c r="OFR280" s="735"/>
      <c r="OFS280" s="735"/>
      <c r="OFT280" s="735"/>
      <c r="OFU280" s="735"/>
      <c r="OFV280" s="735"/>
      <c r="OFW280" s="735"/>
      <c r="OFX280" s="735"/>
      <c r="OFY280" s="735"/>
      <c r="OFZ280" s="735"/>
      <c r="OGA280" s="735"/>
      <c r="OGB280" s="735"/>
      <c r="OGC280" s="735"/>
      <c r="OGD280" s="735"/>
      <c r="OGE280" s="735"/>
      <c r="OGF280" s="735"/>
      <c r="OGG280" s="732"/>
      <c r="OGH280" s="732"/>
      <c r="OGI280" s="732"/>
      <c r="OGJ280" s="732"/>
      <c r="OGK280" s="732"/>
      <c r="OGL280" s="732"/>
      <c r="OGM280" s="732"/>
      <c r="OGN280" s="732"/>
      <c r="OGO280" s="732"/>
      <c r="OGP280" s="732"/>
      <c r="OGQ280" s="732"/>
      <c r="OGR280" s="732"/>
      <c r="OGS280" s="732"/>
      <c r="OGT280" s="732"/>
      <c r="OGU280" s="732"/>
      <c r="OGV280" s="732"/>
      <c r="OGW280" s="732"/>
      <c r="OGX280" s="732"/>
      <c r="OGY280" s="732"/>
      <c r="OGZ280" s="732"/>
      <c r="OHA280" s="732"/>
      <c r="OHB280" s="732"/>
      <c r="OHC280" s="732"/>
      <c r="OHD280" s="732"/>
      <c r="OHE280" s="733"/>
      <c r="OHF280" s="733"/>
      <c r="OHG280" s="733"/>
      <c r="OHH280" s="733"/>
      <c r="OHI280" s="733"/>
      <c r="OHJ280" s="732"/>
      <c r="OHK280" s="732"/>
      <c r="OHL280" s="733"/>
      <c r="OHM280" s="733"/>
      <c r="OHN280" s="732"/>
      <c r="OHO280" s="732"/>
      <c r="OHP280" s="733"/>
      <c r="OHQ280" s="733"/>
      <c r="OHR280" s="732"/>
      <c r="OHS280" s="732"/>
      <c r="OHT280" s="732"/>
      <c r="OHU280" s="732"/>
      <c r="OHV280" s="732"/>
      <c r="OHW280" s="732"/>
      <c r="OHX280" s="732"/>
      <c r="OHY280" s="733"/>
      <c r="OHZ280" s="733"/>
      <c r="OIA280" s="732"/>
      <c r="OIB280" s="732"/>
      <c r="OIC280" s="733"/>
      <c r="OID280" s="733"/>
      <c r="OIE280" s="732"/>
      <c r="OIF280" s="732"/>
      <c r="OIG280" s="732"/>
      <c r="OIH280" s="732"/>
      <c r="OII280" s="732"/>
      <c r="OIJ280" s="731"/>
      <c r="OIK280" s="734"/>
      <c r="OIL280" s="732"/>
      <c r="OIM280" s="732"/>
      <c r="OIN280" s="732"/>
      <c r="OIO280" s="732"/>
      <c r="OIP280" s="732"/>
      <c r="OIQ280" s="732"/>
      <c r="OIR280" s="732"/>
      <c r="OIS280" s="735"/>
      <c r="OIT280" s="735"/>
      <c r="OIU280" s="735"/>
      <c r="OIV280" s="735"/>
      <c r="OIW280" s="735"/>
      <c r="OIX280" s="735"/>
      <c r="OIY280" s="735"/>
      <c r="OIZ280" s="735"/>
      <c r="OJA280" s="735"/>
      <c r="OJB280" s="735"/>
      <c r="OJC280" s="735"/>
      <c r="OJD280" s="735"/>
      <c r="OJE280" s="735"/>
      <c r="OJF280" s="735"/>
      <c r="OJG280" s="735"/>
      <c r="OJH280" s="735"/>
      <c r="OJI280" s="735"/>
      <c r="OJJ280" s="735"/>
      <c r="OJK280" s="735"/>
      <c r="OJL280" s="735"/>
      <c r="OJM280" s="735"/>
      <c r="OJN280" s="735"/>
      <c r="OJO280" s="735"/>
      <c r="OJP280" s="735"/>
      <c r="OJQ280" s="735"/>
      <c r="OJR280" s="735"/>
      <c r="OJS280" s="735"/>
      <c r="OJT280" s="735"/>
      <c r="OJU280" s="735"/>
      <c r="OJV280" s="735"/>
      <c r="OJW280" s="735"/>
      <c r="OJX280" s="735"/>
      <c r="OJY280" s="735"/>
      <c r="OJZ280" s="735"/>
      <c r="OKA280" s="735"/>
      <c r="OKB280" s="735"/>
      <c r="OKC280" s="735"/>
      <c r="OKD280" s="735"/>
      <c r="OKE280" s="735"/>
      <c r="OKF280" s="735"/>
      <c r="OKG280" s="735"/>
      <c r="OKH280" s="735"/>
      <c r="OKI280" s="735"/>
      <c r="OKJ280" s="735"/>
      <c r="OKK280" s="732"/>
      <c r="OKL280" s="732"/>
      <c r="OKM280" s="732"/>
      <c r="OKN280" s="732"/>
      <c r="OKO280" s="732"/>
      <c r="OKP280" s="732"/>
      <c r="OKQ280" s="732"/>
      <c r="OKR280" s="732"/>
      <c r="OKS280" s="732"/>
      <c r="OKT280" s="732"/>
      <c r="OKU280" s="732"/>
      <c r="OKV280" s="732"/>
      <c r="OKW280" s="732"/>
      <c r="OKX280" s="732"/>
      <c r="OKY280" s="732"/>
      <c r="OKZ280" s="732"/>
      <c r="OLA280" s="732"/>
      <c r="OLB280" s="732"/>
      <c r="OLC280" s="732"/>
      <c r="OLD280" s="732"/>
      <c r="OLE280" s="732"/>
      <c r="OLF280" s="732"/>
      <c r="OLG280" s="732"/>
      <c r="OLH280" s="732"/>
      <c r="OLI280" s="733"/>
      <c r="OLJ280" s="733"/>
      <c r="OLK280" s="733"/>
      <c r="OLL280" s="733"/>
      <c r="OLM280" s="733"/>
      <c r="OLN280" s="732"/>
      <c r="OLO280" s="732"/>
      <c r="OLP280" s="733"/>
      <c r="OLQ280" s="733"/>
      <c r="OLR280" s="732"/>
      <c r="OLS280" s="732"/>
      <c r="OLT280" s="733"/>
      <c r="OLU280" s="733"/>
      <c r="OLV280" s="732"/>
      <c r="OLW280" s="732"/>
      <c r="OLX280" s="732"/>
      <c r="OLY280" s="732"/>
      <c r="OLZ280" s="732"/>
      <c r="OMA280" s="732"/>
      <c r="OMB280" s="732"/>
      <c r="OMC280" s="733"/>
      <c r="OMD280" s="733"/>
      <c r="OME280" s="732"/>
      <c r="OMF280" s="732"/>
      <c r="OMG280" s="733"/>
      <c r="OMH280" s="733"/>
      <c r="OMI280" s="732"/>
      <c r="OMJ280" s="732"/>
      <c r="OMK280" s="732"/>
      <c r="OML280" s="732"/>
      <c r="OMM280" s="732"/>
      <c r="OMN280" s="731"/>
      <c r="OMO280" s="734"/>
      <c r="OMP280" s="732"/>
      <c r="OMQ280" s="732"/>
      <c r="OMR280" s="732"/>
      <c r="OMS280" s="732"/>
      <c r="OMT280" s="732"/>
      <c r="OMU280" s="732"/>
      <c r="OMV280" s="732"/>
      <c r="OMW280" s="735"/>
      <c r="OMX280" s="735"/>
      <c r="OMY280" s="735"/>
      <c r="OMZ280" s="735"/>
      <c r="ONA280" s="735"/>
      <c r="ONB280" s="735"/>
      <c r="ONC280" s="735"/>
      <c r="OND280" s="735"/>
      <c r="ONE280" s="735"/>
      <c r="ONF280" s="735"/>
      <c r="ONG280" s="735"/>
      <c r="ONH280" s="735"/>
      <c r="ONI280" s="735"/>
      <c r="ONJ280" s="735"/>
      <c r="ONK280" s="735"/>
      <c r="ONL280" s="735"/>
      <c r="ONM280" s="735"/>
      <c r="ONN280" s="735"/>
      <c r="ONO280" s="735"/>
      <c r="ONP280" s="735"/>
      <c r="ONQ280" s="735"/>
      <c r="ONR280" s="735"/>
      <c r="ONS280" s="735"/>
      <c r="ONT280" s="735"/>
      <c r="ONU280" s="735"/>
      <c r="ONV280" s="735"/>
      <c r="ONW280" s="735"/>
      <c r="ONX280" s="735"/>
      <c r="ONY280" s="735"/>
      <c r="ONZ280" s="735"/>
      <c r="OOA280" s="735"/>
      <c r="OOB280" s="735"/>
      <c r="OOC280" s="735"/>
      <c r="OOD280" s="735"/>
      <c r="OOE280" s="735"/>
      <c r="OOF280" s="735"/>
      <c r="OOG280" s="735"/>
      <c r="OOH280" s="735"/>
      <c r="OOI280" s="735"/>
      <c r="OOJ280" s="735"/>
      <c r="OOK280" s="735"/>
      <c r="OOL280" s="735"/>
      <c r="OOM280" s="735"/>
      <c r="OON280" s="735"/>
      <c r="OOO280" s="732"/>
      <c r="OOP280" s="732"/>
      <c r="OOQ280" s="732"/>
      <c r="OOR280" s="732"/>
      <c r="OOS280" s="732"/>
      <c r="OOT280" s="732"/>
      <c r="OOU280" s="732"/>
      <c r="OOV280" s="732"/>
      <c r="OOW280" s="732"/>
      <c r="OOX280" s="732"/>
      <c r="OOY280" s="732"/>
      <c r="OOZ280" s="732"/>
      <c r="OPA280" s="732"/>
      <c r="OPB280" s="732"/>
      <c r="OPC280" s="732"/>
      <c r="OPD280" s="732"/>
      <c r="OPE280" s="732"/>
      <c r="OPF280" s="732"/>
      <c r="OPG280" s="732"/>
      <c r="OPH280" s="732"/>
      <c r="OPI280" s="732"/>
      <c r="OPJ280" s="732"/>
      <c r="OPK280" s="732"/>
      <c r="OPL280" s="732"/>
      <c r="OPM280" s="733"/>
      <c r="OPN280" s="733"/>
      <c r="OPO280" s="733"/>
      <c r="OPP280" s="733"/>
      <c r="OPQ280" s="733"/>
      <c r="OPR280" s="732"/>
      <c r="OPS280" s="732"/>
      <c r="OPT280" s="733"/>
      <c r="OPU280" s="733"/>
      <c r="OPV280" s="732"/>
      <c r="OPW280" s="732"/>
      <c r="OPX280" s="733"/>
      <c r="OPY280" s="733"/>
      <c r="OPZ280" s="732"/>
      <c r="OQA280" s="732"/>
      <c r="OQB280" s="732"/>
      <c r="OQC280" s="732"/>
      <c r="OQD280" s="732"/>
      <c r="OQE280" s="732"/>
      <c r="OQF280" s="732"/>
      <c r="OQG280" s="733"/>
      <c r="OQH280" s="733"/>
      <c r="OQI280" s="732"/>
      <c r="OQJ280" s="732"/>
      <c r="OQK280" s="733"/>
      <c r="OQL280" s="733"/>
      <c r="OQM280" s="732"/>
      <c r="OQN280" s="732"/>
      <c r="OQO280" s="732"/>
      <c r="OQP280" s="732"/>
      <c r="OQQ280" s="732"/>
      <c r="OQR280" s="731"/>
      <c r="OQS280" s="734"/>
      <c r="OQT280" s="732"/>
      <c r="OQU280" s="732"/>
      <c r="OQV280" s="732"/>
      <c r="OQW280" s="732"/>
      <c r="OQX280" s="732"/>
      <c r="OQY280" s="732"/>
      <c r="OQZ280" s="732"/>
      <c r="ORA280" s="735"/>
      <c r="ORB280" s="735"/>
      <c r="ORC280" s="735"/>
      <c r="ORD280" s="735"/>
      <c r="ORE280" s="735"/>
      <c r="ORF280" s="735"/>
      <c r="ORG280" s="735"/>
      <c r="ORH280" s="735"/>
      <c r="ORI280" s="735"/>
      <c r="ORJ280" s="735"/>
      <c r="ORK280" s="735"/>
      <c r="ORL280" s="735"/>
      <c r="ORM280" s="735"/>
      <c r="ORN280" s="735"/>
      <c r="ORO280" s="735"/>
      <c r="ORP280" s="735"/>
      <c r="ORQ280" s="735"/>
      <c r="ORR280" s="735"/>
      <c r="ORS280" s="735"/>
      <c r="ORT280" s="735"/>
      <c r="ORU280" s="735"/>
      <c r="ORV280" s="735"/>
      <c r="ORW280" s="735"/>
      <c r="ORX280" s="735"/>
      <c r="ORY280" s="735"/>
      <c r="ORZ280" s="735"/>
      <c r="OSA280" s="735"/>
      <c r="OSB280" s="735"/>
      <c r="OSC280" s="735"/>
      <c r="OSD280" s="735"/>
      <c r="OSE280" s="735"/>
      <c r="OSF280" s="735"/>
      <c r="OSG280" s="735"/>
      <c r="OSH280" s="735"/>
      <c r="OSI280" s="735"/>
      <c r="OSJ280" s="735"/>
      <c r="OSK280" s="735"/>
      <c r="OSL280" s="735"/>
      <c r="OSM280" s="735"/>
      <c r="OSN280" s="735"/>
      <c r="OSO280" s="735"/>
      <c r="OSP280" s="735"/>
      <c r="OSQ280" s="735"/>
      <c r="OSR280" s="735"/>
      <c r="OSS280" s="732"/>
      <c r="OST280" s="732"/>
      <c r="OSU280" s="732"/>
      <c r="OSV280" s="732"/>
      <c r="OSW280" s="732"/>
      <c r="OSX280" s="732"/>
      <c r="OSY280" s="732"/>
      <c r="OSZ280" s="732"/>
      <c r="OTA280" s="732"/>
      <c r="OTB280" s="732"/>
      <c r="OTC280" s="732"/>
      <c r="OTD280" s="732"/>
      <c r="OTE280" s="732"/>
      <c r="OTF280" s="732"/>
      <c r="OTG280" s="732"/>
      <c r="OTH280" s="732"/>
      <c r="OTI280" s="732"/>
      <c r="OTJ280" s="732"/>
      <c r="OTK280" s="732"/>
      <c r="OTL280" s="732"/>
      <c r="OTM280" s="732"/>
      <c r="OTN280" s="732"/>
      <c r="OTO280" s="732"/>
      <c r="OTP280" s="732"/>
      <c r="OTQ280" s="733"/>
      <c r="OTR280" s="733"/>
      <c r="OTS280" s="733"/>
      <c r="OTT280" s="733"/>
      <c r="OTU280" s="733"/>
      <c r="OTV280" s="732"/>
      <c r="OTW280" s="732"/>
      <c r="OTX280" s="733"/>
      <c r="OTY280" s="733"/>
      <c r="OTZ280" s="732"/>
      <c r="OUA280" s="732"/>
      <c r="OUB280" s="733"/>
      <c r="OUC280" s="733"/>
      <c r="OUD280" s="732"/>
      <c r="OUE280" s="732"/>
      <c r="OUF280" s="732"/>
      <c r="OUG280" s="732"/>
      <c r="OUH280" s="732"/>
      <c r="OUI280" s="732"/>
      <c r="OUJ280" s="732"/>
      <c r="OUK280" s="733"/>
      <c r="OUL280" s="733"/>
      <c r="OUM280" s="732"/>
      <c r="OUN280" s="732"/>
      <c r="OUO280" s="733"/>
      <c r="OUP280" s="733"/>
      <c r="OUQ280" s="732"/>
      <c r="OUR280" s="732"/>
      <c r="OUS280" s="732"/>
      <c r="OUT280" s="732"/>
      <c r="OUU280" s="732"/>
      <c r="OUV280" s="731"/>
      <c r="OUW280" s="734"/>
      <c r="OUX280" s="732"/>
      <c r="OUY280" s="732"/>
      <c r="OUZ280" s="732"/>
      <c r="OVA280" s="732"/>
      <c r="OVB280" s="732"/>
      <c r="OVC280" s="732"/>
      <c r="OVD280" s="732"/>
      <c r="OVE280" s="735"/>
      <c r="OVF280" s="735"/>
      <c r="OVG280" s="735"/>
      <c r="OVH280" s="735"/>
      <c r="OVI280" s="735"/>
      <c r="OVJ280" s="735"/>
      <c r="OVK280" s="735"/>
      <c r="OVL280" s="735"/>
      <c r="OVM280" s="735"/>
      <c r="OVN280" s="735"/>
      <c r="OVO280" s="735"/>
      <c r="OVP280" s="735"/>
      <c r="OVQ280" s="735"/>
      <c r="OVR280" s="735"/>
      <c r="OVS280" s="735"/>
      <c r="OVT280" s="735"/>
      <c r="OVU280" s="735"/>
      <c r="OVV280" s="735"/>
      <c r="OVW280" s="735"/>
      <c r="OVX280" s="735"/>
      <c r="OVY280" s="735"/>
      <c r="OVZ280" s="735"/>
      <c r="OWA280" s="735"/>
      <c r="OWB280" s="735"/>
      <c r="OWC280" s="735"/>
      <c r="OWD280" s="735"/>
      <c r="OWE280" s="735"/>
      <c r="OWF280" s="735"/>
      <c r="OWG280" s="735"/>
      <c r="OWH280" s="735"/>
      <c r="OWI280" s="735"/>
      <c r="OWJ280" s="735"/>
      <c r="OWK280" s="735"/>
      <c r="OWL280" s="735"/>
      <c r="OWM280" s="735"/>
      <c r="OWN280" s="735"/>
      <c r="OWO280" s="735"/>
      <c r="OWP280" s="735"/>
      <c r="OWQ280" s="735"/>
      <c r="OWR280" s="735"/>
      <c r="OWS280" s="735"/>
      <c r="OWT280" s="735"/>
      <c r="OWU280" s="735"/>
      <c r="OWV280" s="735"/>
      <c r="OWW280" s="732"/>
      <c r="OWX280" s="732"/>
      <c r="OWY280" s="732"/>
      <c r="OWZ280" s="732"/>
      <c r="OXA280" s="732"/>
      <c r="OXB280" s="732"/>
      <c r="OXC280" s="732"/>
      <c r="OXD280" s="732"/>
      <c r="OXE280" s="732"/>
      <c r="OXF280" s="732"/>
      <c r="OXG280" s="732"/>
      <c r="OXH280" s="732"/>
      <c r="OXI280" s="732"/>
      <c r="OXJ280" s="732"/>
      <c r="OXK280" s="732"/>
      <c r="OXL280" s="732"/>
      <c r="OXM280" s="732"/>
      <c r="OXN280" s="732"/>
      <c r="OXO280" s="732"/>
      <c r="OXP280" s="732"/>
      <c r="OXQ280" s="732"/>
      <c r="OXR280" s="732"/>
      <c r="OXS280" s="732"/>
      <c r="OXT280" s="732"/>
      <c r="OXU280" s="733"/>
      <c r="OXV280" s="733"/>
      <c r="OXW280" s="733"/>
      <c r="OXX280" s="733"/>
      <c r="OXY280" s="733"/>
      <c r="OXZ280" s="732"/>
      <c r="OYA280" s="732"/>
      <c r="OYB280" s="733"/>
      <c r="OYC280" s="733"/>
      <c r="OYD280" s="732"/>
      <c r="OYE280" s="732"/>
      <c r="OYF280" s="733"/>
      <c r="OYG280" s="733"/>
      <c r="OYH280" s="732"/>
      <c r="OYI280" s="732"/>
      <c r="OYJ280" s="732"/>
      <c r="OYK280" s="732"/>
      <c r="OYL280" s="732"/>
      <c r="OYM280" s="732"/>
      <c r="OYN280" s="732"/>
      <c r="OYO280" s="733"/>
      <c r="OYP280" s="733"/>
      <c r="OYQ280" s="732"/>
      <c r="OYR280" s="732"/>
      <c r="OYS280" s="733"/>
      <c r="OYT280" s="733"/>
      <c r="OYU280" s="732"/>
      <c r="OYV280" s="732"/>
      <c r="OYW280" s="732"/>
      <c r="OYX280" s="732"/>
      <c r="OYY280" s="732"/>
      <c r="OYZ280" s="731"/>
      <c r="OZA280" s="734"/>
      <c r="OZB280" s="732"/>
      <c r="OZC280" s="732"/>
      <c r="OZD280" s="732"/>
      <c r="OZE280" s="732"/>
      <c r="OZF280" s="732"/>
      <c r="OZG280" s="732"/>
      <c r="OZH280" s="732"/>
      <c r="OZI280" s="735"/>
      <c r="OZJ280" s="735"/>
      <c r="OZK280" s="735"/>
      <c r="OZL280" s="735"/>
      <c r="OZM280" s="735"/>
      <c r="OZN280" s="735"/>
      <c r="OZO280" s="735"/>
      <c r="OZP280" s="735"/>
      <c r="OZQ280" s="735"/>
      <c r="OZR280" s="735"/>
      <c r="OZS280" s="735"/>
      <c r="OZT280" s="735"/>
      <c r="OZU280" s="735"/>
      <c r="OZV280" s="735"/>
      <c r="OZW280" s="735"/>
      <c r="OZX280" s="735"/>
      <c r="OZY280" s="735"/>
      <c r="OZZ280" s="735"/>
      <c r="PAA280" s="735"/>
      <c r="PAB280" s="735"/>
      <c r="PAC280" s="735"/>
      <c r="PAD280" s="735"/>
      <c r="PAE280" s="735"/>
      <c r="PAF280" s="735"/>
      <c r="PAG280" s="735"/>
      <c r="PAH280" s="735"/>
      <c r="PAI280" s="735"/>
      <c r="PAJ280" s="735"/>
      <c r="PAK280" s="735"/>
      <c r="PAL280" s="735"/>
      <c r="PAM280" s="735"/>
      <c r="PAN280" s="735"/>
      <c r="PAO280" s="735"/>
      <c r="PAP280" s="735"/>
      <c r="PAQ280" s="735"/>
      <c r="PAR280" s="735"/>
      <c r="PAS280" s="735"/>
      <c r="PAT280" s="735"/>
      <c r="PAU280" s="735"/>
      <c r="PAV280" s="735"/>
      <c r="PAW280" s="735"/>
      <c r="PAX280" s="735"/>
      <c r="PAY280" s="735"/>
      <c r="PAZ280" s="735"/>
      <c r="PBA280" s="732"/>
      <c r="PBB280" s="732"/>
      <c r="PBC280" s="732"/>
      <c r="PBD280" s="732"/>
      <c r="PBE280" s="732"/>
      <c r="PBF280" s="732"/>
      <c r="PBG280" s="732"/>
      <c r="PBH280" s="732"/>
      <c r="PBI280" s="732"/>
      <c r="PBJ280" s="732"/>
      <c r="PBK280" s="732"/>
      <c r="PBL280" s="732"/>
      <c r="PBM280" s="732"/>
      <c r="PBN280" s="732"/>
      <c r="PBO280" s="732"/>
      <c r="PBP280" s="732"/>
      <c r="PBQ280" s="732"/>
      <c r="PBR280" s="732"/>
      <c r="PBS280" s="732"/>
      <c r="PBT280" s="732"/>
      <c r="PBU280" s="732"/>
      <c r="PBV280" s="732"/>
      <c r="PBW280" s="732"/>
      <c r="PBX280" s="732"/>
      <c r="PBY280" s="733"/>
      <c r="PBZ280" s="733"/>
      <c r="PCA280" s="733"/>
      <c r="PCB280" s="733"/>
      <c r="PCC280" s="733"/>
      <c r="PCD280" s="732"/>
      <c r="PCE280" s="732"/>
      <c r="PCF280" s="733"/>
      <c r="PCG280" s="733"/>
      <c r="PCH280" s="732"/>
      <c r="PCI280" s="732"/>
      <c r="PCJ280" s="733"/>
      <c r="PCK280" s="733"/>
      <c r="PCL280" s="732"/>
      <c r="PCM280" s="732"/>
      <c r="PCN280" s="732"/>
      <c r="PCO280" s="732"/>
      <c r="PCP280" s="732"/>
      <c r="PCQ280" s="732"/>
      <c r="PCR280" s="732"/>
      <c r="PCS280" s="733"/>
      <c r="PCT280" s="733"/>
      <c r="PCU280" s="732"/>
      <c r="PCV280" s="732"/>
      <c r="PCW280" s="733"/>
      <c r="PCX280" s="733"/>
      <c r="PCY280" s="732"/>
      <c r="PCZ280" s="732"/>
      <c r="PDA280" s="732"/>
      <c r="PDB280" s="732"/>
      <c r="PDC280" s="732"/>
      <c r="PDD280" s="731"/>
      <c r="PDE280" s="734"/>
      <c r="PDF280" s="732"/>
      <c r="PDG280" s="732"/>
      <c r="PDH280" s="732"/>
      <c r="PDI280" s="732"/>
      <c r="PDJ280" s="732"/>
      <c r="PDK280" s="732"/>
      <c r="PDL280" s="732"/>
      <c r="PDM280" s="735"/>
      <c r="PDN280" s="735"/>
      <c r="PDO280" s="735"/>
      <c r="PDP280" s="735"/>
      <c r="PDQ280" s="735"/>
      <c r="PDR280" s="735"/>
      <c r="PDS280" s="735"/>
      <c r="PDT280" s="735"/>
      <c r="PDU280" s="735"/>
      <c r="PDV280" s="735"/>
      <c r="PDW280" s="735"/>
      <c r="PDX280" s="735"/>
      <c r="PDY280" s="735"/>
      <c r="PDZ280" s="735"/>
      <c r="PEA280" s="735"/>
      <c r="PEB280" s="735"/>
      <c r="PEC280" s="735"/>
      <c r="PED280" s="735"/>
      <c r="PEE280" s="735"/>
      <c r="PEF280" s="735"/>
      <c r="PEG280" s="735"/>
      <c r="PEH280" s="735"/>
      <c r="PEI280" s="735"/>
      <c r="PEJ280" s="735"/>
      <c r="PEK280" s="735"/>
      <c r="PEL280" s="735"/>
      <c r="PEM280" s="735"/>
      <c r="PEN280" s="735"/>
      <c r="PEO280" s="735"/>
      <c r="PEP280" s="735"/>
      <c r="PEQ280" s="735"/>
      <c r="PER280" s="735"/>
      <c r="PES280" s="735"/>
      <c r="PET280" s="735"/>
      <c r="PEU280" s="735"/>
      <c r="PEV280" s="735"/>
      <c r="PEW280" s="735"/>
      <c r="PEX280" s="735"/>
      <c r="PEY280" s="735"/>
      <c r="PEZ280" s="735"/>
      <c r="PFA280" s="735"/>
      <c r="PFB280" s="735"/>
      <c r="PFC280" s="735"/>
      <c r="PFD280" s="735"/>
      <c r="PFE280" s="732"/>
      <c r="PFF280" s="732"/>
      <c r="PFG280" s="732"/>
      <c r="PFH280" s="732"/>
      <c r="PFI280" s="732"/>
      <c r="PFJ280" s="732"/>
      <c r="PFK280" s="732"/>
      <c r="PFL280" s="732"/>
      <c r="PFM280" s="732"/>
      <c r="PFN280" s="732"/>
      <c r="PFO280" s="732"/>
      <c r="PFP280" s="732"/>
      <c r="PFQ280" s="732"/>
      <c r="PFR280" s="732"/>
      <c r="PFS280" s="732"/>
      <c r="PFT280" s="732"/>
      <c r="PFU280" s="732"/>
      <c r="PFV280" s="732"/>
      <c r="PFW280" s="732"/>
      <c r="PFX280" s="732"/>
      <c r="PFY280" s="732"/>
      <c r="PFZ280" s="732"/>
      <c r="PGA280" s="732"/>
      <c r="PGB280" s="732"/>
      <c r="PGC280" s="733"/>
      <c r="PGD280" s="733"/>
      <c r="PGE280" s="733"/>
      <c r="PGF280" s="733"/>
      <c r="PGG280" s="733"/>
      <c r="PGH280" s="732"/>
      <c r="PGI280" s="732"/>
      <c r="PGJ280" s="733"/>
      <c r="PGK280" s="733"/>
      <c r="PGL280" s="732"/>
      <c r="PGM280" s="732"/>
      <c r="PGN280" s="733"/>
      <c r="PGO280" s="733"/>
      <c r="PGP280" s="732"/>
      <c r="PGQ280" s="732"/>
      <c r="PGR280" s="732"/>
      <c r="PGS280" s="732"/>
      <c r="PGT280" s="732"/>
      <c r="PGU280" s="732"/>
      <c r="PGV280" s="732"/>
      <c r="PGW280" s="733"/>
      <c r="PGX280" s="733"/>
      <c r="PGY280" s="732"/>
      <c r="PGZ280" s="732"/>
      <c r="PHA280" s="733"/>
      <c r="PHB280" s="733"/>
      <c r="PHC280" s="732"/>
      <c r="PHD280" s="732"/>
      <c r="PHE280" s="732"/>
      <c r="PHF280" s="732"/>
      <c r="PHG280" s="732"/>
      <c r="PHH280" s="731"/>
      <c r="PHI280" s="734"/>
      <c r="PHJ280" s="732"/>
      <c r="PHK280" s="732"/>
      <c r="PHL280" s="732"/>
      <c r="PHM280" s="732"/>
      <c r="PHN280" s="732"/>
      <c r="PHO280" s="732"/>
      <c r="PHP280" s="732"/>
      <c r="PHQ280" s="735"/>
      <c r="PHR280" s="735"/>
      <c r="PHS280" s="735"/>
      <c r="PHT280" s="735"/>
      <c r="PHU280" s="735"/>
      <c r="PHV280" s="735"/>
      <c r="PHW280" s="735"/>
      <c r="PHX280" s="735"/>
      <c r="PHY280" s="735"/>
      <c r="PHZ280" s="735"/>
      <c r="PIA280" s="735"/>
      <c r="PIB280" s="735"/>
      <c r="PIC280" s="735"/>
      <c r="PID280" s="735"/>
      <c r="PIE280" s="735"/>
      <c r="PIF280" s="735"/>
      <c r="PIG280" s="735"/>
      <c r="PIH280" s="735"/>
      <c r="PII280" s="735"/>
      <c r="PIJ280" s="735"/>
      <c r="PIK280" s="735"/>
      <c r="PIL280" s="735"/>
      <c r="PIM280" s="735"/>
      <c r="PIN280" s="735"/>
      <c r="PIO280" s="735"/>
      <c r="PIP280" s="735"/>
      <c r="PIQ280" s="735"/>
      <c r="PIR280" s="735"/>
      <c r="PIS280" s="735"/>
      <c r="PIT280" s="735"/>
      <c r="PIU280" s="735"/>
      <c r="PIV280" s="735"/>
      <c r="PIW280" s="735"/>
      <c r="PIX280" s="735"/>
      <c r="PIY280" s="735"/>
      <c r="PIZ280" s="735"/>
      <c r="PJA280" s="735"/>
      <c r="PJB280" s="735"/>
      <c r="PJC280" s="735"/>
      <c r="PJD280" s="735"/>
      <c r="PJE280" s="735"/>
      <c r="PJF280" s="735"/>
      <c r="PJG280" s="735"/>
      <c r="PJH280" s="735"/>
      <c r="PJI280" s="732"/>
      <c r="PJJ280" s="732"/>
      <c r="PJK280" s="732"/>
      <c r="PJL280" s="732"/>
      <c r="PJM280" s="732"/>
      <c r="PJN280" s="732"/>
      <c r="PJO280" s="732"/>
      <c r="PJP280" s="732"/>
      <c r="PJQ280" s="732"/>
      <c r="PJR280" s="732"/>
      <c r="PJS280" s="732"/>
      <c r="PJT280" s="732"/>
      <c r="PJU280" s="732"/>
      <c r="PJV280" s="732"/>
      <c r="PJW280" s="732"/>
      <c r="PJX280" s="732"/>
      <c r="PJY280" s="732"/>
      <c r="PJZ280" s="732"/>
      <c r="PKA280" s="732"/>
      <c r="PKB280" s="732"/>
      <c r="PKC280" s="732"/>
      <c r="PKD280" s="732"/>
      <c r="PKE280" s="732"/>
      <c r="PKF280" s="732"/>
      <c r="PKG280" s="733"/>
      <c r="PKH280" s="733"/>
      <c r="PKI280" s="733"/>
      <c r="PKJ280" s="733"/>
      <c r="PKK280" s="733"/>
      <c r="PKL280" s="732"/>
      <c r="PKM280" s="732"/>
      <c r="PKN280" s="733"/>
      <c r="PKO280" s="733"/>
      <c r="PKP280" s="732"/>
      <c r="PKQ280" s="732"/>
      <c r="PKR280" s="733"/>
      <c r="PKS280" s="733"/>
      <c r="PKT280" s="732"/>
      <c r="PKU280" s="732"/>
      <c r="PKV280" s="732"/>
      <c r="PKW280" s="732"/>
      <c r="PKX280" s="732"/>
      <c r="PKY280" s="732"/>
      <c r="PKZ280" s="732"/>
      <c r="PLA280" s="733"/>
      <c r="PLB280" s="733"/>
      <c r="PLC280" s="732"/>
      <c r="PLD280" s="732"/>
      <c r="PLE280" s="733"/>
      <c r="PLF280" s="733"/>
      <c r="PLG280" s="732"/>
      <c r="PLH280" s="732"/>
      <c r="PLI280" s="732"/>
      <c r="PLJ280" s="732"/>
      <c r="PLK280" s="732"/>
      <c r="PLL280" s="731"/>
      <c r="PLM280" s="734"/>
      <c r="PLN280" s="732"/>
      <c r="PLO280" s="732"/>
      <c r="PLP280" s="732"/>
      <c r="PLQ280" s="732"/>
      <c r="PLR280" s="732"/>
      <c r="PLS280" s="732"/>
      <c r="PLT280" s="732"/>
      <c r="PLU280" s="735"/>
      <c r="PLV280" s="735"/>
      <c r="PLW280" s="735"/>
      <c r="PLX280" s="735"/>
      <c r="PLY280" s="735"/>
      <c r="PLZ280" s="735"/>
      <c r="PMA280" s="735"/>
      <c r="PMB280" s="735"/>
      <c r="PMC280" s="735"/>
      <c r="PMD280" s="735"/>
      <c r="PME280" s="735"/>
      <c r="PMF280" s="735"/>
      <c r="PMG280" s="735"/>
      <c r="PMH280" s="735"/>
      <c r="PMI280" s="735"/>
      <c r="PMJ280" s="735"/>
      <c r="PMK280" s="735"/>
      <c r="PML280" s="735"/>
      <c r="PMM280" s="735"/>
      <c r="PMN280" s="735"/>
      <c r="PMO280" s="735"/>
      <c r="PMP280" s="735"/>
      <c r="PMQ280" s="735"/>
      <c r="PMR280" s="735"/>
      <c r="PMS280" s="735"/>
      <c r="PMT280" s="735"/>
      <c r="PMU280" s="735"/>
      <c r="PMV280" s="735"/>
      <c r="PMW280" s="735"/>
      <c r="PMX280" s="735"/>
      <c r="PMY280" s="735"/>
      <c r="PMZ280" s="735"/>
      <c r="PNA280" s="735"/>
      <c r="PNB280" s="735"/>
      <c r="PNC280" s="735"/>
      <c r="PND280" s="735"/>
      <c r="PNE280" s="735"/>
      <c r="PNF280" s="735"/>
      <c r="PNG280" s="735"/>
      <c r="PNH280" s="735"/>
      <c r="PNI280" s="735"/>
      <c r="PNJ280" s="735"/>
      <c r="PNK280" s="735"/>
      <c r="PNL280" s="735"/>
      <c r="PNM280" s="732"/>
      <c r="PNN280" s="732"/>
      <c r="PNO280" s="732"/>
      <c r="PNP280" s="732"/>
      <c r="PNQ280" s="732"/>
      <c r="PNR280" s="732"/>
      <c r="PNS280" s="732"/>
      <c r="PNT280" s="732"/>
      <c r="PNU280" s="732"/>
      <c r="PNV280" s="732"/>
      <c r="PNW280" s="732"/>
      <c r="PNX280" s="732"/>
      <c r="PNY280" s="732"/>
      <c r="PNZ280" s="732"/>
      <c r="POA280" s="732"/>
      <c r="POB280" s="732"/>
      <c r="POC280" s="732"/>
      <c r="POD280" s="732"/>
      <c r="POE280" s="732"/>
      <c r="POF280" s="732"/>
      <c r="POG280" s="732"/>
      <c r="POH280" s="732"/>
      <c r="POI280" s="732"/>
      <c r="POJ280" s="732"/>
      <c r="POK280" s="733"/>
      <c r="POL280" s="733"/>
      <c r="POM280" s="733"/>
      <c r="PON280" s="733"/>
      <c r="POO280" s="733"/>
      <c r="POP280" s="732"/>
      <c r="POQ280" s="732"/>
      <c r="POR280" s="733"/>
      <c r="POS280" s="733"/>
      <c r="POT280" s="732"/>
      <c r="POU280" s="732"/>
      <c r="POV280" s="733"/>
      <c r="POW280" s="733"/>
      <c r="POX280" s="732"/>
      <c r="POY280" s="732"/>
      <c r="POZ280" s="732"/>
      <c r="PPA280" s="732"/>
      <c r="PPB280" s="732"/>
      <c r="PPC280" s="732"/>
      <c r="PPD280" s="732"/>
      <c r="PPE280" s="733"/>
      <c r="PPF280" s="733"/>
      <c r="PPG280" s="732"/>
      <c r="PPH280" s="732"/>
      <c r="PPI280" s="733"/>
      <c r="PPJ280" s="733"/>
      <c r="PPK280" s="732"/>
      <c r="PPL280" s="732"/>
      <c r="PPM280" s="732"/>
      <c r="PPN280" s="732"/>
      <c r="PPO280" s="732"/>
      <c r="PPP280" s="731"/>
      <c r="PPQ280" s="734"/>
      <c r="PPR280" s="732"/>
      <c r="PPS280" s="732"/>
      <c r="PPT280" s="732"/>
      <c r="PPU280" s="732"/>
      <c r="PPV280" s="732"/>
      <c r="PPW280" s="732"/>
      <c r="PPX280" s="732"/>
      <c r="PPY280" s="735"/>
      <c r="PPZ280" s="735"/>
      <c r="PQA280" s="735"/>
      <c r="PQB280" s="735"/>
      <c r="PQC280" s="735"/>
      <c r="PQD280" s="735"/>
      <c r="PQE280" s="735"/>
      <c r="PQF280" s="735"/>
      <c r="PQG280" s="735"/>
      <c r="PQH280" s="735"/>
      <c r="PQI280" s="735"/>
      <c r="PQJ280" s="735"/>
      <c r="PQK280" s="735"/>
      <c r="PQL280" s="735"/>
      <c r="PQM280" s="735"/>
      <c r="PQN280" s="735"/>
      <c r="PQO280" s="735"/>
      <c r="PQP280" s="735"/>
      <c r="PQQ280" s="735"/>
      <c r="PQR280" s="735"/>
      <c r="PQS280" s="735"/>
      <c r="PQT280" s="735"/>
      <c r="PQU280" s="735"/>
      <c r="PQV280" s="735"/>
      <c r="PQW280" s="735"/>
      <c r="PQX280" s="735"/>
      <c r="PQY280" s="735"/>
      <c r="PQZ280" s="735"/>
      <c r="PRA280" s="735"/>
      <c r="PRB280" s="735"/>
      <c r="PRC280" s="735"/>
      <c r="PRD280" s="735"/>
      <c r="PRE280" s="735"/>
      <c r="PRF280" s="735"/>
      <c r="PRG280" s="735"/>
      <c r="PRH280" s="735"/>
      <c r="PRI280" s="735"/>
      <c r="PRJ280" s="735"/>
      <c r="PRK280" s="735"/>
      <c r="PRL280" s="735"/>
      <c r="PRM280" s="735"/>
      <c r="PRN280" s="735"/>
      <c r="PRO280" s="735"/>
      <c r="PRP280" s="735"/>
      <c r="PRQ280" s="732"/>
      <c r="PRR280" s="732"/>
      <c r="PRS280" s="732"/>
      <c r="PRT280" s="732"/>
      <c r="PRU280" s="732"/>
      <c r="PRV280" s="732"/>
      <c r="PRW280" s="732"/>
      <c r="PRX280" s="732"/>
      <c r="PRY280" s="732"/>
      <c r="PRZ280" s="732"/>
      <c r="PSA280" s="732"/>
      <c r="PSB280" s="732"/>
      <c r="PSC280" s="732"/>
      <c r="PSD280" s="732"/>
      <c r="PSE280" s="732"/>
      <c r="PSF280" s="732"/>
      <c r="PSG280" s="732"/>
      <c r="PSH280" s="732"/>
      <c r="PSI280" s="732"/>
      <c r="PSJ280" s="732"/>
      <c r="PSK280" s="732"/>
      <c r="PSL280" s="732"/>
      <c r="PSM280" s="732"/>
      <c r="PSN280" s="732"/>
      <c r="PSO280" s="733"/>
      <c r="PSP280" s="733"/>
      <c r="PSQ280" s="733"/>
      <c r="PSR280" s="733"/>
      <c r="PSS280" s="733"/>
      <c r="PST280" s="732"/>
      <c r="PSU280" s="732"/>
      <c r="PSV280" s="733"/>
      <c r="PSW280" s="733"/>
      <c r="PSX280" s="732"/>
      <c r="PSY280" s="732"/>
      <c r="PSZ280" s="733"/>
      <c r="PTA280" s="733"/>
      <c r="PTB280" s="732"/>
      <c r="PTC280" s="732"/>
      <c r="PTD280" s="732"/>
      <c r="PTE280" s="732"/>
      <c r="PTF280" s="732"/>
      <c r="PTG280" s="732"/>
      <c r="PTH280" s="732"/>
      <c r="PTI280" s="733"/>
      <c r="PTJ280" s="733"/>
      <c r="PTK280" s="732"/>
      <c r="PTL280" s="732"/>
      <c r="PTM280" s="733"/>
      <c r="PTN280" s="733"/>
      <c r="PTO280" s="732"/>
      <c r="PTP280" s="732"/>
      <c r="PTQ280" s="732"/>
      <c r="PTR280" s="732"/>
      <c r="PTS280" s="732"/>
      <c r="PTT280" s="731"/>
      <c r="PTU280" s="734"/>
      <c r="PTV280" s="732"/>
      <c r="PTW280" s="732"/>
      <c r="PTX280" s="732"/>
      <c r="PTY280" s="732"/>
      <c r="PTZ280" s="732"/>
      <c r="PUA280" s="732"/>
      <c r="PUB280" s="732"/>
      <c r="PUC280" s="735"/>
      <c r="PUD280" s="735"/>
      <c r="PUE280" s="735"/>
      <c r="PUF280" s="735"/>
      <c r="PUG280" s="735"/>
      <c r="PUH280" s="735"/>
      <c r="PUI280" s="735"/>
      <c r="PUJ280" s="735"/>
      <c r="PUK280" s="735"/>
      <c r="PUL280" s="735"/>
      <c r="PUM280" s="735"/>
      <c r="PUN280" s="735"/>
      <c r="PUO280" s="735"/>
      <c r="PUP280" s="735"/>
      <c r="PUQ280" s="735"/>
      <c r="PUR280" s="735"/>
      <c r="PUS280" s="735"/>
      <c r="PUT280" s="735"/>
      <c r="PUU280" s="735"/>
      <c r="PUV280" s="735"/>
      <c r="PUW280" s="735"/>
      <c r="PUX280" s="735"/>
      <c r="PUY280" s="735"/>
      <c r="PUZ280" s="735"/>
      <c r="PVA280" s="735"/>
      <c r="PVB280" s="735"/>
      <c r="PVC280" s="735"/>
      <c r="PVD280" s="735"/>
      <c r="PVE280" s="735"/>
      <c r="PVF280" s="735"/>
      <c r="PVG280" s="735"/>
      <c r="PVH280" s="735"/>
      <c r="PVI280" s="735"/>
      <c r="PVJ280" s="735"/>
      <c r="PVK280" s="735"/>
      <c r="PVL280" s="735"/>
      <c r="PVM280" s="735"/>
      <c r="PVN280" s="735"/>
      <c r="PVO280" s="735"/>
      <c r="PVP280" s="735"/>
      <c r="PVQ280" s="735"/>
      <c r="PVR280" s="735"/>
      <c r="PVS280" s="735"/>
      <c r="PVT280" s="735"/>
      <c r="PVU280" s="732"/>
      <c r="PVV280" s="732"/>
      <c r="PVW280" s="732"/>
      <c r="PVX280" s="732"/>
      <c r="PVY280" s="732"/>
      <c r="PVZ280" s="732"/>
      <c r="PWA280" s="732"/>
      <c r="PWB280" s="732"/>
      <c r="PWC280" s="732"/>
      <c r="PWD280" s="732"/>
      <c r="PWE280" s="732"/>
      <c r="PWF280" s="732"/>
      <c r="PWG280" s="732"/>
      <c r="PWH280" s="732"/>
      <c r="PWI280" s="732"/>
      <c r="PWJ280" s="732"/>
      <c r="PWK280" s="732"/>
      <c r="PWL280" s="732"/>
      <c r="PWM280" s="732"/>
      <c r="PWN280" s="732"/>
      <c r="PWO280" s="732"/>
      <c r="PWP280" s="732"/>
      <c r="PWQ280" s="732"/>
      <c r="PWR280" s="732"/>
      <c r="PWS280" s="733"/>
      <c r="PWT280" s="733"/>
      <c r="PWU280" s="733"/>
      <c r="PWV280" s="733"/>
      <c r="PWW280" s="733"/>
      <c r="PWX280" s="732"/>
      <c r="PWY280" s="732"/>
      <c r="PWZ280" s="733"/>
      <c r="PXA280" s="733"/>
      <c r="PXB280" s="732"/>
      <c r="PXC280" s="732"/>
      <c r="PXD280" s="733"/>
      <c r="PXE280" s="733"/>
      <c r="PXF280" s="732"/>
      <c r="PXG280" s="732"/>
      <c r="PXH280" s="732"/>
      <c r="PXI280" s="732"/>
      <c r="PXJ280" s="732"/>
      <c r="PXK280" s="732"/>
      <c r="PXL280" s="732"/>
      <c r="PXM280" s="733"/>
      <c r="PXN280" s="733"/>
      <c r="PXO280" s="732"/>
      <c r="PXP280" s="732"/>
      <c r="PXQ280" s="733"/>
      <c r="PXR280" s="733"/>
      <c r="PXS280" s="732"/>
      <c r="PXT280" s="732"/>
      <c r="PXU280" s="732"/>
      <c r="PXV280" s="732"/>
      <c r="PXW280" s="732"/>
      <c r="PXX280" s="731"/>
      <c r="PXY280" s="734"/>
      <c r="PXZ280" s="732"/>
      <c r="PYA280" s="732"/>
      <c r="PYB280" s="732"/>
      <c r="PYC280" s="732"/>
      <c r="PYD280" s="732"/>
      <c r="PYE280" s="732"/>
      <c r="PYF280" s="732"/>
      <c r="PYG280" s="735"/>
      <c r="PYH280" s="735"/>
      <c r="PYI280" s="735"/>
      <c r="PYJ280" s="735"/>
      <c r="PYK280" s="735"/>
      <c r="PYL280" s="735"/>
      <c r="PYM280" s="735"/>
      <c r="PYN280" s="735"/>
      <c r="PYO280" s="735"/>
      <c r="PYP280" s="735"/>
      <c r="PYQ280" s="735"/>
      <c r="PYR280" s="735"/>
      <c r="PYS280" s="735"/>
      <c r="PYT280" s="735"/>
      <c r="PYU280" s="735"/>
      <c r="PYV280" s="735"/>
      <c r="PYW280" s="735"/>
      <c r="PYX280" s="735"/>
      <c r="PYY280" s="735"/>
      <c r="PYZ280" s="735"/>
      <c r="PZA280" s="735"/>
      <c r="PZB280" s="735"/>
      <c r="PZC280" s="735"/>
      <c r="PZD280" s="735"/>
      <c r="PZE280" s="735"/>
      <c r="PZF280" s="735"/>
      <c r="PZG280" s="735"/>
      <c r="PZH280" s="735"/>
      <c r="PZI280" s="735"/>
      <c r="PZJ280" s="735"/>
      <c r="PZK280" s="735"/>
      <c r="PZL280" s="735"/>
      <c r="PZM280" s="735"/>
      <c r="PZN280" s="735"/>
      <c r="PZO280" s="735"/>
      <c r="PZP280" s="735"/>
      <c r="PZQ280" s="735"/>
      <c r="PZR280" s="735"/>
      <c r="PZS280" s="735"/>
      <c r="PZT280" s="735"/>
      <c r="PZU280" s="735"/>
      <c r="PZV280" s="735"/>
      <c r="PZW280" s="735"/>
      <c r="PZX280" s="735"/>
      <c r="PZY280" s="732"/>
      <c r="PZZ280" s="732"/>
      <c r="QAA280" s="732"/>
      <c r="QAB280" s="732"/>
      <c r="QAC280" s="732"/>
      <c r="QAD280" s="732"/>
      <c r="QAE280" s="732"/>
      <c r="QAF280" s="732"/>
      <c r="QAG280" s="732"/>
      <c r="QAH280" s="732"/>
      <c r="QAI280" s="732"/>
      <c r="QAJ280" s="732"/>
      <c r="QAK280" s="732"/>
      <c r="QAL280" s="732"/>
      <c r="QAM280" s="732"/>
      <c r="QAN280" s="732"/>
      <c r="QAO280" s="732"/>
      <c r="QAP280" s="732"/>
      <c r="QAQ280" s="732"/>
      <c r="QAR280" s="732"/>
      <c r="QAS280" s="732"/>
      <c r="QAT280" s="732"/>
      <c r="QAU280" s="732"/>
      <c r="QAV280" s="732"/>
      <c r="QAW280" s="733"/>
      <c r="QAX280" s="733"/>
      <c r="QAY280" s="733"/>
      <c r="QAZ280" s="733"/>
      <c r="QBA280" s="733"/>
      <c r="QBB280" s="732"/>
      <c r="QBC280" s="732"/>
      <c r="QBD280" s="733"/>
      <c r="QBE280" s="733"/>
      <c r="QBF280" s="732"/>
      <c r="QBG280" s="732"/>
      <c r="QBH280" s="733"/>
      <c r="QBI280" s="733"/>
      <c r="QBJ280" s="732"/>
      <c r="QBK280" s="732"/>
      <c r="QBL280" s="732"/>
      <c r="QBM280" s="732"/>
      <c r="QBN280" s="732"/>
      <c r="QBO280" s="732"/>
      <c r="QBP280" s="732"/>
      <c r="QBQ280" s="733"/>
      <c r="QBR280" s="733"/>
      <c r="QBS280" s="732"/>
      <c r="QBT280" s="732"/>
      <c r="QBU280" s="733"/>
      <c r="QBV280" s="733"/>
      <c r="QBW280" s="732"/>
      <c r="QBX280" s="732"/>
      <c r="QBY280" s="732"/>
      <c r="QBZ280" s="732"/>
      <c r="QCA280" s="732"/>
      <c r="QCB280" s="731"/>
      <c r="QCC280" s="734"/>
      <c r="QCD280" s="732"/>
      <c r="QCE280" s="732"/>
      <c r="QCF280" s="732"/>
      <c r="QCG280" s="732"/>
      <c r="QCH280" s="732"/>
      <c r="QCI280" s="732"/>
      <c r="QCJ280" s="732"/>
      <c r="QCK280" s="735"/>
      <c r="QCL280" s="735"/>
      <c r="QCM280" s="735"/>
      <c r="QCN280" s="735"/>
      <c r="QCO280" s="735"/>
      <c r="QCP280" s="735"/>
      <c r="QCQ280" s="735"/>
      <c r="QCR280" s="735"/>
      <c r="QCS280" s="735"/>
      <c r="QCT280" s="735"/>
      <c r="QCU280" s="735"/>
      <c r="QCV280" s="735"/>
      <c r="QCW280" s="735"/>
      <c r="QCX280" s="735"/>
      <c r="QCY280" s="735"/>
      <c r="QCZ280" s="735"/>
      <c r="QDA280" s="735"/>
      <c r="QDB280" s="735"/>
      <c r="QDC280" s="735"/>
      <c r="QDD280" s="735"/>
      <c r="QDE280" s="735"/>
      <c r="QDF280" s="735"/>
      <c r="QDG280" s="735"/>
      <c r="QDH280" s="735"/>
      <c r="QDI280" s="735"/>
      <c r="QDJ280" s="735"/>
      <c r="QDK280" s="735"/>
      <c r="QDL280" s="735"/>
      <c r="QDM280" s="735"/>
      <c r="QDN280" s="735"/>
      <c r="QDO280" s="735"/>
      <c r="QDP280" s="735"/>
      <c r="QDQ280" s="735"/>
      <c r="QDR280" s="735"/>
      <c r="QDS280" s="735"/>
      <c r="QDT280" s="735"/>
      <c r="QDU280" s="735"/>
      <c r="QDV280" s="735"/>
      <c r="QDW280" s="735"/>
      <c r="QDX280" s="735"/>
      <c r="QDY280" s="735"/>
      <c r="QDZ280" s="735"/>
      <c r="QEA280" s="735"/>
      <c r="QEB280" s="735"/>
      <c r="QEC280" s="732"/>
      <c r="QED280" s="732"/>
      <c r="QEE280" s="732"/>
      <c r="QEF280" s="732"/>
      <c r="QEG280" s="732"/>
      <c r="QEH280" s="732"/>
      <c r="QEI280" s="732"/>
      <c r="QEJ280" s="732"/>
      <c r="QEK280" s="732"/>
      <c r="QEL280" s="732"/>
      <c r="QEM280" s="732"/>
      <c r="QEN280" s="732"/>
      <c r="QEO280" s="732"/>
      <c r="QEP280" s="732"/>
      <c r="QEQ280" s="732"/>
      <c r="QER280" s="732"/>
      <c r="QES280" s="732"/>
      <c r="QET280" s="732"/>
      <c r="QEU280" s="732"/>
      <c r="QEV280" s="732"/>
      <c r="QEW280" s="732"/>
      <c r="QEX280" s="732"/>
      <c r="QEY280" s="732"/>
      <c r="QEZ280" s="732"/>
      <c r="QFA280" s="733"/>
      <c r="QFB280" s="733"/>
      <c r="QFC280" s="733"/>
      <c r="QFD280" s="733"/>
      <c r="QFE280" s="733"/>
      <c r="QFF280" s="732"/>
      <c r="QFG280" s="732"/>
      <c r="QFH280" s="733"/>
      <c r="QFI280" s="733"/>
      <c r="QFJ280" s="732"/>
      <c r="QFK280" s="732"/>
      <c r="QFL280" s="733"/>
      <c r="QFM280" s="733"/>
      <c r="QFN280" s="732"/>
      <c r="QFO280" s="732"/>
      <c r="QFP280" s="732"/>
      <c r="QFQ280" s="732"/>
      <c r="QFR280" s="732"/>
      <c r="QFS280" s="732"/>
      <c r="QFT280" s="732"/>
      <c r="QFU280" s="733"/>
      <c r="QFV280" s="733"/>
      <c r="QFW280" s="732"/>
      <c r="QFX280" s="732"/>
      <c r="QFY280" s="733"/>
      <c r="QFZ280" s="733"/>
      <c r="QGA280" s="732"/>
      <c r="QGB280" s="732"/>
      <c r="QGC280" s="732"/>
      <c r="QGD280" s="732"/>
      <c r="QGE280" s="732"/>
      <c r="QGF280" s="731"/>
      <c r="QGG280" s="734"/>
      <c r="QGH280" s="732"/>
      <c r="QGI280" s="732"/>
      <c r="QGJ280" s="732"/>
      <c r="QGK280" s="732"/>
      <c r="QGL280" s="732"/>
      <c r="QGM280" s="732"/>
      <c r="QGN280" s="732"/>
      <c r="QGO280" s="735"/>
      <c r="QGP280" s="735"/>
      <c r="QGQ280" s="735"/>
      <c r="QGR280" s="735"/>
      <c r="QGS280" s="735"/>
      <c r="QGT280" s="735"/>
      <c r="QGU280" s="735"/>
      <c r="QGV280" s="735"/>
      <c r="QGW280" s="735"/>
      <c r="QGX280" s="735"/>
      <c r="QGY280" s="735"/>
      <c r="QGZ280" s="735"/>
      <c r="QHA280" s="735"/>
      <c r="QHB280" s="735"/>
      <c r="QHC280" s="735"/>
      <c r="QHD280" s="735"/>
      <c r="QHE280" s="735"/>
      <c r="QHF280" s="735"/>
      <c r="QHG280" s="735"/>
      <c r="QHH280" s="735"/>
      <c r="QHI280" s="735"/>
      <c r="QHJ280" s="735"/>
      <c r="QHK280" s="735"/>
      <c r="QHL280" s="735"/>
      <c r="QHM280" s="735"/>
      <c r="QHN280" s="735"/>
      <c r="QHO280" s="735"/>
      <c r="QHP280" s="735"/>
      <c r="QHQ280" s="735"/>
      <c r="QHR280" s="735"/>
      <c r="QHS280" s="735"/>
      <c r="QHT280" s="735"/>
      <c r="QHU280" s="735"/>
      <c r="QHV280" s="735"/>
      <c r="QHW280" s="735"/>
      <c r="QHX280" s="735"/>
      <c r="QHY280" s="735"/>
      <c r="QHZ280" s="735"/>
      <c r="QIA280" s="735"/>
      <c r="QIB280" s="735"/>
      <c r="QIC280" s="735"/>
      <c r="QID280" s="735"/>
      <c r="QIE280" s="735"/>
      <c r="QIF280" s="735"/>
      <c r="QIG280" s="732"/>
      <c r="QIH280" s="732"/>
      <c r="QII280" s="732"/>
      <c r="QIJ280" s="732"/>
      <c r="QIK280" s="732"/>
      <c r="QIL280" s="732"/>
      <c r="QIM280" s="732"/>
      <c r="QIN280" s="732"/>
      <c r="QIO280" s="732"/>
      <c r="QIP280" s="732"/>
      <c r="QIQ280" s="732"/>
      <c r="QIR280" s="732"/>
      <c r="QIS280" s="732"/>
      <c r="QIT280" s="732"/>
      <c r="QIU280" s="732"/>
      <c r="QIV280" s="732"/>
      <c r="QIW280" s="732"/>
      <c r="QIX280" s="732"/>
      <c r="QIY280" s="732"/>
      <c r="QIZ280" s="732"/>
      <c r="QJA280" s="732"/>
      <c r="QJB280" s="732"/>
      <c r="QJC280" s="732"/>
      <c r="QJD280" s="732"/>
      <c r="QJE280" s="733"/>
      <c r="QJF280" s="733"/>
      <c r="QJG280" s="733"/>
      <c r="QJH280" s="733"/>
      <c r="QJI280" s="733"/>
      <c r="QJJ280" s="732"/>
      <c r="QJK280" s="732"/>
      <c r="QJL280" s="733"/>
      <c r="QJM280" s="733"/>
      <c r="QJN280" s="732"/>
      <c r="QJO280" s="732"/>
      <c r="QJP280" s="733"/>
      <c r="QJQ280" s="733"/>
      <c r="QJR280" s="732"/>
      <c r="QJS280" s="732"/>
      <c r="QJT280" s="732"/>
      <c r="QJU280" s="732"/>
      <c r="QJV280" s="732"/>
      <c r="QJW280" s="732"/>
      <c r="QJX280" s="732"/>
      <c r="QJY280" s="733"/>
      <c r="QJZ280" s="733"/>
      <c r="QKA280" s="732"/>
      <c r="QKB280" s="732"/>
      <c r="QKC280" s="733"/>
      <c r="QKD280" s="733"/>
      <c r="QKE280" s="732"/>
      <c r="QKF280" s="732"/>
      <c r="QKG280" s="732"/>
      <c r="QKH280" s="732"/>
      <c r="QKI280" s="732"/>
      <c r="QKJ280" s="731"/>
      <c r="QKK280" s="734"/>
      <c r="QKL280" s="732"/>
      <c r="QKM280" s="732"/>
      <c r="QKN280" s="732"/>
      <c r="QKO280" s="732"/>
      <c r="QKP280" s="732"/>
      <c r="QKQ280" s="732"/>
      <c r="QKR280" s="732"/>
      <c r="QKS280" s="735"/>
      <c r="QKT280" s="735"/>
      <c r="QKU280" s="735"/>
      <c r="QKV280" s="735"/>
      <c r="QKW280" s="735"/>
      <c r="QKX280" s="735"/>
      <c r="QKY280" s="735"/>
      <c r="QKZ280" s="735"/>
      <c r="QLA280" s="735"/>
      <c r="QLB280" s="735"/>
      <c r="QLC280" s="735"/>
      <c r="QLD280" s="735"/>
      <c r="QLE280" s="735"/>
      <c r="QLF280" s="735"/>
      <c r="QLG280" s="735"/>
      <c r="QLH280" s="735"/>
      <c r="QLI280" s="735"/>
      <c r="QLJ280" s="735"/>
      <c r="QLK280" s="735"/>
      <c r="QLL280" s="735"/>
      <c r="QLM280" s="735"/>
      <c r="QLN280" s="735"/>
      <c r="QLO280" s="735"/>
      <c r="QLP280" s="735"/>
      <c r="QLQ280" s="735"/>
      <c r="QLR280" s="735"/>
      <c r="QLS280" s="735"/>
      <c r="QLT280" s="735"/>
      <c r="QLU280" s="735"/>
      <c r="QLV280" s="735"/>
      <c r="QLW280" s="735"/>
      <c r="QLX280" s="735"/>
      <c r="QLY280" s="735"/>
      <c r="QLZ280" s="735"/>
      <c r="QMA280" s="735"/>
      <c r="QMB280" s="735"/>
      <c r="QMC280" s="735"/>
      <c r="QMD280" s="735"/>
      <c r="QME280" s="735"/>
      <c r="QMF280" s="735"/>
      <c r="QMG280" s="735"/>
      <c r="QMH280" s="735"/>
      <c r="QMI280" s="735"/>
      <c r="QMJ280" s="735"/>
      <c r="QMK280" s="732"/>
      <c r="QML280" s="732"/>
      <c r="QMM280" s="732"/>
      <c r="QMN280" s="732"/>
      <c r="QMO280" s="732"/>
      <c r="QMP280" s="732"/>
      <c r="QMQ280" s="732"/>
      <c r="QMR280" s="732"/>
      <c r="QMS280" s="732"/>
      <c r="QMT280" s="732"/>
      <c r="QMU280" s="732"/>
      <c r="QMV280" s="732"/>
      <c r="QMW280" s="732"/>
      <c r="QMX280" s="732"/>
      <c r="QMY280" s="732"/>
      <c r="QMZ280" s="732"/>
      <c r="QNA280" s="732"/>
      <c r="QNB280" s="732"/>
      <c r="QNC280" s="732"/>
      <c r="QND280" s="732"/>
      <c r="QNE280" s="732"/>
      <c r="QNF280" s="732"/>
      <c r="QNG280" s="732"/>
      <c r="QNH280" s="732"/>
      <c r="QNI280" s="733"/>
      <c r="QNJ280" s="733"/>
      <c r="QNK280" s="733"/>
      <c r="QNL280" s="733"/>
      <c r="QNM280" s="733"/>
      <c r="QNN280" s="732"/>
      <c r="QNO280" s="732"/>
      <c r="QNP280" s="733"/>
      <c r="QNQ280" s="733"/>
      <c r="QNR280" s="732"/>
      <c r="QNS280" s="732"/>
      <c r="QNT280" s="733"/>
      <c r="QNU280" s="733"/>
      <c r="QNV280" s="732"/>
      <c r="QNW280" s="732"/>
      <c r="QNX280" s="732"/>
      <c r="QNY280" s="732"/>
      <c r="QNZ280" s="732"/>
      <c r="QOA280" s="732"/>
      <c r="QOB280" s="732"/>
      <c r="QOC280" s="733"/>
      <c r="QOD280" s="733"/>
      <c r="QOE280" s="732"/>
      <c r="QOF280" s="732"/>
      <c r="QOG280" s="733"/>
      <c r="QOH280" s="733"/>
      <c r="QOI280" s="732"/>
      <c r="QOJ280" s="732"/>
      <c r="QOK280" s="732"/>
      <c r="QOL280" s="732"/>
      <c r="QOM280" s="732"/>
      <c r="QON280" s="731"/>
      <c r="QOO280" s="734"/>
      <c r="QOP280" s="732"/>
      <c r="QOQ280" s="732"/>
      <c r="QOR280" s="732"/>
      <c r="QOS280" s="732"/>
      <c r="QOT280" s="732"/>
      <c r="QOU280" s="732"/>
      <c r="QOV280" s="732"/>
      <c r="QOW280" s="735"/>
      <c r="QOX280" s="735"/>
      <c r="QOY280" s="735"/>
      <c r="QOZ280" s="735"/>
      <c r="QPA280" s="735"/>
      <c r="QPB280" s="735"/>
      <c r="QPC280" s="735"/>
      <c r="QPD280" s="735"/>
      <c r="QPE280" s="735"/>
      <c r="QPF280" s="735"/>
      <c r="QPG280" s="735"/>
      <c r="QPH280" s="735"/>
      <c r="QPI280" s="735"/>
      <c r="QPJ280" s="735"/>
      <c r="QPK280" s="735"/>
      <c r="QPL280" s="735"/>
      <c r="QPM280" s="735"/>
      <c r="QPN280" s="735"/>
      <c r="QPO280" s="735"/>
      <c r="QPP280" s="735"/>
      <c r="QPQ280" s="735"/>
      <c r="QPR280" s="735"/>
      <c r="QPS280" s="735"/>
      <c r="QPT280" s="735"/>
      <c r="QPU280" s="735"/>
      <c r="QPV280" s="735"/>
      <c r="QPW280" s="735"/>
      <c r="QPX280" s="735"/>
      <c r="QPY280" s="735"/>
      <c r="QPZ280" s="735"/>
      <c r="QQA280" s="735"/>
      <c r="QQB280" s="735"/>
      <c r="QQC280" s="735"/>
      <c r="QQD280" s="735"/>
      <c r="QQE280" s="735"/>
      <c r="QQF280" s="735"/>
      <c r="QQG280" s="735"/>
      <c r="QQH280" s="735"/>
      <c r="QQI280" s="735"/>
      <c r="QQJ280" s="735"/>
      <c r="QQK280" s="735"/>
      <c r="QQL280" s="735"/>
      <c r="QQM280" s="735"/>
      <c r="QQN280" s="735"/>
      <c r="QQO280" s="732"/>
      <c r="QQP280" s="732"/>
      <c r="QQQ280" s="732"/>
      <c r="QQR280" s="732"/>
      <c r="QQS280" s="732"/>
      <c r="QQT280" s="732"/>
      <c r="QQU280" s="732"/>
      <c r="QQV280" s="732"/>
      <c r="QQW280" s="732"/>
      <c r="QQX280" s="732"/>
      <c r="QQY280" s="732"/>
      <c r="QQZ280" s="732"/>
      <c r="QRA280" s="732"/>
      <c r="QRB280" s="732"/>
      <c r="QRC280" s="732"/>
      <c r="QRD280" s="732"/>
      <c r="QRE280" s="732"/>
      <c r="QRF280" s="732"/>
      <c r="QRG280" s="732"/>
      <c r="QRH280" s="732"/>
      <c r="QRI280" s="732"/>
      <c r="QRJ280" s="732"/>
      <c r="QRK280" s="732"/>
      <c r="QRL280" s="732"/>
      <c r="QRM280" s="733"/>
      <c r="QRN280" s="733"/>
      <c r="QRO280" s="733"/>
      <c r="QRP280" s="733"/>
      <c r="QRQ280" s="733"/>
      <c r="QRR280" s="732"/>
      <c r="QRS280" s="732"/>
      <c r="QRT280" s="733"/>
      <c r="QRU280" s="733"/>
      <c r="QRV280" s="732"/>
      <c r="QRW280" s="732"/>
      <c r="QRX280" s="733"/>
      <c r="QRY280" s="733"/>
      <c r="QRZ280" s="732"/>
      <c r="QSA280" s="732"/>
      <c r="QSB280" s="732"/>
      <c r="QSC280" s="732"/>
      <c r="QSD280" s="732"/>
      <c r="QSE280" s="732"/>
      <c r="QSF280" s="732"/>
      <c r="QSG280" s="733"/>
      <c r="QSH280" s="733"/>
      <c r="QSI280" s="732"/>
      <c r="QSJ280" s="732"/>
      <c r="QSK280" s="733"/>
      <c r="QSL280" s="733"/>
      <c r="QSM280" s="732"/>
      <c r="QSN280" s="732"/>
      <c r="QSO280" s="732"/>
      <c r="QSP280" s="732"/>
      <c r="QSQ280" s="732"/>
      <c r="QSR280" s="731"/>
      <c r="QSS280" s="734"/>
      <c r="QST280" s="732"/>
      <c r="QSU280" s="732"/>
      <c r="QSV280" s="732"/>
      <c r="QSW280" s="732"/>
      <c r="QSX280" s="732"/>
      <c r="QSY280" s="732"/>
      <c r="QSZ280" s="732"/>
      <c r="QTA280" s="735"/>
      <c r="QTB280" s="735"/>
      <c r="QTC280" s="735"/>
      <c r="QTD280" s="735"/>
      <c r="QTE280" s="735"/>
      <c r="QTF280" s="735"/>
      <c r="QTG280" s="735"/>
      <c r="QTH280" s="735"/>
      <c r="QTI280" s="735"/>
      <c r="QTJ280" s="735"/>
      <c r="QTK280" s="735"/>
      <c r="QTL280" s="735"/>
      <c r="QTM280" s="735"/>
      <c r="QTN280" s="735"/>
      <c r="QTO280" s="735"/>
      <c r="QTP280" s="735"/>
      <c r="QTQ280" s="735"/>
      <c r="QTR280" s="735"/>
      <c r="QTS280" s="735"/>
      <c r="QTT280" s="735"/>
      <c r="QTU280" s="735"/>
      <c r="QTV280" s="735"/>
      <c r="QTW280" s="735"/>
      <c r="QTX280" s="735"/>
      <c r="QTY280" s="735"/>
      <c r="QTZ280" s="735"/>
      <c r="QUA280" s="735"/>
      <c r="QUB280" s="735"/>
      <c r="QUC280" s="735"/>
      <c r="QUD280" s="735"/>
      <c r="QUE280" s="735"/>
      <c r="QUF280" s="735"/>
      <c r="QUG280" s="735"/>
      <c r="QUH280" s="735"/>
      <c r="QUI280" s="735"/>
      <c r="QUJ280" s="735"/>
      <c r="QUK280" s="735"/>
      <c r="QUL280" s="735"/>
      <c r="QUM280" s="735"/>
      <c r="QUN280" s="735"/>
      <c r="QUO280" s="735"/>
      <c r="QUP280" s="735"/>
      <c r="QUQ280" s="735"/>
      <c r="QUR280" s="735"/>
      <c r="QUS280" s="732"/>
      <c r="QUT280" s="732"/>
      <c r="QUU280" s="732"/>
      <c r="QUV280" s="732"/>
      <c r="QUW280" s="732"/>
      <c r="QUX280" s="732"/>
      <c r="QUY280" s="732"/>
      <c r="QUZ280" s="732"/>
      <c r="QVA280" s="732"/>
      <c r="QVB280" s="732"/>
      <c r="QVC280" s="732"/>
      <c r="QVD280" s="732"/>
      <c r="QVE280" s="732"/>
      <c r="QVF280" s="732"/>
      <c r="QVG280" s="732"/>
      <c r="QVH280" s="732"/>
      <c r="QVI280" s="732"/>
      <c r="QVJ280" s="732"/>
      <c r="QVK280" s="732"/>
      <c r="QVL280" s="732"/>
      <c r="QVM280" s="732"/>
      <c r="QVN280" s="732"/>
      <c r="QVO280" s="732"/>
      <c r="QVP280" s="732"/>
      <c r="QVQ280" s="733"/>
      <c r="QVR280" s="733"/>
      <c r="QVS280" s="733"/>
      <c r="QVT280" s="733"/>
      <c r="QVU280" s="733"/>
      <c r="QVV280" s="732"/>
      <c r="QVW280" s="732"/>
      <c r="QVX280" s="733"/>
      <c r="QVY280" s="733"/>
      <c r="QVZ280" s="732"/>
      <c r="QWA280" s="732"/>
      <c r="QWB280" s="733"/>
      <c r="QWC280" s="733"/>
      <c r="QWD280" s="732"/>
      <c r="QWE280" s="732"/>
      <c r="QWF280" s="732"/>
      <c r="QWG280" s="732"/>
      <c r="QWH280" s="732"/>
      <c r="QWI280" s="732"/>
      <c r="QWJ280" s="732"/>
      <c r="QWK280" s="733"/>
      <c r="QWL280" s="733"/>
      <c r="QWM280" s="732"/>
      <c r="QWN280" s="732"/>
      <c r="QWO280" s="733"/>
      <c r="QWP280" s="733"/>
      <c r="QWQ280" s="732"/>
      <c r="QWR280" s="732"/>
      <c r="QWS280" s="732"/>
      <c r="QWT280" s="732"/>
      <c r="QWU280" s="732"/>
      <c r="QWV280" s="731"/>
      <c r="QWW280" s="734"/>
      <c r="QWX280" s="732"/>
      <c r="QWY280" s="732"/>
      <c r="QWZ280" s="732"/>
      <c r="QXA280" s="732"/>
      <c r="QXB280" s="732"/>
      <c r="QXC280" s="732"/>
      <c r="QXD280" s="732"/>
      <c r="QXE280" s="735"/>
      <c r="QXF280" s="735"/>
      <c r="QXG280" s="735"/>
      <c r="QXH280" s="735"/>
      <c r="QXI280" s="735"/>
      <c r="QXJ280" s="735"/>
      <c r="QXK280" s="735"/>
      <c r="QXL280" s="735"/>
      <c r="QXM280" s="735"/>
      <c r="QXN280" s="735"/>
      <c r="QXO280" s="735"/>
      <c r="QXP280" s="735"/>
      <c r="QXQ280" s="735"/>
      <c r="QXR280" s="735"/>
      <c r="QXS280" s="735"/>
      <c r="QXT280" s="735"/>
      <c r="QXU280" s="735"/>
      <c r="QXV280" s="735"/>
      <c r="QXW280" s="735"/>
      <c r="QXX280" s="735"/>
      <c r="QXY280" s="735"/>
      <c r="QXZ280" s="735"/>
      <c r="QYA280" s="735"/>
      <c r="QYB280" s="735"/>
      <c r="QYC280" s="735"/>
      <c r="QYD280" s="735"/>
      <c r="QYE280" s="735"/>
      <c r="QYF280" s="735"/>
      <c r="QYG280" s="735"/>
      <c r="QYH280" s="735"/>
      <c r="QYI280" s="735"/>
      <c r="QYJ280" s="735"/>
      <c r="QYK280" s="735"/>
      <c r="QYL280" s="735"/>
      <c r="QYM280" s="735"/>
      <c r="QYN280" s="735"/>
      <c r="QYO280" s="735"/>
      <c r="QYP280" s="735"/>
      <c r="QYQ280" s="735"/>
      <c r="QYR280" s="735"/>
      <c r="QYS280" s="735"/>
      <c r="QYT280" s="735"/>
      <c r="QYU280" s="735"/>
      <c r="QYV280" s="735"/>
      <c r="QYW280" s="732"/>
      <c r="QYX280" s="732"/>
      <c r="QYY280" s="732"/>
      <c r="QYZ280" s="732"/>
      <c r="QZA280" s="732"/>
      <c r="QZB280" s="732"/>
      <c r="QZC280" s="732"/>
      <c r="QZD280" s="732"/>
      <c r="QZE280" s="732"/>
      <c r="QZF280" s="732"/>
      <c r="QZG280" s="732"/>
      <c r="QZH280" s="732"/>
      <c r="QZI280" s="732"/>
      <c r="QZJ280" s="732"/>
      <c r="QZK280" s="732"/>
      <c r="QZL280" s="732"/>
      <c r="QZM280" s="732"/>
      <c r="QZN280" s="732"/>
      <c r="QZO280" s="732"/>
      <c r="QZP280" s="732"/>
      <c r="QZQ280" s="732"/>
      <c r="QZR280" s="732"/>
      <c r="QZS280" s="732"/>
      <c r="QZT280" s="732"/>
      <c r="QZU280" s="733"/>
      <c r="QZV280" s="733"/>
      <c r="QZW280" s="733"/>
      <c r="QZX280" s="733"/>
      <c r="QZY280" s="733"/>
      <c r="QZZ280" s="732"/>
      <c r="RAA280" s="732"/>
      <c r="RAB280" s="733"/>
      <c r="RAC280" s="733"/>
      <c r="RAD280" s="732"/>
      <c r="RAE280" s="732"/>
      <c r="RAF280" s="733"/>
      <c r="RAG280" s="733"/>
      <c r="RAH280" s="732"/>
      <c r="RAI280" s="732"/>
      <c r="RAJ280" s="732"/>
      <c r="RAK280" s="732"/>
      <c r="RAL280" s="732"/>
      <c r="RAM280" s="732"/>
      <c r="RAN280" s="732"/>
      <c r="RAO280" s="733"/>
      <c r="RAP280" s="733"/>
      <c r="RAQ280" s="732"/>
      <c r="RAR280" s="732"/>
      <c r="RAS280" s="733"/>
      <c r="RAT280" s="733"/>
      <c r="RAU280" s="732"/>
      <c r="RAV280" s="732"/>
      <c r="RAW280" s="732"/>
      <c r="RAX280" s="732"/>
      <c r="RAY280" s="732"/>
      <c r="RAZ280" s="731"/>
      <c r="RBA280" s="734"/>
      <c r="RBB280" s="732"/>
      <c r="RBC280" s="732"/>
      <c r="RBD280" s="732"/>
      <c r="RBE280" s="732"/>
      <c r="RBF280" s="732"/>
      <c r="RBG280" s="732"/>
      <c r="RBH280" s="732"/>
      <c r="RBI280" s="735"/>
      <c r="RBJ280" s="735"/>
      <c r="RBK280" s="735"/>
      <c r="RBL280" s="735"/>
      <c r="RBM280" s="735"/>
      <c r="RBN280" s="735"/>
      <c r="RBO280" s="735"/>
      <c r="RBP280" s="735"/>
      <c r="RBQ280" s="735"/>
      <c r="RBR280" s="735"/>
      <c r="RBS280" s="735"/>
      <c r="RBT280" s="735"/>
      <c r="RBU280" s="735"/>
      <c r="RBV280" s="735"/>
      <c r="RBW280" s="735"/>
      <c r="RBX280" s="735"/>
      <c r="RBY280" s="735"/>
      <c r="RBZ280" s="735"/>
      <c r="RCA280" s="735"/>
      <c r="RCB280" s="735"/>
      <c r="RCC280" s="735"/>
      <c r="RCD280" s="735"/>
      <c r="RCE280" s="735"/>
      <c r="RCF280" s="735"/>
      <c r="RCG280" s="735"/>
      <c r="RCH280" s="735"/>
      <c r="RCI280" s="735"/>
      <c r="RCJ280" s="735"/>
      <c r="RCK280" s="735"/>
      <c r="RCL280" s="735"/>
      <c r="RCM280" s="735"/>
      <c r="RCN280" s="735"/>
      <c r="RCO280" s="735"/>
      <c r="RCP280" s="735"/>
      <c r="RCQ280" s="735"/>
      <c r="RCR280" s="735"/>
      <c r="RCS280" s="735"/>
      <c r="RCT280" s="735"/>
      <c r="RCU280" s="735"/>
      <c r="RCV280" s="735"/>
      <c r="RCW280" s="735"/>
      <c r="RCX280" s="735"/>
      <c r="RCY280" s="735"/>
      <c r="RCZ280" s="735"/>
      <c r="RDA280" s="732"/>
      <c r="RDB280" s="732"/>
      <c r="RDC280" s="732"/>
      <c r="RDD280" s="732"/>
      <c r="RDE280" s="732"/>
      <c r="RDF280" s="732"/>
      <c r="RDG280" s="732"/>
      <c r="RDH280" s="732"/>
      <c r="RDI280" s="732"/>
      <c r="RDJ280" s="732"/>
      <c r="RDK280" s="732"/>
      <c r="RDL280" s="732"/>
      <c r="RDM280" s="732"/>
      <c r="RDN280" s="732"/>
      <c r="RDO280" s="732"/>
      <c r="RDP280" s="732"/>
      <c r="RDQ280" s="732"/>
      <c r="RDR280" s="732"/>
      <c r="RDS280" s="732"/>
      <c r="RDT280" s="732"/>
      <c r="RDU280" s="732"/>
      <c r="RDV280" s="732"/>
      <c r="RDW280" s="732"/>
    </row>
    <row r="281" spans="1:12295" s="70" customFormat="1" ht="52.5" customHeight="1" x14ac:dyDescent="0.3">
      <c r="A281" s="731"/>
      <c r="B281" s="999"/>
      <c r="C281" s="97" t="s">
        <v>31</v>
      </c>
      <c r="D281" s="166">
        <f t="shared" si="862"/>
        <v>1911128.5696100001</v>
      </c>
      <c r="E281" s="166">
        <f>E275</f>
        <v>1911128.5696100001</v>
      </c>
      <c r="F281" s="166"/>
      <c r="G281" s="166">
        <v>0</v>
      </c>
      <c r="H281" s="166"/>
      <c r="I281" s="166"/>
      <c r="J281" s="166"/>
      <c r="K281" s="166">
        <f t="shared" si="863"/>
        <v>1911128.5696100001</v>
      </c>
      <c r="L281" s="695">
        <f t="shared" si="841"/>
        <v>1</v>
      </c>
      <c r="M281" s="166">
        <f>M275</f>
        <v>1911128.5696100001</v>
      </c>
      <c r="N281" s="695">
        <f t="shared" si="854"/>
        <v>1</v>
      </c>
      <c r="O281" s="996"/>
      <c r="P281" s="996"/>
      <c r="Q281" s="166">
        <v>0</v>
      </c>
      <c r="R281" s="695">
        <v>0</v>
      </c>
      <c r="S281" s="996"/>
      <c r="T281" s="996"/>
      <c r="U281" s="996"/>
      <c r="V281" s="996"/>
      <c r="W281" s="996"/>
      <c r="X281" s="996"/>
      <c r="Y281" s="996"/>
      <c r="Z281" s="996"/>
      <c r="AA281" s="996"/>
      <c r="AB281" s="996"/>
      <c r="AC281" s="996"/>
      <c r="AD281" s="996"/>
      <c r="AE281" s="166">
        <f t="shared" si="864"/>
        <v>1907769.8510700001</v>
      </c>
      <c r="AF281" s="695">
        <f t="shared" si="856"/>
        <v>0.99824254705130311</v>
      </c>
      <c r="AG281" s="166">
        <f>AG275</f>
        <v>1907769.8510700001</v>
      </c>
      <c r="AH281" s="695">
        <f t="shared" si="857"/>
        <v>0.99824254705130311</v>
      </c>
      <c r="AI281" s="996"/>
      <c r="AJ281" s="996"/>
      <c r="AK281" s="166">
        <v>0</v>
      </c>
      <c r="AL281" s="695">
        <v>0</v>
      </c>
      <c r="AM281" s="996"/>
      <c r="AN281" s="996"/>
      <c r="AO281" s="996"/>
      <c r="AP281" s="996"/>
      <c r="AQ281" s="996"/>
      <c r="AR281" s="166">
        <f t="shared" si="865"/>
        <v>1911128.5696100001</v>
      </c>
      <c r="AS281" s="695">
        <f t="shared" si="859"/>
        <v>1</v>
      </c>
      <c r="AT281" s="166">
        <f>AT275</f>
        <v>1911128.5696100001</v>
      </c>
      <c r="AU281" s="695">
        <f t="shared" si="860"/>
        <v>1</v>
      </c>
      <c r="AV281" s="996"/>
      <c r="AW281" s="996"/>
      <c r="AX281" s="166">
        <v>0</v>
      </c>
      <c r="AY281" s="695">
        <v>0</v>
      </c>
      <c r="AZ281" s="996"/>
      <c r="BA281" s="695"/>
      <c r="BB281" s="996"/>
      <c r="BC281" s="996"/>
      <c r="BD281" s="996"/>
      <c r="BE281" s="996"/>
      <c r="BF281" s="996"/>
      <c r="BG281" s="996"/>
      <c r="BH281" s="996"/>
      <c r="BI281" s="996"/>
      <c r="BJ281" s="996"/>
      <c r="BK281" s="996"/>
      <c r="BL281" s="996"/>
      <c r="BM281" s="996"/>
      <c r="BN281" s="996"/>
      <c r="BO281" s="996"/>
      <c r="BP281" s="996"/>
      <c r="BQ281" s="996"/>
      <c r="BR281" s="996"/>
      <c r="BS281" s="996"/>
      <c r="BT281" s="996"/>
      <c r="BU281" s="996"/>
      <c r="BV281" s="996"/>
      <c r="BW281" s="996"/>
      <c r="BX281" s="996"/>
      <c r="BY281" s="996"/>
      <c r="BZ281" s="200"/>
      <c r="CA281" s="732"/>
      <c r="CB281" s="732"/>
      <c r="CC281" s="732"/>
      <c r="CD281" s="732"/>
      <c r="CE281" s="695"/>
      <c r="CF281" s="732"/>
      <c r="CG281" s="732"/>
      <c r="CH281" s="732"/>
      <c r="CI281" s="732"/>
      <c r="CJ281" s="732"/>
      <c r="CK281" s="732"/>
      <c r="CL281" s="732"/>
      <c r="CM281" s="732"/>
      <c r="CN281" s="732"/>
      <c r="CO281" s="733"/>
      <c r="CP281" s="733"/>
      <c r="CQ281" s="733"/>
      <c r="CR281" s="733"/>
      <c r="CS281" s="733"/>
      <c r="CT281" s="732"/>
      <c r="CU281" s="732"/>
      <c r="CV281" s="733"/>
      <c r="CW281" s="733"/>
      <c r="CX281" s="732"/>
      <c r="CY281" s="732"/>
      <c r="CZ281" s="733"/>
      <c r="DA281" s="733"/>
      <c r="DB281" s="732"/>
      <c r="DC281" s="732"/>
      <c r="DD281" s="732"/>
      <c r="DE281" s="732"/>
      <c r="DF281" s="732"/>
      <c r="DG281" s="732"/>
      <c r="DH281" s="732"/>
      <c r="DI281" s="733"/>
      <c r="DJ281" s="733"/>
      <c r="DK281" s="732"/>
      <c r="DL281" s="732"/>
      <c r="DM281" s="733"/>
      <c r="DN281" s="733"/>
      <c r="DO281" s="732"/>
      <c r="DP281" s="732"/>
      <c r="DQ281" s="732"/>
      <c r="DR281" s="732"/>
      <c r="DS281" s="732"/>
      <c r="DT281" s="731"/>
      <c r="DU281" s="734"/>
      <c r="DV281" s="732"/>
      <c r="DW281" s="732"/>
      <c r="DX281" s="732"/>
      <c r="DY281" s="732"/>
      <c r="DZ281" s="732"/>
      <c r="EA281" s="732"/>
      <c r="EB281" s="732"/>
      <c r="EC281" s="735"/>
      <c r="ED281" s="735"/>
      <c r="EE281" s="735"/>
      <c r="EF281" s="735"/>
      <c r="EG281" s="735"/>
      <c r="EH281" s="735"/>
      <c r="EI281" s="735"/>
      <c r="EJ281" s="735"/>
      <c r="EK281" s="735"/>
      <c r="EL281" s="735"/>
      <c r="EM281" s="735"/>
      <c r="EN281" s="735"/>
      <c r="EO281" s="735"/>
      <c r="EP281" s="735"/>
      <c r="EQ281" s="735"/>
      <c r="ER281" s="735"/>
      <c r="ES281" s="735"/>
      <c r="ET281" s="735"/>
      <c r="EU281" s="735"/>
      <c r="EV281" s="735"/>
      <c r="EW281" s="735"/>
      <c r="EX281" s="735"/>
      <c r="EY281" s="735"/>
      <c r="EZ281" s="735"/>
      <c r="FA281" s="735"/>
      <c r="FB281" s="735"/>
      <c r="FC281" s="735"/>
      <c r="FD281" s="735"/>
      <c r="FE281" s="735"/>
      <c r="FF281" s="735"/>
      <c r="FG281" s="735"/>
      <c r="FH281" s="735"/>
      <c r="FI281" s="735"/>
      <c r="FJ281" s="735"/>
      <c r="FK281" s="735"/>
      <c r="FL281" s="735"/>
      <c r="FM281" s="735"/>
      <c r="FN281" s="735"/>
      <c r="FO281" s="735"/>
      <c r="FP281" s="735"/>
      <c r="FQ281" s="735"/>
      <c r="FR281" s="735"/>
      <c r="FS281" s="735"/>
      <c r="FT281" s="735"/>
      <c r="FU281" s="732"/>
      <c r="FV281" s="732"/>
      <c r="FW281" s="732"/>
      <c r="FX281" s="732"/>
      <c r="FY281" s="732"/>
      <c r="FZ281" s="732"/>
      <c r="GA281" s="732"/>
      <c r="GB281" s="732"/>
      <c r="GC281" s="732"/>
      <c r="GD281" s="732"/>
      <c r="GE281" s="732"/>
      <c r="GF281" s="732"/>
      <c r="GG281" s="732"/>
      <c r="GH281" s="732"/>
      <c r="GI281" s="732"/>
      <c r="GJ281" s="732"/>
      <c r="GK281" s="732"/>
      <c r="GL281" s="732"/>
      <c r="GM281" s="732"/>
      <c r="GN281" s="732"/>
      <c r="GO281" s="732"/>
      <c r="GP281" s="732"/>
      <c r="GQ281" s="732"/>
      <c r="GR281" s="732"/>
      <c r="GS281" s="733"/>
      <c r="GT281" s="733"/>
      <c r="GU281" s="733"/>
      <c r="GV281" s="733"/>
      <c r="GW281" s="733"/>
      <c r="GX281" s="732"/>
      <c r="GY281" s="732"/>
      <c r="GZ281" s="733"/>
      <c r="HA281" s="733"/>
      <c r="HB281" s="732"/>
      <c r="HC281" s="732"/>
      <c r="HD281" s="733"/>
      <c r="HE281" s="733"/>
      <c r="HF281" s="732"/>
      <c r="HG281" s="732"/>
      <c r="HH281" s="732"/>
      <c r="HI281" s="732"/>
      <c r="HJ281" s="732"/>
      <c r="HK281" s="732"/>
      <c r="HL281" s="732"/>
      <c r="HM281" s="733"/>
      <c r="HN281" s="733"/>
      <c r="HO281" s="732"/>
      <c r="HP281" s="732"/>
      <c r="HQ281" s="733"/>
      <c r="HR281" s="733"/>
      <c r="HS281" s="732"/>
      <c r="HT281" s="732"/>
      <c r="HU281" s="732"/>
      <c r="HV281" s="732"/>
      <c r="HW281" s="732"/>
      <c r="HX281" s="731"/>
      <c r="HY281" s="734"/>
      <c r="HZ281" s="732"/>
      <c r="IA281" s="732"/>
      <c r="IB281" s="732"/>
      <c r="IC281" s="732"/>
      <c r="ID281" s="732"/>
      <c r="IE281" s="732"/>
      <c r="IF281" s="732"/>
      <c r="IG281" s="735"/>
      <c r="IH281" s="735"/>
      <c r="II281" s="735"/>
      <c r="IJ281" s="735"/>
      <c r="IK281" s="735"/>
      <c r="IL281" s="735"/>
      <c r="IM281" s="735"/>
      <c r="IN281" s="735"/>
      <c r="IO281" s="735"/>
      <c r="IP281" s="735"/>
      <c r="IQ281" s="735"/>
      <c r="IR281" s="735"/>
      <c r="IS281" s="735"/>
      <c r="IT281" s="735"/>
      <c r="IU281" s="735"/>
      <c r="IV281" s="735"/>
      <c r="IW281" s="735"/>
      <c r="IX281" s="735"/>
      <c r="IY281" s="735"/>
      <c r="IZ281" s="735"/>
      <c r="JA281" s="735"/>
      <c r="JB281" s="735"/>
      <c r="JC281" s="735"/>
      <c r="JD281" s="735"/>
      <c r="JE281" s="735"/>
      <c r="JF281" s="735"/>
      <c r="JG281" s="735"/>
      <c r="JH281" s="735"/>
      <c r="JI281" s="735"/>
      <c r="JJ281" s="735"/>
      <c r="JK281" s="735"/>
      <c r="JL281" s="735"/>
      <c r="JM281" s="735"/>
      <c r="JN281" s="735"/>
      <c r="JO281" s="735"/>
      <c r="JP281" s="735"/>
      <c r="JQ281" s="735"/>
      <c r="JR281" s="735"/>
      <c r="JS281" s="735"/>
      <c r="JT281" s="735"/>
      <c r="JU281" s="735"/>
      <c r="JV281" s="735"/>
      <c r="JW281" s="735"/>
      <c r="JX281" s="735"/>
      <c r="JY281" s="732"/>
      <c r="JZ281" s="732"/>
      <c r="KA281" s="732"/>
      <c r="KB281" s="732"/>
      <c r="KC281" s="732"/>
      <c r="KD281" s="732"/>
      <c r="KE281" s="732"/>
      <c r="KF281" s="732"/>
      <c r="KG281" s="732"/>
      <c r="KH281" s="732"/>
      <c r="KI281" s="732"/>
      <c r="KJ281" s="732"/>
      <c r="KK281" s="732"/>
      <c r="KL281" s="732"/>
      <c r="KM281" s="732"/>
      <c r="KN281" s="732"/>
      <c r="KO281" s="732"/>
      <c r="KP281" s="732"/>
      <c r="KQ281" s="732"/>
      <c r="KR281" s="732"/>
      <c r="KS281" s="732"/>
      <c r="KT281" s="732"/>
      <c r="KU281" s="732"/>
      <c r="KV281" s="732"/>
      <c r="KW281" s="733"/>
      <c r="KX281" s="733"/>
      <c r="KY281" s="733"/>
      <c r="KZ281" s="733"/>
      <c r="LA281" s="733"/>
      <c r="LB281" s="732"/>
      <c r="LC281" s="732"/>
      <c r="LD281" s="733"/>
      <c r="LE281" s="733"/>
      <c r="LF281" s="732"/>
      <c r="LG281" s="732"/>
      <c r="LH281" s="733"/>
      <c r="LI281" s="733"/>
      <c r="LJ281" s="732"/>
      <c r="LK281" s="732"/>
      <c r="LL281" s="732"/>
      <c r="LM281" s="732"/>
      <c r="LN281" s="732"/>
      <c r="LO281" s="732"/>
      <c r="LP281" s="732"/>
      <c r="LQ281" s="733"/>
      <c r="LR281" s="733"/>
      <c r="LS281" s="732"/>
      <c r="LT281" s="732"/>
      <c r="LU281" s="733"/>
      <c r="LV281" s="733"/>
      <c r="LW281" s="732"/>
      <c r="LX281" s="732"/>
      <c r="LY281" s="732"/>
      <c r="LZ281" s="732"/>
      <c r="MA281" s="732"/>
      <c r="MB281" s="731"/>
      <c r="MC281" s="734"/>
      <c r="MD281" s="732"/>
      <c r="ME281" s="732"/>
      <c r="MF281" s="732"/>
      <c r="MG281" s="732"/>
      <c r="MH281" s="732"/>
      <c r="MI281" s="732"/>
      <c r="MJ281" s="732"/>
      <c r="MK281" s="735"/>
      <c r="ML281" s="735"/>
      <c r="MM281" s="735"/>
      <c r="MN281" s="735"/>
      <c r="MO281" s="735"/>
      <c r="MP281" s="735"/>
      <c r="MQ281" s="735"/>
      <c r="MR281" s="735"/>
      <c r="MS281" s="735"/>
      <c r="MT281" s="735"/>
      <c r="MU281" s="735"/>
      <c r="MV281" s="735"/>
      <c r="MW281" s="735"/>
      <c r="MX281" s="735"/>
      <c r="MY281" s="735"/>
      <c r="MZ281" s="735"/>
      <c r="NA281" s="735"/>
      <c r="NB281" s="735"/>
      <c r="NC281" s="735"/>
      <c r="ND281" s="735"/>
      <c r="NE281" s="735"/>
      <c r="NF281" s="735"/>
      <c r="NG281" s="735"/>
      <c r="NH281" s="735"/>
      <c r="NI281" s="735"/>
      <c r="NJ281" s="735"/>
      <c r="NK281" s="735"/>
      <c r="NL281" s="735"/>
      <c r="NM281" s="735"/>
      <c r="NN281" s="735"/>
      <c r="NO281" s="735"/>
      <c r="NP281" s="735"/>
      <c r="NQ281" s="735"/>
      <c r="NR281" s="735"/>
      <c r="NS281" s="735"/>
      <c r="NT281" s="735"/>
      <c r="NU281" s="735"/>
      <c r="NV281" s="735"/>
      <c r="NW281" s="735"/>
      <c r="NX281" s="735"/>
      <c r="NY281" s="735"/>
      <c r="NZ281" s="735"/>
      <c r="OA281" s="735"/>
      <c r="OB281" s="735"/>
      <c r="OC281" s="732"/>
      <c r="OD281" s="732"/>
      <c r="OE281" s="732"/>
      <c r="OF281" s="732"/>
      <c r="OG281" s="732"/>
      <c r="OH281" s="732"/>
      <c r="OI281" s="732"/>
      <c r="OJ281" s="732"/>
      <c r="OK281" s="732"/>
      <c r="OL281" s="732"/>
      <c r="OM281" s="732"/>
      <c r="ON281" s="732"/>
      <c r="OO281" s="732"/>
      <c r="OP281" s="732"/>
      <c r="OQ281" s="732"/>
      <c r="OR281" s="732"/>
      <c r="OS281" s="732"/>
      <c r="OT281" s="732"/>
      <c r="OU281" s="732"/>
      <c r="OV281" s="732"/>
      <c r="OW281" s="732"/>
      <c r="OX281" s="732"/>
      <c r="OY281" s="732"/>
      <c r="OZ281" s="732"/>
      <c r="PA281" s="733"/>
      <c r="PB281" s="733"/>
      <c r="PC281" s="733"/>
      <c r="PD281" s="733"/>
      <c r="PE281" s="733"/>
      <c r="PF281" s="732"/>
      <c r="PG281" s="732"/>
      <c r="PH281" s="733"/>
      <c r="PI281" s="733"/>
      <c r="PJ281" s="732"/>
      <c r="PK281" s="732"/>
      <c r="PL281" s="733"/>
      <c r="PM281" s="733"/>
      <c r="PN281" s="732"/>
      <c r="PO281" s="732"/>
      <c r="PP281" s="732"/>
      <c r="PQ281" s="732"/>
      <c r="PR281" s="732"/>
      <c r="PS281" s="732"/>
      <c r="PT281" s="732"/>
      <c r="PU281" s="733"/>
      <c r="PV281" s="733"/>
      <c r="PW281" s="732"/>
      <c r="PX281" s="732"/>
      <c r="PY281" s="733"/>
      <c r="PZ281" s="733"/>
      <c r="QA281" s="732"/>
      <c r="QB281" s="732"/>
      <c r="QC281" s="732"/>
      <c r="QD281" s="732"/>
      <c r="QE281" s="732"/>
      <c r="QF281" s="731"/>
      <c r="QG281" s="734"/>
      <c r="QH281" s="732"/>
      <c r="QI281" s="732"/>
      <c r="QJ281" s="732"/>
      <c r="QK281" s="732"/>
      <c r="QL281" s="732"/>
      <c r="QM281" s="732"/>
      <c r="QN281" s="732"/>
      <c r="QO281" s="735"/>
      <c r="QP281" s="735"/>
      <c r="QQ281" s="735"/>
      <c r="QR281" s="735"/>
      <c r="QS281" s="735"/>
      <c r="QT281" s="735"/>
      <c r="QU281" s="735"/>
      <c r="QV281" s="735"/>
      <c r="QW281" s="735"/>
      <c r="QX281" s="735"/>
      <c r="QY281" s="735"/>
      <c r="QZ281" s="735"/>
      <c r="RA281" s="735"/>
      <c r="RB281" s="735"/>
      <c r="RC281" s="735"/>
      <c r="RD281" s="735"/>
      <c r="RE281" s="735"/>
      <c r="RF281" s="735"/>
      <c r="RG281" s="735"/>
      <c r="RH281" s="735"/>
      <c r="RI281" s="735"/>
      <c r="RJ281" s="735"/>
      <c r="RK281" s="735"/>
      <c r="RL281" s="735"/>
      <c r="RM281" s="735"/>
      <c r="RN281" s="735"/>
      <c r="RO281" s="735"/>
      <c r="RP281" s="735"/>
      <c r="RQ281" s="735"/>
      <c r="RR281" s="735"/>
      <c r="RS281" s="735"/>
      <c r="RT281" s="735"/>
      <c r="RU281" s="735"/>
      <c r="RV281" s="735"/>
      <c r="RW281" s="735"/>
      <c r="RX281" s="735"/>
      <c r="RY281" s="735"/>
      <c r="RZ281" s="735"/>
      <c r="SA281" s="735"/>
      <c r="SB281" s="735"/>
      <c r="SC281" s="735"/>
      <c r="SD281" s="735"/>
      <c r="SE281" s="735"/>
      <c r="SF281" s="735"/>
      <c r="SG281" s="732"/>
      <c r="SH281" s="732"/>
      <c r="SI281" s="732"/>
      <c r="SJ281" s="732"/>
      <c r="SK281" s="732"/>
      <c r="SL281" s="732"/>
      <c r="SM281" s="732"/>
      <c r="SN281" s="732"/>
      <c r="SO281" s="732"/>
      <c r="SP281" s="732"/>
      <c r="SQ281" s="732"/>
      <c r="SR281" s="732"/>
      <c r="SS281" s="732"/>
      <c r="ST281" s="732"/>
      <c r="SU281" s="732"/>
      <c r="SV281" s="732"/>
      <c r="SW281" s="732"/>
      <c r="SX281" s="732"/>
      <c r="SY281" s="732"/>
      <c r="SZ281" s="732"/>
      <c r="TA281" s="732"/>
      <c r="TB281" s="732"/>
      <c r="TC281" s="732"/>
      <c r="TD281" s="732"/>
      <c r="TE281" s="733"/>
      <c r="TF281" s="733"/>
      <c r="TG281" s="733"/>
      <c r="TH281" s="733"/>
      <c r="TI281" s="733"/>
      <c r="TJ281" s="732"/>
      <c r="TK281" s="732"/>
      <c r="TL281" s="733"/>
      <c r="TM281" s="733"/>
      <c r="TN281" s="732"/>
      <c r="TO281" s="732"/>
      <c r="TP281" s="733"/>
      <c r="TQ281" s="733"/>
      <c r="TR281" s="732"/>
      <c r="TS281" s="732"/>
      <c r="TT281" s="732"/>
      <c r="TU281" s="732"/>
      <c r="TV281" s="732"/>
      <c r="TW281" s="732"/>
      <c r="TX281" s="732"/>
      <c r="TY281" s="733"/>
      <c r="TZ281" s="733"/>
      <c r="UA281" s="732"/>
      <c r="UB281" s="732"/>
      <c r="UC281" s="733"/>
      <c r="UD281" s="733"/>
      <c r="UE281" s="732"/>
      <c r="UF281" s="732"/>
      <c r="UG281" s="732"/>
      <c r="UH281" s="732"/>
      <c r="UI281" s="732"/>
      <c r="UJ281" s="731"/>
      <c r="UK281" s="734"/>
      <c r="UL281" s="732"/>
      <c r="UM281" s="732"/>
      <c r="UN281" s="732"/>
      <c r="UO281" s="732"/>
      <c r="UP281" s="732"/>
      <c r="UQ281" s="732"/>
      <c r="UR281" s="732"/>
      <c r="US281" s="735"/>
      <c r="UT281" s="735"/>
      <c r="UU281" s="735"/>
      <c r="UV281" s="735"/>
      <c r="UW281" s="735"/>
      <c r="UX281" s="735"/>
      <c r="UY281" s="735"/>
      <c r="UZ281" s="735"/>
      <c r="VA281" s="735"/>
      <c r="VB281" s="735"/>
      <c r="VC281" s="735"/>
      <c r="VD281" s="735"/>
      <c r="VE281" s="735"/>
      <c r="VF281" s="735"/>
      <c r="VG281" s="735"/>
      <c r="VH281" s="735"/>
      <c r="VI281" s="735"/>
      <c r="VJ281" s="735"/>
      <c r="VK281" s="735"/>
      <c r="VL281" s="735"/>
      <c r="VM281" s="735"/>
      <c r="VN281" s="735"/>
      <c r="VO281" s="735"/>
      <c r="VP281" s="735"/>
      <c r="VQ281" s="735"/>
      <c r="VR281" s="735"/>
      <c r="VS281" s="735"/>
      <c r="VT281" s="735"/>
      <c r="VU281" s="735"/>
      <c r="VV281" s="735"/>
      <c r="VW281" s="735"/>
      <c r="VX281" s="735"/>
      <c r="VY281" s="735"/>
      <c r="VZ281" s="735"/>
      <c r="WA281" s="735"/>
      <c r="WB281" s="735"/>
      <c r="WC281" s="735"/>
      <c r="WD281" s="735"/>
      <c r="WE281" s="735"/>
      <c r="WF281" s="735"/>
      <c r="WG281" s="735"/>
      <c r="WH281" s="735"/>
      <c r="WI281" s="735"/>
      <c r="WJ281" s="735"/>
      <c r="WK281" s="732"/>
      <c r="WL281" s="732"/>
      <c r="WM281" s="732"/>
      <c r="WN281" s="732"/>
      <c r="WO281" s="732"/>
      <c r="WP281" s="732"/>
      <c r="WQ281" s="732"/>
      <c r="WR281" s="732"/>
      <c r="WS281" s="732"/>
      <c r="WT281" s="732"/>
      <c r="WU281" s="732"/>
      <c r="WV281" s="732"/>
      <c r="WW281" s="732"/>
      <c r="WX281" s="732"/>
      <c r="WY281" s="732"/>
      <c r="WZ281" s="732"/>
      <c r="XA281" s="732"/>
      <c r="XB281" s="732"/>
      <c r="XC281" s="732"/>
      <c r="XD281" s="732"/>
      <c r="XE281" s="732"/>
      <c r="XF281" s="732"/>
      <c r="XG281" s="732"/>
      <c r="XH281" s="732"/>
      <c r="XI281" s="733"/>
      <c r="XJ281" s="733"/>
      <c r="XK281" s="733"/>
      <c r="XL281" s="733"/>
      <c r="XM281" s="733"/>
      <c r="XN281" s="732"/>
      <c r="XO281" s="732"/>
      <c r="XP281" s="733"/>
      <c r="XQ281" s="733"/>
      <c r="XR281" s="732"/>
      <c r="XS281" s="732"/>
      <c r="XT281" s="733"/>
      <c r="XU281" s="733"/>
      <c r="XV281" s="732"/>
      <c r="XW281" s="732"/>
      <c r="XX281" s="732"/>
      <c r="XY281" s="732"/>
      <c r="XZ281" s="732"/>
      <c r="YA281" s="732"/>
      <c r="YB281" s="732"/>
      <c r="YC281" s="733"/>
      <c r="YD281" s="733"/>
      <c r="YE281" s="732"/>
      <c r="YF281" s="732"/>
      <c r="YG281" s="733"/>
      <c r="YH281" s="733"/>
      <c r="YI281" s="732"/>
      <c r="YJ281" s="732"/>
      <c r="YK281" s="732"/>
      <c r="YL281" s="732"/>
      <c r="YM281" s="732"/>
      <c r="YN281" s="731"/>
      <c r="YO281" s="734"/>
      <c r="YP281" s="732"/>
      <c r="YQ281" s="732"/>
      <c r="YR281" s="732"/>
      <c r="YS281" s="732"/>
      <c r="YT281" s="732"/>
      <c r="YU281" s="732"/>
      <c r="YV281" s="732"/>
      <c r="YW281" s="735"/>
      <c r="YX281" s="735"/>
      <c r="YY281" s="735"/>
      <c r="YZ281" s="735"/>
      <c r="ZA281" s="735"/>
      <c r="ZB281" s="735"/>
      <c r="ZC281" s="735"/>
      <c r="ZD281" s="735"/>
      <c r="ZE281" s="735"/>
      <c r="ZF281" s="735"/>
      <c r="ZG281" s="735"/>
      <c r="ZH281" s="735"/>
      <c r="ZI281" s="735"/>
      <c r="ZJ281" s="735"/>
      <c r="ZK281" s="735"/>
      <c r="ZL281" s="735"/>
      <c r="ZM281" s="735"/>
      <c r="ZN281" s="735"/>
      <c r="ZO281" s="735"/>
      <c r="ZP281" s="735"/>
      <c r="ZQ281" s="735"/>
      <c r="ZR281" s="735"/>
      <c r="ZS281" s="735"/>
      <c r="ZT281" s="735"/>
      <c r="ZU281" s="735"/>
      <c r="ZV281" s="735"/>
      <c r="ZW281" s="735"/>
      <c r="ZX281" s="735"/>
      <c r="ZY281" s="735"/>
      <c r="ZZ281" s="735"/>
      <c r="AAA281" s="735"/>
      <c r="AAB281" s="735"/>
      <c r="AAC281" s="735"/>
      <c r="AAD281" s="735"/>
      <c r="AAE281" s="735"/>
      <c r="AAF281" s="735"/>
      <c r="AAG281" s="735"/>
      <c r="AAH281" s="735"/>
      <c r="AAI281" s="735"/>
      <c r="AAJ281" s="735"/>
      <c r="AAK281" s="735"/>
      <c r="AAL281" s="735"/>
      <c r="AAM281" s="735"/>
      <c r="AAN281" s="735"/>
      <c r="AAO281" s="732"/>
      <c r="AAP281" s="732"/>
      <c r="AAQ281" s="732"/>
      <c r="AAR281" s="732"/>
      <c r="AAS281" s="732"/>
      <c r="AAT281" s="732"/>
      <c r="AAU281" s="732"/>
      <c r="AAV281" s="732"/>
      <c r="AAW281" s="732"/>
      <c r="AAX281" s="732"/>
      <c r="AAY281" s="732"/>
      <c r="AAZ281" s="732"/>
      <c r="ABA281" s="732"/>
      <c r="ABB281" s="732"/>
      <c r="ABC281" s="732"/>
      <c r="ABD281" s="732"/>
      <c r="ABE281" s="732"/>
      <c r="ABF281" s="732"/>
      <c r="ABG281" s="732"/>
      <c r="ABH281" s="732"/>
      <c r="ABI281" s="732"/>
      <c r="ABJ281" s="732"/>
      <c r="ABK281" s="732"/>
      <c r="ABL281" s="732"/>
      <c r="ABM281" s="733"/>
      <c r="ABN281" s="733"/>
      <c r="ABO281" s="733"/>
      <c r="ABP281" s="733"/>
      <c r="ABQ281" s="733"/>
      <c r="ABR281" s="732"/>
      <c r="ABS281" s="732"/>
      <c r="ABT281" s="733"/>
      <c r="ABU281" s="733"/>
      <c r="ABV281" s="732"/>
      <c r="ABW281" s="732"/>
      <c r="ABX281" s="733"/>
      <c r="ABY281" s="733"/>
      <c r="ABZ281" s="732"/>
      <c r="ACA281" s="732"/>
      <c r="ACB281" s="732"/>
      <c r="ACC281" s="732"/>
      <c r="ACD281" s="732"/>
      <c r="ACE281" s="732"/>
      <c r="ACF281" s="732"/>
      <c r="ACG281" s="733"/>
      <c r="ACH281" s="733"/>
      <c r="ACI281" s="732"/>
      <c r="ACJ281" s="732"/>
      <c r="ACK281" s="733"/>
      <c r="ACL281" s="733"/>
      <c r="ACM281" s="732"/>
      <c r="ACN281" s="732"/>
      <c r="ACO281" s="732"/>
      <c r="ACP281" s="732"/>
      <c r="ACQ281" s="732"/>
      <c r="ACR281" s="731"/>
      <c r="ACS281" s="734"/>
      <c r="ACT281" s="732"/>
      <c r="ACU281" s="732"/>
      <c r="ACV281" s="732"/>
      <c r="ACW281" s="732"/>
      <c r="ACX281" s="732"/>
      <c r="ACY281" s="732"/>
      <c r="ACZ281" s="732"/>
      <c r="ADA281" s="735"/>
      <c r="ADB281" s="735"/>
      <c r="ADC281" s="735"/>
      <c r="ADD281" s="735"/>
      <c r="ADE281" s="735"/>
      <c r="ADF281" s="735"/>
      <c r="ADG281" s="735"/>
      <c r="ADH281" s="735"/>
      <c r="ADI281" s="735"/>
      <c r="ADJ281" s="735"/>
      <c r="ADK281" s="735"/>
      <c r="ADL281" s="735"/>
      <c r="ADM281" s="735"/>
      <c r="ADN281" s="735"/>
      <c r="ADO281" s="735"/>
      <c r="ADP281" s="735"/>
      <c r="ADQ281" s="735"/>
      <c r="ADR281" s="735"/>
      <c r="ADS281" s="735"/>
      <c r="ADT281" s="735"/>
      <c r="ADU281" s="735"/>
      <c r="ADV281" s="735"/>
      <c r="ADW281" s="735"/>
      <c r="ADX281" s="735"/>
      <c r="ADY281" s="735"/>
      <c r="ADZ281" s="735"/>
      <c r="AEA281" s="735"/>
      <c r="AEB281" s="735"/>
      <c r="AEC281" s="735"/>
      <c r="AED281" s="735"/>
      <c r="AEE281" s="735"/>
      <c r="AEF281" s="735"/>
      <c r="AEG281" s="735"/>
      <c r="AEH281" s="735"/>
      <c r="AEI281" s="735"/>
      <c r="AEJ281" s="735"/>
      <c r="AEK281" s="735"/>
      <c r="AEL281" s="735"/>
      <c r="AEM281" s="735"/>
      <c r="AEN281" s="735"/>
      <c r="AEO281" s="735"/>
      <c r="AEP281" s="735"/>
      <c r="AEQ281" s="735"/>
      <c r="AER281" s="735"/>
      <c r="AES281" s="732"/>
      <c r="AET281" s="732"/>
      <c r="AEU281" s="732"/>
      <c r="AEV281" s="732"/>
      <c r="AEW281" s="732"/>
      <c r="AEX281" s="732"/>
      <c r="AEY281" s="732"/>
      <c r="AEZ281" s="732"/>
      <c r="AFA281" s="732"/>
      <c r="AFB281" s="732"/>
      <c r="AFC281" s="732"/>
      <c r="AFD281" s="732"/>
      <c r="AFE281" s="732"/>
      <c r="AFF281" s="732"/>
      <c r="AFG281" s="732"/>
      <c r="AFH281" s="732"/>
      <c r="AFI281" s="732"/>
      <c r="AFJ281" s="732"/>
      <c r="AFK281" s="732"/>
      <c r="AFL281" s="732"/>
      <c r="AFM281" s="732"/>
      <c r="AFN281" s="732"/>
      <c r="AFO281" s="732"/>
      <c r="AFP281" s="732"/>
      <c r="AFQ281" s="733"/>
      <c r="AFR281" s="733"/>
      <c r="AFS281" s="733"/>
      <c r="AFT281" s="733"/>
      <c r="AFU281" s="733"/>
      <c r="AFV281" s="732"/>
      <c r="AFW281" s="732"/>
      <c r="AFX281" s="733"/>
      <c r="AFY281" s="733"/>
      <c r="AFZ281" s="732"/>
      <c r="AGA281" s="732"/>
      <c r="AGB281" s="733"/>
      <c r="AGC281" s="733"/>
      <c r="AGD281" s="732"/>
      <c r="AGE281" s="732"/>
      <c r="AGF281" s="732"/>
      <c r="AGG281" s="732"/>
      <c r="AGH281" s="732"/>
      <c r="AGI281" s="732"/>
      <c r="AGJ281" s="732"/>
      <c r="AGK281" s="733"/>
      <c r="AGL281" s="733"/>
      <c r="AGM281" s="732"/>
      <c r="AGN281" s="732"/>
      <c r="AGO281" s="733"/>
      <c r="AGP281" s="733"/>
      <c r="AGQ281" s="732"/>
      <c r="AGR281" s="732"/>
      <c r="AGS281" s="732"/>
      <c r="AGT281" s="732"/>
      <c r="AGU281" s="732"/>
      <c r="AGV281" s="731"/>
      <c r="AGW281" s="734"/>
      <c r="AGX281" s="732"/>
      <c r="AGY281" s="732"/>
      <c r="AGZ281" s="732"/>
      <c r="AHA281" s="732"/>
      <c r="AHB281" s="732"/>
      <c r="AHC281" s="732"/>
      <c r="AHD281" s="732"/>
      <c r="AHE281" s="735"/>
      <c r="AHF281" s="735"/>
      <c r="AHG281" s="735"/>
      <c r="AHH281" s="735"/>
      <c r="AHI281" s="735"/>
      <c r="AHJ281" s="735"/>
      <c r="AHK281" s="735"/>
      <c r="AHL281" s="735"/>
      <c r="AHM281" s="735"/>
      <c r="AHN281" s="735"/>
      <c r="AHO281" s="735"/>
      <c r="AHP281" s="735"/>
      <c r="AHQ281" s="735"/>
      <c r="AHR281" s="735"/>
      <c r="AHS281" s="735"/>
      <c r="AHT281" s="735"/>
      <c r="AHU281" s="735"/>
      <c r="AHV281" s="735"/>
      <c r="AHW281" s="735"/>
      <c r="AHX281" s="735"/>
      <c r="AHY281" s="735"/>
      <c r="AHZ281" s="735"/>
      <c r="AIA281" s="735"/>
      <c r="AIB281" s="735"/>
      <c r="AIC281" s="735"/>
      <c r="AID281" s="735"/>
      <c r="AIE281" s="735"/>
      <c r="AIF281" s="735"/>
      <c r="AIG281" s="735"/>
      <c r="AIH281" s="735"/>
      <c r="AII281" s="735"/>
      <c r="AIJ281" s="735"/>
      <c r="AIK281" s="735"/>
      <c r="AIL281" s="735"/>
      <c r="AIM281" s="735"/>
      <c r="AIN281" s="735"/>
      <c r="AIO281" s="735"/>
      <c r="AIP281" s="735"/>
      <c r="AIQ281" s="735"/>
      <c r="AIR281" s="735"/>
      <c r="AIS281" s="735"/>
      <c r="AIT281" s="735"/>
      <c r="AIU281" s="735"/>
      <c r="AIV281" s="735"/>
      <c r="AIW281" s="732"/>
      <c r="AIX281" s="732"/>
      <c r="AIY281" s="732"/>
      <c r="AIZ281" s="732"/>
      <c r="AJA281" s="732"/>
      <c r="AJB281" s="732"/>
      <c r="AJC281" s="732"/>
      <c r="AJD281" s="732"/>
      <c r="AJE281" s="732"/>
      <c r="AJF281" s="732"/>
      <c r="AJG281" s="732"/>
      <c r="AJH281" s="732"/>
      <c r="AJI281" s="732"/>
      <c r="AJJ281" s="732"/>
      <c r="AJK281" s="732"/>
      <c r="AJL281" s="732"/>
      <c r="AJM281" s="732"/>
      <c r="AJN281" s="732"/>
      <c r="AJO281" s="732"/>
      <c r="AJP281" s="732"/>
      <c r="AJQ281" s="732"/>
      <c r="AJR281" s="732"/>
      <c r="AJS281" s="732"/>
      <c r="AJT281" s="732"/>
      <c r="AJU281" s="733"/>
      <c r="AJV281" s="733"/>
      <c r="AJW281" s="733"/>
      <c r="AJX281" s="733"/>
      <c r="AJY281" s="733"/>
      <c r="AJZ281" s="732"/>
      <c r="AKA281" s="732"/>
      <c r="AKB281" s="733"/>
      <c r="AKC281" s="733"/>
      <c r="AKD281" s="732"/>
      <c r="AKE281" s="732"/>
      <c r="AKF281" s="733"/>
      <c r="AKG281" s="733"/>
      <c r="AKH281" s="732"/>
      <c r="AKI281" s="732"/>
      <c r="AKJ281" s="732"/>
      <c r="AKK281" s="732"/>
      <c r="AKL281" s="732"/>
      <c r="AKM281" s="732"/>
      <c r="AKN281" s="732"/>
      <c r="AKO281" s="733"/>
      <c r="AKP281" s="733"/>
      <c r="AKQ281" s="732"/>
      <c r="AKR281" s="732"/>
      <c r="AKS281" s="733"/>
      <c r="AKT281" s="733"/>
      <c r="AKU281" s="732"/>
      <c r="AKV281" s="732"/>
      <c r="AKW281" s="732"/>
      <c r="AKX281" s="732"/>
      <c r="AKY281" s="732"/>
      <c r="AKZ281" s="731"/>
      <c r="ALA281" s="734"/>
      <c r="ALB281" s="732"/>
      <c r="ALC281" s="732"/>
      <c r="ALD281" s="732"/>
      <c r="ALE281" s="732"/>
      <c r="ALF281" s="732"/>
      <c r="ALG281" s="732"/>
      <c r="ALH281" s="732"/>
      <c r="ALI281" s="735"/>
      <c r="ALJ281" s="735"/>
      <c r="ALK281" s="735"/>
      <c r="ALL281" s="735"/>
      <c r="ALM281" s="735"/>
      <c r="ALN281" s="735"/>
      <c r="ALO281" s="735"/>
      <c r="ALP281" s="735"/>
      <c r="ALQ281" s="735"/>
      <c r="ALR281" s="735"/>
      <c r="ALS281" s="735"/>
      <c r="ALT281" s="735"/>
      <c r="ALU281" s="735"/>
      <c r="ALV281" s="735"/>
      <c r="ALW281" s="735"/>
      <c r="ALX281" s="735"/>
      <c r="ALY281" s="735"/>
      <c r="ALZ281" s="735"/>
      <c r="AMA281" s="735"/>
      <c r="AMB281" s="735"/>
      <c r="AMC281" s="735"/>
      <c r="AMD281" s="735"/>
      <c r="AME281" s="735"/>
      <c r="AMF281" s="735"/>
      <c r="AMG281" s="735"/>
      <c r="AMH281" s="735"/>
      <c r="AMI281" s="735"/>
      <c r="AMJ281" s="735"/>
      <c r="AMK281" s="735"/>
      <c r="AML281" s="735"/>
      <c r="AMM281" s="735"/>
      <c r="AMN281" s="735"/>
      <c r="AMO281" s="735"/>
      <c r="AMP281" s="735"/>
      <c r="AMQ281" s="735"/>
      <c r="AMR281" s="735"/>
      <c r="AMS281" s="735"/>
      <c r="AMT281" s="735"/>
      <c r="AMU281" s="735"/>
      <c r="AMV281" s="735"/>
      <c r="AMW281" s="735"/>
      <c r="AMX281" s="735"/>
      <c r="AMY281" s="735"/>
      <c r="AMZ281" s="735"/>
      <c r="ANA281" s="732"/>
      <c r="ANB281" s="732"/>
      <c r="ANC281" s="732"/>
      <c r="AND281" s="732"/>
      <c r="ANE281" s="732"/>
      <c r="ANF281" s="732"/>
      <c r="ANG281" s="732"/>
      <c r="ANH281" s="732"/>
      <c r="ANI281" s="732"/>
      <c r="ANJ281" s="732"/>
      <c r="ANK281" s="732"/>
      <c r="ANL281" s="732"/>
      <c r="ANM281" s="732"/>
      <c r="ANN281" s="732"/>
      <c r="ANO281" s="732"/>
      <c r="ANP281" s="732"/>
      <c r="ANQ281" s="732"/>
      <c r="ANR281" s="732"/>
      <c r="ANS281" s="732"/>
      <c r="ANT281" s="732"/>
      <c r="ANU281" s="732"/>
      <c r="ANV281" s="732"/>
      <c r="ANW281" s="732"/>
      <c r="ANX281" s="732"/>
      <c r="ANY281" s="733"/>
      <c r="ANZ281" s="733"/>
      <c r="AOA281" s="733"/>
      <c r="AOB281" s="733"/>
      <c r="AOC281" s="733"/>
      <c r="AOD281" s="732"/>
      <c r="AOE281" s="732"/>
      <c r="AOF281" s="733"/>
      <c r="AOG281" s="733"/>
      <c r="AOH281" s="732"/>
      <c r="AOI281" s="732"/>
      <c r="AOJ281" s="733"/>
      <c r="AOK281" s="733"/>
      <c r="AOL281" s="732"/>
      <c r="AOM281" s="732"/>
      <c r="AON281" s="732"/>
      <c r="AOO281" s="732"/>
      <c r="AOP281" s="732"/>
      <c r="AOQ281" s="732"/>
      <c r="AOR281" s="732"/>
      <c r="AOS281" s="733"/>
      <c r="AOT281" s="733"/>
      <c r="AOU281" s="732"/>
      <c r="AOV281" s="732"/>
      <c r="AOW281" s="733"/>
      <c r="AOX281" s="733"/>
      <c r="AOY281" s="732"/>
      <c r="AOZ281" s="732"/>
      <c r="APA281" s="732"/>
      <c r="APB281" s="732"/>
      <c r="APC281" s="732"/>
      <c r="APD281" s="731"/>
      <c r="APE281" s="734"/>
      <c r="APF281" s="732"/>
      <c r="APG281" s="732"/>
      <c r="APH281" s="732"/>
      <c r="API281" s="732"/>
      <c r="APJ281" s="732"/>
      <c r="APK281" s="732"/>
      <c r="APL281" s="732"/>
      <c r="APM281" s="735"/>
      <c r="APN281" s="735"/>
      <c r="APO281" s="735"/>
      <c r="APP281" s="735"/>
      <c r="APQ281" s="735"/>
      <c r="APR281" s="735"/>
      <c r="APS281" s="735"/>
      <c r="APT281" s="735"/>
      <c r="APU281" s="735"/>
      <c r="APV281" s="735"/>
      <c r="APW281" s="735"/>
      <c r="APX281" s="735"/>
      <c r="APY281" s="735"/>
      <c r="APZ281" s="735"/>
      <c r="AQA281" s="735"/>
      <c r="AQB281" s="735"/>
      <c r="AQC281" s="735"/>
      <c r="AQD281" s="735"/>
      <c r="AQE281" s="735"/>
      <c r="AQF281" s="735"/>
      <c r="AQG281" s="735"/>
      <c r="AQH281" s="735"/>
      <c r="AQI281" s="735"/>
      <c r="AQJ281" s="735"/>
      <c r="AQK281" s="735"/>
      <c r="AQL281" s="735"/>
      <c r="AQM281" s="735"/>
      <c r="AQN281" s="735"/>
      <c r="AQO281" s="735"/>
      <c r="AQP281" s="735"/>
      <c r="AQQ281" s="735"/>
      <c r="AQR281" s="735"/>
      <c r="AQS281" s="735"/>
      <c r="AQT281" s="735"/>
      <c r="AQU281" s="735"/>
      <c r="AQV281" s="735"/>
      <c r="AQW281" s="735"/>
      <c r="AQX281" s="735"/>
      <c r="AQY281" s="735"/>
      <c r="AQZ281" s="735"/>
      <c r="ARA281" s="735"/>
      <c r="ARB281" s="735"/>
      <c r="ARC281" s="735"/>
      <c r="ARD281" s="735"/>
      <c r="ARE281" s="732"/>
      <c r="ARF281" s="732"/>
      <c r="ARG281" s="732"/>
      <c r="ARH281" s="732"/>
      <c r="ARI281" s="732"/>
      <c r="ARJ281" s="732"/>
      <c r="ARK281" s="732"/>
      <c r="ARL281" s="732"/>
      <c r="ARM281" s="732"/>
      <c r="ARN281" s="732"/>
      <c r="ARO281" s="732"/>
      <c r="ARP281" s="732"/>
      <c r="ARQ281" s="732"/>
      <c r="ARR281" s="732"/>
      <c r="ARS281" s="732"/>
      <c r="ART281" s="732"/>
      <c r="ARU281" s="732"/>
      <c r="ARV281" s="732"/>
      <c r="ARW281" s="732"/>
      <c r="ARX281" s="732"/>
      <c r="ARY281" s="732"/>
      <c r="ARZ281" s="732"/>
      <c r="ASA281" s="732"/>
      <c r="ASB281" s="732"/>
      <c r="ASC281" s="733"/>
      <c r="ASD281" s="733"/>
      <c r="ASE281" s="733"/>
      <c r="ASF281" s="733"/>
      <c r="ASG281" s="733"/>
      <c r="ASH281" s="732"/>
      <c r="ASI281" s="732"/>
      <c r="ASJ281" s="733"/>
      <c r="ASK281" s="733"/>
      <c r="ASL281" s="732"/>
      <c r="ASM281" s="732"/>
      <c r="ASN281" s="733"/>
      <c r="ASO281" s="733"/>
      <c r="ASP281" s="732"/>
      <c r="ASQ281" s="732"/>
      <c r="ASR281" s="732"/>
      <c r="ASS281" s="732"/>
      <c r="AST281" s="732"/>
      <c r="ASU281" s="732"/>
      <c r="ASV281" s="732"/>
      <c r="ASW281" s="733"/>
      <c r="ASX281" s="733"/>
      <c r="ASY281" s="732"/>
      <c r="ASZ281" s="732"/>
      <c r="ATA281" s="733"/>
      <c r="ATB281" s="733"/>
      <c r="ATC281" s="732"/>
      <c r="ATD281" s="732"/>
      <c r="ATE281" s="732"/>
      <c r="ATF281" s="732"/>
      <c r="ATG281" s="732"/>
      <c r="ATH281" s="731"/>
      <c r="ATI281" s="734"/>
      <c r="ATJ281" s="732"/>
      <c r="ATK281" s="732"/>
      <c r="ATL281" s="732"/>
      <c r="ATM281" s="732"/>
      <c r="ATN281" s="732"/>
      <c r="ATO281" s="732"/>
      <c r="ATP281" s="732"/>
      <c r="ATQ281" s="735"/>
      <c r="ATR281" s="735"/>
      <c r="ATS281" s="735"/>
      <c r="ATT281" s="735"/>
      <c r="ATU281" s="735"/>
      <c r="ATV281" s="735"/>
      <c r="ATW281" s="735"/>
      <c r="ATX281" s="735"/>
      <c r="ATY281" s="735"/>
      <c r="ATZ281" s="735"/>
      <c r="AUA281" s="735"/>
      <c r="AUB281" s="735"/>
      <c r="AUC281" s="735"/>
      <c r="AUD281" s="735"/>
      <c r="AUE281" s="735"/>
      <c r="AUF281" s="735"/>
      <c r="AUG281" s="735"/>
      <c r="AUH281" s="735"/>
      <c r="AUI281" s="735"/>
      <c r="AUJ281" s="735"/>
      <c r="AUK281" s="735"/>
      <c r="AUL281" s="735"/>
      <c r="AUM281" s="735"/>
      <c r="AUN281" s="735"/>
      <c r="AUO281" s="735"/>
      <c r="AUP281" s="735"/>
      <c r="AUQ281" s="735"/>
      <c r="AUR281" s="735"/>
      <c r="AUS281" s="735"/>
      <c r="AUT281" s="735"/>
      <c r="AUU281" s="735"/>
      <c r="AUV281" s="735"/>
      <c r="AUW281" s="735"/>
      <c r="AUX281" s="735"/>
      <c r="AUY281" s="735"/>
      <c r="AUZ281" s="735"/>
      <c r="AVA281" s="735"/>
      <c r="AVB281" s="735"/>
      <c r="AVC281" s="735"/>
      <c r="AVD281" s="735"/>
      <c r="AVE281" s="735"/>
      <c r="AVF281" s="735"/>
      <c r="AVG281" s="735"/>
      <c r="AVH281" s="735"/>
      <c r="AVI281" s="732"/>
      <c r="AVJ281" s="732"/>
      <c r="AVK281" s="732"/>
      <c r="AVL281" s="732"/>
      <c r="AVM281" s="732"/>
      <c r="AVN281" s="732"/>
      <c r="AVO281" s="732"/>
      <c r="AVP281" s="732"/>
      <c r="AVQ281" s="732"/>
      <c r="AVR281" s="732"/>
      <c r="AVS281" s="732"/>
      <c r="AVT281" s="732"/>
      <c r="AVU281" s="732"/>
      <c r="AVV281" s="732"/>
      <c r="AVW281" s="732"/>
      <c r="AVX281" s="732"/>
      <c r="AVY281" s="732"/>
      <c r="AVZ281" s="732"/>
      <c r="AWA281" s="732"/>
      <c r="AWB281" s="732"/>
      <c r="AWC281" s="732"/>
      <c r="AWD281" s="732"/>
      <c r="AWE281" s="732"/>
      <c r="AWF281" s="732"/>
      <c r="AWG281" s="733"/>
      <c r="AWH281" s="733"/>
      <c r="AWI281" s="733"/>
      <c r="AWJ281" s="733"/>
      <c r="AWK281" s="733"/>
      <c r="AWL281" s="732"/>
      <c r="AWM281" s="732"/>
      <c r="AWN281" s="733"/>
      <c r="AWO281" s="733"/>
      <c r="AWP281" s="732"/>
      <c r="AWQ281" s="732"/>
      <c r="AWR281" s="733"/>
      <c r="AWS281" s="733"/>
      <c r="AWT281" s="732"/>
      <c r="AWU281" s="732"/>
      <c r="AWV281" s="732"/>
      <c r="AWW281" s="732"/>
      <c r="AWX281" s="732"/>
      <c r="AWY281" s="732"/>
      <c r="AWZ281" s="732"/>
      <c r="AXA281" s="733"/>
      <c r="AXB281" s="733"/>
      <c r="AXC281" s="732"/>
      <c r="AXD281" s="732"/>
      <c r="AXE281" s="733"/>
      <c r="AXF281" s="733"/>
      <c r="AXG281" s="732"/>
      <c r="AXH281" s="732"/>
      <c r="AXI281" s="732"/>
      <c r="AXJ281" s="732"/>
      <c r="AXK281" s="732"/>
      <c r="AXL281" s="731"/>
      <c r="AXM281" s="734"/>
      <c r="AXN281" s="732"/>
      <c r="AXO281" s="732"/>
      <c r="AXP281" s="732"/>
      <c r="AXQ281" s="732"/>
      <c r="AXR281" s="732"/>
      <c r="AXS281" s="732"/>
      <c r="AXT281" s="732"/>
      <c r="AXU281" s="735"/>
      <c r="AXV281" s="735"/>
      <c r="AXW281" s="735"/>
      <c r="AXX281" s="735"/>
      <c r="AXY281" s="735"/>
      <c r="AXZ281" s="735"/>
      <c r="AYA281" s="735"/>
      <c r="AYB281" s="735"/>
      <c r="AYC281" s="735"/>
      <c r="AYD281" s="735"/>
      <c r="AYE281" s="735"/>
      <c r="AYF281" s="735"/>
      <c r="AYG281" s="735"/>
      <c r="AYH281" s="735"/>
      <c r="AYI281" s="735"/>
      <c r="AYJ281" s="735"/>
      <c r="AYK281" s="735"/>
      <c r="AYL281" s="735"/>
      <c r="AYM281" s="735"/>
      <c r="AYN281" s="735"/>
      <c r="AYO281" s="735"/>
      <c r="AYP281" s="735"/>
      <c r="AYQ281" s="735"/>
      <c r="AYR281" s="735"/>
      <c r="AYS281" s="735"/>
      <c r="AYT281" s="735"/>
      <c r="AYU281" s="735"/>
      <c r="AYV281" s="735"/>
      <c r="AYW281" s="735"/>
      <c r="AYX281" s="735"/>
      <c r="AYY281" s="735"/>
      <c r="AYZ281" s="735"/>
      <c r="AZA281" s="735"/>
      <c r="AZB281" s="735"/>
      <c r="AZC281" s="735"/>
      <c r="AZD281" s="735"/>
      <c r="AZE281" s="735"/>
      <c r="AZF281" s="735"/>
      <c r="AZG281" s="735"/>
      <c r="AZH281" s="735"/>
      <c r="AZI281" s="735"/>
      <c r="AZJ281" s="735"/>
      <c r="AZK281" s="735"/>
      <c r="AZL281" s="735"/>
      <c r="AZM281" s="732"/>
      <c r="AZN281" s="732"/>
      <c r="AZO281" s="732"/>
      <c r="AZP281" s="732"/>
      <c r="AZQ281" s="732"/>
      <c r="AZR281" s="732"/>
      <c r="AZS281" s="732"/>
      <c r="AZT281" s="732"/>
      <c r="AZU281" s="732"/>
      <c r="AZV281" s="732"/>
      <c r="AZW281" s="732"/>
      <c r="AZX281" s="732"/>
      <c r="AZY281" s="732"/>
      <c r="AZZ281" s="732"/>
      <c r="BAA281" s="732"/>
      <c r="BAB281" s="732"/>
      <c r="BAC281" s="732"/>
      <c r="BAD281" s="732"/>
      <c r="BAE281" s="732"/>
      <c r="BAF281" s="732"/>
      <c r="BAG281" s="732"/>
      <c r="BAH281" s="732"/>
      <c r="BAI281" s="732"/>
      <c r="BAJ281" s="732"/>
      <c r="BAK281" s="733"/>
      <c r="BAL281" s="733"/>
      <c r="BAM281" s="733"/>
      <c r="BAN281" s="733"/>
      <c r="BAO281" s="733"/>
      <c r="BAP281" s="732"/>
      <c r="BAQ281" s="732"/>
      <c r="BAR281" s="733"/>
      <c r="BAS281" s="733"/>
      <c r="BAT281" s="732"/>
      <c r="BAU281" s="732"/>
      <c r="BAV281" s="733"/>
      <c r="BAW281" s="733"/>
      <c r="BAX281" s="732"/>
      <c r="BAY281" s="732"/>
      <c r="BAZ281" s="732"/>
      <c r="BBA281" s="732"/>
      <c r="BBB281" s="732"/>
      <c r="BBC281" s="732"/>
      <c r="BBD281" s="732"/>
      <c r="BBE281" s="733"/>
      <c r="BBF281" s="733"/>
      <c r="BBG281" s="732"/>
      <c r="BBH281" s="732"/>
      <c r="BBI281" s="733"/>
      <c r="BBJ281" s="733"/>
      <c r="BBK281" s="732"/>
      <c r="BBL281" s="732"/>
      <c r="BBM281" s="732"/>
      <c r="BBN281" s="732"/>
      <c r="BBO281" s="732"/>
      <c r="BBP281" s="731"/>
      <c r="BBQ281" s="734"/>
      <c r="BBR281" s="732"/>
      <c r="BBS281" s="732"/>
      <c r="BBT281" s="732"/>
      <c r="BBU281" s="732"/>
      <c r="BBV281" s="732"/>
      <c r="BBW281" s="732"/>
      <c r="BBX281" s="732"/>
      <c r="BBY281" s="735"/>
      <c r="BBZ281" s="735"/>
      <c r="BCA281" s="735"/>
      <c r="BCB281" s="735"/>
      <c r="BCC281" s="735"/>
      <c r="BCD281" s="735"/>
      <c r="BCE281" s="735"/>
      <c r="BCF281" s="735"/>
      <c r="BCG281" s="735"/>
      <c r="BCH281" s="735"/>
      <c r="BCI281" s="735"/>
      <c r="BCJ281" s="735"/>
      <c r="BCK281" s="735"/>
      <c r="BCL281" s="735"/>
      <c r="BCM281" s="735"/>
      <c r="BCN281" s="735"/>
      <c r="BCO281" s="735"/>
      <c r="BCP281" s="735"/>
      <c r="BCQ281" s="735"/>
      <c r="BCR281" s="735"/>
      <c r="BCS281" s="735"/>
      <c r="BCT281" s="735"/>
      <c r="BCU281" s="735"/>
      <c r="BCV281" s="735"/>
      <c r="BCW281" s="735"/>
      <c r="BCX281" s="735"/>
      <c r="BCY281" s="735"/>
      <c r="BCZ281" s="735"/>
      <c r="BDA281" s="735"/>
      <c r="BDB281" s="735"/>
      <c r="BDC281" s="735"/>
      <c r="BDD281" s="735"/>
      <c r="BDE281" s="735"/>
      <c r="BDF281" s="735"/>
      <c r="BDG281" s="735"/>
      <c r="BDH281" s="735"/>
      <c r="BDI281" s="735"/>
      <c r="BDJ281" s="735"/>
      <c r="BDK281" s="735"/>
      <c r="BDL281" s="735"/>
      <c r="BDM281" s="735"/>
      <c r="BDN281" s="735"/>
      <c r="BDO281" s="735"/>
      <c r="BDP281" s="735"/>
      <c r="BDQ281" s="732"/>
      <c r="BDR281" s="732"/>
      <c r="BDS281" s="732"/>
      <c r="BDT281" s="732"/>
      <c r="BDU281" s="732"/>
      <c r="BDV281" s="732"/>
      <c r="BDW281" s="732"/>
      <c r="BDX281" s="732"/>
      <c r="BDY281" s="732"/>
      <c r="BDZ281" s="732"/>
      <c r="BEA281" s="732"/>
      <c r="BEB281" s="732"/>
      <c r="BEC281" s="732"/>
      <c r="BED281" s="732"/>
      <c r="BEE281" s="732"/>
      <c r="BEF281" s="732"/>
      <c r="BEG281" s="732"/>
      <c r="BEH281" s="732"/>
      <c r="BEI281" s="732"/>
      <c r="BEJ281" s="732"/>
      <c r="BEK281" s="732"/>
      <c r="BEL281" s="732"/>
      <c r="BEM281" s="732"/>
      <c r="BEN281" s="732"/>
      <c r="BEO281" s="733"/>
      <c r="BEP281" s="733"/>
      <c r="BEQ281" s="733"/>
      <c r="BER281" s="733"/>
      <c r="BES281" s="733"/>
      <c r="BET281" s="732"/>
      <c r="BEU281" s="732"/>
      <c r="BEV281" s="733"/>
      <c r="BEW281" s="733"/>
      <c r="BEX281" s="732"/>
      <c r="BEY281" s="732"/>
      <c r="BEZ281" s="733"/>
      <c r="BFA281" s="733"/>
      <c r="BFB281" s="732"/>
      <c r="BFC281" s="732"/>
      <c r="BFD281" s="732"/>
      <c r="BFE281" s="732"/>
      <c r="BFF281" s="732"/>
      <c r="BFG281" s="732"/>
      <c r="BFH281" s="732"/>
      <c r="BFI281" s="733"/>
      <c r="BFJ281" s="733"/>
      <c r="BFK281" s="732"/>
      <c r="BFL281" s="732"/>
      <c r="BFM281" s="733"/>
      <c r="BFN281" s="733"/>
      <c r="BFO281" s="732"/>
      <c r="BFP281" s="732"/>
      <c r="BFQ281" s="732"/>
      <c r="BFR281" s="732"/>
      <c r="BFS281" s="732"/>
      <c r="BFT281" s="731"/>
      <c r="BFU281" s="734"/>
      <c r="BFV281" s="732"/>
      <c r="BFW281" s="732"/>
      <c r="BFX281" s="732"/>
      <c r="BFY281" s="732"/>
      <c r="BFZ281" s="732"/>
      <c r="BGA281" s="732"/>
      <c r="BGB281" s="732"/>
      <c r="BGC281" s="735"/>
      <c r="BGD281" s="735"/>
      <c r="BGE281" s="735"/>
      <c r="BGF281" s="735"/>
      <c r="BGG281" s="735"/>
      <c r="BGH281" s="735"/>
      <c r="BGI281" s="735"/>
      <c r="BGJ281" s="735"/>
      <c r="BGK281" s="735"/>
      <c r="BGL281" s="735"/>
      <c r="BGM281" s="735"/>
      <c r="BGN281" s="735"/>
      <c r="BGO281" s="735"/>
      <c r="BGP281" s="735"/>
      <c r="BGQ281" s="735"/>
      <c r="BGR281" s="735"/>
      <c r="BGS281" s="735"/>
      <c r="BGT281" s="735"/>
      <c r="BGU281" s="735"/>
      <c r="BGV281" s="735"/>
      <c r="BGW281" s="735"/>
      <c r="BGX281" s="735"/>
      <c r="BGY281" s="735"/>
      <c r="BGZ281" s="735"/>
      <c r="BHA281" s="735"/>
      <c r="BHB281" s="735"/>
      <c r="BHC281" s="735"/>
      <c r="BHD281" s="735"/>
      <c r="BHE281" s="735"/>
      <c r="BHF281" s="735"/>
      <c r="BHG281" s="735"/>
      <c r="BHH281" s="735"/>
      <c r="BHI281" s="735"/>
      <c r="BHJ281" s="735"/>
      <c r="BHK281" s="735"/>
      <c r="BHL281" s="735"/>
      <c r="BHM281" s="735"/>
      <c r="BHN281" s="735"/>
      <c r="BHO281" s="735"/>
      <c r="BHP281" s="735"/>
      <c r="BHQ281" s="735"/>
      <c r="BHR281" s="735"/>
      <c r="BHS281" s="735"/>
      <c r="BHT281" s="735"/>
      <c r="BHU281" s="732"/>
      <c r="BHV281" s="732"/>
      <c r="BHW281" s="732"/>
      <c r="BHX281" s="732"/>
      <c r="BHY281" s="732"/>
      <c r="BHZ281" s="732"/>
      <c r="BIA281" s="732"/>
      <c r="BIB281" s="732"/>
      <c r="BIC281" s="732"/>
      <c r="BID281" s="732"/>
      <c r="BIE281" s="732"/>
      <c r="BIF281" s="732"/>
      <c r="BIG281" s="732"/>
      <c r="BIH281" s="732"/>
      <c r="BII281" s="732"/>
      <c r="BIJ281" s="732"/>
      <c r="BIK281" s="732"/>
      <c r="BIL281" s="732"/>
      <c r="BIM281" s="732"/>
      <c r="BIN281" s="732"/>
      <c r="BIO281" s="732"/>
      <c r="BIP281" s="732"/>
      <c r="BIQ281" s="732"/>
      <c r="BIR281" s="732"/>
      <c r="BIS281" s="733"/>
      <c r="BIT281" s="733"/>
      <c r="BIU281" s="733"/>
      <c r="BIV281" s="733"/>
      <c r="BIW281" s="733"/>
      <c r="BIX281" s="732"/>
      <c r="BIY281" s="732"/>
      <c r="BIZ281" s="733"/>
      <c r="BJA281" s="733"/>
      <c r="BJB281" s="732"/>
      <c r="BJC281" s="732"/>
      <c r="BJD281" s="733"/>
      <c r="BJE281" s="733"/>
      <c r="BJF281" s="732"/>
      <c r="BJG281" s="732"/>
      <c r="BJH281" s="732"/>
      <c r="BJI281" s="732"/>
      <c r="BJJ281" s="732"/>
      <c r="BJK281" s="732"/>
      <c r="BJL281" s="732"/>
      <c r="BJM281" s="733"/>
      <c r="BJN281" s="733"/>
      <c r="BJO281" s="732"/>
      <c r="BJP281" s="732"/>
      <c r="BJQ281" s="733"/>
      <c r="BJR281" s="733"/>
      <c r="BJS281" s="732"/>
      <c r="BJT281" s="732"/>
      <c r="BJU281" s="732"/>
      <c r="BJV281" s="732"/>
      <c r="BJW281" s="732"/>
      <c r="BJX281" s="731"/>
      <c r="BJY281" s="734"/>
      <c r="BJZ281" s="732"/>
      <c r="BKA281" s="732"/>
      <c r="BKB281" s="732"/>
      <c r="BKC281" s="732"/>
      <c r="BKD281" s="732"/>
      <c r="BKE281" s="732"/>
      <c r="BKF281" s="732"/>
      <c r="BKG281" s="735"/>
      <c r="BKH281" s="735"/>
      <c r="BKI281" s="735"/>
      <c r="BKJ281" s="735"/>
      <c r="BKK281" s="735"/>
      <c r="BKL281" s="735"/>
      <c r="BKM281" s="735"/>
      <c r="BKN281" s="735"/>
      <c r="BKO281" s="735"/>
      <c r="BKP281" s="735"/>
      <c r="BKQ281" s="735"/>
      <c r="BKR281" s="735"/>
      <c r="BKS281" s="735"/>
      <c r="BKT281" s="735"/>
      <c r="BKU281" s="735"/>
      <c r="BKV281" s="735"/>
      <c r="BKW281" s="735"/>
      <c r="BKX281" s="735"/>
      <c r="BKY281" s="735"/>
      <c r="BKZ281" s="735"/>
      <c r="BLA281" s="735"/>
      <c r="BLB281" s="735"/>
      <c r="BLC281" s="735"/>
      <c r="BLD281" s="735"/>
      <c r="BLE281" s="735"/>
      <c r="BLF281" s="735"/>
      <c r="BLG281" s="735"/>
      <c r="BLH281" s="735"/>
      <c r="BLI281" s="735"/>
      <c r="BLJ281" s="735"/>
      <c r="BLK281" s="735"/>
      <c r="BLL281" s="735"/>
      <c r="BLM281" s="735"/>
      <c r="BLN281" s="735"/>
      <c r="BLO281" s="735"/>
      <c r="BLP281" s="735"/>
      <c r="BLQ281" s="735"/>
      <c r="BLR281" s="735"/>
      <c r="BLS281" s="735"/>
      <c r="BLT281" s="735"/>
      <c r="BLU281" s="735"/>
      <c r="BLV281" s="735"/>
      <c r="BLW281" s="735"/>
      <c r="BLX281" s="735"/>
      <c r="BLY281" s="732"/>
      <c r="BLZ281" s="732"/>
      <c r="BMA281" s="732"/>
      <c r="BMB281" s="732"/>
      <c r="BMC281" s="732"/>
      <c r="BMD281" s="732"/>
      <c r="BME281" s="732"/>
      <c r="BMF281" s="732"/>
      <c r="BMG281" s="732"/>
      <c r="BMH281" s="732"/>
      <c r="BMI281" s="732"/>
      <c r="BMJ281" s="732"/>
      <c r="BMK281" s="732"/>
      <c r="BML281" s="732"/>
      <c r="BMM281" s="732"/>
      <c r="BMN281" s="732"/>
      <c r="BMO281" s="732"/>
      <c r="BMP281" s="732"/>
      <c r="BMQ281" s="732"/>
      <c r="BMR281" s="732"/>
      <c r="BMS281" s="732"/>
      <c r="BMT281" s="732"/>
      <c r="BMU281" s="732"/>
      <c r="BMV281" s="732"/>
      <c r="BMW281" s="733"/>
      <c r="BMX281" s="733"/>
      <c r="BMY281" s="733"/>
      <c r="BMZ281" s="733"/>
      <c r="BNA281" s="733"/>
      <c r="BNB281" s="732"/>
      <c r="BNC281" s="732"/>
      <c r="BND281" s="733"/>
      <c r="BNE281" s="733"/>
      <c r="BNF281" s="732"/>
      <c r="BNG281" s="732"/>
      <c r="BNH281" s="733"/>
      <c r="BNI281" s="733"/>
      <c r="BNJ281" s="732"/>
      <c r="BNK281" s="732"/>
      <c r="BNL281" s="732"/>
      <c r="BNM281" s="732"/>
      <c r="BNN281" s="732"/>
      <c r="BNO281" s="732"/>
      <c r="BNP281" s="732"/>
      <c r="BNQ281" s="733"/>
      <c r="BNR281" s="733"/>
      <c r="BNS281" s="732"/>
      <c r="BNT281" s="732"/>
      <c r="BNU281" s="733"/>
      <c r="BNV281" s="733"/>
      <c r="BNW281" s="732"/>
      <c r="BNX281" s="732"/>
      <c r="BNY281" s="732"/>
      <c r="BNZ281" s="732"/>
      <c r="BOA281" s="732"/>
      <c r="BOB281" s="731"/>
      <c r="BOC281" s="734"/>
      <c r="BOD281" s="732"/>
      <c r="BOE281" s="732"/>
      <c r="BOF281" s="732"/>
      <c r="BOG281" s="732"/>
      <c r="BOH281" s="732"/>
      <c r="BOI281" s="732"/>
      <c r="BOJ281" s="732"/>
      <c r="BOK281" s="735"/>
      <c r="BOL281" s="735"/>
      <c r="BOM281" s="735"/>
      <c r="BON281" s="735"/>
      <c r="BOO281" s="735"/>
      <c r="BOP281" s="735"/>
      <c r="BOQ281" s="735"/>
      <c r="BOR281" s="735"/>
      <c r="BOS281" s="735"/>
      <c r="BOT281" s="735"/>
      <c r="BOU281" s="735"/>
      <c r="BOV281" s="735"/>
      <c r="BOW281" s="735"/>
      <c r="BOX281" s="735"/>
      <c r="BOY281" s="735"/>
      <c r="BOZ281" s="735"/>
      <c r="BPA281" s="735"/>
      <c r="BPB281" s="735"/>
      <c r="BPC281" s="735"/>
      <c r="BPD281" s="735"/>
      <c r="BPE281" s="735"/>
      <c r="BPF281" s="735"/>
      <c r="BPG281" s="735"/>
      <c r="BPH281" s="735"/>
      <c r="BPI281" s="735"/>
      <c r="BPJ281" s="735"/>
      <c r="BPK281" s="735"/>
      <c r="BPL281" s="735"/>
      <c r="BPM281" s="735"/>
      <c r="BPN281" s="735"/>
      <c r="BPO281" s="735"/>
      <c r="BPP281" s="735"/>
      <c r="BPQ281" s="735"/>
      <c r="BPR281" s="735"/>
      <c r="BPS281" s="735"/>
      <c r="BPT281" s="735"/>
      <c r="BPU281" s="735"/>
      <c r="BPV281" s="735"/>
      <c r="BPW281" s="735"/>
      <c r="BPX281" s="735"/>
      <c r="BPY281" s="735"/>
      <c r="BPZ281" s="735"/>
      <c r="BQA281" s="735"/>
      <c r="BQB281" s="735"/>
      <c r="BQC281" s="732"/>
      <c r="BQD281" s="732"/>
      <c r="BQE281" s="732"/>
      <c r="BQF281" s="732"/>
      <c r="BQG281" s="732"/>
      <c r="BQH281" s="732"/>
      <c r="BQI281" s="732"/>
      <c r="BQJ281" s="732"/>
      <c r="BQK281" s="732"/>
      <c r="BQL281" s="732"/>
      <c r="BQM281" s="732"/>
      <c r="BQN281" s="732"/>
      <c r="BQO281" s="732"/>
      <c r="BQP281" s="732"/>
      <c r="BQQ281" s="732"/>
      <c r="BQR281" s="732"/>
      <c r="BQS281" s="732"/>
      <c r="BQT281" s="732"/>
      <c r="BQU281" s="732"/>
      <c r="BQV281" s="732"/>
      <c r="BQW281" s="732"/>
      <c r="BQX281" s="732"/>
      <c r="BQY281" s="732"/>
      <c r="BQZ281" s="732"/>
      <c r="BRA281" s="733"/>
      <c r="BRB281" s="733"/>
      <c r="BRC281" s="733"/>
      <c r="BRD281" s="733"/>
      <c r="BRE281" s="733"/>
      <c r="BRF281" s="732"/>
      <c r="BRG281" s="732"/>
      <c r="BRH281" s="733"/>
      <c r="BRI281" s="733"/>
      <c r="BRJ281" s="732"/>
      <c r="BRK281" s="732"/>
      <c r="BRL281" s="733"/>
      <c r="BRM281" s="733"/>
      <c r="BRN281" s="732"/>
      <c r="BRO281" s="732"/>
      <c r="BRP281" s="732"/>
      <c r="BRQ281" s="732"/>
      <c r="BRR281" s="732"/>
      <c r="BRS281" s="732"/>
      <c r="BRT281" s="732"/>
      <c r="BRU281" s="733"/>
      <c r="BRV281" s="733"/>
      <c r="BRW281" s="732"/>
      <c r="BRX281" s="732"/>
      <c r="BRY281" s="733"/>
      <c r="BRZ281" s="733"/>
      <c r="BSA281" s="732"/>
      <c r="BSB281" s="732"/>
      <c r="BSC281" s="732"/>
      <c r="BSD281" s="732"/>
      <c r="BSE281" s="732"/>
      <c r="BSF281" s="731"/>
      <c r="BSG281" s="734"/>
      <c r="BSH281" s="732"/>
      <c r="BSI281" s="732"/>
      <c r="BSJ281" s="732"/>
      <c r="BSK281" s="732"/>
      <c r="BSL281" s="732"/>
      <c r="BSM281" s="732"/>
      <c r="BSN281" s="732"/>
      <c r="BSO281" s="735"/>
      <c r="BSP281" s="735"/>
      <c r="BSQ281" s="735"/>
      <c r="BSR281" s="735"/>
      <c r="BSS281" s="735"/>
      <c r="BST281" s="735"/>
      <c r="BSU281" s="735"/>
      <c r="BSV281" s="735"/>
      <c r="BSW281" s="735"/>
      <c r="BSX281" s="735"/>
      <c r="BSY281" s="735"/>
      <c r="BSZ281" s="735"/>
      <c r="BTA281" s="735"/>
      <c r="BTB281" s="735"/>
      <c r="BTC281" s="735"/>
      <c r="BTD281" s="735"/>
      <c r="BTE281" s="735"/>
      <c r="BTF281" s="735"/>
      <c r="BTG281" s="735"/>
      <c r="BTH281" s="735"/>
      <c r="BTI281" s="735"/>
      <c r="BTJ281" s="735"/>
      <c r="BTK281" s="735"/>
      <c r="BTL281" s="735"/>
      <c r="BTM281" s="735"/>
      <c r="BTN281" s="735"/>
      <c r="BTO281" s="735"/>
      <c r="BTP281" s="735"/>
      <c r="BTQ281" s="735"/>
      <c r="BTR281" s="735"/>
      <c r="BTS281" s="735"/>
      <c r="BTT281" s="735"/>
      <c r="BTU281" s="735"/>
      <c r="BTV281" s="735"/>
      <c r="BTW281" s="735"/>
      <c r="BTX281" s="735"/>
      <c r="BTY281" s="735"/>
      <c r="BTZ281" s="735"/>
      <c r="BUA281" s="735"/>
      <c r="BUB281" s="735"/>
      <c r="BUC281" s="735"/>
      <c r="BUD281" s="735"/>
      <c r="BUE281" s="735"/>
      <c r="BUF281" s="735"/>
      <c r="BUG281" s="732"/>
      <c r="BUH281" s="732"/>
      <c r="BUI281" s="732"/>
      <c r="BUJ281" s="732"/>
      <c r="BUK281" s="732"/>
      <c r="BUL281" s="732"/>
      <c r="BUM281" s="732"/>
      <c r="BUN281" s="732"/>
      <c r="BUO281" s="732"/>
      <c r="BUP281" s="732"/>
      <c r="BUQ281" s="732"/>
      <c r="BUR281" s="732"/>
      <c r="BUS281" s="732"/>
      <c r="BUT281" s="732"/>
      <c r="BUU281" s="732"/>
      <c r="BUV281" s="732"/>
      <c r="BUW281" s="732"/>
      <c r="BUX281" s="732"/>
      <c r="BUY281" s="732"/>
      <c r="BUZ281" s="732"/>
      <c r="BVA281" s="732"/>
      <c r="BVB281" s="732"/>
      <c r="BVC281" s="732"/>
      <c r="BVD281" s="732"/>
      <c r="BVE281" s="733"/>
      <c r="BVF281" s="733"/>
      <c r="BVG281" s="733"/>
      <c r="BVH281" s="733"/>
      <c r="BVI281" s="733"/>
      <c r="BVJ281" s="732"/>
      <c r="BVK281" s="732"/>
      <c r="BVL281" s="733"/>
      <c r="BVM281" s="733"/>
      <c r="BVN281" s="732"/>
      <c r="BVO281" s="732"/>
      <c r="BVP281" s="733"/>
      <c r="BVQ281" s="733"/>
      <c r="BVR281" s="732"/>
      <c r="BVS281" s="732"/>
      <c r="BVT281" s="732"/>
      <c r="BVU281" s="732"/>
      <c r="BVV281" s="732"/>
      <c r="BVW281" s="732"/>
      <c r="BVX281" s="732"/>
      <c r="BVY281" s="733"/>
      <c r="BVZ281" s="733"/>
      <c r="BWA281" s="732"/>
      <c r="BWB281" s="732"/>
      <c r="BWC281" s="733"/>
      <c r="BWD281" s="733"/>
      <c r="BWE281" s="732"/>
      <c r="BWF281" s="732"/>
      <c r="BWG281" s="732"/>
      <c r="BWH281" s="732"/>
      <c r="BWI281" s="732"/>
      <c r="BWJ281" s="731"/>
      <c r="BWK281" s="734"/>
      <c r="BWL281" s="732"/>
      <c r="BWM281" s="732"/>
      <c r="BWN281" s="732"/>
      <c r="BWO281" s="732"/>
      <c r="BWP281" s="732"/>
      <c r="BWQ281" s="732"/>
      <c r="BWR281" s="732"/>
      <c r="BWS281" s="735"/>
      <c r="BWT281" s="735"/>
      <c r="BWU281" s="735"/>
      <c r="BWV281" s="735"/>
      <c r="BWW281" s="735"/>
      <c r="BWX281" s="735"/>
      <c r="BWY281" s="735"/>
      <c r="BWZ281" s="735"/>
      <c r="BXA281" s="735"/>
      <c r="BXB281" s="735"/>
      <c r="BXC281" s="735"/>
      <c r="BXD281" s="735"/>
      <c r="BXE281" s="735"/>
      <c r="BXF281" s="735"/>
      <c r="BXG281" s="735"/>
      <c r="BXH281" s="735"/>
      <c r="BXI281" s="735"/>
      <c r="BXJ281" s="735"/>
      <c r="BXK281" s="735"/>
      <c r="BXL281" s="735"/>
      <c r="BXM281" s="735"/>
      <c r="BXN281" s="735"/>
      <c r="BXO281" s="735"/>
      <c r="BXP281" s="735"/>
      <c r="BXQ281" s="735"/>
      <c r="BXR281" s="735"/>
      <c r="BXS281" s="735"/>
      <c r="BXT281" s="735"/>
      <c r="BXU281" s="735"/>
      <c r="BXV281" s="735"/>
      <c r="BXW281" s="735"/>
      <c r="BXX281" s="735"/>
      <c r="BXY281" s="735"/>
      <c r="BXZ281" s="735"/>
      <c r="BYA281" s="735"/>
      <c r="BYB281" s="735"/>
      <c r="BYC281" s="735"/>
      <c r="BYD281" s="735"/>
      <c r="BYE281" s="735"/>
      <c r="BYF281" s="735"/>
      <c r="BYG281" s="735"/>
      <c r="BYH281" s="735"/>
      <c r="BYI281" s="735"/>
      <c r="BYJ281" s="735"/>
      <c r="BYK281" s="732"/>
      <c r="BYL281" s="732"/>
      <c r="BYM281" s="732"/>
      <c r="BYN281" s="732"/>
      <c r="BYO281" s="732"/>
      <c r="BYP281" s="732"/>
      <c r="BYQ281" s="732"/>
      <c r="BYR281" s="732"/>
      <c r="BYS281" s="732"/>
      <c r="BYT281" s="732"/>
      <c r="BYU281" s="732"/>
      <c r="BYV281" s="732"/>
      <c r="BYW281" s="732"/>
      <c r="BYX281" s="732"/>
      <c r="BYY281" s="732"/>
      <c r="BYZ281" s="732"/>
      <c r="BZA281" s="732"/>
      <c r="BZB281" s="732"/>
      <c r="BZC281" s="732"/>
      <c r="BZD281" s="732"/>
      <c r="BZE281" s="732"/>
      <c r="BZF281" s="732"/>
      <c r="BZG281" s="732"/>
      <c r="BZH281" s="732"/>
      <c r="BZI281" s="733"/>
      <c r="BZJ281" s="733"/>
      <c r="BZK281" s="733"/>
      <c r="BZL281" s="733"/>
      <c r="BZM281" s="733"/>
      <c r="BZN281" s="732"/>
      <c r="BZO281" s="732"/>
      <c r="BZP281" s="733"/>
      <c r="BZQ281" s="733"/>
      <c r="BZR281" s="732"/>
      <c r="BZS281" s="732"/>
      <c r="BZT281" s="733"/>
      <c r="BZU281" s="733"/>
      <c r="BZV281" s="732"/>
      <c r="BZW281" s="732"/>
      <c r="BZX281" s="732"/>
      <c r="BZY281" s="732"/>
      <c r="BZZ281" s="732"/>
      <c r="CAA281" s="732"/>
      <c r="CAB281" s="732"/>
      <c r="CAC281" s="733"/>
      <c r="CAD281" s="733"/>
      <c r="CAE281" s="732"/>
      <c r="CAF281" s="732"/>
      <c r="CAG281" s="733"/>
      <c r="CAH281" s="733"/>
      <c r="CAI281" s="732"/>
      <c r="CAJ281" s="732"/>
      <c r="CAK281" s="732"/>
      <c r="CAL281" s="732"/>
      <c r="CAM281" s="732"/>
      <c r="CAN281" s="731"/>
      <c r="CAO281" s="734"/>
      <c r="CAP281" s="732"/>
      <c r="CAQ281" s="732"/>
      <c r="CAR281" s="732"/>
      <c r="CAS281" s="732"/>
      <c r="CAT281" s="732"/>
      <c r="CAU281" s="732"/>
      <c r="CAV281" s="732"/>
      <c r="CAW281" s="735"/>
      <c r="CAX281" s="735"/>
      <c r="CAY281" s="735"/>
      <c r="CAZ281" s="735"/>
      <c r="CBA281" s="735"/>
      <c r="CBB281" s="735"/>
      <c r="CBC281" s="735"/>
      <c r="CBD281" s="735"/>
      <c r="CBE281" s="735"/>
      <c r="CBF281" s="735"/>
      <c r="CBG281" s="735"/>
      <c r="CBH281" s="735"/>
      <c r="CBI281" s="735"/>
      <c r="CBJ281" s="735"/>
      <c r="CBK281" s="735"/>
      <c r="CBL281" s="735"/>
      <c r="CBM281" s="735"/>
      <c r="CBN281" s="735"/>
      <c r="CBO281" s="735"/>
      <c r="CBP281" s="735"/>
      <c r="CBQ281" s="735"/>
      <c r="CBR281" s="735"/>
      <c r="CBS281" s="735"/>
      <c r="CBT281" s="735"/>
      <c r="CBU281" s="735"/>
      <c r="CBV281" s="735"/>
      <c r="CBW281" s="735"/>
      <c r="CBX281" s="735"/>
      <c r="CBY281" s="735"/>
      <c r="CBZ281" s="735"/>
      <c r="CCA281" s="735"/>
      <c r="CCB281" s="735"/>
      <c r="CCC281" s="735"/>
      <c r="CCD281" s="735"/>
      <c r="CCE281" s="735"/>
      <c r="CCF281" s="735"/>
      <c r="CCG281" s="735"/>
      <c r="CCH281" s="735"/>
      <c r="CCI281" s="735"/>
      <c r="CCJ281" s="735"/>
      <c r="CCK281" s="735"/>
      <c r="CCL281" s="735"/>
      <c r="CCM281" s="735"/>
      <c r="CCN281" s="735"/>
      <c r="CCO281" s="732"/>
      <c r="CCP281" s="732"/>
      <c r="CCQ281" s="732"/>
      <c r="CCR281" s="732"/>
      <c r="CCS281" s="732"/>
      <c r="CCT281" s="732"/>
      <c r="CCU281" s="732"/>
      <c r="CCV281" s="732"/>
      <c r="CCW281" s="732"/>
      <c r="CCX281" s="732"/>
      <c r="CCY281" s="732"/>
      <c r="CCZ281" s="732"/>
      <c r="CDA281" s="732"/>
      <c r="CDB281" s="732"/>
      <c r="CDC281" s="732"/>
      <c r="CDD281" s="732"/>
      <c r="CDE281" s="732"/>
      <c r="CDF281" s="732"/>
      <c r="CDG281" s="732"/>
      <c r="CDH281" s="732"/>
      <c r="CDI281" s="732"/>
      <c r="CDJ281" s="732"/>
      <c r="CDK281" s="732"/>
      <c r="CDL281" s="732"/>
      <c r="CDM281" s="733"/>
      <c r="CDN281" s="733"/>
      <c r="CDO281" s="733"/>
      <c r="CDP281" s="733"/>
      <c r="CDQ281" s="733"/>
      <c r="CDR281" s="732"/>
      <c r="CDS281" s="732"/>
      <c r="CDT281" s="733"/>
      <c r="CDU281" s="733"/>
      <c r="CDV281" s="732"/>
      <c r="CDW281" s="732"/>
      <c r="CDX281" s="733"/>
      <c r="CDY281" s="733"/>
      <c r="CDZ281" s="732"/>
      <c r="CEA281" s="732"/>
      <c r="CEB281" s="732"/>
      <c r="CEC281" s="732"/>
      <c r="CED281" s="732"/>
      <c r="CEE281" s="732"/>
      <c r="CEF281" s="732"/>
      <c r="CEG281" s="733"/>
      <c r="CEH281" s="733"/>
      <c r="CEI281" s="732"/>
      <c r="CEJ281" s="732"/>
      <c r="CEK281" s="733"/>
      <c r="CEL281" s="733"/>
      <c r="CEM281" s="732"/>
      <c r="CEN281" s="732"/>
      <c r="CEO281" s="732"/>
      <c r="CEP281" s="732"/>
      <c r="CEQ281" s="732"/>
      <c r="CER281" s="731"/>
      <c r="CES281" s="734"/>
      <c r="CET281" s="732"/>
      <c r="CEU281" s="732"/>
      <c r="CEV281" s="732"/>
      <c r="CEW281" s="732"/>
      <c r="CEX281" s="732"/>
      <c r="CEY281" s="732"/>
      <c r="CEZ281" s="732"/>
      <c r="CFA281" s="735"/>
      <c r="CFB281" s="735"/>
      <c r="CFC281" s="735"/>
      <c r="CFD281" s="735"/>
      <c r="CFE281" s="735"/>
      <c r="CFF281" s="735"/>
      <c r="CFG281" s="735"/>
      <c r="CFH281" s="735"/>
      <c r="CFI281" s="735"/>
      <c r="CFJ281" s="735"/>
      <c r="CFK281" s="735"/>
      <c r="CFL281" s="735"/>
      <c r="CFM281" s="735"/>
      <c r="CFN281" s="735"/>
      <c r="CFO281" s="735"/>
      <c r="CFP281" s="735"/>
      <c r="CFQ281" s="735"/>
      <c r="CFR281" s="735"/>
      <c r="CFS281" s="735"/>
      <c r="CFT281" s="735"/>
      <c r="CFU281" s="735"/>
      <c r="CFV281" s="735"/>
      <c r="CFW281" s="735"/>
      <c r="CFX281" s="735"/>
      <c r="CFY281" s="735"/>
      <c r="CFZ281" s="735"/>
      <c r="CGA281" s="735"/>
      <c r="CGB281" s="735"/>
      <c r="CGC281" s="735"/>
      <c r="CGD281" s="735"/>
      <c r="CGE281" s="735"/>
      <c r="CGF281" s="735"/>
      <c r="CGG281" s="735"/>
      <c r="CGH281" s="735"/>
      <c r="CGI281" s="735"/>
      <c r="CGJ281" s="735"/>
      <c r="CGK281" s="735"/>
      <c r="CGL281" s="735"/>
      <c r="CGM281" s="735"/>
      <c r="CGN281" s="735"/>
      <c r="CGO281" s="735"/>
      <c r="CGP281" s="735"/>
      <c r="CGQ281" s="735"/>
      <c r="CGR281" s="735"/>
      <c r="CGS281" s="732"/>
      <c r="CGT281" s="732"/>
      <c r="CGU281" s="732"/>
      <c r="CGV281" s="732"/>
      <c r="CGW281" s="732"/>
      <c r="CGX281" s="732"/>
      <c r="CGY281" s="732"/>
      <c r="CGZ281" s="732"/>
      <c r="CHA281" s="732"/>
      <c r="CHB281" s="732"/>
      <c r="CHC281" s="732"/>
      <c r="CHD281" s="732"/>
      <c r="CHE281" s="732"/>
      <c r="CHF281" s="732"/>
      <c r="CHG281" s="732"/>
      <c r="CHH281" s="732"/>
      <c r="CHI281" s="732"/>
      <c r="CHJ281" s="732"/>
      <c r="CHK281" s="732"/>
      <c r="CHL281" s="732"/>
      <c r="CHM281" s="732"/>
      <c r="CHN281" s="732"/>
      <c r="CHO281" s="732"/>
      <c r="CHP281" s="732"/>
      <c r="CHQ281" s="733"/>
      <c r="CHR281" s="733"/>
      <c r="CHS281" s="733"/>
      <c r="CHT281" s="733"/>
      <c r="CHU281" s="733"/>
      <c r="CHV281" s="732"/>
      <c r="CHW281" s="732"/>
      <c r="CHX281" s="733"/>
      <c r="CHY281" s="733"/>
      <c r="CHZ281" s="732"/>
      <c r="CIA281" s="732"/>
      <c r="CIB281" s="733"/>
      <c r="CIC281" s="733"/>
      <c r="CID281" s="732"/>
      <c r="CIE281" s="732"/>
      <c r="CIF281" s="732"/>
      <c r="CIG281" s="732"/>
      <c r="CIH281" s="732"/>
      <c r="CII281" s="732"/>
      <c r="CIJ281" s="732"/>
      <c r="CIK281" s="733"/>
      <c r="CIL281" s="733"/>
      <c r="CIM281" s="732"/>
      <c r="CIN281" s="732"/>
      <c r="CIO281" s="733"/>
      <c r="CIP281" s="733"/>
      <c r="CIQ281" s="732"/>
      <c r="CIR281" s="732"/>
      <c r="CIS281" s="732"/>
      <c r="CIT281" s="732"/>
      <c r="CIU281" s="732"/>
      <c r="CIV281" s="731"/>
      <c r="CIW281" s="734"/>
      <c r="CIX281" s="732"/>
      <c r="CIY281" s="732"/>
      <c r="CIZ281" s="732"/>
      <c r="CJA281" s="732"/>
      <c r="CJB281" s="732"/>
      <c r="CJC281" s="732"/>
      <c r="CJD281" s="732"/>
      <c r="CJE281" s="735"/>
      <c r="CJF281" s="735"/>
      <c r="CJG281" s="735"/>
      <c r="CJH281" s="735"/>
      <c r="CJI281" s="735"/>
      <c r="CJJ281" s="735"/>
      <c r="CJK281" s="735"/>
      <c r="CJL281" s="735"/>
      <c r="CJM281" s="735"/>
      <c r="CJN281" s="735"/>
      <c r="CJO281" s="735"/>
      <c r="CJP281" s="735"/>
      <c r="CJQ281" s="735"/>
      <c r="CJR281" s="735"/>
      <c r="CJS281" s="735"/>
      <c r="CJT281" s="735"/>
      <c r="CJU281" s="735"/>
      <c r="CJV281" s="735"/>
      <c r="CJW281" s="735"/>
      <c r="CJX281" s="735"/>
      <c r="CJY281" s="735"/>
      <c r="CJZ281" s="735"/>
      <c r="CKA281" s="735"/>
      <c r="CKB281" s="735"/>
      <c r="CKC281" s="735"/>
      <c r="CKD281" s="735"/>
      <c r="CKE281" s="735"/>
      <c r="CKF281" s="735"/>
      <c r="CKG281" s="735"/>
      <c r="CKH281" s="735"/>
      <c r="CKI281" s="735"/>
      <c r="CKJ281" s="735"/>
      <c r="CKK281" s="735"/>
      <c r="CKL281" s="735"/>
      <c r="CKM281" s="735"/>
      <c r="CKN281" s="735"/>
      <c r="CKO281" s="735"/>
      <c r="CKP281" s="735"/>
      <c r="CKQ281" s="735"/>
      <c r="CKR281" s="735"/>
      <c r="CKS281" s="735"/>
      <c r="CKT281" s="735"/>
      <c r="CKU281" s="735"/>
      <c r="CKV281" s="735"/>
      <c r="CKW281" s="732"/>
      <c r="CKX281" s="732"/>
      <c r="CKY281" s="732"/>
      <c r="CKZ281" s="732"/>
      <c r="CLA281" s="732"/>
      <c r="CLB281" s="732"/>
      <c r="CLC281" s="732"/>
      <c r="CLD281" s="732"/>
      <c r="CLE281" s="732"/>
      <c r="CLF281" s="732"/>
      <c r="CLG281" s="732"/>
      <c r="CLH281" s="732"/>
      <c r="CLI281" s="732"/>
      <c r="CLJ281" s="732"/>
      <c r="CLK281" s="732"/>
      <c r="CLL281" s="732"/>
      <c r="CLM281" s="732"/>
      <c r="CLN281" s="732"/>
      <c r="CLO281" s="732"/>
      <c r="CLP281" s="732"/>
      <c r="CLQ281" s="732"/>
      <c r="CLR281" s="732"/>
      <c r="CLS281" s="732"/>
      <c r="CLT281" s="732"/>
      <c r="CLU281" s="733"/>
      <c r="CLV281" s="733"/>
      <c r="CLW281" s="733"/>
      <c r="CLX281" s="733"/>
      <c r="CLY281" s="733"/>
      <c r="CLZ281" s="732"/>
      <c r="CMA281" s="732"/>
      <c r="CMB281" s="733"/>
      <c r="CMC281" s="733"/>
      <c r="CMD281" s="732"/>
      <c r="CME281" s="732"/>
      <c r="CMF281" s="733"/>
      <c r="CMG281" s="733"/>
      <c r="CMH281" s="732"/>
      <c r="CMI281" s="732"/>
      <c r="CMJ281" s="732"/>
      <c r="CMK281" s="732"/>
      <c r="CML281" s="732"/>
      <c r="CMM281" s="732"/>
      <c r="CMN281" s="732"/>
      <c r="CMO281" s="733"/>
      <c r="CMP281" s="733"/>
      <c r="CMQ281" s="732"/>
      <c r="CMR281" s="732"/>
      <c r="CMS281" s="733"/>
      <c r="CMT281" s="733"/>
      <c r="CMU281" s="732"/>
      <c r="CMV281" s="732"/>
      <c r="CMW281" s="732"/>
      <c r="CMX281" s="732"/>
      <c r="CMY281" s="732"/>
      <c r="CMZ281" s="731"/>
      <c r="CNA281" s="734"/>
      <c r="CNB281" s="732"/>
      <c r="CNC281" s="732"/>
      <c r="CND281" s="732"/>
      <c r="CNE281" s="732"/>
      <c r="CNF281" s="732"/>
      <c r="CNG281" s="732"/>
      <c r="CNH281" s="732"/>
      <c r="CNI281" s="735"/>
      <c r="CNJ281" s="735"/>
      <c r="CNK281" s="735"/>
      <c r="CNL281" s="735"/>
      <c r="CNM281" s="735"/>
      <c r="CNN281" s="735"/>
      <c r="CNO281" s="735"/>
      <c r="CNP281" s="735"/>
      <c r="CNQ281" s="735"/>
      <c r="CNR281" s="735"/>
      <c r="CNS281" s="735"/>
      <c r="CNT281" s="735"/>
      <c r="CNU281" s="735"/>
      <c r="CNV281" s="735"/>
      <c r="CNW281" s="735"/>
      <c r="CNX281" s="735"/>
      <c r="CNY281" s="735"/>
      <c r="CNZ281" s="735"/>
      <c r="COA281" s="735"/>
      <c r="COB281" s="735"/>
      <c r="COC281" s="735"/>
      <c r="COD281" s="735"/>
      <c r="COE281" s="735"/>
      <c r="COF281" s="735"/>
      <c r="COG281" s="735"/>
      <c r="COH281" s="735"/>
      <c r="COI281" s="735"/>
      <c r="COJ281" s="735"/>
      <c r="COK281" s="735"/>
      <c r="COL281" s="735"/>
      <c r="COM281" s="735"/>
      <c r="CON281" s="735"/>
      <c r="COO281" s="735"/>
      <c r="COP281" s="735"/>
      <c r="COQ281" s="735"/>
      <c r="COR281" s="735"/>
      <c r="COS281" s="735"/>
      <c r="COT281" s="735"/>
      <c r="COU281" s="735"/>
      <c r="COV281" s="735"/>
      <c r="COW281" s="735"/>
      <c r="COX281" s="735"/>
      <c r="COY281" s="735"/>
      <c r="COZ281" s="735"/>
      <c r="CPA281" s="732"/>
      <c r="CPB281" s="732"/>
      <c r="CPC281" s="732"/>
      <c r="CPD281" s="732"/>
      <c r="CPE281" s="732"/>
      <c r="CPF281" s="732"/>
      <c r="CPG281" s="732"/>
      <c r="CPH281" s="732"/>
      <c r="CPI281" s="732"/>
      <c r="CPJ281" s="732"/>
      <c r="CPK281" s="732"/>
      <c r="CPL281" s="732"/>
      <c r="CPM281" s="732"/>
      <c r="CPN281" s="732"/>
      <c r="CPO281" s="732"/>
      <c r="CPP281" s="732"/>
      <c r="CPQ281" s="732"/>
      <c r="CPR281" s="732"/>
      <c r="CPS281" s="732"/>
      <c r="CPT281" s="732"/>
      <c r="CPU281" s="732"/>
      <c r="CPV281" s="732"/>
      <c r="CPW281" s="732"/>
      <c r="CPX281" s="732"/>
      <c r="CPY281" s="733"/>
      <c r="CPZ281" s="733"/>
      <c r="CQA281" s="733"/>
      <c r="CQB281" s="733"/>
      <c r="CQC281" s="733"/>
      <c r="CQD281" s="732"/>
      <c r="CQE281" s="732"/>
      <c r="CQF281" s="733"/>
      <c r="CQG281" s="733"/>
      <c r="CQH281" s="732"/>
      <c r="CQI281" s="732"/>
      <c r="CQJ281" s="733"/>
      <c r="CQK281" s="733"/>
      <c r="CQL281" s="732"/>
      <c r="CQM281" s="732"/>
      <c r="CQN281" s="732"/>
      <c r="CQO281" s="732"/>
      <c r="CQP281" s="732"/>
      <c r="CQQ281" s="732"/>
      <c r="CQR281" s="732"/>
      <c r="CQS281" s="733"/>
      <c r="CQT281" s="733"/>
      <c r="CQU281" s="732"/>
      <c r="CQV281" s="732"/>
      <c r="CQW281" s="733"/>
      <c r="CQX281" s="733"/>
      <c r="CQY281" s="732"/>
      <c r="CQZ281" s="732"/>
      <c r="CRA281" s="732"/>
      <c r="CRB281" s="732"/>
      <c r="CRC281" s="732"/>
      <c r="CRD281" s="731"/>
      <c r="CRE281" s="734"/>
      <c r="CRF281" s="732"/>
      <c r="CRG281" s="732"/>
      <c r="CRH281" s="732"/>
      <c r="CRI281" s="732"/>
      <c r="CRJ281" s="732"/>
      <c r="CRK281" s="732"/>
      <c r="CRL281" s="732"/>
      <c r="CRM281" s="735"/>
      <c r="CRN281" s="735"/>
      <c r="CRO281" s="735"/>
      <c r="CRP281" s="735"/>
      <c r="CRQ281" s="735"/>
      <c r="CRR281" s="735"/>
      <c r="CRS281" s="735"/>
      <c r="CRT281" s="735"/>
      <c r="CRU281" s="735"/>
      <c r="CRV281" s="735"/>
      <c r="CRW281" s="735"/>
      <c r="CRX281" s="735"/>
      <c r="CRY281" s="735"/>
      <c r="CRZ281" s="735"/>
      <c r="CSA281" s="735"/>
      <c r="CSB281" s="735"/>
      <c r="CSC281" s="735"/>
      <c r="CSD281" s="735"/>
      <c r="CSE281" s="735"/>
      <c r="CSF281" s="735"/>
      <c r="CSG281" s="735"/>
      <c r="CSH281" s="735"/>
      <c r="CSI281" s="735"/>
      <c r="CSJ281" s="735"/>
      <c r="CSK281" s="735"/>
      <c r="CSL281" s="735"/>
      <c r="CSM281" s="735"/>
      <c r="CSN281" s="735"/>
      <c r="CSO281" s="735"/>
      <c r="CSP281" s="735"/>
      <c r="CSQ281" s="735"/>
      <c r="CSR281" s="735"/>
      <c r="CSS281" s="735"/>
      <c r="CST281" s="735"/>
      <c r="CSU281" s="735"/>
      <c r="CSV281" s="735"/>
      <c r="CSW281" s="735"/>
      <c r="CSX281" s="735"/>
      <c r="CSY281" s="735"/>
      <c r="CSZ281" s="735"/>
      <c r="CTA281" s="735"/>
      <c r="CTB281" s="735"/>
      <c r="CTC281" s="735"/>
      <c r="CTD281" s="735"/>
      <c r="CTE281" s="732"/>
      <c r="CTF281" s="732"/>
      <c r="CTG281" s="732"/>
      <c r="CTH281" s="732"/>
      <c r="CTI281" s="732"/>
      <c r="CTJ281" s="732"/>
      <c r="CTK281" s="732"/>
      <c r="CTL281" s="732"/>
      <c r="CTM281" s="732"/>
      <c r="CTN281" s="732"/>
      <c r="CTO281" s="732"/>
      <c r="CTP281" s="732"/>
      <c r="CTQ281" s="732"/>
      <c r="CTR281" s="732"/>
      <c r="CTS281" s="732"/>
      <c r="CTT281" s="732"/>
      <c r="CTU281" s="732"/>
      <c r="CTV281" s="732"/>
      <c r="CTW281" s="732"/>
      <c r="CTX281" s="732"/>
      <c r="CTY281" s="732"/>
      <c r="CTZ281" s="732"/>
      <c r="CUA281" s="732"/>
      <c r="CUB281" s="732"/>
      <c r="CUC281" s="733"/>
      <c r="CUD281" s="733"/>
      <c r="CUE281" s="733"/>
      <c r="CUF281" s="733"/>
      <c r="CUG281" s="733"/>
      <c r="CUH281" s="732"/>
      <c r="CUI281" s="732"/>
      <c r="CUJ281" s="733"/>
      <c r="CUK281" s="733"/>
      <c r="CUL281" s="732"/>
      <c r="CUM281" s="732"/>
      <c r="CUN281" s="733"/>
      <c r="CUO281" s="733"/>
      <c r="CUP281" s="732"/>
      <c r="CUQ281" s="732"/>
      <c r="CUR281" s="732"/>
      <c r="CUS281" s="732"/>
      <c r="CUT281" s="732"/>
      <c r="CUU281" s="732"/>
      <c r="CUV281" s="732"/>
      <c r="CUW281" s="733"/>
      <c r="CUX281" s="733"/>
      <c r="CUY281" s="732"/>
      <c r="CUZ281" s="732"/>
      <c r="CVA281" s="733"/>
      <c r="CVB281" s="733"/>
      <c r="CVC281" s="732"/>
      <c r="CVD281" s="732"/>
      <c r="CVE281" s="732"/>
      <c r="CVF281" s="732"/>
      <c r="CVG281" s="732"/>
      <c r="CVH281" s="731"/>
      <c r="CVI281" s="734"/>
      <c r="CVJ281" s="732"/>
      <c r="CVK281" s="732"/>
      <c r="CVL281" s="732"/>
      <c r="CVM281" s="732"/>
      <c r="CVN281" s="732"/>
      <c r="CVO281" s="732"/>
      <c r="CVP281" s="732"/>
      <c r="CVQ281" s="735"/>
      <c r="CVR281" s="735"/>
      <c r="CVS281" s="735"/>
      <c r="CVT281" s="735"/>
      <c r="CVU281" s="735"/>
      <c r="CVV281" s="735"/>
      <c r="CVW281" s="735"/>
      <c r="CVX281" s="735"/>
      <c r="CVY281" s="735"/>
      <c r="CVZ281" s="735"/>
      <c r="CWA281" s="735"/>
      <c r="CWB281" s="735"/>
      <c r="CWC281" s="735"/>
      <c r="CWD281" s="735"/>
      <c r="CWE281" s="735"/>
      <c r="CWF281" s="735"/>
      <c r="CWG281" s="735"/>
      <c r="CWH281" s="735"/>
      <c r="CWI281" s="735"/>
      <c r="CWJ281" s="735"/>
      <c r="CWK281" s="735"/>
      <c r="CWL281" s="735"/>
      <c r="CWM281" s="735"/>
      <c r="CWN281" s="735"/>
      <c r="CWO281" s="735"/>
      <c r="CWP281" s="735"/>
      <c r="CWQ281" s="735"/>
      <c r="CWR281" s="735"/>
      <c r="CWS281" s="735"/>
      <c r="CWT281" s="735"/>
      <c r="CWU281" s="735"/>
      <c r="CWV281" s="735"/>
      <c r="CWW281" s="735"/>
      <c r="CWX281" s="735"/>
      <c r="CWY281" s="735"/>
      <c r="CWZ281" s="735"/>
      <c r="CXA281" s="735"/>
      <c r="CXB281" s="735"/>
      <c r="CXC281" s="735"/>
      <c r="CXD281" s="735"/>
      <c r="CXE281" s="735"/>
      <c r="CXF281" s="735"/>
      <c r="CXG281" s="735"/>
      <c r="CXH281" s="735"/>
      <c r="CXI281" s="732"/>
      <c r="CXJ281" s="732"/>
      <c r="CXK281" s="732"/>
      <c r="CXL281" s="732"/>
      <c r="CXM281" s="732"/>
      <c r="CXN281" s="732"/>
      <c r="CXO281" s="732"/>
      <c r="CXP281" s="732"/>
      <c r="CXQ281" s="732"/>
      <c r="CXR281" s="732"/>
      <c r="CXS281" s="732"/>
      <c r="CXT281" s="732"/>
      <c r="CXU281" s="732"/>
      <c r="CXV281" s="732"/>
      <c r="CXW281" s="732"/>
      <c r="CXX281" s="732"/>
      <c r="CXY281" s="732"/>
      <c r="CXZ281" s="732"/>
      <c r="CYA281" s="732"/>
      <c r="CYB281" s="732"/>
      <c r="CYC281" s="732"/>
      <c r="CYD281" s="732"/>
      <c r="CYE281" s="732"/>
      <c r="CYF281" s="732"/>
      <c r="CYG281" s="733"/>
      <c r="CYH281" s="733"/>
      <c r="CYI281" s="733"/>
      <c r="CYJ281" s="733"/>
      <c r="CYK281" s="733"/>
      <c r="CYL281" s="732"/>
      <c r="CYM281" s="732"/>
      <c r="CYN281" s="733"/>
      <c r="CYO281" s="733"/>
      <c r="CYP281" s="732"/>
      <c r="CYQ281" s="732"/>
      <c r="CYR281" s="733"/>
      <c r="CYS281" s="733"/>
      <c r="CYT281" s="732"/>
      <c r="CYU281" s="732"/>
      <c r="CYV281" s="732"/>
      <c r="CYW281" s="732"/>
      <c r="CYX281" s="732"/>
      <c r="CYY281" s="732"/>
      <c r="CYZ281" s="732"/>
      <c r="CZA281" s="733"/>
      <c r="CZB281" s="733"/>
      <c r="CZC281" s="732"/>
      <c r="CZD281" s="732"/>
      <c r="CZE281" s="733"/>
      <c r="CZF281" s="733"/>
      <c r="CZG281" s="732"/>
      <c r="CZH281" s="732"/>
      <c r="CZI281" s="732"/>
      <c r="CZJ281" s="732"/>
      <c r="CZK281" s="732"/>
      <c r="CZL281" s="731"/>
      <c r="CZM281" s="734"/>
      <c r="CZN281" s="732"/>
      <c r="CZO281" s="732"/>
      <c r="CZP281" s="732"/>
      <c r="CZQ281" s="732"/>
      <c r="CZR281" s="732"/>
      <c r="CZS281" s="732"/>
      <c r="CZT281" s="732"/>
      <c r="CZU281" s="735"/>
      <c r="CZV281" s="735"/>
      <c r="CZW281" s="735"/>
      <c r="CZX281" s="735"/>
      <c r="CZY281" s="735"/>
      <c r="CZZ281" s="735"/>
      <c r="DAA281" s="735"/>
      <c r="DAB281" s="735"/>
      <c r="DAC281" s="735"/>
      <c r="DAD281" s="735"/>
      <c r="DAE281" s="735"/>
      <c r="DAF281" s="735"/>
      <c r="DAG281" s="735"/>
      <c r="DAH281" s="735"/>
      <c r="DAI281" s="735"/>
      <c r="DAJ281" s="735"/>
      <c r="DAK281" s="735"/>
      <c r="DAL281" s="735"/>
      <c r="DAM281" s="735"/>
      <c r="DAN281" s="735"/>
      <c r="DAO281" s="735"/>
      <c r="DAP281" s="735"/>
      <c r="DAQ281" s="735"/>
      <c r="DAR281" s="735"/>
      <c r="DAS281" s="735"/>
      <c r="DAT281" s="735"/>
      <c r="DAU281" s="735"/>
      <c r="DAV281" s="735"/>
      <c r="DAW281" s="735"/>
      <c r="DAX281" s="735"/>
      <c r="DAY281" s="735"/>
      <c r="DAZ281" s="735"/>
      <c r="DBA281" s="735"/>
      <c r="DBB281" s="735"/>
      <c r="DBC281" s="735"/>
      <c r="DBD281" s="735"/>
      <c r="DBE281" s="735"/>
      <c r="DBF281" s="735"/>
      <c r="DBG281" s="735"/>
      <c r="DBH281" s="735"/>
      <c r="DBI281" s="735"/>
      <c r="DBJ281" s="735"/>
      <c r="DBK281" s="735"/>
      <c r="DBL281" s="735"/>
      <c r="DBM281" s="732"/>
      <c r="DBN281" s="732"/>
      <c r="DBO281" s="732"/>
      <c r="DBP281" s="732"/>
      <c r="DBQ281" s="732"/>
      <c r="DBR281" s="732"/>
      <c r="DBS281" s="732"/>
      <c r="DBT281" s="732"/>
      <c r="DBU281" s="732"/>
      <c r="DBV281" s="732"/>
      <c r="DBW281" s="732"/>
      <c r="DBX281" s="732"/>
      <c r="DBY281" s="732"/>
      <c r="DBZ281" s="732"/>
      <c r="DCA281" s="732"/>
      <c r="DCB281" s="732"/>
      <c r="DCC281" s="732"/>
      <c r="DCD281" s="732"/>
      <c r="DCE281" s="732"/>
      <c r="DCF281" s="732"/>
      <c r="DCG281" s="732"/>
      <c r="DCH281" s="732"/>
      <c r="DCI281" s="732"/>
      <c r="DCJ281" s="732"/>
      <c r="DCK281" s="733"/>
      <c r="DCL281" s="733"/>
      <c r="DCM281" s="733"/>
      <c r="DCN281" s="733"/>
      <c r="DCO281" s="733"/>
      <c r="DCP281" s="732"/>
      <c r="DCQ281" s="732"/>
      <c r="DCR281" s="733"/>
      <c r="DCS281" s="733"/>
      <c r="DCT281" s="732"/>
      <c r="DCU281" s="732"/>
      <c r="DCV281" s="733"/>
      <c r="DCW281" s="733"/>
      <c r="DCX281" s="732"/>
      <c r="DCY281" s="732"/>
      <c r="DCZ281" s="732"/>
      <c r="DDA281" s="732"/>
      <c r="DDB281" s="732"/>
      <c r="DDC281" s="732"/>
      <c r="DDD281" s="732"/>
      <c r="DDE281" s="733"/>
      <c r="DDF281" s="733"/>
      <c r="DDG281" s="732"/>
      <c r="DDH281" s="732"/>
      <c r="DDI281" s="733"/>
      <c r="DDJ281" s="733"/>
      <c r="DDK281" s="732"/>
      <c r="DDL281" s="732"/>
      <c r="DDM281" s="732"/>
      <c r="DDN281" s="732"/>
      <c r="DDO281" s="732"/>
      <c r="DDP281" s="731"/>
      <c r="DDQ281" s="734"/>
      <c r="DDR281" s="732"/>
      <c r="DDS281" s="732"/>
      <c r="DDT281" s="732"/>
      <c r="DDU281" s="732"/>
      <c r="DDV281" s="732"/>
      <c r="DDW281" s="732"/>
      <c r="DDX281" s="732"/>
      <c r="DDY281" s="735"/>
      <c r="DDZ281" s="735"/>
      <c r="DEA281" s="735"/>
      <c r="DEB281" s="735"/>
      <c r="DEC281" s="735"/>
      <c r="DED281" s="735"/>
      <c r="DEE281" s="735"/>
      <c r="DEF281" s="735"/>
      <c r="DEG281" s="735"/>
      <c r="DEH281" s="735"/>
      <c r="DEI281" s="735"/>
      <c r="DEJ281" s="735"/>
      <c r="DEK281" s="735"/>
      <c r="DEL281" s="735"/>
      <c r="DEM281" s="735"/>
      <c r="DEN281" s="735"/>
      <c r="DEO281" s="735"/>
      <c r="DEP281" s="735"/>
      <c r="DEQ281" s="735"/>
      <c r="DER281" s="735"/>
      <c r="DES281" s="735"/>
      <c r="DET281" s="735"/>
      <c r="DEU281" s="735"/>
      <c r="DEV281" s="735"/>
      <c r="DEW281" s="735"/>
      <c r="DEX281" s="735"/>
      <c r="DEY281" s="735"/>
      <c r="DEZ281" s="735"/>
      <c r="DFA281" s="735"/>
      <c r="DFB281" s="735"/>
      <c r="DFC281" s="735"/>
      <c r="DFD281" s="735"/>
      <c r="DFE281" s="735"/>
      <c r="DFF281" s="735"/>
      <c r="DFG281" s="735"/>
      <c r="DFH281" s="735"/>
      <c r="DFI281" s="735"/>
      <c r="DFJ281" s="735"/>
      <c r="DFK281" s="735"/>
      <c r="DFL281" s="735"/>
      <c r="DFM281" s="735"/>
      <c r="DFN281" s="735"/>
      <c r="DFO281" s="735"/>
      <c r="DFP281" s="735"/>
      <c r="DFQ281" s="732"/>
      <c r="DFR281" s="732"/>
      <c r="DFS281" s="732"/>
      <c r="DFT281" s="732"/>
      <c r="DFU281" s="732"/>
      <c r="DFV281" s="732"/>
      <c r="DFW281" s="732"/>
      <c r="DFX281" s="732"/>
      <c r="DFY281" s="732"/>
      <c r="DFZ281" s="732"/>
      <c r="DGA281" s="732"/>
      <c r="DGB281" s="732"/>
      <c r="DGC281" s="732"/>
      <c r="DGD281" s="732"/>
      <c r="DGE281" s="732"/>
      <c r="DGF281" s="732"/>
      <c r="DGG281" s="732"/>
      <c r="DGH281" s="732"/>
      <c r="DGI281" s="732"/>
      <c r="DGJ281" s="732"/>
      <c r="DGK281" s="732"/>
      <c r="DGL281" s="732"/>
      <c r="DGM281" s="732"/>
      <c r="DGN281" s="732"/>
      <c r="DGO281" s="733"/>
      <c r="DGP281" s="733"/>
      <c r="DGQ281" s="733"/>
      <c r="DGR281" s="733"/>
      <c r="DGS281" s="733"/>
      <c r="DGT281" s="732"/>
      <c r="DGU281" s="732"/>
      <c r="DGV281" s="733"/>
      <c r="DGW281" s="733"/>
      <c r="DGX281" s="732"/>
      <c r="DGY281" s="732"/>
      <c r="DGZ281" s="733"/>
      <c r="DHA281" s="733"/>
      <c r="DHB281" s="732"/>
      <c r="DHC281" s="732"/>
      <c r="DHD281" s="732"/>
      <c r="DHE281" s="732"/>
      <c r="DHF281" s="732"/>
      <c r="DHG281" s="732"/>
      <c r="DHH281" s="732"/>
      <c r="DHI281" s="733"/>
      <c r="DHJ281" s="733"/>
      <c r="DHK281" s="732"/>
      <c r="DHL281" s="732"/>
      <c r="DHM281" s="733"/>
      <c r="DHN281" s="733"/>
      <c r="DHO281" s="732"/>
      <c r="DHP281" s="732"/>
      <c r="DHQ281" s="732"/>
      <c r="DHR281" s="732"/>
      <c r="DHS281" s="732"/>
      <c r="DHT281" s="731"/>
      <c r="DHU281" s="734"/>
      <c r="DHV281" s="732"/>
      <c r="DHW281" s="732"/>
      <c r="DHX281" s="732"/>
      <c r="DHY281" s="732"/>
      <c r="DHZ281" s="732"/>
      <c r="DIA281" s="732"/>
      <c r="DIB281" s="732"/>
      <c r="DIC281" s="735"/>
      <c r="DID281" s="735"/>
      <c r="DIE281" s="735"/>
      <c r="DIF281" s="735"/>
      <c r="DIG281" s="735"/>
      <c r="DIH281" s="735"/>
      <c r="DII281" s="735"/>
      <c r="DIJ281" s="735"/>
      <c r="DIK281" s="735"/>
      <c r="DIL281" s="735"/>
      <c r="DIM281" s="735"/>
      <c r="DIN281" s="735"/>
      <c r="DIO281" s="735"/>
      <c r="DIP281" s="735"/>
      <c r="DIQ281" s="735"/>
      <c r="DIR281" s="735"/>
      <c r="DIS281" s="735"/>
      <c r="DIT281" s="735"/>
      <c r="DIU281" s="735"/>
      <c r="DIV281" s="735"/>
      <c r="DIW281" s="735"/>
      <c r="DIX281" s="735"/>
      <c r="DIY281" s="735"/>
      <c r="DIZ281" s="735"/>
      <c r="DJA281" s="735"/>
      <c r="DJB281" s="735"/>
      <c r="DJC281" s="735"/>
      <c r="DJD281" s="735"/>
      <c r="DJE281" s="735"/>
      <c r="DJF281" s="735"/>
      <c r="DJG281" s="735"/>
      <c r="DJH281" s="735"/>
      <c r="DJI281" s="735"/>
      <c r="DJJ281" s="735"/>
      <c r="DJK281" s="735"/>
      <c r="DJL281" s="735"/>
      <c r="DJM281" s="735"/>
      <c r="DJN281" s="735"/>
      <c r="DJO281" s="735"/>
      <c r="DJP281" s="735"/>
      <c r="DJQ281" s="735"/>
      <c r="DJR281" s="735"/>
      <c r="DJS281" s="735"/>
      <c r="DJT281" s="735"/>
      <c r="DJU281" s="732"/>
      <c r="DJV281" s="732"/>
      <c r="DJW281" s="732"/>
      <c r="DJX281" s="732"/>
      <c r="DJY281" s="732"/>
      <c r="DJZ281" s="732"/>
      <c r="DKA281" s="732"/>
      <c r="DKB281" s="732"/>
      <c r="DKC281" s="732"/>
      <c r="DKD281" s="732"/>
      <c r="DKE281" s="732"/>
      <c r="DKF281" s="732"/>
      <c r="DKG281" s="732"/>
      <c r="DKH281" s="732"/>
      <c r="DKI281" s="732"/>
      <c r="DKJ281" s="732"/>
      <c r="DKK281" s="732"/>
      <c r="DKL281" s="732"/>
      <c r="DKM281" s="732"/>
      <c r="DKN281" s="732"/>
      <c r="DKO281" s="732"/>
      <c r="DKP281" s="732"/>
      <c r="DKQ281" s="732"/>
      <c r="DKR281" s="732"/>
      <c r="DKS281" s="733"/>
      <c r="DKT281" s="733"/>
      <c r="DKU281" s="733"/>
      <c r="DKV281" s="733"/>
      <c r="DKW281" s="733"/>
      <c r="DKX281" s="732"/>
      <c r="DKY281" s="732"/>
      <c r="DKZ281" s="733"/>
      <c r="DLA281" s="733"/>
      <c r="DLB281" s="732"/>
      <c r="DLC281" s="732"/>
      <c r="DLD281" s="733"/>
      <c r="DLE281" s="733"/>
      <c r="DLF281" s="732"/>
      <c r="DLG281" s="732"/>
      <c r="DLH281" s="732"/>
      <c r="DLI281" s="732"/>
      <c r="DLJ281" s="732"/>
      <c r="DLK281" s="732"/>
      <c r="DLL281" s="732"/>
      <c r="DLM281" s="733"/>
      <c r="DLN281" s="733"/>
      <c r="DLO281" s="732"/>
      <c r="DLP281" s="732"/>
      <c r="DLQ281" s="733"/>
      <c r="DLR281" s="733"/>
      <c r="DLS281" s="732"/>
      <c r="DLT281" s="732"/>
      <c r="DLU281" s="732"/>
      <c r="DLV281" s="732"/>
      <c r="DLW281" s="732"/>
      <c r="DLX281" s="731"/>
      <c r="DLY281" s="734"/>
      <c r="DLZ281" s="732"/>
      <c r="DMA281" s="732"/>
      <c r="DMB281" s="732"/>
      <c r="DMC281" s="732"/>
      <c r="DMD281" s="732"/>
      <c r="DME281" s="732"/>
      <c r="DMF281" s="732"/>
      <c r="DMG281" s="735"/>
      <c r="DMH281" s="735"/>
      <c r="DMI281" s="735"/>
      <c r="DMJ281" s="735"/>
      <c r="DMK281" s="735"/>
      <c r="DML281" s="735"/>
      <c r="DMM281" s="735"/>
      <c r="DMN281" s="735"/>
      <c r="DMO281" s="735"/>
      <c r="DMP281" s="735"/>
      <c r="DMQ281" s="735"/>
      <c r="DMR281" s="735"/>
      <c r="DMS281" s="735"/>
      <c r="DMT281" s="735"/>
      <c r="DMU281" s="735"/>
      <c r="DMV281" s="735"/>
      <c r="DMW281" s="735"/>
      <c r="DMX281" s="735"/>
      <c r="DMY281" s="735"/>
      <c r="DMZ281" s="735"/>
      <c r="DNA281" s="735"/>
      <c r="DNB281" s="735"/>
      <c r="DNC281" s="735"/>
      <c r="DND281" s="735"/>
      <c r="DNE281" s="735"/>
      <c r="DNF281" s="735"/>
      <c r="DNG281" s="735"/>
      <c r="DNH281" s="735"/>
      <c r="DNI281" s="735"/>
      <c r="DNJ281" s="735"/>
      <c r="DNK281" s="735"/>
      <c r="DNL281" s="735"/>
      <c r="DNM281" s="735"/>
      <c r="DNN281" s="735"/>
      <c r="DNO281" s="735"/>
      <c r="DNP281" s="735"/>
      <c r="DNQ281" s="735"/>
      <c r="DNR281" s="735"/>
      <c r="DNS281" s="735"/>
      <c r="DNT281" s="735"/>
      <c r="DNU281" s="735"/>
      <c r="DNV281" s="735"/>
      <c r="DNW281" s="735"/>
      <c r="DNX281" s="735"/>
      <c r="DNY281" s="732"/>
      <c r="DNZ281" s="732"/>
      <c r="DOA281" s="732"/>
      <c r="DOB281" s="732"/>
      <c r="DOC281" s="732"/>
      <c r="DOD281" s="732"/>
      <c r="DOE281" s="732"/>
      <c r="DOF281" s="732"/>
      <c r="DOG281" s="732"/>
      <c r="DOH281" s="732"/>
      <c r="DOI281" s="732"/>
      <c r="DOJ281" s="732"/>
      <c r="DOK281" s="732"/>
      <c r="DOL281" s="732"/>
      <c r="DOM281" s="732"/>
      <c r="DON281" s="732"/>
      <c r="DOO281" s="732"/>
      <c r="DOP281" s="732"/>
      <c r="DOQ281" s="732"/>
      <c r="DOR281" s="732"/>
      <c r="DOS281" s="732"/>
      <c r="DOT281" s="732"/>
      <c r="DOU281" s="732"/>
      <c r="DOV281" s="732"/>
      <c r="DOW281" s="733"/>
      <c r="DOX281" s="733"/>
      <c r="DOY281" s="733"/>
      <c r="DOZ281" s="733"/>
      <c r="DPA281" s="733"/>
      <c r="DPB281" s="732"/>
      <c r="DPC281" s="732"/>
      <c r="DPD281" s="733"/>
      <c r="DPE281" s="733"/>
      <c r="DPF281" s="732"/>
      <c r="DPG281" s="732"/>
      <c r="DPH281" s="733"/>
      <c r="DPI281" s="733"/>
      <c r="DPJ281" s="732"/>
      <c r="DPK281" s="732"/>
      <c r="DPL281" s="732"/>
      <c r="DPM281" s="732"/>
      <c r="DPN281" s="732"/>
      <c r="DPO281" s="732"/>
      <c r="DPP281" s="732"/>
      <c r="DPQ281" s="733"/>
      <c r="DPR281" s="733"/>
      <c r="DPS281" s="732"/>
      <c r="DPT281" s="732"/>
      <c r="DPU281" s="733"/>
      <c r="DPV281" s="733"/>
      <c r="DPW281" s="732"/>
      <c r="DPX281" s="732"/>
      <c r="DPY281" s="732"/>
      <c r="DPZ281" s="732"/>
      <c r="DQA281" s="732"/>
      <c r="DQB281" s="731"/>
      <c r="DQC281" s="734"/>
      <c r="DQD281" s="732"/>
      <c r="DQE281" s="732"/>
      <c r="DQF281" s="732"/>
      <c r="DQG281" s="732"/>
      <c r="DQH281" s="732"/>
      <c r="DQI281" s="732"/>
      <c r="DQJ281" s="732"/>
      <c r="DQK281" s="735"/>
      <c r="DQL281" s="735"/>
      <c r="DQM281" s="735"/>
      <c r="DQN281" s="735"/>
      <c r="DQO281" s="735"/>
      <c r="DQP281" s="735"/>
      <c r="DQQ281" s="735"/>
      <c r="DQR281" s="735"/>
      <c r="DQS281" s="735"/>
      <c r="DQT281" s="735"/>
      <c r="DQU281" s="735"/>
      <c r="DQV281" s="735"/>
      <c r="DQW281" s="735"/>
      <c r="DQX281" s="735"/>
      <c r="DQY281" s="735"/>
      <c r="DQZ281" s="735"/>
      <c r="DRA281" s="735"/>
      <c r="DRB281" s="735"/>
      <c r="DRC281" s="735"/>
      <c r="DRD281" s="735"/>
      <c r="DRE281" s="735"/>
      <c r="DRF281" s="735"/>
      <c r="DRG281" s="735"/>
      <c r="DRH281" s="735"/>
      <c r="DRI281" s="735"/>
      <c r="DRJ281" s="735"/>
      <c r="DRK281" s="735"/>
      <c r="DRL281" s="735"/>
      <c r="DRM281" s="735"/>
      <c r="DRN281" s="735"/>
      <c r="DRO281" s="735"/>
      <c r="DRP281" s="735"/>
      <c r="DRQ281" s="735"/>
      <c r="DRR281" s="735"/>
      <c r="DRS281" s="735"/>
      <c r="DRT281" s="735"/>
      <c r="DRU281" s="735"/>
      <c r="DRV281" s="735"/>
      <c r="DRW281" s="735"/>
      <c r="DRX281" s="735"/>
      <c r="DRY281" s="735"/>
      <c r="DRZ281" s="735"/>
      <c r="DSA281" s="735"/>
      <c r="DSB281" s="735"/>
      <c r="DSC281" s="732"/>
      <c r="DSD281" s="732"/>
      <c r="DSE281" s="732"/>
      <c r="DSF281" s="732"/>
      <c r="DSG281" s="732"/>
      <c r="DSH281" s="732"/>
      <c r="DSI281" s="732"/>
      <c r="DSJ281" s="732"/>
      <c r="DSK281" s="732"/>
      <c r="DSL281" s="732"/>
      <c r="DSM281" s="732"/>
      <c r="DSN281" s="732"/>
      <c r="DSO281" s="732"/>
      <c r="DSP281" s="732"/>
      <c r="DSQ281" s="732"/>
      <c r="DSR281" s="732"/>
      <c r="DSS281" s="732"/>
      <c r="DST281" s="732"/>
      <c r="DSU281" s="732"/>
      <c r="DSV281" s="732"/>
      <c r="DSW281" s="732"/>
      <c r="DSX281" s="732"/>
      <c r="DSY281" s="732"/>
      <c r="DSZ281" s="732"/>
      <c r="DTA281" s="733"/>
      <c r="DTB281" s="733"/>
      <c r="DTC281" s="733"/>
      <c r="DTD281" s="733"/>
      <c r="DTE281" s="733"/>
      <c r="DTF281" s="732"/>
      <c r="DTG281" s="732"/>
      <c r="DTH281" s="733"/>
      <c r="DTI281" s="733"/>
      <c r="DTJ281" s="732"/>
      <c r="DTK281" s="732"/>
      <c r="DTL281" s="733"/>
      <c r="DTM281" s="733"/>
      <c r="DTN281" s="732"/>
      <c r="DTO281" s="732"/>
      <c r="DTP281" s="732"/>
      <c r="DTQ281" s="732"/>
      <c r="DTR281" s="732"/>
      <c r="DTS281" s="732"/>
      <c r="DTT281" s="732"/>
      <c r="DTU281" s="733"/>
      <c r="DTV281" s="733"/>
      <c r="DTW281" s="732"/>
      <c r="DTX281" s="732"/>
      <c r="DTY281" s="733"/>
      <c r="DTZ281" s="733"/>
      <c r="DUA281" s="732"/>
      <c r="DUB281" s="732"/>
      <c r="DUC281" s="732"/>
      <c r="DUD281" s="732"/>
      <c r="DUE281" s="732"/>
      <c r="DUF281" s="731"/>
      <c r="DUG281" s="734"/>
      <c r="DUH281" s="732"/>
      <c r="DUI281" s="732"/>
      <c r="DUJ281" s="732"/>
      <c r="DUK281" s="732"/>
      <c r="DUL281" s="732"/>
      <c r="DUM281" s="732"/>
      <c r="DUN281" s="732"/>
      <c r="DUO281" s="735"/>
      <c r="DUP281" s="735"/>
      <c r="DUQ281" s="735"/>
      <c r="DUR281" s="735"/>
      <c r="DUS281" s="735"/>
      <c r="DUT281" s="735"/>
      <c r="DUU281" s="735"/>
      <c r="DUV281" s="735"/>
      <c r="DUW281" s="735"/>
      <c r="DUX281" s="735"/>
      <c r="DUY281" s="735"/>
      <c r="DUZ281" s="735"/>
      <c r="DVA281" s="735"/>
      <c r="DVB281" s="735"/>
      <c r="DVC281" s="735"/>
      <c r="DVD281" s="735"/>
      <c r="DVE281" s="735"/>
      <c r="DVF281" s="735"/>
      <c r="DVG281" s="735"/>
      <c r="DVH281" s="735"/>
      <c r="DVI281" s="735"/>
      <c r="DVJ281" s="735"/>
      <c r="DVK281" s="735"/>
      <c r="DVL281" s="735"/>
      <c r="DVM281" s="735"/>
      <c r="DVN281" s="735"/>
      <c r="DVO281" s="735"/>
      <c r="DVP281" s="735"/>
      <c r="DVQ281" s="735"/>
      <c r="DVR281" s="735"/>
      <c r="DVS281" s="735"/>
      <c r="DVT281" s="735"/>
      <c r="DVU281" s="735"/>
      <c r="DVV281" s="735"/>
      <c r="DVW281" s="735"/>
      <c r="DVX281" s="735"/>
      <c r="DVY281" s="735"/>
      <c r="DVZ281" s="735"/>
      <c r="DWA281" s="735"/>
      <c r="DWB281" s="735"/>
      <c r="DWC281" s="735"/>
      <c r="DWD281" s="735"/>
      <c r="DWE281" s="735"/>
      <c r="DWF281" s="735"/>
      <c r="DWG281" s="732"/>
      <c r="DWH281" s="732"/>
      <c r="DWI281" s="732"/>
      <c r="DWJ281" s="732"/>
      <c r="DWK281" s="732"/>
      <c r="DWL281" s="732"/>
      <c r="DWM281" s="732"/>
      <c r="DWN281" s="732"/>
      <c r="DWO281" s="732"/>
      <c r="DWP281" s="732"/>
      <c r="DWQ281" s="732"/>
      <c r="DWR281" s="732"/>
      <c r="DWS281" s="732"/>
      <c r="DWT281" s="732"/>
      <c r="DWU281" s="732"/>
      <c r="DWV281" s="732"/>
      <c r="DWW281" s="732"/>
      <c r="DWX281" s="732"/>
      <c r="DWY281" s="732"/>
      <c r="DWZ281" s="732"/>
      <c r="DXA281" s="732"/>
      <c r="DXB281" s="732"/>
      <c r="DXC281" s="732"/>
      <c r="DXD281" s="732"/>
      <c r="DXE281" s="733"/>
      <c r="DXF281" s="733"/>
      <c r="DXG281" s="733"/>
      <c r="DXH281" s="733"/>
      <c r="DXI281" s="733"/>
      <c r="DXJ281" s="732"/>
      <c r="DXK281" s="732"/>
      <c r="DXL281" s="733"/>
      <c r="DXM281" s="733"/>
      <c r="DXN281" s="732"/>
      <c r="DXO281" s="732"/>
      <c r="DXP281" s="733"/>
      <c r="DXQ281" s="733"/>
      <c r="DXR281" s="732"/>
      <c r="DXS281" s="732"/>
      <c r="DXT281" s="732"/>
      <c r="DXU281" s="732"/>
      <c r="DXV281" s="732"/>
      <c r="DXW281" s="732"/>
      <c r="DXX281" s="732"/>
      <c r="DXY281" s="733"/>
      <c r="DXZ281" s="733"/>
      <c r="DYA281" s="732"/>
      <c r="DYB281" s="732"/>
      <c r="DYC281" s="733"/>
      <c r="DYD281" s="733"/>
      <c r="DYE281" s="732"/>
      <c r="DYF281" s="732"/>
      <c r="DYG281" s="732"/>
      <c r="DYH281" s="732"/>
      <c r="DYI281" s="732"/>
      <c r="DYJ281" s="731"/>
      <c r="DYK281" s="734"/>
      <c r="DYL281" s="732"/>
      <c r="DYM281" s="732"/>
      <c r="DYN281" s="732"/>
      <c r="DYO281" s="732"/>
      <c r="DYP281" s="732"/>
      <c r="DYQ281" s="732"/>
      <c r="DYR281" s="732"/>
      <c r="DYS281" s="735"/>
      <c r="DYT281" s="735"/>
      <c r="DYU281" s="735"/>
      <c r="DYV281" s="735"/>
      <c r="DYW281" s="735"/>
      <c r="DYX281" s="735"/>
      <c r="DYY281" s="735"/>
      <c r="DYZ281" s="735"/>
      <c r="DZA281" s="735"/>
      <c r="DZB281" s="735"/>
      <c r="DZC281" s="735"/>
      <c r="DZD281" s="735"/>
      <c r="DZE281" s="735"/>
      <c r="DZF281" s="735"/>
      <c r="DZG281" s="735"/>
      <c r="DZH281" s="735"/>
      <c r="DZI281" s="735"/>
      <c r="DZJ281" s="735"/>
      <c r="DZK281" s="735"/>
      <c r="DZL281" s="735"/>
      <c r="DZM281" s="735"/>
      <c r="DZN281" s="735"/>
      <c r="DZO281" s="735"/>
      <c r="DZP281" s="735"/>
      <c r="DZQ281" s="735"/>
      <c r="DZR281" s="735"/>
      <c r="DZS281" s="735"/>
      <c r="DZT281" s="735"/>
      <c r="DZU281" s="735"/>
      <c r="DZV281" s="735"/>
      <c r="DZW281" s="735"/>
      <c r="DZX281" s="735"/>
      <c r="DZY281" s="735"/>
      <c r="DZZ281" s="735"/>
      <c r="EAA281" s="735"/>
      <c r="EAB281" s="735"/>
      <c r="EAC281" s="735"/>
      <c r="EAD281" s="735"/>
      <c r="EAE281" s="735"/>
      <c r="EAF281" s="735"/>
      <c r="EAG281" s="735"/>
      <c r="EAH281" s="735"/>
      <c r="EAI281" s="735"/>
      <c r="EAJ281" s="735"/>
      <c r="EAK281" s="732"/>
      <c r="EAL281" s="732"/>
      <c r="EAM281" s="732"/>
      <c r="EAN281" s="732"/>
      <c r="EAO281" s="732"/>
      <c r="EAP281" s="732"/>
      <c r="EAQ281" s="732"/>
      <c r="EAR281" s="732"/>
      <c r="EAS281" s="732"/>
      <c r="EAT281" s="732"/>
      <c r="EAU281" s="732"/>
      <c r="EAV281" s="732"/>
      <c r="EAW281" s="732"/>
      <c r="EAX281" s="732"/>
      <c r="EAY281" s="732"/>
      <c r="EAZ281" s="732"/>
      <c r="EBA281" s="732"/>
      <c r="EBB281" s="732"/>
      <c r="EBC281" s="732"/>
      <c r="EBD281" s="732"/>
      <c r="EBE281" s="732"/>
      <c r="EBF281" s="732"/>
      <c r="EBG281" s="732"/>
      <c r="EBH281" s="732"/>
      <c r="EBI281" s="733"/>
      <c r="EBJ281" s="733"/>
      <c r="EBK281" s="733"/>
      <c r="EBL281" s="733"/>
      <c r="EBM281" s="733"/>
      <c r="EBN281" s="732"/>
      <c r="EBO281" s="732"/>
      <c r="EBP281" s="733"/>
      <c r="EBQ281" s="733"/>
      <c r="EBR281" s="732"/>
      <c r="EBS281" s="732"/>
      <c r="EBT281" s="733"/>
      <c r="EBU281" s="733"/>
      <c r="EBV281" s="732"/>
      <c r="EBW281" s="732"/>
      <c r="EBX281" s="732"/>
      <c r="EBY281" s="732"/>
      <c r="EBZ281" s="732"/>
      <c r="ECA281" s="732"/>
      <c r="ECB281" s="732"/>
      <c r="ECC281" s="733"/>
      <c r="ECD281" s="733"/>
      <c r="ECE281" s="732"/>
      <c r="ECF281" s="732"/>
      <c r="ECG281" s="733"/>
      <c r="ECH281" s="733"/>
      <c r="ECI281" s="732"/>
      <c r="ECJ281" s="732"/>
      <c r="ECK281" s="732"/>
      <c r="ECL281" s="732"/>
      <c r="ECM281" s="732"/>
      <c r="ECN281" s="731"/>
      <c r="ECO281" s="734"/>
      <c r="ECP281" s="732"/>
      <c r="ECQ281" s="732"/>
      <c r="ECR281" s="732"/>
      <c r="ECS281" s="732"/>
      <c r="ECT281" s="732"/>
      <c r="ECU281" s="732"/>
      <c r="ECV281" s="732"/>
      <c r="ECW281" s="735"/>
      <c r="ECX281" s="735"/>
      <c r="ECY281" s="735"/>
      <c r="ECZ281" s="735"/>
      <c r="EDA281" s="735"/>
      <c r="EDB281" s="735"/>
      <c r="EDC281" s="735"/>
      <c r="EDD281" s="735"/>
      <c r="EDE281" s="735"/>
      <c r="EDF281" s="735"/>
      <c r="EDG281" s="735"/>
      <c r="EDH281" s="735"/>
      <c r="EDI281" s="735"/>
      <c r="EDJ281" s="735"/>
      <c r="EDK281" s="735"/>
      <c r="EDL281" s="735"/>
      <c r="EDM281" s="735"/>
      <c r="EDN281" s="735"/>
      <c r="EDO281" s="735"/>
      <c r="EDP281" s="735"/>
      <c r="EDQ281" s="735"/>
      <c r="EDR281" s="735"/>
      <c r="EDS281" s="735"/>
      <c r="EDT281" s="735"/>
      <c r="EDU281" s="735"/>
      <c r="EDV281" s="735"/>
      <c r="EDW281" s="735"/>
      <c r="EDX281" s="735"/>
      <c r="EDY281" s="735"/>
      <c r="EDZ281" s="735"/>
      <c r="EEA281" s="735"/>
      <c r="EEB281" s="735"/>
      <c r="EEC281" s="735"/>
      <c r="EED281" s="735"/>
      <c r="EEE281" s="735"/>
      <c r="EEF281" s="735"/>
      <c r="EEG281" s="735"/>
      <c r="EEH281" s="735"/>
      <c r="EEI281" s="735"/>
      <c r="EEJ281" s="735"/>
      <c r="EEK281" s="735"/>
      <c r="EEL281" s="735"/>
      <c r="EEM281" s="735"/>
      <c r="EEN281" s="735"/>
      <c r="EEO281" s="732"/>
      <c r="EEP281" s="732"/>
      <c r="EEQ281" s="732"/>
      <c r="EER281" s="732"/>
      <c r="EES281" s="732"/>
      <c r="EET281" s="732"/>
      <c r="EEU281" s="732"/>
      <c r="EEV281" s="732"/>
      <c r="EEW281" s="732"/>
      <c r="EEX281" s="732"/>
      <c r="EEY281" s="732"/>
      <c r="EEZ281" s="732"/>
      <c r="EFA281" s="732"/>
      <c r="EFB281" s="732"/>
      <c r="EFC281" s="732"/>
      <c r="EFD281" s="732"/>
      <c r="EFE281" s="732"/>
      <c r="EFF281" s="732"/>
      <c r="EFG281" s="732"/>
      <c r="EFH281" s="732"/>
      <c r="EFI281" s="732"/>
      <c r="EFJ281" s="732"/>
      <c r="EFK281" s="732"/>
      <c r="EFL281" s="732"/>
      <c r="EFM281" s="733"/>
      <c r="EFN281" s="733"/>
      <c r="EFO281" s="733"/>
      <c r="EFP281" s="733"/>
      <c r="EFQ281" s="733"/>
      <c r="EFR281" s="732"/>
      <c r="EFS281" s="732"/>
      <c r="EFT281" s="733"/>
      <c r="EFU281" s="733"/>
      <c r="EFV281" s="732"/>
      <c r="EFW281" s="732"/>
      <c r="EFX281" s="733"/>
      <c r="EFY281" s="733"/>
      <c r="EFZ281" s="732"/>
      <c r="EGA281" s="732"/>
      <c r="EGB281" s="732"/>
      <c r="EGC281" s="732"/>
      <c r="EGD281" s="732"/>
      <c r="EGE281" s="732"/>
      <c r="EGF281" s="732"/>
      <c r="EGG281" s="733"/>
      <c r="EGH281" s="733"/>
      <c r="EGI281" s="732"/>
      <c r="EGJ281" s="732"/>
      <c r="EGK281" s="733"/>
      <c r="EGL281" s="733"/>
      <c r="EGM281" s="732"/>
      <c r="EGN281" s="732"/>
      <c r="EGO281" s="732"/>
      <c r="EGP281" s="732"/>
      <c r="EGQ281" s="732"/>
      <c r="EGR281" s="731"/>
      <c r="EGS281" s="734"/>
      <c r="EGT281" s="732"/>
      <c r="EGU281" s="732"/>
      <c r="EGV281" s="732"/>
      <c r="EGW281" s="732"/>
      <c r="EGX281" s="732"/>
      <c r="EGY281" s="732"/>
      <c r="EGZ281" s="732"/>
      <c r="EHA281" s="735"/>
      <c r="EHB281" s="735"/>
      <c r="EHC281" s="735"/>
      <c r="EHD281" s="735"/>
      <c r="EHE281" s="735"/>
      <c r="EHF281" s="735"/>
      <c r="EHG281" s="735"/>
      <c r="EHH281" s="735"/>
      <c r="EHI281" s="735"/>
      <c r="EHJ281" s="735"/>
      <c r="EHK281" s="735"/>
      <c r="EHL281" s="735"/>
      <c r="EHM281" s="735"/>
      <c r="EHN281" s="735"/>
      <c r="EHO281" s="735"/>
      <c r="EHP281" s="735"/>
      <c r="EHQ281" s="735"/>
      <c r="EHR281" s="735"/>
      <c r="EHS281" s="735"/>
      <c r="EHT281" s="735"/>
      <c r="EHU281" s="735"/>
      <c r="EHV281" s="735"/>
      <c r="EHW281" s="735"/>
      <c r="EHX281" s="735"/>
      <c r="EHY281" s="735"/>
      <c r="EHZ281" s="735"/>
      <c r="EIA281" s="735"/>
      <c r="EIB281" s="735"/>
      <c r="EIC281" s="735"/>
      <c r="EID281" s="735"/>
      <c r="EIE281" s="735"/>
      <c r="EIF281" s="735"/>
      <c r="EIG281" s="735"/>
      <c r="EIH281" s="735"/>
      <c r="EII281" s="735"/>
      <c r="EIJ281" s="735"/>
      <c r="EIK281" s="735"/>
      <c r="EIL281" s="735"/>
      <c r="EIM281" s="735"/>
      <c r="EIN281" s="735"/>
      <c r="EIO281" s="735"/>
      <c r="EIP281" s="735"/>
      <c r="EIQ281" s="735"/>
      <c r="EIR281" s="735"/>
      <c r="EIS281" s="732"/>
      <c r="EIT281" s="732"/>
      <c r="EIU281" s="732"/>
      <c r="EIV281" s="732"/>
      <c r="EIW281" s="732"/>
      <c r="EIX281" s="732"/>
      <c r="EIY281" s="732"/>
      <c r="EIZ281" s="732"/>
      <c r="EJA281" s="732"/>
      <c r="EJB281" s="732"/>
      <c r="EJC281" s="732"/>
      <c r="EJD281" s="732"/>
      <c r="EJE281" s="732"/>
      <c r="EJF281" s="732"/>
      <c r="EJG281" s="732"/>
      <c r="EJH281" s="732"/>
      <c r="EJI281" s="732"/>
      <c r="EJJ281" s="732"/>
      <c r="EJK281" s="732"/>
      <c r="EJL281" s="732"/>
      <c r="EJM281" s="732"/>
      <c r="EJN281" s="732"/>
      <c r="EJO281" s="732"/>
      <c r="EJP281" s="732"/>
      <c r="EJQ281" s="733"/>
      <c r="EJR281" s="733"/>
      <c r="EJS281" s="733"/>
      <c r="EJT281" s="733"/>
      <c r="EJU281" s="733"/>
      <c r="EJV281" s="732"/>
      <c r="EJW281" s="732"/>
      <c r="EJX281" s="733"/>
      <c r="EJY281" s="733"/>
      <c r="EJZ281" s="732"/>
      <c r="EKA281" s="732"/>
      <c r="EKB281" s="733"/>
      <c r="EKC281" s="733"/>
      <c r="EKD281" s="732"/>
      <c r="EKE281" s="732"/>
      <c r="EKF281" s="732"/>
      <c r="EKG281" s="732"/>
      <c r="EKH281" s="732"/>
      <c r="EKI281" s="732"/>
      <c r="EKJ281" s="732"/>
      <c r="EKK281" s="733"/>
      <c r="EKL281" s="733"/>
      <c r="EKM281" s="732"/>
      <c r="EKN281" s="732"/>
      <c r="EKO281" s="733"/>
      <c r="EKP281" s="733"/>
      <c r="EKQ281" s="732"/>
      <c r="EKR281" s="732"/>
      <c r="EKS281" s="732"/>
      <c r="EKT281" s="732"/>
      <c r="EKU281" s="732"/>
      <c r="EKV281" s="731"/>
      <c r="EKW281" s="734"/>
      <c r="EKX281" s="732"/>
      <c r="EKY281" s="732"/>
      <c r="EKZ281" s="732"/>
      <c r="ELA281" s="732"/>
      <c r="ELB281" s="732"/>
      <c r="ELC281" s="732"/>
      <c r="ELD281" s="732"/>
      <c r="ELE281" s="735"/>
      <c r="ELF281" s="735"/>
      <c r="ELG281" s="735"/>
      <c r="ELH281" s="735"/>
      <c r="ELI281" s="735"/>
      <c r="ELJ281" s="735"/>
      <c r="ELK281" s="735"/>
      <c r="ELL281" s="735"/>
      <c r="ELM281" s="735"/>
      <c r="ELN281" s="735"/>
      <c r="ELO281" s="735"/>
      <c r="ELP281" s="735"/>
      <c r="ELQ281" s="735"/>
      <c r="ELR281" s="735"/>
      <c r="ELS281" s="735"/>
      <c r="ELT281" s="735"/>
      <c r="ELU281" s="735"/>
      <c r="ELV281" s="735"/>
      <c r="ELW281" s="735"/>
      <c r="ELX281" s="735"/>
      <c r="ELY281" s="735"/>
      <c r="ELZ281" s="735"/>
      <c r="EMA281" s="735"/>
      <c r="EMB281" s="735"/>
      <c r="EMC281" s="735"/>
      <c r="EMD281" s="735"/>
      <c r="EME281" s="735"/>
      <c r="EMF281" s="735"/>
      <c r="EMG281" s="735"/>
      <c r="EMH281" s="735"/>
      <c r="EMI281" s="735"/>
      <c r="EMJ281" s="735"/>
      <c r="EMK281" s="735"/>
      <c r="EML281" s="735"/>
      <c r="EMM281" s="735"/>
      <c r="EMN281" s="735"/>
      <c r="EMO281" s="735"/>
      <c r="EMP281" s="735"/>
      <c r="EMQ281" s="735"/>
      <c r="EMR281" s="735"/>
      <c r="EMS281" s="735"/>
      <c r="EMT281" s="735"/>
      <c r="EMU281" s="735"/>
      <c r="EMV281" s="735"/>
      <c r="EMW281" s="732"/>
      <c r="EMX281" s="732"/>
      <c r="EMY281" s="732"/>
      <c r="EMZ281" s="732"/>
      <c r="ENA281" s="732"/>
      <c r="ENB281" s="732"/>
      <c r="ENC281" s="732"/>
      <c r="END281" s="732"/>
      <c r="ENE281" s="732"/>
      <c r="ENF281" s="732"/>
      <c r="ENG281" s="732"/>
      <c r="ENH281" s="732"/>
      <c r="ENI281" s="732"/>
      <c r="ENJ281" s="732"/>
      <c r="ENK281" s="732"/>
      <c r="ENL281" s="732"/>
      <c r="ENM281" s="732"/>
      <c r="ENN281" s="732"/>
      <c r="ENO281" s="732"/>
      <c r="ENP281" s="732"/>
      <c r="ENQ281" s="732"/>
      <c r="ENR281" s="732"/>
      <c r="ENS281" s="732"/>
      <c r="ENT281" s="732"/>
      <c r="ENU281" s="733"/>
      <c r="ENV281" s="733"/>
      <c r="ENW281" s="733"/>
      <c r="ENX281" s="733"/>
      <c r="ENY281" s="733"/>
      <c r="ENZ281" s="732"/>
      <c r="EOA281" s="732"/>
      <c r="EOB281" s="733"/>
      <c r="EOC281" s="733"/>
      <c r="EOD281" s="732"/>
      <c r="EOE281" s="732"/>
      <c r="EOF281" s="733"/>
      <c r="EOG281" s="733"/>
      <c r="EOH281" s="732"/>
      <c r="EOI281" s="732"/>
      <c r="EOJ281" s="732"/>
      <c r="EOK281" s="732"/>
      <c r="EOL281" s="732"/>
      <c r="EOM281" s="732"/>
      <c r="EON281" s="732"/>
      <c r="EOO281" s="733"/>
      <c r="EOP281" s="733"/>
      <c r="EOQ281" s="732"/>
      <c r="EOR281" s="732"/>
      <c r="EOS281" s="733"/>
      <c r="EOT281" s="733"/>
      <c r="EOU281" s="732"/>
      <c r="EOV281" s="732"/>
      <c r="EOW281" s="732"/>
      <c r="EOX281" s="732"/>
      <c r="EOY281" s="732"/>
      <c r="EOZ281" s="731"/>
      <c r="EPA281" s="734"/>
      <c r="EPB281" s="732"/>
      <c r="EPC281" s="732"/>
      <c r="EPD281" s="732"/>
      <c r="EPE281" s="732"/>
      <c r="EPF281" s="732"/>
      <c r="EPG281" s="732"/>
      <c r="EPH281" s="732"/>
      <c r="EPI281" s="735"/>
      <c r="EPJ281" s="735"/>
      <c r="EPK281" s="735"/>
      <c r="EPL281" s="735"/>
      <c r="EPM281" s="735"/>
      <c r="EPN281" s="735"/>
      <c r="EPO281" s="735"/>
      <c r="EPP281" s="735"/>
      <c r="EPQ281" s="735"/>
      <c r="EPR281" s="735"/>
      <c r="EPS281" s="735"/>
      <c r="EPT281" s="735"/>
      <c r="EPU281" s="735"/>
      <c r="EPV281" s="735"/>
      <c r="EPW281" s="735"/>
      <c r="EPX281" s="735"/>
      <c r="EPY281" s="735"/>
      <c r="EPZ281" s="735"/>
      <c r="EQA281" s="735"/>
      <c r="EQB281" s="735"/>
      <c r="EQC281" s="735"/>
      <c r="EQD281" s="735"/>
      <c r="EQE281" s="735"/>
      <c r="EQF281" s="735"/>
      <c r="EQG281" s="735"/>
      <c r="EQH281" s="735"/>
      <c r="EQI281" s="735"/>
      <c r="EQJ281" s="735"/>
      <c r="EQK281" s="735"/>
      <c r="EQL281" s="735"/>
      <c r="EQM281" s="735"/>
      <c r="EQN281" s="735"/>
      <c r="EQO281" s="735"/>
      <c r="EQP281" s="735"/>
      <c r="EQQ281" s="735"/>
      <c r="EQR281" s="735"/>
      <c r="EQS281" s="735"/>
      <c r="EQT281" s="735"/>
      <c r="EQU281" s="735"/>
      <c r="EQV281" s="735"/>
      <c r="EQW281" s="735"/>
      <c r="EQX281" s="735"/>
      <c r="EQY281" s="735"/>
      <c r="EQZ281" s="735"/>
      <c r="ERA281" s="732"/>
      <c r="ERB281" s="732"/>
      <c r="ERC281" s="732"/>
      <c r="ERD281" s="732"/>
      <c r="ERE281" s="732"/>
      <c r="ERF281" s="732"/>
      <c r="ERG281" s="732"/>
      <c r="ERH281" s="732"/>
      <c r="ERI281" s="732"/>
      <c r="ERJ281" s="732"/>
      <c r="ERK281" s="732"/>
      <c r="ERL281" s="732"/>
      <c r="ERM281" s="732"/>
      <c r="ERN281" s="732"/>
      <c r="ERO281" s="732"/>
      <c r="ERP281" s="732"/>
      <c r="ERQ281" s="732"/>
      <c r="ERR281" s="732"/>
      <c r="ERS281" s="732"/>
      <c r="ERT281" s="732"/>
      <c r="ERU281" s="732"/>
      <c r="ERV281" s="732"/>
      <c r="ERW281" s="732"/>
      <c r="ERX281" s="732"/>
      <c r="ERY281" s="733"/>
      <c r="ERZ281" s="733"/>
      <c r="ESA281" s="733"/>
      <c r="ESB281" s="733"/>
      <c r="ESC281" s="733"/>
      <c r="ESD281" s="732"/>
      <c r="ESE281" s="732"/>
      <c r="ESF281" s="733"/>
      <c r="ESG281" s="733"/>
      <c r="ESH281" s="732"/>
      <c r="ESI281" s="732"/>
      <c r="ESJ281" s="733"/>
      <c r="ESK281" s="733"/>
      <c r="ESL281" s="732"/>
      <c r="ESM281" s="732"/>
      <c r="ESN281" s="732"/>
      <c r="ESO281" s="732"/>
      <c r="ESP281" s="732"/>
      <c r="ESQ281" s="732"/>
      <c r="ESR281" s="732"/>
      <c r="ESS281" s="733"/>
      <c r="EST281" s="733"/>
      <c r="ESU281" s="732"/>
      <c r="ESV281" s="732"/>
      <c r="ESW281" s="733"/>
      <c r="ESX281" s="733"/>
      <c r="ESY281" s="732"/>
      <c r="ESZ281" s="732"/>
      <c r="ETA281" s="732"/>
      <c r="ETB281" s="732"/>
      <c r="ETC281" s="732"/>
      <c r="ETD281" s="731"/>
      <c r="ETE281" s="734"/>
      <c r="ETF281" s="732"/>
      <c r="ETG281" s="732"/>
      <c r="ETH281" s="732"/>
      <c r="ETI281" s="732"/>
      <c r="ETJ281" s="732"/>
      <c r="ETK281" s="732"/>
      <c r="ETL281" s="732"/>
      <c r="ETM281" s="735"/>
      <c r="ETN281" s="735"/>
      <c r="ETO281" s="735"/>
      <c r="ETP281" s="735"/>
      <c r="ETQ281" s="735"/>
      <c r="ETR281" s="735"/>
      <c r="ETS281" s="735"/>
      <c r="ETT281" s="735"/>
      <c r="ETU281" s="735"/>
      <c r="ETV281" s="735"/>
      <c r="ETW281" s="735"/>
      <c r="ETX281" s="735"/>
      <c r="ETY281" s="735"/>
      <c r="ETZ281" s="735"/>
      <c r="EUA281" s="735"/>
      <c r="EUB281" s="735"/>
      <c r="EUC281" s="735"/>
      <c r="EUD281" s="735"/>
      <c r="EUE281" s="735"/>
      <c r="EUF281" s="735"/>
      <c r="EUG281" s="735"/>
      <c r="EUH281" s="735"/>
      <c r="EUI281" s="735"/>
      <c r="EUJ281" s="735"/>
      <c r="EUK281" s="735"/>
      <c r="EUL281" s="735"/>
      <c r="EUM281" s="735"/>
      <c r="EUN281" s="735"/>
      <c r="EUO281" s="735"/>
      <c r="EUP281" s="735"/>
      <c r="EUQ281" s="735"/>
      <c r="EUR281" s="735"/>
      <c r="EUS281" s="735"/>
      <c r="EUT281" s="735"/>
      <c r="EUU281" s="735"/>
      <c r="EUV281" s="735"/>
      <c r="EUW281" s="735"/>
      <c r="EUX281" s="735"/>
      <c r="EUY281" s="735"/>
      <c r="EUZ281" s="735"/>
      <c r="EVA281" s="735"/>
      <c r="EVB281" s="735"/>
      <c r="EVC281" s="735"/>
      <c r="EVD281" s="735"/>
      <c r="EVE281" s="732"/>
      <c r="EVF281" s="732"/>
      <c r="EVG281" s="732"/>
      <c r="EVH281" s="732"/>
      <c r="EVI281" s="732"/>
      <c r="EVJ281" s="732"/>
      <c r="EVK281" s="732"/>
      <c r="EVL281" s="732"/>
      <c r="EVM281" s="732"/>
      <c r="EVN281" s="732"/>
      <c r="EVO281" s="732"/>
      <c r="EVP281" s="732"/>
      <c r="EVQ281" s="732"/>
      <c r="EVR281" s="732"/>
      <c r="EVS281" s="732"/>
      <c r="EVT281" s="732"/>
      <c r="EVU281" s="732"/>
      <c r="EVV281" s="732"/>
      <c r="EVW281" s="732"/>
      <c r="EVX281" s="732"/>
      <c r="EVY281" s="732"/>
      <c r="EVZ281" s="732"/>
      <c r="EWA281" s="732"/>
      <c r="EWB281" s="732"/>
      <c r="EWC281" s="733"/>
      <c r="EWD281" s="733"/>
      <c r="EWE281" s="733"/>
      <c r="EWF281" s="733"/>
      <c r="EWG281" s="733"/>
      <c r="EWH281" s="732"/>
      <c r="EWI281" s="732"/>
      <c r="EWJ281" s="733"/>
      <c r="EWK281" s="733"/>
      <c r="EWL281" s="732"/>
      <c r="EWM281" s="732"/>
      <c r="EWN281" s="733"/>
      <c r="EWO281" s="733"/>
      <c r="EWP281" s="732"/>
      <c r="EWQ281" s="732"/>
      <c r="EWR281" s="732"/>
      <c r="EWS281" s="732"/>
      <c r="EWT281" s="732"/>
      <c r="EWU281" s="732"/>
      <c r="EWV281" s="732"/>
      <c r="EWW281" s="733"/>
      <c r="EWX281" s="733"/>
      <c r="EWY281" s="732"/>
      <c r="EWZ281" s="732"/>
      <c r="EXA281" s="733"/>
      <c r="EXB281" s="733"/>
      <c r="EXC281" s="732"/>
      <c r="EXD281" s="732"/>
      <c r="EXE281" s="732"/>
      <c r="EXF281" s="732"/>
      <c r="EXG281" s="732"/>
      <c r="EXH281" s="731"/>
      <c r="EXI281" s="734"/>
      <c r="EXJ281" s="732"/>
      <c r="EXK281" s="732"/>
      <c r="EXL281" s="732"/>
      <c r="EXM281" s="732"/>
      <c r="EXN281" s="732"/>
      <c r="EXO281" s="732"/>
      <c r="EXP281" s="732"/>
      <c r="EXQ281" s="735"/>
      <c r="EXR281" s="735"/>
      <c r="EXS281" s="735"/>
      <c r="EXT281" s="735"/>
      <c r="EXU281" s="735"/>
      <c r="EXV281" s="735"/>
      <c r="EXW281" s="735"/>
      <c r="EXX281" s="735"/>
      <c r="EXY281" s="735"/>
      <c r="EXZ281" s="735"/>
      <c r="EYA281" s="735"/>
      <c r="EYB281" s="735"/>
      <c r="EYC281" s="735"/>
      <c r="EYD281" s="735"/>
      <c r="EYE281" s="735"/>
      <c r="EYF281" s="735"/>
      <c r="EYG281" s="735"/>
      <c r="EYH281" s="735"/>
      <c r="EYI281" s="735"/>
      <c r="EYJ281" s="735"/>
      <c r="EYK281" s="735"/>
      <c r="EYL281" s="735"/>
      <c r="EYM281" s="735"/>
      <c r="EYN281" s="735"/>
      <c r="EYO281" s="735"/>
      <c r="EYP281" s="735"/>
      <c r="EYQ281" s="735"/>
      <c r="EYR281" s="735"/>
      <c r="EYS281" s="735"/>
      <c r="EYT281" s="735"/>
      <c r="EYU281" s="735"/>
      <c r="EYV281" s="735"/>
      <c r="EYW281" s="735"/>
      <c r="EYX281" s="735"/>
      <c r="EYY281" s="735"/>
      <c r="EYZ281" s="735"/>
      <c r="EZA281" s="735"/>
      <c r="EZB281" s="735"/>
      <c r="EZC281" s="735"/>
      <c r="EZD281" s="735"/>
      <c r="EZE281" s="735"/>
      <c r="EZF281" s="735"/>
      <c r="EZG281" s="735"/>
      <c r="EZH281" s="735"/>
      <c r="EZI281" s="732"/>
      <c r="EZJ281" s="732"/>
      <c r="EZK281" s="732"/>
      <c r="EZL281" s="732"/>
      <c r="EZM281" s="732"/>
      <c r="EZN281" s="732"/>
      <c r="EZO281" s="732"/>
      <c r="EZP281" s="732"/>
      <c r="EZQ281" s="732"/>
      <c r="EZR281" s="732"/>
      <c r="EZS281" s="732"/>
      <c r="EZT281" s="732"/>
      <c r="EZU281" s="732"/>
      <c r="EZV281" s="732"/>
      <c r="EZW281" s="732"/>
      <c r="EZX281" s="732"/>
      <c r="EZY281" s="732"/>
      <c r="EZZ281" s="732"/>
      <c r="FAA281" s="732"/>
      <c r="FAB281" s="732"/>
      <c r="FAC281" s="732"/>
      <c r="FAD281" s="732"/>
      <c r="FAE281" s="732"/>
      <c r="FAF281" s="732"/>
      <c r="FAG281" s="733"/>
      <c r="FAH281" s="733"/>
      <c r="FAI281" s="733"/>
      <c r="FAJ281" s="733"/>
      <c r="FAK281" s="733"/>
      <c r="FAL281" s="732"/>
      <c r="FAM281" s="732"/>
      <c r="FAN281" s="733"/>
      <c r="FAO281" s="733"/>
      <c r="FAP281" s="732"/>
      <c r="FAQ281" s="732"/>
      <c r="FAR281" s="733"/>
      <c r="FAS281" s="733"/>
      <c r="FAT281" s="732"/>
      <c r="FAU281" s="732"/>
      <c r="FAV281" s="732"/>
      <c r="FAW281" s="732"/>
      <c r="FAX281" s="732"/>
      <c r="FAY281" s="732"/>
      <c r="FAZ281" s="732"/>
      <c r="FBA281" s="733"/>
      <c r="FBB281" s="733"/>
      <c r="FBC281" s="732"/>
      <c r="FBD281" s="732"/>
      <c r="FBE281" s="733"/>
      <c r="FBF281" s="733"/>
      <c r="FBG281" s="732"/>
      <c r="FBH281" s="732"/>
      <c r="FBI281" s="732"/>
      <c r="FBJ281" s="732"/>
      <c r="FBK281" s="732"/>
      <c r="FBL281" s="731"/>
      <c r="FBM281" s="734"/>
      <c r="FBN281" s="732"/>
      <c r="FBO281" s="732"/>
      <c r="FBP281" s="732"/>
      <c r="FBQ281" s="732"/>
      <c r="FBR281" s="732"/>
      <c r="FBS281" s="732"/>
      <c r="FBT281" s="732"/>
      <c r="FBU281" s="735"/>
      <c r="FBV281" s="735"/>
      <c r="FBW281" s="735"/>
      <c r="FBX281" s="735"/>
      <c r="FBY281" s="735"/>
      <c r="FBZ281" s="735"/>
      <c r="FCA281" s="735"/>
      <c r="FCB281" s="735"/>
      <c r="FCC281" s="735"/>
      <c r="FCD281" s="735"/>
      <c r="FCE281" s="735"/>
      <c r="FCF281" s="735"/>
      <c r="FCG281" s="735"/>
      <c r="FCH281" s="735"/>
      <c r="FCI281" s="735"/>
      <c r="FCJ281" s="735"/>
      <c r="FCK281" s="735"/>
      <c r="FCL281" s="735"/>
      <c r="FCM281" s="735"/>
      <c r="FCN281" s="735"/>
      <c r="FCO281" s="735"/>
      <c r="FCP281" s="735"/>
      <c r="FCQ281" s="735"/>
      <c r="FCR281" s="735"/>
      <c r="FCS281" s="735"/>
      <c r="FCT281" s="735"/>
      <c r="FCU281" s="735"/>
      <c r="FCV281" s="735"/>
      <c r="FCW281" s="735"/>
      <c r="FCX281" s="735"/>
      <c r="FCY281" s="735"/>
      <c r="FCZ281" s="735"/>
      <c r="FDA281" s="735"/>
      <c r="FDB281" s="735"/>
      <c r="FDC281" s="735"/>
      <c r="FDD281" s="735"/>
      <c r="FDE281" s="735"/>
      <c r="FDF281" s="735"/>
      <c r="FDG281" s="735"/>
      <c r="FDH281" s="735"/>
      <c r="FDI281" s="735"/>
      <c r="FDJ281" s="735"/>
      <c r="FDK281" s="735"/>
      <c r="FDL281" s="735"/>
      <c r="FDM281" s="732"/>
      <c r="FDN281" s="732"/>
      <c r="FDO281" s="732"/>
      <c r="FDP281" s="732"/>
      <c r="FDQ281" s="732"/>
      <c r="FDR281" s="732"/>
      <c r="FDS281" s="732"/>
      <c r="FDT281" s="732"/>
      <c r="FDU281" s="732"/>
      <c r="FDV281" s="732"/>
      <c r="FDW281" s="732"/>
      <c r="FDX281" s="732"/>
      <c r="FDY281" s="732"/>
      <c r="FDZ281" s="732"/>
      <c r="FEA281" s="732"/>
      <c r="FEB281" s="732"/>
      <c r="FEC281" s="732"/>
      <c r="FED281" s="732"/>
      <c r="FEE281" s="732"/>
      <c r="FEF281" s="732"/>
      <c r="FEG281" s="732"/>
      <c r="FEH281" s="732"/>
      <c r="FEI281" s="732"/>
      <c r="FEJ281" s="732"/>
      <c r="FEK281" s="733"/>
      <c r="FEL281" s="733"/>
      <c r="FEM281" s="733"/>
      <c r="FEN281" s="733"/>
      <c r="FEO281" s="733"/>
      <c r="FEP281" s="732"/>
      <c r="FEQ281" s="732"/>
      <c r="FER281" s="733"/>
      <c r="FES281" s="733"/>
      <c r="FET281" s="732"/>
      <c r="FEU281" s="732"/>
      <c r="FEV281" s="733"/>
      <c r="FEW281" s="733"/>
      <c r="FEX281" s="732"/>
      <c r="FEY281" s="732"/>
      <c r="FEZ281" s="732"/>
      <c r="FFA281" s="732"/>
      <c r="FFB281" s="732"/>
      <c r="FFC281" s="732"/>
      <c r="FFD281" s="732"/>
      <c r="FFE281" s="733"/>
      <c r="FFF281" s="733"/>
      <c r="FFG281" s="732"/>
      <c r="FFH281" s="732"/>
      <c r="FFI281" s="733"/>
      <c r="FFJ281" s="733"/>
      <c r="FFK281" s="732"/>
      <c r="FFL281" s="732"/>
      <c r="FFM281" s="732"/>
      <c r="FFN281" s="732"/>
      <c r="FFO281" s="732"/>
      <c r="FFP281" s="731"/>
      <c r="FFQ281" s="734"/>
      <c r="FFR281" s="732"/>
      <c r="FFS281" s="732"/>
      <c r="FFT281" s="732"/>
      <c r="FFU281" s="732"/>
      <c r="FFV281" s="732"/>
      <c r="FFW281" s="732"/>
      <c r="FFX281" s="732"/>
      <c r="FFY281" s="735"/>
      <c r="FFZ281" s="735"/>
      <c r="FGA281" s="735"/>
      <c r="FGB281" s="735"/>
      <c r="FGC281" s="735"/>
      <c r="FGD281" s="735"/>
      <c r="FGE281" s="735"/>
      <c r="FGF281" s="735"/>
      <c r="FGG281" s="735"/>
      <c r="FGH281" s="735"/>
      <c r="FGI281" s="735"/>
      <c r="FGJ281" s="735"/>
      <c r="FGK281" s="735"/>
      <c r="FGL281" s="735"/>
      <c r="FGM281" s="735"/>
      <c r="FGN281" s="735"/>
      <c r="FGO281" s="735"/>
      <c r="FGP281" s="735"/>
      <c r="FGQ281" s="735"/>
      <c r="FGR281" s="735"/>
      <c r="FGS281" s="735"/>
      <c r="FGT281" s="735"/>
      <c r="FGU281" s="735"/>
      <c r="FGV281" s="735"/>
      <c r="FGW281" s="735"/>
      <c r="FGX281" s="735"/>
      <c r="FGY281" s="735"/>
      <c r="FGZ281" s="735"/>
      <c r="FHA281" s="735"/>
      <c r="FHB281" s="735"/>
      <c r="FHC281" s="735"/>
      <c r="FHD281" s="735"/>
      <c r="FHE281" s="735"/>
      <c r="FHF281" s="735"/>
      <c r="FHG281" s="735"/>
      <c r="FHH281" s="735"/>
      <c r="FHI281" s="735"/>
      <c r="FHJ281" s="735"/>
      <c r="FHK281" s="735"/>
      <c r="FHL281" s="735"/>
      <c r="FHM281" s="735"/>
      <c r="FHN281" s="735"/>
      <c r="FHO281" s="735"/>
      <c r="FHP281" s="735"/>
      <c r="FHQ281" s="732"/>
      <c r="FHR281" s="732"/>
      <c r="FHS281" s="732"/>
      <c r="FHT281" s="732"/>
      <c r="FHU281" s="732"/>
      <c r="FHV281" s="732"/>
      <c r="FHW281" s="732"/>
      <c r="FHX281" s="732"/>
      <c r="FHY281" s="732"/>
      <c r="FHZ281" s="732"/>
      <c r="FIA281" s="732"/>
      <c r="FIB281" s="732"/>
      <c r="FIC281" s="732"/>
      <c r="FID281" s="732"/>
      <c r="FIE281" s="732"/>
      <c r="FIF281" s="732"/>
      <c r="FIG281" s="732"/>
      <c r="FIH281" s="732"/>
      <c r="FII281" s="732"/>
      <c r="FIJ281" s="732"/>
      <c r="FIK281" s="732"/>
      <c r="FIL281" s="732"/>
      <c r="FIM281" s="732"/>
      <c r="FIN281" s="732"/>
      <c r="FIO281" s="733"/>
      <c r="FIP281" s="733"/>
      <c r="FIQ281" s="733"/>
      <c r="FIR281" s="733"/>
      <c r="FIS281" s="733"/>
      <c r="FIT281" s="732"/>
      <c r="FIU281" s="732"/>
      <c r="FIV281" s="733"/>
      <c r="FIW281" s="733"/>
      <c r="FIX281" s="732"/>
      <c r="FIY281" s="732"/>
      <c r="FIZ281" s="733"/>
      <c r="FJA281" s="733"/>
      <c r="FJB281" s="732"/>
      <c r="FJC281" s="732"/>
      <c r="FJD281" s="732"/>
      <c r="FJE281" s="732"/>
      <c r="FJF281" s="732"/>
      <c r="FJG281" s="732"/>
      <c r="FJH281" s="732"/>
      <c r="FJI281" s="733"/>
      <c r="FJJ281" s="733"/>
      <c r="FJK281" s="732"/>
      <c r="FJL281" s="732"/>
      <c r="FJM281" s="733"/>
      <c r="FJN281" s="733"/>
      <c r="FJO281" s="732"/>
      <c r="FJP281" s="732"/>
      <c r="FJQ281" s="732"/>
      <c r="FJR281" s="732"/>
      <c r="FJS281" s="732"/>
      <c r="FJT281" s="731"/>
      <c r="FJU281" s="734"/>
      <c r="FJV281" s="732"/>
      <c r="FJW281" s="732"/>
      <c r="FJX281" s="732"/>
      <c r="FJY281" s="732"/>
      <c r="FJZ281" s="732"/>
      <c r="FKA281" s="732"/>
      <c r="FKB281" s="732"/>
      <c r="FKC281" s="735"/>
      <c r="FKD281" s="735"/>
      <c r="FKE281" s="735"/>
      <c r="FKF281" s="735"/>
      <c r="FKG281" s="735"/>
      <c r="FKH281" s="735"/>
      <c r="FKI281" s="735"/>
      <c r="FKJ281" s="735"/>
      <c r="FKK281" s="735"/>
      <c r="FKL281" s="735"/>
      <c r="FKM281" s="735"/>
      <c r="FKN281" s="735"/>
      <c r="FKO281" s="735"/>
      <c r="FKP281" s="735"/>
      <c r="FKQ281" s="735"/>
      <c r="FKR281" s="735"/>
      <c r="FKS281" s="735"/>
      <c r="FKT281" s="735"/>
      <c r="FKU281" s="735"/>
      <c r="FKV281" s="735"/>
      <c r="FKW281" s="735"/>
      <c r="FKX281" s="735"/>
      <c r="FKY281" s="735"/>
      <c r="FKZ281" s="735"/>
      <c r="FLA281" s="735"/>
      <c r="FLB281" s="735"/>
      <c r="FLC281" s="735"/>
      <c r="FLD281" s="735"/>
      <c r="FLE281" s="735"/>
      <c r="FLF281" s="735"/>
      <c r="FLG281" s="735"/>
      <c r="FLH281" s="735"/>
      <c r="FLI281" s="735"/>
      <c r="FLJ281" s="735"/>
      <c r="FLK281" s="735"/>
      <c r="FLL281" s="735"/>
      <c r="FLM281" s="735"/>
      <c r="FLN281" s="735"/>
      <c r="FLO281" s="735"/>
      <c r="FLP281" s="735"/>
      <c r="FLQ281" s="735"/>
      <c r="FLR281" s="735"/>
      <c r="FLS281" s="735"/>
      <c r="FLT281" s="735"/>
      <c r="FLU281" s="732"/>
      <c r="FLV281" s="732"/>
      <c r="FLW281" s="732"/>
      <c r="FLX281" s="732"/>
      <c r="FLY281" s="732"/>
      <c r="FLZ281" s="732"/>
      <c r="FMA281" s="732"/>
      <c r="FMB281" s="732"/>
      <c r="FMC281" s="732"/>
      <c r="FMD281" s="732"/>
      <c r="FME281" s="732"/>
      <c r="FMF281" s="732"/>
      <c r="FMG281" s="732"/>
      <c r="FMH281" s="732"/>
      <c r="FMI281" s="732"/>
      <c r="FMJ281" s="732"/>
      <c r="FMK281" s="732"/>
      <c r="FML281" s="732"/>
      <c r="FMM281" s="732"/>
      <c r="FMN281" s="732"/>
      <c r="FMO281" s="732"/>
      <c r="FMP281" s="732"/>
      <c r="FMQ281" s="732"/>
      <c r="FMR281" s="732"/>
      <c r="FMS281" s="733"/>
      <c r="FMT281" s="733"/>
      <c r="FMU281" s="733"/>
      <c r="FMV281" s="733"/>
      <c r="FMW281" s="733"/>
      <c r="FMX281" s="732"/>
      <c r="FMY281" s="732"/>
      <c r="FMZ281" s="733"/>
      <c r="FNA281" s="733"/>
      <c r="FNB281" s="732"/>
      <c r="FNC281" s="732"/>
      <c r="FND281" s="733"/>
      <c r="FNE281" s="733"/>
      <c r="FNF281" s="732"/>
      <c r="FNG281" s="732"/>
      <c r="FNH281" s="732"/>
      <c r="FNI281" s="732"/>
      <c r="FNJ281" s="732"/>
      <c r="FNK281" s="732"/>
      <c r="FNL281" s="732"/>
      <c r="FNM281" s="733"/>
      <c r="FNN281" s="733"/>
      <c r="FNO281" s="732"/>
      <c r="FNP281" s="732"/>
      <c r="FNQ281" s="733"/>
      <c r="FNR281" s="733"/>
      <c r="FNS281" s="732"/>
      <c r="FNT281" s="732"/>
      <c r="FNU281" s="732"/>
      <c r="FNV281" s="732"/>
      <c r="FNW281" s="732"/>
      <c r="FNX281" s="731"/>
      <c r="FNY281" s="734"/>
      <c r="FNZ281" s="732"/>
      <c r="FOA281" s="732"/>
      <c r="FOB281" s="732"/>
      <c r="FOC281" s="732"/>
      <c r="FOD281" s="732"/>
      <c r="FOE281" s="732"/>
      <c r="FOF281" s="732"/>
      <c r="FOG281" s="735"/>
      <c r="FOH281" s="735"/>
      <c r="FOI281" s="735"/>
      <c r="FOJ281" s="735"/>
      <c r="FOK281" s="735"/>
      <c r="FOL281" s="735"/>
      <c r="FOM281" s="735"/>
      <c r="FON281" s="735"/>
      <c r="FOO281" s="735"/>
      <c r="FOP281" s="735"/>
      <c r="FOQ281" s="735"/>
      <c r="FOR281" s="735"/>
      <c r="FOS281" s="735"/>
      <c r="FOT281" s="735"/>
      <c r="FOU281" s="735"/>
      <c r="FOV281" s="735"/>
      <c r="FOW281" s="735"/>
      <c r="FOX281" s="735"/>
      <c r="FOY281" s="735"/>
      <c r="FOZ281" s="735"/>
      <c r="FPA281" s="735"/>
      <c r="FPB281" s="735"/>
      <c r="FPC281" s="735"/>
      <c r="FPD281" s="735"/>
      <c r="FPE281" s="735"/>
      <c r="FPF281" s="735"/>
      <c r="FPG281" s="735"/>
      <c r="FPH281" s="735"/>
      <c r="FPI281" s="735"/>
      <c r="FPJ281" s="735"/>
      <c r="FPK281" s="735"/>
      <c r="FPL281" s="735"/>
      <c r="FPM281" s="735"/>
      <c r="FPN281" s="735"/>
      <c r="FPO281" s="735"/>
      <c r="FPP281" s="735"/>
      <c r="FPQ281" s="735"/>
      <c r="FPR281" s="735"/>
      <c r="FPS281" s="735"/>
      <c r="FPT281" s="735"/>
      <c r="FPU281" s="735"/>
      <c r="FPV281" s="735"/>
      <c r="FPW281" s="735"/>
      <c r="FPX281" s="735"/>
      <c r="FPY281" s="732"/>
      <c r="FPZ281" s="732"/>
      <c r="FQA281" s="732"/>
      <c r="FQB281" s="732"/>
      <c r="FQC281" s="732"/>
      <c r="FQD281" s="732"/>
      <c r="FQE281" s="732"/>
      <c r="FQF281" s="732"/>
      <c r="FQG281" s="732"/>
      <c r="FQH281" s="732"/>
      <c r="FQI281" s="732"/>
      <c r="FQJ281" s="732"/>
      <c r="FQK281" s="732"/>
      <c r="FQL281" s="732"/>
      <c r="FQM281" s="732"/>
      <c r="FQN281" s="732"/>
      <c r="FQO281" s="732"/>
      <c r="FQP281" s="732"/>
      <c r="FQQ281" s="732"/>
      <c r="FQR281" s="732"/>
      <c r="FQS281" s="732"/>
      <c r="FQT281" s="732"/>
      <c r="FQU281" s="732"/>
      <c r="FQV281" s="732"/>
      <c r="FQW281" s="733"/>
      <c r="FQX281" s="733"/>
      <c r="FQY281" s="733"/>
      <c r="FQZ281" s="733"/>
      <c r="FRA281" s="733"/>
      <c r="FRB281" s="732"/>
      <c r="FRC281" s="732"/>
      <c r="FRD281" s="733"/>
      <c r="FRE281" s="733"/>
      <c r="FRF281" s="732"/>
      <c r="FRG281" s="732"/>
      <c r="FRH281" s="733"/>
      <c r="FRI281" s="733"/>
      <c r="FRJ281" s="732"/>
      <c r="FRK281" s="732"/>
      <c r="FRL281" s="732"/>
      <c r="FRM281" s="732"/>
      <c r="FRN281" s="732"/>
      <c r="FRO281" s="732"/>
      <c r="FRP281" s="732"/>
      <c r="FRQ281" s="733"/>
      <c r="FRR281" s="733"/>
      <c r="FRS281" s="732"/>
      <c r="FRT281" s="732"/>
      <c r="FRU281" s="733"/>
      <c r="FRV281" s="733"/>
      <c r="FRW281" s="732"/>
      <c r="FRX281" s="732"/>
      <c r="FRY281" s="732"/>
      <c r="FRZ281" s="732"/>
      <c r="FSA281" s="732"/>
      <c r="FSB281" s="731"/>
      <c r="FSC281" s="734"/>
      <c r="FSD281" s="732"/>
      <c r="FSE281" s="732"/>
      <c r="FSF281" s="732"/>
      <c r="FSG281" s="732"/>
      <c r="FSH281" s="732"/>
      <c r="FSI281" s="732"/>
      <c r="FSJ281" s="732"/>
      <c r="FSK281" s="735"/>
      <c r="FSL281" s="735"/>
      <c r="FSM281" s="735"/>
      <c r="FSN281" s="735"/>
      <c r="FSO281" s="735"/>
      <c r="FSP281" s="735"/>
      <c r="FSQ281" s="735"/>
      <c r="FSR281" s="735"/>
      <c r="FSS281" s="735"/>
      <c r="FST281" s="735"/>
      <c r="FSU281" s="735"/>
      <c r="FSV281" s="735"/>
      <c r="FSW281" s="735"/>
      <c r="FSX281" s="735"/>
      <c r="FSY281" s="735"/>
      <c r="FSZ281" s="735"/>
      <c r="FTA281" s="735"/>
      <c r="FTB281" s="735"/>
      <c r="FTC281" s="735"/>
      <c r="FTD281" s="735"/>
      <c r="FTE281" s="735"/>
      <c r="FTF281" s="735"/>
      <c r="FTG281" s="735"/>
      <c r="FTH281" s="735"/>
      <c r="FTI281" s="735"/>
      <c r="FTJ281" s="735"/>
      <c r="FTK281" s="735"/>
      <c r="FTL281" s="735"/>
      <c r="FTM281" s="735"/>
      <c r="FTN281" s="735"/>
      <c r="FTO281" s="735"/>
      <c r="FTP281" s="735"/>
      <c r="FTQ281" s="735"/>
      <c r="FTR281" s="735"/>
      <c r="FTS281" s="735"/>
      <c r="FTT281" s="735"/>
      <c r="FTU281" s="735"/>
      <c r="FTV281" s="735"/>
      <c r="FTW281" s="735"/>
      <c r="FTX281" s="735"/>
      <c r="FTY281" s="735"/>
      <c r="FTZ281" s="735"/>
      <c r="FUA281" s="735"/>
      <c r="FUB281" s="735"/>
      <c r="FUC281" s="732"/>
      <c r="FUD281" s="732"/>
      <c r="FUE281" s="732"/>
      <c r="FUF281" s="732"/>
      <c r="FUG281" s="732"/>
      <c r="FUH281" s="732"/>
      <c r="FUI281" s="732"/>
      <c r="FUJ281" s="732"/>
      <c r="FUK281" s="732"/>
      <c r="FUL281" s="732"/>
      <c r="FUM281" s="732"/>
      <c r="FUN281" s="732"/>
      <c r="FUO281" s="732"/>
      <c r="FUP281" s="732"/>
      <c r="FUQ281" s="732"/>
      <c r="FUR281" s="732"/>
      <c r="FUS281" s="732"/>
      <c r="FUT281" s="732"/>
      <c r="FUU281" s="732"/>
      <c r="FUV281" s="732"/>
      <c r="FUW281" s="732"/>
      <c r="FUX281" s="732"/>
      <c r="FUY281" s="732"/>
      <c r="FUZ281" s="732"/>
      <c r="FVA281" s="733"/>
      <c r="FVB281" s="733"/>
      <c r="FVC281" s="733"/>
      <c r="FVD281" s="733"/>
      <c r="FVE281" s="733"/>
      <c r="FVF281" s="732"/>
      <c r="FVG281" s="732"/>
      <c r="FVH281" s="733"/>
      <c r="FVI281" s="733"/>
      <c r="FVJ281" s="732"/>
      <c r="FVK281" s="732"/>
      <c r="FVL281" s="733"/>
      <c r="FVM281" s="733"/>
      <c r="FVN281" s="732"/>
      <c r="FVO281" s="732"/>
      <c r="FVP281" s="732"/>
      <c r="FVQ281" s="732"/>
      <c r="FVR281" s="732"/>
      <c r="FVS281" s="732"/>
      <c r="FVT281" s="732"/>
      <c r="FVU281" s="733"/>
      <c r="FVV281" s="733"/>
      <c r="FVW281" s="732"/>
      <c r="FVX281" s="732"/>
      <c r="FVY281" s="733"/>
      <c r="FVZ281" s="733"/>
      <c r="FWA281" s="732"/>
      <c r="FWB281" s="732"/>
      <c r="FWC281" s="732"/>
      <c r="FWD281" s="732"/>
      <c r="FWE281" s="732"/>
      <c r="FWF281" s="731"/>
      <c r="FWG281" s="734"/>
      <c r="FWH281" s="732"/>
      <c r="FWI281" s="732"/>
      <c r="FWJ281" s="732"/>
      <c r="FWK281" s="732"/>
      <c r="FWL281" s="732"/>
      <c r="FWM281" s="732"/>
      <c r="FWN281" s="732"/>
      <c r="FWO281" s="735"/>
      <c r="FWP281" s="735"/>
      <c r="FWQ281" s="735"/>
      <c r="FWR281" s="735"/>
      <c r="FWS281" s="735"/>
      <c r="FWT281" s="735"/>
      <c r="FWU281" s="735"/>
      <c r="FWV281" s="735"/>
      <c r="FWW281" s="735"/>
      <c r="FWX281" s="735"/>
      <c r="FWY281" s="735"/>
      <c r="FWZ281" s="735"/>
      <c r="FXA281" s="735"/>
      <c r="FXB281" s="735"/>
      <c r="FXC281" s="735"/>
      <c r="FXD281" s="735"/>
      <c r="FXE281" s="735"/>
      <c r="FXF281" s="735"/>
      <c r="FXG281" s="735"/>
      <c r="FXH281" s="735"/>
      <c r="FXI281" s="735"/>
      <c r="FXJ281" s="735"/>
      <c r="FXK281" s="735"/>
      <c r="FXL281" s="735"/>
      <c r="FXM281" s="735"/>
      <c r="FXN281" s="735"/>
      <c r="FXO281" s="735"/>
      <c r="FXP281" s="735"/>
      <c r="FXQ281" s="735"/>
      <c r="FXR281" s="735"/>
      <c r="FXS281" s="735"/>
      <c r="FXT281" s="735"/>
      <c r="FXU281" s="735"/>
      <c r="FXV281" s="735"/>
      <c r="FXW281" s="735"/>
      <c r="FXX281" s="735"/>
      <c r="FXY281" s="735"/>
      <c r="FXZ281" s="735"/>
      <c r="FYA281" s="735"/>
      <c r="FYB281" s="735"/>
      <c r="FYC281" s="735"/>
      <c r="FYD281" s="735"/>
      <c r="FYE281" s="735"/>
      <c r="FYF281" s="735"/>
      <c r="FYG281" s="732"/>
      <c r="FYH281" s="732"/>
      <c r="FYI281" s="732"/>
      <c r="FYJ281" s="732"/>
      <c r="FYK281" s="732"/>
      <c r="FYL281" s="732"/>
      <c r="FYM281" s="732"/>
      <c r="FYN281" s="732"/>
      <c r="FYO281" s="732"/>
      <c r="FYP281" s="732"/>
      <c r="FYQ281" s="732"/>
      <c r="FYR281" s="732"/>
      <c r="FYS281" s="732"/>
      <c r="FYT281" s="732"/>
      <c r="FYU281" s="732"/>
      <c r="FYV281" s="732"/>
      <c r="FYW281" s="732"/>
      <c r="FYX281" s="732"/>
      <c r="FYY281" s="732"/>
      <c r="FYZ281" s="732"/>
      <c r="FZA281" s="732"/>
      <c r="FZB281" s="732"/>
      <c r="FZC281" s="732"/>
      <c r="FZD281" s="732"/>
      <c r="FZE281" s="733"/>
      <c r="FZF281" s="733"/>
      <c r="FZG281" s="733"/>
      <c r="FZH281" s="733"/>
      <c r="FZI281" s="733"/>
      <c r="FZJ281" s="732"/>
      <c r="FZK281" s="732"/>
      <c r="FZL281" s="733"/>
      <c r="FZM281" s="733"/>
      <c r="FZN281" s="732"/>
      <c r="FZO281" s="732"/>
      <c r="FZP281" s="733"/>
      <c r="FZQ281" s="733"/>
      <c r="FZR281" s="732"/>
      <c r="FZS281" s="732"/>
      <c r="FZT281" s="732"/>
      <c r="FZU281" s="732"/>
      <c r="FZV281" s="732"/>
      <c r="FZW281" s="732"/>
      <c r="FZX281" s="732"/>
      <c r="FZY281" s="733"/>
      <c r="FZZ281" s="733"/>
      <c r="GAA281" s="732"/>
      <c r="GAB281" s="732"/>
      <c r="GAC281" s="733"/>
      <c r="GAD281" s="733"/>
      <c r="GAE281" s="732"/>
      <c r="GAF281" s="732"/>
      <c r="GAG281" s="732"/>
      <c r="GAH281" s="732"/>
      <c r="GAI281" s="732"/>
      <c r="GAJ281" s="731"/>
      <c r="GAK281" s="734"/>
      <c r="GAL281" s="732"/>
      <c r="GAM281" s="732"/>
      <c r="GAN281" s="732"/>
      <c r="GAO281" s="732"/>
      <c r="GAP281" s="732"/>
      <c r="GAQ281" s="732"/>
      <c r="GAR281" s="732"/>
      <c r="GAS281" s="735"/>
      <c r="GAT281" s="735"/>
      <c r="GAU281" s="735"/>
      <c r="GAV281" s="735"/>
      <c r="GAW281" s="735"/>
      <c r="GAX281" s="735"/>
      <c r="GAY281" s="735"/>
      <c r="GAZ281" s="735"/>
      <c r="GBA281" s="735"/>
      <c r="GBB281" s="735"/>
      <c r="GBC281" s="735"/>
      <c r="GBD281" s="735"/>
      <c r="GBE281" s="735"/>
      <c r="GBF281" s="735"/>
      <c r="GBG281" s="735"/>
      <c r="GBH281" s="735"/>
      <c r="GBI281" s="735"/>
      <c r="GBJ281" s="735"/>
      <c r="GBK281" s="735"/>
      <c r="GBL281" s="735"/>
      <c r="GBM281" s="735"/>
      <c r="GBN281" s="735"/>
      <c r="GBO281" s="735"/>
      <c r="GBP281" s="735"/>
      <c r="GBQ281" s="735"/>
      <c r="GBR281" s="735"/>
      <c r="GBS281" s="735"/>
      <c r="GBT281" s="735"/>
      <c r="GBU281" s="735"/>
      <c r="GBV281" s="735"/>
      <c r="GBW281" s="735"/>
      <c r="GBX281" s="735"/>
      <c r="GBY281" s="735"/>
      <c r="GBZ281" s="735"/>
      <c r="GCA281" s="735"/>
      <c r="GCB281" s="735"/>
      <c r="GCC281" s="735"/>
      <c r="GCD281" s="735"/>
      <c r="GCE281" s="735"/>
      <c r="GCF281" s="735"/>
      <c r="GCG281" s="735"/>
      <c r="GCH281" s="735"/>
      <c r="GCI281" s="735"/>
      <c r="GCJ281" s="735"/>
      <c r="GCK281" s="732"/>
      <c r="GCL281" s="732"/>
      <c r="GCM281" s="732"/>
      <c r="GCN281" s="732"/>
      <c r="GCO281" s="732"/>
      <c r="GCP281" s="732"/>
      <c r="GCQ281" s="732"/>
      <c r="GCR281" s="732"/>
      <c r="GCS281" s="732"/>
      <c r="GCT281" s="732"/>
      <c r="GCU281" s="732"/>
      <c r="GCV281" s="732"/>
      <c r="GCW281" s="732"/>
      <c r="GCX281" s="732"/>
      <c r="GCY281" s="732"/>
      <c r="GCZ281" s="732"/>
      <c r="GDA281" s="732"/>
      <c r="GDB281" s="732"/>
      <c r="GDC281" s="732"/>
      <c r="GDD281" s="732"/>
      <c r="GDE281" s="732"/>
      <c r="GDF281" s="732"/>
      <c r="GDG281" s="732"/>
      <c r="GDH281" s="732"/>
      <c r="GDI281" s="733"/>
      <c r="GDJ281" s="733"/>
      <c r="GDK281" s="733"/>
      <c r="GDL281" s="733"/>
      <c r="GDM281" s="733"/>
      <c r="GDN281" s="732"/>
      <c r="GDO281" s="732"/>
      <c r="GDP281" s="733"/>
      <c r="GDQ281" s="733"/>
      <c r="GDR281" s="732"/>
      <c r="GDS281" s="732"/>
      <c r="GDT281" s="733"/>
      <c r="GDU281" s="733"/>
      <c r="GDV281" s="732"/>
      <c r="GDW281" s="732"/>
      <c r="GDX281" s="732"/>
      <c r="GDY281" s="732"/>
      <c r="GDZ281" s="732"/>
      <c r="GEA281" s="732"/>
      <c r="GEB281" s="732"/>
      <c r="GEC281" s="733"/>
      <c r="GED281" s="733"/>
      <c r="GEE281" s="732"/>
      <c r="GEF281" s="732"/>
      <c r="GEG281" s="733"/>
      <c r="GEH281" s="733"/>
      <c r="GEI281" s="732"/>
      <c r="GEJ281" s="732"/>
      <c r="GEK281" s="732"/>
      <c r="GEL281" s="732"/>
      <c r="GEM281" s="732"/>
      <c r="GEN281" s="731"/>
      <c r="GEO281" s="734"/>
      <c r="GEP281" s="732"/>
      <c r="GEQ281" s="732"/>
      <c r="GER281" s="732"/>
      <c r="GES281" s="732"/>
      <c r="GET281" s="732"/>
      <c r="GEU281" s="732"/>
      <c r="GEV281" s="732"/>
      <c r="GEW281" s="735"/>
      <c r="GEX281" s="735"/>
      <c r="GEY281" s="735"/>
      <c r="GEZ281" s="735"/>
      <c r="GFA281" s="735"/>
      <c r="GFB281" s="735"/>
      <c r="GFC281" s="735"/>
      <c r="GFD281" s="735"/>
      <c r="GFE281" s="735"/>
      <c r="GFF281" s="735"/>
      <c r="GFG281" s="735"/>
      <c r="GFH281" s="735"/>
      <c r="GFI281" s="735"/>
      <c r="GFJ281" s="735"/>
      <c r="GFK281" s="735"/>
      <c r="GFL281" s="735"/>
      <c r="GFM281" s="735"/>
      <c r="GFN281" s="735"/>
      <c r="GFO281" s="735"/>
      <c r="GFP281" s="735"/>
      <c r="GFQ281" s="735"/>
      <c r="GFR281" s="735"/>
      <c r="GFS281" s="735"/>
      <c r="GFT281" s="735"/>
      <c r="GFU281" s="735"/>
      <c r="GFV281" s="735"/>
      <c r="GFW281" s="735"/>
      <c r="GFX281" s="735"/>
      <c r="GFY281" s="735"/>
      <c r="GFZ281" s="735"/>
      <c r="GGA281" s="735"/>
      <c r="GGB281" s="735"/>
      <c r="GGC281" s="735"/>
      <c r="GGD281" s="735"/>
      <c r="GGE281" s="735"/>
      <c r="GGF281" s="735"/>
      <c r="GGG281" s="735"/>
      <c r="GGH281" s="735"/>
      <c r="GGI281" s="735"/>
      <c r="GGJ281" s="735"/>
      <c r="GGK281" s="735"/>
      <c r="GGL281" s="735"/>
      <c r="GGM281" s="735"/>
      <c r="GGN281" s="735"/>
      <c r="GGO281" s="732"/>
      <c r="GGP281" s="732"/>
      <c r="GGQ281" s="732"/>
      <c r="GGR281" s="732"/>
      <c r="GGS281" s="732"/>
      <c r="GGT281" s="732"/>
      <c r="GGU281" s="732"/>
      <c r="GGV281" s="732"/>
      <c r="GGW281" s="732"/>
      <c r="GGX281" s="732"/>
      <c r="GGY281" s="732"/>
      <c r="GGZ281" s="732"/>
      <c r="GHA281" s="732"/>
      <c r="GHB281" s="732"/>
      <c r="GHC281" s="732"/>
      <c r="GHD281" s="732"/>
      <c r="GHE281" s="732"/>
      <c r="GHF281" s="732"/>
      <c r="GHG281" s="732"/>
      <c r="GHH281" s="732"/>
      <c r="GHI281" s="732"/>
      <c r="GHJ281" s="732"/>
      <c r="GHK281" s="732"/>
      <c r="GHL281" s="732"/>
      <c r="GHM281" s="733"/>
      <c r="GHN281" s="733"/>
      <c r="GHO281" s="733"/>
      <c r="GHP281" s="733"/>
      <c r="GHQ281" s="733"/>
      <c r="GHR281" s="732"/>
      <c r="GHS281" s="732"/>
      <c r="GHT281" s="733"/>
      <c r="GHU281" s="733"/>
      <c r="GHV281" s="732"/>
      <c r="GHW281" s="732"/>
      <c r="GHX281" s="733"/>
      <c r="GHY281" s="733"/>
      <c r="GHZ281" s="732"/>
      <c r="GIA281" s="732"/>
      <c r="GIB281" s="732"/>
      <c r="GIC281" s="732"/>
      <c r="GID281" s="732"/>
      <c r="GIE281" s="732"/>
      <c r="GIF281" s="732"/>
      <c r="GIG281" s="733"/>
      <c r="GIH281" s="733"/>
      <c r="GII281" s="732"/>
      <c r="GIJ281" s="732"/>
      <c r="GIK281" s="733"/>
      <c r="GIL281" s="733"/>
      <c r="GIM281" s="732"/>
      <c r="GIN281" s="732"/>
      <c r="GIO281" s="732"/>
      <c r="GIP281" s="732"/>
      <c r="GIQ281" s="732"/>
      <c r="GIR281" s="731"/>
      <c r="GIS281" s="734"/>
      <c r="GIT281" s="732"/>
      <c r="GIU281" s="732"/>
      <c r="GIV281" s="732"/>
      <c r="GIW281" s="732"/>
      <c r="GIX281" s="732"/>
      <c r="GIY281" s="732"/>
      <c r="GIZ281" s="732"/>
      <c r="GJA281" s="735"/>
      <c r="GJB281" s="735"/>
      <c r="GJC281" s="735"/>
      <c r="GJD281" s="735"/>
      <c r="GJE281" s="735"/>
      <c r="GJF281" s="735"/>
      <c r="GJG281" s="735"/>
      <c r="GJH281" s="735"/>
      <c r="GJI281" s="735"/>
      <c r="GJJ281" s="735"/>
      <c r="GJK281" s="735"/>
      <c r="GJL281" s="735"/>
      <c r="GJM281" s="735"/>
      <c r="GJN281" s="735"/>
      <c r="GJO281" s="735"/>
      <c r="GJP281" s="735"/>
      <c r="GJQ281" s="735"/>
      <c r="GJR281" s="735"/>
      <c r="GJS281" s="735"/>
      <c r="GJT281" s="735"/>
      <c r="GJU281" s="735"/>
      <c r="GJV281" s="735"/>
      <c r="GJW281" s="735"/>
      <c r="GJX281" s="735"/>
      <c r="GJY281" s="735"/>
      <c r="GJZ281" s="735"/>
      <c r="GKA281" s="735"/>
      <c r="GKB281" s="735"/>
      <c r="GKC281" s="735"/>
      <c r="GKD281" s="735"/>
      <c r="GKE281" s="735"/>
      <c r="GKF281" s="735"/>
      <c r="GKG281" s="735"/>
      <c r="GKH281" s="735"/>
      <c r="GKI281" s="735"/>
      <c r="GKJ281" s="735"/>
      <c r="GKK281" s="735"/>
      <c r="GKL281" s="735"/>
      <c r="GKM281" s="735"/>
      <c r="GKN281" s="735"/>
      <c r="GKO281" s="735"/>
      <c r="GKP281" s="735"/>
      <c r="GKQ281" s="735"/>
      <c r="GKR281" s="735"/>
      <c r="GKS281" s="732"/>
      <c r="GKT281" s="732"/>
      <c r="GKU281" s="732"/>
      <c r="GKV281" s="732"/>
      <c r="GKW281" s="732"/>
      <c r="GKX281" s="732"/>
      <c r="GKY281" s="732"/>
      <c r="GKZ281" s="732"/>
      <c r="GLA281" s="732"/>
      <c r="GLB281" s="732"/>
      <c r="GLC281" s="732"/>
      <c r="GLD281" s="732"/>
      <c r="GLE281" s="732"/>
      <c r="GLF281" s="732"/>
      <c r="GLG281" s="732"/>
      <c r="GLH281" s="732"/>
      <c r="GLI281" s="732"/>
      <c r="GLJ281" s="732"/>
      <c r="GLK281" s="732"/>
      <c r="GLL281" s="732"/>
      <c r="GLM281" s="732"/>
      <c r="GLN281" s="732"/>
      <c r="GLO281" s="732"/>
      <c r="GLP281" s="732"/>
      <c r="GLQ281" s="733"/>
      <c r="GLR281" s="733"/>
      <c r="GLS281" s="733"/>
      <c r="GLT281" s="733"/>
      <c r="GLU281" s="733"/>
      <c r="GLV281" s="732"/>
      <c r="GLW281" s="732"/>
      <c r="GLX281" s="733"/>
      <c r="GLY281" s="733"/>
      <c r="GLZ281" s="732"/>
      <c r="GMA281" s="732"/>
      <c r="GMB281" s="733"/>
      <c r="GMC281" s="733"/>
      <c r="GMD281" s="732"/>
      <c r="GME281" s="732"/>
      <c r="GMF281" s="732"/>
      <c r="GMG281" s="732"/>
      <c r="GMH281" s="732"/>
      <c r="GMI281" s="732"/>
      <c r="GMJ281" s="732"/>
      <c r="GMK281" s="733"/>
      <c r="GML281" s="733"/>
      <c r="GMM281" s="732"/>
      <c r="GMN281" s="732"/>
      <c r="GMO281" s="733"/>
      <c r="GMP281" s="733"/>
      <c r="GMQ281" s="732"/>
      <c r="GMR281" s="732"/>
      <c r="GMS281" s="732"/>
      <c r="GMT281" s="732"/>
      <c r="GMU281" s="732"/>
      <c r="GMV281" s="731"/>
      <c r="GMW281" s="734"/>
      <c r="GMX281" s="732"/>
      <c r="GMY281" s="732"/>
      <c r="GMZ281" s="732"/>
      <c r="GNA281" s="732"/>
      <c r="GNB281" s="732"/>
      <c r="GNC281" s="732"/>
      <c r="GND281" s="732"/>
      <c r="GNE281" s="735"/>
      <c r="GNF281" s="735"/>
      <c r="GNG281" s="735"/>
      <c r="GNH281" s="735"/>
      <c r="GNI281" s="735"/>
      <c r="GNJ281" s="735"/>
      <c r="GNK281" s="735"/>
      <c r="GNL281" s="735"/>
      <c r="GNM281" s="735"/>
      <c r="GNN281" s="735"/>
      <c r="GNO281" s="735"/>
      <c r="GNP281" s="735"/>
      <c r="GNQ281" s="735"/>
      <c r="GNR281" s="735"/>
      <c r="GNS281" s="735"/>
      <c r="GNT281" s="735"/>
      <c r="GNU281" s="735"/>
      <c r="GNV281" s="735"/>
      <c r="GNW281" s="735"/>
      <c r="GNX281" s="735"/>
      <c r="GNY281" s="735"/>
      <c r="GNZ281" s="735"/>
      <c r="GOA281" s="735"/>
      <c r="GOB281" s="735"/>
      <c r="GOC281" s="735"/>
      <c r="GOD281" s="735"/>
      <c r="GOE281" s="735"/>
      <c r="GOF281" s="735"/>
      <c r="GOG281" s="735"/>
      <c r="GOH281" s="735"/>
      <c r="GOI281" s="735"/>
      <c r="GOJ281" s="735"/>
      <c r="GOK281" s="735"/>
      <c r="GOL281" s="735"/>
      <c r="GOM281" s="735"/>
      <c r="GON281" s="735"/>
      <c r="GOO281" s="735"/>
      <c r="GOP281" s="735"/>
      <c r="GOQ281" s="735"/>
      <c r="GOR281" s="735"/>
      <c r="GOS281" s="735"/>
      <c r="GOT281" s="735"/>
      <c r="GOU281" s="735"/>
      <c r="GOV281" s="735"/>
      <c r="GOW281" s="732"/>
      <c r="GOX281" s="732"/>
      <c r="GOY281" s="732"/>
      <c r="GOZ281" s="732"/>
      <c r="GPA281" s="732"/>
      <c r="GPB281" s="732"/>
      <c r="GPC281" s="732"/>
      <c r="GPD281" s="732"/>
      <c r="GPE281" s="732"/>
      <c r="GPF281" s="732"/>
      <c r="GPG281" s="732"/>
      <c r="GPH281" s="732"/>
      <c r="GPI281" s="732"/>
      <c r="GPJ281" s="732"/>
      <c r="GPK281" s="732"/>
      <c r="GPL281" s="732"/>
      <c r="GPM281" s="732"/>
      <c r="GPN281" s="732"/>
      <c r="GPO281" s="732"/>
      <c r="GPP281" s="732"/>
      <c r="GPQ281" s="732"/>
      <c r="GPR281" s="732"/>
      <c r="GPS281" s="732"/>
      <c r="GPT281" s="732"/>
      <c r="GPU281" s="733"/>
      <c r="GPV281" s="733"/>
      <c r="GPW281" s="733"/>
      <c r="GPX281" s="733"/>
      <c r="GPY281" s="733"/>
      <c r="GPZ281" s="732"/>
      <c r="GQA281" s="732"/>
      <c r="GQB281" s="733"/>
      <c r="GQC281" s="733"/>
      <c r="GQD281" s="732"/>
      <c r="GQE281" s="732"/>
      <c r="GQF281" s="733"/>
      <c r="GQG281" s="733"/>
      <c r="GQH281" s="732"/>
      <c r="GQI281" s="732"/>
      <c r="GQJ281" s="732"/>
      <c r="GQK281" s="732"/>
      <c r="GQL281" s="732"/>
      <c r="GQM281" s="732"/>
      <c r="GQN281" s="732"/>
      <c r="GQO281" s="733"/>
      <c r="GQP281" s="733"/>
      <c r="GQQ281" s="732"/>
      <c r="GQR281" s="732"/>
      <c r="GQS281" s="733"/>
      <c r="GQT281" s="733"/>
      <c r="GQU281" s="732"/>
      <c r="GQV281" s="732"/>
      <c r="GQW281" s="732"/>
      <c r="GQX281" s="732"/>
      <c r="GQY281" s="732"/>
      <c r="GQZ281" s="731"/>
      <c r="GRA281" s="734"/>
      <c r="GRB281" s="732"/>
      <c r="GRC281" s="732"/>
      <c r="GRD281" s="732"/>
      <c r="GRE281" s="732"/>
      <c r="GRF281" s="732"/>
      <c r="GRG281" s="732"/>
      <c r="GRH281" s="732"/>
      <c r="GRI281" s="735"/>
      <c r="GRJ281" s="735"/>
      <c r="GRK281" s="735"/>
      <c r="GRL281" s="735"/>
      <c r="GRM281" s="735"/>
      <c r="GRN281" s="735"/>
      <c r="GRO281" s="735"/>
      <c r="GRP281" s="735"/>
      <c r="GRQ281" s="735"/>
      <c r="GRR281" s="735"/>
      <c r="GRS281" s="735"/>
      <c r="GRT281" s="735"/>
      <c r="GRU281" s="735"/>
      <c r="GRV281" s="735"/>
      <c r="GRW281" s="735"/>
      <c r="GRX281" s="735"/>
      <c r="GRY281" s="735"/>
      <c r="GRZ281" s="735"/>
      <c r="GSA281" s="735"/>
      <c r="GSB281" s="735"/>
      <c r="GSC281" s="735"/>
      <c r="GSD281" s="735"/>
      <c r="GSE281" s="735"/>
      <c r="GSF281" s="735"/>
      <c r="GSG281" s="735"/>
      <c r="GSH281" s="735"/>
      <c r="GSI281" s="735"/>
      <c r="GSJ281" s="735"/>
      <c r="GSK281" s="735"/>
      <c r="GSL281" s="735"/>
      <c r="GSM281" s="735"/>
      <c r="GSN281" s="735"/>
      <c r="GSO281" s="735"/>
      <c r="GSP281" s="735"/>
      <c r="GSQ281" s="735"/>
      <c r="GSR281" s="735"/>
      <c r="GSS281" s="735"/>
      <c r="GST281" s="735"/>
      <c r="GSU281" s="735"/>
      <c r="GSV281" s="735"/>
      <c r="GSW281" s="735"/>
      <c r="GSX281" s="735"/>
      <c r="GSY281" s="735"/>
      <c r="GSZ281" s="735"/>
      <c r="GTA281" s="732"/>
      <c r="GTB281" s="732"/>
      <c r="GTC281" s="732"/>
      <c r="GTD281" s="732"/>
      <c r="GTE281" s="732"/>
      <c r="GTF281" s="732"/>
      <c r="GTG281" s="732"/>
      <c r="GTH281" s="732"/>
      <c r="GTI281" s="732"/>
      <c r="GTJ281" s="732"/>
      <c r="GTK281" s="732"/>
      <c r="GTL281" s="732"/>
      <c r="GTM281" s="732"/>
      <c r="GTN281" s="732"/>
      <c r="GTO281" s="732"/>
      <c r="GTP281" s="732"/>
      <c r="GTQ281" s="732"/>
      <c r="GTR281" s="732"/>
      <c r="GTS281" s="732"/>
      <c r="GTT281" s="732"/>
      <c r="GTU281" s="732"/>
      <c r="GTV281" s="732"/>
      <c r="GTW281" s="732"/>
      <c r="GTX281" s="732"/>
      <c r="GTY281" s="733"/>
      <c r="GTZ281" s="733"/>
      <c r="GUA281" s="733"/>
      <c r="GUB281" s="733"/>
      <c r="GUC281" s="733"/>
      <c r="GUD281" s="732"/>
      <c r="GUE281" s="732"/>
      <c r="GUF281" s="733"/>
      <c r="GUG281" s="733"/>
      <c r="GUH281" s="732"/>
      <c r="GUI281" s="732"/>
      <c r="GUJ281" s="733"/>
      <c r="GUK281" s="733"/>
      <c r="GUL281" s="732"/>
      <c r="GUM281" s="732"/>
      <c r="GUN281" s="732"/>
      <c r="GUO281" s="732"/>
      <c r="GUP281" s="732"/>
      <c r="GUQ281" s="732"/>
      <c r="GUR281" s="732"/>
      <c r="GUS281" s="733"/>
      <c r="GUT281" s="733"/>
      <c r="GUU281" s="732"/>
      <c r="GUV281" s="732"/>
      <c r="GUW281" s="733"/>
      <c r="GUX281" s="733"/>
      <c r="GUY281" s="732"/>
      <c r="GUZ281" s="732"/>
      <c r="GVA281" s="732"/>
      <c r="GVB281" s="732"/>
      <c r="GVC281" s="732"/>
      <c r="GVD281" s="731"/>
      <c r="GVE281" s="734"/>
      <c r="GVF281" s="732"/>
      <c r="GVG281" s="732"/>
      <c r="GVH281" s="732"/>
      <c r="GVI281" s="732"/>
      <c r="GVJ281" s="732"/>
      <c r="GVK281" s="732"/>
      <c r="GVL281" s="732"/>
      <c r="GVM281" s="735"/>
      <c r="GVN281" s="735"/>
      <c r="GVO281" s="735"/>
      <c r="GVP281" s="735"/>
      <c r="GVQ281" s="735"/>
      <c r="GVR281" s="735"/>
      <c r="GVS281" s="735"/>
      <c r="GVT281" s="735"/>
      <c r="GVU281" s="735"/>
      <c r="GVV281" s="735"/>
      <c r="GVW281" s="735"/>
      <c r="GVX281" s="735"/>
      <c r="GVY281" s="735"/>
      <c r="GVZ281" s="735"/>
      <c r="GWA281" s="735"/>
      <c r="GWB281" s="735"/>
      <c r="GWC281" s="735"/>
      <c r="GWD281" s="735"/>
      <c r="GWE281" s="735"/>
      <c r="GWF281" s="735"/>
      <c r="GWG281" s="735"/>
      <c r="GWH281" s="735"/>
      <c r="GWI281" s="735"/>
      <c r="GWJ281" s="735"/>
      <c r="GWK281" s="735"/>
      <c r="GWL281" s="735"/>
      <c r="GWM281" s="735"/>
      <c r="GWN281" s="735"/>
      <c r="GWO281" s="735"/>
      <c r="GWP281" s="735"/>
      <c r="GWQ281" s="735"/>
      <c r="GWR281" s="735"/>
      <c r="GWS281" s="735"/>
      <c r="GWT281" s="735"/>
      <c r="GWU281" s="735"/>
      <c r="GWV281" s="735"/>
      <c r="GWW281" s="735"/>
      <c r="GWX281" s="735"/>
      <c r="GWY281" s="735"/>
      <c r="GWZ281" s="735"/>
      <c r="GXA281" s="735"/>
      <c r="GXB281" s="735"/>
      <c r="GXC281" s="735"/>
      <c r="GXD281" s="735"/>
      <c r="GXE281" s="732"/>
      <c r="GXF281" s="732"/>
      <c r="GXG281" s="732"/>
      <c r="GXH281" s="732"/>
      <c r="GXI281" s="732"/>
      <c r="GXJ281" s="732"/>
      <c r="GXK281" s="732"/>
      <c r="GXL281" s="732"/>
      <c r="GXM281" s="732"/>
      <c r="GXN281" s="732"/>
      <c r="GXO281" s="732"/>
      <c r="GXP281" s="732"/>
      <c r="GXQ281" s="732"/>
      <c r="GXR281" s="732"/>
      <c r="GXS281" s="732"/>
      <c r="GXT281" s="732"/>
      <c r="GXU281" s="732"/>
      <c r="GXV281" s="732"/>
      <c r="GXW281" s="732"/>
      <c r="GXX281" s="732"/>
      <c r="GXY281" s="732"/>
      <c r="GXZ281" s="732"/>
      <c r="GYA281" s="732"/>
      <c r="GYB281" s="732"/>
      <c r="GYC281" s="733"/>
      <c r="GYD281" s="733"/>
      <c r="GYE281" s="733"/>
      <c r="GYF281" s="733"/>
      <c r="GYG281" s="733"/>
      <c r="GYH281" s="732"/>
      <c r="GYI281" s="732"/>
      <c r="GYJ281" s="733"/>
      <c r="GYK281" s="733"/>
      <c r="GYL281" s="732"/>
      <c r="GYM281" s="732"/>
      <c r="GYN281" s="733"/>
      <c r="GYO281" s="733"/>
      <c r="GYP281" s="732"/>
      <c r="GYQ281" s="732"/>
      <c r="GYR281" s="732"/>
      <c r="GYS281" s="732"/>
      <c r="GYT281" s="732"/>
      <c r="GYU281" s="732"/>
      <c r="GYV281" s="732"/>
      <c r="GYW281" s="733"/>
      <c r="GYX281" s="733"/>
      <c r="GYY281" s="732"/>
      <c r="GYZ281" s="732"/>
      <c r="GZA281" s="733"/>
      <c r="GZB281" s="733"/>
      <c r="GZC281" s="732"/>
      <c r="GZD281" s="732"/>
      <c r="GZE281" s="732"/>
      <c r="GZF281" s="732"/>
      <c r="GZG281" s="732"/>
      <c r="GZH281" s="731"/>
      <c r="GZI281" s="734"/>
      <c r="GZJ281" s="732"/>
      <c r="GZK281" s="732"/>
      <c r="GZL281" s="732"/>
      <c r="GZM281" s="732"/>
      <c r="GZN281" s="732"/>
      <c r="GZO281" s="732"/>
      <c r="GZP281" s="732"/>
      <c r="GZQ281" s="735"/>
      <c r="GZR281" s="735"/>
      <c r="GZS281" s="735"/>
      <c r="GZT281" s="735"/>
      <c r="GZU281" s="735"/>
      <c r="GZV281" s="735"/>
      <c r="GZW281" s="735"/>
      <c r="GZX281" s="735"/>
      <c r="GZY281" s="735"/>
      <c r="GZZ281" s="735"/>
      <c r="HAA281" s="735"/>
      <c r="HAB281" s="735"/>
      <c r="HAC281" s="735"/>
      <c r="HAD281" s="735"/>
      <c r="HAE281" s="735"/>
      <c r="HAF281" s="735"/>
      <c r="HAG281" s="735"/>
      <c r="HAH281" s="735"/>
      <c r="HAI281" s="735"/>
      <c r="HAJ281" s="735"/>
      <c r="HAK281" s="735"/>
      <c r="HAL281" s="735"/>
      <c r="HAM281" s="735"/>
      <c r="HAN281" s="735"/>
      <c r="HAO281" s="735"/>
      <c r="HAP281" s="735"/>
      <c r="HAQ281" s="735"/>
      <c r="HAR281" s="735"/>
      <c r="HAS281" s="735"/>
      <c r="HAT281" s="735"/>
      <c r="HAU281" s="735"/>
      <c r="HAV281" s="735"/>
      <c r="HAW281" s="735"/>
      <c r="HAX281" s="735"/>
      <c r="HAY281" s="735"/>
      <c r="HAZ281" s="735"/>
      <c r="HBA281" s="735"/>
      <c r="HBB281" s="735"/>
      <c r="HBC281" s="735"/>
      <c r="HBD281" s="735"/>
      <c r="HBE281" s="735"/>
      <c r="HBF281" s="735"/>
      <c r="HBG281" s="735"/>
      <c r="HBH281" s="735"/>
      <c r="HBI281" s="732"/>
      <c r="HBJ281" s="732"/>
      <c r="HBK281" s="732"/>
      <c r="HBL281" s="732"/>
      <c r="HBM281" s="732"/>
      <c r="HBN281" s="732"/>
      <c r="HBO281" s="732"/>
      <c r="HBP281" s="732"/>
      <c r="HBQ281" s="732"/>
      <c r="HBR281" s="732"/>
      <c r="HBS281" s="732"/>
      <c r="HBT281" s="732"/>
      <c r="HBU281" s="732"/>
      <c r="HBV281" s="732"/>
      <c r="HBW281" s="732"/>
      <c r="HBX281" s="732"/>
      <c r="HBY281" s="732"/>
      <c r="HBZ281" s="732"/>
      <c r="HCA281" s="732"/>
      <c r="HCB281" s="732"/>
      <c r="HCC281" s="732"/>
      <c r="HCD281" s="732"/>
      <c r="HCE281" s="732"/>
      <c r="HCF281" s="732"/>
      <c r="HCG281" s="733"/>
      <c r="HCH281" s="733"/>
      <c r="HCI281" s="733"/>
      <c r="HCJ281" s="733"/>
      <c r="HCK281" s="733"/>
      <c r="HCL281" s="732"/>
      <c r="HCM281" s="732"/>
      <c r="HCN281" s="733"/>
      <c r="HCO281" s="733"/>
      <c r="HCP281" s="732"/>
      <c r="HCQ281" s="732"/>
      <c r="HCR281" s="733"/>
      <c r="HCS281" s="733"/>
      <c r="HCT281" s="732"/>
      <c r="HCU281" s="732"/>
      <c r="HCV281" s="732"/>
      <c r="HCW281" s="732"/>
      <c r="HCX281" s="732"/>
      <c r="HCY281" s="732"/>
      <c r="HCZ281" s="732"/>
      <c r="HDA281" s="733"/>
      <c r="HDB281" s="733"/>
      <c r="HDC281" s="732"/>
      <c r="HDD281" s="732"/>
      <c r="HDE281" s="733"/>
      <c r="HDF281" s="733"/>
      <c r="HDG281" s="732"/>
      <c r="HDH281" s="732"/>
      <c r="HDI281" s="732"/>
      <c r="HDJ281" s="732"/>
      <c r="HDK281" s="732"/>
      <c r="HDL281" s="731"/>
      <c r="HDM281" s="734"/>
      <c r="HDN281" s="732"/>
      <c r="HDO281" s="732"/>
      <c r="HDP281" s="732"/>
      <c r="HDQ281" s="732"/>
      <c r="HDR281" s="732"/>
      <c r="HDS281" s="732"/>
      <c r="HDT281" s="732"/>
      <c r="HDU281" s="735"/>
      <c r="HDV281" s="735"/>
      <c r="HDW281" s="735"/>
      <c r="HDX281" s="735"/>
      <c r="HDY281" s="735"/>
      <c r="HDZ281" s="735"/>
      <c r="HEA281" s="735"/>
      <c r="HEB281" s="735"/>
      <c r="HEC281" s="735"/>
      <c r="HED281" s="735"/>
      <c r="HEE281" s="735"/>
      <c r="HEF281" s="735"/>
      <c r="HEG281" s="735"/>
      <c r="HEH281" s="735"/>
      <c r="HEI281" s="735"/>
      <c r="HEJ281" s="735"/>
      <c r="HEK281" s="735"/>
      <c r="HEL281" s="735"/>
      <c r="HEM281" s="735"/>
      <c r="HEN281" s="735"/>
      <c r="HEO281" s="735"/>
      <c r="HEP281" s="735"/>
      <c r="HEQ281" s="735"/>
      <c r="HER281" s="735"/>
      <c r="HES281" s="735"/>
      <c r="HET281" s="735"/>
      <c r="HEU281" s="735"/>
      <c r="HEV281" s="735"/>
      <c r="HEW281" s="735"/>
      <c r="HEX281" s="735"/>
      <c r="HEY281" s="735"/>
      <c r="HEZ281" s="735"/>
      <c r="HFA281" s="735"/>
      <c r="HFB281" s="735"/>
      <c r="HFC281" s="735"/>
      <c r="HFD281" s="735"/>
      <c r="HFE281" s="735"/>
      <c r="HFF281" s="735"/>
      <c r="HFG281" s="735"/>
      <c r="HFH281" s="735"/>
      <c r="HFI281" s="735"/>
      <c r="HFJ281" s="735"/>
      <c r="HFK281" s="735"/>
      <c r="HFL281" s="735"/>
      <c r="HFM281" s="732"/>
      <c r="HFN281" s="732"/>
      <c r="HFO281" s="732"/>
      <c r="HFP281" s="732"/>
      <c r="HFQ281" s="732"/>
      <c r="HFR281" s="732"/>
      <c r="HFS281" s="732"/>
      <c r="HFT281" s="732"/>
      <c r="HFU281" s="732"/>
      <c r="HFV281" s="732"/>
      <c r="HFW281" s="732"/>
      <c r="HFX281" s="732"/>
      <c r="HFY281" s="732"/>
      <c r="HFZ281" s="732"/>
      <c r="HGA281" s="732"/>
      <c r="HGB281" s="732"/>
      <c r="HGC281" s="732"/>
      <c r="HGD281" s="732"/>
      <c r="HGE281" s="732"/>
      <c r="HGF281" s="732"/>
      <c r="HGG281" s="732"/>
      <c r="HGH281" s="732"/>
      <c r="HGI281" s="732"/>
      <c r="HGJ281" s="732"/>
      <c r="HGK281" s="733"/>
      <c r="HGL281" s="733"/>
      <c r="HGM281" s="733"/>
      <c r="HGN281" s="733"/>
      <c r="HGO281" s="733"/>
      <c r="HGP281" s="732"/>
      <c r="HGQ281" s="732"/>
      <c r="HGR281" s="733"/>
      <c r="HGS281" s="733"/>
      <c r="HGT281" s="732"/>
      <c r="HGU281" s="732"/>
      <c r="HGV281" s="733"/>
      <c r="HGW281" s="733"/>
      <c r="HGX281" s="732"/>
      <c r="HGY281" s="732"/>
      <c r="HGZ281" s="732"/>
      <c r="HHA281" s="732"/>
      <c r="HHB281" s="732"/>
      <c r="HHC281" s="732"/>
      <c r="HHD281" s="732"/>
      <c r="HHE281" s="733"/>
      <c r="HHF281" s="733"/>
      <c r="HHG281" s="732"/>
      <c r="HHH281" s="732"/>
      <c r="HHI281" s="733"/>
      <c r="HHJ281" s="733"/>
      <c r="HHK281" s="732"/>
      <c r="HHL281" s="732"/>
      <c r="HHM281" s="732"/>
      <c r="HHN281" s="732"/>
      <c r="HHO281" s="732"/>
      <c r="HHP281" s="731"/>
      <c r="HHQ281" s="734"/>
      <c r="HHR281" s="732"/>
      <c r="HHS281" s="732"/>
      <c r="HHT281" s="732"/>
      <c r="HHU281" s="732"/>
      <c r="HHV281" s="732"/>
      <c r="HHW281" s="732"/>
      <c r="HHX281" s="732"/>
      <c r="HHY281" s="735"/>
      <c r="HHZ281" s="735"/>
      <c r="HIA281" s="735"/>
      <c r="HIB281" s="735"/>
      <c r="HIC281" s="735"/>
      <c r="HID281" s="735"/>
      <c r="HIE281" s="735"/>
      <c r="HIF281" s="735"/>
      <c r="HIG281" s="735"/>
      <c r="HIH281" s="735"/>
      <c r="HII281" s="735"/>
      <c r="HIJ281" s="735"/>
      <c r="HIK281" s="735"/>
      <c r="HIL281" s="735"/>
      <c r="HIM281" s="735"/>
      <c r="HIN281" s="735"/>
      <c r="HIO281" s="735"/>
      <c r="HIP281" s="735"/>
      <c r="HIQ281" s="735"/>
      <c r="HIR281" s="735"/>
      <c r="HIS281" s="735"/>
      <c r="HIT281" s="735"/>
      <c r="HIU281" s="735"/>
      <c r="HIV281" s="735"/>
      <c r="HIW281" s="735"/>
      <c r="HIX281" s="735"/>
      <c r="HIY281" s="735"/>
      <c r="HIZ281" s="735"/>
      <c r="HJA281" s="735"/>
      <c r="HJB281" s="735"/>
      <c r="HJC281" s="735"/>
      <c r="HJD281" s="735"/>
      <c r="HJE281" s="735"/>
      <c r="HJF281" s="735"/>
      <c r="HJG281" s="735"/>
      <c r="HJH281" s="735"/>
      <c r="HJI281" s="735"/>
      <c r="HJJ281" s="735"/>
      <c r="HJK281" s="735"/>
      <c r="HJL281" s="735"/>
      <c r="HJM281" s="735"/>
      <c r="HJN281" s="735"/>
      <c r="HJO281" s="735"/>
      <c r="HJP281" s="735"/>
      <c r="HJQ281" s="732"/>
      <c r="HJR281" s="732"/>
      <c r="HJS281" s="732"/>
      <c r="HJT281" s="732"/>
      <c r="HJU281" s="732"/>
      <c r="HJV281" s="732"/>
      <c r="HJW281" s="732"/>
      <c r="HJX281" s="732"/>
      <c r="HJY281" s="732"/>
      <c r="HJZ281" s="732"/>
      <c r="HKA281" s="732"/>
      <c r="HKB281" s="732"/>
      <c r="HKC281" s="732"/>
      <c r="HKD281" s="732"/>
      <c r="HKE281" s="732"/>
      <c r="HKF281" s="732"/>
      <c r="HKG281" s="732"/>
      <c r="HKH281" s="732"/>
      <c r="HKI281" s="732"/>
      <c r="HKJ281" s="732"/>
      <c r="HKK281" s="732"/>
      <c r="HKL281" s="732"/>
      <c r="HKM281" s="732"/>
      <c r="HKN281" s="732"/>
      <c r="HKO281" s="733"/>
      <c r="HKP281" s="733"/>
      <c r="HKQ281" s="733"/>
      <c r="HKR281" s="733"/>
      <c r="HKS281" s="733"/>
      <c r="HKT281" s="732"/>
      <c r="HKU281" s="732"/>
      <c r="HKV281" s="733"/>
      <c r="HKW281" s="733"/>
      <c r="HKX281" s="732"/>
      <c r="HKY281" s="732"/>
      <c r="HKZ281" s="733"/>
      <c r="HLA281" s="733"/>
      <c r="HLB281" s="732"/>
      <c r="HLC281" s="732"/>
      <c r="HLD281" s="732"/>
      <c r="HLE281" s="732"/>
      <c r="HLF281" s="732"/>
      <c r="HLG281" s="732"/>
      <c r="HLH281" s="732"/>
      <c r="HLI281" s="733"/>
      <c r="HLJ281" s="733"/>
      <c r="HLK281" s="732"/>
      <c r="HLL281" s="732"/>
      <c r="HLM281" s="733"/>
      <c r="HLN281" s="733"/>
      <c r="HLO281" s="732"/>
      <c r="HLP281" s="732"/>
      <c r="HLQ281" s="732"/>
      <c r="HLR281" s="732"/>
      <c r="HLS281" s="732"/>
      <c r="HLT281" s="731"/>
      <c r="HLU281" s="734"/>
      <c r="HLV281" s="732"/>
      <c r="HLW281" s="732"/>
      <c r="HLX281" s="732"/>
      <c r="HLY281" s="732"/>
      <c r="HLZ281" s="732"/>
      <c r="HMA281" s="732"/>
      <c r="HMB281" s="732"/>
      <c r="HMC281" s="735"/>
      <c r="HMD281" s="735"/>
      <c r="HME281" s="735"/>
      <c r="HMF281" s="735"/>
      <c r="HMG281" s="735"/>
      <c r="HMH281" s="735"/>
      <c r="HMI281" s="735"/>
      <c r="HMJ281" s="735"/>
      <c r="HMK281" s="735"/>
      <c r="HML281" s="735"/>
      <c r="HMM281" s="735"/>
      <c r="HMN281" s="735"/>
      <c r="HMO281" s="735"/>
      <c r="HMP281" s="735"/>
      <c r="HMQ281" s="735"/>
      <c r="HMR281" s="735"/>
      <c r="HMS281" s="735"/>
      <c r="HMT281" s="735"/>
      <c r="HMU281" s="735"/>
      <c r="HMV281" s="735"/>
      <c r="HMW281" s="735"/>
      <c r="HMX281" s="735"/>
      <c r="HMY281" s="735"/>
      <c r="HMZ281" s="735"/>
      <c r="HNA281" s="735"/>
      <c r="HNB281" s="735"/>
      <c r="HNC281" s="735"/>
      <c r="HND281" s="735"/>
      <c r="HNE281" s="735"/>
      <c r="HNF281" s="735"/>
      <c r="HNG281" s="735"/>
      <c r="HNH281" s="735"/>
      <c r="HNI281" s="735"/>
      <c r="HNJ281" s="735"/>
      <c r="HNK281" s="735"/>
      <c r="HNL281" s="735"/>
      <c r="HNM281" s="735"/>
      <c r="HNN281" s="735"/>
      <c r="HNO281" s="735"/>
      <c r="HNP281" s="735"/>
      <c r="HNQ281" s="735"/>
      <c r="HNR281" s="735"/>
      <c r="HNS281" s="735"/>
      <c r="HNT281" s="735"/>
      <c r="HNU281" s="732"/>
      <c r="HNV281" s="732"/>
      <c r="HNW281" s="732"/>
      <c r="HNX281" s="732"/>
      <c r="HNY281" s="732"/>
      <c r="HNZ281" s="732"/>
      <c r="HOA281" s="732"/>
      <c r="HOB281" s="732"/>
      <c r="HOC281" s="732"/>
      <c r="HOD281" s="732"/>
      <c r="HOE281" s="732"/>
      <c r="HOF281" s="732"/>
      <c r="HOG281" s="732"/>
      <c r="HOH281" s="732"/>
      <c r="HOI281" s="732"/>
      <c r="HOJ281" s="732"/>
      <c r="HOK281" s="732"/>
      <c r="HOL281" s="732"/>
      <c r="HOM281" s="732"/>
      <c r="HON281" s="732"/>
      <c r="HOO281" s="732"/>
      <c r="HOP281" s="732"/>
      <c r="HOQ281" s="732"/>
      <c r="HOR281" s="732"/>
      <c r="HOS281" s="733"/>
      <c r="HOT281" s="733"/>
      <c r="HOU281" s="733"/>
      <c r="HOV281" s="733"/>
      <c r="HOW281" s="733"/>
      <c r="HOX281" s="732"/>
      <c r="HOY281" s="732"/>
      <c r="HOZ281" s="733"/>
      <c r="HPA281" s="733"/>
      <c r="HPB281" s="732"/>
      <c r="HPC281" s="732"/>
      <c r="HPD281" s="733"/>
      <c r="HPE281" s="733"/>
      <c r="HPF281" s="732"/>
      <c r="HPG281" s="732"/>
      <c r="HPH281" s="732"/>
      <c r="HPI281" s="732"/>
      <c r="HPJ281" s="732"/>
      <c r="HPK281" s="732"/>
      <c r="HPL281" s="732"/>
      <c r="HPM281" s="733"/>
      <c r="HPN281" s="733"/>
      <c r="HPO281" s="732"/>
      <c r="HPP281" s="732"/>
      <c r="HPQ281" s="733"/>
      <c r="HPR281" s="733"/>
      <c r="HPS281" s="732"/>
      <c r="HPT281" s="732"/>
      <c r="HPU281" s="732"/>
      <c r="HPV281" s="732"/>
      <c r="HPW281" s="732"/>
      <c r="HPX281" s="731"/>
      <c r="HPY281" s="734"/>
      <c r="HPZ281" s="732"/>
      <c r="HQA281" s="732"/>
      <c r="HQB281" s="732"/>
      <c r="HQC281" s="732"/>
      <c r="HQD281" s="732"/>
      <c r="HQE281" s="732"/>
      <c r="HQF281" s="732"/>
      <c r="HQG281" s="735"/>
      <c r="HQH281" s="735"/>
      <c r="HQI281" s="735"/>
      <c r="HQJ281" s="735"/>
      <c r="HQK281" s="735"/>
      <c r="HQL281" s="735"/>
      <c r="HQM281" s="735"/>
      <c r="HQN281" s="735"/>
      <c r="HQO281" s="735"/>
      <c r="HQP281" s="735"/>
      <c r="HQQ281" s="735"/>
      <c r="HQR281" s="735"/>
      <c r="HQS281" s="735"/>
      <c r="HQT281" s="735"/>
      <c r="HQU281" s="735"/>
      <c r="HQV281" s="735"/>
      <c r="HQW281" s="735"/>
      <c r="HQX281" s="735"/>
      <c r="HQY281" s="735"/>
      <c r="HQZ281" s="735"/>
      <c r="HRA281" s="735"/>
      <c r="HRB281" s="735"/>
      <c r="HRC281" s="735"/>
      <c r="HRD281" s="735"/>
      <c r="HRE281" s="735"/>
      <c r="HRF281" s="735"/>
      <c r="HRG281" s="735"/>
      <c r="HRH281" s="735"/>
      <c r="HRI281" s="735"/>
      <c r="HRJ281" s="735"/>
      <c r="HRK281" s="735"/>
      <c r="HRL281" s="735"/>
      <c r="HRM281" s="735"/>
      <c r="HRN281" s="735"/>
      <c r="HRO281" s="735"/>
      <c r="HRP281" s="735"/>
      <c r="HRQ281" s="735"/>
      <c r="HRR281" s="735"/>
      <c r="HRS281" s="735"/>
      <c r="HRT281" s="735"/>
      <c r="HRU281" s="735"/>
      <c r="HRV281" s="735"/>
      <c r="HRW281" s="735"/>
      <c r="HRX281" s="735"/>
      <c r="HRY281" s="732"/>
      <c r="HRZ281" s="732"/>
      <c r="HSA281" s="732"/>
      <c r="HSB281" s="732"/>
      <c r="HSC281" s="732"/>
      <c r="HSD281" s="732"/>
      <c r="HSE281" s="732"/>
      <c r="HSF281" s="732"/>
      <c r="HSG281" s="732"/>
      <c r="HSH281" s="732"/>
      <c r="HSI281" s="732"/>
      <c r="HSJ281" s="732"/>
      <c r="HSK281" s="732"/>
      <c r="HSL281" s="732"/>
      <c r="HSM281" s="732"/>
      <c r="HSN281" s="732"/>
      <c r="HSO281" s="732"/>
      <c r="HSP281" s="732"/>
      <c r="HSQ281" s="732"/>
      <c r="HSR281" s="732"/>
      <c r="HSS281" s="732"/>
      <c r="HST281" s="732"/>
      <c r="HSU281" s="732"/>
      <c r="HSV281" s="732"/>
      <c r="HSW281" s="733"/>
      <c r="HSX281" s="733"/>
      <c r="HSY281" s="733"/>
      <c r="HSZ281" s="733"/>
      <c r="HTA281" s="733"/>
      <c r="HTB281" s="732"/>
      <c r="HTC281" s="732"/>
      <c r="HTD281" s="733"/>
      <c r="HTE281" s="733"/>
      <c r="HTF281" s="732"/>
      <c r="HTG281" s="732"/>
      <c r="HTH281" s="733"/>
      <c r="HTI281" s="733"/>
      <c r="HTJ281" s="732"/>
      <c r="HTK281" s="732"/>
      <c r="HTL281" s="732"/>
      <c r="HTM281" s="732"/>
      <c r="HTN281" s="732"/>
      <c r="HTO281" s="732"/>
      <c r="HTP281" s="732"/>
      <c r="HTQ281" s="733"/>
      <c r="HTR281" s="733"/>
      <c r="HTS281" s="732"/>
      <c r="HTT281" s="732"/>
      <c r="HTU281" s="733"/>
      <c r="HTV281" s="733"/>
      <c r="HTW281" s="732"/>
      <c r="HTX281" s="732"/>
      <c r="HTY281" s="732"/>
      <c r="HTZ281" s="732"/>
      <c r="HUA281" s="732"/>
      <c r="HUB281" s="731"/>
      <c r="HUC281" s="734"/>
      <c r="HUD281" s="732"/>
      <c r="HUE281" s="732"/>
      <c r="HUF281" s="732"/>
      <c r="HUG281" s="732"/>
      <c r="HUH281" s="732"/>
      <c r="HUI281" s="732"/>
      <c r="HUJ281" s="732"/>
      <c r="HUK281" s="735"/>
      <c r="HUL281" s="735"/>
      <c r="HUM281" s="735"/>
      <c r="HUN281" s="735"/>
      <c r="HUO281" s="735"/>
      <c r="HUP281" s="735"/>
      <c r="HUQ281" s="735"/>
      <c r="HUR281" s="735"/>
      <c r="HUS281" s="735"/>
      <c r="HUT281" s="735"/>
      <c r="HUU281" s="735"/>
      <c r="HUV281" s="735"/>
      <c r="HUW281" s="735"/>
      <c r="HUX281" s="735"/>
      <c r="HUY281" s="735"/>
      <c r="HUZ281" s="735"/>
      <c r="HVA281" s="735"/>
      <c r="HVB281" s="735"/>
      <c r="HVC281" s="735"/>
      <c r="HVD281" s="735"/>
      <c r="HVE281" s="735"/>
      <c r="HVF281" s="735"/>
      <c r="HVG281" s="735"/>
      <c r="HVH281" s="735"/>
      <c r="HVI281" s="735"/>
      <c r="HVJ281" s="735"/>
      <c r="HVK281" s="735"/>
      <c r="HVL281" s="735"/>
      <c r="HVM281" s="735"/>
      <c r="HVN281" s="735"/>
      <c r="HVO281" s="735"/>
      <c r="HVP281" s="735"/>
      <c r="HVQ281" s="735"/>
      <c r="HVR281" s="735"/>
      <c r="HVS281" s="735"/>
      <c r="HVT281" s="735"/>
      <c r="HVU281" s="735"/>
      <c r="HVV281" s="735"/>
      <c r="HVW281" s="735"/>
      <c r="HVX281" s="735"/>
      <c r="HVY281" s="735"/>
      <c r="HVZ281" s="735"/>
      <c r="HWA281" s="735"/>
      <c r="HWB281" s="735"/>
      <c r="HWC281" s="732"/>
      <c r="HWD281" s="732"/>
      <c r="HWE281" s="732"/>
      <c r="HWF281" s="732"/>
      <c r="HWG281" s="732"/>
      <c r="HWH281" s="732"/>
      <c r="HWI281" s="732"/>
      <c r="HWJ281" s="732"/>
      <c r="HWK281" s="732"/>
      <c r="HWL281" s="732"/>
      <c r="HWM281" s="732"/>
      <c r="HWN281" s="732"/>
      <c r="HWO281" s="732"/>
      <c r="HWP281" s="732"/>
      <c r="HWQ281" s="732"/>
      <c r="HWR281" s="732"/>
      <c r="HWS281" s="732"/>
      <c r="HWT281" s="732"/>
      <c r="HWU281" s="732"/>
      <c r="HWV281" s="732"/>
      <c r="HWW281" s="732"/>
      <c r="HWX281" s="732"/>
      <c r="HWY281" s="732"/>
      <c r="HWZ281" s="732"/>
      <c r="HXA281" s="733"/>
      <c r="HXB281" s="733"/>
      <c r="HXC281" s="733"/>
      <c r="HXD281" s="733"/>
      <c r="HXE281" s="733"/>
      <c r="HXF281" s="732"/>
      <c r="HXG281" s="732"/>
      <c r="HXH281" s="733"/>
      <c r="HXI281" s="733"/>
      <c r="HXJ281" s="732"/>
      <c r="HXK281" s="732"/>
      <c r="HXL281" s="733"/>
      <c r="HXM281" s="733"/>
      <c r="HXN281" s="732"/>
      <c r="HXO281" s="732"/>
      <c r="HXP281" s="732"/>
      <c r="HXQ281" s="732"/>
      <c r="HXR281" s="732"/>
      <c r="HXS281" s="732"/>
      <c r="HXT281" s="732"/>
      <c r="HXU281" s="733"/>
      <c r="HXV281" s="733"/>
      <c r="HXW281" s="732"/>
      <c r="HXX281" s="732"/>
      <c r="HXY281" s="733"/>
      <c r="HXZ281" s="733"/>
      <c r="HYA281" s="732"/>
      <c r="HYB281" s="732"/>
      <c r="HYC281" s="732"/>
      <c r="HYD281" s="732"/>
      <c r="HYE281" s="732"/>
      <c r="HYF281" s="731"/>
      <c r="HYG281" s="734"/>
      <c r="HYH281" s="732"/>
      <c r="HYI281" s="732"/>
      <c r="HYJ281" s="732"/>
      <c r="HYK281" s="732"/>
      <c r="HYL281" s="732"/>
      <c r="HYM281" s="732"/>
      <c r="HYN281" s="732"/>
      <c r="HYO281" s="735"/>
      <c r="HYP281" s="735"/>
      <c r="HYQ281" s="735"/>
      <c r="HYR281" s="735"/>
      <c r="HYS281" s="735"/>
      <c r="HYT281" s="735"/>
      <c r="HYU281" s="735"/>
      <c r="HYV281" s="735"/>
      <c r="HYW281" s="735"/>
      <c r="HYX281" s="735"/>
      <c r="HYY281" s="735"/>
      <c r="HYZ281" s="735"/>
      <c r="HZA281" s="735"/>
      <c r="HZB281" s="735"/>
      <c r="HZC281" s="735"/>
      <c r="HZD281" s="735"/>
      <c r="HZE281" s="735"/>
      <c r="HZF281" s="735"/>
      <c r="HZG281" s="735"/>
      <c r="HZH281" s="735"/>
      <c r="HZI281" s="735"/>
      <c r="HZJ281" s="735"/>
      <c r="HZK281" s="735"/>
      <c r="HZL281" s="735"/>
      <c r="HZM281" s="735"/>
      <c r="HZN281" s="735"/>
      <c r="HZO281" s="735"/>
      <c r="HZP281" s="735"/>
      <c r="HZQ281" s="735"/>
      <c r="HZR281" s="735"/>
      <c r="HZS281" s="735"/>
      <c r="HZT281" s="735"/>
      <c r="HZU281" s="735"/>
      <c r="HZV281" s="735"/>
      <c r="HZW281" s="735"/>
      <c r="HZX281" s="735"/>
      <c r="HZY281" s="735"/>
      <c r="HZZ281" s="735"/>
      <c r="IAA281" s="735"/>
      <c r="IAB281" s="735"/>
      <c r="IAC281" s="735"/>
      <c r="IAD281" s="735"/>
      <c r="IAE281" s="735"/>
      <c r="IAF281" s="735"/>
      <c r="IAG281" s="732"/>
      <c r="IAH281" s="732"/>
      <c r="IAI281" s="732"/>
      <c r="IAJ281" s="732"/>
      <c r="IAK281" s="732"/>
      <c r="IAL281" s="732"/>
      <c r="IAM281" s="732"/>
      <c r="IAN281" s="732"/>
      <c r="IAO281" s="732"/>
      <c r="IAP281" s="732"/>
      <c r="IAQ281" s="732"/>
      <c r="IAR281" s="732"/>
      <c r="IAS281" s="732"/>
      <c r="IAT281" s="732"/>
      <c r="IAU281" s="732"/>
      <c r="IAV281" s="732"/>
      <c r="IAW281" s="732"/>
      <c r="IAX281" s="732"/>
      <c r="IAY281" s="732"/>
      <c r="IAZ281" s="732"/>
      <c r="IBA281" s="732"/>
      <c r="IBB281" s="732"/>
      <c r="IBC281" s="732"/>
      <c r="IBD281" s="732"/>
      <c r="IBE281" s="733"/>
      <c r="IBF281" s="733"/>
      <c r="IBG281" s="733"/>
      <c r="IBH281" s="733"/>
      <c r="IBI281" s="733"/>
      <c r="IBJ281" s="732"/>
      <c r="IBK281" s="732"/>
      <c r="IBL281" s="733"/>
      <c r="IBM281" s="733"/>
      <c r="IBN281" s="732"/>
      <c r="IBO281" s="732"/>
      <c r="IBP281" s="733"/>
      <c r="IBQ281" s="733"/>
      <c r="IBR281" s="732"/>
      <c r="IBS281" s="732"/>
      <c r="IBT281" s="732"/>
      <c r="IBU281" s="732"/>
      <c r="IBV281" s="732"/>
      <c r="IBW281" s="732"/>
      <c r="IBX281" s="732"/>
      <c r="IBY281" s="733"/>
      <c r="IBZ281" s="733"/>
      <c r="ICA281" s="732"/>
      <c r="ICB281" s="732"/>
      <c r="ICC281" s="733"/>
      <c r="ICD281" s="733"/>
      <c r="ICE281" s="732"/>
      <c r="ICF281" s="732"/>
      <c r="ICG281" s="732"/>
      <c r="ICH281" s="732"/>
      <c r="ICI281" s="732"/>
      <c r="ICJ281" s="731"/>
      <c r="ICK281" s="734"/>
      <c r="ICL281" s="732"/>
      <c r="ICM281" s="732"/>
      <c r="ICN281" s="732"/>
      <c r="ICO281" s="732"/>
      <c r="ICP281" s="732"/>
      <c r="ICQ281" s="732"/>
      <c r="ICR281" s="732"/>
      <c r="ICS281" s="735"/>
      <c r="ICT281" s="735"/>
      <c r="ICU281" s="735"/>
      <c r="ICV281" s="735"/>
      <c r="ICW281" s="735"/>
      <c r="ICX281" s="735"/>
      <c r="ICY281" s="735"/>
      <c r="ICZ281" s="735"/>
      <c r="IDA281" s="735"/>
      <c r="IDB281" s="735"/>
      <c r="IDC281" s="735"/>
      <c r="IDD281" s="735"/>
      <c r="IDE281" s="735"/>
      <c r="IDF281" s="735"/>
      <c r="IDG281" s="735"/>
      <c r="IDH281" s="735"/>
      <c r="IDI281" s="735"/>
      <c r="IDJ281" s="735"/>
      <c r="IDK281" s="735"/>
      <c r="IDL281" s="735"/>
      <c r="IDM281" s="735"/>
      <c r="IDN281" s="735"/>
      <c r="IDO281" s="735"/>
      <c r="IDP281" s="735"/>
      <c r="IDQ281" s="735"/>
      <c r="IDR281" s="735"/>
      <c r="IDS281" s="735"/>
      <c r="IDT281" s="735"/>
      <c r="IDU281" s="735"/>
      <c r="IDV281" s="735"/>
      <c r="IDW281" s="735"/>
      <c r="IDX281" s="735"/>
      <c r="IDY281" s="735"/>
      <c r="IDZ281" s="735"/>
      <c r="IEA281" s="735"/>
      <c r="IEB281" s="735"/>
      <c r="IEC281" s="735"/>
      <c r="IED281" s="735"/>
      <c r="IEE281" s="735"/>
      <c r="IEF281" s="735"/>
      <c r="IEG281" s="735"/>
      <c r="IEH281" s="735"/>
      <c r="IEI281" s="735"/>
      <c r="IEJ281" s="735"/>
      <c r="IEK281" s="732"/>
      <c r="IEL281" s="732"/>
      <c r="IEM281" s="732"/>
      <c r="IEN281" s="732"/>
      <c r="IEO281" s="732"/>
      <c r="IEP281" s="732"/>
      <c r="IEQ281" s="732"/>
      <c r="IER281" s="732"/>
      <c r="IES281" s="732"/>
      <c r="IET281" s="732"/>
      <c r="IEU281" s="732"/>
      <c r="IEV281" s="732"/>
      <c r="IEW281" s="732"/>
      <c r="IEX281" s="732"/>
      <c r="IEY281" s="732"/>
      <c r="IEZ281" s="732"/>
      <c r="IFA281" s="732"/>
      <c r="IFB281" s="732"/>
      <c r="IFC281" s="732"/>
      <c r="IFD281" s="732"/>
      <c r="IFE281" s="732"/>
      <c r="IFF281" s="732"/>
      <c r="IFG281" s="732"/>
      <c r="IFH281" s="732"/>
      <c r="IFI281" s="733"/>
      <c r="IFJ281" s="733"/>
      <c r="IFK281" s="733"/>
      <c r="IFL281" s="733"/>
      <c r="IFM281" s="733"/>
      <c r="IFN281" s="732"/>
      <c r="IFO281" s="732"/>
      <c r="IFP281" s="733"/>
      <c r="IFQ281" s="733"/>
      <c r="IFR281" s="732"/>
      <c r="IFS281" s="732"/>
      <c r="IFT281" s="733"/>
      <c r="IFU281" s="733"/>
      <c r="IFV281" s="732"/>
      <c r="IFW281" s="732"/>
      <c r="IFX281" s="732"/>
      <c r="IFY281" s="732"/>
      <c r="IFZ281" s="732"/>
      <c r="IGA281" s="732"/>
      <c r="IGB281" s="732"/>
      <c r="IGC281" s="733"/>
      <c r="IGD281" s="733"/>
      <c r="IGE281" s="732"/>
      <c r="IGF281" s="732"/>
      <c r="IGG281" s="733"/>
      <c r="IGH281" s="733"/>
      <c r="IGI281" s="732"/>
      <c r="IGJ281" s="732"/>
      <c r="IGK281" s="732"/>
      <c r="IGL281" s="732"/>
      <c r="IGM281" s="732"/>
      <c r="IGN281" s="731"/>
      <c r="IGO281" s="734"/>
      <c r="IGP281" s="732"/>
      <c r="IGQ281" s="732"/>
      <c r="IGR281" s="732"/>
      <c r="IGS281" s="732"/>
      <c r="IGT281" s="732"/>
      <c r="IGU281" s="732"/>
      <c r="IGV281" s="732"/>
      <c r="IGW281" s="735"/>
      <c r="IGX281" s="735"/>
      <c r="IGY281" s="735"/>
      <c r="IGZ281" s="735"/>
      <c r="IHA281" s="735"/>
      <c r="IHB281" s="735"/>
      <c r="IHC281" s="735"/>
      <c r="IHD281" s="735"/>
      <c r="IHE281" s="735"/>
      <c r="IHF281" s="735"/>
      <c r="IHG281" s="735"/>
      <c r="IHH281" s="735"/>
      <c r="IHI281" s="735"/>
      <c r="IHJ281" s="735"/>
      <c r="IHK281" s="735"/>
      <c r="IHL281" s="735"/>
      <c r="IHM281" s="735"/>
      <c r="IHN281" s="735"/>
      <c r="IHO281" s="735"/>
      <c r="IHP281" s="735"/>
      <c r="IHQ281" s="735"/>
      <c r="IHR281" s="735"/>
      <c r="IHS281" s="735"/>
      <c r="IHT281" s="735"/>
      <c r="IHU281" s="735"/>
      <c r="IHV281" s="735"/>
      <c r="IHW281" s="735"/>
      <c r="IHX281" s="735"/>
      <c r="IHY281" s="735"/>
      <c r="IHZ281" s="735"/>
      <c r="IIA281" s="735"/>
      <c r="IIB281" s="735"/>
      <c r="IIC281" s="735"/>
      <c r="IID281" s="735"/>
      <c r="IIE281" s="735"/>
      <c r="IIF281" s="735"/>
      <c r="IIG281" s="735"/>
      <c r="IIH281" s="735"/>
      <c r="III281" s="735"/>
      <c r="IIJ281" s="735"/>
      <c r="IIK281" s="735"/>
      <c r="IIL281" s="735"/>
      <c r="IIM281" s="735"/>
      <c r="IIN281" s="735"/>
      <c r="IIO281" s="732"/>
      <c r="IIP281" s="732"/>
      <c r="IIQ281" s="732"/>
      <c r="IIR281" s="732"/>
      <c r="IIS281" s="732"/>
      <c r="IIT281" s="732"/>
      <c r="IIU281" s="732"/>
      <c r="IIV281" s="732"/>
      <c r="IIW281" s="732"/>
      <c r="IIX281" s="732"/>
      <c r="IIY281" s="732"/>
      <c r="IIZ281" s="732"/>
      <c r="IJA281" s="732"/>
      <c r="IJB281" s="732"/>
      <c r="IJC281" s="732"/>
      <c r="IJD281" s="732"/>
      <c r="IJE281" s="732"/>
      <c r="IJF281" s="732"/>
      <c r="IJG281" s="732"/>
      <c r="IJH281" s="732"/>
      <c r="IJI281" s="732"/>
      <c r="IJJ281" s="732"/>
      <c r="IJK281" s="732"/>
      <c r="IJL281" s="732"/>
      <c r="IJM281" s="733"/>
      <c r="IJN281" s="733"/>
      <c r="IJO281" s="733"/>
      <c r="IJP281" s="733"/>
      <c r="IJQ281" s="733"/>
      <c r="IJR281" s="732"/>
      <c r="IJS281" s="732"/>
      <c r="IJT281" s="733"/>
      <c r="IJU281" s="733"/>
      <c r="IJV281" s="732"/>
      <c r="IJW281" s="732"/>
      <c r="IJX281" s="733"/>
      <c r="IJY281" s="733"/>
      <c r="IJZ281" s="732"/>
      <c r="IKA281" s="732"/>
      <c r="IKB281" s="732"/>
      <c r="IKC281" s="732"/>
      <c r="IKD281" s="732"/>
      <c r="IKE281" s="732"/>
      <c r="IKF281" s="732"/>
      <c r="IKG281" s="733"/>
      <c r="IKH281" s="733"/>
      <c r="IKI281" s="732"/>
      <c r="IKJ281" s="732"/>
      <c r="IKK281" s="733"/>
      <c r="IKL281" s="733"/>
      <c r="IKM281" s="732"/>
      <c r="IKN281" s="732"/>
      <c r="IKO281" s="732"/>
      <c r="IKP281" s="732"/>
      <c r="IKQ281" s="732"/>
      <c r="IKR281" s="731"/>
      <c r="IKS281" s="734"/>
      <c r="IKT281" s="732"/>
      <c r="IKU281" s="732"/>
      <c r="IKV281" s="732"/>
      <c r="IKW281" s="732"/>
      <c r="IKX281" s="732"/>
      <c r="IKY281" s="732"/>
      <c r="IKZ281" s="732"/>
      <c r="ILA281" s="735"/>
      <c r="ILB281" s="735"/>
      <c r="ILC281" s="735"/>
      <c r="ILD281" s="735"/>
      <c r="ILE281" s="735"/>
      <c r="ILF281" s="735"/>
      <c r="ILG281" s="735"/>
      <c r="ILH281" s="735"/>
      <c r="ILI281" s="735"/>
      <c r="ILJ281" s="735"/>
      <c r="ILK281" s="735"/>
      <c r="ILL281" s="735"/>
      <c r="ILM281" s="735"/>
      <c r="ILN281" s="735"/>
      <c r="ILO281" s="735"/>
      <c r="ILP281" s="735"/>
      <c r="ILQ281" s="735"/>
      <c r="ILR281" s="735"/>
      <c r="ILS281" s="735"/>
      <c r="ILT281" s="735"/>
      <c r="ILU281" s="735"/>
      <c r="ILV281" s="735"/>
      <c r="ILW281" s="735"/>
      <c r="ILX281" s="735"/>
      <c r="ILY281" s="735"/>
      <c r="ILZ281" s="735"/>
      <c r="IMA281" s="735"/>
      <c r="IMB281" s="735"/>
      <c r="IMC281" s="735"/>
      <c r="IMD281" s="735"/>
      <c r="IME281" s="735"/>
      <c r="IMF281" s="735"/>
      <c r="IMG281" s="735"/>
      <c r="IMH281" s="735"/>
      <c r="IMI281" s="735"/>
      <c r="IMJ281" s="735"/>
      <c r="IMK281" s="735"/>
      <c r="IML281" s="735"/>
      <c r="IMM281" s="735"/>
      <c r="IMN281" s="735"/>
      <c r="IMO281" s="735"/>
      <c r="IMP281" s="735"/>
      <c r="IMQ281" s="735"/>
      <c r="IMR281" s="735"/>
      <c r="IMS281" s="732"/>
      <c r="IMT281" s="732"/>
      <c r="IMU281" s="732"/>
      <c r="IMV281" s="732"/>
      <c r="IMW281" s="732"/>
      <c r="IMX281" s="732"/>
      <c r="IMY281" s="732"/>
      <c r="IMZ281" s="732"/>
      <c r="INA281" s="732"/>
      <c r="INB281" s="732"/>
      <c r="INC281" s="732"/>
      <c r="IND281" s="732"/>
      <c r="INE281" s="732"/>
      <c r="INF281" s="732"/>
      <c r="ING281" s="732"/>
      <c r="INH281" s="732"/>
      <c r="INI281" s="732"/>
      <c r="INJ281" s="732"/>
      <c r="INK281" s="732"/>
      <c r="INL281" s="732"/>
      <c r="INM281" s="732"/>
      <c r="INN281" s="732"/>
      <c r="INO281" s="732"/>
      <c r="INP281" s="732"/>
      <c r="INQ281" s="733"/>
      <c r="INR281" s="733"/>
      <c r="INS281" s="733"/>
      <c r="INT281" s="733"/>
      <c r="INU281" s="733"/>
      <c r="INV281" s="732"/>
      <c r="INW281" s="732"/>
      <c r="INX281" s="733"/>
      <c r="INY281" s="733"/>
      <c r="INZ281" s="732"/>
      <c r="IOA281" s="732"/>
      <c r="IOB281" s="733"/>
      <c r="IOC281" s="733"/>
      <c r="IOD281" s="732"/>
      <c r="IOE281" s="732"/>
      <c r="IOF281" s="732"/>
      <c r="IOG281" s="732"/>
      <c r="IOH281" s="732"/>
      <c r="IOI281" s="732"/>
      <c r="IOJ281" s="732"/>
      <c r="IOK281" s="733"/>
      <c r="IOL281" s="733"/>
      <c r="IOM281" s="732"/>
      <c r="ION281" s="732"/>
      <c r="IOO281" s="733"/>
      <c r="IOP281" s="733"/>
      <c r="IOQ281" s="732"/>
      <c r="IOR281" s="732"/>
      <c r="IOS281" s="732"/>
      <c r="IOT281" s="732"/>
      <c r="IOU281" s="732"/>
      <c r="IOV281" s="731"/>
      <c r="IOW281" s="734"/>
      <c r="IOX281" s="732"/>
      <c r="IOY281" s="732"/>
      <c r="IOZ281" s="732"/>
      <c r="IPA281" s="732"/>
      <c r="IPB281" s="732"/>
      <c r="IPC281" s="732"/>
      <c r="IPD281" s="732"/>
      <c r="IPE281" s="735"/>
      <c r="IPF281" s="735"/>
      <c r="IPG281" s="735"/>
      <c r="IPH281" s="735"/>
      <c r="IPI281" s="735"/>
      <c r="IPJ281" s="735"/>
      <c r="IPK281" s="735"/>
      <c r="IPL281" s="735"/>
      <c r="IPM281" s="735"/>
      <c r="IPN281" s="735"/>
      <c r="IPO281" s="735"/>
      <c r="IPP281" s="735"/>
      <c r="IPQ281" s="735"/>
      <c r="IPR281" s="735"/>
      <c r="IPS281" s="735"/>
      <c r="IPT281" s="735"/>
      <c r="IPU281" s="735"/>
      <c r="IPV281" s="735"/>
      <c r="IPW281" s="735"/>
      <c r="IPX281" s="735"/>
      <c r="IPY281" s="735"/>
      <c r="IPZ281" s="735"/>
      <c r="IQA281" s="735"/>
      <c r="IQB281" s="735"/>
      <c r="IQC281" s="735"/>
      <c r="IQD281" s="735"/>
      <c r="IQE281" s="735"/>
      <c r="IQF281" s="735"/>
      <c r="IQG281" s="735"/>
      <c r="IQH281" s="735"/>
      <c r="IQI281" s="735"/>
      <c r="IQJ281" s="735"/>
      <c r="IQK281" s="735"/>
      <c r="IQL281" s="735"/>
      <c r="IQM281" s="735"/>
      <c r="IQN281" s="735"/>
      <c r="IQO281" s="735"/>
      <c r="IQP281" s="735"/>
      <c r="IQQ281" s="735"/>
      <c r="IQR281" s="735"/>
      <c r="IQS281" s="735"/>
      <c r="IQT281" s="735"/>
      <c r="IQU281" s="735"/>
      <c r="IQV281" s="735"/>
      <c r="IQW281" s="732"/>
      <c r="IQX281" s="732"/>
      <c r="IQY281" s="732"/>
      <c r="IQZ281" s="732"/>
      <c r="IRA281" s="732"/>
      <c r="IRB281" s="732"/>
      <c r="IRC281" s="732"/>
      <c r="IRD281" s="732"/>
      <c r="IRE281" s="732"/>
      <c r="IRF281" s="732"/>
      <c r="IRG281" s="732"/>
      <c r="IRH281" s="732"/>
      <c r="IRI281" s="732"/>
      <c r="IRJ281" s="732"/>
      <c r="IRK281" s="732"/>
      <c r="IRL281" s="732"/>
      <c r="IRM281" s="732"/>
      <c r="IRN281" s="732"/>
      <c r="IRO281" s="732"/>
      <c r="IRP281" s="732"/>
      <c r="IRQ281" s="732"/>
      <c r="IRR281" s="732"/>
      <c r="IRS281" s="732"/>
      <c r="IRT281" s="732"/>
      <c r="IRU281" s="733"/>
      <c r="IRV281" s="733"/>
      <c r="IRW281" s="733"/>
      <c r="IRX281" s="733"/>
      <c r="IRY281" s="733"/>
      <c r="IRZ281" s="732"/>
      <c r="ISA281" s="732"/>
      <c r="ISB281" s="733"/>
      <c r="ISC281" s="733"/>
      <c r="ISD281" s="732"/>
      <c r="ISE281" s="732"/>
      <c r="ISF281" s="733"/>
      <c r="ISG281" s="733"/>
      <c r="ISH281" s="732"/>
      <c r="ISI281" s="732"/>
      <c r="ISJ281" s="732"/>
      <c r="ISK281" s="732"/>
      <c r="ISL281" s="732"/>
      <c r="ISM281" s="732"/>
      <c r="ISN281" s="732"/>
      <c r="ISO281" s="733"/>
      <c r="ISP281" s="733"/>
      <c r="ISQ281" s="732"/>
      <c r="ISR281" s="732"/>
      <c r="ISS281" s="733"/>
      <c r="IST281" s="733"/>
      <c r="ISU281" s="732"/>
      <c r="ISV281" s="732"/>
      <c r="ISW281" s="732"/>
      <c r="ISX281" s="732"/>
      <c r="ISY281" s="732"/>
      <c r="ISZ281" s="731"/>
      <c r="ITA281" s="734"/>
      <c r="ITB281" s="732"/>
      <c r="ITC281" s="732"/>
      <c r="ITD281" s="732"/>
      <c r="ITE281" s="732"/>
      <c r="ITF281" s="732"/>
      <c r="ITG281" s="732"/>
      <c r="ITH281" s="732"/>
      <c r="ITI281" s="735"/>
      <c r="ITJ281" s="735"/>
      <c r="ITK281" s="735"/>
      <c r="ITL281" s="735"/>
      <c r="ITM281" s="735"/>
      <c r="ITN281" s="735"/>
      <c r="ITO281" s="735"/>
      <c r="ITP281" s="735"/>
      <c r="ITQ281" s="735"/>
      <c r="ITR281" s="735"/>
      <c r="ITS281" s="735"/>
      <c r="ITT281" s="735"/>
      <c r="ITU281" s="735"/>
      <c r="ITV281" s="735"/>
      <c r="ITW281" s="735"/>
      <c r="ITX281" s="735"/>
      <c r="ITY281" s="735"/>
      <c r="ITZ281" s="735"/>
      <c r="IUA281" s="735"/>
      <c r="IUB281" s="735"/>
      <c r="IUC281" s="735"/>
      <c r="IUD281" s="735"/>
      <c r="IUE281" s="735"/>
      <c r="IUF281" s="735"/>
      <c r="IUG281" s="735"/>
      <c r="IUH281" s="735"/>
      <c r="IUI281" s="735"/>
      <c r="IUJ281" s="735"/>
      <c r="IUK281" s="735"/>
      <c r="IUL281" s="735"/>
      <c r="IUM281" s="735"/>
      <c r="IUN281" s="735"/>
      <c r="IUO281" s="735"/>
      <c r="IUP281" s="735"/>
      <c r="IUQ281" s="735"/>
      <c r="IUR281" s="735"/>
      <c r="IUS281" s="735"/>
      <c r="IUT281" s="735"/>
      <c r="IUU281" s="735"/>
      <c r="IUV281" s="735"/>
      <c r="IUW281" s="735"/>
      <c r="IUX281" s="735"/>
      <c r="IUY281" s="735"/>
      <c r="IUZ281" s="735"/>
      <c r="IVA281" s="732"/>
      <c r="IVB281" s="732"/>
      <c r="IVC281" s="732"/>
      <c r="IVD281" s="732"/>
      <c r="IVE281" s="732"/>
      <c r="IVF281" s="732"/>
      <c r="IVG281" s="732"/>
      <c r="IVH281" s="732"/>
      <c r="IVI281" s="732"/>
      <c r="IVJ281" s="732"/>
      <c r="IVK281" s="732"/>
      <c r="IVL281" s="732"/>
      <c r="IVM281" s="732"/>
      <c r="IVN281" s="732"/>
      <c r="IVO281" s="732"/>
      <c r="IVP281" s="732"/>
      <c r="IVQ281" s="732"/>
      <c r="IVR281" s="732"/>
      <c r="IVS281" s="732"/>
      <c r="IVT281" s="732"/>
      <c r="IVU281" s="732"/>
      <c r="IVV281" s="732"/>
      <c r="IVW281" s="732"/>
      <c r="IVX281" s="732"/>
      <c r="IVY281" s="733"/>
      <c r="IVZ281" s="733"/>
      <c r="IWA281" s="733"/>
      <c r="IWB281" s="733"/>
      <c r="IWC281" s="733"/>
      <c r="IWD281" s="732"/>
      <c r="IWE281" s="732"/>
      <c r="IWF281" s="733"/>
      <c r="IWG281" s="733"/>
      <c r="IWH281" s="732"/>
      <c r="IWI281" s="732"/>
      <c r="IWJ281" s="733"/>
      <c r="IWK281" s="733"/>
      <c r="IWL281" s="732"/>
      <c r="IWM281" s="732"/>
      <c r="IWN281" s="732"/>
      <c r="IWO281" s="732"/>
      <c r="IWP281" s="732"/>
      <c r="IWQ281" s="732"/>
      <c r="IWR281" s="732"/>
      <c r="IWS281" s="733"/>
      <c r="IWT281" s="733"/>
      <c r="IWU281" s="732"/>
      <c r="IWV281" s="732"/>
      <c r="IWW281" s="733"/>
      <c r="IWX281" s="733"/>
      <c r="IWY281" s="732"/>
      <c r="IWZ281" s="732"/>
      <c r="IXA281" s="732"/>
      <c r="IXB281" s="732"/>
      <c r="IXC281" s="732"/>
      <c r="IXD281" s="731"/>
      <c r="IXE281" s="734"/>
      <c r="IXF281" s="732"/>
      <c r="IXG281" s="732"/>
      <c r="IXH281" s="732"/>
      <c r="IXI281" s="732"/>
      <c r="IXJ281" s="732"/>
      <c r="IXK281" s="732"/>
      <c r="IXL281" s="732"/>
      <c r="IXM281" s="735"/>
      <c r="IXN281" s="735"/>
      <c r="IXO281" s="735"/>
      <c r="IXP281" s="735"/>
      <c r="IXQ281" s="735"/>
      <c r="IXR281" s="735"/>
      <c r="IXS281" s="735"/>
      <c r="IXT281" s="735"/>
      <c r="IXU281" s="735"/>
      <c r="IXV281" s="735"/>
      <c r="IXW281" s="735"/>
      <c r="IXX281" s="735"/>
      <c r="IXY281" s="735"/>
      <c r="IXZ281" s="735"/>
      <c r="IYA281" s="735"/>
      <c r="IYB281" s="735"/>
      <c r="IYC281" s="735"/>
      <c r="IYD281" s="735"/>
      <c r="IYE281" s="735"/>
      <c r="IYF281" s="735"/>
      <c r="IYG281" s="735"/>
      <c r="IYH281" s="735"/>
      <c r="IYI281" s="735"/>
      <c r="IYJ281" s="735"/>
      <c r="IYK281" s="735"/>
      <c r="IYL281" s="735"/>
      <c r="IYM281" s="735"/>
      <c r="IYN281" s="735"/>
      <c r="IYO281" s="735"/>
      <c r="IYP281" s="735"/>
      <c r="IYQ281" s="735"/>
      <c r="IYR281" s="735"/>
      <c r="IYS281" s="735"/>
      <c r="IYT281" s="735"/>
      <c r="IYU281" s="735"/>
      <c r="IYV281" s="735"/>
      <c r="IYW281" s="735"/>
      <c r="IYX281" s="735"/>
      <c r="IYY281" s="735"/>
      <c r="IYZ281" s="735"/>
      <c r="IZA281" s="735"/>
      <c r="IZB281" s="735"/>
      <c r="IZC281" s="735"/>
      <c r="IZD281" s="735"/>
      <c r="IZE281" s="732"/>
      <c r="IZF281" s="732"/>
      <c r="IZG281" s="732"/>
      <c r="IZH281" s="732"/>
      <c r="IZI281" s="732"/>
      <c r="IZJ281" s="732"/>
      <c r="IZK281" s="732"/>
      <c r="IZL281" s="732"/>
      <c r="IZM281" s="732"/>
      <c r="IZN281" s="732"/>
      <c r="IZO281" s="732"/>
      <c r="IZP281" s="732"/>
      <c r="IZQ281" s="732"/>
      <c r="IZR281" s="732"/>
      <c r="IZS281" s="732"/>
      <c r="IZT281" s="732"/>
      <c r="IZU281" s="732"/>
      <c r="IZV281" s="732"/>
      <c r="IZW281" s="732"/>
      <c r="IZX281" s="732"/>
      <c r="IZY281" s="732"/>
      <c r="IZZ281" s="732"/>
      <c r="JAA281" s="732"/>
      <c r="JAB281" s="732"/>
      <c r="JAC281" s="733"/>
      <c r="JAD281" s="733"/>
      <c r="JAE281" s="733"/>
      <c r="JAF281" s="733"/>
      <c r="JAG281" s="733"/>
      <c r="JAH281" s="732"/>
      <c r="JAI281" s="732"/>
      <c r="JAJ281" s="733"/>
      <c r="JAK281" s="733"/>
      <c r="JAL281" s="732"/>
      <c r="JAM281" s="732"/>
      <c r="JAN281" s="733"/>
      <c r="JAO281" s="733"/>
      <c r="JAP281" s="732"/>
      <c r="JAQ281" s="732"/>
      <c r="JAR281" s="732"/>
      <c r="JAS281" s="732"/>
      <c r="JAT281" s="732"/>
      <c r="JAU281" s="732"/>
      <c r="JAV281" s="732"/>
      <c r="JAW281" s="733"/>
      <c r="JAX281" s="733"/>
      <c r="JAY281" s="732"/>
      <c r="JAZ281" s="732"/>
      <c r="JBA281" s="733"/>
      <c r="JBB281" s="733"/>
      <c r="JBC281" s="732"/>
      <c r="JBD281" s="732"/>
      <c r="JBE281" s="732"/>
      <c r="JBF281" s="732"/>
      <c r="JBG281" s="732"/>
      <c r="JBH281" s="731"/>
      <c r="JBI281" s="734"/>
      <c r="JBJ281" s="732"/>
      <c r="JBK281" s="732"/>
      <c r="JBL281" s="732"/>
      <c r="JBM281" s="732"/>
      <c r="JBN281" s="732"/>
      <c r="JBO281" s="732"/>
      <c r="JBP281" s="732"/>
      <c r="JBQ281" s="735"/>
      <c r="JBR281" s="735"/>
      <c r="JBS281" s="735"/>
      <c r="JBT281" s="735"/>
      <c r="JBU281" s="735"/>
      <c r="JBV281" s="735"/>
      <c r="JBW281" s="735"/>
      <c r="JBX281" s="735"/>
      <c r="JBY281" s="735"/>
      <c r="JBZ281" s="735"/>
      <c r="JCA281" s="735"/>
      <c r="JCB281" s="735"/>
      <c r="JCC281" s="735"/>
      <c r="JCD281" s="735"/>
      <c r="JCE281" s="735"/>
      <c r="JCF281" s="735"/>
      <c r="JCG281" s="735"/>
      <c r="JCH281" s="735"/>
      <c r="JCI281" s="735"/>
      <c r="JCJ281" s="735"/>
      <c r="JCK281" s="735"/>
      <c r="JCL281" s="735"/>
      <c r="JCM281" s="735"/>
      <c r="JCN281" s="735"/>
      <c r="JCO281" s="735"/>
      <c r="JCP281" s="735"/>
      <c r="JCQ281" s="735"/>
      <c r="JCR281" s="735"/>
      <c r="JCS281" s="735"/>
      <c r="JCT281" s="735"/>
      <c r="JCU281" s="735"/>
      <c r="JCV281" s="735"/>
      <c r="JCW281" s="735"/>
      <c r="JCX281" s="735"/>
      <c r="JCY281" s="735"/>
      <c r="JCZ281" s="735"/>
      <c r="JDA281" s="735"/>
      <c r="JDB281" s="735"/>
      <c r="JDC281" s="735"/>
      <c r="JDD281" s="735"/>
      <c r="JDE281" s="735"/>
      <c r="JDF281" s="735"/>
      <c r="JDG281" s="735"/>
      <c r="JDH281" s="735"/>
      <c r="JDI281" s="732"/>
      <c r="JDJ281" s="732"/>
      <c r="JDK281" s="732"/>
      <c r="JDL281" s="732"/>
      <c r="JDM281" s="732"/>
      <c r="JDN281" s="732"/>
      <c r="JDO281" s="732"/>
      <c r="JDP281" s="732"/>
      <c r="JDQ281" s="732"/>
      <c r="JDR281" s="732"/>
      <c r="JDS281" s="732"/>
      <c r="JDT281" s="732"/>
      <c r="JDU281" s="732"/>
      <c r="JDV281" s="732"/>
      <c r="JDW281" s="732"/>
      <c r="JDX281" s="732"/>
      <c r="JDY281" s="732"/>
      <c r="JDZ281" s="732"/>
      <c r="JEA281" s="732"/>
      <c r="JEB281" s="732"/>
      <c r="JEC281" s="732"/>
      <c r="JED281" s="732"/>
      <c r="JEE281" s="732"/>
      <c r="JEF281" s="732"/>
      <c r="JEG281" s="733"/>
      <c r="JEH281" s="733"/>
      <c r="JEI281" s="733"/>
      <c r="JEJ281" s="733"/>
      <c r="JEK281" s="733"/>
      <c r="JEL281" s="732"/>
      <c r="JEM281" s="732"/>
      <c r="JEN281" s="733"/>
      <c r="JEO281" s="733"/>
      <c r="JEP281" s="732"/>
      <c r="JEQ281" s="732"/>
      <c r="JER281" s="733"/>
      <c r="JES281" s="733"/>
      <c r="JET281" s="732"/>
      <c r="JEU281" s="732"/>
      <c r="JEV281" s="732"/>
      <c r="JEW281" s="732"/>
      <c r="JEX281" s="732"/>
      <c r="JEY281" s="732"/>
      <c r="JEZ281" s="732"/>
      <c r="JFA281" s="733"/>
      <c r="JFB281" s="733"/>
      <c r="JFC281" s="732"/>
      <c r="JFD281" s="732"/>
      <c r="JFE281" s="733"/>
      <c r="JFF281" s="733"/>
      <c r="JFG281" s="732"/>
      <c r="JFH281" s="732"/>
      <c r="JFI281" s="732"/>
      <c r="JFJ281" s="732"/>
      <c r="JFK281" s="732"/>
      <c r="JFL281" s="731"/>
      <c r="JFM281" s="734"/>
      <c r="JFN281" s="732"/>
      <c r="JFO281" s="732"/>
      <c r="JFP281" s="732"/>
      <c r="JFQ281" s="732"/>
      <c r="JFR281" s="732"/>
      <c r="JFS281" s="732"/>
      <c r="JFT281" s="732"/>
      <c r="JFU281" s="735"/>
      <c r="JFV281" s="735"/>
      <c r="JFW281" s="735"/>
      <c r="JFX281" s="735"/>
      <c r="JFY281" s="735"/>
      <c r="JFZ281" s="735"/>
      <c r="JGA281" s="735"/>
      <c r="JGB281" s="735"/>
      <c r="JGC281" s="735"/>
      <c r="JGD281" s="735"/>
      <c r="JGE281" s="735"/>
      <c r="JGF281" s="735"/>
      <c r="JGG281" s="735"/>
      <c r="JGH281" s="735"/>
      <c r="JGI281" s="735"/>
      <c r="JGJ281" s="735"/>
      <c r="JGK281" s="735"/>
      <c r="JGL281" s="735"/>
      <c r="JGM281" s="735"/>
      <c r="JGN281" s="735"/>
      <c r="JGO281" s="735"/>
      <c r="JGP281" s="735"/>
      <c r="JGQ281" s="735"/>
      <c r="JGR281" s="735"/>
      <c r="JGS281" s="735"/>
      <c r="JGT281" s="735"/>
      <c r="JGU281" s="735"/>
      <c r="JGV281" s="735"/>
      <c r="JGW281" s="735"/>
      <c r="JGX281" s="735"/>
      <c r="JGY281" s="735"/>
      <c r="JGZ281" s="735"/>
      <c r="JHA281" s="735"/>
      <c r="JHB281" s="735"/>
      <c r="JHC281" s="735"/>
      <c r="JHD281" s="735"/>
      <c r="JHE281" s="735"/>
      <c r="JHF281" s="735"/>
      <c r="JHG281" s="735"/>
      <c r="JHH281" s="735"/>
      <c r="JHI281" s="735"/>
      <c r="JHJ281" s="735"/>
      <c r="JHK281" s="735"/>
      <c r="JHL281" s="735"/>
      <c r="JHM281" s="732"/>
      <c r="JHN281" s="732"/>
      <c r="JHO281" s="732"/>
      <c r="JHP281" s="732"/>
      <c r="JHQ281" s="732"/>
      <c r="JHR281" s="732"/>
      <c r="JHS281" s="732"/>
      <c r="JHT281" s="732"/>
      <c r="JHU281" s="732"/>
      <c r="JHV281" s="732"/>
      <c r="JHW281" s="732"/>
      <c r="JHX281" s="732"/>
      <c r="JHY281" s="732"/>
      <c r="JHZ281" s="732"/>
      <c r="JIA281" s="732"/>
      <c r="JIB281" s="732"/>
      <c r="JIC281" s="732"/>
      <c r="JID281" s="732"/>
      <c r="JIE281" s="732"/>
      <c r="JIF281" s="732"/>
      <c r="JIG281" s="732"/>
      <c r="JIH281" s="732"/>
      <c r="JII281" s="732"/>
      <c r="JIJ281" s="732"/>
      <c r="JIK281" s="733"/>
      <c r="JIL281" s="733"/>
      <c r="JIM281" s="733"/>
      <c r="JIN281" s="733"/>
      <c r="JIO281" s="733"/>
      <c r="JIP281" s="732"/>
      <c r="JIQ281" s="732"/>
      <c r="JIR281" s="733"/>
      <c r="JIS281" s="733"/>
      <c r="JIT281" s="732"/>
      <c r="JIU281" s="732"/>
      <c r="JIV281" s="733"/>
      <c r="JIW281" s="733"/>
      <c r="JIX281" s="732"/>
      <c r="JIY281" s="732"/>
      <c r="JIZ281" s="732"/>
      <c r="JJA281" s="732"/>
      <c r="JJB281" s="732"/>
      <c r="JJC281" s="732"/>
      <c r="JJD281" s="732"/>
      <c r="JJE281" s="733"/>
      <c r="JJF281" s="733"/>
      <c r="JJG281" s="732"/>
      <c r="JJH281" s="732"/>
      <c r="JJI281" s="733"/>
      <c r="JJJ281" s="733"/>
      <c r="JJK281" s="732"/>
      <c r="JJL281" s="732"/>
      <c r="JJM281" s="732"/>
      <c r="JJN281" s="732"/>
      <c r="JJO281" s="732"/>
      <c r="JJP281" s="731"/>
      <c r="JJQ281" s="734"/>
      <c r="JJR281" s="732"/>
      <c r="JJS281" s="732"/>
      <c r="JJT281" s="732"/>
      <c r="JJU281" s="732"/>
      <c r="JJV281" s="732"/>
      <c r="JJW281" s="732"/>
      <c r="JJX281" s="732"/>
      <c r="JJY281" s="735"/>
      <c r="JJZ281" s="735"/>
      <c r="JKA281" s="735"/>
      <c r="JKB281" s="735"/>
      <c r="JKC281" s="735"/>
      <c r="JKD281" s="735"/>
      <c r="JKE281" s="735"/>
      <c r="JKF281" s="735"/>
      <c r="JKG281" s="735"/>
      <c r="JKH281" s="735"/>
      <c r="JKI281" s="735"/>
      <c r="JKJ281" s="735"/>
      <c r="JKK281" s="735"/>
      <c r="JKL281" s="735"/>
      <c r="JKM281" s="735"/>
      <c r="JKN281" s="735"/>
      <c r="JKO281" s="735"/>
      <c r="JKP281" s="735"/>
      <c r="JKQ281" s="735"/>
      <c r="JKR281" s="735"/>
      <c r="JKS281" s="735"/>
      <c r="JKT281" s="735"/>
      <c r="JKU281" s="735"/>
      <c r="JKV281" s="735"/>
      <c r="JKW281" s="735"/>
      <c r="JKX281" s="735"/>
      <c r="JKY281" s="735"/>
      <c r="JKZ281" s="735"/>
      <c r="JLA281" s="735"/>
      <c r="JLB281" s="735"/>
      <c r="JLC281" s="735"/>
      <c r="JLD281" s="735"/>
      <c r="JLE281" s="735"/>
      <c r="JLF281" s="735"/>
      <c r="JLG281" s="735"/>
      <c r="JLH281" s="735"/>
      <c r="JLI281" s="735"/>
      <c r="JLJ281" s="735"/>
      <c r="JLK281" s="735"/>
      <c r="JLL281" s="735"/>
      <c r="JLM281" s="735"/>
      <c r="JLN281" s="735"/>
      <c r="JLO281" s="735"/>
      <c r="JLP281" s="735"/>
      <c r="JLQ281" s="732"/>
      <c r="JLR281" s="732"/>
      <c r="JLS281" s="732"/>
      <c r="JLT281" s="732"/>
      <c r="JLU281" s="732"/>
      <c r="JLV281" s="732"/>
      <c r="JLW281" s="732"/>
      <c r="JLX281" s="732"/>
      <c r="JLY281" s="732"/>
      <c r="JLZ281" s="732"/>
      <c r="JMA281" s="732"/>
      <c r="JMB281" s="732"/>
      <c r="JMC281" s="732"/>
      <c r="JMD281" s="732"/>
      <c r="JME281" s="732"/>
      <c r="JMF281" s="732"/>
      <c r="JMG281" s="732"/>
      <c r="JMH281" s="732"/>
      <c r="JMI281" s="732"/>
      <c r="JMJ281" s="732"/>
      <c r="JMK281" s="732"/>
      <c r="JML281" s="732"/>
      <c r="JMM281" s="732"/>
      <c r="JMN281" s="732"/>
      <c r="JMO281" s="733"/>
      <c r="JMP281" s="733"/>
      <c r="JMQ281" s="733"/>
      <c r="JMR281" s="733"/>
      <c r="JMS281" s="733"/>
      <c r="JMT281" s="732"/>
      <c r="JMU281" s="732"/>
      <c r="JMV281" s="733"/>
      <c r="JMW281" s="733"/>
      <c r="JMX281" s="732"/>
      <c r="JMY281" s="732"/>
      <c r="JMZ281" s="733"/>
      <c r="JNA281" s="733"/>
      <c r="JNB281" s="732"/>
      <c r="JNC281" s="732"/>
      <c r="JND281" s="732"/>
      <c r="JNE281" s="732"/>
      <c r="JNF281" s="732"/>
      <c r="JNG281" s="732"/>
      <c r="JNH281" s="732"/>
      <c r="JNI281" s="733"/>
      <c r="JNJ281" s="733"/>
      <c r="JNK281" s="732"/>
      <c r="JNL281" s="732"/>
      <c r="JNM281" s="733"/>
      <c r="JNN281" s="733"/>
      <c r="JNO281" s="732"/>
      <c r="JNP281" s="732"/>
      <c r="JNQ281" s="732"/>
      <c r="JNR281" s="732"/>
      <c r="JNS281" s="732"/>
      <c r="JNT281" s="731"/>
      <c r="JNU281" s="734"/>
      <c r="JNV281" s="732"/>
      <c r="JNW281" s="732"/>
      <c r="JNX281" s="732"/>
      <c r="JNY281" s="732"/>
      <c r="JNZ281" s="732"/>
      <c r="JOA281" s="732"/>
      <c r="JOB281" s="732"/>
      <c r="JOC281" s="735"/>
      <c r="JOD281" s="735"/>
      <c r="JOE281" s="735"/>
      <c r="JOF281" s="735"/>
      <c r="JOG281" s="735"/>
      <c r="JOH281" s="735"/>
      <c r="JOI281" s="735"/>
      <c r="JOJ281" s="735"/>
      <c r="JOK281" s="735"/>
      <c r="JOL281" s="735"/>
      <c r="JOM281" s="735"/>
      <c r="JON281" s="735"/>
      <c r="JOO281" s="735"/>
      <c r="JOP281" s="735"/>
      <c r="JOQ281" s="735"/>
      <c r="JOR281" s="735"/>
      <c r="JOS281" s="735"/>
      <c r="JOT281" s="735"/>
      <c r="JOU281" s="735"/>
      <c r="JOV281" s="735"/>
      <c r="JOW281" s="735"/>
      <c r="JOX281" s="735"/>
      <c r="JOY281" s="735"/>
      <c r="JOZ281" s="735"/>
      <c r="JPA281" s="735"/>
      <c r="JPB281" s="735"/>
      <c r="JPC281" s="735"/>
      <c r="JPD281" s="735"/>
      <c r="JPE281" s="735"/>
      <c r="JPF281" s="735"/>
      <c r="JPG281" s="735"/>
      <c r="JPH281" s="735"/>
      <c r="JPI281" s="735"/>
      <c r="JPJ281" s="735"/>
      <c r="JPK281" s="735"/>
      <c r="JPL281" s="735"/>
      <c r="JPM281" s="735"/>
      <c r="JPN281" s="735"/>
      <c r="JPO281" s="735"/>
      <c r="JPP281" s="735"/>
      <c r="JPQ281" s="735"/>
      <c r="JPR281" s="735"/>
      <c r="JPS281" s="735"/>
      <c r="JPT281" s="735"/>
      <c r="JPU281" s="732"/>
      <c r="JPV281" s="732"/>
      <c r="JPW281" s="732"/>
      <c r="JPX281" s="732"/>
      <c r="JPY281" s="732"/>
      <c r="JPZ281" s="732"/>
      <c r="JQA281" s="732"/>
      <c r="JQB281" s="732"/>
      <c r="JQC281" s="732"/>
      <c r="JQD281" s="732"/>
      <c r="JQE281" s="732"/>
      <c r="JQF281" s="732"/>
      <c r="JQG281" s="732"/>
      <c r="JQH281" s="732"/>
      <c r="JQI281" s="732"/>
      <c r="JQJ281" s="732"/>
      <c r="JQK281" s="732"/>
      <c r="JQL281" s="732"/>
      <c r="JQM281" s="732"/>
      <c r="JQN281" s="732"/>
      <c r="JQO281" s="732"/>
      <c r="JQP281" s="732"/>
      <c r="JQQ281" s="732"/>
      <c r="JQR281" s="732"/>
      <c r="JQS281" s="733"/>
      <c r="JQT281" s="733"/>
      <c r="JQU281" s="733"/>
      <c r="JQV281" s="733"/>
      <c r="JQW281" s="733"/>
      <c r="JQX281" s="732"/>
      <c r="JQY281" s="732"/>
      <c r="JQZ281" s="733"/>
      <c r="JRA281" s="733"/>
      <c r="JRB281" s="732"/>
      <c r="JRC281" s="732"/>
      <c r="JRD281" s="733"/>
      <c r="JRE281" s="733"/>
      <c r="JRF281" s="732"/>
      <c r="JRG281" s="732"/>
      <c r="JRH281" s="732"/>
      <c r="JRI281" s="732"/>
      <c r="JRJ281" s="732"/>
      <c r="JRK281" s="732"/>
      <c r="JRL281" s="732"/>
      <c r="JRM281" s="733"/>
      <c r="JRN281" s="733"/>
      <c r="JRO281" s="732"/>
      <c r="JRP281" s="732"/>
      <c r="JRQ281" s="733"/>
      <c r="JRR281" s="733"/>
      <c r="JRS281" s="732"/>
      <c r="JRT281" s="732"/>
      <c r="JRU281" s="732"/>
      <c r="JRV281" s="732"/>
      <c r="JRW281" s="732"/>
      <c r="JRX281" s="731"/>
      <c r="JRY281" s="734"/>
      <c r="JRZ281" s="732"/>
      <c r="JSA281" s="732"/>
      <c r="JSB281" s="732"/>
      <c r="JSC281" s="732"/>
      <c r="JSD281" s="732"/>
      <c r="JSE281" s="732"/>
      <c r="JSF281" s="732"/>
      <c r="JSG281" s="735"/>
      <c r="JSH281" s="735"/>
      <c r="JSI281" s="735"/>
      <c r="JSJ281" s="735"/>
      <c r="JSK281" s="735"/>
      <c r="JSL281" s="735"/>
      <c r="JSM281" s="735"/>
      <c r="JSN281" s="735"/>
      <c r="JSO281" s="735"/>
      <c r="JSP281" s="735"/>
      <c r="JSQ281" s="735"/>
      <c r="JSR281" s="735"/>
      <c r="JSS281" s="735"/>
      <c r="JST281" s="735"/>
      <c r="JSU281" s="735"/>
      <c r="JSV281" s="735"/>
      <c r="JSW281" s="735"/>
      <c r="JSX281" s="735"/>
      <c r="JSY281" s="735"/>
      <c r="JSZ281" s="735"/>
      <c r="JTA281" s="735"/>
      <c r="JTB281" s="735"/>
      <c r="JTC281" s="735"/>
      <c r="JTD281" s="735"/>
      <c r="JTE281" s="735"/>
      <c r="JTF281" s="735"/>
      <c r="JTG281" s="735"/>
      <c r="JTH281" s="735"/>
      <c r="JTI281" s="735"/>
      <c r="JTJ281" s="735"/>
      <c r="JTK281" s="735"/>
      <c r="JTL281" s="735"/>
      <c r="JTM281" s="735"/>
      <c r="JTN281" s="735"/>
      <c r="JTO281" s="735"/>
      <c r="JTP281" s="735"/>
      <c r="JTQ281" s="735"/>
      <c r="JTR281" s="735"/>
      <c r="JTS281" s="735"/>
      <c r="JTT281" s="735"/>
      <c r="JTU281" s="735"/>
      <c r="JTV281" s="735"/>
      <c r="JTW281" s="735"/>
      <c r="JTX281" s="735"/>
      <c r="JTY281" s="732"/>
      <c r="JTZ281" s="732"/>
      <c r="JUA281" s="732"/>
      <c r="JUB281" s="732"/>
      <c r="JUC281" s="732"/>
      <c r="JUD281" s="732"/>
      <c r="JUE281" s="732"/>
      <c r="JUF281" s="732"/>
      <c r="JUG281" s="732"/>
      <c r="JUH281" s="732"/>
      <c r="JUI281" s="732"/>
      <c r="JUJ281" s="732"/>
      <c r="JUK281" s="732"/>
      <c r="JUL281" s="732"/>
      <c r="JUM281" s="732"/>
      <c r="JUN281" s="732"/>
      <c r="JUO281" s="732"/>
      <c r="JUP281" s="732"/>
      <c r="JUQ281" s="732"/>
      <c r="JUR281" s="732"/>
      <c r="JUS281" s="732"/>
      <c r="JUT281" s="732"/>
      <c r="JUU281" s="732"/>
      <c r="JUV281" s="732"/>
      <c r="JUW281" s="733"/>
      <c r="JUX281" s="733"/>
      <c r="JUY281" s="733"/>
      <c r="JUZ281" s="733"/>
      <c r="JVA281" s="733"/>
      <c r="JVB281" s="732"/>
      <c r="JVC281" s="732"/>
      <c r="JVD281" s="733"/>
      <c r="JVE281" s="733"/>
      <c r="JVF281" s="732"/>
      <c r="JVG281" s="732"/>
      <c r="JVH281" s="733"/>
      <c r="JVI281" s="733"/>
      <c r="JVJ281" s="732"/>
      <c r="JVK281" s="732"/>
      <c r="JVL281" s="732"/>
      <c r="JVM281" s="732"/>
      <c r="JVN281" s="732"/>
      <c r="JVO281" s="732"/>
      <c r="JVP281" s="732"/>
      <c r="JVQ281" s="733"/>
      <c r="JVR281" s="733"/>
      <c r="JVS281" s="732"/>
      <c r="JVT281" s="732"/>
      <c r="JVU281" s="733"/>
      <c r="JVV281" s="733"/>
      <c r="JVW281" s="732"/>
      <c r="JVX281" s="732"/>
      <c r="JVY281" s="732"/>
      <c r="JVZ281" s="732"/>
      <c r="JWA281" s="732"/>
      <c r="JWB281" s="731"/>
      <c r="JWC281" s="734"/>
      <c r="JWD281" s="732"/>
      <c r="JWE281" s="732"/>
      <c r="JWF281" s="732"/>
      <c r="JWG281" s="732"/>
      <c r="JWH281" s="732"/>
      <c r="JWI281" s="732"/>
      <c r="JWJ281" s="732"/>
      <c r="JWK281" s="735"/>
      <c r="JWL281" s="735"/>
      <c r="JWM281" s="735"/>
      <c r="JWN281" s="735"/>
      <c r="JWO281" s="735"/>
      <c r="JWP281" s="735"/>
      <c r="JWQ281" s="735"/>
      <c r="JWR281" s="735"/>
      <c r="JWS281" s="735"/>
      <c r="JWT281" s="735"/>
      <c r="JWU281" s="735"/>
      <c r="JWV281" s="735"/>
      <c r="JWW281" s="735"/>
      <c r="JWX281" s="735"/>
      <c r="JWY281" s="735"/>
      <c r="JWZ281" s="735"/>
      <c r="JXA281" s="735"/>
      <c r="JXB281" s="735"/>
      <c r="JXC281" s="735"/>
      <c r="JXD281" s="735"/>
      <c r="JXE281" s="735"/>
      <c r="JXF281" s="735"/>
      <c r="JXG281" s="735"/>
      <c r="JXH281" s="735"/>
      <c r="JXI281" s="735"/>
      <c r="JXJ281" s="735"/>
      <c r="JXK281" s="735"/>
      <c r="JXL281" s="735"/>
      <c r="JXM281" s="735"/>
      <c r="JXN281" s="735"/>
      <c r="JXO281" s="735"/>
      <c r="JXP281" s="735"/>
      <c r="JXQ281" s="735"/>
      <c r="JXR281" s="735"/>
      <c r="JXS281" s="735"/>
      <c r="JXT281" s="735"/>
      <c r="JXU281" s="735"/>
      <c r="JXV281" s="735"/>
      <c r="JXW281" s="735"/>
      <c r="JXX281" s="735"/>
      <c r="JXY281" s="735"/>
      <c r="JXZ281" s="735"/>
      <c r="JYA281" s="735"/>
      <c r="JYB281" s="735"/>
      <c r="JYC281" s="732"/>
      <c r="JYD281" s="732"/>
      <c r="JYE281" s="732"/>
      <c r="JYF281" s="732"/>
      <c r="JYG281" s="732"/>
      <c r="JYH281" s="732"/>
      <c r="JYI281" s="732"/>
      <c r="JYJ281" s="732"/>
      <c r="JYK281" s="732"/>
      <c r="JYL281" s="732"/>
      <c r="JYM281" s="732"/>
      <c r="JYN281" s="732"/>
      <c r="JYO281" s="732"/>
      <c r="JYP281" s="732"/>
      <c r="JYQ281" s="732"/>
      <c r="JYR281" s="732"/>
      <c r="JYS281" s="732"/>
      <c r="JYT281" s="732"/>
      <c r="JYU281" s="732"/>
      <c r="JYV281" s="732"/>
      <c r="JYW281" s="732"/>
      <c r="JYX281" s="732"/>
      <c r="JYY281" s="732"/>
      <c r="JYZ281" s="732"/>
      <c r="JZA281" s="733"/>
      <c r="JZB281" s="733"/>
      <c r="JZC281" s="733"/>
      <c r="JZD281" s="733"/>
      <c r="JZE281" s="733"/>
      <c r="JZF281" s="732"/>
      <c r="JZG281" s="732"/>
      <c r="JZH281" s="733"/>
      <c r="JZI281" s="733"/>
      <c r="JZJ281" s="732"/>
      <c r="JZK281" s="732"/>
      <c r="JZL281" s="733"/>
      <c r="JZM281" s="733"/>
      <c r="JZN281" s="732"/>
      <c r="JZO281" s="732"/>
      <c r="JZP281" s="732"/>
      <c r="JZQ281" s="732"/>
      <c r="JZR281" s="732"/>
      <c r="JZS281" s="732"/>
      <c r="JZT281" s="732"/>
      <c r="JZU281" s="733"/>
      <c r="JZV281" s="733"/>
      <c r="JZW281" s="732"/>
      <c r="JZX281" s="732"/>
      <c r="JZY281" s="733"/>
      <c r="JZZ281" s="733"/>
      <c r="KAA281" s="732"/>
      <c r="KAB281" s="732"/>
      <c r="KAC281" s="732"/>
      <c r="KAD281" s="732"/>
      <c r="KAE281" s="732"/>
      <c r="KAF281" s="731"/>
      <c r="KAG281" s="734"/>
      <c r="KAH281" s="732"/>
      <c r="KAI281" s="732"/>
      <c r="KAJ281" s="732"/>
      <c r="KAK281" s="732"/>
      <c r="KAL281" s="732"/>
      <c r="KAM281" s="732"/>
      <c r="KAN281" s="732"/>
      <c r="KAO281" s="735"/>
      <c r="KAP281" s="735"/>
      <c r="KAQ281" s="735"/>
      <c r="KAR281" s="735"/>
      <c r="KAS281" s="735"/>
      <c r="KAT281" s="735"/>
      <c r="KAU281" s="735"/>
      <c r="KAV281" s="735"/>
      <c r="KAW281" s="735"/>
      <c r="KAX281" s="735"/>
      <c r="KAY281" s="735"/>
      <c r="KAZ281" s="735"/>
      <c r="KBA281" s="735"/>
      <c r="KBB281" s="735"/>
      <c r="KBC281" s="735"/>
      <c r="KBD281" s="735"/>
      <c r="KBE281" s="735"/>
      <c r="KBF281" s="735"/>
      <c r="KBG281" s="735"/>
      <c r="KBH281" s="735"/>
      <c r="KBI281" s="735"/>
      <c r="KBJ281" s="735"/>
      <c r="KBK281" s="735"/>
      <c r="KBL281" s="735"/>
      <c r="KBM281" s="735"/>
      <c r="KBN281" s="735"/>
      <c r="KBO281" s="735"/>
      <c r="KBP281" s="735"/>
      <c r="KBQ281" s="735"/>
      <c r="KBR281" s="735"/>
      <c r="KBS281" s="735"/>
      <c r="KBT281" s="735"/>
      <c r="KBU281" s="735"/>
      <c r="KBV281" s="735"/>
      <c r="KBW281" s="735"/>
      <c r="KBX281" s="735"/>
      <c r="KBY281" s="735"/>
      <c r="KBZ281" s="735"/>
      <c r="KCA281" s="735"/>
      <c r="KCB281" s="735"/>
      <c r="KCC281" s="735"/>
      <c r="KCD281" s="735"/>
      <c r="KCE281" s="735"/>
      <c r="KCF281" s="735"/>
      <c r="KCG281" s="732"/>
      <c r="KCH281" s="732"/>
      <c r="KCI281" s="732"/>
      <c r="KCJ281" s="732"/>
      <c r="KCK281" s="732"/>
      <c r="KCL281" s="732"/>
      <c r="KCM281" s="732"/>
      <c r="KCN281" s="732"/>
      <c r="KCO281" s="732"/>
      <c r="KCP281" s="732"/>
      <c r="KCQ281" s="732"/>
      <c r="KCR281" s="732"/>
      <c r="KCS281" s="732"/>
      <c r="KCT281" s="732"/>
      <c r="KCU281" s="732"/>
      <c r="KCV281" s="732"/>
      <c r="KCW281" s="732"/>
      <c r="KCX281" s="732"/>
      <c r="KCY281" s="732"/>
      <c r="KCZ281" s="732"/>
      <c r="KDA281" s="732"/>
      <c r="KDB281" s="732"/>
      <c r="KDC281" s="732"/>
      <c r="KDD281" s="732"/>
      <c r="KDE281" s="733"/>
      <c r="KDF281" s="733"/>
      <c r="KDG281" s="733"/>
      <c r="KDH281" s="733"/>
      <c r="KDI281" s="733"/>
      <c r="KDJ281" s="732"/>
      <c r="KDK281" s="732"/>
      <c r="KDL281" s="733"/>
      <c r="KDM281" s="733"/>
      <c r="KDN281" s="732"/>
      <c r="KDO281" s="732"/>
      <c r="KDP281" s="733"/>
      <c r="KDQ281" s="733"/>
      <c r="KDR281" s="732"/>
      <c r="KDS281" s="732"/>
      <c r="KDT281" s="732"/>
      <c r="KDU281" s="732"/>
      <c r="KDV281" s="732"/>
      <c r="KDW281" s="732"/>
      <c r="KDX281" s="732"/>
      <c r="KDY281" s="733"/>
      <c r="KDZ281" s="733"/>
      <c r="KEA281" s="732"/>
      <c r="KEB281" s="732"/>
      <c r="KEC281" s="733"/>
      <c r="KED281" s="733"/>
      <c r="KEE281" s="732"/>
      <c r="KEF281" s="732"/>
      <c r="KEG281" s="732"/>
      <c r="KEH281" s="732"/>
      <c r="KEI281" s="732"/>
      <c r="KEJ281" s="731"/>
      <c r="KEK281" s="734"/>
      <c r="KEL281" s="732"/>
      <c r="KEM281" s="732"/>
      <c r="KEN281" s="732"/>
      <c r="KEO281" s="732"/>
      <c r="KEP281" s="732"/>
      <c r="KEQ281" s="732"/>
      <c r="KER281" s="732"/>
      <c r="KES281" s="735"/>
      <c r="KET281" s="735"/>
      <c r="KEU281" s="735"/>
      <c r="KEV281" s="735"/>
      <c r="KEW281" s="735"/>
      <c r="KEX281" s="735"/>
      <c r="KEY281" s="735"/>
      <c r="KEZ281" s="735"/>
      <c r="KFA281" s="735"/>
      <c r="KFB281" s="735"/>
      <c r="KFC281" s="735"/>
      <c r="KFD281" s="735"/>
      <c r="KFE281" s="735"/>
      <c r="KFF281" s="735"/>
      <c r="KFG281" s="735"/>
      <c r="KFH281" s="735"/>
      <c r="KFI281" s="735"/>
      <c r="KFJ281" s="735"/>
      <c r="KFK281" s="735"/>
      <c r="KFL281" s="735"/>
      <c r="KFM281" s="735"/>
      <c r="KFN281" s="735"/>
      <c r="KFO281" s="735"/>
      <c r="KFP281" s="735"/>
      <c r="KFQ281" s="735"/>
      <c r="KFR281" s="735"/>
      <c r="KFS281" s="735"/>
      <c r="KFT281" s="735"/>
      <c r="KFU281" s="735"/>
      <c r="KFV281" s="735"/>
      <c r="KFW281" s="735"/>
      <c r="KFX281" s="735"/>
      <c r="KFY281" s="735"/>
      <c r="KFZ281" s="735"/>
      <c r="KGA281" s="735"/>
      <c r="KGB281" s="735"/>
      <c r="KGC281" s="735"/>
      <c r="KGD281" s="735"/>
      <c r="KGE281" s="735"/>
      <c r="KGF281" s="735"/>
      <c r="KGG281" s="735"/>
      <c r="KGH281" s="735"/>
      <c r="KGI281" s="735"/>
      <c r="KGJ281" s="735"/>
      <c r="KGK281" s="732"/>
      <c r="KGL281" s="732"/>
      <c r="KGM281" s="732"/>
      <c r="KGN281" s="732"/>
      <c r="KGO281" s="732"/>
      <c r="KGP281" s="732"/>
      <c r="KGQ281" s="732"/>
      <c r="KGR281" s="732"/>
      <c r="KGS281" s="732"/>
      <c r="KGT281" s="732"/>
      <c r="KGU281" s="732"/>
      <c r="KGV281" s="732"/>
      <c r="KGW281" s="732"/>
      <c r="KGX281" s="732"/>
      <c r="KGY281" s="732"/>
      <c r="KGZ281" s="732"/>
      <c r="KHA281" s="732"/>
      <c r="KHB281" s="732"/>
      <c r="KHC281" s="732"/>
      <c r="KHD281" s="732"/>
      <c r="KHE281" s="732"/>
      <c r="KHF281" s="732"/>
      <c r="KHG281" s="732"/>
      <c r="KHH281" s="732"/>
      <c r="KHI281" s="733"/>
      <c r="KHJ281" s="733"/>
      <c r="KHK281" s="733"/>
      <c r="KHL281" s="733"/>
      <c r="KHM281" s="733"/>
      <c r="KHN281" s="732"/>
      <c r="KHO281" s="732"/>
      <c r="KHP281" s="733"/>
      <c r="KHQ281" s="733"/>
      <c r="KHR281" s="732"/>
      <c r="KHS281" s="732"/>
      <c r="KHT281" s="733"/>
      <c r="KHU281" s="733"/>
      <c r="KHV281" s="732"/>
      <c r="KHW281" s="732"/>
      <c r="KHX281" s="732"/>
      <c r="KHY281" s="732"/>
      <c r="KHZ281" s="732"/>
      <c r="KIA281" s="732"/>
      <c r="KIB281" s="732"/>
      <c r="KIC281" s="733"/>
      <c r="KID281" s="733"/>
      <c r="KIE281" s="732"/>
      <c r="KIF281" s="732"/>
      <c r="KIG281" s="733"/>
      <c r="KIH281" s="733"/>
      <c r="KII281" s="732"/>
      <c r="KIJ281" s="732"/>
      <c r="KIK281" s="732"/>
      <c r="KIL281" s="732"/>
      <c r="KIM281" s="732"/>
      <c r="KIN281" s="731"/>
      <c r="KIO281" s="734"/>
      <c r="KIP281" s="732"/>
      <c r="KIQ281" s="732"/>
      <c r="KIR281" s="732"/>
      <c r="KIS281" s="732"/>
      <c r="KIT281" s="732"/>
      <c r="KIU281" s="732"/>
      <c r="KIV281" s="732"/>
      <c r="KIW281" s="735"/>
      <c r="KIX281" s="735"/>
      <c r="KIY281" s="735"/>
      <c r="KIZ281" s="735"/>
      <c r="KJA281" s="735"/>
      <c r="KJB281" s="735"/>
      <c r="KJC281" s="735"/>
      <c r="KJD281" s="735"/>
      <c r="KJE281" s="735"/>
      <c r="KJF281" s="735"/>
      <c r="KJG281" s="735"/>
      <c r="KJH281" s="735"/>
      <c r="KJI281" s="735"/>
      <c r="KJJ281" s="735"/>
      <c r="KJK281" s="735"/>
      <c r="KJL281" s="735"/>
      <c r="KJM281" s="735"/>
      <c r="KJN281" s="735"/>
      <c r="KJO281" s="735"/>
      <c r="KJP281" s="735"/>
      <c r="KJQ281" s="735"/>
      <c r="KJR281" s="735"/>
      <c r="KJS281" s="735"/>
      <c r="KJT281" s="735"/>
      <c r="KJU281" s="735"/>
      <c r="KJV281" s="735"/>
      <c r="KJW281" s="735"/>
      <c r="KJX281" s="735"/>
      <c r="KJY281" s="735"/>
      <c r="KJZ281" s="735"/>
      <c r="KKA281" s="735"/>
      <c r="KKB281" s="735"/>
      <c r="KKC281" s="735"/>
      <c r="KKD281" s="735"/>
      <c r="KKE281" s="735"/>
      <c r="KKF281" s="735"/>
      <c r="KKG281" s="735"/>
      <c r="KKH281" s="735"/>
      <c r="KKI281" s="735"/>
      <c r="KKJ281" s="735"/>
      <c r="KKK281" s="735"/>
      <c r="KKL281" s="735"/>
      <c r="KKM281" s="735"/>
      <c r="KKN281" s="735"/>
      <c r="KKO281" s="732"/>
      <c r="KKP281" s="732"/>
      <c r="KKQ281" s="732"/>
      <c r="KKR281" s="732"/>
      <c r="KKS281" s="732"/>
      <c r="KKT281" s="732"/>
      <c r="KKU281" s="732"/>
      <c r="KKV281" s="732"/>
      <c r="KKW281" s="732"/>
      <c r="KKX281" s="732"/>
      <c r="KKY281" s="732"/>
      <c r="KKZ281" s="732"/>
      <c r="KLA281" s="732"/>
      <c r="KLB281" s="732"/>
      <c r="KLC281" s="732"/>
      <c r="KLD281" s="732"/>
      <c r="KLE281" s="732"/>
      <c r="KLF281" s="732"/>
      <c r="KLG281" s="732"/>
      <c r="KLH281" s="732"/>
      <c r="KLI281" s="732"/>
      <c r="KLJ281" s="732"/>
      <c r="KLK281" s="732"/>
      <c r="KLL281" s="732"/>
      <c r="KLM281" s="733"/>
      <c r="KLN281" s="733"/>
      <c r="KLO281" s="733"/>
      <c r="KLP281" s="733"/>
      <c r="KLQ281" s="733"/>
      <c r="KLR281" s="732"/>
      <c r="KLS281" s="732"/>
      <c r="KLT281" s="733"/>
      <c r="KLU281" s="733"/>
      <c r="KLV281" s="732"/>
      <c r="KLW281" s="732"/>
      <c r="KLX281" s="733"/>
      <c r="KLY281" s="733"/>
      <c r="KLZ281" s="732"/>
      <c r="KMA281" s="732"/>
      <c r="KMB281" s="732"/>
      <c r="KMC281" s="732"/>
      <c r="KMD281" s="732"/>
      <c r="KME281" s="732"/>
      <c r="KMF281" s="732"/>
      <c r="KMG281" s="733"/>
      <c r="KMH281" s="733"/>
      <c r="KMI281" s="732"/>
      <c r="KMJ281" s="732"/>
      <c r="KMK281" s="733"/>
      <c r="KML281" s="733"/>
      <c r="KMM281" s="732"/>
      <c r="KMN281" s="732"/>
      <c r="KMO281" s="732"/>
      <c r="KMP281" s="732"/>
      <c r="KMQ281" s="732"/>
      <c r="KMR281" s="731"/>
      <c r="KMS281" s="734"/>
      <c r="KMT281" s="732"/>
      <c r="KMU281" s="732"/>
      <c r="KMV281" s="732"/>
      <c r="KMW281" s="732"/>
      <c r="KMX281" s="732"/>
      <c r="KMY281" s="732"/>
      <c r="KMZ281" s="732"/>
      <c r="KNA281" s="735"/>
      <c r="KNB281" s="735"/>
      <c r="KNC281" s="735"/>
      <c r="KND281" s="735"/>
      <c r="KNE281" s="735"/>
      <c r="KNF281" s="735"/>
      <c r="KNG281" s="735"/>
      <c r="KNH281" s="735"/>
      <c r="KNI281" s="735"/>
      <c r="KNJ281" s="735"/>
      <c r="KNK281" s="735"/>
      <c r="KNL281" s="735"/>
      <c r="KNM281" s="735"/>
      <c r="KNN281" s="735"/>
      <c r="KNO281" s="735"/>
      <c r="KNP281" s="735"/>
      <c r="KNQ281" s="735"/>
      <c r="KNR281" s="735"/>
      <c r="KNS281" s="735"/>
      <c r="KNT281" s="735"/>
      <c r="KNU281" s="735"/>
      <c r="KNV281" s="735"/>
      <c r="KNW281" s="735"/>
      <c r="KNX281" s="735"/>
      <c r="KNY281" s="735"/>
      <c r="KNZ281" s="735"/>
      <c r="KOA281" s="735"/>
      <c r="KOB281" s="735"/>
      <c r="KOC281" s="735"/>
      <c r="KOD281" s="735"/>
      <c r="KOE281" s="735"/>
      <c r="KOF281" s="735"/>
      <c r="KOG281" s="735"/>
      <c r="KOH281" s="735"/>
      <c r="KOI281" s="735"/>
      <c r="KOJ281" s="735"/>
      <c r="KOK281" s="735"/>
      <c r="KOL281" s="735"/>
      <c r="KOM281" s="735"/>
      <c r="KON281" s="735"/>
      <c r="KOO281" s="735"/>
      <c r="KOP281" s="735"/>
      <c r="KOQ281" s="735"/>
      <c r="KOR281" s="735"/>
      <c r="KOS281" s="732"/>
      <c r="KOT281" s="732"/>
      <c r="KOU281" s="732"/>
      <c r="KOV281" s="732"/>
      <c r="KOW281" s="732"/>
      <c r="KOX281" s="732"/>
      <c r="KOY281" s="732"/>
      <c r="KOZ281" s="732"/>
      <c r="KPA281" s="732"/>
      <c r="KPB281" s="732"/>
      <c r="KPC281" s="732"/>
      <c r="KPD281" s="732"/>
      <c r="KPE281" s="732"/>
      <c r="KPF281" s="732"/>
      <c r="KPG281" s="732"/>
      <c r="KPH281" s="732"/>
      <c r="KPI281" s="732"/>
      <c r="KPJ281" s="732"/>
      <c r="KPK281" s="732"/>
      <c r="KPL281" s="732"/>
      <c r="KPM281" s="732"/>
      <c r="KPN281" s="732"/>
      <c r="KPO281" s="732"/>
      <c r="KPP281" s="732"/>
      <c r="KPQ281" s="733"/>
      <c r="KPR281" s="733"/>
      <c r="KPS281" s="733"/>
      <c r="KPT281" s="733"/>
      <c r="KPU281" s="733"/>
      <c r="KPV281" s="732"/>
      <c r="KPW281" s="732"/>
      <c r="KPX281" s="733"/>
      <c r="KPY281" s="733"/>
      <c r="KPZ281" s="732"/>
      <c r="KQA281" s="732"/>
      <c r="KQB281" s="733"/>
      <c r="KQC281" s="733"/>
      <c r="KQD281" s="732"/>
      <c r="KQE281" s="732"/>
      <c r="KQF281" s="732"/>
      <c r="KQG281" s="732"/>
      <c r="KQH281" s="732"/>
      <c r="KQI281" s="732"/>
      <c r="KQJ281" s="732"/>
      <c r="KQK281" s="733"/>
      <c r="KQL281" s="733"/>
      <c r="KQM281" s="732"/>
      <c r="KQN281" s="732"/>
      <c r="KQO281" s="733"/>
      <c r="KQP281" s="733"/>
      <c r="KQQ281" s="732"/>
      <c r="KQR281" s="732"/>
      <c r="KQS281" s="732"/>
      <c r="KQT281" s="732"/>
      <c r="KQU281" s="732"/>
      <c r="KQV281" s="731"/>
      <c r="KQW281" s="734"/>
      <c r="KQX281" s="732"/>
      <c r="KQY281" s="732"/>
      <c r="KQZ281" s="732"/>
      <c r="KRA281" s="732"/>
      <c r="KRB281" s="732"/>
      <c r="KRC281" s="732"/>
      <c r="KRD281" s="732"/>
      <c r="KRE281" s="735"/>
      <c r="KRF281" s="735"/>
      <c r="KRG281" s="735"/>
      <c r="KRH281" s="735"/>
      <c r="KRI281" s="735"/>
      <c r="KRJ281" s="735"/>
      <c r="KRK281" s="735"/>
      <c r="KRL281" s="735"/>
      <c r="KRM281" s="735"/>
      <c r="KRN281" s="735"/>
      <c r="KRO281" s="735"/>
      <c r="KRP281" s="735"/>
      <c r="KRQ281" s="735"/>
      <c r="KRR281" s="735"/>
      <c r="KRS281" s="735"/>
      <c r="KRT281" s="735"/>
      <c r="KRU281" s="735"/>
      <c r="KRV281" s="735"/>
      <c r="KRW281" s="735"/>
      <c r="KRX281" s="735"/>
      <c r="KRY281" s="735"/>
      <c r="KRZ281" s="735"/>
      <c r="KSA281" s="735"/>
      <c r="KSB281" s="735"/>
      <c r="KSC281" s="735"/>
      <c r="KSD281" s="735"/>
      <c r="KSE281" s="735"/>
      <c r="KSF281" s="735"/>
      <c r="KSG281" s="735"/>
      <c r="KSH281" s="735"/>
      <c r="KSI281" s="735"/>
      <c r="KSJ281" s="735"/>
      <c r="KSK281" s="735"/>
      <c r="KSL281" s="735"/>
      <c r="KSM281" s="735"/>
      <c r="KSN281" s="735"/>
      <c r="KSO281" s="735"/>
      <c r="KSP281" s="735"/>
      <c r="KSQ281" s="735"/>
      <c r="KSR281" s="735"/>
      <c r="KSS281" s="735"/>
      <c r="KST281" s="735"/>
      <c r="KSU281" s="735"/>
      <c r="KSV281" s="735"/>
      <c r="KSW281" s="732"/>
      <c r="KSX281" s="732"/>
      <c r="KSY281" s="732"/>
      <c r="KSZ281" s="732"/>
      <c r="KTA281" s="732"/>
      <c r="KTB281" s="732"/>
      <c r="KTC281" s="732"/>
      <c r="KTD281" s="732"/>
      <c r="KTE281" s="732"/>
      <c r="KTF281" s="732"/>
      <c r="KTG281" s="732"/>
      <c r="KTH281" s="732"/>
      <c r="KTI281" s="732"/>
      <c r="KTJ281" s="732"/>
      <c r="KTK281" s="732"/>
      <c r="KTL281" s="732"/>
      <c r="KTM281" s="732"/>
      <c r="KTN281" s="732"/>
      <c r="KTO281" s="732"/>
      <c r="KTP281" s="732"/>
      <c r="KTQ281" s="732"/>
      <c r="KTR281" s="732"/>
      <c r="KTS281" s="732"/>
      <c r="KTT281" s="732"/>
      <c r="KTU281" s="733"/>
      <c r="KTV281" s="733"/>
      <c r="KTW281" s="733"/>
      <c r="KTX281" s="733"/>
      <c r="KTY281" s="733"/>
      <c r="KTZ281" s="732"/>
      <c r="KUA281" s="732"/>
      <c r="KUB281" s="733"/>
      <c r="KUC281" s="733"/>
      <c r="KUD281" s="732"/>
      <c r="KUE281" s="732"/>
      <c r="KUF281" s="733"/>
      <c r="KUG281" s="733"/>
      <c r="KUH281" s="732"/>
      <c r="KUI281" s="732"/>
      <c r="KUJ281" s="732"/>
      <c r="KUK281" s="732"/>
      <c r="KUL281" s="732"/>
      <c r="KUM281" s="732"/>
      <c r="KUN281" s="732"/>
      <c r="KUO281" s="733"/>
      <c r="KUP281" s="733"/>
      <c r="KUQ281" s="732"/>
      <c r="KUR281" s="732"/>
      <c r="KUS281" s="733"/>
      <c r="KUT281" s="733"/>
      <c r="KUU281" s="732"/>
      <c r="KUV281" s="732"/>
      <c r="KUW281" s="732"/>
      <c r="KUX281" s="732"/>
      <c r="KUY281" s="732"/>
      <c r="KUZ281" s="731"/>
      <c r="KVA281" s="734"/>
      <c r="KVB281" s="732"/>
      <c r="KVC281" s="732"/>
      <c r="KVD281" s="732"/>
      <c r="KVE281" s="732"/>
      <c r="KVF281" s="732"/>
      <c r="KVG281" s="732"/>
      <c r="KVH281" s="732"/>
      <c r="KVI281" s="735"/>
      <c r="KVJ281" s="735"/>
      <c r="KVK281" s="735"/>
      <c r="KVL281" s="735"/>
      <c r="KVM281" s="735"/>
      <c r="KVN281" s="735"/>
      <c r="KVO281" s="735"/>
      <c r="KVP281" s="735"/>
      <c r="KVQ281" s="735"/>
      <c r="KVR281" s="735"/>
      <c r="KVS281" s="735"/>
      <c r="KVT281" s="735"/>
      <c r="KVU281" s="735"/>
      <c r="KVV281" s="735"/>
      <c r="KVW281" s="735"/>
      <c r="KVX281" s="735"/>
      <c r="KVY281" s="735"/>
      <c r="KVZ281" s="735"/>
      <c r="KWA281" s="735"/>
      <c r="KWB281" s="735"/>
      <c r="KWC281" s="735"/>
      <c r="KWD281" s="735"/>
      <c r="KWE281" s="735"/>
      <c r="KWF281" s="735"/>
      <c r="KWG281" s="735"/>
      <c r="KWH281" s="735"/>
      <c r="KWI281" s="735"/>
      <c r="KWJ281" s="735"/>
      <c r="KWK281" s="735"/>
      <c r="KWL281" s="735"/>
      <c r="KWM281" s="735"/>
      <c r="KWN281" s="735"/>
      <c r="KWO281" s="735"/>
      <c r="KWP281" s="735"/>
      <c r="KWQ281" s="735"/>
      <c r="KWR281" s="735"/>
      <c r="KWS281" s="735"/>
      <c r="KWT281" s="735"/>
      <c r="KWU281" s="735"/>
      <c r="KWV281" s="735"/>
      <c r="KWW281" s="735"/>
      <c r="KWX281" s="735"/>
      <c r="KWY281" s="735"/>
      <c r="KWZ281" s="735"/>
      <c r="KXA281" s="732"/>
      <c r="KXB281" s="732"/>
      <c r="KXC281" s="732"/>
      <c r="KXD281" s="732"/>
      <c r="KXE281" s="732"/>
      <c r="KXF281" s="732"/>
      <c r="KXG281" s="732"/>
      <c r="KXH281" s="732"/>
      <c r="KXI281" s="732"/>
      <c r="KXJ281" s="732"/>
      <c r="KXK281" s="732"/>
      <c r="KXL281" s="732"/>
      <c r="KXM281" s="732"/>
      <c r="KXN281" s="732"/>
      <c r="KXO281" s="732"/>
      <c r="KXP281" s="732"/>
      <c r="KXQ281" s="732"/>
      <c r="KXR281" s="732"/>
      <c r="KXS281" s="732"/>
      <c r="KXT281" s="732"/>
      <c r="KXU281" s="732"/>
      <c r="KXV281" s="732"/>
      <c r="KXW281" s="732"/>
      <c r="KXX281" s="732"/>
      <c r="KXY281" s="733"/>
      <c r="KXZ281" s="733"/>
      <c r="KYA281" s="733"/>
      <c r="KYB281" s="733"/>
      <c r="KYC281" s="733"/>
      <c r="KYD281" s="732"/>
      <c r="KYE281" s="732"/>
      <c r="KYF281" s="733"/>
      <c r="KYG281" s="733"/>
      <c r="KYH281" s="732"/>
      <c r="KYI281" s="732"/>
      <c r="KYJ281" s="733"/>
      <c r="KYK281" s="733"/>
      <c r="KYL281" s="732"/>
      <c r="KYM281" s="732"/>
      <c r="KYN281" s="732"/>
      <c r="KYO281" s="732"/>
      <c r="KYP281" s="732"/>
      <c r="KYQ281" s="732"/>
      <c r="KYR281" s="732"/>
      <c r="KYS281" s="733"/>
      <c r="KYT281" s="733"/>
      <c r="KYU281" s="732"/>
      <c r="KYV281" s="732"/>
      <c r="KYW281" s="733"/>
      <c r="KYX281" s="733"/>
      <c r="KYY281" s="732"/>
      <c r="KYZ281" s="732"/>
      <c r="KZA281" s="732"/>
      <c r="KZB281" s="732"/>
      <c r="KZC281" s="732"/>
      <c r="KZD281" s="731"/>
      <c r="KZE281" s="734"/>
      <c r="KZF281" s="732"/>
      <c r="KZG281" s="732"/>
      <c r="KZH281" s="732"/>
      <c r="KZI281" s="732"/>
      <c r="KZJ281" s="732"/>
      <c r="KZK281" s="732"/>
      <c r="KZL281" s="732"/>
      <c r="KZM281" s="735"/>
      <c r="KZN281" s="735"/>
      <c r="KZO281" s="735"/>
      <c r="KZP281" s="735"/>
      <c r="KZQ281" s="735"/>
      <c r="KZR281" s="735"/>
      <c r="KZS281" s="735"/>
      <c r="KZT281" s="735"/>
      <c r="KZU281" s="735"/>
      <c r="KZV281" s="735"/>
      <c r="KZW281" s="735"/>
      <c r="KZX281" s="735"/>
      <c r="KZY281" s="735"/>
      <c r="KZZ281" s="735"/>
      <c r="LAA281" s="735"/>
      <c r="LAB281" s="735"/>
      <c r="LAC281" s="735"/>
      <c r="LAD281" s="735"/>
      <c r="LAE281" s="735"/>
      <c r="LAF281" s="735"/>
      <c r="LAG281" s="735"/>
      <c r="LAH281" s="735"/>
      <c r="LAI281" s="735"/>
      <c r="LAJ281" s="735"/>
      <c r="LAK281" s="735"/>
      <c r="LAL281" s="735"/>
      <c r="LAM281" s="735"/>
      <c r="LAN281" s="735"/>
      <c r="LAO281" s="735"/>
      <c r="LAP281" s="735"/>
      <c r="LAQ281" s="735"/>
      <c r="LAR281" s="735"/>
      <c r="LAS281" s="735"/>
      <c r="LAT281" s="735"/>
      <c r="LAU281" s="735"/>
      <c r="LAV281" s="735"/>
      <c r="LAW281" s="735"/>
      <c r="LAX281" s="735"/>
      <c r="LAY281" s="735"/>
      <c r="LAZ281" s="735"/>
      <c r="LBA281" s="735"/>
      <c r="LBB281" s="735"/>
      <c r="LBC281" s="735"/>
      <c r="LBD281" s="735"/>
      <c r="LBE281" s="732"/>
      <c r="LBF281" s="732"/>
      <c r="LBG281" s="732"/>
      <c r="LBH281" s="732"/>
      <c r="LBI281" s="732"/>
      <c r="LBJ281" s="732"/>
      <c r="LBK281" s="732"/>
      <c r="LBL281" s="732"/>
      <c r="LBM281" s="732"/>
      <c r="LBN281" s="732"/>
      <c r="LBO281" s="732"/>
      <c r="LBP281" s="732"/>
      <c r="LBQ281" s="732"/>
      <c r="LBR281" s="732"/>
      <c r="LBS281" s="732"/>
      <c r="LBT281" s="732"/>
      <c r="LBU281" s="732"/>
      <c r="LBV281" s="732"/>
      <c r="LBW281" s="732"/>
      <c r="LBX281" s="732"/>
      <c r="LBY281" s="732"/>
      <c r="LBZ281" s="732"/>
      <c r="LCA281" s="732"/>
      <c r="LCB281" s="732"/>
      <c r="LCC281" s="733"/>
      <c r="LCD281" s="733"/>
      <c r="LCE281" s="733"/>
      <c r="LCF281" s="733"/>
      <c r="LCG281" s="733"/>
      <c r="LCH281" s="732"/>
      <c r="LCI281" s="732"/>
      <c r="LCJ281" s="733"/>
      <c r="LCK281" s="733"/>
      <c r="LCL281" s="732"/>
      <c r="LCM281" s="732"/>
      <c r="LCN281" s="733"/>
      <c r="LCO281" s="733"/>
      <c r="LCP281" s="732"/>
      <c r="LCQ281" s="732"/>
      <c r="LCR281" s="732"/>
      <c r="LCS281" s="732"/>
      <c r="LCT281" s="732"/>
      <c r="LCU281" s="732"/>
      <c r="LCV281" s="732"/>
      <c r="LCW281" s="733"/>
      <c r="LCX281" s="733"/>
      <c r="LCY281" s="732"/>
      <c r="LCZ281" s="732"/>
      <c r="LDA281" s="733"/>
      <c r="LDB281" s="733"/>
      <c r="LDC281" s="732"/>
      <c r="LDD281" s="732"/>
      <c r="LDE281" s="732"/>
      <c r="LDF281" s="732"/>
      <c r="LDG281" s="732"/>
      <c r="LDH281" s="731"/>
      <c r="LDI281" s="734"/>
      <c r="LDJ281" s="732"/>
      <c r="LDK281" s="732"/>
      <c r="LDL281" s="732"/>
      <c r="LDM281" s="732"/>
      <c r="LDN281" s="732"/>
      <c r="LDO281" s="732"/>
      <c r="LDP281" s="732"/>
      <c r="LDQ281" s="735"/>
      <c r="LDR281" s="735"/>
      <c r="LDS281" s="735"/>
      <c r="LDT281" s="735"/>
      <c r="LDU281" s="735"/>
      <c r="LDV281" s="735"/>
      <c r="LDW281" s="735"/>
      <c r="LDX281" s="735"/>
      <c r="LDY281" s="735"/>
      <c r="LDZ281" s="735"/>
      <c r="LEA281" s="735"/>
      <c r="LEB281" s="735"/>
      <c r="LEC281" s="735"/>
      <c r="LED281" s="735"/>
      <c r="LEE281" s="735"/>
      <c r="LEF281" s="735"/>
      <c r="LEG281" s="735"/>
      <c r="LEH281" s="735"/>
      <c r="LEI281" s="735"/>
      <c r="LEJ281" s="735"/>
      <c r="LEK281" s="735"/>
      <c r="LEL281" s="735"/>
      <c r="LEM281" s="735"/>
      <c r="LEN281" s="735"/>
      <c r="LEO281" s="735"/>
      <c r="LEP281" s="735"/>
      <c r="LEQ281" s="735"/>
      <c r="LER281" s="735"/>
      <c r="LES281" s="735"/>
      <c r="LET281" s="735"/>
      <c r="LEU281" s="735"/>
      <c r="LEV281" s="735"/>
      <c r="LEW281" s="735"/>
      <c r="LEX281" s="735"/>
      <c r="LEY281" s="735"/>
      <c r="LEZ281" s="735"/>
      <c r="LFA281" s="735"/>
      <c r="LFB281" s="735"/>
      <c r="LFC281" s="735"/>
      <c r="LFD281" s="735"/>
      <c r="LFE281" s="735"/>
      <c r="LFF281" s="735"/>
      <c r="LFG281" s="735"/>
      <c r="LFH281" s="735"/>
      <c r="LFI281" s="732"/>
      <c r="LFJ281" s="732"/>
      <c r="LFK281" s="732"/>
      <c r="LFL281" s="732"/>
      <c r="LFM281" s="732"/>
      <c r="LFN281" s="732"/>
      <c r="LFO281" s="732"/>
      <c r="LFP281" s="732"/>
      <c r="LFQ281" s="732"/>
      <c r="LFR281" s="732"/>
      <c r="LFS281" s="732"/>
      <c r="LFT281" s="732"/>
      <c r="LFU281" s="732"/>
      <c r="LFV281" s="732"/>
      <c r="LFW281" s="732"/>
      <c r="LFX281" s="732"/>
      <c r="LFY281" s="732"/>
      <c r="LFZ281" s="732"/>
      <c r="LGA281" s="732"/>
      <c r="LGB281" s="732"/>
      <c r="LGC281" s="732"/>
      <c r="LGD281" s="732"/>
      <c r="LGE281" s="732"/>
      <c r="LGF281" s="732"/>
      <c r="LGG281" s="733"/>
      <c r="LGH281" s="733"/>
      <c r="LGI281" s="733"/>
      <c r="LGJ281" s="733"/>
      <c r="LGK281" s="733"/>
      <c r="LGL281" s="732"/>
      <c r="LGM281" s="732"/>
      <c r="LGN281" s="733"/>
      <c r="LGO281" s="733"/>
      <c r="LGP281" s="732"/>
      <c r="LGQ281" s="732"/>
      <c r="LGR281" s="733"/>
      <c r="LGS281" s="733"/>
      <c r="LGT281" s="732"/>
      <c r="LGU281" s="732"/>
      <c r="LGV281" s="732"/>
      <c r="LGW281" s="732"/>
      <c r="LGX281" s="732"/>
      <c r="LGY281" s="732"/>
      <c r="LGZ281" s="732"/>
      <c r="LHA281" s="733"/>
      <c r="LHB281" s="733"/>
      <c r="LHC281" s="732"/>
      <c r="LHD281" s="732"/>
      <c r="LHE281" s="733"/>
      <c r="LHF281" s="733"/>
      <c r="LHG281" s="732"/>
      <c r="LHH281" s="732"/>
      <c r="LHI281" s="732"/>
      <c r="LHJ281" s="732"/>
      <c r="LHK281" s="732"/>
      <c r="LHL281" s="731"/>
      <c r="LHM281" s="734"/>
      <c r="LHN281" s="732"/>
      <c r="LHO281" s="732"/>
      <c r="LHP281" s="732"/>
      <c r="LHQ281" s="732"/>
      <c r="LHR281" s="732"/>
      <c r="LHS281" s="732"/>
      <c r="LHT281" s="732"/>
      <c r="LHU281" s="735"/>
      <c r="LHV281" s="735"/>
      <c r="LHW281" s="735"/>
      <c r="LHX281" s="735"/>
      <c r="LHY281" s="735"/>
      <c r="LHZ281" s="735"/>
      <c r="LIA281" s="735"/>
      <c r="LIB281" s="735"/>
      <c r="LIC281" s="735"/>
      <c r="LID281" s="735"/>
      <c r="LIE281" s="735"/>
      <c r="LIF281" s="735"/>
      <c r="LIG281" s="735"/>
      <c r="LIH281" s="735"/>
      <c r="LII281" s="735"/>
      <c r="LIJ281" s="735"/>
      <c r="LIK281" s="735"/>
      <c r="LIL281" s="735"/>
      <c r="LIM281" s="735"/>
      <c r="LIN281" s="735"/>
      <c r="LIO281" s="735"/>
      <c r="LIP281" s="735"/>
      <c r="LIQ281" s="735"/>
      <c r="LIR281" s="735"/>
      <c r="LIS281" s="735"/>
      <c r="LIT281" s="735"/>
      <c r="LIU281" s="735"/>
      <c r="LIV281" s="735"/>
      <c r="LIW281" s="735"/>
      <c r="LIX281" s="735"/>
      <c r="LIY281" s="735"/>
      <c r="LIZ281" s="735"/>
      <c r="LJA281" s="735"/>
      <c r="LJB281" s="735"/>
      <c r="LJC281" s="735"/>
      <c r="LJD281" s="735"/>
      <c r="LJE281" s="735"/>
      <c r="LJF281" s="735"/>
      <c r="LJG281" s="735"/>
      <c r="LJH281" s="735"/>
      <c r="LJI281" s="735"/>
      <c r="LJJ281" s="735"/>
      <c r="LJK281" s="735"/>
      <c r="LJL281" s="735"/>
      <c r="LJM281" s="732"/>
      <c r="LJN281" s="732"/>
      <c r="LJO281" s="732"/>
      <c r="LJP281" s="732"/>
      <c r="LJQ281" s="732"/>
      <c r="LJR281" s="732"/>
      <c r="LJS281" s="732"/>
      <c r="LJT281" s="732"/>
      <c r="LJU281" s="732"/>
      <c r="LJV281" s="732"/>
      <c r="LJW281" s="732"/>
      <c r="LJX281" s="732"/>
      <c r="LJY281" s="732"/>
      <c r="LJZ281" s="732"/>
      <c r="LKA281" s="732"/>
      <c r="LKB281" s="732"/>
      <c r="LKC281" s="732"/>
      <c r="LKD281" s="732"/>
      <c r="LKE281" s="732"/>
      <c r="LKF281" s="732"/>
      <c r="LKG281" s="732"/>
      <c r="LKH281" s="732"/>
      <c r="LKI281" s="732"/>
      <c r="LKJ281" s="732"/>
      <c r="LKK281" s="733"/>
      <c r="LKL281" s="733"/>
      <c r="LKM281" s="733"/>
      <c r="LKN281" s="733"/>
      <c r="LKO281" s="733"/>
      <c r="LKP281" s="732"/>
      <c r="LKQ281" s="732"/>
      <c r="LKR281" s="733"/>
      <c r="LKS281" s="733"/>
      <c r="LKT281" s="732"/>
      <c r="LKU281" s="732"/>
      <c r="LKV281" s="733"/>
      <c r="LKW281" s="733"/>
      <c r="LKX281" s="732"/>
      <c r="LKY281" s="732"/>
      <c r="LKZ281" s="732"/>
      <c r="LLA281" s="732"/>
      <c r="LLB281" s="732"/>
      <c r="LLC281" s="732"/>
      <c r="LLD281" s="732"/>
      <c r="LLE281" s="733"/>
      <c r="LLF281" s="733"/>
      <c r="LLG281" s="732"/>
      <c r="LLH281" s="732"/>
      <c r="LLI281" s="733"/>
      <c r="LLJ281" s="733"/>
      <c r="LLK281" s="732"/>
      <c r="LLL281" s="732"/>
      <c r="LLM281" s="732"/>
      <c r="LLN281" s="732"/>
      <c r="LLO281" s="732"/>
      <c r="LLP281" s="731"/>
      <c r="LLQ281" s="734"/>
      <c r="LLR281" s="732"/>
      <c r="LLS281" s="732"/>
      <c r="LLT281" s="732"/>
      <c r="LLU281" s="732"/>
      <c r="LLV281" s="732"/>
      <c r="LLW281" s="732"/>
      <c r="LLX281" s="732"/>
      <c r="LLY281" s="735"/>
      <c r="LLZ281" s="735"/>
      <c r="LMA281" s="735"/>
      <c r="LMB281" s="735"/>
      <c r="LMC281" s="735"/>
      <c r="LMD281" s="735"/>
      <c r="LME281" s="735"/>
      <c r="LMF281" s="735"/>
      <c r="LMG281" s="735"/>
      <c r="LMH281" s="735"/>
      <c r="LMI281" s="735"/>
      <c r="LMJ281" s="735"/>
      <c r="LMK281" s="735"/>
      <c r="LML281" s="735"/>
      <c r="LMM281" s="735"/>
      <c r="LMN281" s="735"/>
      <c r="LMO281" s="735"/>
      <c r="LMP281" s="735"/>
      <c r="LMQ281" s="735"/>
      <c r="LMR281" s="735"/>
      <c r="LMS281" s="735"/>
      <c r="LMT281" s="735"/>
      <c r="LMU281" s="735"/>
      <c r="LMV281" s="735"/>
      <c r="LMW281" s="735"/>
      <c r="LMX281" s="735"/>
      <c r="LMY281" s="735"/>
      <c r="LMZ281" s="735"/>
      <c r="LNA281" s="735"/>
      <c r="LNB281" s="735"/>
      <c r="LNC281" s="735"/>
      <c r="LND281" s="735"/>
      <c r="LNE281" s="735"/>
      <c r="LNF281" s="735"/>
      <c r="LNG281" s="735"/>
      <c r="LNH281" s="735"/>
      <c r="LNI281" s="735"/>
      <c r="LNJ281" s="735"/>
      <c r="LNK281" s="735"/>
      <c r="LNL281" s="735"/>
      <c r="LNM281" s="735"/>
      <c r="LNN281" s="735"/>
      <c r="LNO281" s="735"/>
      <c r="LNP281" s="735"/>
      <c r="LNQ281" s="732"/>
      <c r="LNR281" s="732"/>
      <c r="LNS281" s="732"/>
      <c r="LNT281" s="732"/>
      <c r="LNU281" s="732"/>
      <c r="LNV281" s="732"/>
      <c r="LNW281" s="732"/>
      <c r="LNX281" s="732"/>
      <c r="LNY281" s="732"/>
      <c r="LNZ281" s="732"/>
      <c r="LOA281" s="732"/>
      <c r="LOB281" s="732"/>
      <c r="LOC281" s="732"/>
      <c r="LOD281" s="732"/>
      <c r="LOE281" s="732"/>
      <c r="LOF281" s="732"/>
      <c r="LOG281" s="732"/>
      <c r="LOH281" s="732"/>
      <c r="LOI281" s="732"/>
      <c r="LOJ281" s="732"/>
      <c r="LOK281" s="732"/>
      <c r="LOL281" s="732"/>
      <c r="LOM281" s="732"/>
      <c r="LON281" s="732"/>
      <c r="LOO281" s="733"/>
      <c r="LOP281" s="733"/>
      <c r="LOQ281" s="733"/>
      <c r="LOR281" s="733"/>
      <c r="LOS281" s="733"/>
      <c r="LOT281" s="732"/>
      <c r="LOU281" s="732"/>
      <c r="LOV281" s="733"/>
      <c r="LOW281" s="733"/>
      <c r="LOX281" s="732"/>
      <c r="LOY281" s="732"/>
      <c r="LOZ281" s="733"/>
      <c r="LPA281" s="733"/>
      <c r="LPB281" s="732"/>
      <c r="LPC281" s="732"/>
      <c r="LPD281" s="732"/>
      <c r="LPE281" s="732"/>
      <c r="LPF281" s="732"/>
      <c r="LPG281" s="732"/>
      <c r="LPH281" s="732"/>
      <c r="LPI281" s="733"/>
      <c r="LPJ281" s="733"/>
      <c r="LPK281" s="732"/>
      <c r="LPL281" s="732"/>
      <c r="LPM281" s="733"/>
      <c r="LPN281" s="733"/>
      <c r="LPO281" s="732"/>
      <c r="LPP281" s="732"/>
      <c r="LPQ281" s="732"/>
      <c r="LPR281" s="732"/>
      <c r="LPS281" s="732"/>
      <c r="LPT281" s="731"/>
      <c r="LPU281" s="734"/>
      <c r="LPV281" s="732"/>
      <c r="LPW281" s="732"/>
      <c r="LPX281" s="732"/>
      <c r="LPY281" s="732"/>
      <c r="LPZ281" s="732"/>
      <c r="LQA281" s="732"/>
      <c r="LQB281" s="732"/>
      <c r="LQC281" s="735"/>
      <c r="LQD281" s="735"/>
      <c r="LQE281" s="735"/>
      <c r="LQF281" s="735"/>
      <c r="LQG281" s="735"/>
      <c r="LQH281" s="735"/>
      <c r="LQI281" s="735"/>
      <c r="LQJ281" s="735"/>
      <c r="LQK281" s="735"/>
      <c r="LQL281" s="735"/>
      <c r="LQM281" s="735"/>
      <c r="LQN281" s="735"/>
      <c r="LQO281" s="735"/>
      <c r="LQP281" s="735"/>
      <c r="LQQ281" s="735"/>
      <c r="LQR281" s="735"/>
      <c r="LQS281" s="735"/>
      <c r="LQT281" s="735"/>
      <c r="LQU281" s="735"/>
      <c r="LQV281" s="735"/>
      <c r="LQW281" s="735"/>
      <c r="LQX281" s="735"/>
      <c r="LQY281" s="735"/>
      <c r="LQZ281" s="735"/>
      <c r="LRA281" s="735"/>
      <c r="LRB281" s="735"/>
      <c r="LRC281" s="735"/>
      <c r="LRD281" s="735"/>
      <c r="LRE281" s="735"/>
      <c r="LRF281" s="735"/>
      <c r="LRG281" s="735"/>
      <c r="LRH281" s="735"/>
      <c r="LRI281" s="735"/>
      <c r="LRJ281" s="735"/>
      <c r="LRK281" s="735"/>
      <c r="LRL281" s="735"/>
      <c r="LRM281" s="735"/>
      <c r="LRN281" s="735"/>
      <c r="LRO281" s="735"/>
      <c r="LRP281" s="735"/>
      <c r="LRQ281" s="735"/>
      <c r="LRR281" s="735"/>
      <c r="LRS281" s="735"/>
      <c r="LRT281" s="735"/>
      <c r="LRU281" s="732"/>
      <c r="LRV281" s="732"/>
      <c r="LRW281" s="732"/>
      <c r="LRX281" s="732"/>
      <c r="LRY281" s="732"/>
      <c r="LRZ281" s="732"/>
      <c r="LSA281" s="732"/>
      <c r="LSB281" s="732"/>
      <c r="LSC281" s="732"/>
      <c r="LSD281" s="732"/>
      <c r="LSE281" s="732"/>
      <c r="LSF281" s="732"/>
      <c r="LSG281" s="732"/>
      <c r="LSH281" s="732"/>
      <c r="LSI281" s="732"/>
      <c r="LSJ281" s="732"/>
      <c r="LSK281" s="732"/>
      <c r="LSL281" s="732"/>
      <c r="LSM281" s="732"/>
      <c r="LSN281" s="732"/>
      <c r="LSO281" s="732"/>
      <c r="LSP281" s="732"/>
      <c r="LSQ281" s="732"/>
      <c r="LSR281" s="732"/>
      <c r="LSS281" s="733"/>
      <c r="LST281" s="733"/>
      <c r="LSU281" s="733"/>
      <c r="LSV281" s="733"/>
      <c r="LSW281" s="733"/>
      <c r="LSX281" s="732"/>
      <c r="LSY281" s="732"/>
      <c r="LSZ281" s="733"/>
      <c r="LTA281" s="733"/>
      <c r="LTB281" s="732"/>
      <c r="LTC281" s="732"/>
      <c r="LTD281" s="733"/>
      <c r="LTE281" s="733"/>
      <c r="LTF281" s="732"/>
      <c r="LTG281" s="732"/>
      <c r="LTH281" s="732"/>
      <c r="LTI281" s="732"/>
      <c r="LTJ281" s="732"/>
      <c r="LTK281" s="732"/>
      <c r="LTL281" s="732"/>
      <c r="LTM281" s="733"/>
      <c r="LTN281" s="733"/>
      <c r="LTO281" s="732"/>
      <c r="LTP281" s="732"/>
      <c r="LTQ281" s="733"/>
      <c r="LTR281" s="733"/>
      <c r="LTS281" s="732"/>
      <c r="LTT281" s="732"/>
      <c r="LTU281" s="732"/>
      <c r="LTV281" s="732"/>
      <c r="LTW281" s="732"/>
      <c r="LTX281" s="731"/>
      <c r="LTY281" s="734"/>
      <c r="LTZ281" s="732"/>
      <c r="LUA281" s="732"/>
      <c r="LUB281" s="732"/>
      <c r="LUC281" s="732"/>
      <c r="LUD281" s="732"/>
      <c r="LUE281" s="732"/>
      <c r="LUF281" s="732"/>
      <c r="LUG281" s="735"/>
      <c r="LUH281" s="735"/>
      <c r="LUI281" s="735"/>
      <c r="LUJ281" s="735"/>
      <c r="LUK281" s="735"/>
      <c r="LUL281" s="735"/>
      <c r="LUM281" s="735"/>
      <c r="LUN281" s="735"/>
      <c r="LUO281" s="735"/>
      <c r="LUP281" s="735"/>
      <c r="LUQ281" s="735"/>
      <c r="LUR281" s="735"/>
      <c r="LUS281" s="735"/>
      <c r="LUT281" s="735"/>
      <c r="LUU281" s="735"/>
      <c r="LUV281" s="735"/>
      <c r="LUW281" s="735"/>
      <c r="LUX281" s="735"/>
      <c r="LUY281" s="735"/>
      <c r="LUZ281" s="735"/>
      <c r="LVA281" s="735"/>
      <c r="LVB281" s="735"/>
      <c r="LVC281" s="735"/>
      <c r="LVD281" s="735"/>
      <c r="LVE281" s="735"/>
      <c r="LVF281" s="735"/>
      <c r="LVG281" s="735"/>
      <c r="LVH281" s="735"/>
      <c r="LVI281" s="735"/>
      <c r="LVJ281" s="735"/>
      <c r="LVK281" s="735"/>
      <c r="LVL281" s="735"/>
      <c r="LVM281" s="735"/>
      <c r="LVN281" s="735"/>
      <c r="LVO281" s="735"/>
      <c r="LVP281" s="735"/>
      <c r="LVQ281" s="735"/>
      <c r="LVR281" s="735"/>
      <c r="LVS281" s="735"/>
      <c r="LVT281" s="735"/>
      <c r="LVU281" s="735"/>
      <c r="LVV281" s="735"/>
      <c r="LVW281" s="735"/>
      <c r="LVX281" s="735"/>
      <c r="LVY281" s="732"/>
      <c r="LVZ281" s="732"/>
      <c r="LWA281" s="732"/>
      <c r="LWB281" s="732"/>
      <c r="LWC281" s="732"/>
      <c r="LWD281" s="732"/>
      <c r="LWE281" s="732"/>
      <c r="LWF281" s="732"/>
      <c r="LWG281" s="732"/>
      <c r="LWH281" s="732"/>
      <c r="LWI281" s="732"/>
      <c r="LWJ281" s="732"/>
      <c r="LWK281" s="732"/>
      <c r="LWL281" s="732"/>
      <c r="LWM281" s="732"/>
      <c r="LWN281" s="732"/>
      <c r="LWO281" s="732"/>
      <c r="LWP281" s="732"/>
      <c r="LWQ281" s="732"/>
      <c r="LWR281" s="732"/>
      <c r="LWS281" s="732"/>
      <c r="LWT281" s="732"/>
      <c r="LWU281" s="732"/>
      <c r="LWV281" s="732"/>
      <c r="LWW281" s="733"/>
      <c r="LWX281" s="733"/>
      <c r="LWY281" s="733"/>
      <c r="LWZ281" s="733"/>
      <c r="LXA281" s="733"/>
      <c r="LXB281" s="732"/>
      <c r="LXC281" s="732"/>
      <c r="LXD281" s="733"/>
      <c r="LXE281" s="733"/>
      <c r="LXF281" s="732"/>
      <c r="LXG281" s="732"/>
      <c r="LXH281" s="733"/>
      <c r="LXI281" s="733"/>
      <c r="LXJ281" s="732"/>
      <c r="LXK281" s="732"/>
      <c r="LXL281" s="732"/>
      <c r="LXM281" s="732"/>
      <c r="LXN281" s="732"/>
      <c r="LXO281" s="732"/>
      <c r="LXP281" s="732"/>
      <c r="LXQ281" s="733"/>
      <c r="LXR281" s="733"/>
      <c r="LXS281" s="732"/>
      <c r="LXT281" s="732"/>
      <c r="LXU281" s="733"/>
      <c r="LXV281" s="733"/>
      <c r="LXW281" s="732"/>
      <c r="LXX281" s="732"/>
      <c r="LXY281" s="732"/>
      <c r="LXZ281" s="732"/>
      <c r="LYA281" s="732"/>
      <c r="LYB281" s="731"/>
      <c r="LYC281" s="734"/>
      <c r="LYD281" s="732"/>
      <c r="LYE281" s="732"/>
      <c r="LYF281" s="732"/>
      <c r="LYG281" s="732"/>
      <c r="LYH281" s="732"/>
      <c r="LYI281" s="732"/>
      <c r="LYJ281" s="732"/>
      <c r="LYK281" s="735"/>
      <c r="LYL281" s="735"/>
      <c r="LYM281" s="735"/>
      <c r="LYN281" s="735"/>
      <c r="LYO281" s="735"/>
      <c r="LYP281" s="735"/>
      <c r="LYQ281" s="735"/>
      <c r="LYR281" s="735"/>
      <c r="LYS281" s="735"/>
      <c r="LYT281" s="735"/>
      <c r="LYU281" s="735"/>
      <c r="LYV281" s="735"/>
      <c r="LYW281" s="735"/>
      <c r="LYX281" s="735"/>
      <c r="LYY281" s="735"/>
      <c r="LYZ281" s="735"/>
      <c r="LZA281" s="735"/>
      <c r="LZB281" s="735"/>
      <c r="LZC281" s="735"/>
      <c r="LZD281" s="735"/>
      <c r="LZE281" s="735"/>
      <c r="LZF281" s="735"/>
      <c r="LZG281" s="735"/>
      <c r="LZH281" s="735"/>
      <c r="LZI281" s="735"/>
      <c r="LZJ281" s="735"/>
      <c r="LZK281" s="735"/>
      <c r="LZL281" s="735"/>
      <c r="LZM281" s="735"/>
      <c r="LZN281" s="735"/>
      <c r="LZO281" s="735"/>
      <c r="LZP281" s="735"/>
      <c r="LZQ281" s="735"/>
      <c r="LZR281" s="735"/>
      <c r="LZS281" s="735"/>
      <c r="LZT281" s="735"/>
      <c r="LZU281" s="735"/>
      <c r="LZV281" s="735"/>
      <c r="LZW281" s="735"/>
      <c r="LZX281" s="735"/>
      <c r="LZY281" s="735"/>
      <c r="LZZ281" s="735"/>
      <c r="MAA281" s="735"/>
      <c r="MAB281" s="735"/>
      <c r="MAC281" s="732"/>
      <c r="MAD281" s="732"/>
      <c r="MAE281" s="732"/>
      <c r="MAF281" s="732"/>
      <c r="MAG281" s="732"/>
      <c r="MAH281" s="732"/>
      <c r="MAI281" s="732"/>
      <c r="MAJ281" s="732"/>
      <c r="MAK281" s="732"/>
      <c r="MAL281" s="732"/>
      <c r="MAM281" s="732"/>
      <c r="MAN281" s="732"/>
      <c r="MAO281" s="732"/>
      <c r="MAP281" s="732"/>
      <c r="MAQ281" s="732"/>
      <c r="MAR281" s="732"/>
      <c r="MAS281" s="732"/>
      <c r="MAT281" s="732"/>
      <c r="MAU281" s="732"/>
      <c r="MAV281" s="732"/>
      <c r="MAW281" s="732"/>
      <c r="MAX281" s="732"/>
      <c r="MAY281" s="732"/>
      <c r="MAZ281" s="732"/>
      <c r="MBA281" s="733"/>
      <c r="MBB281" s="733"/>
      <c r="MBC281" s="733"/>
      <c r="MBD281" s="733"/>
      <c r="MBE281" s="733"/>
      <c r="MBF281" s="732"/>
      <c r="MBG281" s="732"/>
      <c r="MBH281" s="733"/>
      <c r="MBI281" s="733"/>
      <c r="MBJ281" s="732"/>
      <c r="MBK281" s="732"/>
      <c r="MBL281" s="733"/>
      <c r="MBM281" s="733"/>
      <c r="MBN281" s="732"/>
      <c r="MBO281" s="732"/>
      <c r="MBP281" s="732"/>
      <c r="MBQ281" s="732"/>
      <c r="MBR281" s="732"/>
      <c r="MBS281" s="732"/>
      <c r="MBT281" s="732"/>
      <c r="MBU281" s="733"/>
      <c r="MBV281" s="733"/>
      <c r="MBW281" s="732"/>
      <c r="MBX281" s="732"/>
      <c r="MBY281" s="733"/>
      <c r="MBZ281" s="733"/>
      <c r="MCA281" s="732"/>
      <c r="MCB281" s="732"/>
      <c r="MCC281" s="732"/>
      <c r="MCD281" s="732"/>
      <c r="MCE281" s="732"/>
      <c r="MCF281" s="731"/>
      <c r="MCG281" s="734"/>
      <c r="MCH281" s="732"/>
      <c r="MCI281" s="732"/>
      <c r="MCJ281" s="732"/>
      <c r="MCK281" s="732"/>
      <c r="MCL281" s="732"/>
      <c r="MCM281" s="732"/>
      <c r="MCN281" s="732"/>
      <c r="MCO281" s="735"/>
      <c r="MCP281" s="735"/>
      <c r="MCQ281" s="735"/>
      <c r="MCR281" s="735"/>
      <c r="MCS281" s="735"/>
      <c r="MCT281" s="735"/>
      <c r="MCU281" s="735"/>
      <c r="MCV281" s="735"/>
      <c r="MCW281" s="735"/>
      <c r="MCX281" s="735"/>
      <c r="MCY281" s="735"/>
      <c r="MCZ281" s="735"/>
      <c r="MDA281" s="735"/>
      <c r="MDB281" s="735"/>
      <c r="MDC281" s="735"/>
      <c r="MDD281" s="735"/>
      <c r="MDE281" s="735"/>
      <c r="MDF281" s="735"/>
      <c r="MDG281" s="735"/>
      <c r="MDH281" s="735"/>
      <c r="MDI281" s="735"/>
      <c r="MDJ281" s="735"/>
      <c r="MDK281" s="735"/>
      <c r="MDL281" s="735"/>
      <c r="MDM281" s="735"/>
      <c r="MDN281" s="735"/>
      <c r="MDO281" s="735"/>
      <c r="MDP281" s="735"/>
      <c r="MDQ281" s="735"/>
      <c r="MDR281" s="735"/>
      <c r="MDS281" s="735"/>
      <c r="MDT281" s="735"/>
      <c r="MDU281" s="735"/>
      <c r="MDV281" s="735"/>
      <c r="MDW281" s="735"/>
      <c r="MDX281" s="735"/>
      <c r="MDY281" s="735"/>
      <c r="MDZ281" s="735"/>
      <c r="MEA281" s="735"/>
      <c r="MEB281" s="735"/>
      <c r="MEC281" s="735"/>
      <c r="MED281" s="735"/>
      <c r="MEE281" s="735"/>
      <c r="MEF281" s="735"/>
      <c r="MEG281" s="732"/>
      <c r="MEH281" s="732"/>
      <c r="MEI281" s="732"/>
      <c r="MEJ281" s="732"/>
      <c r="MEK281" s="732"/>
      <c r="MEL281" s="732"/>
      <c r="MEM281" s="732"/>
      <c r="MEN281" s="732"/>
      <c r="MEO281" s="732"/>
      <c r="MEP281" s="732"/>
      <c r="MEQ281" s="732"/>
      <c r="MER281" s="732"/>
      <c r="MES281" s="732"/>
      <c r="MET281" s="732"/>
      <c r="MEU281" s="732"/>
      <c r="MEV281" s="732"/>
      <c r="MEW281" s="732"/>
      <c r="MEX281" s="732"/>
      <c r="MEY281" s="732"/>
      <c r="MEZ281" s="732"/>
      <c r="MFA281" s="732"/>
      <c r="MFB281" s="732"/>
      <c r="MFC281" s="732"/>
      <c r="MFD281" s="732"/>
      <c r="MFE281" s="733"/>
      <c r="MFF281" s="733"/>
      <c r="MFG281" s="733"/>
      <c r="MFH281" s="733"/>
      <c r="MFI281" s="733"/>
      <c r="MFJ281" s="732"/>
      <c r="MFK281" s="732"/>
      <c r="MFL281" s="733"/>
      <c r="MFM281" s="733"/>
      <c r="MFN281" s="732"/>
      <c r="MFO281" s="732"/>
      <c r="MFP281" s="733"/>
      <c r="MFQ281" s="733"/>
      <c r="MFR281" s="732"/>
      <c r="MFS281" s="732"/>
      <c r="MFT281" s="732"/>
      <c r="MFU281" s="732"/>
      <c r="MFV281" s="732"/>
      <c r="MFW281" s="732"/>
      <c r="MFX281" s="732"/>
      <c r="MFY281" s="733"/>
      <c r="MFZ281" s="733"/>
      <c r="MGA281" s="732"/>
      <c r="MGB281" s="732"/>
      <c r="MGC281" s="733"/>
      <c r="MGD281" s="733"/>
      <c r="MGE281" s="732"/>
      <c r="MGF281" s="732"/>
      <c r="MGG281" s="732"/>
      <c r="MGH281" s="732"/>
      <c r="MGI281" s="732"/>
      <c r="MGJ281" s="731"/>
      <c r="MGK281" s="734"/>
      <c r="MGL281" s="732"/>
      <c r="MGM281" s="732"/>
      <c r="MGN281" s="732"/>
      <c r="MGO281" s="732"/>
      <c r="MGP281" s="732"/>
      <c r="MGQ281" s="732"/>
      <c r="MGR281" s="732"/>
      <c r="MGS281" s="735"/>
      <c r="MGT281" s="735"/>
      <c r="MGU281" s="735"/>
      <c r="MGV281" s="735"/>
      <c r="MGW281" s="735"/>
      <c r="MGX281" s="735"/>
      <c r="MGY281" s="735"/>
      <c r="MGZ281" s="735"/>
      <c r="MHA281" s="735"/>
      <c r="MHB281" s="735"/>
      <c r="MHC281" s="735"/>
      <c r="MHD281" s="735"/>
      <c r="MHE281" s="735"/>
      <c r="MHF281" s="735"/>
      <c r="MHG281" s="735"/>
      <c r="MHH281" s="735"/>
      <c r="MHI281" s="735"/>
      <c r="MHJ281" s="735"/>
      <c r="MHK281" s="735"/>
      <c r="MHL281" s="735"/>
      <c r="MHM281" s="735"/>
      <c r="MHN281" s="735"/>
      <c r="MHO281" s="735"/>
      <c r="MHP281" s="735"/>
      <c r="MHQ281" s="735"/>
      <c r="MHR281" s="735"/>
      <c r="MHS281" s="735"/>
      <c r="MHT281" s="735"/>
      <c r="MHU281" s="735"/>
      <c r="MHV281" s="735"/>
      <c r="MHW281" s="735"/>
      <c r="MHX281" s="735"/>
      <c r="MHY281" s="735"/>
      <c r="MHZ281" s="735"/>
      <c r="MIA281" s="735"/>
      <c r="MIB281" s="735"/>
      <c r="MIC281" s="735"/>
      <c r="MID281" s="735"/>
      <c r="MIE281" s="735"/>
      <c r="MIF281" s="735"/>
      <c r="MIG281" s="735"/>
      <c r="MIH281" s="735"/>
      <c r="MII281" s="735"/>
      <c r="MIJ281" s="735"/>
      <c r="MIK281" s="732"/>
      <c r="MIL281" s="732"/>
      <c r="MIM281" s="732"/>
      <c r="MIN281" s="732"/>
      <c r="MIO281" s="732"/>
      <c r="MIP281" s="732"/>
      <c r="MIQ281" s="732"/>
      <c r="MIR281" s="732"/>
      <c r="MIS281" s="732"/>
      <c r="MIT281" s="732"/>
      <c r="MIU281" s="732"/>
      <c r="MIV281" s="732"/>
      <c r="MIW281" s="732"/>
      <c r="MIX281" s="732"/>
      <c r="MIY281" s="732"/>
      <c r="MIZ281" s="732"/>
      <c r="MJA281" s="732"/>
      <c r="MJB281" s="732"/>
      <c r="MJC281" s="732"/>
      <c r="MJD281" s="732"/>
      <c r="MJE281" s="732"/>
      <c r="MJF281" s="732"/>
      <c r="MJG281" s="732"/>
      <c r="MJH281" s="732"/>
      <c r="MJI281" s="733"/>
      <c r="MJJ281" s="733"/>
      <c r="MJK281" s="733"/>
      <c r="MJL281" s="733"/>
      <c r="MJM281" s="733"/>
      <c r="MJN281" s="732"/>
      <c r="MJO281" s="732"/>
      <c r="MJP281" s="733"/>
      <c r="MJQ281" s="733"/>
      <c r="MJR281" s="732"/>
      <c r="MJS281" s="732"/>
      <c r="MJT281" s="733"/>
      <c r="MJU281" s="733"/>
      <c r="MJV281" s="732"/>
      <c r="MJW281" s="732"/>
      <c r="MJX281" s="732"/>
      <c r="MJY281" s="732"/>
      <c r="MJZ281" s="732"/>
      <c r="MKA281" s="732"/>
      <c r="MKB281" s="732"/>
      <c r="MKC281" s="733"/>
      <c r="MKD281" s="733"/>
      <c r="MKE281" s="732"/>
      <c r="MKF281" s="732"/>
      <c r="MKG281" s="733"/>
      <c r="MKH281" s="733"/>
      <c r="MKI281" s="732"/>
      <c r="MKJ281" s="732"/>
      <c r="MKK281" s="732"/>
      <c r="MKL281" s="732"/>
      <c r="MKM281" s="732"/>
      <c r="MKN281" s="731"/>
      <c r="MKO281" s="734"/>
      <c r="MKP281" s="732"/>
      <c r="MKQ281" s="732"/>
      <c r="MKR281" s="732"/>
      <c r="MKS281" s="732"/>
      <c r="MKT281" s="732"/>
      <c r="MKU281" s="732"/>
      <c r="MKV281" s="732"/>
      <c r="MKW281" s="735"/>
      <c r="MKX281" s="735"/>
      <c r="MKY281" s="735"/>
      <c r="MKZ281" s="735"/>
      <c r="MLA281" s="735"/>
      <c r="MLB281" s="735"/>
      <c r="MLC281" s="735"/>
      <c r="MLD281" s="735"/>
      <c r="MLE281" s="735"/>
      <c r="MLF281" s="735"/>
      <c r="MLG281" s="735"/>
      <c r="MLH281" s="735"/>
      <c r="MLI281" s="735"/>
      <c r="MLJ281" s="735"/>
      <c r="MLK281" s="735"/>
      <c r="MLL281" s="735"/>
      <c r="MLM281" s="735"/>
      <c r="MLN281" s="735"/>
      <c r="MLO281" s="735"/>
      <c r="MLP281" s="735"/>
      <c r="MLQ281" s="735"/>
      <c r="MLR281" s="735"/>
      <c r="MLS281" s="735"/>
      <c r="MLT281" s="735"/>
      <c r="MLU281" s="735"/>
      <c r="MLV281" s="735"/>
      <c r="MLW281" s="735"/>
      <c r="MLX281" s="735"/>
      <c r="MLY281" s="735"/>
      <c r="MLZ281" s="735"/>
      <c r="MMA281" s="735"/>
      <c r="MMB281" s="735"/>
      <c r="MMC281" s="735"/>
      <c r="MMD281" s="735"/>
      <c r="MME281" s="735"/>
      <c r="MMF281" s="735"/>
      <c r="MMG281" s="735"/>
      <c r="MMH281" s="735"/>
      <c r="MMI281" s="735"/>
      <c r="MMJ281" s="735"/>
      <c r="MMK281" s="735"/>
      <c r="MML281" s="735"/>
      <c r="MMM281" s="735"/>
      <c r="MMN281" s="735"/>
      <c r="MMO281" s="732"/>
      <c r="MMP281" s="732"/>
      <c r="MMQ281" s="732"/>
      <c r="MMR281" s="732"/>
      <c r="MMS281" s="732"/>
      <c r="MMT281" s="732"/>
      <c r="MMU281" s="732"/>
      <c r="MMV281" s="732"/>
      <c r="MMW281" s="732"/>
      <c r="MMX281" s="732"/>
      <c r="MMY281" s="732"/>
      <c r="MMZ281" s="732"/>
      <c r="MNA281" s="732"/>
      <c r="MNB281" s="732"/>
      <c r="MNC281" s="732"/>
      <c r="MND281" s="732"/>
      <c r="MNE281" s="732"/>
      <c r="MNF281" s="732"/>
      <c r="MNG281" s="732"/>
      <c r="MNH281" s="732"/>
      <c r="MNI281" s="732"/>
      <c r="MNJ281" s="732"/>
      <c r="MNK281" s="732"/>
      <c r="MNL281" s="732"/>
      <c r="MNM281" s="733"/>
      <c r="MNN281" s="733"/>
      <c r="MNO281" s="733"/>
      <c r="MNP281" s="733"/>
      <c r="MNQ281" s="733"/>
      <c r="MNR281" s="732"/>
      <c r="MNS281" s="732"/>
      <c r="MNT281" s="733"/>
      <c r="MNU281" s="733"/>
      <c r="MNV281" s="732"/>
      <c r="MNW281" s="732"/>
      <c r="MNX281" s="733"/>
      <c r="MNY281" s="733"/>
      <c r="MNZ281" s="732"/>
      <c r="MOA281" s="732"/>
      <c r="MOB281" s="732"/>
      <c r="MOC281" s="732"/>
      <c r="MOD281" s="732"/>
      <c r="MOE281" s="732"/>
      <c r="MOF281" s="732"/>
      <c r="MOG281" s="733"/>
      <c r="MOH281" s="733"/>
      <c r="MOI281" s="732"/>
      <c r="MOJ281" s="732"/>
      <c r="MOK281" s="733"/>
      <c r="MOL281" s="733"/>
      <c r="MOM281" s="732"/>
      <c r="MON281" s="732"/>
      <c r="MOO281" s="732"/>
      <c r="MOP281" s="732"/>
      <c r="MOQ281" s="732"/>
      <c r="MOR281" s="731"/>
      <c r="MOS281" s="734"/>
      <c r="MOT281" s="732"/>
      <c r="MOU281" s="732"/>
      <c r="MOV281" s="732"/>
      <c r="MOW281" s="732"/>
      <c r="MOX281" s="732"/>
      <c r="MOY281" s="732"/>
      <c r="MOZ281" s="732"/>
      <c r="MPA281" s="735"/>
      <c r="MPB281" s="735"/>
      <c r="MPC281" s="735"/>
      <c r="MPD281" s="735"/>
      <c r="MPE281" s="735"/>
      <c r="MPF281" s="735"/>
      <c r="MPG281" s="735"/>
      <c r="MPH281" s="735"/>
      <c r="MPI281" s="735"/>
      <c r="MPJ281" s="735"/>
      <c r="MPK281" s="735"/>
      <c r="MPL281" s="735"/>
      <c r="MPM281" s="735"/>
      <c r="MPN281" s="735"/>
      <c r="MPO281" s="735"/>
      <c r="MPP281" s="735"/>
      <c r="MPQ281" s="735"/>
      <c r="MPR281" s="735"/>
      <c r="MPS281" s="735"/>
      <c r="MPT281" s="735"/>
      <c r="MPU281" s="735"/>
      <c r="MPV281" s="735"/>
      <c r="MPW281" s="735"/>
      <c r="MPX281" s="735"/>
      <c r="MPY281" s="735"/>
      <c r="MPZ281" s="735"/>
      <c r="MQA281" s="735"/>
      <c r="MQB281" s="735"/>
      <c r="MQC281" s="735"/>
      <c r="MQD281" s="735"/>
      <c r="MQE281" s="735"/>
      <c r="MQF281" s="735"/>
      <c r="MQG281" s="735"/>
      <c r="MQH281" s="735"/>
      <c r="MQI281" s="735"/>
      <c r="MQJ281" s="735"/>
      <c r="MQK281" s="735"/>
      <c r="MQL281" s="735"/>
      <c r="MQM281" s="735"/>
      <c r="MQN281" s="735"/>
      <c r="MQO281" s="735"/>
      <c r="MQP281" s="735"/>
      <c r="MQQ281" s="735"/>
      <c r="MQR281" s="735"/>
      <c r="MQS281" s="732"/>
      <c r="MQT281" s="732"/>
      <c r="MQU281" s="732"/>
      <c r="MQV281" s="732"/>
      <c r="MQW281" s="732"/>
      <c r="MQX281" s="732"/>
      <c r="MQY281" s="732"/>
      <c r="MQZ281" s="732"/>
      <c r="MRA281" s="732"/>
      <c r="MRB281" s="732"/>
      <c r="MRC281" s="732"/>
      <c r="MRD281" s="732"/>
      <c r="MRE281" s="732"/>
      <c r="MRF281" s="732"/>
      <c r="MRG281" s="732"/>
      <c r="MRH281" s="732"/>
      <c r="MRI281" s="732"/>
      <c r="MRJ281" s="732"/>
      <c r="MRK281" s="732"/>
      <c r="MRL281" s="732"/>
      <c r="MRM281" s="732"/>
      <c r="MRN281" s="732"/>
      <c r="MRO281" s="732"/>
      <c r="MRP281" s="732"/>
      <c r="MRQ281" s="733"/>
      <c r="MRR281" s="733"/>
      <c r="MRS281" s="733"/>
      <c r="MRT281" s="733"/>
      <c r="MRU281" s="733"/>
      <c r="MRV281" s="732"/>
      <c r="MRW281" s="732"/>
      <c r="MRX281" s="733"/>
      <c r="MRY281" s="733"/>
      <c r="MRZ281" s="732"/>
      <c r="MSA281" s="732"/>
      <c r="MSB281" s="733"/>
      <c r="MSC281" s="733"/>
      <c r="MSD281" s="732"/>
      <c r="MSE281" s="732"/>
      <c r="MSF281" s="732"/>
      <c r="MSG281" s="732"/>
      <c r="MSH281" s="732"/>
      <c r="MSI281" s="732"/>
      <c r="MSJ281" s="732"/>
      <c r="MSK281" s="733"/>
      <c r="MSL281" s="733"/>
      <c r="MSM281" s="732"/>
      <c r="MSN281" s="732"/>
      <c r="MSO281" s="733"/>
      <c r="MSP281" s="733"/>
      <c r="MSQ281" s="732"/>
      <c r="MSR281" s="732"/>
      <c r="MSS281" s="732"/>
      <c r="MST281" s="732"/>
      <c r="MSU281" s="732"/>
      <c r="MSV281" s="731"/>
      <c r="MSW281" s="734"/>
      <c r="MSX281" s="732"/>
      <c r="MSY281" s="732"/>
      <c r="MSZ281" s="732"/>
      <c r="MTA281" s="732"/>
      <c r="MTB281" s="732"/>
      <c r="MTC281" s="732"/>
      <c r="MTD281" s="732"/>
      <c r="MTE281" s="735"/>
      <c r="MTF281" s="735"/>
      <c r="MTG281" s="735"/>
      <c r="MTH281" s="735"/>
      <c r="MTI281" s="735"/>
      <c r="MTJ281" s="735"/>
      <c r="MTK281" s="735"/>
      <c r="MTL281" s="735"/>
      <c r="MTM281" s="735"/>
      <c r="MTN281" s="735"/>
      <c r="MTO281" s="735"/>
      <c r="MTP281" s="735"/>
      <c r="MTQ281" s="735"/>
      <c r="MTR281" s="735"/>
      <c r="MTS281" s="735"/>
      <c r="MTT281" s="735"/>
      <c r="MTU281" s="735"/>
      <c r="MTV281" s="735"/>
      <c r="MTW281" s="735"/>
      <c r="MTX281" s="735"/>
      <c r="MTY281" s="735"/>
      <c r="MTZ281" s="735"/>
      <c r="MUA281" s="735"/>
      <c r="MUB281" s="735"/>
      <c r="MUC281" s="735"/>
      <c r="MUD281" s="735"/>
      <c r="MUE281" s="735"/>
      <c r="MUF281" s="735"/>
      <c r="MUG281" s="735"/>
      <c r="MUH281" s="735"/>
      <c r="MUI281" s="735"/>
      <c r="MUJ281" s="735"/>
      <c r="MUK281" s="735"/>
      <c r="MUL281" s="735"/>
      <c r="MUM281" s="735"/>
      <c r="MUN281" s="735"/>
      <c r="MUO281" s="735"/>
      <c r="MUP281" s="735"/>
      <c r="MUQ281" s="735"/>
      <c r="MUR281" s="735"/>
      <c r="MUS281" s="735"/>
      <c r="MUT281" s="735"/>
      <c r="MUU281" s="735"/>
      <c r="MUV281" s="735"/>
      <c r="MUW281" s="732"/>
      <c r="MUX281" s="732"/>
      <c r="MUY281" s="732"/>
      <c r="MUZ281" s="732"/>
      <c r="MVA281" s="732"/>
      <c r="MVB281" s="732"/>
      <c r="MVC281" s="732"/>
      <c r="MVD281" s="732"/>
      <c r="MVE281" s="732"/>
      <c r="MVF281" s="732"/>
      <c r="MVG281" s="732"/>
      <c r="MVH281" s="732"/>
      <c r="MVI281" s="732"/>
      <c r="MVJ281" s="732"/>
      <c r="MVK281" s="732"/>
      <c r="MVL281" s="732"/>
      <c r="MVM281" s="732"/>
      <c r="MVN281" s="732"/>
      <c r="MVO281" s="732"/>
      <c r="MVP281" s="732"/>
      <c r="MVQ281" s="732"/>
      <c r="MVR281" s="732"/>
      <c r="MVS281" s="732"/>
      <c r="MVT281" s="732"/>
      <c r="MVU281" s="733"/>
      <c r="MVV281" s="733"/>
      <c r="MVW281" s="733"/>
      <c r="MVX281" s="733"/>
      <c r="MVY281" s="733"/>
      <c r="MVZ281" s="732"/>
      <c r="MWA281" s="732"/>
      <c r="MWB281" s="733"/>
      <c r="MWC281" s="733"/>
      <c r="MWD281" s="732"/>
      <c r="MWE281" s="732"/>
      <c r="MWF281" s="733"/>
      <c r="MWG281" s="733"/>
      <c r="MWH281" s="732"/>
      <c r="MWI281" s="732"/>
      <c r="MWJ281" s="732"/>
      <c r="MWK281" s="732"/>
      <c r="MWL281" s="732"/>
      <c r="MWM281" s="732"/>
      <c r="MWN281" s="732"/>
      <c r="MWO281" s="733"/>
      <c r="MWP281" s="733"/>
      <c r="MWQ281" s="732"/>
      <c r="MWR281" s="732"/>
      <c r="MWS281" s="733"/>
      <c r="MWT281" s="733"/>
      <c r="MWU281" s="732"/>
      <c r="MWV281" s="732"/>
      <c r="MWW281" s="732"/>
      <c r="MWX281" s="732"/>
      <c r="MWY281" s="732"/>
      <c r="MWZ281" s="731"/>
      <c r="MXA281" s="734"/>
      <c r="MXB281" s="732"/>
      <c r="MXC281" s="732"/>
      <c r="MXD281" s="732"/>
      <c r="MXE281" s="732"/>
      <c r="MXF281" s="732"/>
      <c r="MXG281" s="732"/>
      <c r="MXH281" s="732"/>
      <c r="MXI281" s="735"/>
      <c r="MXJ281" s="735"/>
      <c r="MXK281" s="735"/>
      <c r="MXL281" s="735"/>
      <c r="MXM281" s="735"/>
      <c r="MXN281" s="735"/>
      <c r="MXO281" s="735"/>
      <c r="MXP281" s="735"/>
      <c r="MXQ281" s="735"/>
      <c r="MXR281" s="735"/>
      <c r="MXS281" s="735"/>
      <c r="MXT281" s="735"/>
      <c r="MXU281" s="735"/>
      <c r="MXV281" s="735"/>
      <c r="MXW281" s="735"/>
      <c r="MXX281" s="735"/>
      <c r="MXY281" s="735"/>
      <c r="MXZ281" s="735"/>
      <c r="MYA281" s="735"/>
      <c r="MYB281" s="735"/>
      <c r="MYC281" s="735"/>
      <c r="MYD281" s="735"/>
      <c r="MYE281" s="735"/>
      <c r="MYF281" s="735"/>
      <c r="MYG281" s="735"/>
      <c r="MYH281" s="735"/>
      <c r="MYI281" s="735"/>
      <c r="MYJ281" s="735"/>
      <c r="MYK281" s="735"/>
      <c r="MYL281" s="735"/>
      <c r="MYM281" s="735"/>
      <c r="MYN281" s="735"/>
      <c r="MYO281" s="735"/>
      <c r="MYP281" s="735"/>
      <c r="MYQ281" s="735"/>
      <c r="MYR281" s="735"/>
      <c r="MYS281" s="735"/>
      <c r="MYT281" s="735"/>
      <c r="MYU281" s="735"/>
      <c r="MYV281" s="735"/>
      <c r="MYW281" s="735"/>
      <c r="MYX281" s="735"/>
      <c r="MYY281" s="735"/>
      <c r="MYZ281" s="735"/>
      <c r="MZA281" s="732"/>
      <c r="MZB281" s="732"/>
      <c r="MZC281" s="732"/>
      <c r="MZD281" s="732"/>
      <c r="MZE281" s="732"/>
      <c r="MZF281" s="732"/>
      <c r="MZG281" s="732"/>
      <c r="MZH281" s="732"/>
      <c r="MZI281" s="732"/>
      <c r="MZJ281" s="732"/>
      <c r="MZK281" s="732"/>
      <c r="MZL281" s="732"/>
      <c r="MZM281" s="732"/>
      <c r="MZN281" s="732"/>
      <c r="MZO281" s="732"/>
      <c r="MZP281" s="732"/>
      <c r="MZQ281" s="732"/>
      <c r="MZR281" s="732"/>
      <c r="MZS281" s="732"/>
      <c r="MZT281" s="732"/>
      <c r="MZU281" s="732"/>
      <c r="MZV281" s="732"/>
      <c r="MZW281" s="732"/>
      <c r="MZX281" s="732"/>
      <c r="MZY281" s="733"/>
      <c r="MZZ281" s="733"/>
      <c r="NAA281" s="733"/>
      <c r="NAB281" s="733"/>
      <c r="NAC281" s="733"/>
      <c r="NAD281" s="732"/>
      <c r="NAE281" s="732"/>
      <c r="NAF281" s="733"/>
      <c r="NAG281" s="733"/>
      <c r="NAH281" s="732"/>
      <c r="NAI281" s="732"/>
      <c r="NAJ281" s="733"/>
      <c r="NAK281" s="733"/>
      <c r="NAL281" s="732"/>
      <c r="NAM281" s="732"/>
      <c r="NAN281" s="732"/>
      <c r="NAO281" s="732"/>
      <c r="NAP281" s="732"/>
      <c r="NAQ281" s="732"/>
      <c r="NAR281" s="732"/>
      <c r="NAS281" s="733"/>
      <c r="NAT281" s="733"/>
      <c r="NAU281" s="732"/>
      <c r="NAV281" s="732"/>
      <c r="NAW281" s="733"/>
      <c r="NAX281" s="733"/>
      <c r="NAY281" s="732"/>
      <c r="NAZ281" s="732"/>
      <c r="NBA281" s="732"/>
      <c r="NBB281" s="732"/>
      <c r="NBC281" s="732"/>
      <c r="NBD281" s="731"/>
      <c r="NBE281" s="734"/>
      <c r="NBF281" s="732"/>
      <c r="NBG281" s="732"/>
      <c r="NBH281" s="732"/>
      <c r="NBI281" s="732"/>
      <c r="NBJ281" s="732"/>
      <c r="NBK281" s="732"/>
      <c r="NBL281" s="732"/>
      <c r="NBM281" s="735"/>
      <c r="NBN281" s="735"/>
      <c r="NBO281" s="735"/>
      <c r="NBP281" s="735"/>
      <c r="NBQ281" s="735"/>
      <c r="NBR281" s="735"/>
      <c r="NBS281" s="735"/>
      <c r="NBT281" s="735"/>
      <c r="NBU281" s="735"/>
      <c r="NBV281" s="735"/>
      <c r="NBW281" s="735"/>
      <c r="NBX281" s="735"/>
      <c r="NBY281" s="735"/>
      <c r="NBZ281" s="735"/>
      <c r="NCA281" s="735"/>
      <c r="NCB281" s="735"/>
      <c r="NCC281" s="735"/>
      <c r="NCD281" s="735"/>
      <c r="NCE281" s="735"/>
      <c r="NCF281" s="735"/>
      <c r="NCG281" s="735"/>
      <c r="NCH281" s="735"/>
      <c r="NCI281" s="735"/>
      <c r="NCJ281" s="735"/>
      <c r="NCK281" s="735"/>
      <c r="NCL281" s="735"/>
      <c r="NCM281" s="735"/>
      <c r="NCN281" s="735"/>
      <c r="NCO281" s="735"/>
      <c r="NCP281" s="735"/>
      <c r="NCQ281" s="735"/>
      <c r="NCR281" s="735"/>
      <c r="NCS281" s="735"/>
      <c r="NCT281" s="735"/>
      <c r="NCU281" s="735"/>
      <c r="NCV281" s="735"/>
      <c r="NCW281" s="735"/>
      <c r="NCX281" s="735"/>
      <c r="NCY281" s="735"/>
      <c r="NCZ281" s="735"/>
      <c r="NDA281" s="735"/>
      <c r="NDB281" s="735"/>
      <c r="NDC281" s="735"/>
      <c r="NDD281" s="735"/>
      <c r="NDE281" s="732"/>
      <c r="NDF281" s="732"/>
      <c r="NDG281" s="732"/>
      <c r="NDH281" s="732"/>
      <c r="NDI281" s="732"/>
      <c r="NDJ281" s="732"/>
      <c r="NDK281" s="732"/>
      <c r="NDL281" s="732"/>
      <c r="NDM281" s="732"/>
      <c r="NDN281" s="732"/>
      <c r="NDO281" s="732"/>
      <c r="NDP281" s="732"/>
      <c r="NDQ281" s="732"/>
      <c r="NDR281" s="732"/>
      <c r="NDS281" s="732"/>
      <c r="NDT281" s="732"/>
      <c r="NDU281" s="732"/>
      <c r="NDV281" s="732"/>
      <c r="NDW281" s="732"/>
      <c r="NDX281" s="732"/>
      <c r="NDY281" s="732"/>
      <c r="NDZ281" s="732"/>
      <c r="NEA281" s="732"/>
      <c r="NEB281" s="732"/>
      <c r="NEC281" s="733"/>
      <c r="NED281" s="733"/>
      <c r="NEE281" s="733"/>
      <c r="NEF281" s="733"/>
      <c r="NEG281" s="733"/>
      <c r="NEH281" s="732"/>
      <c r="NEI281" s="732"/>
      <c r="NEJ281" s="733"/>
      <c r="NEK281" s="733"/>
      <c r="NEL281" s="732"/>
      <c r="NEM281" s="732"/>
      <c r="NEN281" s="733"/>
      <c r="NEO281" s="733"/>
      <c r="NEP281" s="732"/>
      <c r="NEQ281" s="732"/>
      <c r="NER281" s="732"/>
      <c r="NES281" s="732"/>
      <c r="NET281" s="732"/>
      <c r="NEU281" s="732"/>
      <c r="NEV281" s="732"/>
      <c r="NEW281" s="733"/>
      <c r="NEX281" s="733"/>
      <c r="NEY281" s="732"/>
      <c r="NEZ281" s="732"/>
      <c r="NFA281" s="733"/>
      <c r="NFB281" s="733"/>
      <c r="NFC281" s="732"/>
      <c r="NFD281" s="732"/>
      <c r="NFE281" s="732"/>
      <c r="NFF281" s="732"/>
      <c r="NFG281" s="732"/>
      <c r="NFH281" s="731"/>
      <c r="NFI281" s="734"/>
      <c r="NFJ281" s="732"/>
      <c r="NFK281" s="732"/>
      <c r="NFL281" s="732"/>
      <c r="NFM281" s="732"/>
      <c r="NFN281" s="732"/>
      <c r="NFO281" s="732"/>
      <c r="NFP281" s="732"/>
      <c r="NFQ281" s="735"/>
      <c r="NFR281" s="735"/>
      <c r="NFS281" s="735"/>
      <c r="NFT281" s="735"/>
      <c r="NFU281" s="735"/>
      <c r="NFV281" s="735"/>
      <c r="NFW281" s="735"/>
      <c r="NFX281" s="735"/>
      <c r="NFY281" s="735"/>
      <c r="NFZ281" s="735"/>
      <c r="NGA281" s="735"/>
      <c r="NGB281" s="735"/>
      <c r="NGC281" s="735"/>
      <c r="NGD281" s="735"/>
      <c r="NGE281" s="735"/>
      <c r="NGF281" s="735"/>
      <c r="NGG281" s="735"/>
      <c r="NGH281" s="735"/>
      <c r="NGI281" s="735"/>
      <c r="NGJ281" s="735"/>
      <c r="NGK281" s="735"/>
      <c r="NGL281" s="735"/>
      <c r="NGM281" s="735"/>
      <c r="NGN281" s="735"/>
      <c r="NGO281" s="735"/>
      <c r="NGP281" s="735"/>
      <c r="NGQ281" s="735"/>
      <c r="NGR281" s="735"/>
      <c r="NGS281" s="735"/>
      <c r="NGT281" s="735"/>
      <c r="NGU281" s="735"/>
      <c r="NGV281" s="735"/>
      <c r="NGW281" s="735"/>
      <c r="NGX281" s="735"/>
      <c r="NGY281" s="735"/>
      <c r="NGZ281" s="735"/>
      <c r="NHA281" s="735"/>
      <c r="NHB281" s="735"/>
      <c r="NHC281" s="735"/>
      <c r="NHD281" s="735"/>
      <c r="NHE281" s="735"/>
      <c r="NHF281" s="735"/>
      <c r="NHG281" s="735"/>
      <c r="NHH281" s="735"/>
      <c r="NHI281" s="732"/>
      <c r="NHJ281" s="732"/>
      <c r="NHK281" s="732"/>
      <c r="NHL281" s="732"/>
      <c r="NHM281" s="732"/>
      <c r="NHN281" s="732"/>
      <c r="NHO281" s="732"/>
      <c r="NHP281" s="732"/>
      <c r="NHQ281" s="732"/>
      <c r="NHR281" s="732"/>
      <c r="NHS281" s="732"/>
      <c r="NHT281" s="732"/>
      <c r="NHU281" s="732"/>
      <c r="NHV281" s="732"/>
      <c r="NHW281" s="732"/>
      <c r="NHX281" s="732"/>
      <c r="NHY281" s="732"/>
      <c r="NHZ281" s="732"/>
      <c r="NIA281" s="732"/>
      <c r="NIB281" s="732"/>
      <c r="NIC281" s="732"/>
      <c r="NID281" s="732"/>
      <c r="NIE281" s="732"/>
      <c r="NIF281" s="732"/>
      <c r="NIG281" s="733"/>
      <c r="NIH281" s="733"/>
      <c r="NII281" s="733"/>
      <c r="NIJ281" s="733"/>
      <c r="NIK281" s="733"/>
      <c r="NIL281" s="732"/>
      <c r="NIM281" s="732"/>
      <c r="NIN281" s="733"/>
      <c r="NIO281" s="733"/>
      <c r="NIP281" s="732"/>
      <c r="NIQ281" s="732"/>
      <c r="NIR281" s="733"/>
      <c r="NIS281" s="733"/>
      <c r="NIT281" s="732"/>
      <c r="NIU281" s="732"/>
      <c r="NIV281" s="732"/>
      <c r="NIW281" s="732"/>
      <c r="NIX281" s="732"/>
      <c r="NIY281" s="732"/>
      <c r="NIZ281" s="732"/>
      <c r="NJA281" s="733"/>
      <c r="NJB281" s="733"/>
      <c r="NJC281" s="732"/>
      <c r="NJD281" s="732"/>
      <c r="NJE281" s="733"/>
      <c r="NJF281" s="733"/>
      <c r="NJG281" s="732"/>
      <c r="NJH281" s="732"/>
      <c r="NJI281" s="732"/>
      <c r="NJJ281" s="732"/>
      <c r="NJK281" s="732"/>
      <c r="NJL281" s="731"/>
      <c r="NJM281" s="734"/>
      <c r="NJN281" s="732"/>
      <c r="NJO281" s="732"/>
      <c r="NJP281" s="732"/>
      <c r="NJQ281" s="732"/>
      <c r="NJR281" s="732"/>
      <c r="NJS281" s="732"/>
      <c r="NJT281" s="732"/>
      <c r="NJU281" s="735"/>
      <c r="NJV281" s="735"/>
      <c r="NJW281" s="735"/>
      <c r="NJX281" s="735"/>
      <c r="NJY281" s="735"/>
      <c r="NJZ281" s="735"/>
      <c r="NKA281" s="735"/>
      <c r="NKB281" s="735"/>
      <c r="NKC281" s="735"/>
      <c r="NKD281" s="735"/>
      <c r="NKE281" s="735"/>
      <c r="NKF281" s="735"/>
      <c r="NKG281" s="735"/>
      <c r="NKH281" s="735"/>
      <c r="NKI281" s="735"/>
      <c r="NKJ281" s="735"/>
      <c r="NKK281" s="735"/>
      <c r="NKL281" s="735"/>
      <c r="NKM281" s="735"/>
      <c r="NKN281" s="735"/>
      <c r="NKO281" s="735"/>
      <c r="NKP281" s="735"/>
      <c r="NKQ281" s="735"/>
      <c r="NKR281" s="735"/>
      <c r="NKS281" s="735"/>
      <c r="NKT281" s="735"/>
      <c r="NKU281" s="735"/>
      <c r="NKV281" s="735"/>
      <c r="NKW281" s="735"/>
      <c r="NKX281" s="735"/>
      <c r="NKY281" s="735"/>
      <c r="NKZ281" s="735"/>
      <c r="NLA281" s="735"/>
      <c r="NLB281" s="735"/>
      <c r="NLC281" s="735"/>
      <c r="NLD281" s="735"/>
      <c r="NLE281" s="735"/>
      <c r="NLF281" s="735"/>
      <c r="NLG281" s="735"/>
      <c r="NLH281" s="735"/>
      <c r="NLI281" s="735"/>
      <c r="NLJ281" s="735"/>
      <c r="NLK281" s="735"/>
      <c r="NLL281" s="735"/>
      <c r="NLM281" s="732"/>
      <c r="NLN281" s="732"/>
      <c r="NLO281" s="732"/>
      <c r="NLP281" s="732"/>
      <c r="NLQ281" s="732"/>
      <c r="NLR281" s="732"/>
      <c r="NLS281" s="732"/>
      <c r="NLT281" s="732"/>
      <c r="NLU281" s="732"/>
      <c r="NLV281" s="732"/>
      <c r="NLW281" s="732"/>
      <c r="NLX281" s="732"/>
      <c r="NLY281" s="732"/>
      <c r="NLZ281" s="732"/>
      <c r="NMA281" s="732"/>
      <c r="NMB281" s="732"/>
      <c r="NMC281" s="732"/>
      <c r="NMD281" s="732"/>
      <c r="NME281" s="732"/>
      <c r="NMF281" s="732"/>
      <c r="NMG281" s="732"/>
      <c r="NMH281" s="732"/>
      <c r="NMI281" s="732"/>
      <c r="NMJ281" s="732"/>
      <c r="NMK281" s="733"/>
      <c r="NML281" s="733"/>
      <c r="NMM281" s="733"/>
      <c r="NMN281" s="733"/>
      <c r="NMO281" s="733"/>
      <c r="NMP281" s="732"/>
      <c r="NMQ281" s="732"/>
      <c r="NMR281" s="733"/>
      <c r="NMS281" s="733"/>
      <c r="NMT281" s="732"/>
      <c r="NMU281" s="732"/>
      <c r="NMV281" s="733"/>
      <c r="NMW281" s="733"/>
      <c r="NMX281" s="732"/>
      <c r="NMY281" s="732"/>
      <c r="NMZ281" s="732"/>
      <c r="NNA281" s="732"/>
      <c r="NNB281" s="732"/>
      <c r="NNC281" s="732"/>
      <c r="NND281" s="732"/>
      <c r="NNE281" s="733"/>
      <c r="NNF281" s="733"/>
      <c r="NNG281" s="732"/>
      <c r="NNH281" s="732"/>
      <c r="NNI281" s="733"/>
      <c r="NNJ281" s="733"/>
      <c r="NNK281" s="732"/>
      <c r="NNL281" s="732"/>
      <c r="NNM281" s="732"/>
      <c r="NNN281" s="732"/>
      <c r="NNO281" s="732"/>
      <c r="NNP281" s="731"/>
      <c r="NNQ281" s="734"/>
      <c r="NNR281" s="732"/>
      <c r="NNS281" s="732"/>
      <c r="NNT281" s="732"/>
      <c r="NNU281" s="732"/>
      <c r="NNV281" s="732"/>
      <c r="NNW281" s="732"/>
      <c r="NNX281" s="732"/>
      <c r="NNY281" s="735"/>
      <c r="NNZ281" s="735"/>
      <c r="NOA281" s="735"/>
      <c r="NOB281" s="735"/>
      <c r="NOC281" s="735"/>
      <c r="NOD281" s="735"/>
      <c r="NOE281" s="735"/>
      <c r="NOF281" s="735"/>
      <c r="NOG281" s="735"/>
      <c r="NOH281" s="735"/>
      <c r="NOI281" s="735"/>
      <c r="NOJ281" s="735"/>
      <c r="NOK281" s="735"/>
      <c r="NOL281" s="735"/>
      <c r="NOM281" s="735"/>
      <c r="NON281" s="735"/>
      <c r="NOO281" s="735"/>
      <c r="NOP281" s="735"/>
      <c r="NOQ281" s="735"/>
      <c r="NOR281" s="735"/>
      <c r="NOS281" s="735"/>
      <c r="NOT281" s="735"/>
      <c r="NOU281" s="735"/>
      <c r="NOV281" s="735"/>
      <c r="NOW281" s="735"/>
      <c r="NOX281" s="735"/>
      <c r="NOY281" s="735"/>
      <c r="NOZ281" s="735"/>
      <c r="NPA281" s="735"/>
      <c r="NPB281" s="735"/>
      <c r="NPC281" s="735"/>
      <c r="NPD281" s="735"/>
      <c r="NPE281" s="735"/>
      <c r="NPF281" s="735"/>
      <c r="NPG281" s="735"/>
      <c r="NPH281" s="735"/>
      <c r="NPI281" s="735"/>
      <c r="NPJ281" s="735"/>
      <c r="NPK281" s="735"/>
      <c r="NPL281" s="735"/>
      <c r="NPM281" s="735"/>
      <c r="NPN281" s="735"/>
      <c r="NPO281" s="735"/>
      <c r="NPP281" s="735"/>
      <c r="NPQ281" s="732"/>
      <c r="NPR281" s="732"/>
      <c r="NPS281" s="732"/>
      <c r="NPT281" s="732"/>
      <c r="NPU281" s="732"/>
      <c r="NPV281" s="732"/>
      <c r="NPW281" s="732"/>
      <c r="NPX281" s="732"/>
      <c r="NPY281" s="732"/>
      <c r="NPZ281" s="732"/>
      <c r="NQA281" s="732"/>
      <c r="NQB281" s="732"/>
      <c r="NQC281" s="732"/>
      <c r="NQD281" s="732"/>
      <c r="NQE281" s="732"/>
      <c r="NQF281" s="732"/>
      <c r="NQG281" s="732"/>
      <c r="NQH281" s="732"/>
      <c r="NQI281" s="732"/>
      <c r="NQJ281" s="732"/>
      <c r="NQK281" s="732"/>
      <c r="NQL281" s="732"/>
      <c r="NQM281" s="732"/>
      <c r="NQN281" s="732"/>
      <c r="NQO281" s="733"/>
      <c r="NQP281" s="733"/>
      <c r="NQQ281" s="733"/>
      <c r="NQR281" s="733"/>
      <c r="NQS281" s="733"/>
      <c r="NQT281" s="732"/>
      <c r="NQU281" s="732"/>
      <c r="NQV281" s="733"/>
      <c r="NQW281" s="733"/>
      <c r="NQX281" s="732"/>
      <c r="NQY281" s="732"/>
      <c r="NQZ281" s="733"/>
      <c r="NRA281" s="733"/>
      <c r="NRB281" s="732"/>
      <c r="NRC281" s="732"/>
      <c r="NRD281" s="732"/>
      <c r="NRE281" s="732"/>
      <c r="NRF281" s="732"/>
      <c r="NRG281" s="732"/>
      <c r="NRH281" s="732"/>
      <c r="NRI281" s="733"/>
      <c r="NRJ281" s="733"/>
      <c r="NRK281" s="732"/>
      <c r="NRL281" s="732"/>
      <c r="NRM281" s="733"/>
      <c r="NRN281" s="733"/>
      <c r="NRO281" s="732"/>
      <c r="NRP281" s="732"/>
      <c r="NRQ281" s="732"/>
      <c r="NRR281" s="732"/>
      <c r="NRS281" s="732"/>
      <c r="NRT281" s="731"/>
      <c r="NRU281" s="734"/>
      <c r="NRV281" s="732"/>
      <c r="NRW281" s="732"/>
      <c r="NRX281" s="732"/>
      <c r="NRY281" s="732"/>
      <c r="NRZ281" s="732"/>
      <c r="NSA281" s="732"/>
      <c r="NSB281" s="732"/>
      <c r="NSC281" s="735"/>
      <c r="NSD281" s="735"/>
      <c r="NSE281" s="735"/>
      <c r="NSF281" s="735"/>
      <c r="NSG281" s="735"/>
      <c r="NSH281" s="735"/>
      <c r="NSI281" s="735"/>
      <c r="NSJ281" s="735"/>
      <c r="NSK281" s="735"/>
      <c r="NSL281" s="735"/>
      <c r="NSM281" s="735"/>
      <c r="NSN281" s="735"/>
      <c r="NSO281" s="735"/>
      <c r="NSP281" s="735"/>
      <c r="NSQ281" s="735"/>
      <c r="NSR281" s="735"/>
      <c r="NSS281" s="735"/>
      <c r="NST281" s="735"/>
      <c r="NSU281" s="735"/>
      <c r="NSV281" s="735"/>
      <c r="NSW281" s="735"/>
      <c r="NSX281" s="735"/>
      <c r="NSY281" s="735"/>
      <c r="NSZ281" s="735"/>
      <c r="NTA281" s="735"/>
      <c r="NTB281" s="735"/>
      <c r="NTC281" s="735"/>
      <c r="NTD281" s="735"/>
      <c r="NTE281" s="735"/>
      <c r="NTF281" s="735"/>
      <c r="NTG281" s="735"/>
      <c r="NTH281" s="735"/>
      <c r="NTI281" s="735"/>
      <c r="NTJ281" s="735"/>
      <c r="NTK281" s="735"/>
      <c r="NTL281" s="735"/>
      <c r="NTM281" s="735"/>
      <c r="NTN281" s="735"/>
      <c r="NTO281" s="735"/>
      <c r="NTP281" s="735"/>
      <c r="NTQ281" s="735"/>
      <c r="NTR281" s="735"/>
      <c r="NTS281" s="735"/>
      <c r="NTT281" s="735"/>
      <c r="NTU281" s="732"/>
      <c r="NTV281" s="732"/>
      <c r="NTW281" s="732"/>
      <c r="NTX281" s="732"/>
      <c r="NTY281" s="732"/>
      <c r="NTZ281" s="732"/>
      <c r="NUA281" s="732"/>
      <c r="NUB281" s="732"/>
      <c r="NUC281" s="732"/>
      <c r="NUD281" s="732"/>
      <c r="NUE281" s="732"/>
      <c r="NUF281" s="732"/>
      <c r="NUG281" s="732"/>
      <c r="NUH281" s="732"/>
      <c r="NUI281" s="732"/>
      <c r="NUJ281" s="732"/>
      <c r="NUK281" s="732"/>
      <c r="NUL281" s="732"/>
      <c r="NUM281" s="732"/>
      <c r="NUN281" s="732"/>
      <c r="NUO281" s="732"/>
      <c r="NUP281" s="732"/>
      <c r="NUQ281" s="732"/>
      <c r="NUR281" s="732"/>
      <c r="NUS281" s="733"/>
      <c r="NUT281" s="733"/>
      <c r="NUU281" s="733"/>
      <c r="NUV281" s="733"/>
      <c r="NUW281" s="733"/>
      <c r="NUX281" s="732"/>
      <c r="NUY281" s="732"/>
      <c r="NUZ281" s="733"/>
      <c r="NVA281" s="733"/>
      <c r="NVB281" s="732"/>
      <c r="NVC281" s="732"/>
      <c r="NVD281" s="733"/>
      <c r="NVE281" s="733"/>
      <c r="NVF281" s="732"/>
      <c r="NVG281" s="732"/>
      <c r="NVH281" s="732"/>
      <c r="NVI281" s="732"/>
      <c r="NVJ281" s="732"/>
      <c r="NVK281" s="732"/>
      <c r="NVL281" s="732"/>
      <c r="NVM281" s="733"/>
      <c r="NVN281" s="733"/>
      <c r="NVO281" s="732"/>
      <c r="NVP281" s="732"/>
      <c r="NVQ281" s="733"/>
      <c r="NVR281" s="733"/>
      <c r="NVS281" s="732"/>
      <c r="NVT281" s="732"/>
      <c r="NVU281" s="732"/>
      <c r="NVV281" s="732"/>
      <c r="NVW281" s="732"/>
      <c r="NVX281" s="731"/>
      <c r="NVY281" s="734"/>
      <c r="NVZ281" s="732"/>
      <c r="NWA281" s="732"/>
      <c r="NWB281" s="732"/>
      <c r="NWC281" s="732"/>
      <c r="NWD281" s="732"/>
      <c r="NWE281" s="732"/>
      <c r="NWF281" s="732"/>
      <c r="NWG281" s="735"/>
      <c r="NWH281" s="735"/>
      <c r="NWI281" s="735"/>
      <c r="NWJ281" s="735"/>
      <c r="NWK281" s="735"/>
      <c r="NWL281" s="735"/>
      <c r="NWM281" s="735"/>
      <c r="NWN281" s="735"/>
      <c r="NWO281" s="735"/>
      <c r="NWP281" s="735"/>
      <c r="NWQ281" s="735"/>
      <c r="NWR281" s="735"/>
      <c r="NWS281" s="735"/>
      <c r="NWT281" s="735"/>
      <c r="NWU281" s="735"/>
      <c r="NWV281" s="735"/>
      <c r="NWW281" s="735"/>
      <c r="NWX281" s="735"/>
      <c r="NWY281" s="735"/>
      <c r="NWZ281" s="735"/>
      <c r="NXA281" s="735"/>
      <c r="NXB281" s="735"/>
      <c r="NXC281" s="735"/>
      <c r="NXD281" s="735"/>
      <c r="NXE281" s="735"/>
      <c r="NXF281" s="735"/>
      <c r="NXG281" s="735"/>
      <c r="NXH281" s="735"/>
      <c r="NXI281" s="735"/>
      <c r="NXJ281" s="735"/>
      <c r="NXK281" s="735"/>
      <c r="NXL281" s="735"/>
      <c r="NXM281" s="735"/>
      <c r="NXN281" s="735"/>
      <c r="NXO281" s="735"/>
      <c r="NXP281" s="735"/>
      <c r="NXQ281" s="735"/>
      <c r="NXR281" s="735"/>
      <c r="NXS281" s="735"/>
      <c r="NXT281" s="735"/>
      <c r="NXU281" s="735"/>
      <c r="NXV281" s="735"/>
      <c r="NXW281" s="735"/>
      <c r="NXX281" s="735"/>
      <c r="NXY281" s="732"/>
      <c r="NXZ281" s="732"/>
      <c r="NYA281" s="732"/>
      <c r="NYB281" s="732"/>
      <c r="NYC281" s="732"/>
      <c r="NYD281" s="732"/>
      <c r="NYE281" s="732"/>
      <c r="NYF281" s="732"/>
      <c r="NYG281" s="732"/>
      <c r="NYH281" s="732"/>
      <c r="NYI281" s="732"/>
      <c r="NYJ281" s="732"/>
      <c r="NYK281" s="732"/>
      <c r="NYL281" s="732"/>
      <c r="NYM281" s="732"/>
      <c r="NYN281" s="732"/>
      <c r="NYO281" s="732"/>
      <c r="NYP281" s="732"/>
      <c r="NYQ281" s="732"/>
      <c r="NYR281" s="732"/>
      <c r="NYS281" s="732"/>
      <c r="NYT281" s="732"/>
      <c r="NYU281" s="732"/>
      <c r="NYV281" s="732"/>
      <c r="NYW281" s="733"/>
      <c r="NYX281" s="733"/>
      <c r="NYY281" s="733"/>
      <c r="NYZ281" s="733"/>
      <c r="NZA281" s="733"/>
      <c r="NZB281" s="732"/>
      <c r="NZC281" s="732"/>
      <c r="NZD281" s="733"/>
      <c r="NZE281" s="733"/>
      <c r="NZF281" s="732"/>
      <c r="NZG281" s="732"/>
      <c r="NZH281" s="733"/>
      <c r="NZI281" s="733"/>
      <c r="NZJ281" s="732"/>
      <c r="NZK281" s="732"/>
      <c r="NZL281" s="732"/>
      <c r="NZM281" s="732"/>
      <c r="NZN281" s="732"/>
      <c r="NZO281" s="732"/>
      <c r="NZP281" s="732"/>
      <c r="NZQ281" s="733"/>
      <c r="NZR281" s="733"/>
      <c r="NZS281" s="732"/>
      <c r="NZT281" s="732"/>
      <c r="NZU281" s="733"/>
      <c r="NZV281" s="733"/>
      <c r="NZW281" s="732"/>
      <c r="NZX281" s="732"/>
      <c r="NZY281" s="732"/>
      <c r="NZZ281" s="732"/>
      <c r="OAA281" s="732"/>
      <c r="OAB281" s="731"/>
      <c r="OAC281" s="734"/>
      <c r="OAD281" s="732"/>
      <c r="OAE281" s="732"/>
      <c r="OAF281" s="732"/>
      <c r="OAG281" s="732"/>
      <c r="OAH281" s="732"/>
      <c r="OAI281" s="732"/>
      <c r="OAJ281" s="732"/>
      <c r="OAK281" s="735"/>
      <c r="OAL281" s="735"/>
      <c r="OAM281" s="735"/>
      <c r="OAN281" s="735"/>
      <c r="OAO281" s="735"/>
      <c r="OAP281" s="735"/>
      <c r="OAQ281" s="735"/>
      <c r="OAR281" s="735"/>
      <c r="OAS281" s="735"/>
      <c r="OAT281" s="735"/>
      <c r="OAU281" s="735"/>
      <c r="OAV281" s="735"/>
      <c r="OAW281" s="735"/>
      <c r="OAX281" s="735"/>
      <c r="OAY281" s="735"/>
      <c r="OAZ281" s="735"/>
      <c r="OBA281" s="735"/>
      <c r="OBB281" s="735"/>
      <c r="OBC281" s="735"/>
      <c r="OBD281" s="735"/>
      <c r="OBE281" s="735"/>
      <c r="OBF281" s="735"/>
      <c r="OBG281" s="735"/>
      <c r="OBH281" s="735"/>
      <c r="OBI281" s="735"/>
      <c r="OBJ281" s="735"/>
      <c r="OBK281" s="735"/>
      <c r="OBL281" s="735"/>
      <c r="OBM281" s="735"/>
      <c r="OBN281" s="735"/>
      <c r="OBO281" s="735"/>
      <c r="OBP281" s="735"/>
      <c r="OBQ281" s="735"/>
      <c r="OBR281" s="735"/>
      <c r="OBS281" s="735"/>
      <c r="OBT281" s="735"/>
      <c r="OBU281" s="735"/>
      <c r="OBV281" s="735"/>
      <c r="OBW281" s="735"/>
      <c r="OBX281" s="735"/>
      <c r="OBY281" s="735"/>
      <c r="OBZ281" s="735"/>
      <c r="OCA281" s="735"/>
      <c r="OCB281" s="735"/>
      <c r="OCC281" s="732"/>
      <c r="OCD281" s="732"/>
      <c r="OCE281" s="732"/>
      <c r="OCF281" s="732"/>
      <c r="OCG281" s="732"/>
      <c r="OCH281" s="732"/>
      <c r="OCI281" s="732"/>
      <c r="OCJ281" s="732"/>
      <c r="OCK281" s="732"/>
      <c r="OCL281" s="732"/>
      <c r="OCM281" s="732"/>
      <c r="OCN281" s="732"/>
      <c r="OCO281" s="732"/>
      <c r="OCP281" s="732"/>
      <c r="OCQ281" s="732"/>
      <c r="OCR281" s="732"/>
      <c r="OCS281" s="732"/>
      <c r="OCT281" s="732"/>
      <c r="OCU281" s="732"/>
      <c r="OCV281" s="732"/>
      <c r="OCW281" s="732"/>
      <c r="OCX281" s="732"/>
      <c r="OCY281" s="732"/>
      <c r="OCZ281" s="732"/>
      <c r="ODA281" s="733"/>
      <c r="ODB281" s="733"/>
      <c r="ODC281" s="733"/>
      <c r="ODD281" s="733"/>
      <c r="ODE281" s="733"/>
      <c r="ODF281" s="732"/>
      <c r="ODG281" s="732"/>
      <c r="ODH281" s="733"/>
      <c r="ODI281" s="733"/>
      <c r="ODJ281" s="732"/>
      <c r="ODK281" s="732"/>
      <c r="ODL281" s="733"/>
      <c r="ODM281" s="733"/>
      <c r="ODN281" s="732"/>
      <c r="ODO281" s="732"/>
      <c r="ODP281" s="732"/>
      <c r="ODQ281" s="732"/>
      <c r="ODR281" s="732"/>
      <c r="ODS281" s="732"/>
      <c r="ODT281" s="732"/>
      <c r="ODU281" s="733"/>
      <c r="ODV281" s="733"/>
      <c r="ODW281" s="732"/>
      <c r="ODX281" s="732"/>
      <c r="ODY281" s="733"/>
      <c r="ODZ281" s="733"/>
      <c r="OEA281" s="732"/>
      <c r="OEB281" s="732"/>
      <c r="OEC281" s="732"/>
      <c r="OED281" s="732"/>
      <c r="OEE281" s="732"/>
      <c r="OEF281" s="731"/>
      <c r="OEG281" s="734"/>
      <c r="OEH281" s="732"/>
      <c r="OEI281" s="732"/>
      <c r="OEJ281" s="732"/>
      <c r="OEK281" s="732"/>
      <c r="OEL281" s="732"/>
      <c r="OEM281" s="732"/>
      <c r="OEN281" s="732"/>
      <c r="OEO281" s="735"/>
      <c r="OEP281" s="735"/>
      <c r="OEQ281" s="735"/>
      <c r="OER281" s="735"/>
      <c r="OES281" s="735"/>
      <c r="OET281" s="735"/>
      <c r="OEU281" s="735"/>
      <c r="OEV281" s="735"/>
      <c r="OEW281" s="735"/>
      <c r="OEX281" s="735"/>
      <c r="OEY281" s="735"/>
      <c r="OEZ281" s="735"/>
      <c r="OFA281" s="735"/>
      <c r="OFB281" s="735"/>
      <c r="OFC281" s="735"/>
      <c r="OFD281" s="735"/>
      <c r="OFE281" s="735"/>
      <c r="OFF281" s="735"/>
      <c r="OFG281" s="735"/>
      <c r="OFH281" s="735"/>
      <c r="OFI281" s="735"/>
      <c r="OFJ281" s="735"/>
      <c r="OFK281" s="735"/>
      <c r="OFL281" s="735"/>
      <c r="OFM281" s="735"/>
      <c r="OFN281" s="735"/>
      <c r="OFO281" s="735"/>
      <c r="OFP281" s="735"/>
      <c r="OFQ281" s="735"/>
      <c r="OFR281" s="735"/>
      <c r="OFS281" s="735"/>
      <c r="OFT281" s="735"/>
      <c r="OFU281" s="735"/>
      <c r="OFV281" s="735"/>
      <c r="OFW281" s="735"/>
      <c r="OFX281" s="735"/>
      <c r="OFY281" s="735"/>
      <c r="OFZ281" s="735"/>
      <c r="OGA281" s="735"/>
      <c r="OGB281" s="735"/>
      <c r="OGC281" s="735"/>
      <c r="OGD281" s="735"/>
      <c r="OGE281" s="735"/>
      <c r="OGF281" s="735"/>
      <c r="OGG281" s="732"/>
      <c r="OGH281" s="732"/>
      <c r="OGI281" s="732"/>
      <c r="OGJ281" s="732"/>
      <c r="OGK281" s="732"/>
      <c r="OGL281" s="732"/>
      <c r="OGM281" s="732"/>
      <c r="OGN281" s="732"/>
      <c r="OGO281" s="732"/>
      <c r="OGP281" s="732"/>
      <c r="OGQ281" s="732"/>
      <c r="OGR281" s="732"/>
      <c r="OGS281" s="732"/>
      <c r="OGT281" s="732"/>
      <c r="OGU281" s="732"/>
      <c r="OGV281" s="732"/>
      <c r="OGW281" s="732"/>
      <c r="OGX281" s="732"/>
      <c r="OGY281" s="732"/>
      <c r="OGZ281" s="732"/>
      <c r="OHA281" s="732"/>
      <c r="OHB281" s="732"/>
      <c r="OHC281" s="732"/>
      <c r="OHD281" s="732"/>
      <c r="OHE281" s="733"/>
      <c r="OHF281" s="733"/>
      <c r="OHG281" s="733"/>
      <c r="OHH281" s="733"/>
      <c r="OHI281" s="733"/>
      <c r="OHJ281" s="732"/>
      <c r="OHK281" s="732"/>
      <c r="OHL281" s="733"/>
      <c r="OHM281" s="733"/>
      <c r="OHN281" s="732"/>
      <c r="OHO281" s="732"/>
      <c r="OHP281" s="733"/>
      <c r="OHQ281" s="733"/>
      <c r="OHR281" s="732"/>
      <c r="OHS281" s="732"/>
      <c r="OHT281" s="732"/>
      <c r="OHU281" s="732"/>
      <c r="OHV281" s="732"/>
      <c r="OHW281" s="732"/>
      <c r="OHX281" s="732"/>
      <c r="OHY281" s="733"/>
      <c r="OHZ281" s="733"/>
      <c r="OIA281" s="732"/>
      <c r="OIB281" s="732"/>
      <c r="OIC281" s="733"/>
      <c r="OID281" s="733"/>
      <c r="OIE281" s="732"/>
      <c r="OIF281" s="732"/>
      <c r="OIG281" s="732"/>
      <c r="OIH281" s="732"/>
      <c r="OII281" s="732"/>
      <c r="OIJ281" s="731"/>
      <c r="OIK281" s="734"/>
      <c r="OIL281" s="732"/>
      <c r="OIM281" s="732"/>
      <c r="OIN281" s="732"/>
      <c r="OIO281" s="732"/>
      <c r="OIP281" s="732"/>
      <c r="OIQ281" s="732"/>
      <c r="OIR281" s="732"/>
      <c r="OIS281" s="735"/>
      <c r="OIT281" s="735"/>
      <c r="OIU281" s="735"/>
      <c r="OIV281" s="735"/>
      <c r="OIW281" s="735"/>
      <c r="OIX281" s="735"/>
      <c r="OIY281" s="735"/>
      <c r="OIZ281" s="735"/>
      <c r="OJA281" s="735"/>
      <c r="OJB281" s="735"/>
      <c r="OJC281" s="735"/>
      <c r="OJD281" s="735"/>
      <c r="OJE281" s="735"/>
      <c r="OJF281" s="735"/>
      <c r="OJG281" s="735"/>
      <c r="OJH281" s="735"/>
      <c r="OJI281" s="735"/>
      <c r="OJJ281" s="735"/>
      <c r="OJK281" s="735"/>
      <c r="OJL281" s="735"/>
      <c r="OJM281" s="735"/>
      <c r="OJN281" s="735"/>
      <c r="OJO281" s="735"/>
      <c r="OJP281" s="735"/>
      <c r="OJQ281" s="735"/>
      <c r="OJR281" s="735"/>
      <c r="OJS281" s="735"/>
      <c r="OJT281" s="735"/>
      <c r="OJU281" s="735"/>
      <c r="OJV281" s="735"/>
      <c r="OJW281" s="735"/>
      <c r="OJX281" s="735"/>
      <c r="OJY281" s="735"/>
      <c r="OJZ281" s="735"/>
      <c r="OKA281" s="735"/>
      <c r="OKB281" s="735"/>
      <c r="OKC281" s="735"/>
      <c r="OKD281" s="735"/>
      <c r="OKE281" s="735"/>
      <c r="OKF281" s="735"/>
      <c r="OKG281" s="735"/>
      <c r="OKH281" s="735"/>
      <c r="OKI281" s="735"/>
      <c r="OKJ281" s="735"/>
      <c r="OKK281" s="732"/>
      <c r="OKL281" s="732"/>
      <c r="OKM281" s="732"/>
      <c r="OKN281" s="732"/>
      <c r="OKO281" s="732"/>
      <c r="OKP281" s="732"/>
      <c r="OKQ281" s="732"/>
      <c r="OKR281" s="732"/>
      <c r="OKS281" s="732"/>
      <c r="OKT281" s="732"/>
      <c r="OKU281" s="732"/>
      <c r="OKV281" s="732"/>
      <c r="OKW281" s="732"/>
      <c r="OKX281" s="732"/>
      <c r="OKY281" s="732"/>
      <c r="OKZ281" s="732"/>
      <c r="OLA281" s="732"/>
      <c r="OLB281" s="732"/>
      <c r="OLC281" s="732"/>
      <c r="OLD281" s="732"/>
      <c r="OLE281" s="732"/>
      <c r="OLF281" s="732"/>
      <c r="OLG281" s="732"/>
      <c r="OLH281" s="732"/>
      <c r="OLI281" s="733"/>
      <c r="OLJ281" s="733"/>
      <c r="OLK281" s="733"/>
      <c r="OLL281" s="733"/>
      <c r="OLM281" s="733"/>
      <c r="OLN281" s="732"/>
      <c r="OLO281" s="732"/>
      <c r="OLP281" s="733"/>
      <c r="OLQ281" s="733"/>
      <c r="OLR281" s="732"/>
      <c r="OLS281" s="732"/>
      <c r="OLT281" s="733"/>
      <c r="OLU281" s="733"/>
      <c r="OLV281" s="732"/>
      <c r="OLW281" s="732"/>
      <c r="OLX281" s="732"/>
      <c r="OLY281" s="732"/>
      <c r="OLZ281" s="732"/>
      <c r="OMA281" s="732"/>
      <c r="OMB281" s="732"/>
      <c r="OMC281" s="733"/>
      <c r="OMD281" s="733"/>
      <c r="OME281" s="732"/>
      <c r="OMF281" s="732"/>
      <c r="OMG281" s="733"/>
      <c r="OMH281" s="733"/>
      <c r="OMI281" s="732"/>
      <c r="OMJ281" s="732"/>
      <c r="OMK281" s="732"/>
      <c r="OML281" s="732"/>
      <c r="OMM281" s="732"/>
      <c r="OMN281" s="731"/>
      <c r="OMO281" s="734"/>
      <c r="OMP281" s="732"/>
      <c r="OMQ281" s="732"/>
      <c r="OMR281" s="732"/>
      <c r="OMS281" s="732"/>
      <c r="OMT281" s="732"/>
      <c r="OMU281" s="732"/>
      <c r="OMV281" s="732"/>
      <c r="OMW281" s="735"/>
      <c r="OMX281" s="735"/>
      <c r="OMY281" s="735"/>
      <c r="OMZ281" s="735"/>
      <c r="ONA281" s="735"/>
      <c r="ONB281" s="735"/>
      <c r="ONC281" s="735"/>
      <c r="OND281" s="735"/>
      <c r="ONE281" s="735"/>
      <c r="ONF281" s="735"/>
      <c r="ONG281" s="735"/>
      <c r="ONH281" s="735"/>
      <c r="ONI281" s="735"/>
      <c r="ONJ281" s="735"/>
      <c r="ONK281" s="735"/>
      <c r="ONL281" s="735"/>
      <c r="ONM281" s="735"/>
      <c r="ONN281" s="735"/>
      <c r="ONO281" s="735"/>
      <c r="ONP281" s="735"/>
      <c r="ONQ281" s="735"/>
      <c r="ONR281" s="735"/>
      <c r="ONS281" s="735"/>
      <c r="ONT281" s="735"/>
      <c r="ONU281" s="735"/>
      <c r="ONV281" s="735"/>
      <c r="ONW281" s="735"/>
      <c r="ONX281" s="735"/>
      <c r="ONY281" s="735"/>
      <c r="ONZ281" s="735"/>
      <c r="OOA281" s="735"/>
      <c r="OOB281" s="735"/>
      <c r="OOC281" s="735"/>
      <c r="OOD281" s="735"/>
      <c r="OOE281" s="735"/>
      <c r="OOF281" s="735"/>
      <c r="OOG281" s="735"/>
      <c r="OOH281" s="735"/>
      <c r="OOI281" s="735"/>
      <c r="OOJ281" s="735"/>
      <c r="OOK281" s="735"/>
      <c r="OOL281" s="735"/>
      <c r="OOM281" s="735"/>
      <c r="OON281" s="735"/>
      <c r="OOO281" s="732"/>
      <c r="OOP281" s="732"/>
      <c r="OOQ281" s="732"/>
      <c r="OOR281" s="732"/>
      <c r="OOS281" s="732"/>
      <c r="OOT281" s="732"/>
      <c r="OOU281" s="732"/>
      <c r="OOV281" s="732"/>
      <c r="OOW281" s="732"/>
      <c r="OOX281" s="732"/>
      <c r="OOY281" s="732"/>
      <c r="OOZ281" s="732"/>
      <c r="OPA281" s="732"/>
      <c r="OPB281" s="732"/>
      <c r="OPC281" s="732"/>
      <c r="OPD281" s="732"/>
      <c r="OPE281" s="732"/>
      <c r="OPF281" s="732"/>
      <c r="OPG281" s="732"/>
      <c r="OPH281" s="732"/>
      <c r="OPI281" s="732"/>
      <c r="OPJ281" s="732"/>
      <c r="OPK281" s="732"/>
      <c r="OPL281" s="732"/>
      <c r="OPM281" s="733"/>
      <c r="OPN281" s="733"/>
      <c r="OPO281" s="733"/>
      <c r="OPP281" s="733"/>
      <c r="OPQ281" s="733"/>
      <c r="OPR281" s="732"/>
      <c r="OPS281" s="732"/>
      <c r="OPT281" s="733"/>
      <c r="OPU281" s="733"/>
      <c r="OPV281" s="732"/>
      <c r="OPW281" s="732"/>
      <c r="OPX281" s="733"/>
      <c r="OPY281" s="733"/>
      <c r="OPZ281" s="732"/>
      <c r="OQA281" s="732"/>
      <c r="OQB281" s="732"/>
      <c r="OQC281" s="732"/>
      <c r="OQD281" s="732"/>
      <c r="OQE281" s="732"/>
      <c r="OQF281" s="732"/>
      <c r="OQG281" s="733"/>
      <c r="OQH281" s="733"/>
      <c r="OQI281" s="732"/>
      <c r="OQJ281" s="732"/>
      <c r="OQK281" s="733"/>
      <c r="OQL281" s="733"/>
      <c r="OQM281" s="732"/>
      <c r="OQN281" s="732"/>
      <c r="OQO281" s="732"/>
      <c r="OQP281" s="732"/>
      <c r="OQQ281" s="732"/>
      <c r="OQR281" s="731"/>
      <c r="OQS281" s="734"/>
      <c r="OQT281" s="732"/>
      <c r="OQU281" s="732"/>
      <c r="OQV281" s="732"/>
      <c r="OQW281" s="732"/>
      <c r="OQX281" s="732"/>
      <c r="OQY281" s="732"/>
      <c r="OQZ281" s="732"/>
      <c r="ORA281" s="735"/>
      <c r="ORB281" s="735"/>
      <c r="ORC281" s="735"/>
      <c r="ORD281" s="735"/>
      <c r="ORE281" s="735"/>
      <c r="ORF281" s="735"/>
      <c r="ORG281" s="735"/>
      <c r="ORH281" s="735"/>
      <c r="ORI281" s="735"/>
      <c r="ORJ281" s="735"/>
      <c r="ORK281" s="735"/>
      <c r="ORL281" s="735"/>
      <c r="ORM281" s="735"/>
      <c r="ORN281" s="735"/>
      <c r="ORO281" s="735"/>
      <c r="ORP281" s="735"/>
      <c r="ORQ281" s="735"/>
      <c r="ORR281" s="735"/>
      <c r="ORS281" s="735"/>
      <c r="ORT281" s="735"/>
      <c r="ORU281" s="735"/>
      <c r="ORV281" s="735"/>
      <c r="ORW281" s="735"/>
      <c r="ORX281" s="735"/>
      <c r="ORY281" s="735"/>
      <c r="ORZ281" s="735"/>
      <c r="OSA281" s="735"/>
      <c r="OSB281" s="735"/>
      <c r="OSC281" s="735"/>
      <c r="OSD281" s="735"/>
      <c r="OSE281" s="735"/>
      <c r="OSF281" s="735"/>
      <c r="OSG281" s="735"/>
      <c r="OSH281" s="735"/>
      <c r="OSI281" s="735"/>
      <c r="OSJ281" s="735"/>
      <c r="OSK281" s="735"/>
      <c r="OSL281" s="735"/>
      <c r="OSM281" s="735"/>
      <c r="OSN281" s="735"/>
      <c r="OSO281" s="735"/>
      <c r="OSP281" s="735"/>
      <c r="OSQ281" s="735"/>
      <c r="OSR281" s="735"/>
      <c r="OSS281" s="732"/>
      <c r="OST281" s="732"/>
      <c r="OSU281" s="732"/>
      <c r="OSV281" s="732"/>
      <c r="OSW281" s="732"/>
      <c r="OSX281" s="732"/>
      <c r="OSY281" s="732"/>
      <c r="OSZ281" s="732"/>
      <c r="OTA281" s="732"/>
      <c r="OTB281" s="732"/>
      <c r="OTC281" s="732"/>
      <c r="OTD281" s="732"/>
      <c r="OTE281" s="732"/>
      <c r="OTF281" s="732"/>
      <c r="OTG281" s="732"/>
      <c r="OTH281" s="732"/>
      <c r="OTI281" s="732"/>
      <c r="OTJ281" s="732"/>
      <c r="OTK281" s="732"/>
      <c r="OTL281" s="732"/>
      <c r="OTM281" s="732"/>
      <c r="OTN281" s="732"/>
      <c r="OTO281" s="732"/>
      <c r="OTP281" s="732"/>
      <c r="OTQ281" s="733"/>
      <c r="OTR281" s="733"/>
      <c r="OTS281" s="733"/>
      <c r="OTT281" s="733"/>
      <c r="OTU281" s="733"/>
      <c r="OTV281" s="732"/>
      <c r="OTW281" s="732"/>
      <c r="OTX281" s="733"/>
      <c r="OTY281" s="733"/>
      <c r="OTZ281" s="732"/>
      <c r="OUA281" s="732"/>
      <c r="OUB281" s="733"/>
      <c r="OUC281" s="733"/>
      <c r="OUD281" s="732"/>
      <c r="OUE281" s="732"/>
      <c r="OUF281" s="732"/>
      <c r="OUG281" s="732"/>
      <c r="OUH281" s="732"/>
      <c r="OUI281" s="732"/>
      <c r="OUJ281" s="732"/>
      <c r="OUK281" s="733"/>
      <c r="OUL281" s="733"/>
      <c r="OUM281" s="732"/>
      <c r="OUN281" s="732"/>
      <c r="OUO281" s="733"/>
      <c r="OUP281" s="733"/>
      <c r="OUQ281" s="732"/>
      <c r="OUR281" s="732"/>
      <c r="OUS281" s="732"/>
      <c r="OUT281" s="732"/>
      <c r="OUU281" s="732"/>
      <c r="OUV281" s="731"/>
      <c r="OUW281" s="734"/>
      <c r="OUX281" s="732"/>
      <c r="OUY281" s="732"/>
      <c r="OUZ281" s="732"/>
      <c r="OVA281" s="732"/>
      <c r="OVB281" s="732"/>
      <c r="OVC281" s="732"/>
      <c r="OVD281" s="732"/>
      <c r="OVE281" s="735"/>
      <c r="OVF281" s="735"/>
      <c r="OVG281" s="735"/>
      <c r="OVH281" s="735"/>
      <c r="OVI281" s="735"/>
      <c r="OVJ281" s="735"/>
      <c r="OVK281" s="735"/>
      <c r="OVL281" s="735"/>
      <c r="OVM281" s="735"/>
      <c r="OVN281" s="735"/>
      <c r="OVO281" s="735"/>
      <c r="OVP281" s="735"/>
      <c r="OVQ281" s="735"/>
      <c r="OVR281" s="735"/>
      <c r="OVS281" s="735"/>
      <c r="OVT281" s="735"/>
      <c r="OVU281" s="735"/>
      <c r="OVV281" s="735"/>
      <c r="OVW281" s="735"/>
      <c r="OVX281" s="735"/>
      <c r="OVY281" s="735"/>
      <c r="OVZ281" s="735"/>
      <c r="OWA281" s="735"/>
      <c r="OWB281" s="735"/>
      <c r="OWC281" s="735"/>
      <c r="OWD281" s="735"/>
      <c r="OWE281" s="735"/>
      <c r="OWF281" s="735"/>
      <c r="OWG281" s="735"/>
      <c r="OWH281" s="735"/>
      <c r="OWI281" s="735"/>
      <c r="OWJ281" s="735"/>
      <c r="OWK281" s="735"/>
      <c r="OWL281" s="735"/>
      <c r="OWM281" s="735"/>
      <c r="OWN281" s="735"/>
      <c r="OWO281" s="735"/>
      <c r="OWP281" s="735"/>
      <c r="OWQ281" s="735"/>
      <c r="OWR281" s="735"/>
      <c r="OWS281" s="735"/>
      <c r="OWT281" s="735"/>
      <c r="OWU281" s="735"/>
      <c r="OWV281" s="735"/>
      <c r="OWW281" s="732"/>
      <c r="OWX281" s="732"/>
      <c r="OWY281" s="732"/>
      <c r="OWZ281" s="732"/>
      <c r="OXA281" s="732"/>
      <c r="OXB281" s="732"/>
      <c r="OXC281" s="732"/>
      <c r="OXD281" s="732"/>
      <c r="OXE281" s="732"/>
      <c r="OXF281" s="732"/>
      <c r="OXG281" s="732"/>
      <c r="OXH281" s="732"/>
      <c r="OXI281" s="732"/>
      <c r="OXJ281" s="732"/>
      <c r="OXK281" s="732"/>
      <c r="OXL281" s="732"/>
      <c r="OXM281" s="732"/>
      <c r="OXN281" s="732"/>
      <c r="OXO281" s="732"/>
      <c r="OXP281" s="732"/>
      <c r="OXQ281" s="732"/>
      <c r="OXR281" s="732"/>
      <c r="OXS281" s="732"/>
      <c r="OXT281" s="732"/>
      <c r="OXU281" s="733"/>
      <c r="OXV281" s="733"/>
      <c r="OXW281" s="733"/>
      <c r="OXX281" s="733"/>
      <c r="OXY281" s="733"/>
      <c r="OXZ281" s="732"/>
      <c r="OYA281" s="732"/>
      <c r="OYB281" s="733"/>
      <c r="OYC281" s="733"/>
      <c r="OYD281" s="732"/>
      <c r="OYE281" s="732"/>
      <c r="OYF281" s="733"/>
      <c r="OYG281" s="733"/>
      <c r="OYH281" s="732"/>
      <c r="OYI281" s="732"/>
      <c r="OYJ281" s="732"/>
      <c r="OYK281" s="732"/>
      <c r="OYL281" s="732"/>
      <c r="OYM281" s="732"/>
      <c r="OYN281" s="732"/>
      <c r="OYO281" s="733"/>
      <c r="OYP281" s="733"/>
      <c r="OYQ281" s="732"/>
      <c r="OYR281" s="732"/>
      <c r="OYS281" s="733"/>
      <c r="OYT281" s="733"/>
      <c r="OYU281" s="732"/>
      <c r="OYV281" s="732"/>
      <c r="OYW281" s="732"/>
      <c r="OYX281" s="732"/>
      <c r="OYY281" s="732"/>
      <c r="OYZ281" s="731"/>
      <c r="OZA281" s="734"/>
      <c r="OZB281" s="732"/>
      <c r="OZC281" s="732"/>
      <c r="OZD281" s="732"/>
      <c r="OZE281" s="732"/>
      <c r="OZF281" s="732"/>
      <c r="OZG281" s="732"/>
      <c r="OZH281" s="732"/>
      <c r="OZI281" s="735"/>
      <c r="OZJ281" s="735"/>
      <c r="OZK281" s="735"/>
      <c r="OZL281" s="735"/>
      <c r="OZM281" s="735"/>
      <c r="OZN281" s="735"/>
      <c r="OZO281" s="735"/>
      <c r="OZP281" s="735"/>
      <c r="OZQ281" s="735"/>
      <c r="OZR281" s="735"/>
      <c r="OZS281" s="735"/>
      <c r="OZT281" s="735"/>
      <c r="OZU281" s="735"/>
      <c r="OZV281" s="735"/>
      <c r="OZW281" s="735"/>
      <c r="OZX281" s="735"/>
      <c r="OZY281" s="735"/>
      <c r="OZZ281" s="735"/>
      <c r="PAA281" s="735"/>
      <c r="PAB281" s="735"/>
      <c r="PAC281" s="735"/>
      <c r="PAD281" s="735"/>
      <c r="PAE281" s="735"/>
      <c r="PAF281" s="735"/>
      <c r="PAG281" s="735"/>
      <c r="PAH281" s="735"/>
      <c r="PAI281" s="735"/>
      <c r="PAJ281" s="735"/>
      <c r="PAK281" s="735"/>
      <c r="PAL281" s="735"/>
      <c r="PAM281" s="735"/>
      <c r="PAN281" s="735"/>
      <c r="PAO281" s="735"/>
      <c r="PAP281" s="735"/>
      <c r="PAQ281" s="735"/>
      <c r="PAR281" s="735"/>
      <c r="PAS281" s="735"/>
      <c r="PAT281" s="735"/>
      <c r="PAU281" s="735"/>
      <c r="PAV281" s="735"/>
      <c r="PAW281" s="735"/>
      <c r="PAX281" s="735"/>
      <c r="PAY281" s="735"/>
      <c r="PAZ281" s="735"/>
      <c r="PBA281" s="732"/>
      <c r="PBB281" s="732"/>
      <c r="PBC281" s="732"/>
      <c r="PBD281" s="732"/>
      <c r="PBE281" s="732"/>
      <c r="PBF281" s="732"/>
      <c r="PBG281" s="732"/>
      <c r="PBH281" s="732"/>
      <c r="PBI281" s="732"/>
      <c r="PBJ281" s="732"/>
      <c r="PBK281" s="732"/>
      <c r="PBL281" s="732"/>
      <c r="PBM281" s="732"/>
      <c r="PBN281" s="732"/>
      <c r="PBO281" s="732"/>
      <c r="PBP281" s="732"/>
      <c r="PBQ281" s="732"/>
      <c r="PBR281" s="732"/>
      <c r="PBS281" s="732"/>
      <c r="PBT281" s="732"/>
      <c r="PBU281" s="732"/>
      <c r="PBV281" s="732"/>
      <c r="PBW281" s="732"/>
      <c r="PBX281" s="732"/>
      <c r="PBY281" s="733"/>
      <c r="PBZ281" s="733"/>
      <c r="PCA281" s="733"/>
      <c r="PCB281" s="733"/>
      <c r="PCC281" s="733"/>
      <c r="PCD281" s="732"/>
      <c r="PCE281" s="732"/>
      <c r="PCF281" s="733"/>
      <c r="PCG281" s="733"/>
      <c r="PCH281" s="732"/>
      <c r="PCI281" s="732"/>
      <c r="PCJ281" s="733"/>
      <c r="PCK281" s="733"/>
      <c r="PCL281" s="732"/>
      <c r="PCM281" s="732"/>
      <c r="PCN281" s="732"/>
      <c r="PCO281" s="732"/>
      <c r="PCP281" s="732"/>
      <c r="PCQ281" s="732"/>
      <c r="PCR281" s="732"/>
      <c r="PCS281" s="733"/>
      <c r="PCT281" s="733"/>
      <c r="PCU281" s="732"/>
      <c r="PCV281" s="732"/>
      <c r="PCW281" s="733"/>
      <c r="PCX281" s="733"/>
      <c r="PCY281" s="732"/>
      <c r="PCZ281" s="732"/>
      <c r="PDA281" s="732"/>
      <c r="PDB281" s="732"/>
      <c r="PDC281" s="732"/>
      <c r="PDD281" s="731"/>
      <c r="PDE281" s="734"/>
      <c r="PDF281" s="732"/>
      <c r="PDG281" s="732"/>
      <c r="PDH281" s="732"/>
      <c r="PDI281" s="732"/>
      <c r="PDJ281" s="732"/>
      <c r="PDK281" s="732"/>
      <c r="PDL281" s="732"/>
      <c r="PDM281" s="735"/>
      <c r="PDN281" s="735"/>
      <c r="PDO281" s="735"/>
      <c r="PDP281" s="735"/>
      <c r="PDQ281" s="735"/>
      <c r="PDR281" s="735"/>
      <c r="PDS281" s="735"/>
      <c r="PDT281" s="735"/>
      <c r="PDU281" s="735"/>
      <c r="PDV281" s="735"/>
      <c r="PDW281" s="735"/>
      <c r="PDX281" s="735"/>
      <c r="PDY281" s="735"/>
      <c r="PDZ281" s="735"/>
      <c r="PEA281" s="735"/>
      <c r="PEB281" s="735"/>
      <c r="PEC281" s="735"/>
      <c r="PED281" s="735"/>
      <c r="PEE281" s="735"/>
      <c r="PEF281" s="735"/>
      <c r="PEG281" s="735"/>
      <c r="PEH281" s="735"/>
      <c r="PEI281" s="735"/>
      <c r="PEJ281" s="735"/>
      <c r="PEK281" s="735"/>
      <c r="PEL281" s="735"/>
      <c r="PEM281" s="735"/>
      <c r="PEN281" s="735"/>
      <c r="PEO281" s="735"/>
      <c r="PEP281" s="735"/>
      <c r="PEQ281" s="735"/>
      <c r="PER281" s="735"/>
      <c r="PES281" s="735"/>
      <c r="PET281" s="735"/>
      <c r="PEU281" s="735"/>
      <c r="PEV281" s="735"/>
      <c r="PEW281" s="735"/>
      <c r="PEX281" s="735"/>
      <c r="PEY281" s="735"/>
      <c r="PEZ281" s="735"/>
      <c r="PFA281" s="735"/>
      <c r="PFB281" s="735"/>
      <c r="PFC281" s="735"/>
      <c r="PFD281" s="735"/>
      <c r="PFE281" s="732"/>
      <c r="PFF281" s="732"/>
      <c r="PFG281" s="732"/>
      <c r="PFH281" s="732"/>
      <c r="PFI281" s="732"/>
      <c r="PFJ281" s="732"/>
      <c r="PFK281" s="732"/>
      <c r="PFL281" s="732"/>
      <c r="PFM281" s="732"/>
      <c r="PFN281" s="732"/>
      <c r="PFO281" s="732"/>
      <c r="PFP281" s="732"/>
      <c r="PFQ281" s="732"/>
      <c r="PFR281" s="732"/>
      <c r="PFS281" s="732"/>
      <c r="PFT281" s="732"/>
      <c r="PFU281" s="732"/>
      <c r="PFV281" s="732"/>
      <c r="PFW281" s="732"/>
      <c r="PFX281" s="732"/>
      <c r="PFY281" s="732"/>
      <c r="PFZ281" s="732"/>
      <c r="PGA281" s="732"/>
      <c r="PGB281" s="732"/>
      <c r="PGC281" s="733"/>
      <c r="PGD281" s="733"/>
      <c r="PGE281" s="733"/>
      <c r="PGF281" s="733"/>
      <c r="PGG281" s="733"/>
      <c r="PGH281" s="732"/>
      <c r="PGI281" s="732"/>
      <c r="PGJ281" s="733"/>
      <c r="PGK281" s="733"/>
      <c r="PGL281" s="732"/>
      <c r="PGM281" s="732"/>
      <c r="PGN281" s="733"/>
      <c r="PGO281" s="733"/>
      <c r="PGP281" s="732"/>
      <c r="PGQ281" s="732"/>
      <c r="PGR281" s="732"/>
      <c r="PGS281" s="732"/>
      <c r="PGT281" s="732"/>
      <c r="PGU281" s="732"/>
      <c r="PGV281" s="732"/>
      <c r="PGW281" s="733"/>
      <c r="PGX281" s="733"/>
      <c r="PGY281" s="732"/>
      <c r="PGZ281" s="732"/>
      <c r="PHA281" s="733"/>
      <c r="PHB281" s="733"/>
      <c r="PHC281" s="732"/>
      <c r="PHD281" s="732"/>
      <c r="PHE281" s="732"/>
      <c r="PHF281" s="732"/>
      <c r="PHG281" s="732"/>
      <c r="PHH281" s="731"/>
      <c r="PHI281" s="734"/>
      <c r="PHJ281" s="732"/>
      <c r="PHK281" s="732"/>
      <c r="PHL281" s="732"/>
      <c r="PHM281" s="732"/>
      <c r="PHN281" s="732"/>
      <c r="PHO281" s="732"/>
      <c r="PHP281" s="732"/>
      <c r="PHQ281" s="735"/>
      <c r="PHR281" s="735"/>
      <c r="PHS281" s="735"/>
      <c r="PHT281" s="735"/>
      <c r="PHU281" s="735"/>
      <c r="PHV281" s="735"/>
      <c r="PHW281" s="735"/>
      <c r="PHX281" s="735"/>
      <c r="PHY281" s="735"/>
      <c r="PHZ281" s="735"/>
      <c r="PIA281" s="735"/>
      <c r="PIB281" s="735"/>
      <c r="PIC281" s="735"/>
      <c r="PID281" s="735"/>
      <c r="PIE281" s="735"/>
      <c r="PIF281" s="735"/>
      <c r="PIG281" s="735"/>
      <c r="PIH281" s="735"/>
      <c r="PII281" s="735"/>
      <c r="PIJ281" s="735"/>
      <c r="PIK281" s="735"/>
      <c r="PIL281" s="735"/>
      <c r="PIM281" s="735"/>
      <c r="PIN281" s="735"/>
      <c r="PIO281" s="735"/>
      <c r="PIP281" s="735"/>
      <c r="PIQ281" s="735"/>
      <c r="PIR281" s="735"/>
      <c r="PIS281" s="735"/>
      <c r="PIT281" s="735"/>
      <c r="PIU281" s="735"/>
      <c r="PIV281" s="735"/>
      <c r="PIW281" s="735"/>
      <c r="PIX281" s="735"/>
      <c r="PIY281" s="735"/>
      <c r="PIZ281" s="735"/>
      <c r="PJA281" s="735"/>
      <c r="PJB281" s="735"/>
      <c r="PJC281" s="735"/>
      <c r="PJD281" s="735"/>
      <c r="PJE281" s="735"/>
      <c r="PJF281" s="735"/>
      <c r="PJG281" s="735"/>
      <c r="PJH281" s="735"/>
      <c r="PJI281" s="732"/>
      <c r="PJJ281" s="732"/>
      <c r="PJK281" s="732"/>
      <c r="PJL281" s="732"/>
      <c r="PJM281" s="732"/>
      <c r="PJN281" s="732"/>
      <c r="PJO281" s="732"/>
      <c r="PJP281" s="732"/>
      <c r="PJQ281" s="732"/>
      <c r="PJR281" s="732"/>
      <c r="PJS281" s="732"/>
      <c r="PJT281" s="732"/>
      <c r="PJU281" s="732"/>
      <c r="PJV281" s="732"/>
      <c r="PJW281" s="732"/>
      <c r="PJX281" s="732"/>
      <c r="PJY281" s="732"/>
      <c r="PJZ281" s="732"/>
      <c r="PKA281" s="732"/>
      <c r="PKB281" s="732"/>
      <c r="PKC281" s="732"/>
      <c r="PKD281" s="732"/>
      <c r="PKE281" s="732"/>
      <c r="PKF281" s="732"/>
      <c r="PKG281" s="733"/>
      <c r="PKH281" s="733"/>
      <c r="PKI281" s="733"/>
      <c r="PKJ281" s="733"/>
      <c r="PKK281" s="733"/>
      <c r="PKL281" s="732"/>
      <c r="PKM281" s="732"/>
      <c r="PKN281" s="733"/>
      <c r="PKO281" s="733"/>
      <c r="PKP281" s="732"/>
      <c r="PKQ281" s="732"/>
      <c r="PKR281" s="733"/>
      <c r="PKS281" s="733"/>
      <c r="PKT281" s="732"/>
      <c r="PKU281" s="732"/>
      <c r="PKV281" s="732"/>
      <c r="PKW281" s="732"/>
      <c r="PKX281" s="732"/>
      <c r="PKY281" s="732"/>
      <c r="PKZ281" s="732"/>
      <c r="PLA281" s="733"/>
      <c r="PLB281" s="733"/>
      <c r="PLC281" s="732"/>
      <c r="PLD281" s="732"/>
      <c r="PLE281" s="733"/>
      <c r="PLF281" s="733"/>
      <c r="PLG281" s="732"/>
      <c r="PLH281" s="732"/>
      <c r="PLI281" s="732"/>
      <c r="PLJ281" s="732"/>
      <c r="PLK281" s="732"/>
      <c r="PLL281" s="731"/>
      <c r="PLM281" s="734"/>
      <c r="PLN281" s="732"/>
      <c r="PLO281" s="732"/>
      <c r="PLP281" s="732"/>
      <c r="PLQ281" s="732"/>
      <c r="PLR281" s="732"/>
      <c r="PLS281" s="732"/>
      <c r="PLT281" s="732"/>
      <c r="PLU281" s="735"/>
      <c r="PLV281" s="735"/>
      <c r="PLW281" s="735"/>
      <c r="PLX281" s="735"/>
      <c r="PLY281" s="735"/>
      <c r="PLZ281" s="735"/>
      <c r="PMA281" s="735"/>
      <c r="PMB281" s="735"/>
      <c r="PMC281" s="735"/>
      <c r="PMD281" s="735"/>
      <c r="PME281" s="735"/>
      <c r="PMF281" s="735"/>
      <c r="PMG281" s="735"/>
      <c r="PMH281" s="735"/>
      <c r="PMI281" s="735"/>
      <c r="PMJ281" s="735"/>
      <c r="PMK281" s="735"/>
      <c r="PML281" s="735"/>
      <c r="PMM281" s="735"/>
      <c r="PMN281" s="735"/>
      <c r="PMO281" s="735"/>
      <c r="PMP281" s="735"/>
      <c r="PMQ281" s="735"/>
      <c r="PMR281" s="735"/>
      <c r="PMS281" s="735"/>
      <c r="PMT281" s="735"/>
      <c r="PMU281" s="735"/>
      <c r="PMV281" s="735"/>
      <c r="PMW281" s="735"/>
      <c r="PMX281" s="735"/>
      <c r="PMY281" s="735"/>
      <c r="PMZ281" s="735"/>
      <c r="PNA281" s="735"/>
      <c r="PNB281" s="735"/>
      <c r="PNC281" s="735"/>
      <c r="PND281" s="735"/>
      <c r="PNE281" s="735"/>
      <c r="PNF281" s="735"/>
      <c r="PNG281" s="735"/>
      <c r="PNH281" s="735"/>
      <c r="PNI281" s="735"/>
      <c r="PNJ281" s="735"/>
      <c r="PNK281" s="735"/>
      <c r="PNL281" s="735"/>
      <c r="PNM281" s="732"/>
      <c r="PNN281" s="732"/>
      <c r="PNO281" s="732"/>
      <c r="PNP281" s="732"/>
      <c r="PNQ281" s="732"/>
      <c r="PNR281" s="732"/>
      <c r="PNS281" s="732"/>
      <c r="PNT281" s="732"/>
      <c r="PNU281" s="732"/>
      <c r="PNV281" s="732"/>
      <c r="PNW281" s="732"/>
      <c r="PNX281" s="732"/>
      <c r="PNY281" s="732"/>
      <c r="PNZ281" s="732"/>
      <c r="POA281" s="732"/>
      <c r="POB281" s="732"/>
      <c r="POC281" s="732"/>
      <c r="POD281" s="732"/>
      <c r="POE281" s="732"/>
      <c r="POF281" s="732"/>
      <c r="POG281" s="732"/>
      <c r="POH281" s="732"/>
      <c r="POI281" s="732"/>
      <c r="POJ281" s="732"/>
      <c r="POK281" s="733"/>
      <c r="POL281" s="733"/>
      <c r="POM281" s="733"/>
      <c r="PON281" s="733"/>
      <c r="POO281" s="733"/>
      <c r="POP281" s="732"/>
      <c r="POQ281" s="732"/>
      <c r="POR281" s="733"/>
      <c r="POS281" s="733"/>
      <c r="POT281" s="732"/>
      <c r="POU281" s="732"/>
      <c r="POV281" s="733"/>
      <c r="POW281" s="733"/>
      <c r="POX281" s="732"/>
      <c r="POY281" s="732"/>
      <c r="POZ281" s="732"/>
      <c r="PPA281" s="732"/>
      <c r="PPB281" s="732"/>
      <c r="PPC281" s="732"/>
      <c r="PPD281" s="732"/>
      <c r="PPE281" s="733"/>
      <c r="PPF281" s="733"/>
      <c r="PPG281" s="732"/>
      <c r="PPH281" s="732"/>
      <c r="PPI281" s="733"/>
      <c r="PPJ281" s="733"/>
      <c r="PPK281" s="732"/>
      <c r="PPL281" s="732"/>
      <c r="PPM281" s="732"/>
      <c r="PPN281" s="732"/>
      <c r="PPO281" s="732"/>
      <c r="PPP281" s="731"/>
      <c r="PPQ281" s="734"/>
      <c r="PPR281" s="732"/>
      <c r="PPS281" s="732"/>
      <c r="PPT281" s="732"/>
      <c r="PPU281" s="732"/>
      <c r="PPV281" s="732"/>
      <c r="PPW281" s="732"/>
      <c r="PPX281" s="732"/>
      <c r="PPY281" s="735"/>
      <c r="PPZ281" s="735"/>
      <c r="PQA281" s="735"/>
      <c r="PQB281" s="735"/>
      <c r="PQC281" s="735"/>
      <c r="PQD281" s="735"/>
      <c r="PQE281" s="735"/>
      <c r="PQF281" s="735"/>
      <c r="PQG281" s="735"/>
      <c r="PQH281" s="735"/>
      <c r="PQI281" s="735"/>
      <c r="PQJ281" s="735"/>
      <c r="PQK281" s="735"/>
      <c r="PQL281" s="735"/>
      <c r="PQM281" s="735"/>
      <c r="PQN281" s="735"/>
      <c r="PQO281" s="735"/>
      <c r="PQP281" s="735"/>
      <c r="PQQ281" s="735"/>
      <c r="PQR281" s="735"/>
      <c r="PQS281" s="735"/>
      <c r="PQT281" s="735"/>
      <c r="PQU281" s="735"/>
      <c r="PQV281" s="735"/>
      <c r="PQW281" s="735"/>
      <c r="PQX281" s="735"/>
      <c r="PQY281" s="735"/>
      <c r="PQZ281" s="735"/>
      <c r="PRA281" s="735"/>
      <c r="PRB281" s="735"/>
      <c r="PRC281" s="735"/>
      <c r="PRD281" s="735"/>
      <c r="PRE281" s="735"/>
      <c r="PRF281" s="735"/>
      <c r="PRG281" s="735"/>
      <c r="PRH281" s="735"/>
      <c r="PRI281" s="735"/>
      <c r="PRJ281" s="735"/>
      <c r="PRK281" s="735"/>
      <c r="PRL281" s="735"/>
      <c r="PRM281" s="735"/>
      <c r="PRN281" s="735"/>
      <c r="PRO281" s="735"/>
      <c r="PRP281" s="735"/>
      <c r="PRQ281" s="732"/>
      <c r="PRR281" s="732"/>
      <c r="PRS281" s="732"/>
      <c r="PRT281" s="732"/>
      <c r="PRU281" s="732"/>
      <c r="PRV281" s="732"/>
      <c r="PRW281" s="732"/>
      <c r="PRX281" s="732"/>
      <c r="PRY281" s="732"/>
      <c r="PRZ281" s="732"/>
      <c r="PSA281" s="732"/>
      <c r="PSB281" s="732"/>
      <c r="PSC281" s="732"/>
      <c r="PSD281" s="732"/>
      <c r="PSE281" s="732"/>
      <c r="PSF281" s="732"/>
      <c r="PSG281" s="732"/>
      <c r="PSH281" s="732"/>
      <c r="PSI281" s="732"/>
      <c r="PSJ281" s="732"/>
      <c r="PSK281" s="732"/>
      <c r="PSL281" s="732"/>
      <c r="PSM281" s="732"/>
      <c r="PSN281" s="732"/>
      <c r="PSO281" s="733"/>
      <c r="PSP281" s="733"/>
      <c r="PSQ281" s="733"/>
      <c r="PSR281" s="733"/>
      <c r="PSS281" s="733"/>
      <c r="PST281" s="732"/>
      <c r="PSU281" s="732"/>
      <c r="PSV281" s="733"/>
      <c r="PSW281" s="733"/>
      <c r="PSX281" s="732"/>
      <c r="PSY281" s="732"/>
      <c r="PSZ281" s="733"/>
      <c r="PTA281" s="733"/>
      <c r="PTB281" s="732"/>
      <c r="PTC281" s="732"/>
      <c r="PTD281" s="732"/>
      <c r="PTE281" s="732"/>
      <c r="PTF281" s="732"/>
      <c r="PTG281" s="732"/>
      <c r="PTH281" s="732"/>
      <c r="PTI281" s="733"/>
      <c r="PTJ281" s="733"/>
      <c r="PTK281" s="732"/>
      <c r="PTL281" s="732"/>
      <c r="PTM281" s="733"/>
      <c r="PTN281" s="733"/>
      <c r="PTO281" s="732"/>
      <c r="PTP281" s="732"/>
      <c r="PTQ281" s="732"/>
      <c r="PTR281" s="732"/>
      <c r="PTS281" s="732"/>
      <c r="PTT281" s="731"/>
      <c r="PTU281" s="734"/>
      <c r="PTV281" s="732"/>
      <c r="PTW281" s="732"/>
      <c r="PTX281" s="732"/>
      <c r="PTY281" s="732"/>
      <c r="PTZ281" s="732"/>
      <c r="PUA281" s="732"/>
      <c r="PUB281" s="732"/>
      <c r="PUC281" s="735"/>
      <c r="PUD281" s="735"/>
      <c r="PUE281" s="735"/>
      <c r="PUF281" s="735"/>
      <c r="PUG281" s="735"/>
      <c r="PUH281" s="735"/>
      <c r="PUI281" s="735"/>
      <c r="PUJ281" s="735"/>
      <c r="PUK281" s="735"/>
      <c r="PUL281" s="735"/>
      <c r="PUM281" s="735"/>
      <c r="PUN281" s="735"/>
      <c r="PUO281" s="735"/>
      <c r="PUP281" s="735"/>
      <c r="PUQ281" s="735"/>
      <c r="PUR281" s="735"/>
      <c r="PUS281" s="735"/>
      <c r="PUT281" s="735"/>
      <c r="PUU281" s="735"/>
      <c r="PUV281" s="735"/>
      <c r="PUW281" s="735"/>
      <c r="PUX281" s="735"/>
      <c r="PUY281" s="735"/>
      <c r="PUZ281" s="735"/>
      <c r="PVA281" s="735"/>
      <c r="PVB281" s="735"/>
      <c r="PVC281" s="735"/>
      <c r="PVD281" s="735"/>
      <c r="PVE281" s="735"/>
      <c r="PVF281" s="735"/>
      <c r="PVG281" s="735"/>
      <c r="PVH281" s="735"/>
      <c r="PVI281" s="735"/>
      <c r="PVJ281" s="735"/>
      <c r="PVK281" s="735"/>
      <c r="PVL281" s="735"/>
      <c r="PVM281" s="735"/>
      <c r="PVN281" s="735"/>
      <c r="PVO281" s="735"/>
      <c r="PVP281" s="735"/>
      <c r="PVQ281" s="735"/>
      <c r="PVR281" s="735"/>
      <c r="PVS281" s="735"/>
      <c r="PVT281" s="735"/>
      <c r="PVU281" s="732"/>
      <c r="PVV281" s="732"/>
      <c r="PVW281" s="732"/>
      <c r="PVX281" s="732"/>
      <c r="PVY281" s="732"/>
      <c r="PVZ281" s="732"/>
      <c r="PWA281" s="732"/>
      <c r="PWB281" s="732"/>
      <c r="PWC281" s="732"/>
      <c r="PWD281" s="732"/>
      <c r="PWE281" s="732"/>
      <c r="PWF281" s="732"/>
      <c r="PWG281" s="732"/>
      <c r="PWH281" s="732"/>
      <c r="PWI281" s="732"/>
      <c r="PWJ281" s="732"/>
      <c r="PWK281" s="732"/>
      <c r="PWL281" s="732"/>
      <c r="PWM281" s="732"/>
      <c r="PWN281" s="732"/>
      <c r="PWO281" s="732"/>
      <c r="PWP281" s="732"/>
      <c r="PWQ281" s="732"/>
      <c r="PWR281" s="732"/>
      <c r="PWS281" s="733"/>
      <c r="PWT281" s="733"/>
      <c r="PWU281" s="733"/>
      <c r="PWV281" s="733"/>
      <c r="PWW281" s="733"/>
      <c r="PWX281" s="732"/>
      <c r="PWY281" s="732"/>
      <c r="PWZ281" s="733"/>
      <c r="PXA281" s="733"/>
      <c r="PXB281" s="732"/>
      <c r="PXC281" s="732"/>
      <c r="PXD281" s="733"/>
      <c r="PXE281" s="733"/>
      <c r="PXF281" s="732"/>
      <c r="PXG281" s="732"/>
      <c r="PXH281" s="732"/>
      <c r="PXI281" s="732"/>
      <c r="PXJ281" s="732"/>
      <c r="PXK281" s="732"/>
      <c r="PXL281" s="732"/>
      <c r="PXM281" s="733"/>
      <c r="PXN281" s="733"/>
      <c r="PXO281" s="732"/>
      <c r="PXP281" s="732"/>
      <c r="PXQ281" s="733"/>
      <c r="PXR281" s="733"/>
      <c r="PXS281" s="732"/>
      <c r="PXT281" s="732"/>
      <c r="PXU281" s="732"/>
      <c r="PXV281" s="732"/>
      <c r="PXW281" s="732"/>
      <c r="PXX281" s="731"/>
      <c r="PXY281" s="734"/>
      <c r="PXZ281" s="732"/>
      <c r="PYA281" s="732"/>
      <c r="PYB281" s="732"/>
      <c r="PYC281" s="732"/>
      <c r="PYD281" s="732"/>
      <c r="PYE281" s="732"/>
      <c r="PYF281" s="732"/>
      <c r="PYG281" s="735"/>
      <c r="PYH281" s="735"/>
      <c r="PYI281" s="735"/>
      <c r="PYJ281" s="735"/>
      <c r="PYK281" s="735"/>
      <c r="PYL281" s="735"/>
      <c r="PYM281" s="735"/>
      <c r="PYN281" s="735"/>
      <c r="PYO281" s="735"/>
      <c r="PYP281" s="735"/>
      <c r="PYQ281" s="735"/>
      <c r="PYR281" s="735"/>
      <c r="PYS281" s="735"/>
      <c r="PYT281" s="735"/>
      <c r="PYU281" s="735"/>
      <c r="PYV281" s="735"/>
      <c r="PYW281" s="735"/>
      <c r="PYX281" s="735"/>
      <c r="PYY281" s="735"/>
      <c r="PYZ281" s="735"/>
      <c r="PZA281" s="735"/>
      <c r="PZB281" s="735"/>
      <c r="PZC281" s="735"/>
      <c r="PZD281" s="735"/>
      <c r="PZE281" s="735"/>
      <c r="PZF281" s="735"/>
      <c r="PZG281" s="735"/>
      <c r="PZH281" s="735"/>
      <c r="PZI281" s="735"/>
      <c r="PZJ281" s="735"/>
      <c r="PZK281" s="735"/>
      <c r="PZL281" s="735"/>
      <c r="PZM281" s="735"/>
      <c r="PZN281" s="735"/>
      <c r="PZO281" s="735"/>
      <c r="PZP281" s="735"/>
      <c r="PZQ281" s="735"/>
      <c r="PZR281" s="735"/>
      <c r="PZS281" s="735"/>
      <c r="PZT281" s="735"/>
      <c r="PZU281" s="735"/>
      <c r="PZV281" s="735"/>
      <c r="PZW281" s="735"/>
      <c r="PZX281" s="735"/>
      <c r="PZY281" s="732"/>
      <c r="PZZ281" s="732"/>
      <c r="QAA281" s="732"/>
      <c r="QAB281" s="732"/>
      <c r="QAC281" s="732"/>
      <c r="QAD281" s="732"/>
      <c r="QAE281" s="732"/>
      <c r="QAF281" s="732"/>
      <c r="QAG281" s="732"/>
      <c r="QAH281" s="732"/>
      <c r="QAI281" s="732"/>
      <c r="QAJ281" s="732"/>
      <c r="QAK281" s="732"/>
      <c r="QAL281" s="732"/>
      <c r="QAM281" s="732"/>
      <c r="QAN281" s="732"/>
      <c r="QAO281" s="732"/>
      <c r="QAP281" s="732"/>
      <c r="QAQ281" s="732"/>
      <c r="QAR281" s="732"/>
      <c r="QAS281" s="732"/>
      <c r="QAT281" s="732"/>
      <c r="QAU281" s="732"/>
      <c r="QAV281" s="732"/>
      <c r="QAW281" s="733"/>
      <c r="QAX281" s="733"/>
      <c r="QAY281" s="733"/>
      <c r="QAZ281" s="733"/>
      <c r="QBA281" s="733"/>
      <c r="QBB281" s="732"/>
      <c r="QBC281" s="732"/>
      <c r="QBD281" s="733"/>
      <c r="QBE281" s="733"/>
      <c r="QBF281" s="732"/>
      <c r="QBG281" s="732"/>
      <c r="QBH281" s="733"/>
      <c r="QBI281" s="733"/>
      <c r="QBJ281" s="732"/>
      <c r="QBK281" s="732"/>
      <c r="QBL281" s="732"/>
      <c r="QBM281" s="732"/>
      <c r="QBN281" s="732"/>
      <c r="QBO281" s="732"/>
      <c r="QBP281" s="732"/>
      <c r="QBQ281" s="733"/>
      <c r="QBR281" s="733"/>
      <c r="QBS281" s="732"/>
      <c r="QBT281" s="732"/>
      <c r="QBU281" s="733"/>
      <c r="QBV281" s="733"/>
      <c r="QBW281" s="732"/>
      <c r="QBX281" s="732"/>
      <c r="QBY281" s="732"/>
      <c r="QBZ281" s="732"/>
      <c r="QCA281" s="732"/>
      <c r="QCB281" s="731"/>
      <c r="QCC281" s="734"/>
      <c r="QCD281" s="732"/>
      <c r="QCE281" s="732"/>
      <c r="QCF281" s="732"/>
      <c r="QCG281" s="732"/>
      <c r="QCH281" s="732"/>
      <c r="QCI281" s="732"/>
      <c r="QCJ281" s="732"/>
      <c r="QCK281" s="735"/>
      <c r="QCL281" s="735"/>
      <c r="QCM281" s="735"/>
      <c r="QCN281" s="735"/>
      <c r="QCO281" s="735"/>
      <c r="QCP281" s="735"/>
      <c r="QCQ281" s="735"/>
      <c r="QCR281" s="735"/>
      <c r="QCS281" s="735"/>
      <c r="QCT281" s="735"/>
      <c r="QCU281" s="735"/>
      <c r="QCV281" s="735"/>
      <c r="QCW281" s="735"/>
      <c r="QCX281" s="735"/>
      <c r="QCY281" s="735"/>
      <c r="QCZ281" s="735"/>
      <c r="QDA281" s="735"/>
      <c r="QDB281" s="735"/>
      <c r="QDC281" s="735"/>
      <c r="QDD281" s="735"/>
      <c r="QDE281" s="735"/>
      <c r="QDF281" s="735"/>
      <c r="QDG281" s="735"/>
      <c r="QDH281" s="735"/>
      <c r="QDI281" s="735"/>
      <c r="QDJ281" s="735"/>
      <c r="QDK281" s="735"/>
      <c r="QDL281" s="735"/>
      <c r="QDM281" s="735"/>
      <c r="QDN281" s="735"/>
      <c r="QDO281" s="735"/>
      <c r="QDP281" s="735"/>
      <c r="QDQ281" s="735"/>
      <c r="QDR281" s="735"/>
      <c r="QDS281" s="735"/>
      <c r="QDT281" s="735"/>
      <c r="QDU281" s="735"/>
      <c r="QDV281" s="735"/>
      <c r="QDW281" s="735"/>
      <c r="QDX281" s="735"/>
      <c r="QDY281" s="735"/>
      <c r="QDZ281" s="735"/>
      <c r="QEA281" s="735"/>
      <c r="QEB281" s="735"/>
      <c r="QEC281" s="732"/>
      <c r="QED281" s="732"/>
      <c r="QEE281" s="732"/>
      <c r="QEF281" s="732"/>
      <c r="QEG281" s="732"/>
      <c r="QEH281" s="732"/>
      <c r="QEI281" s="732"/>
      <c r="QEJ281" s="732"/>
      <c r="QEK281" s="732"/>
      <c r="QEL281" s="732"/>
      <c r="QEM281" s="732"/>
      <c r="QEN281" s="732"/>
      <c r="QEO281" s="732"/>
      <c r="QEP281" s="732"/>
      <c r="QEQ281" s="732"/>
      <c r="QER281" s="732"/>
      <c r="QES281" s="732"/>
      <c r="QET281" s="732"/>
      <c r="QEU281" s="732"/>
      <c r="QEV281" s="732"/>
      <c r="QEW281" s="732"/>
      <c r="QEX281" s="732"/>
      <c r="QEY281" s="732"/>
      <c r="QEZ281" s="732"/>
      <c r="QFA281" s="733"/>
      <c r="QFB281" s="733"/>
      <c r="QFC281" s="733"/>
      <c r="QFD281" s="733"/>
      <c r="QFE281" s="733"/>
      <c r="QFF281" s="732"/>
      <c r="QFG281" s="732"/>
      <c r="QFH281" s="733"/>
      <c r="QFI281" s="733"/>
      <c r="QFJ281" s="732"/>
      <c r="QFK281" s="732"/>
      <c r="QFL281" s="733"/>
      <c r="QFM281" s="733"/>
      <c r="QFN281" s="732"/>
      <c r="QFO281" s="732"/>
      <c r="QFP281" s="732"/>
      <c r="QFQ281" s="732"/>
      <c r="QFR281" s="732"/>
      <c r="QFS281" s="732"/>
      <c r="QFT281" s="732"/>
      <c r="QFU281" s="733"/>
      <c r="QFV281" s="733"/>
      <c r="QFW281" s="732"/>
      <c r="QFX281" s="732"/>
      <c r="QFY281" s="733"/>
      <c r="QFZ281" s="733"/>
      <c r="QGA281" s="732"/>
      <c r="QGB281" s="732"/>
      <c r="QGC281" s="732"/>
      <c r="QGD281" s="732"/>
      <c r="QGE281" s="732"/>
      <c r="QGF281" s="731"/>
      <c r="QGG281" s="734"/>
      <c r="QGH281" s="732"/>
      <c r="QGI281" s="732"/>
      <c r="QGJ281" s="732"/>
      <c r="QGK281" s="732"/>
      <c r="QGL281" s="732"/>
      <c r="QGM281" s="732"/>
      <c r="QGN281" s="732"/>
      <c r="QGO281" s="735"/>
      <c r="QGP281" s="735"/>
      <c r="QGQ281" s="735"/>
      <c r="QGR281" s="735"/>
      <c r="QGS281" s="735"/>
      <c r="QGT281" s="735"/>
      <c r="QGU281" s="735"/>
      <c r="QGV281" s="735"/>
      <c r="QGW281" s="735"/>
      <c r="QGX281" s="735"/>
      <c r="QGY281" s="735"/>
      <c r="QGZ281" s="735"/>
      <c r="QHA281" s="735"/>
      <c r="QHB281" s="735"/>
      <c r="QHC281" s="735"/>
      <c r="QHD281" s="735"/>
      <c r="QHE281" s="735"/>
      <c r="QHF281" s="735"/>
      <c r="QHG281" s="735"/>
      <c r="QHH281" s="735"/>
      <c r="QHI281" s="735"/>
      <c r="QHJ281" s="735"/>
      <c r="QHK281" s="735"/>
      <c r="QHL281" s="735"/>
      <c r="QHM281" s="735"/>
      <c r="QHN281" s="735"/>
      <c r="QHO281" s="735"/>
      <c r="QHP281" s="735"/>
      <c r="QHQ281" s="735"/>
      <c r="QHR281" s="735"/>
      <c r="QHS281" s="735"/>
      <c r="QHT281" s="735"/>
      <c r="QHU281" s="735"/>
      <c r="QHV281" s="735"/>
      <c r="QHW281" s="735"/>
      <c r="QHX281" s="735"/>
      <c r="QHY281" s="735"/>
      <c r="QHZ281" s="735"/>
      <c r="QIA281" s="735"/>
      <c r="QIB281" s="735"/>
      <c r="QIC281" s="735"/>
      <c r="QID281" s="735"/>
      <c r="QIE281" s="735"/>
      <c r="QIF281" s="735"/>
      <c r="QIG281" s="732"/>
      <c r="QIH281" s="732"/>
      <c r="QII281" s="732"/>
      <c r="QIJ281" s="732"/>
      <c r="QIK281" s="732"/>
      <c r="QIL281" s="732"/>
      <c r="QIM281" s="732"/>
      <c r="QIN281" s="732"/>
      <c r="QIO281" s="732"/>
      <c r="QIP281" s="732"/>
      <c r="QIQ281" s="732"/>
      <c r="QIR281" s="732"/>
      <c r="QIS281" s="732"/>
      <c r="QIT281" s="732"/>
      <c r="QIU281" s="732"/>
      <c r="QIV281" s="732"/>
      <c r="QIW281" s="732"/>
      <c r="QIX281" s="732"/>
      <c r="QIY281" s="732"/>
      <c r="QIZ281" s="732"/>
      <c r="QJA281" s="732"/>
      <c r="QJB281" s="732"/>
      <c r="QJC281" s="732"/>
      <c r="QJD281" s="732"/>
      <c r="QJE281" s="733"/>
      <c r="QJF281" s="733"/>
      <c r="QJG281" s="733"/>
      <c r="QJH281" s="733"/>
      <c r="QJI281" s="733"/>
      <c r="QJJ281" s="732"/>
      <c r="QJK281" s="732"/>
      <c r="QJL281" s="733"/>
      <c r="QJM281" s="733"/>
      <c r="QJN281" s="732"/>
      <c r="QJO281" s="732"/>
      <c r="QJP281" s="733"/>
      <c r="QJQ281" s="733"/>
      <c r="QJR281" s="732"/>
      <c r="QJS281" s="732"/>
      <c r="QJT281" s="732"/>
      <c r="QJU281" s="732"/>
      <c r="QJV281" s="732"/>
      <c r="QJW281" s="732"/>
      <c r="QJX281" s="732"/>
      <c r="QJY281" s="733"/>
      <c r="QJZ281" s="733"/>
      <c r="QKA281" s="732"/>
      <c r="QKB281" s="732"/>
      <c r="QKC281" s="733"/>
      <c r="QKD281" s="733"/>
      <c r="QKE281" s="732"/>
      <c r="QKF281" s="732"/>
      <c r="QKG281" s="732"/>
      <c r="QKH281" s="732"/>
      <c r="QKI281" s="732"/>
      <c r="QKJ281" s="731"/>
      <c r="QKK281" s="734"/>
      <c r="QKL281" s="732"/>
      <c r="QKM281" s="732"/>
      <c r="QKN281" s="732"/>
      <c r="QKO281" s="732"/>
      <c r="QKP281" s="732"/>
      <c r="QKQ281" s="732"/>
      <c r="QKR281" s="732"/>
      <c r="QKS281" s="735"/>
      <c r="QKT281" s="735"/>
      <c r="QKU281" s="735"/>
      <c r="QKV281" s="735"/>
      <c r="QKW281" s="735"/>
      <c r="QKX281" s="735"/>
      <c r="QKY281" s="735"/>
      <c r="QKZ281" s="735"/>
      <c r="QLA281" s="735"/>
      <c r="QLB281" s="735"/>
      <c r="QLC281" s="735"/>
      <c r="QLD281" s="735"/>
      <c r="QLE281" s="735"/>
      <c r="QLF281" s="735"/>
      <c r="QLG281" s="735"/>
      <c r="QLH281" s="735"/>
      <c r="QLI281" s="735"/>
      <c r="QLJ281" s="735"/>
      <c r="QLK281" s="735"/>
      <c r="QLL281" s="735"/>
      <c r="QLM281" s="735"/>
      <c r="QLN281" s="735"/>
      <c r="QLO281" s="735"/>
      <c r="QLP281" s="735"/>
      <c r="QLQ281" s="735"/>
      <c r="QLR281" s="735"/>
      <c r="QLS281" s="735"/>
      <c r="QLT281" s="735"/>
      <c r="QLU281" s="735"/>
      <c r="QLV281" s="735"/>
      <c r="QLW281" s="735"/>
      <c r="QLX281" s="735"/>
      <c r="QLY281" s="735"/>
      <c r="QLZ281" s="735"/>
      <c r="QMA281" s="735"/>
      <c r="QMB281" s="735"/>
      <c r="QMC281" s="735"/>
      <c r="QMD281" s="735"/>
      <c r="QME281" s="735"/>
      <c r="QMF281" s="735"/>
      <c r="QMG281" s="735"/>
      <c r="QMH281" s="735"/>
      <c r="QMI281" s="735"/>
      <c r="QMJ281" s="735"/>
      <c r="QMK281" s="732"/>
      <c r="QML281" s="732"/>
      <c r="QMM281" s="732"/>
      <c r="QMN281" s="732"/>
      <c r="QMO281" s="732"/>
      <c r="QMP281" s="732"/>
      <c r="QMQ281" s="732"/>
      <c r="QMR281" s="732"/>
      <c r="QMS281" s="732"/>
      <c r="QMT281" s="732"/>
      <c r="QMU281" s="732"/>
      <c r="QMV281" s="732"/>
      <c r="QMW281" s="732"/>
      <c r="QMX281" s="732"/>
      <c r="QMY281" s="732"/>
      <c r="QMZ281" s="732"/>
      <c r="QNA281" s="732"/>
      <c r="QNB281" s="732"/>
      <c r="QNC281" s="732"/>
      <c r="QND281" s="732"/>
      <c r="QNE281" s="732"/>
      <c r="QNF281" s="732"/>
      <c r="QNG281" s="732"/>
      <c r="QNH281" s="732"/>
      <c r="QNI281" s="733"/>
      <c r="QNJ281" s="733"/>
      <c r="QNK281" s="733"/>
      <c r="QNL281" s="733"/>
      <c r="QNM281" s="733"/>
      <c r="QNN281" s="732"/>
      <c r="QNO281" s="732"/>
      <c r="QNP281" s="733"/>
      <c r="QNQ281" s="733"/>
      <c r="QNR281" s="732"/>
      <c r="QNS281" s="732"/>
      <c r="QNT281" s="733"/>
      <c r="QNU281" s="733"/>
      <c r="QNV281" s="732"/>
      <c r="QNW281" s="732"/>
      <c r="QNX281" s="732"/>
      <c r="QNY281" s="732"/>
      <c r="QNZ281" s="732"/>
      <c r="QOA281" s="732"/>
      <c r="QOB281" s="732"/>
      <c r="QOC281" s="733"/>
      <c r="QOD281" s="733"/>
      <c r="QOE281" s="732"/>
      <c r="QOF281" s="732"/>
      <c r="QOG281" s="733"/>
      <c r="QOH281" s="733"/>
      <c r="QOI281" s="732"/>
      <c r="QOJ281" s="732"/>
      <c r="QOK281" s="732"/>
      <c r="QOL281" s="732"/>
      <c r="QOM281" s="732"/>
      <c r="QON281" s="731"/>
      <c r="QOO281" s="734"/>
      <c r="QOP281" s="732"/>
      <c r="QOQ281" s="732"/>
      <c r="QOR281" s="732"/>
      <c r="QOS281" s="732"/>
      <c r="QOT281" s="732"/>
      <c r="QOU281" s="732"/>
      <c r="QOV281" s="732"/>
      <c r="QOW281" s="735"/>
      <c r="QOX281" s="735"/>
      <c r="QOY281" s="735"/>
      <c r="QOZ281" s="735"/>
      <c r="QPA281" s="735"/>
      <c r="QPB281" s="735"/>
      <c r="QPC281" s="735"/>
      <c r="QPD281" s="735"/>
      <c r="QPE281" s="735"/>
      <c r="QPF281" s="735"/>
      <c r="QPG281" s="735"/>
      <c r="QPH281" s="735"/>
      <c r="QPI281" s="735"/>
      <c r="QPJ281" s="735"/>
      <c r="QPK281" s="735"/>
      <c r="QPL281" s="735"/>
      <c r="QPM281" s="735"/>
      <c r="QPN281" s="735"/>
      <c r="QPO281" s="735"/>
      <c r="QPP281" s="735"/>
      <c r="QPQ281" s="735"/>
      <c r="QPR281" s="735"/>
      <c r="QPS281" s="735"/>
      <c r="QPT281" s="735"/>
      <c r="QPU281" s="735"/>
      <c r="QPV281" s="735"/>
      <c r="QPW281" s="735"/>
      <c r="QPX281" s="735"/>
      <c r="QPY281" s="735"/>
      <c r="QPZ281" s="735"/>
      <c r="QQA281" s="735"/>
      <c r="QQB281" s="735"/>
      <c r="QQC281" s="735"/>
      <c r="QQD281" s="735"/>
      <c r="QQE281" s="735"/>
      <c r="QQF281" s="735"/>
      <c r="QQG281" s="735"/>
      <c r="QQH281" s="735"/>
      <c r="QQI281" s="735"/>
      <c r="QQJ281" s="735"/>
      <c r="QQK281" s="735"/>
      <c r="QQL281" s="735"/>
      <c r="QQM281" s="735"/>
      <c r="QQN281" s="735"/>
      <c r="QQO281" s="732"/>
      <c r="QQP281" s="732"/>
      <c r="QQQ281" s="732"/>
      <c r="QQR281" s="732"/>
      <c r="QQS281" s="732"/>
      <c r="QQT281" s="732"/>
      <c r="QQU281" s="732"/>
      <c r="QQV281" s="732"/>
      <c r="QQW281" s="732"/>
      <c r="QQX281" s="732"/>
      <c r="QQY281" s="732"/>
      <c r="QQZ281" s="732"/>
      <c r="QRA281" s="732"/>
      <c r="QRB281" s="732"/>
      <c r="QRC281" s="732"/>
      <c r="QRD281" s="732"/>
      <c r="QRE281" s="732"/>
      <c r="QRF281" s="732"/>
      <c r="QRG281" s="732"/>
      <c r="QRH281" s="732"/>
      <c r="QRI281" s="732"/>
      <c r="QRJ281" s="732"/>
      <c r="QRK281" s="732"/>
      <c r="QRL281" s="732"/>
      <c r="QRM281" s="733"/>
      <c r="QRN281" s="733"/>
      <c r="QRO281" s="733"/>
      <c r="QRP281" s="733"/>
      <c r="QRQ281" s="733"/>
      <c r="QRR281" s="732"/>
      <c r="QRS281" s="732"/>
      <c r="QRT281" s="733"/>
      <c r="QRU281" s="733"/>
      <c r="QRV281" s="732"/>
      <c r="QRW281" s="732"/>
      <c r="QRX281" s="733"/>
      <c r="QRY281" s="733"/>
      <c r="QRZ281" s="732"/>
      <c r="QSA281" s="732"/>
      <c r="QSB281" s="732"/>
      <c r="QSC281" s="732"/>
      <c r="QSD281" s="732"/>
      <c r="QSE281" s="732"/>
      <c r="QSF281" s="732"/>
      <c r="QSG281" s="733"/>
      <c r="QSH281" s="733"/>
      <c r="QSI281" s="732"/>
      <c r="QSJ281" s="732"/>
      <c r="QSK281" s="733"/>
      <c r="QSL281" s="733"/>
      <c r="QSM281" s="732"/>
      <c r="QSN281" s="732"/>
      <c r="QSO281" s="732"/>
      <c r="QSP281" s="732"/>
      <c r="QSQ281" s="732"/>
      <c r="QSR281" s="731"/>
      <c r="QSS281" s="734"/>
      <c r="QST281" s="732"/>
      <c r="QSU281" s="732"/>
      <c r="QSV281" s="732"/>
      <c r="QSW281" s="732"/>
      <c r="QSX281" s="732"/>
      <c r="QSY281" s="732"/>
      <c r="QSZ281" s="732"/>
      <c r="QTA281" s="735"/>
      <c r="QTB281" s="735"/>
      <c r="QTC281" s="735"/>
      <c r="QTD281" s="735"/>
      <c r="QTE281" s="735"/>
      <c r="QTF281" s="735"/>
      <c r="QTG281" s="735"/>
      <c r="QTH281" s="735"/>
      <c r="QTI281" s="735"/>
      <c r="QTJ281" s="735"/>
      <c r="QTK281" s="735"/>
      <c r="QTL281" s="735"/>
      <c r="QTM281" s="735"/>
      <c r="QTN281" s="735"/>
      <c r="QTO281" s="735"/>
      <c r="QTP281" s="735"/>
      <c r="QTQ281" s="735"/>
      <c r="QTR281" s="735"/>
      <c r="QTS281" s="735"/>
      <c r="QTT281" s="735"/>
      <c r="QTU281" s="735"/>
      <c r="QTV281" s="735"/>
      <c r="QTW281" s="735"/>
      <c r="QTX281" s="735"/>
      <c r="QTY281" s="735"/>
      <c r="QTZ281" s="735"/>
      <c r="QUA281" s="735"/>
      <c r="QUB281" s="735"/>
      <c r="QUC281" s="735"/>
      <c r="QUD281" s="735"/>
      <c r="QUE281" s="735"/>
      <c r="QUF281" s="735"/>
      <c r="QUG281" s="735"/>
      <c r="QUH281" s="735"/>
      <c r="QUI281" s="735"/>
      <c r="QUJ281" s="735"/>
      <c r="QUK281" s="735"/>
      <c r="QUL281" s="735"/>
      <c r="QUM281" s="735"/>
      <c r="QUN281" s="735"/>
      <c r="QUO281" s="735"/>
      <c r="QUP281" s="735"/>
      <c r="QUQ281" s="735"/>
      <c r="QUR281" s="735"/>
      <c r="QUS281" s="732"/>
      <c r="QUT281" s="732"/>
      <c r="QUU281" s="732"/>
      <c r="QUV281" s="732"/>
      <c r="QUW281" s="732"/>
      <c r="QUX281" s="732"/>
      <c r="QUY281" s="732"/>
      <c r="QUZ281" s="732"/>
      <c r="QVA281" s="732"/>
      <c r="QVB281" s="732"/>
      <c r="QVC281" s="732"/>
      <c r="QVD281" s="732"/>
      <c r="QVE281" s="732"/>
      <c r="QVF281" s="732"/>
      <c r="QVG281" s="732"/>
      <c r="QVH281" s="732"/>
      <c r="QVI281" s="732"/>
      <c r="QVJ281" s="732"/>
      <c r="QVK281" s="732"/>
      <c r="QVL281" s="732"/>
      <c r="QVM281" s="732"/>
      <c r="QVN281" s="732"/>
      <c r="QVO281" s="732"/>
      <c r="QVP281" s="732"/>
      <c r="QVQ281" s="733"/>
      <c r="QVR281" s="733"/>
      <c r="QVS281" s="733"/>
      <c r="QVT281" s="733"/>
      <c r="QVU281" s="733"/>
      <c r="QVV281" s="732"/>
      <c r="QVW281" s="732"/>
      <c r="QVX281" s="733"/>
      <c r="QVY281" s="733"/>
      <c r="QVZ281" s="732"/>
      <c r="QWA281" s="732"/>
      <c r="QWB281" s="733"/>
      <c r="QWC281" s="733"/>
      <c r="QWD281" s="732"/>
      <c r="QWE281" s="732"/>
      <c r="QWF281" s="732"/>
      <c r="QWG281" s="732"/>
      <c r="QWH281" s="732"/>
      <c r="QWI281" s="732"/>
      <c r="QWJ281" s="732"/>
      <c r="QWK281" s="733"/>
      <c r="QWL281" s="733"/>
      <c r="QWM281" s="732"/>
      <c r="QWN281" s="732"/>
      <c r="QWO281" s="733"/>
      <c r="QWP281" s="733"/>
      <c r="QWQ281" s="732"/>
      <c r="QWR281" s="732"/>
      <c r="QWS281" s="732"/>
      <c r="QWT281" s="732"/>
      <c r="QWU281" s="732"/>
      <c r="QWV281" s="731"/>
      <c r="QWW281" s="734"/>
      <c r="QWX281" s="732"/>
      <c r="QWY281" s="732"/>
      <c r="QWZ281" s="732"/>
      <c r="QXA281" s="732"/>
      <c r="QXB281" s="732"/>
      <c r="QXC281" s="732"/>
      <c r="QXD281" s="732"/>
      <c r="QXE281" s="735"/>
      <c r="QXF281" s="735"/>
      <c r="QXG281" s="735"/>
      <c r="QXH281" s="735"/>
      <c r="QXI281" s="735"/>
      <c r="QXJ281" s="735"/>
      <c r="QXK281" s="735"/>
      <c r="QXL281" s="735"/>
      <c r="QXM281" s="735"/>
      <c r="QXN281" s="735"/>
      <c r="QXO281" s="735"/>
      <c r="QXP281" s="735"/>
      <c r="QXQ281" s="735"/>
      <c r="QXR281" s="735"/>
      <c r="QXS281" s="735"/>
      <c r="QXT281" s="735"/>
      <c r="QXU281" s="735"/>
      <c r="QXV281" s="735"/>
      <c r="QXW281" s="735"/>
      <c r="QXX281" s="735"/>
      <c r="QXY281" s="735"/>
      <c r="QXZ281" s="735"/>
      <c r="QYA281" s="735"/>
      <c r="QYB281" s="735"/>
      <c r="QYC281" s="735"/>
      <c r="QYD281" s="735"/>
      <c r="QYE281" s="735"/>
      <c r="QYF281" s="735"/>
      <c r="QYG281" s="735"/>
      <c r="QYH281" s="735"/>
      <c r="QYI281" s="735"/>
      <c r="QYJ281" s="735"/>
      <c r="QYK281" s="735"/>
      <c r="QYL281" s="735"/>
      <c r="QYM281" s="735"/>
      <c r="QYN281" s="735"/>
      <c r="QYO281" s="735"/>
      <c r="QYP281" s="735"/>
      <c r="QYQ281" s="735"/>
      <c r="QYR281" s="735"/>
      <c r="QYS281" s="735"/>
      <c r="QYT281" s="735"/>
      <c r="QYU281" s="735"/>
      <c r="QYV281" s="735"/>
      <c r="QYW281" s="732"/>
      <c r="QYX281" s="732"/>
      <c r="QYY281" s="732"/>
      <c r="QYZ281" s="732"/>
      <c r="QZA281" s="732"/>
      <c r="QZB281" s="732"/>
      <c r="QZC281" s="732"/>
      <c r="QZD281" s="732"/>
      <c r="QZE281" s="732"/>
      <c r="QZF281" s="732"/>
      <c r="QZG281" s="732"/>
      <c r="QZH281" s="732"/>
      <c r="QZI281" s="732"/>
      <c r="QZJ281" s="732"/>
      <c r="QZK281" s="732"/>
      <c r="QZL281" s="732"/>
      <c r="QZM281" s="732"/>
      <c r="QZN281" s="732"/>
      <c r="QZO281" s="732"/>
      <c r="QZP281" s="732"/>
      <c r="QZQ281" s="732"/>
      <c r="QZR281" s="732"/>
      <c r="QZS281" s="732"/>
      <c r="QZT281" s="732"/>
      <c r="QZU281" s="733"/>
      <c r="QZV281" s="733"/>
      <c r="QZW281" s="733"/>
      <c r="QZX281" s="733"/>
      <c r="QZY281" s="733"/>
      <c r="QZZ281" s="732"/>
      <c r="RAA281" s="732"/>
      <c r="RAB281" s="733"/>
      <c r="RAC281" s="733"/>
      <c r="RAD281" s="732"/>
      <c r="RAE281" s="732"/>
      <c r="RAF281" s="733"/>
      <c r="RAG281" s="733"/>
      <c r="RAH281" s="732"/>
      <c r="RAI281" s="732"/>
      <c r="RAJ281" s="732"/>
      <c r="RAK281" s="732"/>
      <c r="RAL281" s="732"/>
      <c r="RAM281" s="732"/>
      <c r="RAN281" s="732"/>
      <c r="RAO281" s="733"/>
      <c r="RAP281" s="733"/>
      <c r="RAQ281" s="732"/>
      <c r="RAR281" s="732"/>
      <c r="RAS281" s="733"/>
      <c r="RAT281" s="733"/>
      <c r="RAU281" s="732"/>
      <c r="RAV281" s="732"/>
      <c r="RAW281" s="732"/>
      <c r="RAX281" s="732"/>
      <c r="RAY281" s="732"/>
      <c r="RAZ281" s="731"/>
      <c r="RBA281" s="734"/>
      <c r="RBB281" s="732"/>
      <c r="RBC281" s="732"/>
      <c r="RBD281" s="732"/>
      <c r="RBE281" s="732"/>
      <c r="RBF281" s="732"/>
      <c r="RBG281" s="732"/>
      <c r="RBH281" s="732"/>
      <c r="RBI281" s="735"/>
      <c r="RBJ281" s="735"/>
      <c r="RBK281" s="735"/>
      <c r="RBL281" s="735"/>
      <c r="RBM281" s="735"/>
      <c r="RBN281" s="735"/>
      <c r="RBO281" s="735"/>
      <c r="RBP281" s="735"/>
      <c r="RBQ281" s="735"/>
      <c r="RBR281" s="735"/>
      <c r="RBS281" s="735"/>
      <c r="RBT281" s="735"/>
      <c r="RBU281" s="735"/>
      <c r="RBV281" s="735"/>
      <c r="RBW281" s="735"/>
      <c r="RBX281" s="735"/>
      <c r="RBY281" s="735"/>
      <c r="RBZ281" s="735"/>
      <c r="RCA281" s="735"/>
      <c r="RCB281" s="735"/>
      <c r="RCC281" s="735"/>
      <c r="RCD281" s="735"/>
      <c r="RCE281" s="735"/>
      <c r="RCF281" s="735"/>
      <c r="RCG281" s="735"/>
      <c r="RCH281" s="735"/>
      <c r="RCI281" s="735"/>
      <c r="RCJ281" s="735"/>
      <c r="RCK281" s="735"/>
      <c r="RCL281" s="735"/>
      <c r="RCM281" s="735"/>
      <c r="RCN281" s="735"/>
      <c r="RCO281" s="735"/>
      <c r="RCP281" s="735"/>
      <c r="RCQ281" s="735"/>
      <c r="RCR281" s="735"/>
      <c r="RCS281" s="735"/>
      <c r="RCT281" s="735"/>
      <c r="RCU281" s="735"/>
      <c r="RCV281" s="735"/>
      <c r="RCW281" s="735"/>
      <c r="RCX281" s="735"/>
      <c r="RCY281" s="735"/>
      <c r="RCZ281" s="735"/>
      <c r="RDA281" s="732"/>
      <c r="RDB281" s="732"/>
      <c r="RDC281" s="732"/>
      <c r="RDD281" s="732"/>
      <c r="RDE281" s="732"/>
      <c r="RDF281" s="732"/>
      <c r="RDG281" s="732"/>
      <c r="RDH281" s="732"/>
      <c r="RDI281" s="732"/>
      <c r="RDJ281" s="732"/>
      <c r="RDK281" s="732"/>
      <c r="RDL281" s="732"/>
      <c r="RDM281" s="732"/>
      <c r="RDN281" s="732"/>
      <c r="RDO281" s="732"/>
      <c r="RDP281" s="732"/>
      <c r="RDQ281" s="732"/>
      <c r="RDR281" s="732"/>
      <c r="RDS281" s="732"/>
      <c r="RDT281" s="732"/>
      <c r="RDU281" s="732"/>
      <c r="RDV281" s="732"/>
      <c r="RDW281" s="732"/>
    </row>
    <row r="282" spans="1:12295" s="355" customFormat="1" ht="75.75" customHeight="1" x14ac:dyDescent="0.3">
      <c r="B282" s="353" t="s">
        <v>345</v>
      </c>
      <c r="C282" s="350" t="s">
        <v>353</v>
      </c>
      <c r="D282" s="869">
        <f t="shared" ref="D282:D290" si="866">SUM(E282:G282)</f>
        <v>475734.52766999998</v>
      </c>
      <c r="E282" s="869">
        <f>E283</f>
        <v>0</v>
      </c>
      <c r="F282" s="869"/>
      <c r="G282" s="869">
        <f>G283</f>
        <v>475734.52766999998</v>
      </c>
      <c r="H282" s="869"/>
      <c r="I282" s="871"/>
      <c r="J282" s="869">
        <v>0</v>
      </c>
      <c r="K282" s="869">
        <f>SUM(M282:Q282)</f>
        <v>475734.52766999998</v>
      </c>
      <c r="L282" s="762">
        <f t="shared" si="823"/>
        <v>1</v>
      </c>
      <c r="M282" s="869">
        <f>M283</f>
        <v>0</v>
      </c>
      <c r="N282" s="696"/>
      <c r="O282" s="757"/>
      <c r="P282" s="696"/>
      <c r="Q282" s="757">
        <f>Q283</f>
        <v>475734.52766999998</v>
      </c>
      <c r="R282" s="762">
        <f>Q282/D282</f>
        <v>1</v>
      </c>
      <c r="S282" s="757"/>
      <c r="T282" s="696"/>
      <c r="U282" s="757"/>
      <c r="V282" s="757">
        <f t="shared" si="522"/>
        <v>0</v>
      </c>
      <c r="W282" s="757"/>
      <c r="X282" s="757"/>
      <c r="Y282" s="757"/>
      <c r="Z282" s="757">
        <f t="shared" si="520"/>
        <v>0</v>
      </c>
      <c r="AA282" s="757">
        <f>E282</f>
        <v>0</v>
      </c>
      <c r="AB282" s="757">
        <f>H282</f>
        <v>0</v>
      </c>
      <c r="AC282" s="757"/>
      <c r="AD282" s="696"/>
      <c r="AE282" s="869">
        <f>AK282</f>
        <v>459204.62883</v>
      </c>
      <c r="AF282" s="762">
        <f t="shared" si="824"/>
        <v>0.9652539433684616</v>
      </c>
      <c r="AG282" s="869">
        <f>AG283</f>
        <v>0</v>
      </c>
      <c r="AH282" s="762"/>
      <c r="AI282" s="757">
        <v>0</v>
      </c>
      <c r="AJ282" s="696">
        <v>0</v>
      </c>
      <c r="AK282" s="757">
        <f>AK283</f>
        <v>459204.62883</v>
      </c>
      <c r="AL282" s="762">
        <f t="shared" ref="AL282:AL285" si="867">AK282/D282</f>
        <v>0.9652539433684616</v>
      </c>
      <c r="AM282" s="757">
        <v>0</v>
      </c>
      <c r="AN282" s="696">
        <v>0</v>
      </c>
      <c r="AO282" s="757">
        <v>0</v>
      </c>
      <c r="AP282" s="757">
        <v>0</v>
      </c>
      <c r="AQ282" s="696">
        <v>0</v>
      </c>
      <c r="AR282" s="869">
        <f>AR283</f>
        <v>475734.52766999998</v>
      </c>
      <c r="AS282" s="762">
        <f t="shared" si="825"/>
        <v>1</v>
      </c>
      <c r="AT282" s="869">
        <f>AT283</f>
        <v>0</v>
      </c>
      <c r="AU282" s="762"/>
      <c r="AV282" s="757"/>
      <c r="AW282" s="762"/>
      <c r="AX282" s="869">
        <f>AX285</f>
        <v>475734.52766999998</v>
      </c>
      <c r="AY282" s="762">
        <f t="shared" si="826"/>
        <v>1</v>
      </c>
      <c r="AZ282" s="757"/>
      <c r="BA282" s="762"/>
      <c r="BB282" s="757"/>
      <c r="BC282" s="757"/>
      <c r="BD282" s="757"/>
      <c r="BE282" s="757" t="e">
        <f>BF282</f>
        <v>#REF!</v>
      </c>
      <c r="BF282" s="757" t="e">
        <f>BF285</f>
        <v>#REF!</v>
      </c>
      <c r="BG282" s="757"/>
      <c r="BH282" s="757"/>
      <c r="BI282" s="757"/>
      <c r="BJ282" s="757">
        <f t="shared" ref="BJ282:BJ295" si="868">BK282+BL282+BM282</f>
        <v>0</v>
      </c>
      <c r="BK282" s="757"/>
      <c r="BL282" s="757"/>
      <c r="BM282" s="757"/>
      <c r="BN282" s="757">
        <f>SUM(BO282:BQ282)</f>
        <v>475734.52766999998</v>
      </c>
      <c r="BO282" s="757">
        <f>BO283</f>
        <v>0</v>
      </c>
      <c r="BP282" s="757"/>
      <c r="BQ282" s="757">
        <f>AX282</f>
        <v>475734.52766999998</v>
      </c>
      <c r="BR282" s="757"/>
      <c r="BS282" s="757"/>
      <c r="BT282" s="757">
        <v>0</v>
      </c>
      <c r="BU282" s="757">
        <f>SUM(BV282:BX282)</f>
        <v>475734.52766999998</v>
      </c>
      <c r="BV282" s="757">
        <f>BV283</f>
        <v>0</v>
      </c>
      <c r="BW282" s="757"/>
      <c r="BX282" s="757">
        <f>BQ282</f>
        <v>475734.52766999998</v>
      </c>
      <c r="BY282" s="757"/>
      <c r="BZ282" s="354"/>
      <c r="CE282" s="762"/>
    </row>
    <row r="283" spans="1:12295" s="68" customFormat="1" ht="57.75" customHeight="1" x14ac:dyDescent="0.3">
      <c r="B283" s="200"/>
      <c r="C283" s="97" t="s">
        <v>31</v>
      </c>
      <c r="D283" s="166">
        <f t="shared" si="866"/>
        <v>475734.52766999998</v>
      </c>
      <c r="E283" s="166">
        <v>0</v>
      </c>
      <c r="F283" s="166"/>
      <c r="G283" s="166">
        <f>G285</f>
        <v>475734.52766999998</v>
      </c>
      <c r="H283" s="166"/>
      <c r="I283" s="166"/>
      <c r="J283" s="166">
        <v>0</v>
      </c>
      <c r="K283" s="166">
        <f>SUM(M283:Q283)</f>
        <v>475734.52766999998</v>
      </c>
      <c r="L283" s="695">
        <f t="shared" si="823"/>
        <v>1</v>
      </c>
      <c r="M283" s="166">
        <v>0</v>
      </c>
      <c r="N283" s="683"/>
      <c r="O283" s="622"/>
      <c r="P283" s="683"/>
      <c r="Q283" s="622">
        <f>Q285</f>
        <v>475734.52766999998</v>
      </c>
      <c r="R283" s="695">
        <f>Q283/D283</f>
        <v>1</v>
      </c>
      <c r="S283" s="622"/>
      <c r="T283" s="683"/>
      <c r="U283" s="622"/>
      <c r="V283" s="622" t="e">
        <f>W283+X283+Y283</f>
        <v>#REF!</v>
      </c>
      <c r="W283" s="622" t="e">
        <f>#REF!+#REF!</f>
        <v>#REF!</v>
      </c>
      <c r="X283" s="622" t="e">
        <f>#REF!+#REF!</f>
        <v>#REF!</v>
      </c>
      <c r="Y283" s="622" t="e">
        <f>#REF!+#REF!</f>
        <v>#REF!</v>
      </c>
      <c r="Z283" s="622" t="e">
        <f>AA283+AB283+AC283</f>
        <v>#REF!</v>
      </c>
      <c r="AA283" s="622" t="e">
        <f>#REF!+#REF!</f>
        <v>#REF!</v>
      </c>
      <c r="AB283" s="622" t="e">
        <f>#REF!+#REF!</f>
        <v>#REF!</v>
      </c>
      <c r="AC283" s="622" t="e">
        <f>#REF!+#REF!</f>
        <v>#REF!</v>
      </c>
      <c r="AD283" s="683"/>
      <c r="AE283" s="166">
        <f t="shared" ref="AE283:AE290" si="869">SUM(AG283:AK283)</f>
        <v>459204.62883</v>
      </c>
      <c r="AF283" s="695">
        <f t="shared" si="824"/>
        <v>0.9652539433684616</v>
      </c>
      <c r="AG283" s="166">
        <v>0</v>
      </c>
      <c r="AH283" s="695"/>
      <c r="AI283" s="622"/>
      <c r="AJ283" s="683"/>
      <c r="AK283" s="622">
        <f>AK285</f>
        <v>459204.62883</v>
      </c>
      <c r="AL283" s="695">
        <f t="shared" si="867"/>
        <v>0.9652539433684616</v>
      </c>
      <c r="AM283" s="622"/>
      <c r="AN283" s="683"/>
      <c r="AO283" s="622"/>
      <c r="AP283" s="622">
        <v>0</v>
      </c>
      <c r="AQ283" s="683"/>
      <c r="AR283" s="166">
        <f>AR285</f>
        <v>475734.52766999998</v>
      </c>
      <c r="AS283" s="695">
        <f t="shared" si="825"/>
        <v>1</v>
      </c>
      <c r="AT283" s="166">
        <f>AT285</f>
        <v>0</v>
      </c>
      <c r="AU283" s="695"/>
      <c r="AV283" s="622"/>
      <c r="AW283" s="695"/>
      <c r="AX283" s="166">
        <f>AX285</f>
        <v>475734.52766999998</v>
      </c>
      <c r="AY283" s="695">
        <f t="shared" si="826"/>
        <v>1</v>
      </c>
      <c r="AZ283" s="622"/>
      <c r="BA283" s="695"/>
      <c r="BB283" s="622"/>
      <c r="BC283" s="622" t="e">
        <f>#REF!+#REF!</f>
        <v>#REF!</v>
      </c>
      <c r="BD283" s="622" t="e">
        <f>#REF!+#REF!</f>
        <v>#REF!</v>
      </c>
      <c r="BE283" s="622" t="e">
        <f>BF283+BH283+BI283</f>
        <v>#REF!</v>
      </c>
      <c r="BF283" s="622" t="e">
        <f>BF285+#REF!</f>
        <v>#REF!</v>
      </c>
      <c r="BG283" s="622"/>
      <c r="BH283" s="622" t="e">
        <f>BH285+#REF!</f>
        <v>#REF!</v>
      </c>
      <c r="BI283" s="622" t="e">
        <f>#REF!+#REF!</f>
        <v>#REF!</v>
      </c>
      <c r="BJ283" s="622" t="e">
        <f>BK283+BL283+BM283</f>
        <v>#REF!</v>
      </c>
      <c r="BK283" s="622" t="e">
        <f>BK285+#REF!</f>
        <v>#REF!</v>
      </c>
      <c r="BL283" s="622" t="e">
        <f>BL285+#REF!</f>
        <v>#REF!</v>
      </c>
      <c r="BM283" s="622" t="e">
        <f>#REF!+#REF!</f>
        <v>#REF!</v>
      </c>
      <c r="BN283" s="622">
        <f>BQ283</f>
        <v>475734.52766999998</v>
      </c>
      <c r="BO283" s="622"/>
      <c r="BP283" s="622"/>
      <c r="BQ283" s="622">
        <f>AX283</f>
        <v>475734.52766999998</v>
      </c>
      <c r="BR283" s="622"/>
      <c r="BS283" s="622"/>
      <c r="BT283" s="622">
        <v>0</v>
      </c>
      <c r="BU283" s="622">
        <f>BX283</f>
        <v>475734.52766999998</v>
      </c>
      <c r="BV283" s="543"/>
      <c r="BW283" s="543"/>
      <c r="BX283" s="543">
        <f>BQ283</f>
        <v>475734.52766999998</v>
      </c>
      <c r="BY283" s="435"/>
      <c r="BZ283" s="435"/>
      <c r="CE283" s="695"/>
    </row>
    <row r="284" spans="1:12295" s="359" customFormat="1" ht="121.5" hidden="1" customHeight="1" x14ac:dyDescent="0.3">
      <c r="B284" s="356" t="s">
        <v>7</v>
      </c>
      <c r="C284" s="357" t="s">
        <v>340</v>
      </c>
      <c r="D284" s="870">
        <f t="shared" si="866"/>
        <v>475734.52766999998</v>
      </c>
      <c r="E284" s="870">
        <f>E285</f>
        <v>0</v>
      </c>
      <c r="F284" s="870"/>
      <c r="G284" s="870">
        <f>G285</f>
        <v>475734.52766999998</v>
      </c>
      <c r="H284" s="870"/>
      <c r="I284" s="870"/>
      <c r="J284" s="870"/>
      <c r="K284" s="872">
        <f>SUM(M284:Q284)</f>
        <v>475734.52766999998</v>
      </c>
      <c r="L284" s="695">
        <f t="shared" si="823"/>
        <v>1</v>
      </c>
      <c r="M284" s="870">
        <f>M285</f>
        <v>0</v>
      </c>
      <c r="N284" s="421"/>
      <c r="O284" s="358"/>
      <c r="P284" s="421"/>
      <c r="Q284" s="358">
        <f>Q285</f>
        <v>475734.52766999998</v>
      </c>
      <c r="R284" s="421"/>
      <c r="S284" s="358"/>
      <c r="T284" s="421"/>
      <c r="U284" s="358"/>
      <c r="V284" s="358"/>
      <c r="W284" s="358"/>
      <c r="X284" s="358"/>
      <c r="Y284" s="358"/>
      <c r="Z284" s="358"/>
      <c r="AA284" s="358"/>
      <c r="AB284" s="358"/>
      <c r="AC284" s="358"/>
      <c r="AD284" s="421"/>
      <c r="AE284" s="870">
        <f t="shared" si="869"/>
        <v>459204.62883</v>
      </c>
      <c r="AF284" s="695">
        <f t="shared" si="824"/>
        <v>0.9652539433684616</v>
      </c>
      <c r="AG284" s="870">
        <f>AG285</f>
        <v>0</v>
      </c>
      <c r="AH284" s="695"/>
      <c r="AI284" s="358"/>
      <c r="AJ284" s="421"/>
      <c r="AK284" s="358">
        <f>AK285</f>
        <v>459204.62883</v>
      </c>
      <c r="AL284" s="695">
        <f t="shared" si="867"/>
        <v>0.9652539433684616</v>
      </c>
      <c r="AM284" s="358"/>
      <c r="AN284" s="421"/>
      <c r="AO284" s="358"/>
      <c r="AP284" s="358"/>
      <c r="AQ284" s="421"/>
      <c r="AR284" s="872" t="e">
        <f>SUM(AT284:AX284)</f>
        <v>#DIV/0!</v>
      </c>
      <c r="AS284" s="695" t="e">
        <f t="shared" si="825"/>
        <v>#DIV/0!</v>
      </c>
      <c r="AT284" s="870">
        <f>AT285</f>
        <v>0</v>
      </c>
      <c r="AU284" s="695" t="e">
        <f t="shared" ref="AU284" si="870">AT284/E284</f>
        <v>#DIV/0!</v>
      </c>
      <c r="AV284" s="358"/>
      <c r="AW284" s="695" t="e">
        <f t="shared" ref="AW284" si="871">AV284/F284</f>
        <v>#DIV/0!</v>
      </c>
      <c r="AX284" s="870">
        <f>AX285</f>
        <v>475734.52766999998</v>
      </c>
      <c r="AY284" s="695">
        <f t="shared" si="826"/>
        <v>1</v>
      </c>
      <c r="AZ284" s="358"/>
      <c r="BA284" s="695"/>
      <c r="BB284" s="358"/>
      <c r="BC284" s="358"/>
      <c r="BD284" s="358"/>
      <c r="BE284" s="625" t="e">
        <f>BF284</f>
        <v>#REF!</v>
      </c>
      <c r="BF284" s="358" t="e">
        <f>BF285</f>
        <v>#REF!</v>
      </c>
      <c r="BG284" s="358"/>
      <c r="BH284" s="358"/>
      <c r="BI284" s="358"/>
      <c r="BJ284" s="358"/>
      <c r="BK284" s="358"/>
      <c r="BL284" s="358"/>
      <c r="BM284" s="358"/>
      <c r="BN284" s="358"/>
      <c r="BO284" s="358"/>
      <c r="BP284" s="358"/>
      <c r="BQ284" s="358"/>
      <c r="BR284" s="358"/>
      <c r="BS284" s="358"/>
      <c r="BT284" s="358"/>
      <c r="BU284" s="625"/>
      <c r="BV284" s="358"/>
      <c r="BW284" s="358"/>
      <c r="BX284" s="358"/>
      <c r="BY284" s="358"/>
      <c r="BZ284" s="358"/>
      <c r="CE284" s="695" t="e">
        <f t="shared" si="829"/>
        <v>#DIV/0!</v>
      </c>
    </row>
    <row r="285" spans="1:12295" s="70" customFormat="1" ht="224.25" customHeight="1" x14ac:dyDescent="0.3">
      <c r="A285" s="370"/>
      <c r="B285" s="398" t="s">
        <v>34</v>
      </c>
      <c r="C285" s="398" t="s">
        <v>402</v>
      </c>
      <c r="D285" s="375">
        <f>G285</f>
        <v>475734.52766999998</v>
      </c>
      <c r="E285" s="375">
        <v>0</v>
      </c>
      <c r="F285" s="375"/>
      <c r="G285" s="375">
        <f>SUM(G286:G287)</f>
        <v>475734.52766999998</v>
      </c>
      <c r="H285" s="375"/>
      <c r="I285" s="375"/>
      <c r="J285" s="375">
        <v>0</v>
      </c>
      <c r="K285" s="375">
        <f>SUM(M285:Q285)</f>
        <v>475734.52766999998</v>
      </c>
      <c r="L285" s="736">
        <f t="shared" si="823"/>
        <v>1</v>
      </c>
      <c r="M285" s="375">
        <v>0</v>
      </c>
      <c r="N285" s="421"/>
      <c r="O285" s="376"/>
      <c r="P285" s="421"/>
      <c r="Q285" s="375">
        <f>Q286+Q287</f>
        <v>475734.52766999998</v>
      </c>
      <c r="R285" s="736">
        <f>Q285/G285</f>
        <v>1</v>
      </c>
      <c r="S285" s="376"/>
      <c r="T285" s="421"/>
      <c r="U285" s="376"/>
      <c r="V285" s="376">
        <f t="shared" si="522"/>
        <v>0</v>
      </c>
      <c r="W285" s="376"/>
      <c r="X285" s="376"/>
      <c r="Y285" s="376"/>
      <c r="Z285" s="376">
        <f t="shared" si="520"/>
        <v>0</v>
      </c>
      <c r="AA285" s="376">
        <f t="shared" ref="AA285" si="872">E285</f>
        <v>0</v>
      </c>
      <c r="AB285" s="376">
        <f t="shared" ref="AB285:AB293" si="873">H285</f>
        <v>0</v>
      </c>
      <c r="AC285" s="376"/>
      <c r="AD285" s="421"/>
      <c r="AE285" s="375">
        <f t="shared" si="869"/>
        <v>459204.62883</v>
      </c>
      <c r="AF285" s="736">
        <f t="shared" si="824"/>
        <v>0.9652539433684616</v>
      </c>
      <c r="AG285" s="375">
        <v>0</v>
      </c>
      <c r="AH285" s="736"/>
      <c r="AI285" s="376"/>
      <c r="AJ285" s="421"/>
      <c r="AK285" s="376">
        <f>AK286+AK287</f>
        <v>459204.62883</v>
      </c>
      <c r="AL285" s="736">
        <f t="shared" si="867"/>
        <v>0.9652539433684616</v>
      </c>
      <c r="AM285" s="376"/>
      <c r="AN285" s="421"/>
      <c r="AO285" s="376"/>
      <c r="AP285" s="376">
        <v>0</v>
      </c>
      <c r="AQ285" s="421"/>
      <c r="AR285" s="375">
        <f>AX285</f>
        <v>475734.52766999998</v>
      </c>
      <c r="AS285" s="736">
        <f t="shared" si="825"/>
        <v>1</v>
      </c>
      <c r="AT285" s="375"/>
      <c r="AU285" s="736"/>
      <c r="AV285" s="376"/>
      <c r="AW285" s="736"/>
      <c r="AX285" s="375">
        <f>AX286+AX287</f>
        <v>475734.52766999998</v>
      </c>
      <c r="AY285" s="736">
        <f t="shared" si="826"/>
        <v>1</v>
      </c>
      <c r="AZ285" s="376"/>
      <c r="BA285" s="736"/>
      <c r="BB285" s="376"/>
      <c r="BC285" s="376"/>
      <c r="BD285" s="376"/>
      <c r="BE285" s="376" t="e">
        <f>BF285</f>
        <v>#REF!</v>
      </c>
      <c r="BF285" s="376" t="e">
        <f>SUM(#REF!)</f>
        <v>#REF!</v>
      </c>
      <c r="BG285" s="376"/>
      <c r="BH285" s="376"/>
      <c r="BI285" s="376"/>
      <c r="BJ285" s="376">
        <f t="shared" si="868"/>
        <v>0</v>
      </c>
      <c r="BK285" s="376"/>
      <c r="BL285" s="376"/>
      <c r="BM285" s="376"/>
      <c r="BN285" s="376">
        <f>BQ285</f>
        <v>475734.52766999998</v>
      </c>
      <c r="BO285" s="376"/>
      <c r="BP285" s="376"/>
      <c r="BQ285" s="376">
        <f>AX285</f>
        <v>475734.52766999998</v>
      </c>
      <c r="BR285" s="376"/>
      <c r="BS285" s="376"/>
      <c r="BT285" s="376">
        <v>0</v>
      </c>
      <c r="BU285" s="376">
        <f>BX285</f>
        <v>475734.52766999998</v>
      </c>
      <c r="BV285" s="376"/>
      <c r="BW285" s="376"/>
      <c r="BX285" s="376">
        <f>BQ285</f>
        <v>475734.52766999998</v>
      </c>
      <c r="BY285" s="376"/>
      <c r="BZ285" s="370"/>
      <c r="CA285" s="376"/>
      <c r="CB285" s="376"/>
      <c r="CC285" s="376"/>
      <c r="CD285" s="376"/>
      <c r="CE285" s="736"/>
      <c r="CF285" s="376"/>
      <c r="CG285" s="376"/>
      <c r="CH285" s="376"/>
      <c r="CI285" s="376"/>
      <c r="CJ285" s="376"/>
      <c r="CK285" s="376"/>
      <c r="CL285" s="376"/>
      <c r="CM285" s="376"/>
      <c r="CN285" s="376"/>
      <c r="CO285" s="377"/>
      <c r="CP285" s="377"/>
      <c r="CQ285" s="377"/>
      <c r="CR285" s="377"/>
      <c r="CS285" s="377"/>
      <c r="CT285" s="376"/>
      <c r="CU285" s="376"/>
      <c r="CV285" s="377"/>
      <c r="CW285" s="377"/>
      <c r="CX285" s="376"/>
      <c r="CY285" s="376"/>
      <c r="CZ285" s="377"/>
      <c r="DA285" s="377"/>
      <c r="DB285" s="376"/>
      <c r="DC285" s="376"/>
      <c r="DD285" s="376"/>
      <c r="DE285" s="376"/>
      <c r="DF285" s="376"/>
      <c r="DG285" s="376"/>
      <c r="DH285" s="376"/>
      <c r="DI285" s="377"/>
      <c r="DJ285" s="377"/>
      <c r="DK285" s="376"/>
      <c r="DL285" s="376"/>
      <c r="DM285" s="377"/>
      <c r="DN285" s="377"/>
      <c r="DO285" s="376"/>
      <c r="DP285" s="376"/>
      <c r="DQ285" s="376"/>
      <c r="DR285" s="376"/>
      <c r="DS285" s="376"/>
      <c r="DT285" s="370"/>
      <c r="DU285" s="396"/>
      <c r="DV285" s="376"/>
      <c r="DW285" s="376"/>
      <c r="DX285" s="376"/>
      <c r="DY285" s="376"/>
      <c r="DZ285" s="376"/>
      <c r="EA285" s="376"/>
      <c r="EB285" s="376"/>
      <c r="EC285" s="375"/>
      <c r="ED285" s="375"/>
      <c r="EE285" s="375"/>
      <c r="EF285" s="375"/>
      <c r="EG285" s="375"/>
      <c r="EH285" s="375"/>
      <c r="EI285" s="375"/>
      <c r="EJ285" s="375"/>
      <c r="EK285" s="375"/>
      <c r="EL285" s="375"/>
      <c r="EM285" s="375"/>
      <c r="EN285" s="375"/>
      <c r="EO285" s="375"/>
      <c r="EP285" s="375"/>
      <c r="EQ285" s="375"/>
      <c r="ER285" s="375"/>
      <c r="ES285" s="375"/>
      <c r="ET285" s="375"/>
      <c r="EU285" s="375"/>
      <c r="EV285" s="375"/>
      <c r="EW285" s="375"/>
      <c r="EX285" s="375"/>
      <c r="EY285" s="375"/>
      <c r="EZ285" s="375"/>
      <c r="FA285" s="375"/>
      <c r="FB285" s="375"/>
      <c r="FC285" s="375"/>
      <c r="FD285" s="375"/>
      <c r="FE285" s="375"/>
      <c r="FF285" s="375"/>
      <c r="FG285" s="375"/>
      <c r="FH285" s="375"/>
      <c r="FI285" s="375"/>
      <c r="FJ285" s="375"/>
      <c r="FK285" s="375"/>
      <c r="FL285" s="375"/>
      <c r="FM285" s="375"/>
      <c r="FN285" s="375"/>
      <c r="FO285" s="375"/>
      <c r="FP285" s="375"/>
      <c r="FQ285" s="375"/>
      <c r="FR285" s="375"/>
      <c r="FS285" s="375"/>
      <c r="FT285" s="375"/>
      <c r="FU285" s="376"/>
      <c r="FV285" s="376"/>
      <c r="FW285" s="376"/>
      <c r="FX285" s="376"/>
      <c r="FY285" s="376"/>
      <c r="FZ285" s="376"/>
      <c r="GA285" s="376"/>
      <c r="GB285" s="376"/>
      <c r="GC285" s="376"/>
      <c r="GD285" s="376"/>
      <c r="GE285" s="376"/>
      <c r="GF285" s="376"/>
      <c r="GG285" s="376"/>
      <c r="GH285" s="376"/>
      <c r="GI285" s="376"/>
      <c r="GJ285" s="376"/>
      <c r="GK285" s="376"/>
      <c r="GL285" s="376"/>
      <c r="GM285" s="376"/>
      <c r="GN285" s="376"/>
      <c r="GO285" s="376"/>
      <c r="GP285" s="376"/>
      <c r="GQ285" s="376"/>
      <c r="GR285" s="376"/>
      <c r="GS285" s="377"/>
      <c r="GT285" s="377"/>
      <c r="GU285" s="377"/>
      <c r="GV285" s="377"/>
      <c r="GW285" s="377"/>
      <c r="GX285" s="376"/>
      <c r="GY285" s="376"/>
      <c r="GZ285" s="377"/>
      <c r="HA285" s="377"/>
      <c r="HB285" s="376"/>
      <c r="HC285" s="376"/>
      <c r="HD285" s="377"/>
      <c r="HE285" s="377"/>
      <c r="HF285" s="376"/>
      <c r="HG285" s="376"/>
      <c r="HH285" s="376"/>
      <c r="HI285" s="376"/>
      <c r="HJ285" s="376"/>
      <c r="HK285" s="376"/>
      <c r="HL285" s="376"/>
      <c r="HM285" s="377"/>
      <c r="HN285" s="377"/>
      <c r="HO285" s="376"/>
      <c r="HP285" s="376"/>
      <c r="HQ285" s="377"/>
      <c r="HR285" s="377"/>
      <c r="HS285" s="376"/>
      <c r="HT285" s="376"/>
      <c r="HU285" s="376"/>
      <c r="HV285" s="376"/>
      <c r="HW285" s="376"/>
      <c r="HX285" s="370"/>
      <c r="HY285" s="396"/>
      <c r="HZ285" s="376"/>
      <c r="IA285" s="376"/>
      <c r="IB285" s="376"/>
      <c r="IC285" s="376"/>
      <c r="ID285" s="376"/>
      <c r="IE285" s="376"/>
      <c r="IF285" s="376"/>
      <c r="IG285" s="375"/>
      <c r="IH285" s="375"/>
      <c r="II285" s="375"/>
      <c r="IJ285" s="375"/>
      <c r="IK285" s="375"/>
      <c r="IL285" s="375"/>
      <c r="IM285" s="375"/>
      <c r="IN285" s="375"/>
      <c r="IO285" s="375"/>
      <c r="IP285" s="375"/>
      <c r="IQ285" s="375"/>
      <c r="IR285" s="375"/>
      <c r="IS285" s="375"/>
      <c r="IT285" s="375"/>
      <c r="IU285" s="375"/>
      <c r="IV285" s="375"/>
      <c r="IW285" s="375"/>
      <c r="IX285" s="375"/>
      <c r="IY285" s="375"/>
      <c r="IZ285" s="375"/>
      <c r="JA285" s="375"/>
      <c r="JB285" s="375"/>
      <c r="JC285" s="375"/>
      <c r="JD285" s="375"/>
      <c r="JE285" s="375"/>
      <c r="JF285" s="375"/>
      <c r="JG285" s="375"/>
      <c r="JH285" s="375"/>
      <c r="JI285" s="375"/>
      <c r="JJ285" s="375"/>
      <c r="JK285" s="375"/>
      <c r="JL285" s="375"/>
      <c r="JM285" s="375"/>
      <c r="JN285" s="375"/>
      <c r="JO285" s="375"/>
      <c r="JP285" s="375"/>
      <c r="JQ285" s="375"/>
      <c r="JR285" s="375"/>
      <c r="JS285" s="375"/>
      <c r="JT285" s="375"/>
      <c r="JU285" s="375"/>
      <c r="JV285" s="375"/>
      <c r="JW285" s="375"/>
      <c r="JX285" s="375"/>
      <c r="JY285" s="376"/>
      <c r="JZ285" s="376"/>
      <c r="KA285" s="376"/>
      <c r="KB285" s="376"/>
      <c r="KC285" s="376"/>
      <c r="KD285" s="376"/>
      <c r="KE285" s="376"/>
      <c r="KF285" s="376"/>
      <c r="KG285" s="376"/>
      <c r="KH285" s="376"/>
      <c r="KI285" s="376"/>
      <c r="KJ285" s="376"/>
      <c r="KK285" s="376"/>
      <c r="KL285" s="376"/>
      <c r="KM285" s="376"/>
      <c r="KN285" s="376"/>
      <c r="KO285" s="376"/>
      <c r="KP285" s="376"/>
      <c r="KQ285" s="376"/>
      <c r="KR285" s="376"/>
      <c r="KS285" s="376"/>
      <c r="KT285" s="376"/>
      <c r="KU285" s="376"/>
      <c r="KV285" s="376"/>
      <c r="KW285" s="377"/>
      <c r="KX285" s="377"/>
      <c r="KY285" s="377"/>
      <c r="KZ285" s="377"/>
      <c r="LA285" s="377"/>
      <c r="LB285" s="376"/>
      <c r="LC285" s="376"/>
      <c r="LD285" s="377"/>
      <c r="LE285" s="377"/>
      <c r="LF285" s="376"/>
      <c r="LG285" s="376"/>
      <c r="LH285" s="377"/>
      <c r="LI285" s="377"/>
      <c r="LJ285" s="376"/>
      <c r="LK285" s="376"/>
      <c r="LL285" s="376"/>
      <c r="LM285" s="376"/>
      <c r="LN285" s="376"/>
      <c r="LO285" s="376"/>
      <c r="LP285" s="376"/>
      <c r="LQ285" s="377"/>
      <c r="LR285" s="377"/>
      <c r="LS285" s="376"/>
      <c r="LT285" s="376"/>
      <c r="LU285" s="377"/>
      <c r="LV285" s="377"/>
      <c r="LW285" s="376"/>
      <c r="LX285" s="376"/>
      <c r="LY285" s="376"/>
      <c r="LZ285" s="376"/>
      <c r="MA285" s="376"/>
      <c r="MB285" s="370"/>
      <c r="MC285" s="396"/>
      <c r="MD285" s="376"/>
      <c r="ME285" s="376"/>
      <c r="MF285" s="376"/>
      <c r="MG285" s="376"/>
      <c r="MH285" s="376"/>
      <c r="MI285" s="376"/>
      <c r="MJ285" s="376"/>
      <c r="MK285" s="375"/>
      <c r="ML285" s="375"/>
      <c r="MM285" s="375"/>
      <c r="MN285" s="375"/>
      <c r="MO285" s="375"/>
      <c r="MP285" s="375"/>
      <c r="MQ285" s="375"/>
      <c r="MR285" s="375"/>
      <c r="MS285" s="375"/>
      <c r="MT285" s="375"/>
      <c r="MU285" s="375"/>
      <c r="MV285" s="375"/>
      <c r="MW285" s="375"/>
      <c r="MX285" s="375"/>
      <c r="MY285" s="375"/>
      <c r="MZ285" s="375"/>
      <c r="NA285" s="375"/>
      <c r="NB285" s="375"/>
      <c r="NC285" s="375"/>
      <c r="ND285" s="375"/>
      <c r="NE285" s="375"/>
      <c r="NF285" s="375"/>
      <c r="NG285" s="375"/>
      <c r="NH285" s="375"/>
      <c r="NI285" s="375"/>
      <c r="NJ285" s="375"/>
      <c r="NK285" s="375"/>
      <c r="NL285" s="375"/>
      <c r="NM285" s="375"/>
      <c r="NN285" s="375"/>
      <c r="NO285" s="375"/>
      <c r="NP285" s="375"/>
      <c r="NQ285" s="375"/>
      <c r="NR285" s="375"/>
      <c r="NS285" s="375"/>
      <c r="NT285" s="375"/>
      <c r="NU285" s="375"/>
      <c r="NV285" s="375"/>
      <c r="NW285" s="375"/>
      <c r="NX285" s="375"/>
      <c r="NY285" s="375"/>
      <c r="NZ285" s="375"/>
      <c r="OA285" s="375"/>
      <c r="OB285" s="375"/>
      <c r="OC285" s="376"/>
      <c r="OD285" s="376"/>
      <c r="OE285" s="376"/>
      <c r="OF285" s="376"/>
      <c r="OG285" s="376"/>
      <c r="OH285" s="376"/>
      <c r="OI285" s="376"/>
      <c r="OJ285" s="376"/>
      <c r="OK285" s="376"/>
      <c r="OL285" s="376"/>
      <c r="OM285" s="376"/>
      <c r="ON285" s="376"/>
      <c r="OO285" s="376"/>
      <c r="OP285" s="376"/>
      <c r="OQ285" s="376"/>
      <c r="OR285" s="376"/>
      <c r="OS285" s="376"/>
      <c r="OT285" s="376"/>
      <c r="OU285" s="376"/>
      <c r="OV285" s="376"/>
      <c r="OW285" s="376"/>
      <c r="OX285" s="376"/>
      <c r="OY285" s="376"/>
      <c r="OZ285" s="376"/>
      <c r="PA285" s="377"/>
      <c r="PB285" s="377"/>
      <c r="PC285" s="377"/>
      <c r="PD285" s="377"/>
      <c r="PE285" s="377"/>
      <c r="PF285" s="376"/>
      <c r="PG285" s="376"/>
      <c r="PH285" s="377"/>
      <c r="PI285" s="377"/>
      <c r="PJ285" s="376"/>
      <c r="PK285" s="376"/>
      <c r="PL285" s="377"/>
      <c r="PM285" s="377"/>
      <c r="PN285" s="376"/>
      <c r="PO285" s="376"/>
      <c r="PP285" s="376"/>
      <c r="PQ285" s="376"/>
      <c r="PR285" s="376"/>
      <c r="PS285" s="376"/>
      <c r="PT285" s="376"/>
      <c r="PU285" s="377"/>
      <c r="PV285" s="377"/>
      <c r="PW285" s="376"/>
      <c r="PX285" s="376"/>
      <c r="PY285" s="377"/>
      <c r="PZ285" s="377"/>
      <c r="QA285" s="376"/>
      <c r="QB285" s="376"/>
      <c r="QC285" s="376"/>
      <c r="QD285" s="376"/>
      <c r="QE285" s="376"/>
      <c r="QF285" s="370"/>
      <c r="QG285" s="396"/>
      <c r="QH285" s="376"/>
      <c r="QI285" s="376"/>
      <c r="QJ285" s="376"/>
      <c r="QK285" s="376"/>
      <c r="QL285" s="376"/>
      <c r="QM285" s="376"/>
      <c r="QN285" s="376"/>
      <c r="QO285" s="375"/>
      <c r="QP285" s="375"/>
      <c r="QQ285" s="375"/>
      <c r="QR285" s="375"/>
      <c r="QS285" s="375"/>
      <c r="QT285" s="375"/>
      <c r="QU285" s="375"/>
      <c r="QV285" s="375"/>
      <c r="QW285" s="375"/>
      <c r="QX285" s="375"/>
      <c r="QY285" s="375"/>
      <c r="QZ285" s="375"/>
      <c r="RA285" s="375"/>
      <c r="RB285" s="375"/>
      <c r="RC285" s="375"/>
      <c r="RD285" s="375"/>
      <c r="RE285" s="375"/>
      <c r="RF285" s="375"/>
      <c r="RG285" s="375"/>
      <c r="RH285" s="375"/>
      <c r="RI285" s="375"/>
      <c r="RJ285" s="375"/>
      <c r="RK285" s="375"/>
      <c r="RL285" s="375"/>
      <c r="RM285" s="375"/>
      <c r="RN285" s="375"/>
      <c r="RO285" s="375"/>
      <c r="RP285" s="375"/>
      <c r="RQ285" s="375"/>
      <c r="RR285" s="375"/>
      <c r="RS285" s="375"/>
      <c r="RT285" s="375"/>
      <c r="RU285" s="375"/>
      <c r="RV285" s="375"/>
      <c r="RW285" s="375"/>
      <c r="RX285" s="375"/>
      <c r="RY285" s="375"/>
      <c r="RZ285" s="375"/>
      <c r="SA285" s="375"/>
      <c r="SB285" s="375"/>
      <c r="SC285" s="375"/>
      <c r="SD285" s="375"/>
      <c r="SE285" s="375"/>
      <c r="SF285" s="375"/>
      <c r="SG285" s="376"/>
      <c r="SH285" s="376"/>
      <c r="SI285" s="376"/>
      <c r="SJ285" s="376"/>
      <c r="SK285" s="376"/>
      <c r="SL285" s="376"/>
      <c r="SM285" s="376"/>
      <c r="SN285" s="376"/>
      <c r="SO285" s="376"/>
      <c r="SP285" s="376"/>
      <c r="SQ285" s="376"/>
      <c r="SR285" s="376"/>
      <c r="SS285" s="376"/>
      <c r="ST285" s="376"/>
      <c r="SU285" s="376"/>
      <c r="SV285" s="376"/>
      <c r="SW285" s="376"/>
      <c r="SX285" s="376"/>
      <c r="SY285" s="376"/>
      <c r="SZ285" s="376"/>
      <c r="TA285" s="376"/>
      <c r="TB285" s="376"/>
      <c r="TC285" s="376"/>
      <c r="TD285" s="376"/>
      <c r="TE285" s="377"/>
      <c r="TF285" s="377"/>
      <c r="TG285" s="377"/>
      <c r="TH285" s="377"/>
      <c r="TI285" s="377"/>
      <c r="TJ285" s="376"/>
      <c r="TK285" s="376"/>
      <c r="TL285" s="377"/>
      <c r="TM285" s="377"/>
      <c r="TN285" s="376"/>
      <c r="TO285" s="376"/>
      <c r="TP285" s="377"/>
      <c r="TQ285" s="377"/>
      <c r="TR285" s="376"/>
      <c r="TS285" s="376"/>
      <c r="TT285" s="376"/>
      <c r="TU285" s="376"/>
      <c r="TV285" s="376"/>
      <c r="TW285" s="376"/>
      <c r="TX285" s="376"/>
      <c r="TY285" s="377"/>
      <c r="TZ285" s="377"/>
      <c r="UA285" s="376"/>
      <c r="UB285" s="376"/>
      <c r="UC285" s="377"/>
      <c r="UD285" s="377"/>
      <c r="UE285" s="376"/>
      <c r="UF285" s="376"/>
      <c r="UG285" s="376"/>
      <c r="UH285" s="376"/>
      <c r="UI285" s="376"/>
      <c r="UJ285" s="370"/>
      <c r="UK285" s="396"/>
      <c r="UL285" s="376"/>
      <c r="UM285" s="376"/>
      <c r="UN285" s="376"/>
      <c r="UO285" s="376"/>
      <c r="UP285" s="376"/>
      <c r="UQ285" s="376"/>
      <c r="UR285" s="376"/>
      <c r="US285" s="375"/>
      <c r="UT285" s="375"/>
      <c r="UU285" s="375"/>
      <c r="UV285" s="375"/>
      <c r="UW285" s="375"/>
      <c r="UX285" s="375"/>
      <c r="UY285" s="375"/>
      <c r="UZ285" s="375"/>
      <c r="VA285" s="375"/>
      <c r="VB285" s="375"/>
      <c r="VC285" s="375"/>
      <c r="VD285" s="375"/>
      <c r="VE285" s="375"/>
      <c r="VF285" s="375"/>
      <c r="VG285" s="375"/>
      <c r="VH285" s="375"/>
      <c r="VI285" s="375"/>
      <c r="VJ285" s="375"/>
      <c r="VK285" s="375"/>
      <c r="VL285" s="375"/>
      <c r="VM285" s="375"/>
      <c r="VN285" s="375"/>
      <c r="VO285" s="375"/>
      <c r="VP285" s="375"/>
      <c r="VQ285" s="375"/>
      <c r="VR285" s="375"/>
      <c r="VS285" s="375"/>
      <c r="VT285" s="375"/>
      <c r="VU285" s="375"/>
      <c r="VV285" s="375"/>
      <c r="VW285" s="375"/>
      <c r="VX285" s="375"/>
      <c r="VY285" s="375"/>
      <c r="VZ285" s="375"/>
      <c r="WA285" s="375"/>
      <c r="WB285" s="375"/>
      <c r="WC285" s="375"/>
      <c r="WD285" s="375"/>
      <c r="WE285" s="375"/>
      <c r="WF285" s="375"/>
      <c r="WG285" s="375"/>
      <c r="WH285" s="375"/>
      <c r="WI285" s="375"/>
      <c r="WJ285" s="375"/>
      <c r="WK285" s="376"/>
      <c r="WL285" s="376"/>
      <c r="WM285" s="376"/>
      <c r="WN285" s="376"/>
      <c r="WO285" s="376"/>
      <c r="WP285" s="376"/>
      <c r="WQ285" s="376"/>
      <c r="WR285" s="376"/>
      <c r="WS285" s="376"/>
      <c r="WT285" s="376"/>
      <c r="WU285" s="376"/>
      <c r="WV285" s="376"/>
      <c r="WW285" s="376"/>
      <c r="WX285" s="376"/>
      <c r="WY285" s="376"/>
      <c r="WZ285" s="376"/>
      <c r="XA285" s="376"/>
      <c r="XB285" s="376"/>
      <c r="XC285" s="376"/>
      <c r="XD285" s="376"/>
      <c r="XE285" s="376"/>
      <c r="XF285" s="376"/>
      <c r="XG285" s="376"/>
      <c r="XH285" s="376"/>
      <c r="XI285" s="377"/>
      <c r="XJ285" s="377"/>
      <c r="XK285" s="377"/>
      <c r="XL285" s="377"/>
      <c r="XM285" s="377"/>
      <c r="XN285" s="376"/>
      <c r="XO285" s="376"/>
      <c r="XP285" s="377"/>
      <c r="XQ285" s="377"/>
      <c r="XR285" s="376"/>
      <c r="XS285" s="376"/>
      <c r="XT285" s="377"/>
      <c r="XU285" s="377"/>
      <c r="XV285" s="376"/>
      <c r="XW285" s="376"/>
      <c r="XX285" s="376"/>
      <c r="XY285" s="376"/>
      <c r="XZ285" s="376"/>
      <c r="YA285" s="376"/>
      <c r="YB285" s="376"/>
      <c r="YC285" s="377"/>
      <c r="YD285" s="377"/>
      <c r="YE285" s="376"/>
      <c r="YF285" s="376"/>
      <c r="YG285" s="377"/>
      <c r="YH285" s="377"/>
      <c r="YI285" s="376"/>
      <c r="YJ285" s="376"/>
      <c r="YK285" s="376"/>
      <c r="YL285" s="376"/>
      <c r="YM285" s="376"/>
      <c r="YN285" s="370"/>
      <c r="YO285" s="396"/>
      <c r="YP285" s="376"/>
      <c r="YQ285" s="376"/>
      <c r="YR285" s="376"/>
      <c r="YS285" s="376"/>
      <c r="YT285" s="376"/>
      <c r="YU285" s="376"/>
      <c r="YV285" s="376"/>
      <c r="YW285" s="375"/>
      <c r="YX285" s="375"/>
      <c r="YY285" s="375"/>
      <c r="YZ285" s="375"/>
      <c r="ZA285" s="375"/>
      <c r="ZB285" s="375"/>
      <c r="ZC285" s="375"/>
      <c r="ZD285" s="375"/>
      <c r="ZE285" s="375"/>
      <c r="ZF285" s="375"/>
      <c r="ZG285" s="375"/>
      <c r="ZH285" s="375"/>
      <c r="ZI285" s="375"/>
      <c r="ZJ285" s="375"/>
      <c r="ZK285" s="375"/>
      <c r="ZL285" s="375"/>
      <c r="ZM285" s="375"/>
      <c r="ZN285" s="375"/>
      <c r="ZO285" s="375"/>
      <c r="ZP285" s="375"/>
      <c r="ZQ285" s="375"/>
      <c r="ZR285" s="375"/>
      <c r="ZS285" s="375"/>
      <c r="ZT285" s="375"/>
      <c r="ZU285" s="375"/>
      <c r="ZV285" s="375"/>
      <c r="ZW285" s="375"/>
      <c r="ZX285" s="375"/>
      <c r="ZY285" s="375"/>
      <c r="ZZ285" s="375"/>
      <c r="AAA285" s="375"/>
      <c r="AAB285" s="375"/>
      <c r="AAC285" s="375"/>
      <c r="AAD285" s="375"/>
      <c r="AAE285" s="375"/>
      <c r="AAF285" s="375"/>
      <c r="AAG285" s="375"/>
      <c r="AAH285" s="375"/>
      <c r="AAI285" s="375"/>
      <c r="AAJ285" s="375"/>
      <c r="AAK285" s="375"/>
      <c r="AAL285" s="375"/>
      <c r="AAM285" s="375"/>
      <c r="AAN285" s="375"/>
      <c r="AAO285" s="376"/>
      <c r="AAP285" s="376"/>
      <c r="AAQ285" s="376"/>
      <c r="AAR285" s="376"/>
      <c r="AAS285" s="376"/>
      <c r="AAT285" s="376"/>
      <c r="AAU285" s="376"/>
      <c r="AAV285" s="376"/>
      <c r="AAW285" s="376"/>
      <c r="AAX285" s="376"/>
      <c r="AAY285" s="376"/>
      <c r="AAZ285" s="376"/>
      <c r="ABA285" s="376"/>
      <c r="ABB285" s="376"/>
      <c r="ABC285" s="376"/>
      <c r="ABD285" s="376"/>
      <c r="ABE285" s="376"/>
      <c r="ABF285" s="376"/>
      <c r="ABG285" s="376"/>
      <c r="ABH285" s="376"/>
      <c r="ABI285" s="376"/>
      <c r="ABJ285" s="376"/>
      <c r="ABK285" s="376"/>
      <c r="ABL285" s="376"/>
      <c r="ABM285" s="377"/>
      <c r="ABN285" s="377"/>
      <c r="ABO285" s="377"/>
      <c r="ABP285" s="377"/>
      <c r="ABQ285" s="377"/>
      <c r="ABR285" s="376"/>
      <c r="ABS285" s="376"/>
      <c r="ABT285" s="377"/>
      <c r="ABU285" s="377"/>
      <c r="ABV285" s="376"/>
      <c r="ABW285" s="376"/>
      <c r="ABX285" s="377"/>
      <c r="ABY285" s="377"/>
      <c r="ABZ285" s="376"/>
      <c r="ACA285" s="376"/>
      <c r="ACB285" s="376"/>
      <c r="ACC285" s="376"/>
      <c r="ACD285" s="376"/>
      <c r="ACE285" s="376"/>
      <c r="ACF285" s="376"/>
      <c r="ACG285" s="377"/>
      <c r="ACH285" s="377"/>
      <c r="ACI285" s="376"/>
      <c r="ACJ285" s="376"/>
      <c r="ACK285" s="377"/>
      <c r="ACL285" s="377"/>
      <c r="ACM285" s="376"/>
      <c r="ACN285" s="376"/>
      <c r="ACO285" s="376"/>
      <c r="ACP285" s="376"/>
      <c r="ACQ285" s="376"/>
      <c r="ACR285" s="370"/>
      <c r="ACS285" s="396"/>
      <c r="ACT285" s="376"/>
      <c r="ACU285" s="376"/>
      <c r="ACV285" s="376"/>
      <c r="ACW285" s="376"/>
      <c r="ACX285" s="376"/>
      <c r="ACY285" s="376"/>
      <c r="ACZ285" s="376"/>
      <c r="ADA285" s="375"/>
      <c r="ADB285" s="375"/>
      <c r="ADC285" s="375"/>
      <c r="ADD285" s="375"/>
      <c r="ADE285" s="375"/>
      <c r="ADF285" s="375"/>
      <c r="ADG285" s="375"/>
      <c r="ADH285" s="375"/>
      <c r="ADI285" s="375"/>
      <c r="ADJ285" s="375"/>
      <c r="ADK285" s="375"/>
      <c r="ADL285" s="375"/>
      <c r="ADM285" s="375"/>
      <c r="ADN285" s="375"/>
      <c r="ADO285" s="375"/>
      <c r="ADP285" s="375"/>
      <c r="ADQ285" s="375"/>
      <c r="ADR285" s="375"/>
      <c r="ADS285" s="375"/>
      <c r="ADT285" s="375"/>
      <c r="ADU285" s="375"/>
      <c r="ADV285" s="375"/>
      <c r="ADW285" s="375"/>
      <c r="ADX285" s="375"/>
      <c r="ADY285" s="375"/>
      <c r="ADZ285" s="375"/>
      <c r="AEA285" s="375"/>
      <c r="AEB285" s="375"/>
      <c r="AEC285" s="375"/>
      <c r="AED285" s="375"/>
      <c r="AEE285" s="375"/>
      <c r="AEF285" s="375"/>
      <c r="AEG285" s="375"/>
      <c r="AEH285" s="375"/>
      <c r="AEI285" s="375"/>
      <c r="AEJ285" s="375"/>
      <c r="AEK285" s="375"/>
      <c r="AEL285" s="375"/>
      <c r="AEM285" s="375"/>
      <c r="AEN285" s="375"/>
      <c r="AEO285" s="375"/>
      <c r="AEP285" s="375"/>
      <c r="AEQ285" s="375"/>
      <c r="AER285" s="375"/>
      <c r="AES285" s="376"/>
      <c r="AET285" s="376"/>
      <c r="AEU285" s="376"/>
      <c r="AEV285" s="376"/>
      <c r="AEW285" s="376"/>
      <c r="AEX285" s="376"/>
      <c r="AEY285" s="376"/>
      <c r="AEZ285" s="376"/>
      <c r="AFA285" s="376"/>
      <c r="AFB285" s="376"/>
      <c r="AFC285" s="376"/>
      <c r="AFD285" s="376"/>
      <c r="AFE285" s="376"/>
      <c r="AFF285" s="376"/>
      <c r="AFG285" s="376"/>
      <c r="AFH285" s="376"/>
      <c r="AFI285" s="376"/>
      <c r="AFJ285" s="376"/>
      <c r="AFK285" s="376"/>
      <c r="AFL285" s="376"/>
      <c r="AFM285" s="376"/>
      <c r="AFN285" s="376"/>
      <c r="AFO285" s="376"/>
      <c r="AFP285" s="376"/>
      <c r="AFQ285" s="377"/>
      <c r="AFR285" s="377"/>
      <c r="AFS285" s="377"/>
      <c r="AFT285" s="377"/>
      <c r="AFU285" s="377"/>
      <c r="AFV285" s="376"/>
      <c r="AFW285" s="376"/>
      <c r="AFX285" s="377"/>
      <c r="AFY285" s="377"/>
      <c r="AFZ285" s="376"/>
      <c r="AGA285" s="376"/>
      <c r="AGB285" s="377"/>
      <c r="AGC285" s="377"/>
      <c r="AGD285" s="376"/>
      <c r="AGE285" s="376"/>
      <c r="AGF285" s="376"/>
      <c r="AGG285" s="376"/>
      <c r="AGH285" s="376"/>
      <c r="AGI285" s="376"/>
      <c r="AGJ285" s="376"/>
      <c r="AGK285" s="377"/>
      <c r="AGL285" s="377"/>
      <c r="AGM285" s="376"/>
      <c r="AGN285" s="376"/>
      <c r="AGO285" s="377"/>
      <c r="AGP285" s="377"/>
      <c r="AGQ285" s="376"/>
      <c r="AGR285" s="376"/>
      <c r="AGS285" s="376"/>
      <c r="AGT285" s="376"/>
      <c r="AGU285" s="376"/>
      <c r="AGV285" s="370"/>
      <c r="AGW285" s="396"/>
      <c r="AGX285" s="376"/>
      <c r="AGY285" s="376"/>
      <c r="AGZ285" s="376"/>
      <c r="AHA285" s="376"/>
      <c r="AHB285" s="376"/>
      <c r="AHC285" s="376"/>
      <c r="AHD285" s="376"/>
      <c r="AHE285" s="375"/>
      <c r="AHF285" s="375"/>
      <c r="AHG285" s="375"/>
      <c r="AHH285" s="375"/>
      <c r="AHI285" s="375"/>
      <c r="AHJ285" s="375"/>
      <c r="AHK285" s="375"/>
      <c r="AHL285" s="375"/>
      <c r="AHM285" s="375"/>
      <c r="AHN285" s="375"/>
      <c r="AHO285" s="375"/>
      <c r="AHP285" s="375"/>
      <c r="AHQ285" s="375"/>
      <c r="AHR285" s="375"/>
      <c r="AHS285" s="375"/>
      <c r="AHT285" s="375"/>
      <c r="AHU285" s="375"/>
      <c r="AHV285" s="375"/>
      <c r="AHW285" s="375"/>
      <c r="AHX285" s="375"/>
      <c r="AHY285" s="375"/>
      <c r="AHZ285" s="375"/>
      <c r="AIA285" s="375"/>
      <c r="AIB285" s="375"/>
      <c r="AIC285" s="375"/>
      <c r="AID285" s="375"/>
      <c r="AIE285" s="375"/>
      <c r="AIF285" s="375"/>
      <c r="AIG285" s="375"/>
      <c r="AIH285" s="375"/>
      <c r="AII285" s="375"/>
      <c r="AIJ285" s="375"/>
      <c r="AIK285" s="375"/>
      <c r="AIL285" s="375"/>
      <c r="AIM285" s="375"/>
      <c r="AIN285" s="375"/>
      <c r="AIO285" s="375"/>
      <c r="AIP285" s="375"/>
      <c r="AIQ285" s="375"/>
      <c r="AIR285" s="375"/>
      <c r="AIS285" s="375"/>
      <c r="AIT285" s="375"/>
      <c r="AIU285" s="375"/>
      <c r="AIV285" s="375"/>
      <c r="AIW285" s="376"/>
      <c r="AIX285" s="376"/>
      <c r="AIY285" s="376"/>
      <c r="AIZ285" s="376"/>
      <c r="AJA285" s="376"/>
      <c r="AJB285" s="376"/>
      <c r="AJC285" s="376"/>
      <c r="AJD285" s="376"/>
      <c r="AJE285" s="376"/>
      <c r="AJF285" s="376"/>
      <c r="AJG285" s="376"/>
      <c r="AJH285" s="376"/>
      <c r="AJI285" s="376"/>
      <c r="AJJ285" s="376"/>
      <c r="AJK285" s="376"/>
      <c r="AJL285" s="376"/>
      <c r="AJM285" s="376"/>
      <c r="AJN285" s="376"/>
      <c r="AJO285" s="376"/>
      <c r="AJP285" s="376"/>
      <c r="AJQ285" s="376"/>
      <c r="AJR285" s="376"/>
      <c r="AJS285" s="376"/>
      <c r="AJT285" s="376"/>
      <c r="AJU285" s="377"/>
      <c r="AJV285" s="377"/>
      <c r="AJW285" s="377"/>
      <c r="AJX285" s="377"/>
      <c r="AJY285" s="377"/>
      <c r="AJZ285" s="376"/>
      <c r="AKA285" s="376"/>
      <c r="AKB285" s="377"/>
      <c r="AKC285" s="377"/>
      <c r="AKD285" s="376"/>
      <c r="AKE285" s="376"/>
      <c r="AKF285" s="377"/>
      <c r="AKG285" s="377"/>
      <c r="AKH285" s="376"/>
      <c r="AKI285" s="376"/>
      <c r="AKJ285" s="376"/>
      <c r="AKK285" s="376"/>
      <c r="AKL285" s="376"/>
      <c r="AKM285" s="376"/>
      <c r="AKN285" s="376"/>
      <c r="AKO285" s="377"/>
      <c r="AKP285" s="377"/>
      <c r="AKQ285" s="376"/>
      <c r="AKR285" s="376"/>
      <c r="AKS285" s="377"/>
      <c r="AKT285" s="377"/>
      <c r="AKU285" s="376"/>
      <c r="AKV285" s="376"/>
      <c r="AKW285" s="376"/>
      <c r="AKX285" s="376"/>
      <c r="AKY285" s="376"/>
      <c r="AKZ285" s="370"/>
      <c r="ALA285" s="396"/>
      <c r="ALB285" s="376"/>
      <c r="ALC285" s="376"/>
      <c r="ALD285" s="376"/>
      <c r="ALE285" s="376"/>
      <c r="ALF285" s="376"/>
      <c r="ALG285" s="376"/>
      <c r="ALH285" s="376"/>
      <c r="ALI285" s="375"/>
      <c r="ALJ285" s="375"/>
      <c r="ALK285" s="375"/>
      <c r="ALL285" s="375"/>
      <c r="ALM285" s="375"/>
      <c r="ALN285" s="375"/>
      <c r="ALO285" s="375"/>
      <c r="ALP285" s="375"/>
      <c r="ALQ285" s="375"/>
      <c r="ALR285" s="375"/>
      <c r="ALS285" s="375"/>
      <c r="ALT285" s="375"/>
      <c r="ALU285" s="375"/>
      <c r="ALV285" s="375"/>
      <c r="ALW285" s="375"/>
      <c r="ALX285" s="375"/>
      <c r="ALY285" s="375"/>
      <c r="ALZ285" s="375"/>
      <c r="AMA285" s="375"/>
      <c r="AMB285" s="375"/>
      <c r="AMC285" s="375"/>
      <c r="AMD285" s="375"/>
      <c r="AME285" s="375"/>
      <c r="AMF285" s="375"/>
      <c r="AMG285" s="375"/>
      <c r="AMH285" s="375"/>
      <c r="AMI285" s="375"/>
      <c r="AMJ285" s="375"/>
      <c r="AMK285" s="375"/>
      <c r="AML285" s="375"/>
      <c r="AMM285" s="375"/>
      <c r="AMN285" s="375"/>
      <c r="AMO285" s="375"/>
      <c r="AMP285" s="375"/>
      <c r="AMQ285" s="375"/>
      <c r="AMR285" s="375"/>
      <c r="AMS285" s="375"/>
      <c r="AMT285" s="375"/>
      <c r="AMU285" s="375"/>
      <c r="AMV285" s="375"/>
      <c r="AMW285" s="375"/>
      <c r="AMX285" s="375"/>
      <c r="AMY285" s="375"/>
      <c r="AMZ285" s="375"/>
      <c r="ANA285" s="376"/>
      <c r="ANB285" s="376"/>
      <c r="ANC285" s="376"/>
      <c r="AND285" s="376"/>
      <c r="ANE285" s="376"/>
      <c r="ANF285" s="376"/>
      <c r="ANG285" s="376"/>
      <c r="ANH285" s="376"/>
      <c r="ANI285" s="376"/>
      <c r="ANJ285" s="376"/>
      <c r="ANK285" s="376"/>
      <c r="ANL285" s="376"/>
      <c r="ANM285" s="376"/>
      <c r="ANN285" s="376"/>
      <c r="ANO285" s="376"/>
      <c r="ANP285" s="376"/>
      <c r="ANQ285" s="376"/>
      <c r="ANR285" s="376"/>
      <c r="ANS285" s="376"/>
      <c r="ANT285" s="376"/>
      <c r="ANU285" s="376"/>
      <c r="ANV285" s="376"/>
      <c r="ANW285" s="376"/>
      <c r="ANX285" s="376"/>
      <c r="ANY285" s="377"/>
      <c r="ANZ285" s="377"/>
      <c r="AOA285" s="377"/>
      <c r="AOB285" s="377"/>
      <c r="AOC285" s="377"/>
      <c r="AOD285" s="376"/>
      <c r="AOE285" s="376"/>
      <c r="AOF285" s="377"/>
      <c r="AOG285" s="377"/>
      <c r="AOH285" s="376"/>
      <c r="AOI285" s="376"/>
      <c r="AOJ285" s="377"/>
      <c r="AOK285" s="377"/>
      <c r="AOL285" s="376"/>
      <c r="AOM285" s="376"/>
      <c r="AON285" s="376"/>
      <c r="AOO285" s="376"/>
      <c r="AOP285" s="376"/>
      <c r="AOQ285" s="376"/>
      <c r="AOR285" s="376"/>
      <c r="AOS285" s="377"/>
      <c r="AOT285" s="377"/>
      <c r="AOU285" s="376"/>
      <c r="AOV285" s="376"/>
      <c r="AOW285" s="377"/>
      <c r="AOX285" s="377"/>
      <c r="AOY285" s="376"/>
      <c r="AOZ285" s="376"/>
      <c r="APA285" s="376"/>
      <c r="APB285" s="376"/>
      <c r="APC285" s="376"/>
      <c r="APD285" s="370"/>
      <c r="APE285" s="396"/>
      <c r="APF285" s="376"/>
      <c r="APG285" s="376"/>
      <c r="APH285" s="376"/>
      <c r="API285" s="376"/>
      <c r="APJ285" s="376"/>
      <c r="APK285" s="376"/>
      <c r="APL285" s="376"/>
      <c r="APM285" s="375"/>
      <c r="APN285" s="375"/>
      <c r="APO285" s="375"/>
      <c r="APP285" s="375"/>
      <c r="APQ285" s="375"/>
      <c r="APR285" s="375"/>
      <c r="APS285" s="375"/>
      <c r="APT285" s="375"/>
      <c r="APU285" s="375"/>
      <c r="APV285" s="375"/>
      <c r="APW285" s="375"/>
      <c r="APX285" s="375"/>
      <c r="APY285" s="375"/>
      <c r="APZ285" s="375"/>
      <c r="AQA285" s="375"/>
      <c r="AQB285" s="375"/>
      <c r="AQC285" s="375"/>
      <c r="AQD285" s="375"/>
      <c r="AQE285" s="375"/>
      <c r="AQF285" s="375"/>
      <c r="AQG285" s="375"/>
      <c r="AQH285" s="375"/>
      <c r="AQI285" s="375"/>
      <c r="AQJ285" s="375"/>
      <c r="AQK285" s="375"/>
      <c r="AQL285" s="375"/>
      <c r="AQM285" s="375"/>
      <c r="AQN285" s="375"/>
      <c r="AQO285" s="375"/>
      <c r="AQP285" s="375"/>
      <c r="AQQ285" s="375"/>
      <c r="AQR285" s="375"/>
      <c r="AQS285" s="375"/>
      <c r="AQT285" s="375"/>
      <c r="AQU285" s="375"/>
      <c r="AQV285" s="375"/>
      <c r="AQW285" s="375"/>
      <c r="AQX285" s="375"/>
      <c r="AQY285" s="375"/>
      <c r="AQZ285" s="375"/>
      <c r="ARA285" s="375"/>
      <c r="ARB285" s="375"/>
      <c r="ARC285" s="375"/>
      <c r="ARD285" s="375"/>
      <c r="ARE285" s="376"/>
      <c r="ARF285" s="376"/>
      <c r="ARG285" s="376"/>
      <c r="ARH285" s="376"/>
      <c r="ARI285" s="376"/>
      <c r="ARJ285" s="376"/>
      <c r="ARK285" s="376"/>
      <c r="ARL285" s="376"/>
      <c r="ARM285" s="376"/>
      <c r="ARN285" s="376"/>
      <c r="ARO285" s="376"/>
      <c r="ARP285" s="376"/>
      <c r="ARQ285" s="376"/>
      <c r="ARR285" s="376"/>
      <c r="ARS285" s="376"/>
      <c r="ART285" s="376"/>
      <c r="ARU285" s="376"/>
      <c r="ARV285" s="376"/>
      <c r="ARW285" s="376"/>
      <c r="ARX285" s="376"/>
      <c r="ARY285" s="376"/>
      <c r="ARZ285" s="376"/>
      <c r="ASA285" s="376"/>
      <c r="ASB285" s="376"/>
      <c r="ASC285" s="377"/>
      <c r="ASD285" s="377"/>
      <c r="ASE285" s="377"/>
      <c r="ASF285" s="377"/>
      <c r="ASG285" s="377"/>
      <c r="ASH285" s="376"/>
      <c r="ASI285" s="376"/>
      <c r="ASJ285" s="377"/>
      <c r="ASK285" s="377"/>
      <c r="ASL285" s="376"/>
      <c r="ASM285" s="376"/>
      <c r="ASN285" s="377"/>
      <c r="ASO285" s="377"/>
      <c r="ASP285" s="376"/>
      <c r="ASQ285" s="376"/>
      <c r="ASR285" s="376"/>
      <c r="ASS285" s="376"/>
      <c r="AST285" s="376"/>
      <c r="ASU285" s="376"/>
      <c r="ASV285" s="376"/>
      <c r="ASW285" s="377"/>
      <c r="ASX285" s="377"/>
      <c r="ASY285" s="376"/>
      <c r="ASZ285" s="376"/>
      <c r="ATA285" s="377"/>
      <c r="ATB285" s="377"/>
      <c r="ATC285" s="376"/>
      <c r="ATD285" s="376"/>
      <c r="ATE285" s="376"/>
      <c r="ATF285" s="376"/>
      <c r="ATG285" s="376"/>
      <c r="ATH285" s="370"/>
      <c r="ATI285" s="396"/>
      <c r="ATJ285" s="376"/>
      <c r="ATK285" s="376"/>
      <c r="ATL285" s="376"/>
      <c r="ATM285" s="376"/>
      <c r="ATN285" s="376"/>
      <c r="ATO285" s="376"/>
      <c r="ATP285" s="376"/>
      <c r="ATQ285" s="375"/>
      <c r="ATR285" s="375"/>
      <c r="ATS285" s="375"/>
      <c r="ATT285" s="375"/>
      <c r="ATU285" s="375"/>
      <c r="ATV285" s="375"/>
      <c r="ATW285" s="375"/>
      <c r="ATX285" s="375"/>
      <c r="ATY285" s="375"/>
      <c r="ATZ285" s="375"/>
      <c r="AUA285" s="375"/>
      <c r="AUB285" s="375"/>
      <c r="AUC285" s="375"/>
      <c r="AUD285" s="375"/>
      <c r="AUE285" s="375"/>
      <c r="AUF285" s="375"/>
      <c r="AUG285" s="375"/>
      <c r="AUH285" s="375"/>
      <c r="AUI285" s="375"/>
      <c r="AUJ285" s="375"/>
      <c r="AUK285" s="375"/>
      <c r="AUL285" s="375"/>
      <c r="AUM285" s="375"/>
      <c r="AUN285" s="375"/>
      <c r="AUO285" s="375"/>
      <c r="AUP285" s="375"/>
      <c r="AUQ285" s="375"/>
      <c r="AUR285" s="375"/>
      <c r="AUS285" s="375"/>
      <c r="AUT285" s="375"/>
      <c r="AUU285" s="375"/>
      <c r="AUV285" s="375"/>
      <c r="AUW285" s="375"/>
      <c r="AUX285" s="375"/>
      <c r="AUY285" s="375"/>
      <c r="AUZ285" s="375"/>
      <c r="AVA285" s="375"/>
      <c r="AVB285" s="375"/>
      <c r="AVC285" s="375"/>
      <c r="AVD285" s="375"/>
      <c r="AVE285" s="375"/>
      <c r="AVF285" s="375"/>
      <c r="AVG285" s="375"/>
      <c r="AVH285" s="375"/>
      <c r="AVI285" s="376"/>
      <c r="AVJ285" s="376"/>
      <c r="AVK285" s="376"/>
      <c r="AVL285" s="376"/>
      <c r="AVM285" s="376"/>
      <c r="AVN285" s="376"/>
      <c r="AVO285" s="376"/>
      <c r="AVP285" s="376"/>
      <c r="AVQ285" s="376"/>
      <c r="AVR285" s="376"/>
      <c r="AVS285" s="376"/>
      <c r="AVT285" s="376"/>
      <c r="AVU285" s="376"/>
      <c r="AVV285" s="376"/>
      <c r="AVW285" s="376"/>
      <c r="AVX285" s="376"/>
      <c r="AVY285" s="376"/>
      <c r="AVZ285" s="376"/>
      <c r="AWA285" s="376"/>
      <c r="AWB285" s="376"/>
      <c r="AWC285" s="376"/>
      <c r="AWD285" s="376"/>
      <c r="AWE285" s="376"/>
      <c r="AWF285" s="376"/>
      <c r="AWG285" s="377"/>
      <c r="AWH285" s="377"/>
      <c r="AWI285" s="377"/>
      <c r="AWJ285" s="377"/>
      <c r="AWK285" s="377"/>
      <c r="AWL285" s="376"/>
      <c r="AWM285" s="376"/>
      <c r="AWN285" s="377"/>
      <c r="AWO285" s="377"/>
      <c r="AWP285" s="376"/>
      <c r="AWQ285" s="376"/>
      <c r="AWR285" s="377"/>
      <c r="AWS285" s="377"/>
      <c r="AWT285" s="376"/>
      <c r="AWU285" s="376"/>
      <c r="AWV285" s="376"/>
      <c r="AWW285" s="376"/>
      <c r="AWX285" s="376"/>
      <c r="AWY285" s="376"/>
      <c r="AWZ285" s="376"/>
      <c r="AXA285" s="377"/>
      <c r="AXB285" s="377"/>
      <c r="AXC285" s="376"/>
      <c r="AXD285" s="376"/>
      <c r="AXE285" s="377"/>
      <c r="AXF285" s="377"/>
      <c r="AXG285" s="376"/>
      <c r="AXH285" s="376"/>
      <c r="AXI285" s="376"/>
      <c r="AXJ285" s="376"/>
      <c r="AXK285" s="376"/>
      <c r="AXL285" s="370"/>
      <c r="AXM285" s="396"/>
      <c r="AXN285" s="376"/>
      <c r="AXO285" s="376"/>
      <c r="AXP285" s="376"/>
      <c r="AXQ285" s="376"/>
      <c r="AXR285" s="376"/>
      <c r="AXS285" s="376"/>
      <c r="AXT285" s="376"/>
      <c r="AXU285" s="375"/>
      <c r="AXV285" s="375"/>
      <c r="AXW285" s="375"/>
      <c r="AXX285" s="375"/>
      <c r="AXY285" s="375"/>
      <c r="AXZ285" s="375"/>
      <c r="AYA285" s="375"/>
      <c r="AYB285" s="375"/>
      <c r="AYC285" s="375"/>
      <c r="AYD285" s="375"/>
      <c r="AYE285" s="375"/>
      <c r="AYF285" s="375"/>
      <c r="AYG285" s="375"/>
      <c r="AYH285" s="375"/>
      <c r="AYI285" s="375"/>
      <c r="AYJ285" s="375"/>
      <c r="AYK285" s="375"/>
      <c r="AYL285" s="375"/>
      <c r="AYM285" s="375"/>
      <c r="AYN285" s="375"/>
      <c r="AYO285" s="375"/>
      <c r="AYP285" s="375"/>
      <c r="AYQ285" s="375"/>
      <c r="AYR285" s="375"/>
      <c r="AYS285" s="375"/>
      <c r="AYT285" s="375"/>
      <c r="AYU285" s="375"/>
      <c r="AYV285" s="375"/>
      <c r="AYW285" s="375"/>
      <c r="AYX285" s="375"/>
      <c r="AYY285" s="375"/>
      <c r="AYZ285" s="375"/>
      <c r="AZA285" s="375"/>
      <c r="AZB285" s="375"/>
      <c r="AZC285" s="375"/>
      <c r="AZD285" s="375"/>
      <c r="AZE285" s="375"/>
      <c r="AZF285" s="375"/>
      <c r="AZG285" s="375"/>
      <c r="AZH285" s="375"/>
      <c r="AZI285" s="375"/>
      <c r="AZJ285" s="375"/>
      <c r="AZK285" s="375"/>
      <c r="AZL285" s="375"/>
      <c r="AZM285" s="376"/>
      <c r="AZN285" s="376"/>
      <c r="AZO285" s="376"/>
      <c r="AZP285" s="376"/>
      <c r="AZQ285" s="376"/>
      <c r="AZR285" s="376"/>
      <c r="AZS285" s="376"/>
      <c r="AZT285" s="376"/>
      <c r="AZU285" s="376"/>
      <c r="AZV285" s="376"/>
      <c r="AZW285" s="376"/>
      <c r="AZX285" s="376"/>
      <c r="AZY285" s="376"/>
      <c r="AZZ285" s="376"/>
      <c r="BAA285" s="376"/>
      <c r="BAB285" s="376"/>
      <c r="BAC285" s="376"/>
      <c r="BAD285" s="376"/>
      <c r="BAE285" s="376"/>
      <c r="BAF285" s="376"/>
      <c r="BAG285" s="376"/>
      <c r="BAH285" s="376"/>
      <c r="BAI285" s="376"/>
      <c r="BAJ285" s="376"/>
      <c r="BAK285" s="377"/>
      <c r="BAL285" s="377"/>
      <c r="BAM285" s="377"/>
      <c r="BAN285" s="377"/>
      <c r="BAO285" s="377"/>
      <c r="BAP285" s="376"/>
      <c r="BAQ285" s="376"/>
      <c r="BAR285" s="377"/>
      <c r="BAS285" s="377"/>
      <c r="BAT285" s="376"/>
      <c r="BAU285" s="376"/>
      <c r="BAV285" s="377"/>
      <c r="BAW285" s="377"/>
      <c r="BAX285" s="376"/>
      <c r="BAY285" s="376"/>
      <c r="BAZ285" s="376"/>
      <c r="BBA285" s="376"/>
      <c r="BBB285" s="376"/>
      <c r="BBC285" s="376"/>
      <c r="BBD285" s="376"/>
      <c r="BBE285" s="377"/>
      <c r="BBF285" s="377"/>
      <c r="BBG285" s="376"/>
      <c r="BBH285" s="376"/>
      <c r="BBI285" s="377"/>
      <c r="BBJ285" s="377"/>
      <c r="BBK285" s="376"/>
      <c r="BBL285" s="376"/>
      <c r="BBM285" s="376"/>
      <c r="BBN285" s="376"/>
      <c r="BBO285" s="376"/>
      <c r="BBP285" s="370"/>
      <c r="BBQ285" s="396"/>
      <c r="BBR285" s="376"/>
      <c r="BBS285" s="376"/>
      <c r="BBT285" s="376"/>
      <c r="BBU285" s="376"/>
      <c r="BBV285" s="376"/>
      <c r="BBW285" s="376"/>
      <c r="BBX285" s="376"/>
      <c r="BBY285" s="375"/>
      <c r="BBZ285" s="375"/>
      <c r="BCA285" s="375"/>
      <c r="BCB285" s="375"/>
      <c r="BCC285" s="375"/>
      <c r="BCD285" s="375"/>
      <c r="BCE285" s="375"/>
      <c r="BCF285" s="375"/>
      <c r="BCG285" s="375"/>
      <c r="BCH285" s="375"/>
      <c r="BCI285" s="375"/>
      <c r="BCJ285" s="375"/>
      <c r="BCK285" s="375"/>
      <c r="BCL285" s="375"/>
      <c r="BCM285" s="375"/>
      <c r="BCN285" s="375"/>
      <c r="BCO285" s="375"/>
      <c r="BCP285" s="375"/>
      <c r="BCQ285" s="375"/>
      <c r="BCR285" s="375"/>
      <c r="BCS285" s="375"/>
      <c r="BCT285" s="375"/>
      <c r="BCU285" s="375"/>
      <c r="BCV285" s="375"/>
      <c r="BCW285" s="375"/>
      <c r="BCX285" s="375"/>
      <c r="BCY285" s="375"/>
      <c r="BCZ285" s="375"/>
      <c r="BDA285" s="375"/>
      <c r="BDB285" s="375"/>
      <c r="BDC285" s="375"/>
      <c r="BDD285" s="375"/>
      <c r="BDE285" s="375"/>
      <c r="BDF285" s="375"/>
      <c r="BDG285" s="375"/>
      <c r="BDH285" s="375"/>
      <c r="BDI285" s="375"/>
      <c r="BDJ285" s="375"/>
      <c r="BDK285" s="375"/>
      <c r="BDL285" s="375"/>
      <c r="BDM285" s="375"/>
      <c r="BDN285" s="375"/>
      <c r="BDO285" s="375"/>
      <c r="BDP285" s="375"/>
      <c r="BDQ285" s="376"/>
      <c r="BDR285" s="376"/>
      <c r="BDS285" s="376"/>
      <c r="BDT285" s="376"/>
      <c r="BDU285" s="376"/>
      <c r="BDV285" s="376"/>
      <c r="BDW285" s="376"/>
      <c r="BDX285" s="376"/>
      <c r="BDY285" s="376"/>
      <c r="BDZ285" s="376"/>
      <c r="BEA285" s="376"/>
      <c r="BEB285" s="376"/>
      <c r="BEC285" s="376"/>
      <c r="BED285" s="376"/>
      <c r="BEE285" s="376"/>
      <c r="BEF285" s="376"/>
      <c r="BEG285" s="376"/>
      <c r="BEH285" s="376"/>
      <c r="BEI285" s="376"/>
      <c r="BEJ285" s="376"/>
      <c r="BEK285" s="376"/>
      <c r="BEL285" s="376"/>
      <c r="BEM285" s="376"/>
      <c r="BEN285" s="376"/>
      <c r="BEO285" s="377"/>
      <c r="BEP285" s="377"/>
      <c r="BEQ285" s="377"/>
      <c r="BER285" s="377"/>
      <c r="BES285" s="377"/>
      <c r="BET285" s="376"/>
      <c r="BEU285" s="376"/>
      <c r="BEV285" s="377"/>
      <c r="BEW285" s="377"/>
      <c r="BEX285" s="376"/>
      <c r="BEY285" s="376"/>
      <c r="BEZ285" s="377"/>
      <c r="BFA285" s="377"/>
      <c r="BFB285" s="376"/>
      <c r="BFC285" s="376"/>
      <c r="BFD285" s="376"/>
      <c r="BFE285" s="376"/>
      <c r="BFF285" s="376"/>
      <c r="BFG285" s="376"/>
      <c r="BFH285" s="376"/>
      <c r="BFI285" s="377"/>
      <c r="BFJ285" s="377"/>
      <c r="BFK285" s="376"/>
      <c r="BFL285" s="376"/>
      <c r="BFM285" s="377"/>
      <c r="BFN285" s="377"/>
      <c r="BFO285" s="376"/>
      <c r="BFP285" s="376"/>
      <c r="BFQ285" s="376"/>
      <c r="BFR285" s="376"/>
      <c r="BFS285" s="376"/>
      <c r="BFT285" s="370"/>
      <c r="BFU285" s="396"/>
      <c r="BFV285" s="376"/>
      <c r="BFW285" s="376"/>
      <c r="BFX285" s="376"/>
      <c r="BFY285" s="376"/>
      <c r="BFZ285" s="376"/>
      <c r="BGA285" s="376"/>
      <c r="BGB285" s="376"/>
      <c r="BGC285" s="375"/>
      <c r="BGD285" s="375"/>
      <c r="BGE285" s="375"/>
      <c r="BGF285" s="375"/>
      <c r="BGG285" s="375"/>
      <c r="BGH285" s="375"/>
      <c r="BGI285" s="375"/>
      <c r="BGJ285" s="375"/>
      <c r="BGK285" s="375"/>
      <c r="BGL285" s="375"/>
      <c r="BGM285" s="375"/>
      <c r="BGN285" s="375"/>
      <c r="BGO285" s="375"/>
      <c r="BGP285" s="375"/>
      <c r="BGQ285" s="375"/>
      <c r="BGR285" s="375"/>
      <c r="BGS285" s="375"/>
      <c r="BGT285" s="375"/>
      <c r="BGU285" s="375"/>
      <c r="BGV285" s="375"/>
      <c r="BGW285" s="375"/>
      <c r="BGX285" s="375"/>
      <c r="BGY285" s="375"/>
      <c r="BGZ285" s="375"/>
      <c r="BHA285" s="375"/>
      <c r="BHB285" s="375"/>
      <c r="BHC285" s="375"/>
      <c r="BHD285" s="375"/>
      <c r="BHE285" s="375"/>
      <c r="BHF285" s="375"/>
      <c r="BHG285" s="375"/>
      <c r="BHH285" s="375"/>
      <c r="BHI285" s="375"/>
      <c r="BHJ285" s="375"/>
      <c r="BHK285" s="375"/>
      <c r="BHL285" s="375"/>
      <c r="BHM285" s="375"/>
      <c r="BHN285" s="375"/>
      <c r="BHO285" s="375"/>
      <c r="BHP285" s="375"/>
      <c r="BHQ285" s="375"/>
      <c r="BHR285" s="375"/>
      <c r="BHS285" s="375"/>
      <c r="BHT285" s="375"/>
      <c r="BHU285" s="376"/>
      <c r="BHV285" s="376"/>
      <c r="BHW285" s="376"/>
      <c r="BHX285" s="376"/>
      <c r="BHY285" s="376"/>
      <c r="BHZ285" s="376"/>
      <c r="BIA285" s="376"/>
      <c r="BIB285" s="376"/>
      <c r="BIC285" s="376"/>
      <c r="BID285" s="376"/>
      <c r="BIE285" s="376"/>
      <c r="BIF285" s="376"/>
      <c r="BIG285" s="376"/>
      <c r="BIH285" s="376"/>
      <c r="BII285" s="376"/>
      <c r="BIJ285" s="376"/>
      <c r="BIK285" s="376"/>
      <c r="BIL285" s="376"/>
      <c r="BIM285" s="376"/>
      <c r="BIN285" s="376"/>
      <c r="BIO285" s="376"/>
      <c r="BIP285" s="376"/>
      <c r="BIQ285" s="376"/>
      <c r="BIR285" s="376"/>
      <c r="BIS285" s="377"/>
      <c r="BIT285" s="377"/>
      <c r="BIU285" s="377"/>
      <c r="BIV285" s="377"/>
      <c r="BIW285" s="377"/>
      <c r="BIX285" s="376"/>
      <c r="BIY285" s="376"/>
      <c r="BIZ285" s="377"/>
      <c r="BJA285" s="377"/>
      <c r="BJB285" s="376"/>
      <c r="BJC285" s="376"/>
      <c r="BJD285" s="377"/>
      <c r="BJE285" s="377"/>
      <c r="BJF285" s="376"/>
      <c r="BJG285" s="376"/>
      <c r="BJH285" s="376"/>
      <c r="BJI285" s="376"/>
      <c r="BJJ285" s="376"/>
      <c r="BJK285" s="376"/>
      <c r="BJL285" s="376"/>
      <c r="BJM285" s="377"/>
      <c r="BJN285" s="377"/>
      <c r="BJO285" s="376"/>
      <c r="BJP285" s="376"/>
      <c r="BJQ285" s="377"/>
      <c r="BJR285" s="377"/>
      <c r="BJS285" s="376"/>
      <c r="BJT285" s="376"/>
      <c r="BJU285" s="376"/>
      <c r="BJV285" s="376"/>
      <c r="BJW285" s="376"/>
      <c r="BJX285" s="370"/>
      <c r="BJY285" s="396"/>
      <c r="BJZ285" s="376"/>
      <c r="BKA285" s="376"/>
      <c r="BKB285" s="376"/>
      <c r="BKC285" s="376"/>
      <c r="BKD285" s="376"/>
      <c r="BKE285" s="376"/>
      <c r="BKF285" s="376"/>
      <c r="BKG285" s="375"/>
      <c r="BKH285" s="375"/>
      <c r="BKI285" s="375"/>
      <c r="BKJ285" s="375"/>
      <c r="BKK285" s="375"/>
      <c r="BKL285" s="375"/>
      <c r="BKM285" s="375"/>
      <c r="BKN285" s="375"/>
      <c r="BKO285" s="375"/>
      <c r="BKP285" s="375"/>
      <c r="BKQ285" s="375"/>
      <c r="BKR285" s="375"/>
      <c r="BKS285" s="375"/>
      <c r="BKT285" s="375"/>
      <c r="BKU285" s="375"/>
      <c r="BKV285" s="375"/>
      <c r="BKW285" s="375"/>
      <c r="BKX285" s="375"/>
      <c r="BKY285" s="375"/>
      <c r="BKZ285" s="375"/>
      <c r="BLA285" s="375"/>
      <c r="BLB285" s="375"/>
      <c r="BLC285" s="375"/>
      <c r="BLD285" s="375"/>
      <c r="BLE285" s="375"/>
      <c r="BLF285" s="375"/>
      <c r="BLG285" s="375"/>
      <c r="BLH285" s="375"/>
      <c r="BLI285" s="375"/>
      <c r="BLJ285" s="375"/>
      <c r="BLK285" s="375"/>
      <c r="BLL285" s="375"/>
      <c r="BLM285" s="375"/>
      <c r="BLN285" s="375"/>
      <c r="BLO285" s="375"/>
      <c r="BLP285" s="375"/>
      <c r="BLQ285" s="375"/>
      <c r="BLR285" s="375"/>
      <c r="BLS285" s="375"/>
      <c r="BLT285" s="375"/>
      <c r="BLU285" s="375"/>
      <c r="BLV285" s="375"/>
      <c r="BLW285" s="375"/>
      <c r="BLX285" s="375"/>
      <c r="BLY285" s="376"/>
      <c r="BLZ285" s="376"/>
      <c r="BMA285" s="376"/>
      <c r="BMB285" s="376"/>
      <c r="BMC285" s="376"/>
      <c r="BMD285" s="376"/>
      <c r="BME285" s="376"/>
      <c r="BMF285" s="376"/>
      <c r="BMG285" s="376"/>
      <c r="BMH285" s="376"/>
      <c r="BMI285" s="376"/>
      <c r="BMJ285" s="376"/>
      <c r="BMK285" s="376"/>
      <c r="BML285" s="376"/>
      <c r="BMM285" s="376"/>
      <c r="BMN285" s="376"/>
      <c r="BMO285" s="376"/>
      <c r="BMP285" s="376"/>
      <c r="BMQ285" s="376"/>
      <c r="BMR285" s="376"/>
      <c r="BMS285" s="376"/>
      <c r="BMT285" s="376"/>
      <c r="BMU285" s="376"/>
      <c r="BMV285" s="376"/>
      <c r="BMW285" s="377"/>
      <c r="BMX285" s="377"/>
      <c r="BMY285" s="377"/>
      <c r="BMZ285" s="377"/>
      <c r="BNA285" s="377"/>
      <c r="BNB285" s="376"/>
      <c r="BNC285" s="376"/>
      <c r="BND285" s="377"/>
      <c r="BNE285" s="377"/>
      <c r="BNF285" s="376"/>
      <c r="BNG285" s="376"/>
      <c r="BNH285" s="377"/>
      <c r="BNI285" s="377"/>
      <c r="BNJ285" s="376"/>
      <c r="BNK285" s="376"/>
      <c r="BNL285" s="376"/>
      <c r="BNM285" s="376"/>
      <c r="BNN285" s="376"/>
      <c r="BNO285" s="376"/>
      <c r="BNP285" s="376"/>
      <c r="BNQ285" s="377"/>
      <c r="BNR285" s="377"/>
      <c r="BNS285" s="376"/>
      <c r="BNT285" s="376"/>
      <c r="BNU285" s="377"/>
      <c r="BNV285" s="377"/>
      <c r="BNW285" s="376"/>
      <c r="BNX285" s="376"/>
      <c r="BNY285" s="376"/>
      <c r="BNZ285" s="376"/>
      <c r="BOA285" s="376"/>
      <c r="BOB285" s="370"/>
      <c r="BOC285" s="396"/>
      <c r="BOD285" s="376"/>
      <c r="BOE285" s="376"/>
      <c r="BOF285" s="376"/>
      <c r="BOG285" s="376"/>
      <c r="BOH285" s="376"/>
      <c r="BOI285" s="376"/>
      <c r="BOJ285" s="376"/>
      <c r="BOK285" s="375"/>
      <c r="BOL285" s="375"/>
      <c r="BOM285" s="375"/>
      <c r="BON285" s="375"/>
      <c r="BOO285" s="375"/>
      <c r="BOP285" s="375"/>
      <c r="BOQ285" s="375"/>
      <c r="BOR285" s="375"/>
      <c r="BOS285" s="375"/>
      <c r="BOT285" s="375"/>
      <c r="BOU285" s="375"/>
      <c r="BOV285" s="375"/>
      <c r="BOW285" s="375"/>
      <c r="BOX285" s="375"/>
      <c r="BOY285" s="375"/>
      <c r="BOZ285" s="375"/>
      <c r="BPA285" s="375"/>
      <c r="BPB285" s="375"/>
      <c r="BPC285" s="375"/>
      <c r="BPD285" s="375"/>
      <c r="BPE285" s="375"/>
      <c r="BPF285" s="375"/>
      <c r="BPG285" s="375"/>
      <c r="BPH285" s="375"/>
      <c r="BPI285" s="375"/>
      <c r="BPJ285" s="375"/>
      <c r="BPK285" s="375"/>
      <c r="BPL285" s="375"/>
      <c r="BPM285" s="375"/>
      <c r="BPN285" s="375"/>
      <c r="BPO285" s="375"/>
      <c r="BPP285" s="375"/>
      <c r="BPQ285" s="375"/>
      <c r="BPR285" s="375"/>
      <c r="BPS285" s="375"/>
      <c r="BPT285" s="375"/>
      <c r="BPU285" s="375"/>
      <c r="BPV285" s="375"/>
      <c r="BPW285" s="375"/>
      <c r="BPX285" s="375"/>
      <c r="BPY285" s="375"/>
      <c r="BPZ285" s="375"/>
      <c r="BQA285" s="375"/>
      <c r="BQB285" s="375"/>
      <c r="BQC285" s="376"/>
      <c r="BQD285" s="376"/>
      <c r="BQE285" s="376"/>
      <c r="BQF285" s="376"/>
      <c r="BQG285" s="376"/>
      <c r="BQH285" s="376"/>
      <c r="BQI285" s="376"/>
      <c r="BQJ285" s="376"/>
      <c r="BQK285" s="376"/>
      <c r="BQL285" s="376"/>
      <c r="BQM285" s="376"/>
      <c r="BQN285" s="376"/>
      <c r="BQO285" s="376"/>
      <c r="BQP285" s="376"/>
      <c r="BQQ285" s="376"/>
      <c r="BQR285" s="376"/>
      <c r="BQS285" s="376"/>
      <c r="BQT285" s="376"/>
      <c r="BQU285" s="376"/>
      <c r="BQV285" s="376"/>
      <c r="BQW285" s="376"/>
      <c r="BQX285" s="376"/>
      <c r="BQY285" s="376"/>
      <c r="BQZ285" s="376"/>
      <c r="BRA285" s="377"/>
      <c r="BRB285" s="377"/>
      <c r="BRC285" s="377"/>
      <c r="BRD285" s="377"/>
      <c r="BRE285" s="377"/>
      <c r="BRF285" s="376"/>
      <c r="BRG285" s="376"/>
      <c r="BRH285" s="377"/>
      <c r="BRI285" s="377"/>
      <c r="BRJ285" s="376"/>
      <c r="BRK285" s="376"/>
      <c r="BRL285" s="377"/>
      <c r="BRM285" s="377"/>
      <c r="BRN285" s="376"/>
      <c r="BRO285" s="376"/>
      <c r="BRP285" s="376"/>
      <c r="BRQ285" s="376"/>
      <c r="BRR285" s="376"/>
      <c r="BRS285" s="376"/>
      <c r="BRT285" s="376"/>
      <c r="BRU285" s="377"/>
      <c r="BRV285" s="377"/>
      <c r="BRW285" s="376"/>
      <c r="BRX285" s="376"/>
      <c r="BRY285" s="377"/>
      <c r="BRZ285" s="377"/>
      <c r="BSA285" s="376"/>
      <c r="BSB285" s="376"/>
      <c r="BSC285" s="376"/>
      <c r="BSD285" s="376"/>
      <c r="BSE285" s="376"/>
      <c r="BSF285" s="370"/>
      <c r="BSG285" s="396"/>
      <c r="BSH285" s="376"/>
      <c r="BSI285" s="376"/>
      <c r="BSJ285" s="376"/>
      <c r="BSK285" s="376"/>
      <c r="BSL285" s="376"/>
      <c r="BSM285" s="376"/>
      <c r="BSN285" s="376"/>
      <c r="BSO285" s="375"/>
      <c r="BSP285" s="375"/>
      <c r="BSQ285" s="375"/>
      <c r="BSR285" s="375"/>
      <c r="BSS285" s="375"/>
      <c r="BST285" s="375"/>
      <c r="BSU285" s="375"/>
      <c r="BSV285" s="375"/>
      <c r="BSW285" s="375"/>
      <c r="BSX285" s="375"/>
      <c r="BSY285" s="375"/>
      <c r="BSZ285" s="375"/>
      <c r="BTA285" s="375"/>
      <c r="BTB285" s="375"/>
      <c r="BTC285" s="375"/>
      <c r="BTD285" s="375"/>
      <c r="BTE285" s="375"/>
      <c r="BTF285" s="375"/>
      <c r="BTG285" s="375"/>
      <c r="BTH285" s="375"/>
      <c r="BTI285" s="375"/>
      <c r="BTJ285" s="375"/>
      <c r="BTK285" s="375"/>
      <c r="BTL285" s="375"/>
      <c r="BTM285" s="375"/>
      <c r="BTN285" s="375"/>
      <c r="BTO285" s="375"/>
      <c r="BTP285" s="375"/>
      <c r="BTQ285" s="375"/>
      <c r="BTR285" s="375"/>
      <c r="BTS285" s="375"/>
      <c r="BTT285" s="375"/>
      <c r="BTU285" s="375"/>
      <c r="BTV285" s="375"/>
      <c r="BTW285" s="375"/>
      <c r="BTX285" s="375"/>
      <c r="BTY285" s="375"/>
      <c r="BTZ285" s="375"/>
      <c r="BUA285" s="375"/>
      <c r="BUB285" s="375"/>
      <c r="BUC285" s="375"/>
      <c r="BUD285" s="375"/>
      <c r="BUE285" s="375"/>
      <c r="BUF285" s="375"/>
      <c r="BUG285" s="376"/>
      <c r="BUH285" s="376"/>
      <c r="BUI285" s="376"/>
      <c r="BUJ285" s="376"/>
      <c r="BUK285" s="376"/>
      <c r="BUL285" s="376"/>
      <c r="BUM285" s="376"/>
      <c r="BUN285" s="376"/>
      <c r="BUO285" s="376"/>
      <c r="BUP285" s="376"/>
      <c r="BUQ285" s="376"/>
      <c r="BUR285" s="376"/>
      <c r="BUS285" s="376"/>
      <c r="BUT285" s="376"/>
      <c r="BUU285" s="376"/>
      <c r="BUV285" s="376"/>
      <c r="BUW285" s="376"/>
      <c r="BUX285" s="376"/>
      <c r="BUY285" s="376"/>
      <c r="BUZ285" s="376"/>
      <c r="BVA285" s="376"/>
      <c r="BVB285" s="376"/>
      <c r="BVC285" s="376"/>
      <c r="BVD285" s="376"/>
      <c r="BVE285" s="377"/>
      <c r="BVF285" s="377"/>
      <c r="BVG285" s="377"/>
      <c r="BVH285" s="377"/>
      <c r="BVI285" s="377"/>
      <c r="BVJ285" s="376"/>
      <c r="BVK285" s="376"/>
      <c r="BVL285" s="377"/>
      <c r="BVM285" s="377"/>
      <c r="BVN285" s="376"/>
      <c r="BVO285" s="376"/>
      <c r="BVP285" s="377"/>
      <c r="BVQ285" s="377"/>
      <c r="BVR285" s="376"/>
      <c r="BVS285" s="376"/>
      <c r="BVT285" s="376"/>
      <c r="BVU285" s="376"/>
      <c r="BVV285" s="376"/>
      <c r="BVW285" s="376"/>
      <c r="BVX285" s="376"/>
      <c r="BVY285" s="377"/>
      <c r="BVZ285" s="377"/>
      <c r="BWA285" s="376"/>
      <c r="BWB285" s="376"/>
      <c r="BWC285" s="377"/>
      <c r="BWD285" s="377"/>
      <c r="BWE285" s="376"/>
      <c r="BWF285" s="376"/>
      <c r="BWG285" s="376"/>
      <c r="BWH285" s="376"/>
      <c r="BWI285" s="376"/>
      <c r="BWJ285" s="370"/>
      <c r="BWK285" s="396"/>
      <c r="BWL285" s="376"/>
      <c r="BWM285" s="376"/>
      <c r="BWN285" s="376"/>
      <c r="BWO285" s="376"/>
      <c r="BWP285" s="376"/>
      <c r="BWQ285" s="376"/>
      <c r="BWR285" s="376"/>
      <c r="BWS285" s="375"/>
      <c r="BWT285" s="375"/>
      <c r="BWU285" s="375"/>
      <c r="BWV285" s="375"/>
      <c r="BWW285" s="375"/>
      <c r="BWX285" s="375"/>
      <c r="BWY285" s="375"/>
      <c r="BWZ285" s="375"/>
      <c r="BXA285" s="375"/>
      <c r="BXB285" s="375"/>
      <c r="BXC285" s="375"/>
      <c r="BXD285" s="375"/>
      <c r="BXE285" s="375"/>
      <c r="BXF285" s="375"/>
      <c r="BXG285" s="375"/>
      <c r="BXH285" s="375"/>
      <c r="BXI285" s="375"/>
      <c r="BXJ285" s="375"/>
      <c r="BXK285" s="375"/>
      <c r="BXL285" s="375"/>
      <c r="BXM285" s="375"/>
      <c r="BXN285" s="375"/>
      <c r="BXO285" s="375"/>
      <c r="BXP285" s="375"/>
      <c r="BXQ285" s="375"/>
      <c r="BXR285" s="375"/>
      <c r="BXS285" s="375"/>
      <c r="BXT285" s="375"/>
      <c r="BXU285" s="375"/>
      <c r="BXV285" s="375"/>
      <c r="BXW285" s="375"/>
      <c r="BXX285" s="375"/>
      <c r="BXY285" s="375"/>
      <c r="BXZ285" s="375"/>
      <c r="BYA285" s="375"/>
      <c r="BYB285" s="375"/>
      <c r="BYC285" s="375"/>
      <c r="BYD285" s="375"/>
      <c r="BYE285" s="375"/>
      <c r="BYF285" s="375"/>
      <c r="BYG285" s="375"/>
      <c r="BYH285" s="375"/>
      <c r="BYI285" s="375"/>
      <c r="BYJ285" s="375"/>
      <c r="BYK285" s="376"/>
      <c r="BYL285" s="376"/>
      <c r="BYM285" s="376"/>
      <c r="BYN285" s="376"/>
      <c r="BYO285" s="376"/>
      <c r="BYP285" s="376"/>
      <c r="BYQ285" s="376"/>
      <c r="BYR285" s="376"/>
      <c r="BYS285" s="376"/>
      <c r="BYT285" s="376"/>
      <c r="BYU285" s="376"/>
      <c r="BYV285" s="376"/>
      <c r="BYW285" s="376"/>
      <c r="BYX285" s="376"/>
      <c r="BYY285" s="376"/>
      <c r="BYZ285" s="376"/>
      <c r="BZA285" s="376"/>
      <c r="BZB285" s="376"/>
      <c r="BZC285" s="376"/>
      <c r="BZD285" s="376"/>
      <c r="BZE285" s="376"/>
      <c r="BZF285" s="376"/>
      <c r="BZG285" s="376"/>
      <c r="BZH285" s="376"/>
      <c r="BZI285" s="377"/>
      <c r="BZJ285" s="377"/>
      <c r="BZK285" s="377"/>
      <c r="BZL285" s="377"/>
      <c r="BZM285" s="377"/>
      <c r="BZN285" s="376"/>
      <c r="BZO285" s="376"/>
      <c r="BZP285" s="377"/>
      <c r="BZQ285" s="377"/>
      <c r="BZR285" s="376"/>
      <c r="BZS285" s="376"/>
      <c r="BZT285" s="377"/>
      <c r="BZU285" s="377"/>
      <c r="BZV285" s="376"/>
      <c r="BZW285" s="376"/>
      <c r="BZX285" s="376"/>
      <c r="BZY285" s="376"/>
      <c r="BZZ285" s="376"/>
      <c r="CAA285" s="376"/>
      <c r="CAB285" s="376"/>
      <c r="CAC285" s="377"/>
      <c r="CAD285" s="377"/>
      <c r="CAE285" s="376"/>
      <c r="CAF285" s="376"/>
      <c r="CAG285" s="377"/>
      <c r="CAH285" s="377"/>
      <c r="CAI285" s="376"/>
      <c r="CAJ285" s="376"/>
      <c r="CAK285" s="376"/>
      <c r="CAL285" s="376"/>
      <c r="CAM285" s="376"/>
      <c r="CAN285" s="370"/>
      <c r="CAO285" s="396"/>
      <c r="CAP285" s="376"/>
      <c r="CAQ285" s="376"/>
      <c r="CAR285" s="376"/>
      <c r="CAS285" s="376"/>
      <c r="CAT285" s="376"/>
      <c r="CAU285" s="376"/>
      <c r="CAV285" s="376"/>
      <c r="CAW285" s="375"/>
      <c r="CAX285" s="375"/>
      <c r="CAY285" s="375"/>
      <c r="CAZ285" s="375"/>
      <c r="CBA285" s="375"/>
      <c r="CBB285" s="375"/>
      <c r="CBC285" s="375"/>
      <c r="CBD285" s="375"/>
      <c r="CBE285" s="375"/>
      <c r="CBF285" s="375"/>
      <c r="CBG285" s="375"/>
      <c r="CBH285" s="375"/>
      <c r="CBI285" s="375"/>
      <c r="CBJ285" s="375"/>
      <c r="CBK285" s="375"/>
      <c r="CBL285" s="375"/>
      <c r="CBM285" s="375"/>
      <c r="CBN285" s="375"/>
      <c r="CBO285" s="375"/>
      <c r="CBP285" s="375"/>
      <c r="CBQ285" s="375"/>
      <c r="CBR285" s="375"/>
      <c r="CBS285" s="375"/>
      <c r="CBT285" s="375"/>
      <c r="CBU285" s="375"/>
      <c r="CBV285" s="375"/>
      <c r="CBW285" s="375"/>
      <c r="CBX285" s="375"/>
      <c r="CBY285" s="375"/>
      <c r="CBZ285" s="375"/>
      <c r="CCA285" s="375"/>
      <c r="CCB285" s="375"/>
      <c r="CCC285" s="375"/>
      <c r="CCD285" s="375"/>
      <c r="CCE285" s="375"/>
      <c r="CCF285" s="375"/>
      <c r="CCG285" s="375"/>
      <c r="CCH285" s="375"/>
      <c r="CCI285" s="375"/>
      <c r="CCJ285" s="375"/>
      <c r="CCK285" s="375"/>
      <c r="CCL285" s="375"/>
      <c r="CCM285" s="375"/>
      <c r="CCN285" s="375"/>
      <c r="CCO285" s="376"/>
      <c r="CCP285" s="376"/>
      <c r="CCQ285" s="376"/>
      <c r="CCR285" s="376"/>
      <c r="CCS285" s="376"/>
      <c r="CCT285" s="376"/>
      <c r="CCU285" s="376"/>
      <c r="CCV285" s="376"/>
      <c r="CCW285" s="376"/>
      <c r="CCX285" s="376"/>
      <c r="CCY285" s="376"/>
      <c r="CCZ285" s="376"/>
      <c r="CDA285" s="376"/>
      <c r="CDB285" s="376"/>
      <c r="CDC285" s="376"/>
      <c r="CDD285" s="376"/>
      <c r="CDE285" s="376"/>
      <c r="CDF285" s="376"/>
      <c r="CDG285" s="376"/>
      <c r="CDH285" s="376"/>
      <c r="CDI285" s="376"/>
      <c r="CDJ285" s="376"/>
      <c r="CDK285" s="376"/>
      <c r="CDL285" s="376"/>
      <c r="CDM285" s="377"/>
      <c r="CDN285" s="377"/>
      <c r="CDO285" s="377"/>
      <c r="CDP285" s="377"/>
      <c r="CDQ285" s="377"/>
      <c r="CDR285" s="376"/>
      <c r="CDS285" s="376"/>
      <c r="CDT285" s="377"/>
      <c r="CDU285" s="377"/>
      <c r="CDV285" s="376"/>
      <c r="CDW285" s="376"/>
      <c r="CDX285" s="377"/>
      <c r="CDY285" s="377"/>
      <c r="CDZ285" s="376"/>
      <c r="CEA285" s="376"/>
      <c r="CEB285" s="376"/>
      <c r="CEC285" s="376"/>
      <c r="CED285" s="376"/>
      <c r="CEE285" s="376"/>
      <c r="CEF285" s="376"/>
      <c r="CEG285" s="377"/>
      <c r="CEH285" s="377"/>
      <c r="CEI285" s="376"/>
      <c r="CEJ285" s="376"/>
      <c r="CEK285" s="377"/>
      <c r="CEL285" s="377"/>
      <c r="CEM285" s="376"/>
      <c r="CEN285" s="376"/>
      <c r="CEO285" s="376"/>
      <c r="CEP285" s="376"/>
      <c r="CEQ285" s="376"/>
      <c r="CER285" s="370"/>
      <c r="CES285" s="396"/>
      <c r="CET285" s="376"/>
      <c r="CEU285" s="376"/>
      <c r="CEV285" s="376"/>
      <c r="CEW285" s="376"/>
      <c r="CEX285" s="376"/>
      <c r="CEY285" s="376"/>
      <c r="CEZ285" s="376"/>
      <c r="CFA285" s="375"/>
      <c r="CFB285" s="375"/>
      <c r="CFC285" s="375"/>
      <c r="CFD285" s="375"/>
      <c r="CFE285" s="375"/>
      <c r="CFF285" s="375"/>
      <c r="CFG285" s="375"/>
      <c r="CFH285" s="375"/>
      <c r="CFI285" s="375"/>
      <c r="CFJ285" s="375"/>
      <c r="CFK285" s="375"/>
      <c r="CFL285" s="375"/>
      <c r="CFM285" s="375"/>
      <c r="CFN285" s="375"/>
      <c r="CFO285" s="375"/>
      <c r="CFP285" s="375"/>
      <c r="CFQ285" s="375"/>
      <c r="CFR285" s="375"/>
      <c r="CFS285" s="375"/>
      <c r="CFT285" s="375"/>
      <c r="CFU285" s="375"/>
      <c r="CFV285" s="375"/>
      <c r="CFW285" s="375"/>
      <c r="CFX285" s="375"/>
      <c r="CFY285" s="375"/>
      <c r="CFZ285" s="375"/>
      <c r="CGA285" s="375"/>
      <c r="CGB285" s="375"/>
      <c r="CGC285" s="375"/>
      <c r="CGD285" s="375"/>
      <c r="CGE285" s="375"/>
      <c r="CGF285" s="375"/>
      <c r="CGG285" s="375"/>
      <c r="CGH285" s="375"/>
      <c r="CGI285" s="375"/>
      <c r="CGJ285" s="375"/>
      <c r="CGK285" s="375"/>
      <c r="CGL285" s="375"/>
      <c r="CGM285" s="375"/>
      <c r="CGN285" s="375"/>
      <c r="CGO285" s="375"/>
      <c r="CGP285" s="375"/>
      <c r="CGQ285" s="375"/>
      <c r="CGR285" s="375"/>
      <c r="CGS285" s="376"/>
      <c r="CGT285" s="376"/>
      <c r="CGU285" s="376"/>
      <c r="CGV285" s="376"/>
      <c r="CGW285" s="376"/>
      <c r="CGX285" s="376"/>
      <c r="CGY285" s="376"/>
      <c r="CGZ285" s="376"/>
      <c r="CHA285" s="376"/>
      <c r="CHB285" s="376"/>
      <c r="CHC285" s="376"/>
      <c r="CHD285" s="376"/>
      <c r="CHE285" s="376"/>
      <c r="CHF285" s="376"/>
      <c r="CHG285" s="376"/>
      <c r="CHH285" s="376"/>
      <c r="CHI285" s="376"/>
      <c r="CHJ285" s="376"/>
      <c r="CHK285" s="376"/>
      <c r="CHL285" s="376"/>
      <c r="CHM285" s="376"/>
      <c r="CHN285" s="376"/>
      <c r="CHO285" s="376"/>
      <c r="CHP285" s="376"/>
      <c r="CHQ285" s="377"/>
      <c r="CHR285" s="377"/>
      <c r="CHS285" s="377"/>
      <c r="CHT285" s="377"/>
      <c r="CHU285" s="377"/>
      <c r="CHV285" s="376"/>
      <c r="CHW285" s="376"/>
      <c r="CHX285" s="377"/>
      <c r="CHY285" s="377"/>
      <c r="CHZ285" s="376"/>
      <c r="CIA285" s="376"/>
      <c r="CIB285" s="377"/>
      <c r="CIC285" s="377"/>
      <c r="CID285" s="376"/>
      <c r="CIE285" s="376"/>
      <c r="CIF285" s="376"/>
      <c r="CIG285" s="376"/>
      <c r="CIH285" s="376"/>
      <c r="CII285" s="376"/>
      <c r="CIJ285" s="376"/>
      <c r="CIK285" s="377"/>
      <c r="CIL285" s="377"/>
      <c r="CIM285" s="376"/>
      <c r="CIN285" s="376"/>
      <c r="CIO285" s="377"/>
      <c r="CIP285" s="377"/>
      <c r="CIQ285" s="376"/>
      <c r="CIR285" s="376"/>
      <c r="CIS285" s="376"/>
      <c r="CIT285" s="376"/>
      <c r="CIU285" s="376"/>
      <c r="CIV285" s="370"/>
      <c r="CIW285" s="396"/>
      <c r="CIX285" s="376"/>
      <c r="CIY285" s="376"/>
      <c r="CIZ285" s="376"/>
      <c r="CJA285" s="376"/>
      <c r="CJB285" s="376"/>
      <c r="CJC285" s="376"/>
      <c r="CJD285" s="376"/>
      <c r="CJE285" s="375"/>
      <c r="CJF285" s="375"/>
      <c r="CJG285" s="375"/>
      <c r="CJH285" s="375"/>
      <c r="CJI285" s="375"/>
      <c r="CJJ285" s="375"/>
      <c r="CJK285" s="375"/>
      <c r="CJL285" s="375"/>
      <c r="CJM285" s="375"/>
      <c r="CJN285" s="375"/>
      <c r="CJO285" s="375"/>
      <c r="CJP285" s="375"/>
      <c r="CJQ285" s="375"/>
      <c r="CJR285" s="375"/>
      <c r="CJS285" s="375"/>
      <c r="CJT285" s="375"/>
      <c r="CJU285" s="375"/>
      <c r="CJV285" s="375"/>
      <c r="CJW285" s="375"/>
      <c r="CJX285" s="375"/>
      <c r="CJY285" s="375"/>
      <c r="CJZ285" s="375"/>
      <c r="CKA285" s="375"/>
      <c r="CKB285" s="375"/>
      <c r="CKC285" s="375"/>
      <c r="CKD285" s="375"/>
      <c r="CKE285" s="375"/>
      <c r="CKF285" s="375"/>
      <c r="CKG285" s="375"/>
      <c r="CKH285" s="375"/>
      <c r="CKI285" s="375"/>
      <c r="CKJ285" s="375"/>
      <c r="CKK285" s="375"/>
      <c r="CKL285" s="375"/>
      <c r="CKM285" s="375"/>
      <c r="CKN285" s="375"/>
      <c r="CKO285" s="375"/>
      <c r="CKP285" s="375"/>
      <c r="CKQ285" s="375"/>
      <c r="CKR285" s="375"/>
      <c r="CKS285" s="375"/>
      <c r="CKT285" s="375"/>
      <c r="CKU285" s="375"/>
      <c r="CKV285" s="375"/>
      <c r="CKW285" s="376"/>
      <c r="CKX285" s="376"/>
      <c r="CKY285" s="376"/>
      <c r="CKZ285" s="376"/>
      <c r="CLA285" s="376"/>
      <c r="CLB285" s="376"/>
      <c r="CLC285" s="376"/>
      <c r="CLD285" s="376"/>
      <c r="CLE285" s="376"/>
      <c r="CLF285" s="376"/>
      <c r="CLG285" s="376"/>
      <c r="CLH285" s="376"/>
      <c r="CLI285" s="376"/>
      <c r="CLJ285" s="376"/>
      <c r="CLK285" s="376"/>
      <c r="CLL285" s="376"/>
      <c r="CLM285" s="376"/>
      <c r="CLN285" s="376"/>
      <c r="CLO285" s="376"/>
      <c r="CLP285" s="376"/>
      <c r="CLQ285" s="376"/>
      <c r="CLR285" s="376"/>
      <c r="CLS285" s="376"/>
      <c r="CLT285" s="376"/>
      <c r="CLU285" s="377"/>
      <c r="CLV285" s="377"/>
      <c r="CLW285" s="377"/>
      <c r="CLX285" s="377"/>
      <c r="CLY285" s="377"/>
      <c r="CLZ285" s="376"/>
      <c r="CMA285" s="376"/>
      <c r="CMB285" s="377"/>
      <c r="CMC285" s="377"/>
      <c r="CMD285" s="376"/>
      <c r="CME285" s="376"/>
      <c r="CMF285" s="377"/>
      <c r="CMG285" s="377"/>
      <c r="CMH285" s="376"/>
      <c r="CMI285" s="376"/>
      <c r="CMJ285" s="376"/>
      <c r="CMK285" s="376"/>
      <c r="CML285" s="376"/>
      <c r="CMM285" s="376"/>
      <c r="CMN285" s="376"/>
      <c r="CMO285" s="377"/>
      <c r="CMP285" s="377"/>
      <c r="CMQ285" s="376"/>
      <c r="CMR285" s="376"/>
      <c r="CMS285" s="377"/>
      <c r="CMT285" s="377"/>
      <c r="CMU285" s="376"/>
      <c r="CMV285" s="376"/>
      <c r="CMW285" s="376"/>
      <c r="CMX285" s="376"/>
      <c r="CMY285" s="376"/>
      <c r="CMZ285" s="370"/>
      <c r="CNA285" s="396"/>
      <c r="CNB285" s="376"/>
      <c r="CNC285" s="376"/>
      <c r="CND285" s="376"/>
      <c r="CNE285" s="376"/>
      <c r="CNF285" s="376"/>
      <c r="CNG285" s="376"/>
      <c r="CNH285" s="376"/>
      <c r="CNI285" s="375"/>
      <c r="CNJ285" s="375"/>
      <c r="CNK285" s="375"/>
      <c r="CNL285" s="375"/>
      <c r="CNM285" s="375"/>
      <c r="CNN285" s="375"/>
      <c r="CNO285" s="375"/>
      <c r="CNP285" s="375"/>
      <c r="CNQ285" s="375"/>
      <c r="CNR285" s="375"/>
      <c r="CNS285" s="375"/>
      <c r="CNT285" s="375"/>
      <c r="CNU285" s="375"/>
      <c r="CNV285" s="375"/>
      <c r="CNW285" s="375"/>
      <c r="CNX285" s="375"/>
      <c r="CNY285" s="375"/>
      <c r="CNZ285" s="375"/>
      <c r="COA285" s="375"/>
      <c r="COB285" s="375"/>
      <c r="COC285" s="375"/>
      <c r="COD285" s="375"/>
      <c r="COE285" s="375"/>
      <c r="COF285" s="375"/>
      <c r="COG285" s="375"/>
      <c r="COH285" s="375"/>
      <c r="COI285" s="375"/>
      <c r="COJ285" s="375"/>
      <c r="COK285" s="375"/>
      <c r="COL285" s="375"/>
      <c r="COM285" s="375"/>
      <c r="CON285" s="375"/>
      <c r="COO285" s="375"/>
      <c r="COP285" s="375"/>
      <c r="COQ285" s="375"/>
      <c r="COR285" s="375"/>
      <c r="COS285" s="375"/>
      <c r="COT285" s="375"/>
      <c r="COU285" s="375"/>
      <c r="COV285" s="375"/>
      <c r="COW285" s="375"/>
      <c r="COX285" s="375"/>
      <c r="COY285" s="375"/>
      <c r="COZ285" s="375"/>
      <c r="CPA285" s="376"/>
      <c r="CPB285" s="376"/>
      <c r="CPC285" s="376"/>
      <c r="CPD285" s="376"/>
      <c r="CPE285" s="376"/>
      <c r="CPF285" s="376"/>
      <c r="CPG285" s="376"/>
      <c r="CPH285" s="376"/>
      <c r="CPI285" s="376"/>
      <c r="CPJ285" s="376"/>
      <c r="CPK285" s="376"/>
      <c r="CPL285" s="376"/>
      <c r="CPM285" s="376"/>
      <c r="CPN285" s="376"/>
      <c r="CPO285" s="376"/>
      <c r="CPP285" s="376"/>
      <c r="CPQ285" s="376"/>
      <c r="CPR285" s="376"/>
      <c r="CPS285" s="376"/>
      <c r="CPT285" s="376"/>
      <c r="CPU285" s="376"/>
      <c r="CPV285" s="376"/>
      <c r="CPW285" s="376"/>
      <c r="CPX285" s="376"/>
      <c r="CPY285" s="377"/>
      <c r="CPZ285" s="377"/>
      <c r="CQA285" s="377"/>
      <c r="CQB285" s="377"/>
      <c r="CQC285" s="377"/>
      <c r="CQD285" s="376"/>
      <c r="CQE285" s="376"/>
      <c r="CQF285" s="377"/>
      <c r="CQG285" s="377"/>
      <c r="CQH285" s="376"/>
      <c r="CQI285" s="376"/>
      <c r="CQJ285" s="377"/>
      <c r="CQK285" s="377"/>
      <c r="CQL285" s="376"/>
      <c r="CQM285" s="376"/>
      <c r="CQN285" s="376"/>
      <c r="CQO285" s="376"/>
      <c r="CQP285" s="376"/>
      <c r="CQQ285" s="376"/>
      <c r="CQR285" s="376"/>
      <c r="CQS285" s="377"/>
      <c r="CQT285" s="377"/>
      <c r="CQU285" s="376"/>
      <c r="CQV285" s="376"/>
      <c r="CQW285" s="377"/>
      <c r="CQX285" s="377"/>
      <c r="CQY285" s="376"/>
      <c r="CQZ285" s="376"/>
      <c r="CRA285" s="376"/>
      <c r="CRB285" s="376"/>
      <c r="CRC285" s="376"/>
      <c r="CRD285" s="370"/>
      <c r="CRE285" s="396"/>
      <c r="CRF285" s="376"/>
      <c r="CRG285" s="376"/>
      <c r="CRH285" s="376"/>
      <c r="CRI285" s="376"/>
      <c r="CRJ285" s="376"/>
      <c r="CRK285" s="376"/>
      <c r="CRL285" s="376"/>
      <c r="CRM285" s="375"/>
      <c r="CRN285" s="375"/>
      <c r="CRO285" s="375"/>
      <c r="CRP285" s="375"/>
      <c r="CRQ285" s="375"/>
      <c r="CRR285" s="375"/>
      <c r="CRS285" s="375"/>
      <c r="CRT285" s="375"/>
      <c r="CRU285" s="375"/>
      <c r="CRV285" s="375"/>
      <c r="CRW285" s="375"/>
      <c r="CRX285" s="375"/>
      <c r="CRY285" s="375"/>
      <c r="CRZ285" s="375"/>
      <c r="CSA285" s="375"/>
      <c r="CSB285" s="375"/>
      <c r="CSC285" s="375"/>
      <c r="CSD285" s="375"/>
      <c r="CSE285" s="375"/>
      <c r="CSF285" s="375"/>
      <c r="CSG285" s="375"/>
      <c r="CSH285" s="375"/>
      <c r="CSI285" s="375"/>
      <c r="CSJ285" s="375"/>
      <c r="CSK285" s="375"/>
      <c r="CSL285" s="375"/>
      <c r="CSM285" s="375"/>
      <c r="CSN285" s="375"/>
      <c r="CSO285" s="375"/>
      <c r="CSP285" s="375"/>
      <c r="CSQ285" s="375"/>
      <c r="CSR285" s="375"/>
      <c r="CSS285" s="375"/>
      <c r="CST285" s="375"/>
      <c r="CSU285" s="375"/>
      <c r="CSV285" s="375"/>
      <c r="CSW285" s="375"/>
      <c r="CSX285" s="375"/>
      <c r="CSY285" s="375"/>
      <c r="CSZ285" s="375"/>
      <c r="CTA285" s="375"/>
      <c r="CTB285" s="375"/>
      <c r="CTC285" s="375"/>
      <c r="CTD285" s="375"/>
      <c r="CTE285" s="376"/>
      <c r="CTF285" s="376"/>
      <c r="CTG285" s="376"/>
      <c r="CTH285" s="376"/>
      <c r="CTI285" s="376"/>
      <c r="CTJ285" s="376"/>
      <c r="CTK285" s="376"/>
      <c r="CTL285" s="376"/>
      <c r="CTM285" s="376"/>
      <c r="CTN285" s="376"/>
      <c r="CTO285" s="376"/>
      <c r="CTP285" s="376"/>
      <c r="CTQ285" s="376"/>
      <c r="CTR285" s="376"/>
      <c r="CTS285" s="376"/>
      <c r="CTT285" s="376"/>
      <c r="CTU285" s="376"/>
      <c r="CTV285" s="376"/>
      <c r="CTW285" s="376"/>
      <c r="CTX285" s="376"/>
      <c r="CTY285" s="376"/>
      <c r="CTZ285" s="376"/>
      <c r="CUA285" s="376"/>
      <c r="CUB285" s="376"/>
      <c r="CUC285" s="377"/>
      <c r="CUD285" s="377"/>
      <c r="CUE285" s="377"/>
      <c r="CUF285" s="377"/>
      <c r="CUG285" s="377"/>
      <c r="CUH285" s="376"/>
      <c r="CUI285" s="376"/>
      <c r="CUJ285" s="377"/>
      <c r="CUK285" s="377"/>
      <c r="CUL285" s="376"/>
      <c r="CUM285" s="376"/>
      <c r="CUN285" s="377"/>
      <c r="CUO285" s="377"/>
      <c r="CUP285" s="376"/>
      <c r="CUQ285" s="376"/>
      <c r="CUR285" s="376"/>
      <c r="CUS285" s="376"/>
      <c r="CUT285" s="376"/>
      <c r="CUU285" s="376"/>
      <c r="CUV285" s="376"/>
      <c r="CUW285" s="377"/>
      <c r="CUX285" s="377"/>
      <c r="CUY285" s="376"/>
      <c r="CUZ285" s="376"/>
      <c r="CVA285" s="377"/>
      <c r="CVB285" s="377"/>
      <c r="CVC285" s="376"/>
      <c r="CVD285" s="376"/>
      <c r="CVE285" s="376"/>
      <c r="CVF285" s="376"/>
      <c r="CVG285" s="376"/>
      <c r="CVH285" s="370"/>
      <c r="CVI285" s="396"/>
      <c r="CVJ285" s="376"/>
      <c r="CVK285" s="376"/>
      <c r="CVL285" s="376"/>
      <c r="CVM285" s="376"/>
      <c r="CVN285" s="376"/>
      <c r="CVO285" s="376"/>
      <c r="CVP285" s="376"/>
      <c r="CVQ285" s="375"/>
      <c r="CVR285" s="375"/>
      <c r="CVS285" s="375"/>
      <c r="CVT285" s="375"/>
      <c r="CVU285" s="375"/>
      <c r="CVV285" s="375"/>
      <c r="CVW285" s="375"/>
      <c r="CVX285" s="375"/>
      <c r="CVY285" s="375"/>
      <c r="CVZ285" s="375"/>
      <c r="CWA285" s="375"/>
      <c r="CWB285" s="375"/>
      <c r="CWC285" s="375"/>
      <c r="CWD285" s="375"/>
      <c r="CWE285" s="375"/>
      <c r="CWF285" s="375"/>
      <c r="CWG285" s="375"/>
      <c r="CWH285" s="375"/>
      <c r="CWI285" s="375"/>
      <c r="CWJ285" s="375"/>
      <c r="CWK285" s="375"/>
      <c r="CWL285" s="375"/>
      <c r="CWM285" s="375"/>
      <c r="CWN285" s="375"/>
      <c r="CWO285" s="375"/>
      <c r="CWP285" s="375"/>
      <c r="CWQ285" s="375"/>
      <c r="CWR285" s="375"/>
      <c r="CWS285" s="375"/>
      <c r="CWT285" s="375"/>
      <c r="CWU285" s="375"/>
      <c r="CWV285" s="375"/>
      <c r="CWW285" s="375"/>
      <c r="CWX285" s="375"/>
      <c r="CWY285" s="375"/>
      <c r="CWZ285" s="375"/>
      <c r="CXA285" s="375"/>
      <c r="CXB285" s="375"/>
      <c r="CXC285" s="375"/>
      <c r="CXD285" s="375"/>
      <c r="CXE285" s="375"/>
      <c r="CXF285" s="375"/>
      <c r="CXG285" s="375"/>
      <c r="CXH285" s="375"/>
      <c r="CXI285" s="376"/>
      <c r="CXJ285" s="376"/>
      <c r="CXK285" s="376"/>
      <c r="CXL285" s="376"/>
      <c r="CXM285" s="376"/>
      <c r="CXN285" s="376"/>
      <c r="CXO285" s="376"/>
      <c r="CXP285" s="376"/>
      <c r="CXQ285" s="376"/>
      <c r="CXR285" s="376"/>
      <c r="CXS285" s="376"/>
      <c r="CXT285" s="376"/>
      <c r="CXU285" s="376"/>
      <c r="CXV285" s="376"/>
      <c r="CXW285" s="376"/>
      <c r="CXX285" s="376"/>
      <c r="CXY285" s="376"/>
      <c r="CXZ285" s="376"/>
      <c r="CYA285" s="376"/>
      <c r="CYB285" s="376"/>
      <c r="CYC285" s="376"/>
      <c r="CYD285" s="376"/>
      <c r="CYE285" s="376"/>
      <c r="CYF285" s="376"/>
      <c r="CYG285" s="377"/>
      <c r="CYH285" s="377"/>
      <c r="CYI285" s="377"/>
      <c r="CYJ285" s="377"/>
      <c r="CYK285" s="377"/>
      <c r="CYL285" s="376"/>
      <c r="CYM285" s="376"/>
      <c r="CYN285" s="377"/>
      <c r="CYO285" s="377"/>
      <c r="CYP285" s="376"/>
      <c r="CYQ285" s="376"/>
      <c r="CYR285" s="377"/>
      <c r="CYS285" s="377"/>
      <c r="CYT285" s="376"/>
      <c r="CYU285" s="376"/>
      <c r="CYV285" s="376"/>
      <c r="CYW285" s="376"/>
      <c r="CYX285" s="376"/>
      <c r="CYY285" s="376"/>
      <c r="CYZ285" s="376"/>
      <c r="CZA285" s="377"/>
      <c r="CZB285" s="377"/>
      <c r="CZC285" s="376"/>
      <c r="CZD285" s="376"/>
      <c r="CZE285" s="377"/>
      <c r="CZF285" s="377"/>
      <c r="CZG285" s="376"/>
      <c r="CZH285" s="376"/>
      <c r="CZI285" s="376"/>
      <c r="CZJ285" s="376"/>
      <c r="CZK285" s="376"/>
      <c r="CZL285" s="370"/>
      <c r="CZM285" s="396"/>
      <c r="CZN285" s="376"/>
      <c r="CZO285" s="376"/>
      <c r="CZP285" s="376"/>
      <c r="CZQ285" s="376"/>
      <c r="CZR285" s="376"/>
      <c r="CZS285" s="376"/>
      <c r="CZT285" s="376"/>
      <c r="CZU285" s="375"/>
      <c r="CZV285" s="375"/>
      <c r="CZW285" s="375"/>
      <c r="CZX285" s="375"/>
      <c r="CZY285" s="375"/>
      <c r="CZZ285" s="375"/>
      <c r="DAA285" s="375"/>
      <c r="DAB285" s="375"/>
      <c r="DAC285" s="375"/>
      <c r="DAD285" s="375"/>
      <c r="DAE285" s="375"/>
      <c r="DAF285" s="375"/>
      <c r="DAG285" s="375"/>
      <c r="DAH285" s="375"/>
      <c r="DAI285" s="375"/>
      <c r="DAJ285" s="375"/>
      <c r="DAK285" s="375"/>
      <c r="DAL285" s="375"/>
      <c r="DAM285" s="375"/>
      <c r="DAN285" s="375"/>
      <c r="DAO285" s="375"/>
      <c r="DAP285" s="375"/>
      <c r="DAQ285" s="375"/>
      <c r="DAR285" s="375"/>
      <c r="DAS285" s="375"/>
      <c r="DAT285" s="375"/>
      <c r="DAU285" s="375"/>
      <c r="DAV285" s="375"/>
      <c r="DAW285" s="375"/>
      <c r="DAX285" s="375"/>
      <c r="DAY285" s="375"/>
      <c r="DAZ285" s="375"/>
      <c r="DBA285" s="375"/>
      <c r="DBB285" s="375"/>
      <c r="DBC285" s="375"/>
      <c r="DBD285" s="375"/>
      <c r="DBE285" s="375"/>
      <c r="DBF285" s="375"/>
      <c r="DBG285" s="375"/>
      <c r="DBH285" s="375"/>
      <c r="DBI285" s="375"/>
      <c r="DBJ285" s="375"/>
      <c r="DBK285" s="375"/>
      <c r="DBL285" s="375"/>
      <c r="DBM285" s="376"/>
      <c r="DBN285" s="376"/>
      <c r="DBO285" s="376"/>
      <c r="DBP285" s="376"/>
      <c r="DBQ285" s="376"/>
      <c r="DBR285" s="376"/>
      <c r="DBS285" s="376"/>
      <c r="DBT285" s="376"/>
      <c r="DBU285" s="376"/>
      <c r="DBV285" s="376"/>
      <c r="DBW285" s="376"/>
      <c r="DBX285" s="376"/>
      <c r="DBY285" s="376"/>
      <c r="DBZ285" s="376"/>
      <c r="DCA285" s="376"/>
      <c r="DCB285" s="376"/>
      <c r="DCC285" s="376"/>
      <c r="DCD285" s="376"/>
      <c r="DCE285" s="376"/>
      <c r="DCF285" s="376"/>
      <c r="DCG285" s="376"/>
      <c r="DCH285" s="376"/>
      <c r="DCI285" s="376"/>
      <c r="DCJ285" s="376"/>
      <c r="DCK285" s="377"/>
      <c r="DCL285" s="377"/>
      <c r="DCM285" s="377"/>
      <c r="DCN285" s="377"/>
      <c r="DCO285" s="377"/>
      <c r="DCP285" s="376"/>
      <c r="DCQ285" s="376"/>
      <c r="DCR285" s="377"/>
      <c r="DCS285" s="377"/>
      <c r="DCT285" s="376"/>
      <c r="DCU285" s="376"/>
      <c r="DCV285" s="377"/>
      <c r="DCW285" s="377"/>
      <c r="DCX285" s="376"/>
      <c r="DCY285" s="376"/>
      <c r="DCZ285" s="376"/>
      <c r="DDA285" s="376"/>
      <c r="DDB285" s="376"/>
      <c r="DDC285" s="376"/>
      <c r="DDD285" s="376"/>
      <c r="DDE285" s="377"/>
      <c r="DDF285" s="377"/>
      <c r="DDG285" s="376"/>
      <c r="DDH285" s="376"/>
      <c r="DDI285" s="377"/>
      <c r="DDJ285" s="377"/>
      <c r="DDK285" s="376"/>
      <c r="DDL285" s="376"/>
      <c r="DDM285" s="376"/>
      <c r="DDN285" s="376"/>
      <c r="DDO285" s="376"/>
      <c r="DDP285" s="370"/>
      <c r="DDQ285" s="396"/>
      <c r="DDR285" s="376"/>
      <c r="DDS285" s="376"/>
      <c r="DDT285" s="376"/>
      <c r="DDU285" s="376"/>
      <c r="DDV285" s="376"/>
      <c r="DDW285" s="376"/>
      <c r="DDX285" s="376"/>
      <c r="DDY285" s="375"/>
      <c r="DDZ285" s="375"/>
      <c r="DEA285" s="375"/>
      <c r="DEB285" s="375"/>
      <c r="DEC285" s="375"/>
      <c r="DED285" s="375"/>
      <c r="DEE285" s="375"/>
      <c r="DEF285" s="375"/>
      <c r="DEG285" s="375"/>
      <c r="DEH285" s="375"/>
      <c r="DEI285" s="375"/>
      <c r="DEJ285" s="375"/>
      <c r="DEK285" s="375"/>
      <c r="DEL285" s="375"/>
      <c r="DEM285" s="375"/>
      <c r="DEN285" s="375"/>
      <c r="DEO285" s="375"/>
      <c r="DEP285" s="375"/>
      <c r="DEQ285" s="375"/>
      <c r="DER285" s="375"/>
      <c r="DES285" s="375"/>
      <c r="DET285" s="375"/>
      <c r="DEU285" s="375"/>
      <c r="DEV285" s="375"/>
      <c r="DEW285" s="375"/>
      <c r="DEX285" s="375"/>
      <c r="DEY285" s="375"/>
      <c r="DEZ285" s="375"/>
      <c r="DFA285" s="375"/>
      <c r="DFB285" s="375"/>
      <c r="DFC285" s="375"/>
      <c r="DFD285" s="375"/>
      <c r="DFE285" s="375"/>
      <c r="DFF285" s="375"/>
      <c r="DFG285" s="375"/>
      <c r="DFH285" s="375"/>
      <c r="DFI285" s="375"/>
      <c r="DFJ285" s="375"/>
      <c r="DFK285" s="375"/>
      <c r="DFL285" s="375"/>
      <c r="DFM285" s="375"/>
      <c r="DFN285" s="375"/>
      <c r="DFO285" s="375"/>
      <c r="DFP285" s="375"/>
      <c r="DFQ285" s="376"/>
      <c r="DFR285" s="376"/>
      <c r="DFS285" s="376"/>
      <c r="DFT285" s="376"/>
      <c r="DFU285" s="376"/>
      <c r="DFV285" s="376"/>
      <c r="DFW285" s="376"/>
      <c r="DFX285" s="376"/>
      <c r="DFY285" s="376"/>
      <c r="DFZ285" s="376"/>
      <c r="DGA285" s="376"/>
      <c r="DGB285" s="376"/>
      <c r="DGC285" s="376"/>
      <c r="DGD285" s="376"/>
      <c r="DGE285" s="376"/>
      <c r="DGF285" s="376"/>
      <c r="DGG285" s="376"/>
      <c r="DGH285" s="376"/>
      <c r="DGI285" s="376"/>
      <c r="DGJ285" s="376"/>
      <c r="DGK285" s="376"/>
      <c r="DGL285" s="376"/>
      <c r="DGM285" s="376"/>
      <c r="DGN285" s="376"/>
      <c r="DGO285" s="377"/>
      <c r="DGP285" s="377"/>
      <c r="DGQ285" s="377"/>
      <c r="DGR285" s="377"/>
      <c r="DGS285" s="377"/>
      <c r="DGT285" s="376"/>
      <c r="DGU285" s="376"/>
      <c r="DGV285" s="377"/>
      <c r="DGW285" s="377"/>
      <c r="DGX285" s="376"/>
      <c r="DGY285" s="376"/>
      <c r="DGZ285" s="377"/>
      <c r="DHA285" s="377"/>
      <c r="DHB285" s="376"/>
      <c r="DHC285" s="376"/>
      <c r="DHD285" s="376"/>
      <c r="DHE285" s="376"/>
      <c r="DHF285" s="376"/>
      <c r="DHG285" s="376"/>
      <c r="DHH285" s="376"/>
      <c r="DHI285" s="377"/>
      <c r="DHJ285" s="377"/>
      <c r="DHK285" s="376"/>
      <c r="DHL285" s="376"/>
      <c r="DHM285" s="377"/>
      <c r="DHN285" s="377"/>
      <c r="DHO285" s="376"/>
      <c r="DHP285" s="376"/>
      <c r="DHQ285" s="376"/>
      <c r="DHR285" s="376"/>
      <c r="DHS285" s="376"/>
      <c r="DHT285" s="370"/>
      <c r="DHU285" s="396"/>
      <c r="DHV285" s="376"/>
      <c r="DHW285" s="376"/>
      <c r="DHX285" s="376"/>
      <c r="DHY285" s="376"/>
      <c r="DHZ285" s="376"/>
      <c r="DIA285" s="376"/>
      <c r="DIB285" s="376"/>
      <c r="DIC285" s="375"/>
      <c r="DID285" s="375"/>
      <c r="DIE285" s="375"/>
      <c r="DIF285" s="375"/>
      <c r="DIG285" s="375"/>
      <c r="DIH285" s="375"/>
      <c r="DII285" s="375"/>
      <c r="DIJ285" s="375"/>
      <c r="DIK285" s="375"/>
      <c r="DIL285" s="375"/>
      <c r="DIM285" s="375"/>
      <c r="DIN285" s="375"/>
      <c r="DIO285" s="375"/>
      <c r="DIP285" s="375"/>
      <c r="DIQ285" s="375"/>
      <c r="DIR285" s="375"/>
      <c r="DIS285" s="375"/>
      <c r="DIT285" s="375"/>
      <c r="DIU285" s="375"/>
      <c r="DIV285" s="375"/>
      <c r="DIW285" s="375"/>
      <c r="DIX285" s="375"/>
      <c r="DIY285" s="375"/>
      <c r="DIZ285" s="375"/>
      <c r="DJA285" s="375"/>
      <c r="DJB285" s="375"/>
      <c r="DJC285" s="375"/>
      <c r="DJD285" s="375"/>
      <c r="DJE285" s="375"/>
      <c r="DJF285" s="375"/>
      <c r="DJG285" s="375"/>
      <c r="DJH285" s="375"/>
      <c r="DJI285" s="375"/>
      <c r="DJJ285" s="375"/>
      <c r="DJK285" s="375"/>
      <c r="DJL285" s="375"/>
      <c r="DJM285" s="375"/>
      <c r="DJN285" s="375"/>
      <c r="DJO285" s="375"/>
      <c r="DJP285" s="375"/>
      <c r="DJQ285" s="375"/>
      <c r="DJR285" s="375"/>
      <c r="DJS285" s="375"/>
      <c r="DJT285" s="375"/>
      <c r="DJU285" s="376"/>
      <c r="DJV285" s="376"/>
      <c r="DJW285" s="376"/>
      <c r="DJX285" s="376"/>
      <c r="DJY285" s="376"/>
      <c r="DJZ285" s="376"/>
      <c r="DKA285" s="376"/>
      <c r="DKB285" s="376"/>
      <c r="DKC285" s="376"/>
      <c r="DKD285" s="376"/>
      <c r="DKE285" s="376"/>
      <c r="DKF285" s="376"/>
      <c r="DKG285" s="376"/>
      <c r="DKH285" s="376"/>
      <c r="DKI285" s="376"/>
      <c r="DKJ285" s="376"/>
      <c r="DKK285" s="376"/>
      <c r="DKL285" s="376"/>
      <c r="DKM285" s="376"/>
      <c r="DKN285" s="376"/>
      <c r="DKO285" s="376"/>
      <c r="DKP285" s="376"/>
      <c r="DKQ285" s="376"/>
      <c r="DKR285" s="376"/>
      <c r="DKS285" s="377"/>
      <c r="DKT285" s="377"/>
      <c r="DKU285" s="377"/>
      <c r="DKV285" s="377"/>
      <c r="DKW285" s="377"/>
      <c r="DKX285" s="376"/>
      <c r="DKY285" s="376"/>
      <c r="DKZ285" s="377"/>
      <c r="DLA285" s="377"/>
      <c r="DLB285" s="376"/>
      <c r="DLC285" s="376"/>
      <c r="DLD285" s="377"/>
      <c r="DLE285" s="377"/>
      <c r="DLF285" s="376"/>
      <c r="DLG285" s="376"/>
      <c r="DLH285" s="376"/>
      <c r="DLI285" s="376"/>
      <c r="DLJ285" s="376"/>
      <c r="DLK285" s="376"/>
      <c r="DLL285" s="376"/>
      <c r="DLM285" s="377"/>
      <c r="DLN285" s="377"/>
      <c r="DLO285" s="376"/>
      <c r="DLP285" s="376"/>
      <c r="DLQ285" s="377"/>
      <c r="DLR285" s="377"/>
      <c r="DLS285" s="376"/>
      <c r="DLT285" s="376"/>
      <c r="DLU285" s="376"/>
      <c r="DLV285" s="376"/>
      <c r="DLW285" s="376"/>
      <c r="DLX285" s="370"/>
      <c r="DLY285" s="396"/>
      <c r="DLZ285" s="376"/>
      <c r="DMA285" s="376"/>
      <c r="DMB285" s="376"/>
      <c r="DMC285" s="376"/>
      <c r="DMD285" s="376"/>
      <c r="DME285" s="376"/>
      <c r="DMF285" s="376"/>
      <c r="DMG285" s="375"/>
      <c r="DMH285" s="375"/>
      <c r="DMI285" s="375"/>
      <c r="DMJ285" s="375"/>
      <c r="DMK285" s="375"/>
      <c r="DML285" s="375"/>
      <c r="DMM285" s="375"/>
      <c r="DMN285" s="375"/>
      <c r="DMO285" s="375"/>
      <c r="DMP285" s="375"/>
      <c r="DMQ285" s="375"/>
      <c r="DMR285" s="375"/>
      <c r="DMS285" s="375"/>
      <c r="DMT285" s="375"/>
      <c r="DMU285" s="375"/>
      <c r="DMV285" s="375"/>
      <c r="DMW285" s="375"/>
      <c r="DMX285" s="375"/>
      <c r="DMY285" s="375"/>
      <c r="DMZ285" s="375"/>
      <c r="DNA285" s="375"/>
      <c r="DNB285" s="375"/>
      <c r="DNC285" s="375"/>
      <c r="DND285" s="375"/>
      <c r="DNE285" s="375"/>
      <c r="DNF285" s="375"/>
      <c r="DNG285" s="375"/>
      <c r="DNH285" s="375"/>
      <c r="DNI285" s="375"/>
      <c r="DNJ285" s="375"/>
      <c r="DNK285" s="375"/>
      <c r="DNL285" s="375"/>
      <c r="DNM285" s="375"/>
      <c r="DNN285" s="375"/>
      <c r="DNO285" s="375"/>
      <c r="DNP285" s="375"/>
      <c r="DNQ285" s="375"/>
      <c r="DNR285" s="375"/>
      <c r="DNS285" s="375"/>
      <c r="DNT285" s="375"/>
      <c r="DNU285" s="375"/>
      <c r="DNV285" s="375"/>
      <c r="DNW285" s="375"/>
      <c r="DNX285" s="375"/>
      <c r="DNY285" s="376"/>
      <c r="DNZ285" s="376"/>
      <c r="DOA285" s="376"/>
      <c r="DOB285" s="376"/>
      <c r="DOC285" s="376"/>
      <c r="DOD285" s="376"/>
      <c r="DOE285" s="376"/>
      <c r="DOF285" s="376"/>
      <c r="DOG285" s="376"/>
      <c r="DOH285" s="376"/>
      <c r="DOI285" s="376"/>
      <c r="DOJ285" s="376"/>
      <c r="DOK285" s="376"/>
      <c r="DOL285" s="376"/>
      <c r="DOM285" s="376"/>
      <c r="DON285" s="376"/>
      <c r="DOO285" s="376"/>
      <c r="DOP285" s="376"/>
      <c r="DOQ285" s="376"/>
      <c r="DOR285" s="376"/>
      <c r="DOS285" s="376"/>
      <c r="DOT285" s="376"/>
      <c r="DOU285" s="376"/>
      <c r="DOV285" s="376"/>
      <c r="DOW285" s="377"/>
      <c r="DOX285" s="377"/>
      <c r="DOY285" s="377"/>
      <c r="DOZ285" s="377"/>
      <c r="DPA285" s="377"/>
      <c r="DPB285" s="376"/>
      <c r="DPC285" s="376"/>
      <c r="DPD285" s="377"/>
      <c r="DPE285" s="377"/>
      <c r="DPF285" s="376"/>
      <c r="DPG285" s="376"/>
      <c r="DPH285" s="377"/>
      <c r="DPI285" s="377"/>
      <c r="DPJ285" s="376"/>
      <c r="DPK285" s="376"/>
      <c r="DPL285" s="376"/>
      <c r="DPM285" s="376"/>
      <c r="DPN285" s="376"/>
      <c r="DPO285" s="376"/>
      <c r="DPP285" s="376"/>
      <c r="DPQ285" s="377"/>
      <c r="DPR285" s="377"/>
      <c r="DPS285" s="376"/>
      <c r="DPT285" s="376"/>
      <c r="DPU285" s="377"/>
      <c r="DPV285" s="377"/>
      <c r="DPW285" s="376"/>
      <c r="DPX285" s="376"/>
      <c r="DPY285" s="376"/>
      <c r="DPZ285" s="376"/>
      <c r="DQA285" s="376"/>
      <c r="DQB285" s="370"/>
      <c r="DQC285" s="396"/>
      <c r="DQD285" s="376"/>
      <c r="DQE285" s="376"/>
      <c r="DQF285" s="376"/>
      <c r="DQG285" s="376"/>
      <c r="DQH285" s="376"/>
      <c r="DQI285" s="376"/>
      <c r="DQJ285" s="376"/>
      <c r="DQK285" s="375"/>
      <c r="DQL285" s="375"/>
      <c r="DQM285" s="375"/>
      <c r="DQN285" s="375"/>
      <c r="DQO285" s="375"/>
      <c r="DQP285" s="375"/>
      <c r="DQQ285" s="375"/>
      <c r="DQR285" s="375"/>
      <c r="DQS285" s="375"/>
      <c r="DQT285" s="375"/>
      <c r="DQU285" s="375"/>
      <c r="DQV285" s="375"/>
      <c r="DQW285" s="375"/>
      <c r="DQX285" s="375"/>
      <c r="DQY285" s="375"/>
      <c r="DQZ285" s="375"/>
      <c r="DRA285" s="375"/>
      <c r="DRB285" s="375"/>
      <c r="DRC285" s="375"/>
      <c r="DRD285" s="375"/>
      <c r="DRE285" s="375"/>
      <c r="DRF285" s="375"/>
      <c r="DRG285" s="375"/>
      <c r="DRH285" s="375"/>
      <c r="DRI285" s="375"/>
      <c r="DRJ285" s="375"/>
      <c r="DRK285" s="375"/>
      <c r="DRL285" s="375"/>
      <c r="DRM285" s="375"/>
      <c r="DRN285" s="375"/>
      <c r="DRO285" s="375"/>
      <c r="DRP285" s="375"/>
      <c r="DRQ285" s="375"/>
      <c r="DRR285" s="375"/>
      <c r="DRS285" s="375"/>
      <c r="DRT285" s="375"/>
      <c r="DRU285" s="375"/>
      <c r="DRV285" s="375"/>
      <c r="DRW285" s="375"/>
      <c r="DRX285" s="375"/>
      <c r="DRY285" s="375"/>
      <c r="DRZ285" s="375"/>
      <c r="DSA285" s="375"/>
      <c r="DSB285" s="375"/>
      <c r="DSC285" s="376"/>
      <c r="DSD285" s="376"/>
      <c r="DSE285" s="376"/>
      <c r="DSF285" s="376"/>
      <c r="DSG285" s="376"/>
      <c r="DSH285" s="376"/>
      <c r="DSI285" s="376"/>
      <c r="DSJ285" s="376"/>
      <c r="DSK285" s="376"/>
      <c r="DSL285" s="376"/>
      <c r="DSM285" s="376"/>
      <c r="DSN285" s="376"/>
      <c r="DSO285" s="376"/>
      <c r="DSP285" s="376"/>
      <c r="DSQ285" s="376"/>
      <c r="DSR285" s="376"/>
      <c r="DSS285" s="376"/>
      <c r="DST285" s="376"/>
      <c r="DSU285" s="376"/>
      <c r="DSV285" s="376"/>
      <c r="DSW285" s="376"/>
      <c r="DSX285" s="376"/>
      <c r="DSY285" s="376"/>
      <c r="DSZ285" s="376"/>
      <c r="DTA285" s="377"/>
      <c r="DTB285" s="377"/>
      <c r="DTC285" s="377"/>
      <c r="DTD285" s="377"/>
      <c r="DTE285" s="377"/>
      <c r="DTF285" s="376"/>
      <c r="DTG285" s="376"/>
      <c r="DTH285" s="377"/>
      <c r="DTI285" s="377"/>
      <c r="DTJ285" s="376"/>
      <c r="DTK285" s="376"/>
      <c r="DTL285" s="377"/>
      <c r="DTM285" s="377"/>
      <c r="DTN285" s="376"/>
      <c r="DTO285" s="376"/>
      <c r="DTP285" s="376"/>
      <c r="DTQ285" s="376"/>
      <c r="DTR285" s="376"/>
      <c r="DTS285" s="376"/>
      <c r="DTT285" s="376"/>
      <c r="DTU285" s="377"/>
      <c r="DTV285" s="377"/>
      <c r="DTW285" s="376"/>
      <c r="DTX285" s="376"/>
      <c r="DTY285" s="377"/>
      <c r="DTZ285" s="377"/>
      <c r="DUA285" s="376"/>
      <c r="DUB285" s="376"/>
      <c r="DUC285" s="376"/>
      <c r="DUD285" s="376"/>
      <c r="DUE285" s="376"/>
      <c r="DUF285" s="370"/>
      <c r="DUG285" s="396"/>
      <c r="DUH285" s="376"/>
      <c r="DUI285" s="376"/>
      <c r="DUJ285" s="376"/>
      <c r="DUK285" s="376"/>
      <c r="DUL285" s="376"/>
      <c r="DUM285" s="376"/>
      <c r="DUN285" s="376"/>
      <c r="DUO285" s="375"/>
      <c r="DUP285" s="375"/>
      <c r="DUQ285" s="375"/>
      <c r="DUR285" s="375"/>
      <c r="DUS285" s="375"/>
      <c r="DUT285" s="375"/>
      <c r="DUU285" s="375"/>
      <c r="DUV285" s="375"/>
      <c r="DUW285" s="375"/>
      <c r="DUX285" s="375"/>
      <c r="DUY285" s="375"/>
      <c r="DUZ285" s="375"/>
      <c r="DVA285" s="375"/>
      <c r="DVB285" s="375"/>
      <c r="DVC285" s="375"/>
      <c r="DVD285" s="375"/>
      <c r="DVE285" s="375"/>
      <c r="DVF285" s="375"/>
      <c r="DVG285" s="375"/>
      <c r="DVH285" s="375"/>
      <c r="DVI285" s="375"/>
      <c r="DVJ285" s="375"/>
      <c r="DVK285" s="375"/>
      <c r="DVL285" s="375"/>
      <c r="DVM285" s="375"/>
      <c r="DVN285" s="375"/>
      <c r="DVO285" s="375"/>
      <c r="DVP285" s="375"/>
      <c r="DVQ285" s="375"/>
      <c r="DVR285" s="375"/>
      <c r="DVS285" s="375"/>
      <c r="DVT285" s="375"/>
      <c r="DVU285" s="375"/>
      <c r="DVV285" s="375"/>
      <c r="DVW285" s="375"/>
      <c r="DVX285" s="375"/>
      <c r="DVY285" s="375"/>
      <c r="DVZ285" s="375"/>
      <c r="DWA285" s="375"/>
      <c r="DWB285" s="375"/>
      <c r="DWC285" s="375"/>
      <c r="DWD285" s="375"/>
      <c r="DWE285" s="375"/>
      <c r="DWF285" s="375"/>
      <c r="DWG285" s="376"/>
      <c r="DWH285" s="376"/>
      <c r="DWI285" s="376"/>
      <c r="DWJ285" s="376"/>
      <c r="DWK285" s="376"/>
      <c r="DWL285" s="376"/>
      <c r="DWM285" s="376"/>
      <c r="DWN285" s="376"/>
      <c r="DWO285" s="376"/>
      <c r="DWP285" s="376"/>
      <c r="DWQ285" s="376"/>
      <c r="DWR285" s="376"/>
      <c r="DWS285" s="376"/>
      <c r="DWT285" s="376"/>
      <c r="DWU285" s="376"/>
      <c r="DWV285" s="376"/>
      <c r="DWW285" s="376"/>
      <c r="DWX285" s="376"/>
      <c r="DWY285" s="376"/>
      <c r="DWZ285" s="376"/>
      <c r="DXA285" s="376"/>
      <c r="DXB285" s="376"/>
      <c r="DXC285" s="376"/>
      <c r="DXD285" s="376"/>
      <c r="DXE285" s="377"/>
      <c r="DXF285" s="377"/>
      <c r="DXG285" s="377"/>
      <c r="DXH285" s="377"/>
      <c r="DXI285" s="377"/>
      <c r="DXJ285" s="376"/>
      <c r="DXK285" s="376"/>
      <c r="DXL285" s="377"/>
      <c r="DXM285" s="377"/>
      <c r="DXN285" s="376"/>
      <c r="DXO285" s="376"/>
      <c r="DXP285" s="377"/>
      <c r="DXQ285" s="377"/>
      <c r="DXR285" s="376"/>
      <c r="DXS285" s="376"/>
      <c r="DXT285" s="376"/>
      <c r="DXU285" s="376"/>
      <c r="DXV285" s="376"/>
      <c r="DXW285" s="376"/>
      <c r="DXX285" s="376"/>
      <c r="DXY285" s="377"/>
      <c r="DXZ285" s="377"/>
      <c r="DYA285" s="376"/>
      <c r="DYB285" s="376"/>
      <c r="DYC285" s="377"/>
      <c r="DYD285" s="377"/>
      <c r="DYE285" s="376"/>
      <c r="DYF285" s="376"/>
      <c r="DYG285" s="376"/>
      <c r="DYH285" s="376"/>
      <c r="DYI285" s="376"/>
      <c r="DYJ285" s="370"/>
      <c r="DYK285" s="396"/>
      <c r="DYL285" s="376"/>
      <c r="DYM285" s="376"/>
      <c r="DYN285" s="376"/>
      <c r="DYO285" s="376"/>
      <c r="DYP285" s="376"/>
      <c r="DYQ285" s="376"/>
      <c r="DYR285" s="376"/>
      <c r="DYS285" s="375"/>
      <c r="DYT285" s="375"/>
      <c r="DYU285" s="375"/>
      <c r="DYV285" s="375"/>
      <c r="DYW285" s="375"/>
      <c r="DYX285" s="375"/>
      <c r="DYY285" s="375"/>
      <c r="DYZ285" s="375"/>
      <c r="DZA285" s="375"/>
      <c r="DZB285" s="375"/>
      <c r="DZC285" s="375"/>
      <c r="DZD285" s="375"/>
      <c r="DZE285" s="375"/>
      <c r="DZF285" s="375"/>
      <c r="DZG285" s="375"/>
      <c r="DZH285" s="375"/>
      <c r="DZI285" s="375"/>
      <c r="DZJ285" s="375"/>
      <c r="DZK285" s="375"/>
      <c r="DZL285" s="375"/>
      <c r="DZM285" s="375"/>
      <c r="DZN285" s="375"/>
      <c r="DZO285" s="375"/>
      <c r="DZP285" s="375"/>
      <c r="DZQ285" s="375"/>
      <c r="DZR285" s="375"/>
      <c r="DZS285" s="375"/>
      <c r="DZT285" s="375"/>
      <c r="DZU285" s="375"/>
      <c r="DZV285" s="375"/>
      <c r="DZW285" s="375"/>
      <c r="DZX285" s="375"/>
      <c r="DZY285" s="375"/>
      <c r="DZZ285" s="375"/>
      <c r="EAA285" s="375"/>
      <c r="EAB285" s="375"/>
      <c r="EAC285" s="375"/>
      <c r="EAD285" s="375"/>
      <c r="EAE285" s="375"/>
      <c r="EAF285" s="375"/>
      <c r="EAG285" s="375"/>
      <c r="EAH285" s="375"/>
      <c r="EAI285" s="375"/>
      <c r="EAJ285" s="375"/>
      <c r="EAK285" s="376"/>
      <c r="EAL285" s="376"/>
      <c r="EAM285" s="376"/>
      <c r="EAN285" s="376"/>
      <c r="EAO285" s="376"/>
      <c r="EAP285" s="376"/>
      <c r="EAQ285" s="376"/>
      <c r="EAR285" s="376"/>
      <c r="EAS285" s="376"/>
      <c r="EAT285" s="376"/>
      <c r="EAU285" s="376"/>
      <c r="EAV285" s="376"/>
      <c r="EAW285" s="376"/>
      <c r="EAX285" s="376"/>
      <c r="EAY285" s="376"/>
      <c r="EAZ285" s="376"/>
      <c r="EBA285" s="376"/>
      <c r="EBB285" s="376"/>
      <c r="EBC285" s="376"/>
      <c r="EBD285" s="376"/>
      <c r="EBE285" s="376"/>
      <c r="EBF285" s="376"/>
      <c r="EBG285" s="376"/>
      <c r="EBH285" s="376"/>
      <c r="EBI285" s="377"/>
      <c r="EBJ285" s="377"/>
      <c r="EBK285" s="377"/>
      <c r="EBL285" s="377"/>
      <c r="EBM285" s="377"/>
      <c r="EBN285" s="376"/>
      <c r="EBO285" s="376"/>
      <c r="EBP285" s="377"/>
      <c r="EBQ285" s="377"/>
      <c r="EBR285" s="376"/>
      <c r="EBS285" s="376"/>
      <c r="EBT285" s="377"/>
      <c r="EBU285" s="377"/>
      <c r="EBV285" s="376"/>
      <c r="EBW285" s="376"/>
      <c r="EBX285" s="376"/>
      <c r="EBY285" s="376"/>
      <c r="EBZ285" s="376"/>
      <c r="ECA285" s="376"/>
      <c r="ECB285" s="376"/>
      <c r="ECC285" s="377"/>
      <c r="ECD285" s="377"/>
      <c r="ECE285" s="376"/>
      <c r="ECF285" s="376"/>
      <c r="ECG285" s="377"/>
      <c r="ECH285" s="377"/>
      <c r="ECI285" s="376"/>
      <c r="ECJ285" s="376"/>
      <c r="ECK285" s="376"/>
      <c r="ECL285" s="376"/>
      <c r="ECM285" s="376"/>
      <c r="ECN285" s="370"/>
      <c r="ECO285" s="396"/>
      <c r="ECP285" s="376"/>
      <c r="ECQ285" s="376"/>
      <c r="ECR285" s="376"/>
      <c r="ECS285" s="376"/>
      <c r="ECT285" s="376"/>
      <c r="ECU285" s="376"/>
      <c r="ECV285" s="376"/>
      <c r="ECW285" s="375"/>
      <c r="ECX285" s="375"/>
      <c r="ECY285" s="375"/>
      <c r="ECZ285" s="375"/>
      <c r="EDA285" s="375"/>
      <c r="EDB285" s="375"/>
      <c r="EDC285" s="375"/>
      <c r="EDD285" s="375"/>
      <c r="EDE285" s="375"/>
      <c r="EDF285" s="375"/>
      <c r="EDG285" s="375"/>
      <c r="EDH285" s="375"/>
      <c r="EDI285" s="375"/>
      <c r="EDJ285" s="375"/>
      <c r="EDK285" s="375"/>
      <c r="EDL285" s="375"/>
      <c r="EDM285" s="375"/>
      <c r="EDN285" s="375"/>
      <c r="EDO285" s="375"/>
      <c r="EDP285" s="375"/>
      <c r="EDQ285" s="375"/>
      <c r="EDR285" s="375"/>
      <c r="EDS285" s="375"/>
      <c r="EDT285" s="375"/>
      <c r="EDU285" s="375"/>
      <c r="EDV285" s="375"/>
      <c r="EDW285" s="375"/>
      <c r="EDX285" s="375"/>
      <c r="EDY285" s="375"/>
      <c r="EDZ285" s="375"/>
      <c r="EEA285" s="375"/>
      <c r="EEB285" s="375"/>
      <c r="EEC285" s="375"/>
      <c r="EED285" s="375"/>
      <c r="EEE285" s="375"/>
      <c r="EEF285" s="375"/>
      <c r="EEG285" s="375"/>
      <c r="EEH285" s="375"/>
      <c r="EEI285" s="375"/>
      <c r="EEJ285" s="375"/>
      <c r="EEK285" s="375"/>
      <c r="EEL285" s="375"/>
      <c r="EEM285" s="375"/>
      <c r="EEN285" s="375"/>
      <c r="EEO285" s="376"/>
      <c r="EEP285" s="376"/>
      <c r="EEQ285" s="376"/>
      <c r="EER285" s="376"/>
      <c r="EES285" s="376"/>
      <c r="EET285" s="376"/>
      <c r="EEU285" s="376"/>
      <c r="EEV285" s="376"/>
      <c r="EEW285" s="376"/>
      <c r="EEX285" s="376"/>
      <c r="EEY285" s="376"/>
      <c r="EEZ285" s="376"/>
      <c r="EFA285" s="376"/>
      <c r="EFB285" s="376"/>
      <c r="EFC285" s="376"/>
      <c r="EFD285" s="376"/>
      <c r="EFE285" s="376"/>
      <c r="EFF285" s="376"/>
      <c r="EFG285" s="376"/>
      <c r="EFH285" s="376"/>
      <c r="EFI285" s="376"/>
      <c r="EFJ285" s="376"/>
      <c r="EFK285" s="376"/>
      <c r="EFL285" s="376"/>
      <c r="EFM285" s="377"/>
      <c r="EFN285" s="377"/>
      <c r="EFO285" s="377"/>
      <c r="EFP285" s="377"/>
      <c r="EFQ285" s="377"/>
      <c r="EFR285" s="376"/>
      <c r="EFS285" s="376"/>
      <c r="EFT285" s="377"/>
      <c r="EFU285" s="377"/>
      <c r="EFV285" s="376"/>
      <c r="EFW285" s="376"/>
      <c r="EFX285" s="377"/>
      <c r="EFY285" s="377"/>
      <c r="EFZ285" s="376"/>
      <c r="EGA285" s="376"/>
      <c r="EGB285" s="376"/>
      <c r="EGC285" s="376"/>
      <c r="EGD285" s="376"/>
      <c r="EGE285" s="376"/>
      <c r="EGF285" s="376"/>
      <c r="EGG285" s="377"/>
      <c r="EGH285" s="377"/>
      <c r="EGI285" s="376"/>
      <c r="EGJ285" s="376"/>
      <c r="EGK285" s="377"/>
      <c r="EGL285" s="377"/>
      <c r="EGM285" s="376"/>
      <c r="EGN285" s="376"/>
      <c r="EGO285" s="376"/>
      <c r="EGP285" s="376"/>
      <c r="EGQ285" s="376"/>
      <c r="EGR285" s="370"/>
      <c r="EGS285" s="396"/>
      <c r="EGT285" s="376"/>
      <c r="EGU285" s="376"/>
      <c r="EGV285" s="376"/>
      <c r="EGW285" s="376"/>
      <c r="EGX285" s="376"/>
      <c r="EGY285" s="376"/>
      <c r="EGZ285" s="376"/>
      <c r="EHA285" s="375"/>
      <c r="EHB285" s="375"/>
      <c r="EHC285" s="375"/>
      <c r="EHD285" s="375"/>
      <c r="EHE285" s="375"/>
      <c r="EHF285" s="375"/>
      <c r="EHG285" s="375"/>
      <c r="EHH285" s="375"/>
      <c r="EHI285" s="375"/>
      <c r="EHJ285" s="375"/>
      <c r="EHK285" s="375"/>
      <c r="EHL285" s="375"/>
      <c r="EHM285" s="375"/>
      <c r="EHN285" s="375"/>
      <c r="EHO285" s="375"/>
      <c r="EHP285" s="375"/>
      <c r="EHQ285" s="375"/>
      <c r="EHR285" s="375"/>
      <c r="EHS285" s="375"/>
      <c r="EHT285" s="375"/>
      <c r="EHU285" s="375"/>
      <c r="EHV285" s="375"/>
      <c r="EHW285" s="375"/>
      <c r="EHX285" s="375"/>
      <c r="EHY285" s="375"/>
      <c r="EHZ285" s="375"/>
      <c r="EIA285" s="375"/>
      <c r="EIB285" s="375"/>
      <c r="EIC285" s="375"/>
      <c r="EID285" s="375"/>
      <c r="EIE285" s="375"/>
      <c r="EIF285" s="375"/>
      <c r="EIG285" s="375"/>
      <c r="EIH285" s="375"/>
      <c r="EII285" s="375"/>
      <c r="EIJ285" s="375"/>
      <c r="EIK285" s="375"/>
      <c r="EIL285" s="375"/>
      <c r="EIM285" s="375"/>
      <c r="EIN285" s="375"/>
      <c r="EIO285" s="375"/>
      <c r="EIP285" s="375"/>
      <c r="EIQ285" s="375"/>
      <c r="EIR285" s="375"/>
      <c r="EIS285" s="376"/>
      <c r="EIT285" s="376"/>
      <c r="EIU285" s="376"/>
      <c r="EIV285" s="376"/>
      <c r="EIW285" s="376"/>
      <c r="EIX285" s="376"/>
      <c r="EIY285" s="376"/>
      <c r="EIZ285" s="376"/>
      <c r="EJA285" s="376"/>
      <c r="EJB285" s="376"/>
      <c r="EJC285" s="376"/>
      <c r="EJD285" s="376"/>
      <c r="EJE285" s="376"/>
      <c r="EJF285" s="376"/>
      <c r="EJG285" s="376"/>
      <c r="EJH285" s="376"/>
      <c r="EJI285" s="376"/>
      <c r="EJJ285" s="376"/>
      <c r="EJK285" s="376"/>
      <c r="EJL285" s="376"/>
      <c r="EJM285" s="376"/>
      <c r="EJN285" s="376"/>
      <c r="EJO285" s="376"/>
      <c r="EJP285" s="376"/>
      <c r="EJQ285" s="377"/>
      <c r="EJR285" s="377"/>
      <c r="EJS285" s="377"/>
      <c r="EJT285" s="377"/>
      <c r="EJU285" s="377"/>
      <c r="EJV285" s="376"/>
      <c r="EJW285" s="376"/>
      <c r="EJX285" s="377"/>
      <c r="EJY285" s="377"/>
      <c r="EJZ285" s="376"/>
      <c r="EKA285" s="376"/>
      <c r="EKB285" s="377"/>
      <c r="EKC285" s="377"/>
      <c r="EKD285" s="376"/>
      <c r="EKE285" s="376"/>
      <c r="EKF285" s="376"/>
      <c r="EKG285" s="376"/>
      <c r="EKH285" s="376"/>
      <c r="EKI285" s="376"/>
      <c r="EKJ285" s="376"/>
      <c r="EKK285" s="377"/>
      <c r="EKL285" s="377"/>
      <c r="EKM285" s="376"/>
      <c r="EKN285" s="376"/>
      <c r="EKO285" s="377"/>
      <c r="EKP285" s="377"/>
      <c r="EKQ285" s="376"/>
      <c r="EKR285" s="376"/>
      <c r="EKS285" s="376"/>
      <c r="EKT285" s="376"/>
      <c r="EKU285" s="376"/>
      <c r="EKV285" s="370"/>
      <c r="EKW285" s="396"/>
      <c r="EKX285" s="376"/>
      <c r="EKY285" s="376"/>
      <c r="EKZ285" s="376"/>
      <c r="ELA285" s="376"/>
      <c r="ELB285" s="376"/>
      <c r="ELC285" s="376"/>
      <c r="ELD285" s="376"/>
      <c r="ELE285" s="375"/>
      <c r="ELF285" s="375"/>
      <c r="ELG285" s="375"/>
      <c r="ELH285" s="375"/>
      <c r="ELI285" s="375"/>
      <c r="ELJ285" s="375"/>
      <c r="ELK285" s="375"/>
      <c r="ELL285" s="375"/>
      <c r="ELM285" s="375"/>
      <c r="ELN285" s="375"/>
      <c r="ELO285" s="375"/>
      <c r="ELP285" s="375"/>
      <c r="ELQ285" s="375"/>
      <c r="ELR285" s="375"/>
      <c r="ELS285" s="375"/>
      <c r="ELT285" s="375"/>
      <c r="ELU285" s="375"/>
      <c r="ELV285" s="375"/>
      <c r="ELW285" s="375"/>
      <c r="ELX285" s="375"/>
      <c r="ELY285" s="375"/>
      <c r="ELZ285" s="375"/>
      <c r="EMA285" s="375"/>
      <c r="EMB285" s="375"/>
      <c r="EMC285" s="375"/>
      <c r="EMD285" s="375"/>
      <c r="EME285" s="375"/>
      <c r="EMF285" s="375"/>
      <c r="EMG285" s="375"/>
      <c r="EMH285" s="375"/>
      <c r="EMI285" s="375"/>
      <c r="EMJ285" s="375"/>
      <c r="EMK285" s="375"/>
      <c r="EML285" s="375"/>
      <c r="EMM285" s="375"/>
      <c r="EMN285" s="375"/>
      <c r="EMO285" s="375"/>
      <c r="EMP285" s="375"/>
      <c r="EMQ285" s="375"/>
      <c r="EMR285" s="375"/>
      <c r="EMS285" s="375"/>
      <c r="EMT285" s="375"/>
      <c r="EMU285" s="375"/>
      <c r="EMV285" s="375"/>
      <c r="EMW285" s="376"/>
      <c r="EMX285" s="376"/>
      <c r="EMY285" s="376"/>
      <c r="EMZ285" s="376"/>
      <c r="ENA285" s="376"/>
      <c r="ENB285" s="376"/>
      <c r="ENC285" s="376"/>
      <c r="END285" s="376"/>
      <c r="ENE285" s="376"/>
      <c r="ENF285" s="376"/>
      <c r="ENG285" s="376"/>
      <c r="ENH285" s="376"/>
      <c r="ENI285" s="376"/>
      <c r="ENJ285" s="376"/>
      <c r="ENK285" s="376"/>
      <c r="ENL285" s="376"/>
      <c r="ENM285" s="376"/>
      <c r="ENN285" s="376"/>
      <c r="ENO285" s="376"/>
      <c r="ENP285" s="376"/>
      <c r="ENQ285" s="376"/>
      <c r="ENR285" s="376"/>
      <c r="ENS285" s="376"/>
      <c r="ENT285" s="376"/>
      <c r="ENU285" s="377"/>
      <c r="ENV285" s="377"/>
      <c r="ENW285" s="377"/>
      <c r="ENX285" s="377"/>
      <c r="ENY285" s="377"/>
      <c r="ENZ285" s="376"/>
      <c r="EOA285" s="376"/>
      <c r="EOB285" s="377"/>
      <c r="EOC285" s="377"/>
      <c r="EOD285" s="376"/>
      <c r="EOE285" s="376"/>
      <c r="EOF285" s="377"/>
      <c r="EOG285" s="377"/>
      <c r="EOH285" s="376"/>
      <c r="EOI285" s="376"/>
      <c r="EOJ285" s="376"/>
      <c r="EOK285" s="376"/>
      <c r="EOL285" s="376"/>
      <c r="EOM285" s="376"/>
      <c r="EON285" s="376"/>
      <c r="EOO285" s="377"/>
      <c r="EOP285" s="377"/>
      <c r="EOQ285" s="376"/>
      <c r="EOR285" s="376"/>
      <c r="EOS285" s="377"/>
      <c r="EOT285" s="377"/>
      <c r="EOU285" s="376"/>
      <c r="EOV285" s="376"/>
      <c r="EOW285" s="376"/>
      <c r="EOX285" s="376"/>
      <c r="EOY285" s="376"/>
      <c r="EOZ285" s="370"/>
      <c r="EPA285" s="396"/>
      <c r="EPB285" s="376"/>
      <c r="EPC285" s="376"/>
      <c r="EPD285" s="376"/>
      <c r="EPE285" s="376"/>
      <c r="EPF285" s="376"/>
      <c r="EPG285" s="376"/>
      <c r="EPH285" s="376"/>
      <c r="EPI285" s="375"/>
      <c r="EPJ285" s="375"/>
      <c r="EPK285" s="375"/>
      <c r="EPL285" s="375"/>
      <c r="EPM285" s="375"/>
      <c r="EPN285" s="375"/>
      <c r="EPO285" s="375"/>
      <c r="EPP285" s="375"/>
      <c r="EPQ285" s="375"/>
      <c r="EPR285" s="375"/>
      <c r="EPS285" s="375"/>
      <c r="EPT285" s="375"/>
      <c r="EPU285" s="375"/>
      <c r="EPV285" s="375"/>
      <c r="EPW285" s="375"/>
      <c r="EPX285" s="375"/>
      <c r="EPY285" s="375"/>
      <c r="EPZ285" s="375"/>
      <c r="EQA285" s="375"/>
      <c r="EQB285" s="375"/>
      <c r="EQC285" s="375"/>
      <c r="EQD285" s="375"/>
      <c r="EQE285" s="375"/>
      <c r="EQF285" s="375"/>
      <c r="EQG285" s="375"/>
      <c r="EQH285" s="375"/>
      <c r="EQI285" s="375"/>
      <c r="EQJ285" s="375"/>
      <c r="EQK285" s="375"/>
      <c r="EQL285" s="375"/>
      <c r="EQM285" s="375"/>
      <c r="EQN285" s="375"/>
      <c r="EQO285" s="375"/>
      <c r="EQP285" s="375"/>
      <c r="EQQ285" s="375"/>
      <c r="EQR285" s="375"/>
      <c r="EQS285" s="375"/>
      <c r="EQT285" s="375"/>
      <c r="EQU285" s="375"/>
      <c r="EQV285" s="375"/>
      <c r="EQW285" s="375"/>
      <c r="EQX285" s="375"/>
      <c r="EQY285" s="375"/>
      <c r="EQZ285" s="375"/>
      <c r="ERA285" s="376"/>
      <c r="ERB285" s="376"/>
      <c r="ERC285" s="376"/>
      <c r="ERD285" s="376"/>
      <c r="ERE285" s="376"/>
      <c r="ERF285" s="376"/>
      <c r="ERG285" s="376"/>
      <c r="ERH285" s="376"/>
      <c r="ERI285" s="376"/>
      <c r="ERJ285" s="376"/>
      <c r="ERK285" s="376"/>
      <c r="ERL285" s="376"/>
      <c r="ERM285" s="376"/>
      <c r="ERN285" s="376"/>
      <c r="ERO285" s="376"/>
      <c r="ERP285" s="376"/>
      <c r="ERQ285" s="376"/>
      <c r="ERR285" s="376"/>
      <c r="ERS285" s="376"/>
      <c r="ERT285" s="376"/>
      <c r="ERU285" s="376"/>
      <c r="ERV285" s="376"/>
      <c r="ERW285" s="376"/>
      <c r="ERX285" s="376"/>
      <c r="ERY285" s="377"/>
      <c r="ERZ285" s="377"/>
      <c r="ESA285" s="377"/>
      <c r="ESB285" s="377"/>
      <c r="ESC285" s="377"/>
      <c r="ESD285" s="376"/>
      <c r="ESE285" s="376"/>
      <c r="ESF285" s="377"/>
      <c r="ESG285" s="377"/>
      <c r="ESH285" s="376"/>
      <c r="ESI285" s="376"/>
      <c r="ESJ285" s="377"/>
      <c r="ESK285" s="377"/>
      <c r="ESL285" s="376"/>
      <c r="ESM285" s="376"/>
      <c r="ESN285" s="376"/>
      <c r="ESO285" s="376"/>
      <c r="ESP285" s="376"/>
      <c r="ESQ285" s="376"/>
      <c r="ESR285" s="376"/>
      <c r="ESS285" s="377"/>
      <c r="EST285" s="377"/>
      <c r="ESU285" s="376"/>
      <c r="ESV285" s="376"/>
      <c r="ESW285" s="377"/>
      <c r="ESX285" s="377"/>
      <c r="ESY285" s="376"/>
      <c r="ESZ285" s="376"/>
      <c r="ETA285" s="376"/>
      <c r="ETB285" s="376"/>
      <c r="ETC285" s="376"/>
      <c r="ETD285" s="370"/>
      <c r="ETE285" s="396"/>
      <c r="ETF285" s="376"/>
      <c r="ETG285" s="376"/>
      <c r="ETH285" s="376"/>
      <c r="ETI285" s="376"/>
      <c r="ETJ285" s="376"/>
      <c r="ETK285" s="376"/>
      <c r="ETL285" s="376"/>
      <c r="ETM285" s="375"/>
      <c r="ETN285" s="375"/>
      <c r="ETO285" s="375"/>
      <c r="ETP285" s="375"/>
      <c r="ETQ285" s="375"/>
      <c r="ETR285" s="375"/>
      <c r="ETS285" s="375"/>
      <c r="ETT285" s="375"/>
      <c r="ETU285" s="375"/>
      <c r="ETV285" s="375"/>
      <c r="ETW285" s="375"/>
      <c r="ETX285" s="375"/>
      <c r="ETY285" s="375"/>
      <c r="ETZ285" s="375"/>
      <c r="EUA285" s="375"/>
      <c r="EUB285" s="375"/>
      <c r="EUC285" s="375"/>
      <c r="EUD285" s="375"/>
      <c r="EUE285" s="375"/>
      <c r="EUF285" s="375"/>
      <c r="EUG285" s="375"/>
      <c r="EUH285" s="375"/>
      <c r="EUI285" s="375"/>
      <c r="EUJ285" s="375"/>
      <c r="EUK285" s="375"/>
      <c r="EUL285" s="375"/>
      <c r="EUM285" s="375"/>
      <c r="EUN285" s="375"/>
      <c r="EUO285" s="375"/>
      <c r="EUP285" s="375"/>
      <c r="EUQ285" s="375"/>
      <c r="EUR285" s="375"/>
      <c r="EUS285" s="375"/>
      <c r="EUT285" s="375"/>
      <c r="EUU285" s="375"/>
      <c r="EUV285" s="375"/>
      <c r="EUW285" s="375"/>
      <c r="EUX285" s="375"/>
      <c r="EUY285" s="375"/>
      <c r="EUZ285" s="375"/>
      <c r="EVA285" s="375"/>
      <c r="EVB285" s="375"/>
      <c r="EVC285" s="375"/>
      <c r="EVD285" s="375"/>
      <c r="EVE285" s="376"/>
      <c r="EVF285" s="376"/>
      <c r="EVG285" s="376"/>
      <c r="EVH285" s="376"/>
      <c r="EVI285" s="376"/>
      <c r="EVJ285" s="376"/>
      <c r="EVK285" s="376"/>
      <c r="EVL285" s="376"/>
      <c r="EVM285" s="376"/>
      <c r="EVN285" s="376"/>
      <c r="EVO285" s="376"/>
      <c r="EVP285" s="376"/>
      <c r="EVQ285" s="376"/>
      <c r="EVR285" s="376"/>
      <c r="EVS285" s="376"/>
      <c r="EVT285" s="376"/>
      <c r="EVU285" s="376"/>
      <c r="EVV285" s="376"/>
      <c r="EVW285" s="376"/>
      <c r="EVX285" s="376"/>
      <c r="EVY285" s="376"/>
      <c r="EVZ285" s="376"/>
      <c r="EWA285" s="376"/>
      <c r="EWB285" s="376"/>
      <c r="EWC285" s="377"/>
      <c r="EWD285" s="377"/>
      <c r="EWE285" s="377"/>
      <c r="EWF285" s="377"/>
      <c r="EWG285" s="377"/>
      <c r="EWH285" s="376"/>
      <c r="EWI285" s="376"/>
      <c r="EWJ285" s="377"/>
      <c r="EWK285" s="377"/>
      <c r="EWL285" s="376"/>
      <c r="EWM285" s="376"/>
      <c r="EWN285" s="377"/>
      <c r="EWO285" s="377"/>
      <c r="EWP285" s="376"/>
      <c r="EWQ285" s="376"/>
      <c r="EWR285" s="376"/>
      <c r="EWS285" s="376"/>
      <c r="EWT285" s="376"/>
      <c r="EWU285" s="376"/>
      <c r="EWV285" s="376"/>
      <c r="EWW285" s="377"/>
      <c r="EWX285" s="377"/>
      <c r="EWY285" s="376"/>
      <c r="EWZ285" s="376"/>
      <c r="EXA285" s="377"/>
      <c r="EXB285" s="377"/>
      <c r="EXC285" s="376"/>
      <c r="EXD285" s="376"/>
      <c r="EXE285" s="376"/>
      <c r="EXF285" s="376"/>
      <c r="EXG285" s="376"/>
      <c r="EXH285" s="370"/>
      <c r="EXI285" s="396"/>
      <c r="EXJ285" s="376"/>
      <c r="EXK285" s="376"/>
      <c r="EXL285" s="376"/>
      <c r="EXM285" s="376"/>
      <c r="EXN285" s="376"/>
      <c r="EXO285" s="376"/>
      <c r="EXP285" s="376"/>
      <c r="EXQ285" s="375"/>
      <c r="EXR285" s="375"/>
      <c r="EXS285" s="375"/>
      <c r="EXT285" s="375"/>
      <c r="EXU285" s="375"/>
      <c r="EXV285" s="375"/>
      <c r="EXW285" s="375"/>
      <c r="EXX285" s="375"/>
      <c r="EXY285" s="375"/>
      <c r="EXZ285" s="375"/>
      <c r="EYA285" s="375"/>
      <c r="EYB285" s="375"/>
      <c r="EYC285" s="375"/>
      <c r="EYD285" s="375"/>
      <c r="EYE285" s="375"/>
      <c r="EYF285" s="375"/>
      <c r="EYG285" s="375"/>
      <c r="EYH285" s="375"/>
      <c r="EYI285" s="375"/>
      <c r="EYJ285" s="375"/>
      <c r="EYK285" s="375"/>
      <c r="EYL285" s="375"/>
      <c r="EYM285" s="375"/>
      <c r="EYN285" s="375"/>
      <c r="EYO285" s="375"/>
      <c r="EYP285" s="375"/>
      <c r="EYQ285" s="375"/>
      <c r="EYR285" s="375"/>
      <c r="EYS285" s="375"/>
      <c r="EYT285" s="375"/>
      <c r="EYU285" s="375"/>
      <c r="EYV285" s="375"/>
      <c r="EYW285" s="375"/>
      <c r="EYX285" s="375"/>
      <c r="EYY285" s="375"/>
      <c r="EYZ285" s="375"/>
      <c r="EZA285" s="375"/>
      <c r="EZB285" s="375"/>
      <c r="EZC285" s="375"/>
      <c r="EZD285" s="375"/>
      <c r="EZE285" s="375"/>
      <c r="EZF285" s="375"/>
      <c r="EZG285" s="375"/>
      <c r="EZH285" s="375"/>
      <c r="EZI285" s="376"/>
      <c r="EZJ285" s="376"/>
      <c r="EZK285" s="376"/>
      <c r="EZL285" s="376"/>
      <c r="EZM285" s="376"/>
      <c r="EZN285" s="376"/>
      <c r="EZO285" s="376"/>
      <c r="EZP285" s="376"/>
      <c r="EZQ285" s="376"/>
      <c r="EZR285" s="376"/>
      <c r="EZS285" s="376"/>
      <c r="EZT285" s="376"/>
      <c r="EZU285" s="376"/>
      <c r="EZV285" s="376"/>
      <c r="EZW285" s="376"/>
      <c r="EZX285" s="376"/>
      <c r="EZY285" s="376"/>
      <c r="EZZ285" s="376"/>
      <c r="FAA285" s="376"/>
      <c r="FAB285" s="376"/>
      <c r="FAC285" s="376"/>
      <c r="FAD285" s="376"/>
      <c r="FAE285" s="376"/>
      <c r="FAF285" s="376"/>
      <c r="FAG285" s="377"/>
      <c r="FAH285" s="377"/>
      <c r="FAI285" s="377"/>
      <c r="FAJ285" s="377"/>
      <c r="FAK285" s="377"/>
      <c r="FAL285" s="376"/>
      <c r="FAM285" s="376"/>
      <c r="FAN285" s="377"/>
      <c r="FAO285" s="377"/>
      <c r="FAP285" s="376"/>
      <c r="FAQ285" s="376"/>
      <c r="FAR285" s="377"/>
      <c r="FAS285" s="377"/>
      <c r="FAT285" s="376"/>
      <c r="FAU285" s="376"/>
      <c r="FAV285" s="376"/>
      <c r="FAW285" s="376"/>
      <c r="FAX285" s="376"/>
      <c r="FAY285" s="376"/>
      <c r="FAZ285" s="376"/>
      <c r="FBA285" s="377"/>
      <c r="FBB285" s="377"/>
      <c r="FBC285" s="376"/>
      <c r="FBD285" s="376"/>
      <c r="FBE285" s="377"/>
      <c r="FBF285" s="377"/>
      <c r="FBG285" s="376"/>
      <c r="FBH285" s="376"/>
      <c r="FBI285" s="376"/>
      <c r="FBJ285" s="376"/>
      <c r="FBK285" s="376"/>
      <c r="FBL285" s="370"/>
      <c r="FBM285" s="396"/>
      <c r="FBN285" s="376"/>
      <c r="FBO285" s="376"/>
      <c r="FBP285" s="376"/>
      <c r="FBQ285" s="376"/>
      <c r="FBR285" s="376"/>
      <c r="FBS285" s="376"/>
      <c r="FBT285" s="376"/>
      <c r="FBU285" s="375"/>
      <c r="FBV285" s="375"/>
      <c r="FBW285" s="375"/>
      <c r="FBX285" s="375"/>
      <c r="FBY285" s="375"/>
      <c r="FBZ285" s="375"/>
      <c r="FCA285" s="375"/>
      <c r="FCB285" s="375"/>
      <c r="FCC285" s="375"/>
      <c r="FCD285" s="375"/>
      <c r="FCE285" s="375"/>
      <c r="FCF285" s="375"/>
      <c r="FCG285" s="375"/>
      <c r="FCH285" s="375"/>
      <c r="FCI285" s="375"/>
      <c r="FCJ285" s="375"/>
      <c r="FCK285" s="375"/>
      <c r="FCL285" s="375"/>
      <c r="FCM285" s="375"/>
      <c r="FCN285" s="375"/>
      <c r="FCO285" s="375"/>
      <c r="FCP285" s="375"/>
      <c r="FCQ285" s="375"/>
      <c r="FCR285" s="375"/>
      <c r="FCS285" s="375"/>
      <c r="FCT285" s="375"/>
      <c r="FCU285" s="375"/>
      <c r="FCV285" s="375"/>
      <c r="FCW285" s="375"/>
      <c r="FCX285" s="375"/>
      <c r="FCY285" s="375"/>
      <c r="FCZ285" s="375"/>
      <c r="FDA285" s="375"/>
      <c r="FDB285" s="375"/>
      <c r="FDC285" s="375"/>
      <c r="FDD285" s="375"/>
      <c r="FDE285" s="375"/>
      <c r="FDF285" s="375"/>
      <c r="FDG285" s="375"/>
      <c r="FDH285" s="375"/>
      <c r="FDI285" s="375"/>
      <c r="FDJ285" s="375"/>
      <c r="FDK285" s="375"/>
      <c r="FDL285" s="375"/>
      <c r="FDM285" s="376"/>
      <c r="FDN285" s="376"/>
      <c r="FDO285" s="376"/>
      <c r="FDP285" s="376"/>
      <c r="FDQ285" s="376"/>
      <c r="FDR285" s="376"/>
      <c r="FDS285" s="376"/>
      <c r="FDT285" s="376"/>
      <c r="FDU285" s="376"/>
      <c r="FDV285" s="376"/>
      <c r="FDW285" s="376"/>
      <c r="FDX285" s="376"/>
      <c r="FDY285" s="376"/>
      <c r="FDZ285" s="376"/>
      <c r="FEA285" s="376"/>
      <c r="FEB285" s="376"/>
      <c r="FEC285" s="376"/>
      <c r="FED285" s="376"/>
      <c r="FEE285" s="376"/>
      <c r="FEF285" s="376"/>
      <c r="FEG285" s="376"/>
      <c r="FEH285" s="376"/>
      <c r="FEI285" s="376"/>
      <c r="FEJ285" s="376"/>
      <c r="FEK285" s="377"/>
      <c r="FEL285" s="377"/>
      <c r="FEM285" s="377"/>
      <c r="FEN285" s="377"/>
      <c r="FEO285" s="377"/>
      <c r="FEP285" s="376"/>
      <c r="FEQ285" s="376"/>
      <c r="FER285" s="377"/>
      <c r="FES285" s="377"/>
      <c r="FET285" s="376"/>
      <c r="FEU285" s="376"/>
      <c r="FEV285" s="377"/>
      <c r="FEW285" s="377"/>
      <c r="FEX285" s="376"/>
      <c r="FEY285" s="376"/>
      <c r="FEZ285" s="376"/>
      <c r="FFA285" s="376"/>
      <c r="FFB285" s="376"/>
      <c r="FFC285" s="376"/>
      <c r="FFD285" s="376"/>
      <c r="FFE285" s="377"/>
      <c r="FFF285" s="377"/>
      <c r="FFG285" s="376"/>
      <c r="FFH285" s="376"/>
      <c r="FFI285" s="377"/>
      <c r="FFJ285" s="377"/>
      <c r="FFK285" s="376"/>
      <c r="FFL285" s="376"/>
      <c r="FFM285" s="376"/>
      <c r="FFN285" s="376"/>
      <c r="FFO285" s="376"/>
      <c r="FFP285" s="370"/>
      <c r="FFQ285" s="396"/>
      <c r="FFR285" s="376"/>
      <c r="FFS285" s="376"/>
      <c r="FFT285" s="376"/>
      <c r="FFU285" s="376"/>
      <c r="FFV285" s="376"/>
      <c r="FFW285" s="376"/>
      <c r="FFX285" s="376"/>
      <c r="FFY285" s="375"/>
      <c r="FFZ285" s="375"/>
      <c r="FGA285" s="375"/>
      <c r="FGB285" s="375"/>
      <c r="FGC285" s="375"/>
      <c r="FGD285" s="375"/>
      <c r="FGE285" s="375"/>
      <c r="FGF285" s="375"/>
      <c r="FGG285" s="375"/>
      <c r="FGH285" s="375"/>
      <c r="FGI285" s="375"/>
      <c r="FGJ285" s="375"/>
      <c r="FGK285" s="375"/>
      <c r="FGL285" s="375"/>
      <c r="FGM285" s="375"/>
      <c r="FGN285" s="375"/>
      <c r="FGO285" s="375"/>
      <c r="FGP285" s="375"/>
      <c r="FGQ285" s="375"/>
      <c r="FGR285" s="375"/>
      <c r="FGS285" s="375"/>
      <c r="FGT285" s="375"/>
      <c r="FGU285" s="375"/>
      <c r="FGV285" s="375"/>
      <c r="FGW285" s="375"/>
      <c r="FGX285" s="375"/>
      <c r="FGY285" s="375"/>
      <c r="FGZ285" s="375"/>
      <c r="FHA285" s="375"/>
      <c r="FHB285" s="375"/>
      <c r="FHC285" s="375"/>
      <c r="FHD285" s="375"/>
      <c r="FHE285" s="375"/>
      <c r="FHF285" s="375"/>
      <c r="FHG285" s="375"/>
      <c r="FHH285" s="375"/>
      <c r="FHI285" s="375"/>
      <c r="FHJ285" s="375"/>
      <c r="FHK285" s="375"/>
      <c r="FHL285" s="375"/>
      <c r="FHM285" s="375"/>
      <c r="FHN285" s="375"/>
      <c r="FHO285" s="375"/>
      <c r="FHP285" s="375"/>
      <c r="FHQ285" s="376"/>
      <c r="FHR285" s="376"/>
      <c r="FHS285" s="376"/>
      <c r="FHT285" s="376"/>
      <c r="FHU285" s="376"/>
      <c r="FHV285" s="376"/>
      <c r="FHW285" s="376"/>
      <c r="FHX285" s="376"/>
      <c r="FHY285" s="376"/>
      <c r="FHZ285" s="376"/>
      <c r="FIA285" s="376"/>
      <c r="FIB285" s="376"/>
      <c r="FIC285" s="376"/>
      <c r="FID285" s="376"/>
      <c r="FIE285" s="376"/>
      <c r="FIF285" s="376"/>
      <c r="FIG285" s="376"/>
      <c r="FIH285" s="376"/>
      <c r="FII285" s="376"/>
      <c r="FIJ285" s="376"/>
      <c r="FIK285" s="376"/>
      <c r="FIL285" s="376"/>
      <c r="FIM285" s="376"/>
      <c r="FIN285" s="376"/>
      <c r="FIO285" s="377"/>
      <c r="FIP285" s="377"/>
      <c r="FIQ285" s="377"/>
      <c r="FIR285" s="377"/>
      <c r="FIS285" s="377"/>
      <c r="FIT285" s="376"/>
      <c r="FIU285" s="376"/>
      <c r="FIV285" s="377"/>
      <c r="FIW285" s="377"/>
      <c r="FIX285" s="376"/>
      <c r="FIY285" s="376"/>
      <c r="FIZ285" s="377"/>
      <c r="FJA285" s="377"/>
      <c r="FJB285" s="376"/>
      <c r="FJC285" s="376"/>
      <c r="FJD285" s="376"/>
      <c r="FJE285" s="376"/>
      <c r="FJF285" s="376"/>
      <c r="FJG285" s="376"/>
      <c r="FJH285" s="376"/>
      <c r="FJI285" s="377"/>
      <c r="FJJ285" s="377"/>
      <c r="FJK285" s="376"/>
      <c r="FJL285" s="376"/>
      <c r="FJM285" s="377"/>
      <c r="FJN285" s="377"/>
      <c r="FJO285" s="376"/>
      <c r="FJP285" s="376"/>
      <c r="FJQ285" s="376"/>
      <c r="FJR285" s="376"/>
      <c r="FJS285" s="376"/>
      <c r="FJT285" s="370"/>
      <c r="FJU285" s="396"/>
      <c r="FJV285" s="376"/>
      <c r="FJW285" s="376"/>
      <c r="FJX285" s="376"/>
      <c r="FJY285" s="376"/>
      <c r="FJZ285" s="376"/>
      <c r="FKA285" s="376"/>
      <c r="FKB285" s="376"/>
      <c r="FKC285" s="375"/>
      <c r="FKD285" s="375"/>
      <c r="FKE285" s="375"/>
      <c r="FKF285" s="375"/>
      <c r="FKG285" s="375"/>
      <c r="FKH285" s="375"/>
      <c r="FKI285" s="375"/>
      <c r="FKJ285" s="375"/>
      <c r="FKK285" s="375"/>
      <c r="FKL285" s="375"/>
      <c r="FKM285" s="375"/>
      <c r="FKN285" s="375"/>
      <c r="FKO285" s="375"/>
      <c r="FKP285" s="375"/>
      <c r="FKQ285" s="375"/>
      <c r="FKR285" s="375"/>
      <c r="FKS285" s="375"/>
      <c r="FKT285" s="375"/>
      <c r="FKU285" s="375"/>
      <c r="FKV285" s="375"/>
      <c r="FKW285" s="375"/>
      <c r="FKX285" s="375"/>
      <c r="FKY285" s="375"/>
      <c r="FKZ285" s="375"/>
      <c r="FLA285" s="375"/>
      <c r="FLB285" s="375"/>
      <c r="FLC285" s="375"/>
      <c r="FLD285" s="375"/>
      <c r="FLE285" s="375"/>
      <c r="FLF285" s="375"/>
      <c r="FLG285" s="375"/>
      <c r="FLH285" s="375"/>
      <c r="FLI285" s="375"/>
      <c r="FLJ285" s="375"/>
      <c r="FLK285" s="375"/>
      <c r="FLL285" s="375"/>
      <c r="FLM285" s="375"/>
      <c r="FLN285" s="375"/>
      <c r="FLO285" s="375"/>
      <c r="FLP285" s="375"/>
      <c r="FLQ285" s="375"/>
      <c r="FLR285" s="375"/>
      <c r="FLS285" s="375"/>
      <c r="FLT285" s="375"/>
      <c r="FLU285" s="376"/>
      <c r="FLV285" s="376"/>
      <c r="FLW285" s="376"/>
      <c r="FLX285" s="376"/>
      <c r="FLY285" s="376"/>
      <c r="FLZ285" s="376"/>
      <c r="FMA285" s="376"/>
      <c r="FMB285" s="376"/>
      <c r="FMC285" s="376"/>
      <c r="FMD285" s="376"/>
      <c r="FME285" s="376"/>
      <c r="FMF285" s="376"/>
      <c r="FMG285" s="376"/>
      <c r="FMH285" s="376"/>
      <c r="FMI285" s="376"/>
      <c r="FMJ285" s="376"/>
      <c r="FMK285" s="376"/>
      <c r="FML285" s="376"/>
      <c r="FMM285" s="376"/>
      <c r="FMN285" s="376"/>
      <c r="FMO285" s="376"/>
      <c r="FMP285" s="376"/>
      <c r="FMQ285" s="376"/>
      <c r="FMR285" s="376"/>
      <c r="FMS285" s="377"/>
      <c r="FMT285" s="377"/>
      <c r="FMU285" s="377"/>
      <c r="FMV285" s="377"/>
      <c r="FMW285" s="377"/>
      <c r="FMX285" s="376"/>
      <c r="FMY285" s="376"/>
      <c r="FMZ285" s="377"/>
      <c r="FNA285" s="377"/>
      <c r="FNB285" s="376"/>
      <c r="FNC285" s="376"/>
      <c r="FND285" s="377"/>
      <c r="FNE285" s="377"/>
      <c r="FNF285" s="376"/>
      <c r="FNG285" s="376"/>
      <c r="FNH285" s="376"/>
      <c r="FNI285" s="376"/>
      <c r="FNJ285" s="376"/>
      <c r="FNK285" s="376"/>
      <c r="FNL285" s="376"/>
      <c r="FNM285" s="377"/>
      <c r="FNN285" s="377"/>
      <c r="FNO285" s="376"/>
      <c r="FNP285" s="376"/>
      <c r="FNQ285" s="377"/>
      <c r="FNR285" s="377"/>
      <c r="FNS285" s="376"/>
      <c r="FNT285" s="376"/>
      <c r="FNU285" s="376"/>
      <c r="FNV285" s="376"/>
      <c r="FNW285" s="376"/>
      <c r="FNX285" s="370"/>
      <c r="FNY285" s="396"/>
      <c r="FNZ285" s="376"/>
      <c r="FOA285" s="376"/>
      <c r="FOB285" s="376"/>
      <c r="FOC285" s="376"/>
      <c r="FOD285" s="376"/>
      <c r="FOE285" s="376"/>
      <c r="FOF285" s="376"/>
      <c r="FOG285" s="375"/>
      <c r="FOH285" s="375"/>
      <c r="FOI285" s="375"/>
      <c r="FOJ285" s="375"/>
      <c r="FOK285" s="375"/>
      <c r="FOL285" s="375"/>
      <c r="FOM285" s="375"/>
      <c r="FON285" s="375"/>
      <c r="FOO285" s="375"/>
      <c r="FOP285" s="375"/>
      <c r="FOQ285" s="375"/>
      <c r="FOR285" s="375"/>
      <c r="FOS285" s="375"/>
      <c r="FOT285" s="375"/>
      <c r="FOU285" s="375"/>
      <c r="FOV285" s="375"/>
      <c r="FOW285" s="375"/>
      <c r="FOX285" s="375"/>
      <c r="FOY285" s="375"/>
      <c r="FOZ285" s="375"/>
      <c r="FPA285" s="375"/>
      <c r="FPB285" s="375"/>
      <c r="FPC285" s="375"/>
      <c r="FPD285" s="375"/>
      <c r="FPE285" s="375"/>
      <c r="FPF285" s="375"/>
      <c r="FPG285" s="375"/>
      <c r="FPH285" s="375"/>
      <c r="FPI285" s="375"/>
      <c r="FPJ285" s="375"/>
      <c r="FPK285" s="375"/>
      <c r="FPL285" s="375"/>
      <c r="FPM285" s="375"/>
      <c r="FPN285" s="375"/>
      <c r="FPO285" s="375"/>
      <c r="FPP285" s="375"/>
      <c r="FPQ285" s="375"/>
      <c r="FPR285" s="375"/>
      <c r="FPS285" s="375"/>
      <c r="FPT285" s="375"/>
      <c r="FPU285" s="375"/>
      <c r="FPV285" s="375"/>
      <c r="FPW285" s="375"/>
      <c r="FPX285" s="375"/>
      <c r="FPY285" s="376"/>
      <c r="FPZ285" s="376"/>
      <c r="FQA285" s="376"/>
      <c r="FQB285" s="376"/>
      <c r="FQC285" s="376"/>
      <c r="FQD285" s="376"/>
      <c r="FQE285" s="376"/>
      <c r="FQF285" s="376"/>
      <c r="FQG285" s="376"/>
      <c r="FQH285" s="376"/>
      <c r="FQI285" s="376"/>
      <c r="FQJ285" s="376"/>
      <c r="FQK285" s="376"/>
      <c r="FQL285" s="376"/>
      <c r="FQM285" s="376"/>
      <c r="FQN285" s="376"/>
      <c r="FQO285" s="376"/>
      <c r="FQP285" s="376"/>
      <c r="FQQ285" s="376"/>
      <c r="FQR285" s="376"/>
      <c r="FQS285" s="376"/>
      <c r="FQT285" s="376"/>
      <c r="FQU285" s="376"/>
      <c r="FQV285" s="376"/>
      <c r="FQW285" s="377"/>
      <c r="FQX285" s="377"/>
      <c r="FQY285" s="377"/>
      <c r="FQZ285" s="377"/>
      <c r="FRA285" s="377"/>
      <c r="FRB285" s="376"/>
      <c r="FRC285" s="376"/>
      <c r="FRD285" s="377"/>
      <c r="FRE285" s="377"/>
      <c r="FRF285" s="376"/>
      <c r="FRG285" s="376"/>
      <c r="FRH285" s="377"/>
      <c r="FRI285" s="377"/>
      <c r="FRJ285" s="376"/>
      <c r="FRK285" s="376"/>
      <c r="FRL285" s="376"/>
      <c r="FRM285" s="376"/>
      <c r="FRN285" s="376"/>
      <c r="FRO285" s="376"/>
      <c r="FRP285" s="376"/>
      <c r="FRQ285" s="377"/>
      <c r="FRR285" s="377"/>
      <c r="FRS285" s="376"/>
      <c r="FRT285" s="376"/>
      <c r="FRU285" s="377"/>
      <c r="FRV285" s="377"/>
      <c r="FRW285" s="376"/>
      <c r="FRX285" s="376"/>
      <c r="FRY285" s="376"/>
      <c r="FRZ285" s="376"/>
      <c r="FSA285" s="376"/>
      <c r="FSB285" s="370"/>
      <c r="FSC285" s="396"/>
      <c r="FSD285" s="376"/>
      <c r="FSE285" s="376"/>
      <c r="FSF285" s="376"/>
      <c r="FSG285" s="376"/>
      <c r="FSH285" s="376"/>
      <c r="FSI285" s="376"/>
      <c r="FSJ285" s="376"/>
      <c r="FSK285" s="375"/>
      <c r="FSL285" s="375"/>
      <c r="FSM285" s="375"/>
      <c r="FSN285" s="375"/>
      <c r="FSO285" s="375"/>
      <c r="FSP285" s="375"/>
      <c r="FSQ285" s="375"/>
      <c r="FSR285" s="375"/>
      <c r="FSS285" s="375"/>
      <c r="FST285" s="375"/>
      <c r="FSU285" s="375"/>
      <c r="FSV285" s="375"/>
      <c r="FSW285" s="375"/>
      <c r="FSX285" s="375"/>
      <c r="FSY285" s="375"/>
      <c r="FSZ285" s="375"/>
      <c r="FTA285" s="375"/>
      <c r="FTB285" s="375"/>
      <c r="FTC285" s="375"/>
      <c r="FTD285" s="375"/>
      <c r="FTE285" s="375"/>
      <c r="FTF285" s="375"/>
      <c r="FTG285" s="375"/>
      <c r="FTH285" s="375"/>
      <c r="FTI285" s="375"/>
      <c r="FTJ285" s="375"/>
      <c r="FTK285" s="375"/>
      <c r="FTL285" s="375"/>
      <c r="FTM285" s="375"/>
      <c r="FTN285" s="375"/>
      <c r="FTO285" s="375"/>
      <c r="FTP285" s="375"/>
      <c r="FTQ285" s="375"/>
      <c r="FTR285" s="375"/>
      <c r="FTS285" s="375"/>
      <c r="FTT285" s="375"/>
      <c r="FTU285" s="375"/>
      <c r="FTV285" s="375"/>
      <c r="FTW285" s="375"/>
      <c r="FTX285" s="375"/>
      <c r="FTY285" s="375"/>
      <c r="FTZ285" s="375"/>
      <c r="FUA285" s="375"/>
      <c r="FUB285" s="375"/>
      <c r="FUC285" s="376"/>
      <c r="FUD285" s="376"/>
      <c r="FUE285" s="376"/>
      <c r="FUF285" s="376"/>
      <c r="FUG285" s="376"/>
      <c r="FUH285" s="376"/>
      <c r="FUI285" s="376"/>
      <c r="FUJ285" s="376"/>
      <c r="FUK285" s="376"/>
      <c r="FUL285" s="376"/>
      <c r="FUM285" s="376"/>
      <c r="FUN285" s="376"/>
      <c r="FUO285" s="376"/>
      <c r="FUP285" s="376"/>
      <c r="FUQ285" s="376"/>
      <c r="FUR285" s="376"/>
      <c r="FUS285" s="376"/>
      <c r="FUT285" s="376"/>
      <c r="FUU285" s="376"/>
      <c r="FUV285" s="376"/>
      <c r="FUW285" s="376"/>
      <c r="FUX285" s="376"/>
      <c r="FUY285" s="376"/>
      <c r="FUZ285" s="376"/>
      <c r="FVA285" s="377"/>
      <c r="FVB285" s="377"/>
      <c r="FVC285" s="377"/>
      <c r="FVD285" s="377"/>
      <c r="FVE285" s="377"/>
      <c r="FVF285" s="376"/>
      <c r="FVG285" s="376"/>
      <c r="FVH285" s="377"/>
      <c r="FVI285" s="377"/>
      <c r="FVJ285" s="376"/>
      <c r="FVK285" s="376"/>
      <c r="FVL285" s="377"/>
      <c r="FVM285" s="377"/>
      <c r="FVN285" s="376"/>
      <c r="FVO285" s="376"/>
      <c r="FVP285" s="376"/>
      <c r="FVQ285" s="376"/>
      <c r="FVR285" s="376"/>
      <c r="FVS285" s="376"/>
      <c r="FVT285" s="376"/>
      <c r="FVU285" s="377"/>
      <c r="FVV285" s="377"/>
      <c r="FVW285" s="376"/>
      <c r="FVX285" s="376"/>
      <c r="FVY285" s="377"/>
      <c r="FVZ285" s="377"/>
      <c r="FWA285" s="376"/>
      <c r="FWB285" s="376"/>
      <c r="FWC285" s="376"/>
      <c r="FWD285" s="376"/>
      <c r="FWE285" s="376"/>
      <c r="FWF285" s="370"/>
      <c r="FWG285" s="396"/>
      <c r="FWH285" s="376"/>
      <c r="FWI285" s="376"/>
      <c r="FWJ285" s="376"/>
      <c r="FWK285" s="376"/>
      <c r="FWL285" s="376"/>
      <c r="FWM285" s="376"/>
      <c r="FWN285" s="376"/>
      <c r="FWO285" s="375"/>
      <c r="FWP285" s="375"/>
      <c r="FWQ285" s="375"/>
      <c r="FWR285" s="375"/>
      <c r="FWS285" s="375"/>
      <c r="FWT285" s="375"/>
      <c r="FWU285" s="375"/>
      <c r="FWV285" s="375"/>
      <c r="FWW285" s="375"/>
      <c r="FWX285" s="375"/>
      <c r="FWY285" s="375"/>
      <c r="FWZ285" s="375"/>
      <c r="FXA285" s="375"/>
      <c r="FXB285" s="375"/>
      <c r="FXC285" s="375"/>
      <c r="FXD285" s="375"/>
      <c r="FXE285" s="375"/>
      <c r="FXF285" s="375"/>
      <c r="FXG285" s="375"/>
      <c r="FXH285" s="375"/>
      <c r="FXI285" s="375"/>
      <c r="FXJ285" s="375"/>
      <c r="FXK285" s="375"/>
      <c r="FXL285" s="375"/>
      <c r="FXM285" s="375"/>
      <c r="FXN285" s="375"/>
      <c r="FXO285" s="375"/>
      <c r="FXP285" s="375"/>
      <c r="FXQ285" s="375"/>
      <c r="FXR285" s="375"/>
      <c r="FXS285" s="375"/>
      <c r="FXT285" s="375"/>
      <c r="FXU285" s="375"/>
      <c r="FXV285" s="375"/>
      <c r="FXW285" s="375"/>
      <c r="FXX285" s="375"/>
      <c r="FXY285" s="375"/>
      <c r="FXZ285" s="375"/>
      <c r="FYA285" s="375"/>
      <c r="FYB285" s="375"/>
      <c r="FYC285" s="375"/>
      <c r="FYD285" s="375"/>
      <c r="FYE285" s="375"/>
      <c r="FYF285" s="375"/>
      <c r="FYG285" s="376"/>
      <c r="FYH285" s="376"/>
      <c r="FYI285" s="376"/>
      <c r="FYJ285" s="376"/>
      <c r="FYK285" s="376"/>
      <c r="FYL285" s="376"/>
      <c r="FYM285" s="376"/>
      <c r="FYN285" s="376"/>
      <c r="FYO285" s="376"/>
      <c r="FYP285" s="376"/>
      <c r="FYQ285" s="376"/>
      <c r="FYR285" s="376"/>
      <c r="FYS285" s="376"/>
      <c r="FYT285" s="376"/>
      <c r="FYU285" s="376"/>
      <c r="FYV285" s="376"/>
      <c r="FYW285" s="376"/>
      <c r="FYX285" s="376"/>
      <c r="FYY285" s="376"/>
      <c r="FYZ285" s="376"/>
      <c r="FZA285" s="376"/>
      <c r="FZB285" s="376"/>
      <c r="FZC285" s="376"/>
      <c r="FZD285" s="376"/>
      <c r="FZE285" s="377"/>
      <c r="FZF285" s="377"/>
      <c r="FZG285" s="377"/>
      <c r="FZH285" s="377"/>
      <c r="FZI285" s="377"/>
      <c r="FZJ285" s="376"/>
      <c r="FZK285" s="376"/>
      <c r="FZL285" s="377"/>
      <c r="FZM285" s="377"/>
      <c r="FZN285" s="376"/>
      <c r="FZO285" s="376"/>
      <c r="FZP285" s="377"/>
      <c r="FZQ285" s="377"/>
      <c r="FZR285" s="376"/>
      <c r="FZS285" s="376"/>
      <c r="FZT285" s="376"/>
      <c r="FZU285" s="376"/>
      <c r="FZV285" s="376"/>
      <c r="FZW285" s="376"/>
      <c r="FZX285" s="376"/>
      <c r="FZY285" s="377"/>
      <c r="FZZ285" s="377"/>
      <c r="GAA285" s="376"/>
      <c r="GAB285" s="376"/>
      <c r="GAC285" s="377"/>
      <c r="GAD285" s="377"/>
      <c r="GAE285" s="376"/>
      <c r="GAF285" s="376"/>
      <c r="GAG285" s="376"/>
      <c r="GAH285" s="376"/>
      <c r="GAI285" s="376"/>
      <c r="GAJ285" s="370"/>
      <c r="GAK285" s="396"/>
      <c r="GAL285" s="376"/>
      <c r="GAM285" s="376"/>
      <c r="GAN285" s="376"/>
      <c r="GAO285" s="376"/>
      <c r="GAP285" s="376"/>
      <c r="GAQ285" s="376"/>
      <c r="GAR285" s="376"/>
      <c r="GAS285" s="375"/>
      <c r="GAT285" s="375"/>
      <c r="GAU285" s="375"/>
      <c r="GAV285" s="375"/>
      <c r="GAW285" s="375"/>
      <c r="GAX285" s="375"/>
      <c r="GAY285" s="375"/>
      <c r="GAZ285" s="375"/>
      <c r="GBA285" s="375"/>
      <c r="GBB285" s="375"/>
      <c r="GBC285" s="375"/>
      <c r="GBD285" s="375"/>
      <c r="GBE285" s="375"/>
      <c r="GBF285" s="375"/>
      <c r="GBG285" s="375"/>
      <c r="GBH285" s="375"/>
      <c r="GBI285" s="375"/>
      <c r="GBJ285" s="375"/>
      <c r="GBK285" s="375"/>
      <c r="GBL285" s="375"/>
      <c r="GBM285" s="375"/>
      <c r="GBN285" s="375"/>
      <c r="GBO285" s="375"/>
      <c r="GBP285" s="375"/>
      <c r="GBQ285" s="375"/>
      <c r="GBR285" s="375"/>
      <c r="GBS285" s="375"/>
      <c r="GBT285" s="375"/>
      <c r="GBU285" s="375"/>
      <c r="GBV285" s="375"/>
      <c r="GBW285" s="375"/>
      <c r="GBX285" s="375"/>
      <c r="GBY285" s="375"/>
      <c r="GBZ285" s="375"/>
      <c r="GCA285" s="375"/>
      <c r="GCB285" s="375"/>
      <c r="GCC285" s="375"/>
      <c r="GCD285" s="375"/>
      <c r="GCE285" s="375"/>
      <c r="GCF285" s="375"/>
      <c r="GCG285" s="375"/>
      <c r="GCH285" s="375"/>
      <c r="GCI285" s="375"/>
      <c r="GCJ285" s="375"/>
      <c r="GCK285" s="376"/>
      <c r="GCL285" s="376"/>
      <c r="GCM285" s="376"/>
      <c r="GCN285" s="376"/>
      <c r="GCO285" s="376"/>
      <c r="GCP285" s="376"/>
      <c r="GCQ285" s="376"/>
      <c r="GCR285" s="376"/>
      <c r="GCS285" s="376"/>
      <c r="GCT285" s="376"/>
      <c r="GCU285" s="376"/>
      <c r="GCV285" s="376"/>
      <c r="GCW285" s="376"/>
      <c r="GCX285" s="376"/>
      <c r="GCY285" s="376"/>
      <c r="GCZ285" s="376"/>
      <c r="GDA285" s="376"/>
      <c r="GDB285" s="376"/>
      <c r="GDC285" s="376"/>
      <c r="GDD285" s="376"/>
      <c r="GDE285" s="376"/>
      <c r="GDF285" s="376"/>
      <c r="GDG285" s="376"/>
      <c r="GDH285" s="376"/>
      <c r="GDI285" s="377"/>
      <c r="GDJ285" s="377"/>
      <c r="GDK285" s="377"/>
      <c r="GDL285" s="377"/>
      <c r="GDM285" s="377"/>
      <c r="GDN285" s="376"/>
      <c r="GDO285" s="376"/>
      <c r="GDP285" s="377"/>
      <c r="GDQ285" s="377"/>
      <c r="GDR285" s="376"/>
      <c r="GDS285" s="376"/>
      <c r="GDT285" s="377"/>
      <c r="GDU285" s="377"/>
      <c r="GDV285" s="376"/>
      <c r="GDW285" s="376"/>
      <c r="GDX285" s="376"/>
      <c r="GDY285" s="376"/>
      <c r="GDZ285" s="376"/>
      <c r="GEA285" s="376"/>
      <c r="GEB285" s="376"/>
      <c r="GEC285" s="377"/>
      <c r="GED285" s="377"/>
      <c r="GEE285" s="376"/>
      <c r="GEF285" s="376"/>
      <c r="GEG285" s="377"/>
      <c r="GEH285" s="377"/>
      <c r="GEI285" s="376"/>
      <c r="GEJ285" s="376"/>
      <c r="GEK285" s="376"/>
      <c r="GEL285" s="376"/>
      <c r="GEM285" s="376"/>
      <c r="GEN285" s="370"/>
      <c r="GEO285" s="396"/>
      <c r="GEP285" s="376"/>
      <c r="GEQ285" s="376"/>
      <c r="GER285" s="376"/>
      <c r="GES285" s="376"/>
      <c r="GET285" s="376"/>
      <c r="GEU285" s="376"/>
      <c r="GEV285" s="376"/>
      <c r="GEW285" s="375"/>
      <c r="GEX285" s="375"/>
      <c r="GEY285" s="375"/>
      <c r="GEZ285" s="375"/>
      <c r="GFA285" s="375"/>
      <c r="GFB285" s="375"/>
      <c r="GFC285" s="375"/>
      <c r="GFD285" s="375"/>
      <c r="GFE285" s="375"/>
      <c r="GFF285" s="375"/>
      <c r="GFG285" s="375"/>
      <c r="GFH285" s="375"/>
      <c r="GFI285" s="375"/>
      <c r="GFJ285" s="375"/>
      <c r="GFK285" s="375"/>
      <c r="GFL285" s="375"/>
      <c r="GFM285" s="375"/>
      <c r="GFN285" s="375"/>
      <c r="GFO285" s="375"/>
      <c r="GFP285" s="375"/>
      <c r="GFQ285" s="375"/>
      <c r="GFR285" s="375"/>
      <c r="GFS285" s="375"/>
      <c r="GFT285" s="375"/>
      <c r="GFU285" s="375"/>
      <c r="GFV285" s="375"/>
      <c r="GFW285" s="375"/>
      <c r="GFX285" s="375"/>
      <c r="GFY285" s="375"/>
      <c r="GFZ285" s="375"/>
      <c r="GGA285" s="375"/>
      <c r="GGB285" s="375"/>
      <c r="GGC285" s="375"/>
      <c r="GGD285" s="375"/>
      <c r="GGE285" s="375"/>
      <c r="GGF285" s="375"/>
      <c r="GGG285" s="375"/>
      <c r="GGH285" s="375"/>
      <c r="GGI285" s="375"/>
      <c r="GGJ285" s="375"/>
      <c r="GGK285" s="375"/>
      <c r="GGL285" s="375"/>
      <c r="GGM285" s="375"/>
      <c r="GGN285" s="375"/>
      <c r="GGO285" s="376"/>
      <c r="GGP285" s="376"/>
      <c r="GGQ285" s="376"/>
      <c r="GGR285" s="376"/>
      <c r="GGS285" s="376"/>
      <c r="GGT285" s="376"/>
      <c r="GGU285" s="376"/>
      <c r="GGV285" s="376"/>
      <c r="GGW285" s="376"/>
      <c r="GGX285" s="376"/>
      <c r="GGY285" s="376"/>
      <c r="GGZ285" s="376"/>
      <c r="GHA285" s="376"/>
      <c r="GHB285" s="376"/>
      <c r="GHC285" s="376"/>
      <c r="GHD285" s="376"/>
      <c r="GHE285" s="376"/>
      <c r="GHF285" s="376"/>
      <c r="GHG285" s="376"/>
      <c r="GHH285" s="376"/>
      <c r="GHI285" s="376"/>
      <c r="GHJ285" s="376"/>
      <c r="GHK285" s="376"/>
      <c r="GHL285" s="376"/>
      <c r="GHM285" s="377"/>
      <c r="GHN285" s="377"/>
      <c r="GHO285" s="377"/>
      <c r="GHP285" s="377"/>
      <c r="GHQ285" s="377"/>
      <c r="GHR285" s="376"/>
      <c r="GHS285" s="376"/>
      <c r="GHT285" s="377"/>
      <c r="GHU285" s="377"/>
      <c r="GHV285" s="376"/>
      <c r="GHW285" s="376"/>
      <c r="GHX285" s="377"/>
      <c r="GHY285" s="377"/>
      <c r="GHZ285" s="376"/>
      <c r="GIA285" s="376"/>
      <c r="GIB285" s="376"/>
      <c r="GIC285" s="376"/>
      <c r="GID285" s="376"/>
      <c r="GIE285" s="376"/>
      <c r="GIF285" s="376"/>
      <c r="GIG285" s="377"/>
      <c r="GIH285" s="377"/>
      <c r="GII285" s="376"/>
      <c r="GIJ285" s="376"/>
      <c r="GIK285" s="377"/>
      <c r="GIL285" s="377"/>
      <c r="GIM285" s="376"/>
      <c r="GIN285" s="376"/>
      <c r="GIO285" s="376"/>
      <c r="GIP285" s="376"/>
      <c r="GIQ285" s="376"/>
      <c r="GIR285" s="370"/>
      <c r="GIS285" s="396"/>
      <c r="GIT285" s="376"/>
      <c r="GIU285" s="376"/>
      <c r="GIV285" s="376"/>
      <c r="GIW285" s="376"/>
      <c r="GIX285" s="376"/>
      <c r="GIY285" s="376"/>
      <c r="GIZ285" s="376"/>
      <c r="GJA285" s="375"/>
      <c r="GJB285" s="375"/>
      <c r="GJC285" s="375"/>
      <c r="GJD285" s="375"/>
      <c r="GJE285" s="375"/>
      <c r="GJF285" s="375"/>
      <c r="GJG285" s="375"/>
      <c r="GJH285" s="375"/>
      <c r="GJI285" s="375"/>
      <c r="GJJ285" s="375"/>
      <c r="GJK285" s="375"/>
      <c r="GJL285" s="375"/>
      <c r="GJM285" s="375"/>
      <c r="GJN285" s="375"/>
      <c r="GJO285" s="375"/>
      <c r="GJP285" s="375"/>
      <c r="GJQ285" s="375"/>
      <c r="GJR285" s="375"/>
      <c r="GJS285" s="375"/>
      <c r="GJT285" s="375"/>
      <c r="GJU285" s="375"/>
      <c r="GJV285" s="375"/>
      <c r="GJW285" s="375"/>
      <c r="GJX285" s="375"/>
      <c r="GJY285" s="375"/>
      <c r="GJZ285" s="375"/>
      <c r="GKA285" s="375"/>
      <c r="GKB285" s="375"/>
      <c r="GKC285" s="375"/>
      <c r="GKD285" s="375"/>
      <c r="GKE285" s="375"/>
      <c r="GKF285" s="375"/>
      <c r="GKG285" s="375"/>
      <c r="GKH285" s="375"/>
      <c r="GKI285" s="375"/>
      <c r="GKJ285" s="375"/>
      <c r="GKK285" s="375"/>
      <c r="GKL285" s="375"/>
      <c r="GKM285" s="375"/>
      <c r="GKN285" s="375"/>
      <c r="GKO285" s="375"/>
      <c r="GKP285" s="375"/>
      <c r="GKQ285" s="375"/>
      <c r="GKR285" s="375"/>
      <c r="GKS285" s="376"/>
      <c r="GKT285" s="376"/>
      <c r="GKU285" s="376"/>
      <c r="GKV285" s="376"/>
      <c r="GKW285" s="376"/>
      <c r="GKX285" s="376"/>
      <c r="GKY285" s="376"/>
      <c r="GKZ285" s="376"/>
      <c r="GLA285" s="376"/>
      <c r="GLB285" s="376"/>
      <c r="GLC285" s="376"/>
      <c r="GLD285" s="376"/>
      <c r="GLE285" s="376"/>
      <c r="GLF285" s="376"/>
      <c r="GLG285" s="376"/>
      <c r="GLH285" s="376"/>
      <c r="GLI285" s="376"/>
      <c r="GLJ285" s="376"/>
      <c r="GLK285" s="376"/>
      <c r="GLL285" s="376"/>
      <c r="GLM285" s="376"/>
      <c r="GLN285" s="376"/>
      <c r="GLO285" s="376"/>
      <c r="GLP285" s="376"/>
      <c r="GLQ285" s="377"/>
      <c r="GLR285" s="377"/>
      <c r="GLS285" s="377"/>
      <c r="GLT285" s="377"/>
      <c r="GLU285" s="377"/>
      <c r="GLV285" s="376"/>
      <c r="GLW285" s="376"/>
      <c r="GLX285" s="377"/>
      <c r="GLY285" s="377"/>
      <c r="GLZ285" s="376"/>
      <c r="GMA285" s="376"/>
      <c r="GMB285" s="377"/>
      <c r="GMC285" s="377"/>
      <c r="GMD285" s="376"/>
      <c r="GME285" s="376"/>
      <c r="GMF285" s="376"/>
      <c r="GMG285" s="376"/>
      <c r="GMH285" s="376"/>
      <c r="GMI285" s="376"/>
      <c r="GMJ285" s="376"/>
      <c r="GMK285" s="377"/>
      <c r="GML285" s="377"/>
      <c r="GMM285" s="376"/>
      <c r="GMN285" s="376"/>
      <c r="GMO285" s="377"/>
      <c r="GMP285" s="377"/>
      <c r="GMQ285" s="376"/>
      <c r="GMR285" s="376"/>
      <c r="GMS285" s="376"/>
      <c r="GMT285" s="376"/>
      <c r="GMU285" s="376"/>
      <c r="GMV285" s="370"/>
      <c r="GMW285" s="396"/>
      <c r="GMX285" s="376"/>
      <c r="GMY285" s="376"/>
      <c r="GMZ285" s="376"/>
      <c r="GNA285" s="376"/>
      <c r="GNB285" s="376"/>
      <c r="GNC285" s="376"/>
      <c r="GND285" s="376"/>
      <c r="GNE285" s="375"/>
      <c r="GNF285" s="375"/>
      <c r="GNG285" s="375"/>
      <c r="GNH285" s="375"/>
      <c r="GNI285" s="375"/>
      <c r="GNJ285" s="375"/>
      <c r="GNK285" s="375"/>
      <c r="GNL285" s="375"/>
      <c r="GNM285" s="375"/>
      <c r="GNN285" s="375"/>
      <c r="GNO285" s="375"/>
      <c r="GNP285" s="375"/>
      <c r="GNQ285" s="375"/>
      <c r="GNR285" s="375"/>
      <c r="GNS285" s="375"/>
      <c r="GNT285" s="375"/>
      <c r="GNU285" s="375"/>
      <c r="GNV285" s="375"/>
      <c r="GNW285" s="375"/>
      <c r="GNX285" s="375"/>
      <c r="GNY285" s="375"/>
      <c r="GNZ285" s="375"/>
      <c r="GOA285" s="375"/>
      <c r="GOB285" s="375"/>
      <c r="GOC285" s="375"/>
      <c r="GOD285" s="375"/>
      <c r="GOE285" s="375"/>
      <c r="GOF285" s="375"/>
      <c r="GOG285" s="375"/>
      <c r="GOH285" s="375"/>
      <c r="GOI285" s="375"/>
      <c r="GOJ285" s="375"/>
      <c r="GOK285" s="375"/>
      <c r="GOL285" s="375"/>
      <c r="GOM285" s="375"/>
      <c r="GON285" s="375"/>
      <c r="GOO285" s="375"/>
      <c r="GOP285" s="375"/>
      <c r="GOQ285" s="375"/>
      <c r="GOR285" s="375"/>
      <c r="GOS285" s="375"/>
      <c r="GOT285" s="375"/>
      <c r="GOU285" s="375"/>
      <c r="GOV285" s="375"/>
      <c r="GOW285" s="376"/>
      <c r="GOX285" s="376"/>
      <c r="GOY285" s="376"/>
      <c r="GOZ285" s="376"/>
      <c r="GPA285" s="376"/>
      <c r="GPB285" s="376"/>
      <c r="GPC285" s="376"/>
      <c r="GPD285" s="376"/>
      <c r="GPE285" s="376"/>
      <c r="GPF285" s="376"/>
      <c r="GPG285" s="376"/>
      <c r="GPH285" s="376"/>
      <c r="GPI285" s="376"/>
      <c r="GPJ285" s="376"/>
      <c r="GPK285" s="376"/>
      <c r="GPL285" s="376"/>
      <c r="GPM285" s="376"/>
      <c r="GPN285" s="376"/>
      <c r="GPO285" s="376"/>
      <c r="GPP285" s="376"/>
      <c r="GPQ285" s="376"/>
      <c r="GPR285" s="376"/>
      <c r="GPS285" s="376"/>
      <c r="GPT285" s="376"/>
      <c r="GPU285" s="377"/>
      <c r="GPV285" s="377"/>
      <c r="GPW285" s="377"/>
      <c r="GPX285" s="377"/>
      <c r="GPY285" s="377"/>
      <c r="GPZ285" s="376"/>
      <c r="GQA285" s="376"/>
      <c r="GQB285" s="377"/>
      <c r="GQC285" s="377"/>
      <c r="GQD285" s="376"/>
      <c r="GQE285" s="376"/>
      <c r="GQF285" s="377"/>
      <c r="GQG285" s="377"/>
      <c r="GQH285" s="376"/>
      <c r="GQI285" s="376"/>
      <c r="GQJ285" s="376"/>
      <c r="GQK285" s="376"/>
      <c r="GQL285" s="376"/>
      <c r="GQM285" s="376"/>
      <c r="GQN285" s="376"/>
      <c r="GQO285" s="377"/>
      <c r="GQP285" s="377"/>
      <c r="GQQ285" s="376"/>
      <c r="GQR285" s="376"/>
      <c r="GQS285" s="377"/>
      <c r="GQT285" s="377"/>
      <c r="GQU285" s="376"/>
      <c r="GQV285" s="376"/>
      <c r="GQW285" s="376"/>
      <c r="GQX285" s="376"/>
      <c r="GQY285" s="376"/>
      <c r="GQZ285" s="370"/>
      <c r="GRA285" s="396"/>
      <c r="GRB285" s="376"/>
      <c r="GRC285" s="376"/>
      <c r="GRD285" s="376"/>
      <c r="GRE285" s="376"/>
      <c r="GRF285" s="376"/>
      <c r="GRG285" s="376"/>
      <c r="GRH285" s="376"/>
      <c r="GRI285" s="375"/>
      <c r="GRJ285" s="375"/>
      <c r="GRK285" s="375"/>
      <c r="GRL285" s="375"/>
      <c r="GRM285" s="375"/>
      <c r="GRN285" s="375"/>
      <c r="GRO285" s="375"/>
      <c r="GRP285" s="375"/>
      <c r="GRQ285" s="375"/>
      <c r="GRR285" s="375"/>
      <c r="GRS285" s="375"/>
      <c r="GRT285" s="375"/>
      <c r="GRU285" s="375"/>
      <c r="GRV285" s="375"/>
      <c r="GRW285" s="375"/>
      <c r="GRX285" s="375"/>
      <c r="GRY285" s="375"/>
      <c r="GRZ285" s="375"/>
      <c r="GSA285" s="375"/>
      <c r="GSB285" s="375"/>
      <c r="GSC285" s="375"/>
      <c r="GSD285" s="375"/>
      <c r="GSE285" s="375"/>
      <c r="GSF285" s="375"/>
      <c r="GSG285" s="375"/>
      <c r="GSH285" s="375"/>
      <c r="GSI285" s="375"/>
      <c r="GSJ285" s="375"/>
      <c r="GSK285" s="375"/>
      <c r="GSL285" s="375"/>
      <c r="GSM285" s="375"/>
      <c r="GSN285" s="375"/>
      <c r="GSO285" s="375"/>
      <c r="GSP285" s="375"/>
      <c r="GSQ285" s="375"/>
      <c r="GSR285" s="375"/>
      <c r="GSS285" s="375"/>
      <c r="GST285" s="375"/>
      <c r="GSU285" s="375"/>
      <c r="GSV285" s="375"/>
      <c r="GSW285" s="375"/>
      <c r="GSX285" s="375"/>
      <c r="GSY285" s="375"/>
      <c r="GSZ285" s="375"/>
      <c r="GTA285" s="376"/>
      <c r="GTB285" s="376"/>
      <c r="GTC285" s="376"/>
      <c r="GTD285" s="376"/>
      <c r="GTE285" s="376"/>
      <c r="GTF285" s="376"/>
      <c r="GTG285" s="376"/>
      <c r="GTH285" s="376"/>
      <c r="GTI285" s="376"/>
      <c r="GTJ285" s="376"/>
      <c r="GTK285" s="376"/>
      <c r="GTL285" s="376"/>
      <c r="GTM285" s="376"/>
      <c r="GTN285" s="376"/>
      <c r="GTO285" s="376"/>
      <c r="GTP285" s="376"/>
      <c r="GTQ285" s="376"/>
      <c r="GTR285" s="376"/>
      <c r="GTS285" s="376"/>
      <c r="GTT285" s="376"/>
      <c r="GTU285" s="376"/>
      <c r="GTV285" s="376"/>
      <c r="GTW285" s="376"/>
      <c r="GTX285" s="376"/>
      <c r="GTY285" s="377"/>
      <c r="GTZ285" s="377"/>
      <c r="GUA285" s="377"/>
      <c r="GUB285" s="377"/>
      <c r="GUC285" s="377"/>
      <c r="GUD285" s="376"/>
      <c r="GUE285" s="376"/>
      <c r="GUF285" s="377"/>
      <c r="GUG285" s="377"/>
      <c r="GUH285" s="376"/>
      <c r="GUI285" s="376"/>
      <c r="GUJ285" s="377"/>
      <c r="GUK285" s="377"/>
      <c r="GUL285" s="376"/>
      <c r="GUM285" s="376"/>
      <c r="GUN285" s="376"/>
      <c r="GUO285" s="376"/>
      <c r="GUP285" s="376"/>
      <c r="GUQ285" s="376"/>
      <c r="GUR285" s="376"/>
      <c r="GUS285" s="377"/>
      <c r="GUT285" s="377"/>
      <c r="GUU285" s="376"/>
      <c r="GUV285" s="376"/>
      <c r="GUW285" s="377"/>
      <c r="GUX285" s="377"/>
      <c r="GUY285" s="376"/>
      <c r="GUZ285" s="376"/>
      <c r="GVA285" s="376"/>
      <c r="GVB285" s="376"/>
      <c r="GVC285" s="376"/>
      <c r="GVD285" s="370"/>
      <c r="GVE285" s="396"/>
      <c r="GVF285" s="376"/>
      <c r="GVG285" s="376"/>
      <c r="GVH285" s="376"/>
      <c r="GVI285" s="376"/>
      <c r="GVJ285" s="376"/>
      <c r="GVK285" s="376"/>
      <c r="GVL285" s="376"/>
      <c r="GVM285" s="375"/>
      <c r="GVN285" s="375"/>
      <c r="GVO285" s="375"/>
      <c r="GVP285" s="375"/>
      <c r="GVQ285" s="375"/>
      <c r="GVR285" s="375"/>
      <c r="GVS285" s="375"/>
      <c r="GVT285" s="375"/>
      <c r="GVU285" s="375"/>
      <c r="GVV285" s="375"/>
      <c r="GVW285" s="375"/>
      <c r="GVX285" s="375"/>
      <c r="GVY285" s="375"/>
      <c r="GVZ285" s="375"/>
      <c r="GWA285" s="375"/>
      <c r="GWB285" s="375"/>
      <c r="GWC285" s="375"/>
      <c r="GWD285" s="375"/>
      <c r="GWE285" s="375"/>
      <c r="GWF285" s="375"/>
      <c r="GWG285" s="375"/>
      <c r="GWH285" s="375"/>
      <c r="GWI285" s="375"/>
      <c r="GWJ285" s="375"/>
      <c r="GWK285" s="375"/>
      <c r="GWL285" s="375"/>
      <c r="GWM285" s="375"/>
      <c r="GWN285" s="375"/>
      <c r="GWO285" s="375"/>
      <c r="GWP285" s="375"/>
      <c r="GWQ285" s="375"/>
      <c r="GWR285" s="375"/>
      <c r="GWS285" s="375"/>
      <c r="GWT285" s="375"/>
      <c r="GWU285" s="375"/>
      <c r="GWV285" s="375"/>
      <c r="GWW285" s="375"/>
      <c r="GWX285" s="375"/>
      <c r="GWY285" s="375"/>
      <c r="GWZ285" s="375"/>
      <c r="GXA285" s="375"/>
      <c r="GXB285" s="375"/>
      <c r="GXC285" s="375"/>
      <c r="GXD285" s="375"/>
      <c r="GXE285" s="376"/>
      <c r="GXF285" s="376"/>
      <c r="GXG285" s="376"/>
      <c r="GXH285" s="376"/>
      <c r="GXI285" s="376"/>
      <c r="GXJ285" s="376"/>
      <c r="GXK285" s="376"/>
      <c r="GXL285" s="376"/>
      <c r="GXM285" s="376"/>
      <c r="GXN285" s="376"/>
      <c r="GXO285" s="376"/>
      <c r="GXP285" s="376"/>
      <c r="GXQ285" s="376"/>
      <c r="GXR285" s="376"/>
      <c r="GXS285" s="376"/>
      <c r="GXT285" s="376"/>
      <c r="GXU285" s="376"/>
      <c r="GXV285" s="376"/>
      <c r="GXW285" s="376"/>
      <c r="GXX285" s="376"/>
      <c r="GXY285" s="376"/>
      <c r="GXZ285" s="376"/>
      <c r="GYA285" s="376"/>
      <c r="GYB285" s="376"/>
      <c r="GYC285" s="377"/>
      <c r="GYD285" s="377"/>
      <c r="GYE285" s="377"/>
      <c r="GYF285" s="377"/>
      <c r="GYG285" s="377"/>
      <c r="GYH285" s="376"/>
      <c r="GYI285" s="376"/>
      <c r="GYJ285" s="377"/>
      <c r="GYK285" s="377"/>
      <c r="GYL285" s="376"/>
      <c r="GYM285" s="376"/>
      <c r="GYN285" s="377"/>
      <c r="GYO285" s="377"/>
      <c r="GYP285" s="376"/>
      <c r="GYQ285" s="376"/>
      <c r="GYR285" s="376"/>
      <c r="GYS285" s="376"/>
      <c r="GYT285" s="376"/>
      <c r="GYU285" s="376"/>
      <c r="GYV285" s="376"/>
      <c r="GYW285" s="377"/>
      <c r="GYX285" s="377"/>
      <c r="GYY285" s="376"/>
      <c r="GYZ285" s="376"/>
      <c r="GZA285" s="377"/>
      <c r="GZB285" s="377"/>
      <c r="GZC285" s="376"/>
      <c r="GZD285" s="376"/>
      <c r="GZE285" s="376"/>
      <c r="GZF285" s="376"/>
      <c r="GZG285" s="376"/>
      <c r="GZH285" s="370"/>
      <c r="GZI285" s="396"/>
      <c r="GZJ285" s="376"/>
      <c r="GZK285" s="376"/>
      <c r="GZL285" s="376"/>
      <c r="GZM285" s="376"/>
      <c r="GZN285" s="376"/>
      <c r="GZO285" s="376"/>
      <c r="GZP285" s="376"/>
      <c r="GZQ285" s="375"/>
      <c r="GZR285" s="375"/>
      <c r="GZS285" s="375"/>
      <c r="GZT285" s="375"/>
      <c r="GZU285" s="375"/>
      <c r="GZV285" s="375"/>
      <c r="GZW285" s="375"/>
      <c r="GZX285" s="375"/>
      <c r="GZY285" s="375"/>
      <c r="GZZ285" s="375"/>
      <c r="HAA285" s="375"/>
      <c r="HAB285" s="375"/>
      <c r="HAC285" s="375"/>
      <c r="HAD285" s="375"/>
      <c r="HAE285" s="375"/>
      <c r="HAF285" s="375"/>
      <c r="HAG285" s="375"/>
      <c r="HAH285" s="375"/>
      <c r="HAI285" s="375"/>
      <c r="HAJ285" s="375"/>
      <c r="HAK285" s="375"/>
      <c r="HAL285" s="375"/>
      <c r="HAM285" s="375"/>
      <c r="HAN285" s="375"/>
      <c r="HAO285" s="375"/>
      <c r="HAP285" s="375"/>
      <c r="HAQ285" s="375"/>
      <c r="HAR285" s="375"/>
      <c r="HAS285" s="375"/>
      <c r="HAT285" s="375"/>
      <c r="HAU285" s="375"/>
      <c r="HAV285" s="375"/>
      <c r="HAW285" s="375"/>
      <c r="HAX285" s="375"/>
      <c r="HAY285" s="375"/>
      <c r="HAZ285" s="375"/>
      <c r="HBA285" s="375"/>
      <c r="HBB285" s="375"/>
      <c r="HBC285" s="375"/>
      <c r="HBD285" s="375"/>
      <c r="HBE285" s="375"/>
      <c r="HBF285" s="375"/>
      <c r="HBG285" s="375"/>
      <c r="HBH285" s="375"/>
      <c r="HBI285" s="376"/>
      <c r="HBJ285" s="376"/>
      <c r="HBK285" s="376"/>
      <c r="HBL285" s="376"/>
      <c r="HBM285" s="376"/>
      <c r="HBN285" s="376"/>
      <c r="HBO285" s="376"/>
      <c r="HBP285" s="376"/>
      <c r="HBQ285" s="376"/>
      <c r="HBR285" s="376"/>
      <c r="HBS285" s="376"/>
      <c r="HBT285" s="376"/>
      <c r="HBU285" s="376"/>
      <c r="HBV285" s="376"/>
      <c r="HBW285" s="376"/>
      <c r="HBX285" s="376"/>
      <c r="HBY285" s="376"/>
      <c r="HBZ285" s="376"/>
      <c r="HCA285" s="376"/>
      <c r="HCB285" s="376"/>
      <c r="HCC285" s="376"/>
      <c r="HCD285" s="376"/>
      <c r="HCE285" s="376"/>
      <c r="HCF285" s="376"/>
      <c r="HCG285" s="377"/>
      <c r="HCH285" s="377"/>
      <c r="HCI285" s="377"/>
      <c r="HCJ285" s="377"/>
      <c r="HCK285" s="377"/>
      <c r="HCL285" s="376"/>
      <c r="HCM285" s="376"/>
      <c r="HCN285" s="377"/>
      <c r="HCO285" s="377"/>
      <c r="HCP285" s="376"/>
      <c r="HCQ285" s="376"/>
      <c r="HCR285" s="377"/>
      <c r="HCS285" s="377"/>
      <c r="HCT285" s="376"/>
      <c r="HCU285" s="376"/>
      <c r="HCV285" s="376"/>
      <c r="HCW285" s="376"/>
      <c r="HCX285" s="376"/>
      <c r="HCY285" s="376"/>
      <c r="HCZ285" s="376"/>
      <c r="HDA285" s="377"/>
      <c r="HDB285" s="377"/>
      <c r="HDC285" s="376"/>
      <c r="HDD285" s="376"/>
      <c r="HDE285" s="377"/>
      <c r="HDF285" s="377"/>
      <c r="HDG285" s="376"/>
      <c r="HDH285" s="376"/>
      <c r="HDI285" s="376"/>
      <c r="HDJ285" s="376"/>
      <c r="HDK285" s="376"/>
      <c r="HDL285" s="370"/>
      <c r="HDM285" s="396"/>
      <c r="HDN285" s="376"/>
      <c r="HDO285" s="376"/>
      <c r="HDP285" s="376"/>
      <c r="HDQ285" s="376"/>
      <c r="HDR285" s="376"/>
      <c r="HDS285" s="376"/>
      <c r="HDT285" s="376"/>
      <c r="HDU285" s="375"/>
      <c r="HDV285" s="375"/>
      <c r="HDW285" s="375"/>
      <c r="HDX285" s="375"/>
      <c r="HDY285" s="375"/>
      <c r="HDZ285" s="375"/>
      <c r="HEA285" s="375"/>
      <c r="HEB285" s="375"/>
      <c r="HEC285" s="375"/>
      <c r="HED285" s="375"/>
      <c r="HEE285" s="375"/>
      <c r="HEF285" s="375"/>
      <c r="HEG285" s="375"/>
      <c r="HEH285" s="375"/>
      <c r="HEI285" s="375"/>
      <c r="HEJ285" s="375"/>
      <c r="HEK285" s="375"/>
      <c r="HEL285" s="375"/>
      <c r="HEM285" s="375"/>
      <c r="HEN285" s="375"/>
      <c r="HEO285" s="375"/>
      <c r="HEP285" s="375"/>
      <c r="HEQ285" s="375"/>
      <c r="HER285" s="375"/>
      <c r="HES285" s="375"/>
      <c r="HET285" s="375"/>
      <c r="HEU285" s="375"/>
      <c r="HEV285" s="375"/>
      <c r="HEW285" s="375"/>
      <c r="HEX285" s="375"/>
      <c r="HEY285" s="375"/>
      <c r="HEZ285" s="375"/>
      <c r="HFA285" s="375"/>
      <c r="HFB285" s="375"/>
      <c r="HFC285" s="375"/>
      <c r="HFD285" s="375"/>
      <c r="HFE285" s="375"/>
      <c r="HFF285" s="375"/>
      <c r="HFG285" s="375"/>
      <c r="HFH285" s="375"/>
      <c r="HFI285" s="375"/>
      <c r="HFJ285" s="375"/>
      <c r="HFK285" s="375"/>
      <c r="HFL285" s="375"/>
      <c r="HFM285" s="376"/>
      <c r="HFN285" s="376"/>
      <c r="HFO285" s="376"/>
      <c r="HFP285" s="376"/>
      <c r="HFQ285" s="376"/>
      <c r="HFR285" s="376"/>
      <c r="HFS285" s="376"/>
      <c r="HFT285" s="376"/>
      <c r="HFU285" s="376"/>
      <c r="HFV285" s="376"/>
      <c r="HFW285" s="376"/>
      <c r="HFX285" s="376"/>
      <c r="HFY285" s="376"/>
      <c r="HFZ285" s="376"/>
      <c r="HGA285" s="376"/>
      <c r="HGB285" s="376"/>
      <c r="HGC285" s="376"/>
      <c r="HGD285" s="376"/>
      <c r="HGE285" s="376"/>
      <c r="HGF285" s="376"/>
      <c r="HGG285" s="376"/>
      <c r="HGH285" s="376"/>
      <c r="HGI285" s="376"/>
      <c r="HGJ285" s="376"/>
      <c r="HGK285" s="377"/>
      <c r="HGL285" s="377"/>
      <c r="HGM285" s="377"/>
      <c r="HGN285" s="377"/>
      <c r="HGO285" s="377"/>
      <c r="HGP285" s="376"/>
      <c r="HGQ285" s="376"/>
      <c r="HGR285" s="377"/>
      <c r="HGS285" s="377"/>
      <c r="HGT285" s="376"/>
      <c r="HGU285" s="376"/>
      <c r="HGV285" s="377"/>
      <c r="HGW285" s="377"/>
      <c r="HGX285" s="376"/>
      <c r="HGY285" s="376"/>
      <c r="HGZ285" s="376"/>
      <c r="HHA285" s="376"/>
      <c r="HHB285" s="376"/>
      <c r="HHC285" s="376"/>
      <c r="HHD285" s="376"/>
      <c r="HHE285" s="377"/>
      <c r="HHF285" s="377"/>
      <c r="HHG285" s="376"/>
      <c r="HHH285" s="376"/>
      <c r="HHI285" s="377"/>
      <c r="HHJ285" s="377"/>
      <c r="HHK285" s="376"/>
      <c r="HHL285" s="376"/>
      <c r="HHM285" s="376"/>
      <c r="HHN285" s="376"/>
      <c r="HHO285" s="376"/>
      <c r="HHP285" s="370"/>
      <c r="HHQ285" s="396"/>
      <c r="HHR285" s="376"/>
      <c r="HHS285" s="376"/>
      <c r="HHT285" s="376"/>
      <c r="HHU285" s="376"/>
      <c r="HHV285" s="376"/>
      <c r="HHW285" s="376"/>
      <c r="HHX285" s="376"/>
      <c r="HHY285" s="375"/>
      <c r="HHZ285" s="375"/>
      <c r="HIA285" s="375"/>
      <c r="HIB285" s="375"/>
      <c r="HIC285" s="375"/>
      <c r="HID285" s="375"/>
      <c r="HIE285" s="375"/>
      <c r="HIF285" s="375"/>
      <c r="HIG285" s="375"/>
      <c r="HIH285" s="375"/>
      <c r="HII285" s="375"/>
      <c r="HIJ285" s="375"/>
      <c r="HIK285" s="375"/>
      <c r="HIL285" s="375"/>
      <c r="HIM285" s="375"/>
      <c r="HIN285" s="375"/>
      <c r="HIO285" s="375"/>
      <c r="HIP285" s="375"/>
      <c r="HIQ285" s="375"/>
      <c r="HIR285" s="375"/>
      <c r="HIS285" s="375"/>
      <c r="HIT285" s="375"/>
      <c r="HIU285" s="375"/>
      <c r="HIV285" s="375"/>
      <c r="HIW285" s="375"/>
      <c r="HIX285" s="375"/>
      <c r="HIY285" s="375"/>
      <c r="HIZ285" s="375"/>
      <c r="HJA285" s="375"/>
      <c r="HJB285" s="375"/>
      <c r="HJC285" s="375"/>
      <c r="HJD285" s="375"/>
      <c r="HJE285" s="375"/>
      <c r="HJF285" s="375"/>
      <c r="HJG285" s="375"/>
      <c r="HJH285" s="375"/>
      <c r="HJI285" s="375"/>
      <c r="HJJ285" s="375"/>
      <c r="HJK285" s="375"/>
      <c r="HJL285" s="375"/>
      <c r="HJM285" s="375"/>
      <c r="HJN285" s="375"/>
      <c r="HJO285" s="375"/>
      <c r="HJP285" s="375"/>
      <c r="HJQ285" s="376"/>
      <c r="HJR285" s="376"/>
      <c r="HJS285" s="376"/>
      <c r="HJT285" s="376"/>
      <c r="HJU285" s="376"/>
      <c r="HJV285" s="376"/>
      <c r="HJW285" s="376"/>
      <c r="HJX285" s="376"/>
      <c r="HJY285" s="376"/>
      <c r="HJZ285" s="376"/>
      <c r="HKA285" s="376"/>
      <c r="HKB285" s="376"/>
      <c r="HKC285" s="376"/>
      <c r="HKD285" s="376"/>
      <c r="HKE285" s="376"/>
      <c r="HKF285" s="376"/>
      <c r="HKG285" s="376"/>
      <c r="HKH285" s="376"/>
      <c r="HKI285" s="376"/>
      <c r="HKJ285" s="376"/>
      <c r="HKK285" s="376"/>
      <c r="HKL285" s="376"/>
      <c r="HKM285" s="376"/>
      <c r="HKN285" s="376"/>
      <c r="HKO285" s="377"/>
      <c r="HKP285" s="377"/>
      <c r="HKQ285" s="377"/>
      <c r="HKR285" s="377"/>
      <c r="HKS285" s="377"/>
      <c r="HKT285" s="376"/>
      <c r="HKU285" s="376"/>
      <c r="HKV285" s="377"/>
      <c r="HKW285" s="377"/>
      <c r="HKX285" s="376"/>
      <c r="HKY285" s="376"/>
      <c r="HKZ285" s="377"/>
      <c r="HLA285" s="377"/>
      <c r="HLB285" s="376"/>
      <c r="HLC285" s="376"/>
      <c r="HLD285" s="376"/>
      <c r="HLE285" s="376"/>
      <c r="HLF285" s="376"/>
      <c r="HLG285" s="376"/>
      <c r="HLH285" s="376"/>
      <c r="HLI285" s="377"/>
      <c r="HLJ285" s="377"/>
      <c r="HLK285" s="376"/>
      <c r="HLL285" s="376"/>
      <c r="HLM285" s="377"/>
      <c r="HLN285" s="377"/>
      <c r="HLO285" s="376"/>
      <c r="HLP285" s="376"/>
      <c r="HLQ285" s="376"/>
      <c r="HLR285" s="376"/>
      <c r="HLS285" s="376"/>
      <c r="HLT285" s="370"/>
      <c r="HLU285" s="396"/>
      <c r="HLV285" s="376"/>
      <c r="HLW285" s="376"/>
      <c r="HLX285" s="376"/>
      <c r="HLY285" s="376"/>
      <c r="HLZ285" s="376"/>
      <c r="HMA285" s="376"/>
      <c r="HMB285" s="376"/>
      <c r="HMC285" s="375"/>
      <c r="HMD285" s="375"/>
      <c r="HME285" s="375"/>
      <c r="HMF285" s="375"/>
      <c r="HMG285" s="375"/>
      <c r="HMH285" s="375"/>
      <c r="HMI285" s="375"/>
      <c r="HMJ285" s="375"/>
      <c r="HMK285" s="375"/>
      <c r="HML285" s="375"/>
      <c r="HMM285" s="375"/>
      <c r="HMN285" s="375"/>
      <c r="HMO285" s="375"/>
      <c r="HMP285" s="375"/>
      <c r="HMQ285" s="375"/>
      <c r="HMR285" s="375"/>
      <c r="HMS285" s="375"/>
      <c r="HMT285" s="375"/>
      <c r="HMU285" s="375"/>
      <c r="HMV285" s="375"/>
      <c r="HMW285" s="375"/>
      <c r="HMX285" s="375"/>
      <c r="HMY285" s="375"/>
      <c r="HMZ285" s="375"/>
      <c r="HNA285" s="375"/>
      <c r="HNB285" s="375"/>
      <c r="HNC285" s="375"/>
      <c r="HND285" s="375"/>
      <c r="HNE285" s="375"/>
      <c r="HNF285" s="375"/>
      <c r="HNG285" s="375"/>
      <c r="HNH285" s="375"/>
      <c r="HNI285" s="375"/>
      <c r="HNJ285" s="375"/>
      <c r="HNK285" s="375"/>
      <c r="HNL285" s="375"/>
      <c r="HNM285" s="375"/>
      <c r="HNN285" s="375"/>
      <c r="HNO285" s="375"/>
      <c r="HNP285" s="375"/>
      <c r="HNQ285" s="375"/>
      <c r="HNR285" s="375"/>
      <c r="HNS285" s="375"/>
      <c r="HNT285" s="375"/>
      <c r="HNU285" s="376"/>
      <c r="HNV285" s="376"/>
      <c r="HNW285" s="376"/>
      <c r="HNX285" s="376"/>
      <c r="HNY285" s="376"/>
      <c r="HNZ285" s="376"/>
      <c r="HOA285" s="376"/>
      <c r="HOB285" s="376"/>
      <c r="HOC285" s="376"/>
      <c r="HOD285" s="376"/>
      <c r="HOE285" s="376"/>
      <c r="HOF285" s="376"/>
      <c r="HOG285" s="376"/>
      <c r="HOH285" s="376"/>
      <c r="HOI285" s="376"/>
      <c r="HOJ285" s="376"/>
      <c r="HOK285" s="376"/>
      <c r="HOL285" s="376"/>
      <c r="HOM285" s="376"/>
      <c r="HON285" s="376"/>
      <c r="HOO285" s="376"/>
      <c r="HOP285" s="376"/>
      <c r="HOQ285" s="376"/>
      <c r="HOR285" s="376"/>
      <c r="HOS285" s="377"/>
      <c r="HOT285" s="377"/>
      <c r="HOU285" s="377"/>
      <c r="HOV285" s="377"/>
      <c r="HOW285" s="377"/>
      <c r="HOX285" s="376"/>
      <c r="HOY285" s="376"/>
      <c r="HOZ285" s="377"/>
      <c r="HPA285" s="377"/>
      <c r="HPB285" s="376"/>
      <c r="HPC285" s="376"/>
      <c r="HPD285" s="377"/>
      <c r="HPE285" s="377"/>
      <c r="HPF285" s="376"/>
      <c r="HPG285" s="376"/>
      <c r="HPH285" s="376"/>
      <c r="HPI285" s="376"/>
      <c r="HPJ285" s="376"/>
      <c r="HPK285" s="376"/>
      <c r="HPL285" s="376"/>
      <c r="HPM285" s="377"/>
      <c r="HPN285" s="377"/>
      <c r="HPO285" s="376"/>
      <c r="HPP285" s="376"/>
      <c r="HPQ285" s="377"/>
      <c r="HPR285" s="377"/>
      <c r="HPS285" s="376"/>
      <c r="HPT285" s="376"/>
      <c r="HPU285" s="376"/>
      <c r="HPV285" s="376"/>
      <c r="HPW285" s="376"/>
      <c r="HPX285" s="370"/>
      <c r="HPY285" s="396"/>
      <c r="HPZ285" s="376"/>
      <c r="HQA285" s="376"/>
      <c r="HQB285" s="376"/>
      <c r="HQC285" s="376"/>
      <c r="HQD285" s="376"/>
      <c r="HQE285" s="376"/>
      <c r="HQF285" s="376"/>
      <c r="HQG285" s="375"/>
      <c r="HQH285" s="375"/>
      <c r="HQI285" s="375"/>
      <c r="HQJ285" s="375"/>
      <c r="HQK285" s="375"/>
      <c r="HQL285" s="375"/>
      <c r="HQM285" s="375"/>
      <c r="HQN285" s="375"/>
      <c r="HQO285" s="375"/>
      <c r="HQP285" s="375"/>
      <c r="HQQ285" s="375"/>
      <c r="HQR285" s="375"/>
      <c r="HQS285" s="375"/>
      <c r="HQT285" s="375"/>
      <c r="HQU285" s="375"/>
      <c r="HQV285" s="375"/>
      <c r="HQW285" s="375"/>
      <c r="HQX285" s="375"/>
      <c r="HQY285" s="375"/>
      <c r="HQZ285" s="375"/>
      <c r="HRA285" s="375"/>
      <c r="HRB285" s="375"/>
      <c r="HRC285" s="375"/>
      <c r="HRD285" s="375"/>
      <c r="HRE285" s="375"/>
      <c r="HRF285" s="375"/>
      <c r="HRG285" s="375"/>
      <c r="HRH285" s="375"/>
      <c r="HRI285" s="375"/>
      <c r="HRJ285" s="375"/>
      <c r="HRK285" s="375"/>
      <c r="HRL285" s="375"/>
      <c r="HRM285" s="375"/>
      <c r="HRN285" s="375"/>
      <c r="HRO285" s="375"/>
      <c r="HRP285" s="375"/>
      <c r="HRQ285" s="375"/>
      <c r="HRR285" s="375"/>
      <c r="HRS285" s="375"/>
      <c r="HRT285" s="375"/>
      <c r="HRU285" s="375"/>
      <c r="HRV285" s="375"/>
      <c r="HRW285" s="375"/>
      <c r="HRX285" s="375"/>
      <c r="HRY285" s="376"/>
      <c r="HRZ285" s="376"/>
      <c r="HSA285" s="376"/>
      <c r="HSB285" s="376"/>
      <c r="HSC285" s="376"/>
      <c r="HSD285" s="376"/>
      <c r="HSE285" s="376"/>
      <c r="HSF285" s="376"/>
      <c r="HSG285" s="376"/>
      <c r="HSH285" s="376"/>
      <c r="HSI285" s="376"/>
      <c r="HSJ285" s="376"/>
      <c r="HSK285" s="376"/>
      <c r="HSL285" s="376"/>
      <c r="HSM285" s="376"/>
      <c r="HSN285" s="376"/>
      <c r="HSO285" s="376"/>
      <c r="HSP285" s="376"/>
      <c r="HSQ285" s="376"/>
      <c r="HSR285" s="376"/>
      <c r="HSS285" s="376"/>
      <c r="HST285" s="376"/>
      <c r="HSU285" s="376"/>
      <c r="HSV285" s="376"/>
      <c r="HSW285" s="377"/>
      <c r="HSX285" s="377"/>
      <c r="HSY285" s="377"/>
      <c r="HSZ285" s="377"/>
      <c r="HTA285" s="377"/>
      <c r="HTB285" s="376"/>
      <c r="HTC285" s="376"/>
      <c r="HTD285" s="377"/>
      <c r="HTE285" s="377"/>
      <c r="HTF285" s="376"/>
      <c r="HTG285" s="376"/>
      <c r="HTH285" s="377"/>
      <c r="HTI285" s="377"/>
      <c r="HTJ285" s="376"/>
      <c r="HTK285" s="376"/>
      <c r="HTL285" s="376"/>
      <c r="HTM285" s="376"/>
      <c r="HTN285" s="376"/>
      <c r="HTO285" s="376"/>
      <c r="HTP285" s="376"/>
      <c r="HTQ285" s="377"/>
      <c r="HTR285" s="377"/>
      <c r="HTS285" s="376"/>
      <c r="HTT285" s="376"/>
      <c r="HTU285" s="377"/>
      <c r="HTV285" s="377"/>
      <c r="HTW285" s="376"/>
      <c r="HTX285" s="376"/>
      <c r="HTY285" s="376"/>
      <c r="HTZ285" s="376"/>
      <c r="HUA285" s="376"/>
      <c r="HUB285" s="370"/>
      <c r="HUC285" s="396"/>
      <c r="HUD285" s="376"/>
      <c r="HUE285" s="376"/>
      <c r="HUF285" s="376"/>
      <c r="HUG285" s="376"/>
      <c r="HUH285" s="376"/>
      <c r="HUI285" s="376"/>
      <c r="HUJ285" s="376"/>
      <c r="HUK285" s="375"/>
      <c r="HUL285" s="375"/>
      <c r="HUM285" s="375"/>
      <c r="HUN285" s="375"/>
      <c r="HUO285" s="375"/>
      <c r="HUP285" s="375"/>
      <c r="HUQ285" s="375"/>
      <c r="HUR285" s="375"/>
      <c r="HUS285" s="375"/>
      <c r="HUT285" s="375"/>
      <c r="HUU285" s="375"/>
      <c r="HUV285" s="375"/>
      <c r="HUW285" s="375"/>
      <c r="HUX285" s="375"/>
      <c r="HUY285" s="375"/>
      <c r="HUZ285" s="375"/>
      <c r="HVA285" s="375"/>
      <c r="HVB285" s="375"/>
      <c r="HVC285" s="375"/>
      <c r="HVD285" s="375"/>
      <c r="HVE285" s="375"/>
      <c r="HVF285" s="375"/>
      <c r="HVG285" s="375"/>
      <c r="HVH285" s="375"/>
      <c r="HVI285" s="375"/>
      <c r="HVJ285" s="375"/>
      <c r="HVK285" s="375"/>
      <c r="HVL285" s="375"/>
      <c r="HVM285" s="375"/>
      <c r="HVN285" s="375"/>
      <c r="HVO285" s="375"/>
      <c r="HVP285" s="375"/>
      <c r="HVQ285" s="375"/>
      <c r="HVR285" s="375"/>
      <c r="HVS285" s="375"/>
      <c r="HVT285" s="375"/>
      <c r="HVU285" s="375"/>
      <c r="HVV285" s="375"/>
      <c r="HVW285" s="375"/>
      <c r="HVX285" s="375"/>
      <c r="HVY285" s="375"/>
      <c r="HVZ285" s="375"/>
      <c r="HWA285" s="375"/>
      <c r="HWB285" s="375"/>
      <c r="HWC285" s="376"/>
      <c r="HWD285" s="376"/>
      <c r="HWE285" s="376"/>
      <c r="HWF285" s="376"/>
      <c r="HWG285" s="376"/>
      <c r="HWH285" s="376"/>
      <c r="HWI285" s="376"/>
      <c r="HWJ285" s="376"/>
      <c r="HWK285" s="376"/>
      <c r="HWL285" s="376"/>
      <c r="HWM285" s="376"/>
      <c r="HWN285" s="376"/>
      <c r="HWO285" s="376"/>
      <c r="HWP285" s="376"/>
      <c r="HWQ285" s="376"/>
      <c r="HWR285" s="376"/>
      <c r="HWS285" s="376"/>
      <c r="HWT285" s="376"/>
      <c r="HWU285" s="376"/>
      <c r="HWV285" s="376"/>
      <c r="HWW285" s="376"/>
      <c r="HWX285" s="376"/>
      <c r="HWY285" s="376"/>
      <c r="HWZ285" s="376"/>
      <c r="HXA285" s="377"/>
      <c r="HXB285" s="377"/>
      <c r="HXC285" s="377"/>
      <c r="HXD285" s="377"/>
      <c r="HXE285" s="377"/>
      <c r="HXF285" s="376"/>
      <c r="HXG285" s="376"/>
      <c r="HXH285" s="377"/>
      <c r="HXI285" s="377"/>
      <c r="HXJ285" s="376"/>
      <c r="HXK285" s="376"/>
      <c r="HXL285" s="377"/>
      <c r="HXM285" s="377"/>
      <c r="HXN285" s="376"/>
      <c r="HXO285" s="376"/>
      <c r="HXP285" s="376"/>
      <c r="HXQ285" s="376"/>
      <c r="HXR285" s="376"/>
      <c r="HXS285" s="376"/>
      <c r="HXT285" s="376"/>
      <c r="HXU285" s="377"/>
      <c r="HXV285" s="377"/>
      <c r="HXW285" s="376"/>
      <c r="HXX285" s="376"/>
      <c r="HXY285" s="377"/>
      <c r="HXZ285" s="377"/>
      <c r="HYA285" s="376"/>
      <c r="HYB285" s="376"/>
      <c r="HYC285" s="376"/>
      <c r="HYD285" s="376"/>
      <c r="HYE285" s="376"/>
      <c r="HYF285" s="370"/>
      <c r="HYG285" s="396"/>
      <c r="HYH285" s="376"/>
      <c r="HYI285" s="376"/>
      <c r="HYJ285" s="376"/>
      <c r="HYK285" s="376"/>
      <c r="HYL285" s="376"/>
      <c r="HYM285" s="376"/>
      <c r="HYN285" s="376"/>
      <c r="HYO285" s="375"/>
      <c r="HYP285" s="375"/>
      <c r="HYQ285" s="375"/>
      <c r="HYR285" s="375"/>
      <c r="HYS285" s="375"/>
      <c r="HYT285" s="375"/>
      <c r="HYU285" s="375"/>
      <c r="HYV285" s="375"/>
      <c r="HYW285" s="375"/>
      <c r="HYX285" s="375"/>
      <c r="HYY285" s="375"/>
      <c r="HYZ285" s="375"/>
      <c r="HZA285" s="375"/>
      <c r="HZB285" s="375"/>
      <c r="HZC285" s="375"/>
      <c r="HZD285" s="375"/>
      <c r="HZE285" s="375"/>
      <c r="HZF285" s="375"/>
      <c r="HZG285" s="375"/>
      <c r="HZH285" s="375"/>
      <c r="HZI285" s="375"/>
      <c r="HZJ285" s="375"/>
      <c r="HZK285" s="375"/>
      <c r="HZL285" s="375"/>
      <c r="HZM285" s="375"/>
      <c r="HZN285" s="375"/>
      <c r="HZO285" s="375"/>
      <c r="HZP285" s="375"/>
      <c r="HZQ285" s="375"/>
      <c r="HZR285" s="375"/>
      <c r="HZS285" s="375"/>
      <c r="HZT285" s="375"/>
      <c r="HZU285" s="375"/>
      <c r="HZV285" s="375"/>
      <c r="HZW285" s="375"/>
      <c r="HZX285" s="375"/>
      <c r="HZY285" s="375"/>
      <c r="HZZ285" s="375"/>
      <c r="IAA285" s="375"/>
      <c r="IAB285" s="375"/>
      <c r="IAC285" s="375"/>
      <c r="IAD285" s="375"/>
      <c r="IAE285" s="375"/>
      <c r="IAF285" s="375"/>
      <c r="IAG285" s="376"/>
      <c r="IAH285" s="376"/>
      <c r="IAI285" s="376"/>
      <c r="IAJ285" s="376"/>
      <c r="IAK285" s="376"/>
      <c r="IAL285" s="376"/>
      <c r="IAM285" s="376"/>
      <c r="IAN285" s="376"/>
      <c r="IAO285" s="376"/>
      <c r="IAP285" s="376"/>
      <c r="IAQ285" s="376"/>
      <c r="IAR285" s="376"/>
      <c r="IAS285" s="376"/>
      <c r="IAT285" s="376"/>
      <c r="IAU285" s="376"/>
      <c r="IAV285" s="376"/>
      <c r="IAW285" s="376"/>
      <c r="IAX285" s="376"/>
      <c r="IAY285" s="376"/>
      <c r="IAZ285" s="376"/>
      <c r="IBA285" s="376"/>
      <c r="IBB285" s="376"/>
      <c r="IBC285" s="376"/>
      <c r="IBD285" s="376"/>
      <c r="IBE285" s="377"/>
      <c r="IBF285" s="377"/>
      <c r="IBG285" s="377"/>
      <c r="IBH285" s="377"/>
      <c r="IBI285" s="377"/>
      <c r="IBJ285" s="376"/>
      <c r="IBK285" s="376"/>
      <c r="IBL285" s="377"/>
      <c r="IBM285" s="377"/>
      <c r="IBN285" s="376"/>
      <c r="IBO285" s="376"/>
      <c r="IBP285" s="377"/>
      <c r="IBQ285" s="377"/>
      <c r="IBR285" s="376"/>
      <c r="IBS285" s="376"/>
      <c r="IBT285" s="376"/>
      <c r="IBU285" s="376"/>
      <c r="IBV285" s="376"/>
      <c r="IBW285" s="376"/>
      <c r="IBX285" s="376"/>
      <c r="IBY285" s="377"/>
      <c r="IBZ285" s="377"/>
      <c r="ICA285" s="376"/>
      <c r="ICB285" s="376"/>
      <c r="ICC285" s="377"/>
      <c r="ICD285" s="377"/>
      <c r="ICE285" s="376"/>
      <c r="ICF285" s="376"/>
      <c r="ICG285" s="376"/>
      <c r="ICH285" s="376"/>
      <c r="ICI285" s="376"/>
      <c r="ICJ285" s="370"/>
      <c r="ICK285" s="396"/>
      <c r="ICL285" s="376"/>
      <c r="ICM285" s="376"/>
      <c r="ICN285" s="376"/>
      <c r="ICO285" s="376"/>
      <c r="ICP285" s="376"/>
      <c r="ICQ285" s="376"/>
      <c r="ICR285" s="376"/>
      <c r="ICS285" s="375"/>
      <c r="ICT285" s="375"/>
      <c r="ICU285" s="375"/>
      <c r="ICV285" s="375"/>
      <c r="ICW285" s="375"/>
      <c r="ICX285" s="375"/>
      <c r="ICY285" s="375"/>
      <c r="ICZ285" s="375"/>
      <c r="IDA285" s="375"/>
      <c r="IDB285" s="375"/>
      <c r="IDC285" s="375"/>
      <c r="IDD285" s="375"/>
      <c r="IDE285" s="375"/>
      <c r="IDF285" s="375"/>
      <c r="IDG285" s="375"/>
      <c r="IDH285" s="375"/>
      <c r="IDI285" s="375"/>
      <c r="IDJ285" s="375"/>
      <c r="IDK285" s="375"/>
      <c r="IDL285" s="375"/>
      <c r="IDM285" s="375"/>
      <c r="IDN285" s="375"/>
      <c r="IDO285" s="375"/>
      <c r="IDP285" s="375"/>
      <c r="IDQ285" s="375"/>
      <c r="IDR285" s="375"/>
      <c r="IDS285" s="375"/>
      <c r="IDT285" s="375"/>
      <c r="IDU285" s="375"/>
      <c r="IDV285" s="375"/>
      <c r="IDW285" s="375"/>
      <c r="IDX285" s="375"/>
      <c r="IDY285" s="375"/>
      <c r="IDZ285" s="375"/>
      <c r="IEA285" s="375"/>
      <c r="IEB285" s="375"/>
      <c r="IEC285" s="375"/>
      <c r="IED285" s="375"/>
      <c r="IEE285" s="375"/>
      <c r="IEF285" s="375"/>
      <c r="IEG285" s="375"/>
      <c r="IEH285" s="375"/>
      <c r="IEI285" s="375"/>
      <c r="IEJ285" s="375"/>
      <c r="IEK285" s="376"/>
      <c r="IEL285" s="376"/>
      <c r="IEM285" s="376"/>
      <c r="IEN285" s="376"/>
      <c r="IEO285" s="376"/>
      <c r="IEP285" s="376"/>
      <c r="IEQ285" s="376"/>
      <c r="IER285" s="376"/>
      <c r="IES285" s="376"/>
      <c r="IET285" s="376"/>
      <c r="IEU285" s="376"/>
      <c r="IEV285" s="376"/>
      <c r="IEW285" s="376"/>
      <c r="IEX285" s="376"/>
      <c r="IEY285" s="376"/>
      <c r="IEZ285" s="376"/>
      <c r="IFA285" s="376"/>
      <c r="IFB285" s="376"/>
      <c r="IFC285" s="376"/>
      <c r="IFD285" s="376"/>
      <c r="IFE285" s="376"/>
      <c r="IFF285" s="376"/>
      <c r="IFG285" s="376"/>
      <c r="IFH285" s="376"/>
      <c r="IFI285" s="377"/>
      <c r="IFJ285" s="377"/>
      <c r="IFK285" s="377"/>
      <c r="IFL285" s="377"/>
      <c r="IFM285" s="377"/>
      <c r="IFN285" s="376"/>
      <c r="IFO285" s="376"/>
      <c r="IFP285" s="377"/>
      <c r="IFQ285" s="377"/>
      <c r="IFR285" s="376"/>
      <c r="IFS285" s="376"/>
      <c r="IFT285" s="377"/>
      <c r="IFU285" s="377"/>
      <c r="IFV285" s="376"/>
      <c r="IFW285" s="376"/>
      <c r="IFX285" s="376"/>
      <c r="IFY285" s="376"/>
      <c r="IFZ285" s="376"/>
      <c r="IGA285" s="376"/>
      <c r="IGB285" s="376"/>
      <c r="IGC285" s="377"/>
      <c r="IGD285" s="377"/>
      <c r="IGE285" s="376"/>
      <c r="IGF285" s="376"/>
      <c r="IGG285" s="377"/>
      <c r="IGH285" s="377"/>
      <c r="IGI285" s="376"/>
      <c r="IGJ285" s="376"/>
      <c r="IGK285" s="376"/>
      <c r="IGL285" s="376"/>
      <c r="IGM285" s="376"/>
      <c r="IGN285" s="370"/>
      <c r="IGO285" s="396"/>
      <c r="IGP285" s="376"/>
      <c r="IGQ285" s="376"/>
      <c r="IGR285" s="376"/>
      <c r="IGS285" s="376"/>
      <c r="IGT285" s="376"/>
      <c r="IGU285" s="376"/>
      <c r="IGV285" s="376"/>
      <c r="IGW285" s="375"/>
      <c r="IGX285" s="375"/>
      <c r="IGY285" s="375"/>
      <c r="IGZ285" s="375"/>
      <c r="IHA285" s="375"/>
      <c r="IHB285" s="375"/>
      <c r="IHC285" s="375"/>
      <c r="IHD285" s="375"/>
      <c r="IHE285" s="375"/>
      <c r="IHF285" s="375"/>
      <c r="IHG285" s="375"/>
      <c r="IHH285" s="375"/>
      <c r="IHI285" s="375"/>
      <c r="IHJ285" s="375"/>
      <c r="IHK285" s="375"/>
      <c r="IHL285" s="375"/>
      <c r="IHM285" s="375"/>
      <c r="IHN285" s="375"/>
      <c r="IHO285" s="375"/>
      <c r="IHP285" s="375"/>
      <c r="IHQ285" s="375"/>
      <c r="IHR285" s="375"/>
      <c r="IHS285" s="375"/>
      <c r="IHT285" s="375"/>
      <c r="IHU285" s="375"/>
      <c r="IHV285" s="375"/>
      <c r="IHW285" s="375"/>
      <c r="IHX285" s="375"/>
      <c r="IHY285" s="375"/>
      <c r="IHZ285" s="375"/>
      <c r="IIA285" s="375"/>
      <c r="IIB285" s="375"/>
      <c r="IIC285" s="375"/>
      <c r="IID285" s="375"/>
      <c r="IIE285" s="375"/>
      <c r="IIF285" s="375"/>
      <c r="IIG285" s="375"/>
      <c r="IIH285" s="375"/>
      <c r="III285" s="375"/>
      <c r="IIJ285" s="375"/>
      <c r="IIK285" s="375"/>
      <c r="IIL285" s="375"/>
      <c r="IIM285" s="375"/>
      <c r="IIN285" s="375"/>
      <c r="IIO285" s="376"/>
      <c r="IIP285" s="376"/>
      <c r="IIQ285" s="376"/>
      <c r="IIR285" s="376"/>
      <c r="IIS285" s="376"/>
      <c r="IIT285" s="376"/>
      <c r="IIU285" s="376"/>
      <c r="IIV285" s="376"/>
      <c r="IIW285" s="376"/>
      <c r="IIX285" s="376"/>
      <c r="IIY285" s="376"/>
      <c r="IIZ285" s="376"/>
      <c r="IJA285" s="376"/>
      <c r="IJB285" s="376"/>
      <c r="IJC285" s="376"/>
      <c r="IJD285" s="376"/>
      <c r="IJE285" s="376"/>
      <c r="IJF285" s="376"/>
      <c r="IJG285" s="376"/>
      <c r="IJH285" s="376"/>
      <c r="IJI285" s="376"/>
      <c r="IJJ285" s="376"/>
      <c r="IJK285" s="376"/>
      <c r="IJL285" s="376"/>
      <c r="IJM285" s="377"/>
      <c r="IJN285" s="377"/>
      <c r="IJO285" s="377"/>
      <c r="IJP285" s="377"/>
      <c r="IJQ285" s="377"/>
      <c r="IJR285" s="376"/>
      <c r="IJS285" s="376"/>
      <c r="IJT285" s="377"/>
      <c r="IJU285" s="377"/>
      <c r="IJV285" s="376"/>
      <c r="IJW285" s="376"/>
      <c r="IJX285" s="377"/>
      <c r="IJY285" s="377"/>
      <c r="IJZ285" s="376"/>
      <c r="IKA285" s="376"/>
      <c r="IKB285" s="376"/>
      <c r="IKC285" s="376"/>
      <c r="IKD285" s="376"/>
      <c r="IKE285" s="376"/>
      <c r="IKF285" s="376"/>
      <c r="IKG285" s="377"/>
      <c r="IKH285" s="377"/>
      <c r="IKI285" s="376"/>
      <c r="IKJ285" s="376"/>
      <c r="IKK285" s="377"/>
      <c r="IKL285" s="377"/>
      <c r="IKM285" s="376"/>
      <c r="IKN285" s="376"/>
      <c r="IKO285" s="376"/>
      <c r="IKP285" s="376"/>
      <c r="IKQ285" s="376"/>
      <c r="IKR285" s="370"/>
      <c r="IKS285" s="396"/>
      <c r="IKT285" s="376"/>
      <c r="IKU285" s="376"/>
      <c r="IKV285" s="376"/>
      <c r="IKW285" s="376"/>
      <c r="IKX285" s="376"/>
      <c r="IKY285" s="376"/>
      <c r="IKZ285" s="376"/>
      <c r="ILA285" s="375"/>
      <c r="ILB285" s="375"/>
      <c r="ILC285" s="375"/>
      <c r="ILD285" s="375"/>
      <c r="ILE285" s="375"/>
      <c r="ILF285" s="375"/>
      <c r="ILG285" s="375"/>
      <c r="ILH285" s="375"/>
      <c r="ILI285" s="375"/>
      <c r="ILJ285" s="375"/>
      <c r="ILK285" s="375"/>
      <c r="ILL285" s="375"/>
      <c r="ILM285" s="375"/>
      <c r="ILN285" s="375"/>
      <c r="ILO285" s="375"/>
      <c r="ILP285" s="375"/>
      <c r="ILQ285" s="375"/>
      <c r="ILR285" s="375"/>
      <c r="ILS285" s="375"/>
      <c r="ILT285" s="375"/>
      <c r="ILU285" s="375"/>
      <c r="ILV285" s="375"/>
      <c r="ILW285" s="375"/>
      <c r="ILX285" s="375"/>
      <c r="ILY285" s="375"/>
      <c r="ILZ285" s="375"/>
      <c r="IMA285" s="375"/>
      <c r="IMB285" s="375"/>
      <c r="IMC285" s="375"/>
      <c r="IMD285" s="375"/>
      <c r="IME285" s="375"/>
      <c r="IMF285" s="375"/>
      <c r="IMG285" s="375"/>
      <c r="IMH285" s="375"/>
      <c r="IMI285" s="375"/>
      <c r="IMJ285" s="375"/>
      <c r="IMK285" s="375"/>
      <c r="IML285" s="375"/>
      <c r="IMM285" s="375"/>
      <c r="IMN285" s="375"/>
      <c r="IMO285" s="375"/>
      <c r="IMP285" s="375"/>
      <c r="IMQ285" s="375"/>
      <c r="IMR285" s="375"/>
      <c r="IMS285" s="376"/>
      <c r="IMT285" s="376"/>
      <c r="IMU285" s="376"/>
      <c r="IMV285" s="376"/>
      <c r="IMW285" s="376"/>
      <c r="IMX285" s="376"/>
      <c r="IMY285" s="376"/>
      <c r="IMZ285" s="376"/>
      <c r="INA285" s="376"/>
      <c r="INB285" s="376"/>
      <c r="INC285" s="376"/>
      <c r="IND285" s="376"/>
      <c r="INE285" s="376"/>
      <c r="INF285" s="376"/>
      <c r="ING285" s="376"/>
      <c r="INH285" s="376"/>
      <c r="INI285" s="376"/>
      <c r="INJ285" s="376"/>
      <c r="INK285" s="376"/>
      <c r="INL285" s="376"/>
      <c r="INM285" s="376"/>
      <c r="INN285" s="376"/>
      <c r="INO285" s="376"/>
      <c r="INP285" s="376"/>
      <c r="INQ285" s="377"/>
      <c r="INR285" s="377"/>
      <c r="INS285" s="377"/>
      <c r="INT285" s="377"/>
      <c r="INU285" s="377"/>
      <c r="INV285" s="376"/>
      <c r="INW285" s="376"/>
      <c r="INX285" s="377"/>
      <c r="INY285" s="377"/>
      <c r="INZ285" s="376"/>
      <c r="IOA285" s="376"/>
      <c r="IOB285" s="377"/>
      <c r="IOC285" s="377"/>
      <c r="IOD285" s="376"/>
      <c r="IOE285" s="376"/>
      <c r="IOF285" s="376"/>
      <c r="IOG285" s="376"/>
      <c r="IOH285" s="376"/>
      <c r="IOI285" s="376"/>
      <c r="IOJ285" s="376"/>
      <c r="IOK285" s="377"/>
      <c r="IOL285" s="377"/>
      <c r="IOM285" s="376"/>
      <c r="ION285" s="376"/>
      <c r="IOO285" s="377"/>
      <c r="IOP285" s="377"/>
      <c r="IOQ285" s="376"/>
      <c r="IOR285" s="376"/>
      <c r="IOS285" s="376"/>
      <c r="IOT285" s="376"/>
      <c r="IOU285" s="376"/>
      <c r="IOV285" s="370"/>
      <c r="IOW285" s="396"/>
      <c r="IOX285" s="376"/>
      <c r="IOY285" s="376"/>
      <c r="IOZ285" s="376"/>
      <c r="IPA285" s="376"/>
      <c r="IPB285" s="376"/>
      <c r="IPC285" s="376"/>
      <c r="IPD285" s="376"/>
      <c r="IPE285" s="375"/>
      <c r="IPF285" s="375"/>
      <c r="IPG285" s="375"/>
      <c r="IPH285" s="375"/>
      <c r="IPI285" s="375"/>
      <c r="IPJ285" s="375"/>
      <c r="IPK285" s="375"/>
      <c r="IPL285" s="375"/>
      <c r="IPM285" s="375"/>
      <c r="IPN285" s="375"/>
      <c r="IPO285" s="375"/>
      <c r="IPP285" s="375"/>
      <c r="IPQ285" s="375"/>
      <c r="IPR285" s="375"/>
      <c r="IPS285" s="375"/>
      <c r="IPT285" s="375"/>
      <c r="IPU285" s="375"/>
      <c r="IPV285" s="375"/>
      <c r="IPW285" s="375"/>
      <c r="IPX285" s="375"/>
      <c r="IPY285" s="375"/>
      <c r="IPZ285" s="375"/>
      <c r="IQA285" s="375"/>
      <c r="IQB285" s="375"/>
      <c r="IQC285" s="375"/>
      <c r="IQD285" s="375"/>
      <c r="IQE285" s="375"/>
      <c r="IQF285" s="375"/>
      <c r="IQG285" s="375"/>
      <c r="IQH285" s="375"/>
      <c r="IQI285" s="375"/>
      <c r="IQJ285" s="375"/>
      <c r="IQK285" s="375"/>
      <c r="IQL285" s="375"/>
      <c r="IQM285" s="375"/>
      <c r="IQN285" s="375"/>
      <c r="IQO285" s="375"/>
      <c r="IQP285" s="375"/>
      <c r="IQQ285" s="375"/>
      <c r="IQR285" s="375"/>
      <c r="IQS285" s="375"/>
      <c r="IQT285" s="375"/>
      <c r="IQU285" s="375"/>
      <c r="IQV285" s="375"/>
      <c r="IQW285" s="376"/>
      <c r="IQX285" s="376"/>
      <c r="IQY285" s="376"/>
      <c r="IQZ285" s="376"/>
      <c r="IRA285" s="376"/>
      <c r="IRB285" s="376"/>
      <c r="IRC285" s="376"/>
      <c r="IRD285" s="376"/>
      <c r="IRE285" s="376"/>
      <c r="IRF285" s="376"/>
      <c r="IRG285" s="376"/>
      <c r="IRH285" s="376"/>
      <c r="IRI285" s="376"/>
      <c r="IRJ285" s="376"/>
      <c r="IRK285" s="376"/>
      <c r="IRL285" s="376"/>
      <c r="IRM285" s="376"/>
      <c r="IRN285" s="376"/>
      <c r="IRO285" s="376"/>
      <c r="IRP285" s="376"/>
      <c r="IRQ285" s="376"/>
      <c r="IRR285" s="376"/>
      <c r="IRS285" s="376"/>
      <c r="IRT285" s="376"/>
      <c r="IRU285" s="377"/>
      <c r="IRV285" s="377"/>
      <c r="IRW285" s="377"/>
      <c r="IRX285" s="377"/>
      <c r="IRY285" s="377"/>
      <c r="IRZ285" s="376"/>
      <c r="ISA285" s="376"/>
      <c r="ISB285" s="377"/>
      <c r="ISC285" s="377"/>
      <c r="ISD285" s="376"/>
      <c r="ISE285" s="376"/>
      <c r="ISF285" s="377"/>
      <c r="ISG285" s="377"/>
      <c r="ISH285" s="376"/>
      <c r="ISI285" s="376"/>
      <c r="ISJ285" s="376"/>
      <c r="ISK285" s="376"/>
      <c r="ISL285" s="376"/>
      <c r="ISM285" s="376"/>
      <c r="ISN285" s="376"/>
      <c r="ISO285" s="377"/>
      <c r="ISP285" s="377"/>
      <c r="ISQ285" s="376"/>
      <c r="ISR285" s="376"/>
      <c r="ISS285" s="377"/>
      <c r="IST285" s="377"/>
      <c r="ISU285" s="376"/>
      <c r="ISV285" s="376"/>
      <c r="ISW285" s="376"/>
      <c r="ISX285" s="376"/>
      <c r="ISY285" s="376"/>
      <c r="ISZ285" s="370"/>
      <c r="ITA285" s="396"/>
      <c r="ITB285" s="376"/>
      <c r="ITC285" s="376"/>
      <c r="ITD285" s="376"/>
      <c r="ITE285" s="376"/>
      <c r="ITF285" s="376"/>
      <c r="ITG285" s="376"/>
      <c r="ITH285" s="376"/>
      <c r="ITI285" s="375"/>
      <c r="ITJ285" s="375"/>
      <c r="ITK285" s="375"/>
      <c r="ITL285" s="375"/>
      <c r="ITM285" s="375"/>
      <c r="ITN285" s="375"/>
      <c r="ITO285" s="375"/>
      <c r="ITP285" s="375"/>
      <c r="ITQ285" s="375"/>
      <c r="ITR285" s="375"/>
      <c r="ITS285" s="375"/>
      <c r="ITT285" s="375"/>
      <c r="ITU285" s="375"/>
      <c r="ITV285" s="375"/>
      <c r="ITW285" s="375"/>
      <c r="ITX285" s="375"/>
      <c r="ITY285" s="375"/>
      <c r="ITZ285" s="375"/>
      <c r="IUA285" s="375"/>
      <c r="IUB285" s="375"/>
      <c r="IUC285" s="375"/>
      <c r="IUD285" s="375"/>
      <c r="IUE285" s="375"/>
      <c r="IUF285" s="375"/>
      <c r="IUG285" s="375"/>
      <c r="IUH285" s="375"/>
      <c r="IUI285" s="375"/>
      <c r="IUJ285" s="375"/>
      <c r="IUK285" s="375"/>
      <c r="IUL285" s="375"/>
      <c r="IUM285" s="375"/>
      <c r="IUN285" s="375"/>
      <c r="IUO285" s="375"/>
      <c r="IUP285" s="375"/>
      <c r="IUQ285" s="375"/>
      <c r="IUR285" s="375"/>
      <c r="IUS285" s="375"/>
      <c r="IUT285" s="375"/>
      <c r="IUU285" s="375"/>
      <c r="IUV285" s="375"/>
      <c r="IUW285" s="375"/>
      <c r="IUX285" s="375"/>
      <c r="IUY285" s="375"/>
      <c r="IUZ285" s="375"/>
      <c r="IVA285" s="376"/>
      <c r="IVB285" s="376"/>
      <c r="IVC285" s="376"/>
      <c r="IVD285" s="376"/>
      <c r="IVE285" s="376"/>
      <c r="IVF285" s="376"/>
      <c r="IVG285" s="376"/>
      <c r="IVH285" s="376"/>
      <c r="IVI285" s="376"/>
      <c r="IVJ285" s="376"/>
      <c r="IVK285" s="376"/>
      <c r="IVL285" s="376"/>
      <c r="IVM285" s="376"/>
      <c r="IVN285" s="376"/>
      <c r="IVO285" s="376"/>
      <c r="IVP285" s="376"/>
      <c r="IVQ285" s="376"/>
      <c r="IVR285" s="376"/>
      <c r="IVS285" s="376"/>
      <c r="IVT285" s="376"/>
      <c r="IVU285" s="376"/>
      <c r="IVV285" s="376"/>
      <c r="IVW285" s="376"/>
      <c r="IVX285" s="376"/>
      <c r="IVY285" s="377"/>
      <c r="IVZ285" s="377"/>
      <c r="IWA285" s="377"/>
      <c r="IWB285" s="377"/>
      <c r="IWC285" s="377"/>
      <c r="IWD285" s="376"/>
      <c r="IWE285" s="376"/>
      <c r="IWF285" s="377"/>
      <c r="IWG285" s="377"/>
      <c r="IWH285" s="376"/>
      <c r="IWI285" s="376"/>
      <c r="IWJ285" s="377"/>
      <c r="IWK285" s="377"/>
      <c r="IWL285" s="376"/>
      <c r="IWM285" s="376"/>
      <c r="IWN285" s="376"/>
      <c r="IWO285" s="376"/>
      <c r="IWP285" s="376"/>
      <c r="IWQ285" s="376"/>
      <c r="IWR285" s="376"/>
      <c r="IWS285" s="377"/>
      <c r="IWT285" s="377"/>
      <c r="IWU285" s="376"/>
      <c r="IWV285" s="376"/>
      <c r="IWW285" s="377"/>
      <c r="IWX285" s="377"/>
      <c r="IWY285" s="376"/>
      <c r="IWZ285" s="376"/>
      <c r="IXA285" s="376"/>
      <c r="IXB285" s="376"/>
      <c r="IXC285" s="376"/>
      <c r="IXD285" s="370"/>
      <c r="IXE285" s="396"/>
      <c r="IXF285" s="376"/>
      <c r="IXG285" s="376"/>
      <c r="IXH285" s="376"/>
      <c r="IXI285" s="376"/>
      <c r="IXJ285" s="376"/>
      <c r="IXK285" s="376"/>
      <c r="IXL285" s="376"/>
      <c r="IXM285" s="375"/>
      <c r="IXN285" s="375"/>
      <c r="IXO285" s="375"/>
      <c r="IXP285" s="375"/>
      <c r="IXQ285" s="375"/>
      <c r="IXR285" s="375"/>
      <c r="IXS285" s="375"/>
      <c r="IXT285" s="375"/>
      <c r="IXU285" s="375"/>
      <c r="IXV285" s="375"/>
      <c r="IXW285" s="375"/>
      <c r="IXX285" s="375"/>
      <c r="IXY285" s="375"/>
      <c r="IXZ285" s="375"/>
      <c r="IYA285" s="375"/>
      <c r="IYB285" s="375"/>
      <c r="IYC285" s="375"/>
      <c r="IYD285" s="375"/>
      <c r="IYE285" s="375"/>
      <c r="IYF285" s="375"/>
      <c r="IYG285" s="375"/>
      <c r="IYH285" s="375"/>
      <c r="IYI285" s="375"/>
      <c r="IYJ285" s="375"/>
      <c r="IYK285" s="375"/>
      <c r="IYL285" s="375"/>
      <c r="IYM285" s="375"/>
      <c r="IYN285" s="375"/>
      <c r="IYO285" s="375"/>
      <c r="IYP285" s="375"/>
      <c r="IYQ285" s="375"/>
      <c r="IYR285" s="375"/>
      <c r="IYS285" s="375"/>
      <c r="IYT285" s="375"/>
      <c r="IYU285" s="375"/>
      <c r="IYV285" s="375"/>
      <c r="IYW285" s="375"/>
      <c r="IYX285" s="375"/>
      <c r="IYY285" s="375"/>
      <c r="IYZ285" s="375"/>
      <c r="IZA285" s="375"/>
      <c r="IZB285" s="375"/>
      <c r="IZC285" s="375"/>
      <c r="IZD285" s="375"/>
      <c r="IZE285" s="376"/>
      <c r="IZF285" s="376"/>
      <c r="IZG285" s="376"/>
      <c r="IZH285" s="376"/>
      <c r="IZI285" s="376"/>
      <c r="IZJ285" s="376"/>
      <c r="IZK285" s="376"/>
      <c r="IZL285" s="376"/>
      <c r="IZM285" s="376"/>
      <c r="IZN285" s="376"/>
      <c r="IZO285" s="376"/>
      <c r="IZP285" s="376"/>
      <c r="IZQ285" s="376"/>
      <c r="IZR285" s="376"/>
      <c r="IZS285" s="376"/>
      <c r="IZT285" s="376"/>
      <c r="IZU285" s="376"/>
      <c r="IZV285" s="376"/>
      <c r="IZW285" s="376"/>
      <c r="IZX285" s="376"/>
      <c r="IZY285" s="376"/>
      <c r="IZZ285" s="376"/>
      <c r="JAA285" s="376"/>
      <c r="JAB285" s="376"/>
      <c r="JAC285" s="377"/>
      <c r="JAD285" s="377"/>
      <c r="JAE285" s="377"/>
      <c r="JAF285" s="377"/>
      <c r="JAG285" s="377"/>
      <c r="JAH285" s="376"/>
      <c r="JAI285" s="376"/>
      <c r="JAJ285" s="377"/>
      <c r="JAK285" s="377"/>
      <c r="JAL285" s="376"/>
      <c r="JAM285" s="376"/>
      <c r="JAN285" s="377"/>
      <c r="JAO285" s="377"/>
      <c r="JAP285" s="376"/>
      <c r="JAQ285" s="376"/>
      <c r="JAR285" s="376"/>
      <c r="JAS285" s="376"/>
      <c r="JAT285" s="376"/>
      <c r="JAU285" s="376"/>
      <c r="JAV285" s="376"/>
      <c r="JAW285" s="377"/>
      <c r="JAX285" s="377"/>
      <c r="JAY285" s="376"/>
      <c r="JAZ285" s="376"/>
      <c r="JBA285" s="377"/>
      <c r="JBB285" s="377"/>
      <c r="JBC285" s="376"/>
      <c r="JBD285" s="376"/>
      <c r="JBE285" s="376"/>
      <c r="JBF285" s="376"/>
      <c r="JBG285" s="376"/>
      <c r="JBH285" s="370"/>
      <c r="JBI285" s="396"/>
      <c r="JBJ285" s="376"/>
      <c r="JBK285" s="376"/>
      <c r="JBL285" s="376"/>
      <c r="JBM285" s="376"/>
      <c r="JBN285" s="376"/>
      <c r="JBO285" s="376"/>
      <c r="JBP285" s="376"/>
      <c r="JBQ285" s="375"/>
      <c r="JBR285" s="375"/>
      <c r="JBS285" s="375"/>
      <c r="JBT285" s="375"/>
      <c r="JBU285" s="375"/>
      <c r="JBV285" s="375"/>
      <c r="JBW285" s="375"/>
      <c r="JBX285" s="375"/>
      <c r="JBY285" s="375"/>
      <c r="JBZ285" s="375"/>
      <c r="JCA285" s="375"/>
      <c r="JCB285" s="375"/>
      <c r="JCC285" s="375"/>
      <c r="JCD285" s="375"/>
      <c r="JCE285" s="375"/>
      <c r="JCF285" s="375"/>
      <c r="JCG285" s="375"/>
      <c r="JCH285" s="375"/>
      <c r="JCI285" s="375"/>
      <c r="JCJ285" s="375"/>
      <c r="JCK285" s="375"/>
      <c r="JCL285" s="375"/>
      <c r="JCM285" s="375"/>
      <c r="JCN285" s="375"/>
      <c r="JCO285" s="375"/>
      <c r="JCP285" s="375"/>
      <c r="JCQ285" s="375"/>
      <c r="JCR285" s="375"/>
      <c r="JCS285" s="375"/>
      <c r="JCT285" s="375"/>
      <c r="JCU285" s="375"/>
      <c r="JCV285" s="375"/>
      <c r="JCW285" s="375"/>
      <c r="JCX285" s="375"/>
      <c r="JCY285" s="375"/>
      <c r="JCZ285" s="375"/>
      <c r="JDA285" s="375"/>
      <c r="JDB285" s="375"/>
      <c r="JDC285" s="375"/>
      <c r="JDD285" s="375"/>
      <c r="JDE285" s="375"/>
      <c r="JDF285" s="375"/>
      <c r="JDG285" s="375"/>
      <c r="JDH285" s="375"/>
      <c r="JDI285" s="376"/>
      <c r="JDJ285" s="376"/>
      <c r="JDK285" s="376"/>
      <c r="JDL285" s="376"/>
      <c r="JDM285" s="376"/>
      <c r="JDN285" s="376"/>
      <c r="JDO285" s="376"/>
      <c r="JDP285" s="376"/>
      <c r="JDQ285" s="376"/>
      <c r="JDR285" s="376"/>
      <c r="JDS285" s="376"/>
      <c r="JDT285" s="376"/>
      <c r="JDU285" s="376"/>
      <c r="JDV285" s="376"/>
      <c r="JDW285" s="376"/>
      <c r="JDX285" s="376"/>
      <c r="JDY285" s="376"/>
      <c r="JDZ285" s="376"/>
      <c r="JEA285" s="376"/>
      <c r="JEB285" s="376"/>
      <c r="JEC285" s="376"/>
      <c r="JED285" s="376"/>
      <c r="JEE285" s="376"/>
      <c r="JEF285" s="376"/>
      <c r="JEG285" s="377"/>
      <c r="JEH285" s="377"/>
      <c r="JEI285" s="377"/>
      <c r="JEJ285" s="377"/>
      <c r="JEK285" s="377"/>
      <c r="JEL285" s="376"/>
      <c r="JEM285" s="376"/>
      <c r="JEN285" s="377"/>
      <c r="JEO285" s="377"/>
      <c r="JEP285" s="376"/>
      <c r="JEQ285" s="376"/>
      <c r="JER285" s="377"/>
      <c r="JES285" s="377"/>
      <c r="JET285" s="376"/>
      <c r="JEU285" s="376"/>
      <c r="JEV285" s="376"/>
      <c r="JEW285" s="376"/>
      <c r="JEX285" s="376"/>
      <c r="JEY285" s="376"/>
      <c r="JEZ285" s="376"/>
      <c r="JFA285" s="377"/>
      <c r="JFB285" s="377"/>
      <c r="JFC285" s="376"/>
      <c r="JFD285" s="376"/>
      <c r="JFE285" s="377"/>
      <c r="JFF285" s="377"/>
      <c r="JFG285" s="376"/>
      <c r="JFH285" s="376"/>
      <c r="JFI285" s="376"/>
      <c r="JFJ285" s="376"/>
      <c r="JFK285" s="376"/>
      <c r="JFL285" s="370"/>
      <c r="JFM285" s="396"/>
      <c r="JFN285" s="376"/>
      <c r="JFO285" s="376"/>
      <c r="JFP285" s="376"/>
      <c r="JFQ285" s="376"/>
      <c r="JFR285" s="376"/>
      <c r="JFS285" s="376"/>
      <c r="JFT285" s="376"/>
      <c r="JFU285" s="375"/>
      <c r="JFV285" s="375"/>
      <c r="JFW285" s="375"/>
      <c r="JFX285" s="375"/>
      <c r="JFY285" s="375"/>
      <c r="JFZ285" s="375"/>
      <c r="JGA285" s="375"/>
      <c r="JGB285" s="375"/>
      <c r="JGC285" s="375"/>
      <c r="JGD285" s="375"/>
      <c r="JGE285" s="375"/>
      <c r="JGF285" s="375"/>
      <c r="JGG285" s="375"/>
      <c r="JGH285" s="375"/>
      <c r="JGI285" s="375"/>
      <c r="JGJ285" s="375"/>
      <c r="JGK285" s="375"/>
      <c r="JGL285" s="375"/>
      <c r="JGM285" s="375"/>
      <c r="JGN285" s="375"/>
      <c r="JGO285" s="375"/>
      <c r="JGP285" s="375"/>
      <c r="JGQ285" s="375"/>
      <c r="JGR285" s="375"/>
      <c r="JGS285" s="375"/>
      <c r="JGT285" s="375"/>
      <c r="JGU285" s="375"/>
      <c r="JGV285" s="375"/>
      <c r="JGW285" s="375"/>
      <c r="JGX285" s="375"/>
      <c r="JGY285" s="375"/>
      <c r="JGZ285" s="375"/>
      <c r="JHA285" s="375"/>
      <c r="JHB285" s="375"/>
      <c r="JHC285" s="375"/>
      <c r="JHD285" s="375"/>
      <c r="JHE285" s="375"/>
      <c r="JHF285" s="375"/>
      <c r="JHG285" s="375"/>
      <c r="JHH285" s="375"/>
      <c r="JHI285" s="375"/>
      <c r="JHJ285" s="375"/>
      <c r="JHK285" s="375"/>
      <c r="JHL285" s="375"/>
      <c r="JHM285" s="376"/>
      <c r="JHN285" s="376"/>
      <c r="JHO285" s="376"/>
      <c r="JHP285" s="376"/>
      <c r="JHQ285" s="376"/>
      <c r="JHR285" s="376"/>
      <c r="JHS285" s="376"/>
      <c r="JHT285" s="376"/>
      <c r="JHU285" s="376"/>
      <c r="JHV285" s="376"/>
      <c r="JHW285" s="376"/>
      <c r="JHX285" s="376"/>
      <c r="JHY285" s="376"/>
      <c r="JHZ285" s="376"/>
      <c r="JIA285" s="376"/>
      <c r="JIB285" s="376"/>
      <c r="JIC285" s="376"/>
      <c r="JID285" s="376"/>
      <c r="JIE285" s="376"/>
      <c r="JIF285" s="376"/>
      <c r="JIG285" s="376"/>
      <c r="JIH285" s="376"/>
      <c r="JII285" s="376"/>
      <c r="JIJ285" s="376"/>
      <c r="JIK285" s="377"/>
      <c r="JIL285" s="377"/>
      <c r="JIM285" s="377"/>
      <c r="JIN285" s="377"/>
      <c r="JIO285" s="377"/>
      <c r="JIP285" s="376"/>
      <c r="JIQ285" s="376"/>
      <c r="JIR285" s="377"/>
      <c r="JIS285" s="377"/>
      <c r="JIT285" s="376"/>
      <c r="JIU285" s="376"/>
      <c r="JIV285" s="377"/>
      <c r="JIW285" s="377"/>
      <c r="JIX285" s="376"/>
      <c r="JIY285" s="376"/>
      <c r="JIZ285" s="376"/>
      <c r="JJA285" s="376"/>
      <c r="JJB285" s="376"/>
      <c r="JJC285" s="376"/>
      <c r="JJD285" s="376"/>
      <c r="JJE285" s="377"/>
      <c r="JJF285" s="377"/>
      <c r="JJG285" s="376"/>
      <c r="JJH285" s="376"/>
      <c r="JJI285" s="377"/>
      <c r="JJJ285" s="377"/>
      <c r="JJK285" s="376"/>
      <c r="JJL285" s="376"/>
      <c r="JJM285" s="376"/>
      <c r="JJN285" s="376"/>
      <c r="JJO285" s="376"/>
      <c r="JJP285" s="370"/>
      <c r="JJQ285" s="396"/>
      <c r="JJR285" s="376"/>
      <c r="JJS285" s="376"/>
      <c r="JJT285" s="376"/>
      <c r="JJU285" s="376"/>
      <c r="JJV285" s="376"/>
      <c r="JJW285" s="376"/>
      <c r="JJX285" s="376"/>
      <c r="JJY285" s="375"/>
      <c r="JJZ285" s="375"/>
      <c r="JKA285" s="375"/>
      <c r="JKB285" s="375"/>
      <c r="JKC285" s="375"/>
      <c r="JKD285" s="375"/>
      <c r="JKE285" s="375"/>
      <c r="JKF285" s="375"/>
      <c r="JKG285" s="375"/>
      <c r="JKH285" s="375"/>
      <c r="JKI285" s="375"/>
      <c r="JKJ285" s="375"/>
      <c r="JKK285" s="375"/>
      <c r="JKL285" s="375"/>
      <c r="JKM285" s="375"/>
      <c r="JKN285" s="375"/>
      <c r="JKO285" s="375"/>
      <c r="JKP285" s="375"/>
      <c r="JKQ285" s="375"/>
      <c r="JKR285" s="375"/>
      <c r="JKS285" s="375"/>
      <c r="JKT285" s="375"/>
      <c r="JKU285" s="375"/>
      <c r="JKV285" s="375"/>
      <c r="JKW285" s="375"/>
      <c r="JKX285" s="375"/>
      <c r="JKY285" s="375"/>
      <c r="JKZ285" s="375"/>
      <c r="JLA285" s="375"/>
      <c r="JLB285" s="375"/>
      <c r="JLC285" s="375"/>
      <c r="JLD285" s="375"/>
      <c r="JLE285" s="375"/>
      <c r="JLF285" s="375"/>
      <c r="JLG285" s="375"/>
      <c r="JLH285" s="375"/>
      <c r="JLI285" s="375"/>
      <c r="JLJ285" s="375"/>
      <c r="JLK285" s="375"/>
      <c r="JLL285" s="375"/>
      <c r="JLM285" s="375"/>
      <c r="JLN285" s="375"/>
      <c r="JLO285" s="375"/>
      <c r="JLP285" s="375"/>
      <c r="JLQ285" s="376"/>
      <c r="JLR285" s="376"/>
      <c r="JLS285" s="376"/>
      <c r="JLT285" s="376"/>
      <c r="JLU285" s="376"/>
      <c r="JLV285" s="376"/>
      <c r="JLW285" s="376"/>
      <c r="JLX285" s="376"/>
      <c r="JLY285" s="376"/>
      <c r="JLZ285" s="376"/>
      <c r="JMA285" s="376"/>
      <c r="JMB285" s="376"/>
      <c r="JMC285" s="376"/>
      <c r="JMD285" s="376"/>
      <c r="JME285" s="376"/>
      <c r="JMF285" s="376"/>
      <c r="JMG285" s="376"/>
      <c r="JMH285" s="376"/>
      <c r="JMI285" s="376"/>
      <c r="JMJ285" s="376"/>
      <c r="JMK285" s="376"/>
      <c r="JML285" s="376"/>
      <c r="JMM285" s="376"/>
      <c r="JMN285" s="376"/>
      <c r="JMO285" s="377"/>
      <c r="JMP285" s="377"/>
      <c r="JMQ285" s="377"/>
      <c r="JMR285" s="377"/>
      <c r="JMS285" s="377"/>
      <c r="JMT285" s="376"/>
      <c r="JMU285" s="376"/>
      <c r="JMV285" s="377"/>
      <c r="JMW285" s="377"/>
      <c r="JMX285" s="376"/>
      <c r="JMY285" s="376"/>
      <c r="JMZ285" s="377"/>
      <c r="JNA285" s="377"/>
      <c r="JNB285" s="376"/>
      <c r="JNC285" s="376"/>
      <c r="JND285" s="376"/>
      <c r="JNE285" s="376"/>
      <c r="JNF285" s="376"/>
      <c r="JNG285" s="376"/>
      <c r="JNH285" s="376"/>
      <c r="JNI285" s="377"/>
      <c r="JNJ285" s="377"/>
      <c r="JNK285" s="376"/>
      <c r="JNL285" s="376"/>
      <c r="JNM285" s="377"/>
      <c r="JNN285" s="377"/>
      <c r="JNO285" s="376"/>
      <c r="JNP285" s="376"/>
      <c r="JNQ285" s="376"/>
      <c r="JNR285" s="376"/>
      <c r="JNS285" s="376"/>
      <c r="JNT285" s="370"/>
      <c r="JNU285" s="396"/>
      <c r="JNV285" s="376"/>
      <c r="JNW285" s="376"/>
      <c r="JNX285" s="376"/>
      <c r="JNY285" s="376"/>
      <c r="JNZ285" s="376"/>
      <c r="JOA285" s="376"/>
      <c r="JOB285" s="376"/>
      <c r="JOC285" s="375"/>
      <c r="JOD285" s="375"/>
      <c r="JOE285" s="375"/>
      <c r="JOF285" s="375"/>
      <c r="JOG285" s="375"/>
      <c r="JOH285" s="375"/>
      <c r="JOI285" s="375"/>
      <c r="JOJ285" s="375"/>
      <c r="JOK285" s="375"/>
      <c r="JOL285" s="375"/>
      <c r="JOM285" s="375"/>
      <c r="JON285" s="375"/>
      <c r="JOO285" s="375"/>
      <c r="JOP285" s="375"/>
      <c r="JOQ285" s="375"/>
      <c r="JOR285" s="375"/>
      <c r="JOS285" s="375"/>
      <c r="JOT285" s="375"/>
      <c r="JOU285" s="375"/>
      <c r="JOV285" s="375"/>
      <c r="JOW285" s="375"/>
      <c r="JOX285" s="375"/>
      <c r="JOY285" s="375"/>
      <c r="JOZ285" s="375"/>
      <c r="JPA285" s="375"/>
      <c r="JPB285" s="375"/>
      <c r="JPC285" s="375"/>
      <c r="JPD285" s="375"/>
      <c r="JPE285" s="375"/>
      <c r="JPF285" s="375"/>
      <c r="JPG285" s="375"/>
      <c r="JPH285" s="375"/>
      <c r="JPI285" s="375"/>
      <c r="JPJ285" s="375"/>
      <c r="JPK285" s="375"/>
      <c r="JPL285" s="375"/>
      <c r="JPM285" s="375"/>
      <c r="JPN285" s="375"/>
      <c r="JPO285" s="375"/>
      <c r="JPP285" s="375"/>
      <c r="JPQ285" s="375"/>
      <c r="JPR285" s="375"/>
      <c r="JPS285" s="375"/>
      <c r="JPT285" s="375"/>
      <c r="JPU285" s="376"/>
      <c r="JPV285" s="376"/>
      <c r="JPW285" s="376"/>
      <c r="JPX285" s="376"/>
      <c r="JPY285" s="376"/>
      <c r="JPZ285" s="376"/>
      <c r="JQA285" s="376"/>
      <c r="JQB285" s="376"/>
      <c r="JQC285" s="376"/>
      <c r="JQD285" s="376"/>
      <c r="JQE285" s="376"/>
      <c r="JQF285" s="376"/>
      <c r="JQG285" s="376"/>
      <c r="JQH285" s="376"/>
      <c r="JQI285" s="376"/>
      <c r="JQJ285" s="376"/>
      <c r="JQK285" s="376"/>
      <c r="JQL285" s="376"/>
      <c r="JQM285" s="376"/>
      <c r="JQN285" s="376"/>
      <c r="JQO285" s="376"/>
      <c r="JQP285" s="376"/>
      <c r="JQQ285" s="376"/>
      <c r="JQR285" s="376"/>
      <c r="JQS285" s="377"/>
      <c r="JQT285" s="377"/>
      <c r="JQU285" s="377"/>
      <c r="JQV285" s="377"/>
      <c r="JQW285" s="377"/>
      <c r="JQX285" s="376"/>
      <c r="JQY285" s="376"/>
      <c r="JQZ285" s="377"/>
      <c r="JRA285" s="377"/>
      <c r="JRB285" s="376"/>
      <c r="JRC285" s="376"/>
      <c r="JRD285" s="377"/>
      <c r="JRE285" s="377"/>
      <c r="JRF285" s="376"/>
      <c r="JRG285" s="376"/>
      <c r="JRH285" s="376"/>
      <c r="JRI285" s="376"/>
      <c r="JRJ285" s="376"/>
      <c r="JRK285" s="376"/>
      <c r="JRL285" s="376"/>
      <c r="JRM285" s="377"/>
      <c r="JRN285" s="377"/>
      <c r="JRO285" s="376"/>
      <c r="JRP285" s="376"/>
      <c r="JRQ285" s="377"/>
      <c r="JRR285" s="377"/>
      <c r="JRS285" s="376"/>
      <c r="JRT285" s="376"/>
      <c r="JRU285" s="376"/>
      <c r="JRV285" s="376"/>
      <c r="JRW285" s="376"/>
      <c r="JRX285" s="370"/>
      <c r="JRY285" s="396"/>
      <c r="JRZ285" s="376"/>
      <c r="JSA285" s="376"/>
      <c r="JSB285" s="376"/>
      <c r="JSC285" s="376"/>
      <c r="JSD285" s="376"/>
      <c r="JSE285" s="376"/>
      <c r="JSF285" s="376"/>
      <c r="JSG285" s="375"/>
      <c r="JSH285" s="375"/>
      <c r="JSI285" s="375"/>
      <c r="JSJ285" s="375"/>
      <c r="JSK285" s="375"/>
      <c r="JSL285" s="375"/>
      <c r="JSM285" s="375"/>
      <c r="JSN285" s="375"/>
      <c r="JSO285" s="375"/>
      <c r="JSP285" s="375"/>
      <c r="JSQ285" s="375"/>
      <c r="JSR285" s="375"/>
      <c r="JSS285" s="375"/>
      <c r="JST285" s="375"/>
      <c r="JSU285" s="375"/>
      <c r="JSV285" s="375"/>
      <c r="JSW285" s="375"/>
      <c r="JSX285" s="375"/>
      <c r="JSY285" s="375"/>
      <c r="JSZ285" s="375"/>
      <c r="JTA285" s="375"/>
      <c r="JTB285" s="375"/>
      <c r="JTC285" s="375"/>
      <c r="JTD285" s="375"/>
      <c r="JTE285" s="375"/>
      <c r="JTF285" s="375"/>
      <c r="JTG285" s="375"/>
      <c r="JTH285" s="375"/>
      <c r="JTI285" s="375"/>
      <c r="JTJ285" s="375"/>
      <c r="JTK285" s="375"/>
      <c r="JTL285" s="375"/>
      <c r="JTM285" s="375"/>
      <c r="JTN285" s="375"/>
      <c r="JTO285" s="375"/>
      <c r="JTP285" s="375"/>
      <c r="JTQ285" s="375"/>
      <c r="JTR285" s="375"/>
      <c r="JTS285" s="375"/>
      <c r="JTT285" s="375"/>
      <c r="JTU285" s="375"/>
      <c r="JTV285" s="375"/>
      <c r="JTW285" s="375"/>
      <c r="JTX285" s="375"/>
      <c r="JTY285" s="376"/>
      <c r="JTZ285" s="376"/>
      <c r="JUA285" s="376"/>
      <c r="JUB285" s="376"/>
      <c r="JUC285" s="376"/>
      <c r="JUD285" s="376"/>
      <c r="JUE285" s="376"/>
      <c r="JUF285" s="376"/>
      <c r="JUG285" s="376"/>
      <c r="JUH285" s="376"/>
      <c r="JUI285" s="376"/>
      <c r="JUJ285" s="376"/>
      <c r="JUK285" s="376"/>
      <c r="JUL285" s="376"/>
      <c r="JUM285" s="376"/>
      <c r="JUN285" s="376"/>
      <c r="JUO285" s="376"/>
      <c r="JUP285" s="376"/>
      <c r="JUQ285" s="376"/>
      <c r="JUR285" s="376"/>
      <c r="JUS285" s="376"/>
      <c r="JUT285" s="376"/>
      <c r="JUU285" s="376"/>
      <c r="JUV285" s="376"/>
      <c r="JUW285" s="377"/>
      <c r="JUX285" s="377"/>
      <c r="JUY285" s="377"/>
      <c r="JUZ285" s="377"/>
      <c r="JVA285" s="377"/>
      <c r="JVB285" s="376"/>
      <c r="JVC285" s="376"/>
      <c r="JVD285" s="377"/>
      <c r="JVE285" s="377"/>
      <c r="JVF285" s="376"/>
      <c r="JVG285" s="376"/>
      <c r="JVH285" s="377"/>
      <c r="JVI285" s="377"/>
      <c r="JVJ285" s="376"/>
      <c r="JVK285" s="376"/>
      <c r="JVL285" s="376"/>
      <c r="JVM285" s="376"/>
      <c r="JVN285" s="376"/>
      <c r="JVO285" s="376"/>
      <c r="JVP285" s="376"/>
      <c r="JVQ285" s="377"/>
      <c r="JVR285" s="377"/>
      <c r="JVS285" s="376"/>
      <c r="JVT285" s="376"/>
      <c r="JVU285" s="377"/>
      <c r="JVV285" s="377"/>
      <c r="JVW285" s="376"/>
      <c r="JVX285" s="376"/>
      <c r="JVY285" s="376"/>
      <c r="JVZ285" s="376"/>
      <c r="JWA285" s="376"/>
      <c r="JWB285" s="370"/>
      <c r="JWC285" s="396"/>
      <c r="JWD285" s="376"/>
      <c r="JWE285" s="376"/>
      <c r="JWF285" s="376"/>
      <c r="JWG285" s="376"/>
      <c r="JWH285" s="376"/>
      <c r="JWI285" s="376"/>
      <c r="JWJ285" s="376"/>
      <c r="JWK285" s="375"/>
      <c r="JWL285" s="375"/>
      <c r="JWM285" s="375"/>
      <c r="JWN285" s="375"/>
      <c r="JWO285" s="375"/>
      <c r="JWP285" s="375"/>
      <c r="JWQ285" s="375"/>
      <c r="JWR285" s="375"/>
      <c r="JWS285" s="375"/>
      <c r="JWT285" s="375"/>
      <c r="JWU285" s="375"/>
      <c r="JWV285" s="375"/>
      <c r="JWW285" s="375"/>
      <c r="JWX285" s="375"/>
      <c r="JWY285" s="375"/>
      <c r="JWZ285" s="375"/>
      <c r="JXA285" s="375"/>
      <c r="JXB285" s="375"/>
      <c r="JXC285" s="375"/>
      <c r="JXD285" s="375"/>
      <c r="JXE285" s="375"/>
      <c r="JXF285" s="375"/>
      <c r="JXG285" s="375"/>
      <c r="JXH285" s="375"/>
      <c r="JXI285" s="375"/>
      <c r="JXJ285" s="375"/>
      <c r="JXK285" s="375"/>
      <c r="JXL285" s="375"/>
      <c r="JXM285" s="375"/>
      <c r="JXN285" s="375"/>
      <c r="JXO285" s="375"/>
      <c r="JXP285" s="375"/>
      <c r="JXQ285" s="375"/>
      <c r="JXR285" s="375"/>
      <c r="JXS285" s="375"/>
      <c r="JXT285" s="375"/>
      <c r="JXU285" s="375"/>
      <c r="JXV285" s="375"/>
      <c r="JXW285" s="375"/>
      <c r="JXX285" s="375"/>
      <c r="JXY285" s="375"/>
      <c r="JXZ285" s="375"/>
      <c r="JYA285" s="375"/>
      <c r="JYB285" s="375"/>
      <c r="JYC285" s="376"/>
      <c r="JYD285" s="376"/>
      <c r="JYE285" s="376"/>
      <c r="JYF285" s="376"/>
      <c r="JYG285" s="376"/>
      <c r="JYH285" s="376"/>
      <c r="JYI285" s="376"/>
      <c r="JYJ285" s="376"/>
      <c r="JYK285" s="376"/>
      <c r="JYL285" s="376"/>
      <c r="JYM285" s="376"/>
      <c r="JYN285" s="376"/>
      <c r="JYO285" s="376"/>
      <c r="JYP285" s="376"/>
      <c r="JYQ285" s="376"/>
      <c r="JYR285" s="376"/>
      <c r="JYS285" s="376"/>
      <c r="JYT285" s="376"/>
      <c r="JYU285" s="376"/>
      <c r="JYV285" s="376"/>
      <c r="JYW285" s="376"/>
      <c r="JYX285" s="376"/>
      <c r="JYY285" s="376"/>
      <c r="JYZ285" s="376"/>
      <c r="JZA285" s="377"/>
      <c r="JZB285" s="377"/>
      <c r="JZC285" s="377"/>
      <c r="JZD285" s="377"/>
      <c r="JZE285" s="377"/>
      <c r="JZF285" s="376"/>
      <c r="JZG285" s="376"/>
      <c r="JZH285" s="377"/>
      <c r="JZI285" s="377"/>
      <c r="JZJ285" s="376"/>
      <c r="JZK285" s="376"/>
      <c r="JZL285" s="377"/>
      <c r="JZM285" s="377"/>
      <c r="JZN285" s="376"/>
      <c r="JZO285" s="376"/>
      <c r="JZP285" s="376"/>
      <c r="JZQ285" s="376"/>
      <c r="JZR285" s="376"/>
      <c r="JZS285" s="376"/>
      <c r="JZT285" s="376"/>
      <c r="JZU285" s="377"/>
      <c r="JZV285" s="377"/>
      <c r="JZW285" s="376"/>
      <c r="JZX285" s="376"/>
      <c r="JZY285" s="377"/>
      <c r="JZZ285" s="377"/>
      <c r="KAA285" s="376"/>
      <c r="KAB285" s="376"/>
      <c r="KAC285" s="376"/>
      <c r="KAD285" s="376"/>
      <c r="KAE285" s="376"/>
      <c r="KAF285" s="370"/>
      <c r="KAG285" s="396"/>
      <c r="KAH285" s="376"/>
      <c r="KAI285" s="376"/>
      <c r="KAJ285" s="376"/>
      <c r="KAK285" s="376"/>
      <c r="KAL285" s="376"/>
      <c r="KAM285" s="376"/>
      <c r="KAN285" s="376"/>
      <c r="KAO285" s="375"/>
      <c r="KAP285" s="375"/>
      <c r="KAQ285" s="375"/>
      <c r="KAR285" s="375"/>
      <c r="KAS285" s="375"/>
      <c r="KAT285" s="375"/>
      <c r="KAU285" s="375"/>
      <c r="KAV285" s="375"/>
      <c r="KAW285" s="375"/>
      <c r="KAX285" s="375"/>
      <c r="KAY285" s="375"/>
      <c r="KAZ285" s="375"/>
      <c r="KBA285" s="375"/>
      <c r="KBB285" s="375"/>
      <c r="KBC285" s="375"/>
      <c r="KBD285" s="375"/>
      <c r="KBE285" s="375"/>
      <c r="KBF285" s="375"/>
      <c r="KBG285" s="375"/>
      <c r="KBH285" s="375"/>
      <c r="KBI285" s="375"/>
      <c r="KBJ285" s="375"/>
      <c r="KBK285" s="375"/>
      <c r="KBL285" s="375"/>
      <c r="KBM285" s="375"/>
      <c r="KBN285" s="375"/>
      <c r="KBO285" s="375"/>
      <c r="KBP285" s="375"/>
      <c r="KBQ285" s="375"/>
      <c r="KBR285" s="375"/>
      <c r="KBS285" s="375"/>
      <c r="KBT285" s="375"/>
      <c r="KBU285" s="375"/>
      <c r="KBV285" s="375"/>
      <c r="KBW285" s="375"/>
      <c r="KBX285" s="375"/>
      <c r="KBY285" s="375"/>
      <c r="KBZ285" s="375"/>
      <c r="KCA285" s="375"/>
      <c r="KCB285" s="375"/>
      <c r="KCC285" s="375"/>
      <c r="KCD285" s="375"/>
      <c r="KCE285" s="375"/>
      <c r="KCF285" s="375"/>
      <c r="KCG285" s="376"/>
      <c r="KCH285" s="376"/>
      <c r="KCI285" s="376"/>
      <c r="KCJ285" s="376"/>
      <c r="KCK285" s="376"/>
      <c r="KCL285" s="376"/>
      <c r="KCM285" s="376"/>
      <c r="KCN285" s="376"/>
      <c r="KCO285" s="376"/>
      <c r="KCP285" s="376"/>
      <c r="KCQ285" s="376"/>
      <c r="KCR285" s="376"/>
      <c r="KCS285" s="376"/>
      <c r="KCT285" s="376"/>
      <c r="KCU285" s="376"/>
      <c r="KCV285" s="376"/>
      <c r="KCW285" s="376"/>
      <c r="KCX285" s="376"/>
      <c r="KCY285" s="376"/>
      <c r="KCZ285" s="376"/>
      <c r="KDA285" s="376"/>
      <c r="KDB285" s="376"/>
      <c r="KDC285" s="376"/>
      <c r="KDD285" s="376"/>
      <c r="KDE285" s="377"/>
      <c r="KDF285" s="377"/>
      <c r="KDG285" s="377"/>
      <c r="KDH285" s="377"/>
      <c r="KDI285" s="377"/>
      <c r="KDJ285" s="376"/>
      <c r="KDK285" s="376"/>
      <c r="KDL285" s="377"/>
      <c r="KDM285" s="377"/>
      <c r="KDN285" s="376"/>
      <c r="KDO285" s="376"/>
      <c r="KDP285" s="377"/>
      <c r="KDQ285" s="377"/>
      <c r="KDR285" s="376"/>
      <c r="KDS285" s="376"/>
      <c r="KDT285" s="376"/>
      <c r="KDU285" s="376"/>
      <c r="KDV285" s="376"/>
      <c r="KDW285" s="376"/>
      <c r="KDX285" s="376"/>
      <c r="KDY285" s="377"/>
      <c r="KDZ285" s="377"/>
      <c r="KEA285" s="376"/>
      <c r="KEB285" s="376"/>
      <c r="KEC285" s="377"/>
      <c r="KED285" s="377"/>
      <c r="KEE285" s="376"/>
      <c r="KEF285" s="376"/>
      <c r="KEG285" s="376"/>
      <c r="KEH285" s="376"/>
      <c r="KEI285" s="376"/>
      <c r="KEJ285" s="370"/>
      <c r="KEK285" s="396"/>
      <c r="KEL285" s="376"/>
      <c r="KEM285" s="376"/>
      <c r="KEN285" s="376"/>
      <c r="KEO285" s="376"/>
      <c r="KEP285" s="376"/>
      <c r="KEQ285" s="376"/>
      <c r="KER285" s="376"/>
      <c r="KES285" s="375"/>
      <c r="KET285" s="375"/>
      <c r="KEU285" s="375"/>
      <c r="KEV285" s="375"/>
      <c r="KEW285" s="375"/>
      <c r="KEX285" s="375"/>
      <c r="KEY285" s="375"/>
      <c r="KEZ285" s="375"/>
      <c r="KFA285" s="375"/>
      <c r="KFB285" s="375"/>
      <c r="KFC285" s="375"/>
      <c r="KFD285" s="375"/>
      <c r="KFE285" s="375"/>
      <c r="KFF285" s="375"/>
      <c r="KFG285" s="375"/>
      <c r="KFH285" s="375"/>
      <c r="KFI285" s="375"/>
      <c r="KFJ285" s="375"/>
      <c r="KFK285" s="375"/>
      <c r="KFL285" s="375"/>
      <c r="KFM285" s="375"/>
      <c r="KFN285" s="375"/>
      <c r="KFO285" s="375"/>
      <c r="KFP285" s="375"/>
      <c r="KFQ285" s="375"/>
      <c r="KFR285" s="375"/>
      <c r="KFS285" s="375"/>
      <c r="KFT285" s="375"/>
      <c r="KFU285" s="375"/>
      <c r="KFV285" s="375"/>
      <c r="KFW285" s="375"/>
      <c r="KFX285" s="375"/>
      <c r="KFY285" s="375"/>
      <c r="KFZ285" s="375"/>
      <c r="KGA285" s="375"/>
      <c r="KGB285" s="375"/>
      <c r="KGC285" s="375"/>
      <c r="KGD285" s="375"/>
      <c r="KGE285" s="375"/>
      <c r="KGF285" s="375"/>
      <c r="KGG285" s="375"/>
      <c r="KGH285" s="375"/>
      <c r="KGI285" s="375"/>
      <c r="KGJ285" s="375"/>
      <c r="KGK285" s="376"/>
      <c r="KGL285" s="376"/>
      <c r="KGM285" s="376"/>
      <c r="KGN285" s="376"/>
      <c r="KGO285" s="376"/>
      <c r="KGP285" s="376"/>
      <c r="KGQ285" s="376"/>
      <c r="KGR285" s="376"/>
      <c r="KGS285" s="376"/>
      <c r="KGT285" s="376"/>
      <c r="KGU285" s="376"/>
      <c r="KGV285" s="376"/>
      <c r="KGW285" s="376"/>
      <c r="KGX285" s="376"/>
      <c r="KGY285" s="376"/>
      <c r="KGZ285" s="376"/>
      <c r="KHA285" s="376"/>
      <c r="KHB285" s="376"/>
      <c r="KHC285" s="376"/>
      <c r="KHD285" s="376"/>
      <c r="KHE285" s="376"/>
      <c r="KHF285" s="376"/>
      <c r="KHG285" s="376"/>
      <c r="KHH285" s="376"/>
      <c r="KHI285" s="377"/>
      <c r="KHJ285" s="377"/>
      <c r="KHK285" s="377"/>
      <c r="KHL285" s="377"/>
      <c r="KHM285" s="377"/>
      <c r="KHN285" s="376"/>
      <c r="KHO285" s="376"/>
      <c r="KHP285" s="377"/>
      <c r="KHQ285" s="377"/>
      <c r="KHR285" s="376"/>
      <c r="KHS285" s="376"/>
      <c r="KHT285" s="377"/>
      <c r="KHU285" s="377"/>
      <c r="KHV285" s="376"/>
      <c r="KHW285" s="376"/>
      <c r="KHX285" s="376"/>
      <c r="KHY285" s="376"/>
      <c r="KHZ285" s="376"/>
      <c r="KIA285" s="376"/>
      <c r="KIB285" s="376"/>
      <c r="KIC285" s="377"/>
      <c r="KID285" s="377"/>
      <c r="KIE285" s="376"/>
      <c r="KIF285" s="376"/>
      <c r="KIG285" s="377"/>
      <c r="KIH285" s="377"/>
      <c r="KII285" s="376"/>
      <c r="KIJ285" s="376"/>
      <c r="KIK285" s="376"/>
      <c r="KIL285" s="376"/>
      <c r="KIM285" s="376"/>
      <c r="KIN285" s="370"/>
      <c r="KIO285" s="396"/>
      <c r="KIP285" s="376"/>
      <c r="KIQ285" s="376"/>
      <c r="KIR285" s="376"/>
      <c r="KIS285" s="376"/>
      <c r="KIT285" s="376"/>
      <c r="KIU285" s="376"/>
      <c r="KIV285" s="376"/>
      <c r="KIW285" s="375"/>
      <c r="KIX285" s="375"/>
      <c r="KIY285" s="375"/>
      <c r="KIZ285" s="375"/>
      <c r="KJA285" s="375"/>
      <c r="KJB285" s="375"/>
      <c r="KJC285" s="375"/>
      <c r="KJD285" s="375"/>
      <c r="KJE285" s="375"/>
      <c r="KJF285" s="375"/>
      <c r="KJG285" s="375"/>
      <c r="KJH285" s="375"/>
      <c r="KJI285" s="375"/>
      <c r="KJJ285" s="375"/>
      <c r="KJK285" s="375"/>
      <c r="KJL285" s="375"/>
      <c r="KJM285" s="375"/>
      <c r="KJN285" s="375"/>
      <c r="KJO285" s="375"/>
      <c r="KJP285" s="375"/>
      <c r="KJQ285" s="375"/>
      <c r="KJR285" s="375"/>
      <c r="KJS285" s="375"/>
      <c r="KJT285" s="375"/>
      <c r="KJU285" s="375"/>
      <c r="KJV285" s="375"/>
      <c r="KJW285" s="375"/>
      <c r="KJX285" s="375"/>
      <c r="KJY285" s="375"/>
      <c r="KJZ285" s="375"/>
      <c r="KKA285" s="375"/>
      <c r="KKB285" s="375"/>
      <c r="KKC285" s="375"/>
      <c r="KKD285" s="375"/>
      <c r="KKE285" s="375"/>
      <c r="KKF285" s="375"/>
      <c r="KKG285" s="375"/>
      <c r="KKH285" s="375"/>
      <c r="KKI285" s="375"/>
      <c r="KKJ285" s="375"/>
      <c r="KKK285" s="375"/>
      <c r="KKL285" s="375"/>
      <c r="KKM285" s="375"/>
      <c r="KKN285" s="375"/>
      <c r="KKO285" s="376"/>
      <c r="KKP285" s="376"/>
      <c r="KKQ285" s="376"/>
      <c r="KKR285" s="376"/>
      <c r="KKS285" s="376"/>
      <c r="KKT285" s="376"/>
      <c r="KKU285" s="376"/>
      <c r="KKV285" s="376"/>
      <c r="KKW285" s="376"/>
      <c r="KKX285" s="376"/>
      <c r="KKY285" s="376"/>
      <c r="KKZ285" s="376"/>
      <c r="KLA285" s="376"/>
      <c r="KLB285" s="376"/>
      <c r="KLC285" s="376"/>
      <c r="KLD285" s="376"/>
      <c r="KLE285" s="376"/>
      <c r="KLF285" s="376"/>
      <c r="KLG285" s="376"/>
      <c r="KLH285" s="376"/>
      <c r="KLI285" s="376"/>
      <c r="KLJ285" s="376"/>
      <c r="KLK285" s="376"/>
      <c r="KLL285" s="376"/>
      <c r="KLM285" s="377"/>
      <c r="KLN285" s="377"/>
      <c r="KLO285" s="377"/>
      <c r="KLP285" s="377"/>
      <c r="KLQ285" s="377"/>
      <c r="KLR285" s="376"/>
      <c r="KLS285" s="376"/>
      <c r="KLT285" s="377"/>
      <c r="KLU285" s="377"/>
      <c r="KLV285" s="376"/>
      <c r="KLW285" s="376"/>
      <c r="KLX285" s="377"/>
      <c r="KLY285" s="377"/>
      <c r="KLZ285" s="376"/>
      <c r="KMA285" s="376"/>
      <c r="KMB285" s="376"/>
      <c r="KMC285" s="376"/>
      <c r="KMD285" s="376"/>
      <c r="KME285" s="376"/>
      <c r="KMF285" s="376"/>
      <c r="KMG285" s="377"/>
      <c r="KMH285" s="377"/>
      <c r="KMI285" s="376"/>
      <c r="KMJ285" s="376"/>
      <c r="KMK285" s="377"/>
      <c r="KML285" s="377"/>
      <c r="KMM285" s="376"/>
      <c r="KMN285" s="376"/>
      <c r="KMO285" s="376"/>
      <c r="KMP285" s="376"/>
      <c r="KMQ285" s="376"/>
      <c r="KMR285" s="370"/>
      <c r="KMS285" s="396"/>
      <c r="KMT285" s="376"/>
      <c r="KMU285" s="376"/>
      <c r="KMV285" s="376"/>
      <c r="KMW285" s="376"/>
      <c r="KMX285" s="376"/>
      <c r="KMY285" s="376"/>
      <c r="KMZ285" s="376"/>
      <c r="KNA285" s="375"/>
      <c r="KNB285" s="375"/>
      <c r="KNC285" s="375"/>
      <c r="KND285" s="375"/>
      <c r="KNE285" s="375"/>
      <c r="KNF285" s="375"/>
      <c r="KNG285" s="375"/>
      <c r="KNH285" s="375"/>
      <c r="KNI285" s="375"/>
      <c r="KNJ285" s="375"/>
      <c r="KNK285" s="375"/>
      <c r="KNL285" s="375"/>
      <c r="KNM285" s="375"/>
      <c r="KNN285" s="375"/>
      <c r="KNO285" s="375"/>
      <c r="KNP285" s="375"/>
      <c r="KNQ285" s="375"/>
      <c r="KNR285" s="375"/>
      <c r="KNS285" s="375"/>
      <c r="KNT285" s="375"/>
      <c r="KNU285" s="375"/>
      <c r="KNV285" s="375"/>
      <c r="KNW285" s="375"/>
      <c r="KNX285" s="375"/>
      <c r="KNY285" s="375"/>
      <c r="KNZ285" s="375"/>
      <c r="KOA285" s="375"/>
      <c r="KOB285" s="375"/>
      <c r="KOC285" s="375"/>
      <c r="KOD285" s="375"/>
      <c r="KOE285" s="375"/>
      <c r="KOF285" s="375"/>
      <c r="KOG285" s="375"/>
      <c r="KOH285" s="375"/>
      <c r="KOI285" s="375"/>
      <c r="KOJ285" s="375"/>
      <c r="KOK285" s="375"/>
      <c r="KOL285" s="375"/>
      <c r="KOM285" s="375"/>
      <c r="KON285" s="375"/>
      <c r="KOO285" s="375"/>
      <c r="KOP285" s="375"/>
      <c r="KOQ285" s="375"/>
      <c r="KOR285" s="375"/>
      <c r="KOS285" s="376"/>
      <c r="KOT285" s="376"/>
      <c r="KOU285" s="376"/>
      <c r="KOV285" s="376"/>
      <c r="KOW285" s="376"/>
      <c r="KOX285" s="376"/>
      <c r="KOY285" s="376"/>
      <c r="KOZ285" s="376"/>
      <c r="KPA285" s="376"/>
      <c r="KPB285" s="376"/>
      <c r="KPC285" s="376"/>
      <c r="KPD285" s="376"/>
      <c r="KPE285" s="376"/>
      <c r="KPF285" s="376"/>
      <c r="KPG285" s="376"/>
      <c r="KPH285" s="376"/>
      <c r="KPI285" s="376"/>
      <c r="KPJ285" s="376"/>
      <c r="KPK285" s="376"/>
      <c r="KPL285" s="376"/>
      <c r="KPM285" s="376"/>
      <c r="KPN285" s="376"/>
      <c r="KPO285" s="376"/>
      <c r="KPP285" s="376"/>
      <c r="KPQ285" s="377"/>
      <c r="KPR285" s="377"/>
      <c r="KPS285" s="377"/>
      <c r="KPT285" s="377"/>
      <c r="KPU285" s="377"/>
      <c r="KPV285" s="376"/>
      <c r="KPW285" s="376"/>
      <c r="KPX285" s="377"/>
      <c r="KPY285" s="377"/>
      <c r="KPZ285" s="376"/>
      <c r="KQA285" s="376"/>
      <c r="KQB285" s="377"/>
      <c r="KQC285" s="377"/>
      <c r="KQD285" s="376"/>
      <c r="KQE285" s="376"/>
      <c r="KQF285" s="376"/>
      <c r="KQG285" s="376"/>
      <c r="KQH285" s="376"/>
      <c r="KQI285" s="376"/>
      <c r="KQJ285" s="376"/>
      <c r="KQK285" s="377"/>
      <c r="KQL285" s="377"/>
      <c r="KQM285" s="376"/>
      <c r="KQN285" s="376"/>
      <c r="KQO285" s="377"/>
      <c r="KQP285" s="377"/>
      <c r="KQQ285" s="376"/>
      <c r="KQR285" s="376"/>
      <c r="KQS285" s="376"/>
      <c r="KQT285" s="376"/>
      <c r="KQU285" s="376"/>
      <c r="KQV285" s="370"/>
      <c r="KQW285" s="396"/>
      <c r="KQX285" s="376"/>
      <c r="KQY285" s="376"/>
      <c r="KQZ285" s="376"/>
      <c r="KRA285" s="376"/>
      <c r="KRB285" s="376"/>
      <c r="KRC285" s="376"/>
      <c r="KRD285" s="376"/>
      <c r="KRE285" s="375"/>
      <c r="KRF285" s="375"/>
      <c r="KRG285" s="375"/>
      <c r="KRH285" s="375"/>
      <c r="KRI285" s="375"/>
      <c r="KRJ285" s="375"/>
      <c r="KRK285" s="375"/>
      <c r="KRL285" s="375"/>
      <c r="KRM285" s="375"/>
      <c r="KRN285" s="375"/>
      <c r="KRO285" s="375"/>
      <c r="KRP285" s="375"/>
      <c r="KRQ285" s="375"/>
      <c r="KRR285" s="375"/>
      <c r="KRS285" s="375"/>
      <c r="KRT285" s="375"/>
      <c r="KRU285" s="375"/>
      <c r="KRV285" s="375"/>
      <c r="KRW285" s="375"/>
      <c r="KRX285" s="375"/>
      <c r="KRY285" s="375"/>
      <c r="KRZ285" s="375"/>
      <c r="KSA285" s="375"/>
      <c r="KSB285" s="375"/>
      <c r="KSC285" s="375"/>
      <c r="KSD285" s="375"/>
      <c r="KSE285" s="375"/>
      <c r="KSF285" s="375"/>
      <c r="KSG285" s="375"/>
      <c r="KSH285" s="375"/>
      <c r="KSI285" s="375"/>
      <c r="KSJ285" s="375"/>
      <c r="KSK285" s="375"/>
      <c r="KSL285" s="375"/>
      <c r="KSM285" s="375"/>
      <c r="KSN285" s="375"/>
      <c r="KSO285" s="375"/>
      <c r="KSP285" s="375"/>
      <c r="KSQ285" s="375"/>
      <c r="KSR285" s="375"/>
      <c r="KSS285" s="375"/>
      <c r="KST285" s="375"/>
      <c r="KSU285" s="375"/>
      <c r="KSV285" s="375"/>
      <c r="KSW285" s="376"/>
      <c r="KSX285" s="376"/>
      <c r="KSY285" s="376"/>
      <c r="KSZ285" s="376"/>
      <c r="KTA285" s="376"/>
      <c r="KTB285" s="376"/>
      <c r="KTC285" s="376"/>
      <c r="KTD285" s="376"/>
      <c r="KTE285" s="376"/>
      <c r="KTF285" s="376"/>
      <c r="KTG285" s="376"/>
      <c r="KTH285" s="376"/>
      <c r="KTI285" s="376"/>
      <c r="KTJ285" s="376"/>
      <c r="KTK285" s="376"/>
      <c r="KTL285" s="376"/>
      <c r="KTM285" s="376"/>
      <c r="KTN285" s="376"/>
      <c r="KTO285" s="376"/>
      <c r="KTP285" s="376"/>
      <c r="KTQ285" s="376"/>
      <c r="KTR285" s="376"/>
      <c r="KTS285" s="376"/>
      <c r="KTT285" s="376"/>
      <c r="KTU285" s="377"/>
      <c r="KTV285" s="377"/>
      <c r="KTW285" s="377"/>
      <c r="KTX285" s="377"/>
      <c r="KTY285" s="377"/>
      <c r="KTZ285" s="376"/>
      <c r="KUA285" s="376"/>
      <c r="KUB285" s="377"/>
      <c r="KUC285" s="377"/>
      <c r="KUD285" s="376"/>
      <c r="KUE285" s="376"/>
      <c r="KUF285" s="377"/>
      <c r="KUG285" s="377"/>
      <c r="KUH285" s="376"/>
      <c r="KUI285" s="376"/>
      <c r="KUJ285" s="376"/>
      <c r="KUK285" s="376"/>
      <c r="KUL285" s="376"/>
      <c r="KUM285" s="376"/>
      <c r="KUN285" s="376"/>
      <c r="KUO285" s="377"/>
      <c r="KUP285" s="377"/>
      <c r="KUQ285" s="376"/>
      <c r="KUR285" s="376"/>
      <c r="KUS285" s="377"/>
      <c r="KUT285" s="377"/>
      <c r="KUU285" s="376"/>
      <c r="KUV285" s="376"/>
      <c r="KUW285" s="376"/>
      <c r="KUX285" s="376"/>
      <c r="KUY285" s="376"/>
      <c r="KUZ285" s="370"/>
      <c r="KVA285" s="396"/>
      <c r="KVB285" s="376"/>
      <c r="KVC285" s="376"/>
      <c r="KVD285" s="376"/>
      <c r="KVE285" s="376"/>
      <c r="KVF285" s="376"/>
      <c r="KVG285" s="376"/>
      <c r="KVH285" s="376"/>
      <c r="KVI285" s="375"/>
      <c r="KVJ285" s="375"/>
      <c r="KVK285" s="375"/>
      <c r="KVL285" s="375"/>
      <c r="KVM285" s="375"/>
      <c r="KVN285" s="375"/>
      <c r="KVO285" s="375"/>
      <c r="KVP285" s="375"/>
      <c r="KVQ285" s="375"/>
      <c r="KVR285" s="375"/>
      <c r="KVS285" s="375"/>
      <c r="KVT285" s="375"/>
      <c r="KVU285" s="375"/>
      <c r="KVV285" s="375"/>
      <c r="KVW285" s="375"/>
      <c r="KVX285" s="375"/>
      <c r="KVY285" s="375"/>
      <c r="KVZ285" s="375"/>
      <c r="KWA285" s="375"/>
      <c r="KWB285" s="375"/>
      <c r="KWC285" s="375"/>
      <c r="KWD285" s="375"/>
      <c r="KWE285" s="375"/>
      <c r="KWF285" s="375"/>
      <c r="KWG285" s="375"/>
      <c r="KWH285" s="375"/>
      <c r="KWI285" s="375"/>
      <c r="KWJ285" s="375"/>
      <c r="KWK285" s="375"/>
      <c r="KWL285" s="375"/>
      <c r="KWM285" s="375"/>
      <c r="KWN285" s="375"/>
      <c r="KWO285" s="375"/>
      <c r="KWP285" s="375"/>
      <c r="KWQ285" s="375"/>
      <c r="KWR285" s="375"/>
      <c r="KWS285" s="375"/>
      <c r="KWT285" s="375"/>
      <c r="KWU285" s="375"/>
      <c r="KWV285" s="375"/>
      <c r="KWW285" s="375"/>
      <c r="KWX285" s="375"/>
      <c r="KWY285" s="375"/>
      <c r="KWZ285" s="375"/>
      <c r="KXA285" s="376"/>
      <c r="KXB285" s="376"/>
      <c r="KXC285" s="376"/>
      <c r="KXD285" s="376"/>
      <c r="KXE285" s="376"/>
      <c r="KXF285" s="376"/>
      <c r="KXG285" s="376"/>
      <c r="KXH285" s="376"/>
      <c r="KXI285" s="376"/>
      <c r="KXJ285" s="376"/>
      <c r="KXK285" s="376"/>
      <c r="KXL285" s="376"/>
      <c r="KXM285" s="376"/>
      <c r="KXN285" s="376"/>
      <c r="KXO285" s="376"/>
      <c r="KXP285" s="376"/>
      <c r="KXQ285" s="376"/>
      <c r="KXR285" s="376"/>
      <c r="KXS285" s="376"/>
      <c r="KXT285" s="376"/>
      <c r="KXU285" s="376"/>
      <c r="KXV285" s="376"/>
      <c r="KXW285" s="376"/>
      <c r="KXX285" s="376"/>
      <c r="KXY285" s="377"/>
      <c r="KXZ285" s="377"/>
      <c r="KYA285" s="377"/>
      <c r="KYB285" s="377"/>
      <c r="KYC285" s="377"/>
      <c r="KYD285" s="376"/>
      <c r="KYE285" s="376"/>
      <c r="KYF285" s="377"/>
      <c r="KYG285" s="377"/>
      <c r="KYH285" s="376"/>
      <c r="KYI285" s="376"/>
      <c r="KYJ285" s="377"/>
      <c r="KYK285" s="377"/>
      <c r="KYL285" s="376"/>
      <c r="KYM285" s="376"/>
      <c r="KYN285" s="376"/>
      <c r="KYO285" s="376"/>
      <c r="KYP285" s="376"/>
      <c r="KYQ285" s="376"/>
      <c r="KYR285" s="376"/>
      <c r="KYS285" s="377"/>
      <c r="KYT285" s="377"/>
      <c r="KYU285" s="376"/>
      <c r="KYV285" s="376"/>
      <c r="KYW285" s="377"/>
      <c r="KYX285" s="377"/>
      <c r="KYY285" s="376"/>
      <c r="KYZ285" s="376"/>
      <c r="KZA285" s="376"/>
      <c r="KZB285" s="376"/>
      <c r="KZC285" s="376"/>
      <c r="KZD285" s="370"/>
      <c r="KZE285" s="396"/>
      <c r="KZF285" s="376"/>
      <c r="KZG285" s="376"/>
      <c r="KZH285" s="376"/>
      <c r="KZI285" s="376"/>
      <c r="KZJ285" s="376"/>
      <c r="KZK285" s="376"/>
      <c r="KZL285" s="376"/>
      <c r="KZM285" s="375"/>
      <c r="KZN285" s="375"/>
      <c r="KZO285" s="375"/>
      <c r="KZP285" s="375"/>
      <c r="KZQ285" s="375"/>
      <c r="KZR285" s="375"/>
      <c r="KZS285" s="375"/>
      <c r="KZT285" s="375"/>
      <c r="KZU285" s="375"/>
      <c r="KZV285" s="375"/>
      <c r="KZW285" s="375"/>
      <c r="KZX285" s="375"/>
      <c r="KZY285" s="375"/>
      <c r="KZZ285" s="375"/>
      <c r="LAA285" s="375"/>
      <c r="LAB285" s="375"/>
      <c r="LAC285" s="375"/>
      <c r="LAD285" s="375"/>
      <c r="LAE285" s="375"/>
      <c r="LAF285" s="375"/>
      <c r="LAG285" s="375"/>
      <c r="LAH285" s="375"/>
      <c r="LAI285" s="375"/>
      <c r="LAJ285" s="375"/>
      <c r="LAK285" s="375"/>
      <c r="LAL285" s="375"/>
      <c r="LAM285" s="375"/>
      <c r="LAN285" s="375"/>
      <c r="LAO285" s="375"/>
      <c r="LAP285" s="375"/>
      <c r="LAQ285" s="375"/>
      <c r="LAR285" s="375"/>
      <c r="LAS285" s="375"/>
      <c r="LAT285" s="375"/>
      <c r="LAU285" s="375"/>
      <c r="LAV285" s="375"/>
      <c r="LAW285" s="375"/>
      <c r="LAX285" s="375"/>
      <c r="LAY285" s="375"/>
      <c r="LAZ285" s="375"/>
      <c r="LBA285" s="375"/>
      <c r="LBB285" s="375"/>
      <c r="LBC285" s="375"/>
      <c r="LBD285" s="375"/>
      <c r="LBE285" s="376"/>
      <c r="LBF285" s="376"/>
      <c r="LBG285" s="376"/>
      <c r="LBH285" s="376"/>
      <c r="LBI285" s="376"/>
      <c r="LBJ285" s="376"/>
      <c r="LBK285" s="376"/>
      <c r="LBL285" s="376"/>
      <c r="LBM285" s="376"/>
      <c r="LBN285" s="376"/>
      <c r="LBO285" s="376"/>
      <c r="LBP285" s="376"/>
      <c r="LBQ285" s="376"/>
      <c r="LBR285" s="376"/>
      <c r="LBS285" s="376"/>
      <c r="LBT285" s="376"/>
      <c r="LBU285" s="376"/>
      <c r="LBV285" s="376"/>
      <c r="LBW285" s="376"/>
      <c r="LBX285" s="376"/>
      <c r="LBY285" s="376"/>
      <c r="LBZ285" s="376"/>
      <c r="LCA285" s="376"/>
      <c r="LCB285" s="376"/>
      <c r="LCC285" s="377"/>
      <c r="LCD285" s="377"/>
      <c r="LCE285" s="377"/>
      <c r="LCF285" s="377"/>
      <c r="LCG285" s="377"/>
      <c r="LCH285" s="376"/>
      <c r="LCI285" s="376"/>
      <c r="LCJ285" s="377"/>
      <c r="LCK285" s="377"/>
      <c r="LCL285" s="376"/>
      <c r="LCM285" s="376"/>
      <c r="LCN285" s="377"/>
      <c r="LCO285" s="377"/>
      <c r="LCP285" s="376"/>
      <c r="LCQ285" s="376"/>
      <c r="LCR285" s="376"/>
      <c r="LCS285" s="376"/>
      <c r="LCT285" s="376"/>
      <c r="LCU285" s="376"/>
      <c r="LCV285" s="376"/>
      <c r="LCW285" s="377"/>
      <c r="LCX285" s="377"/>
      <c r="LCY285" s="376"/>
      <c r="LCZ285" s="376"/>
      <c r="LDA285" s="377"/>
      <c r="LDB285" s="377"/>
      <c r="LDC285" s="376"/>
      <c r="LDD285" s="376"/>
      <c r="LDE285" s="376"/>
      <c r="LDF285" s="376"/>
      <c r="LDG285" s="376"/>
      <c r="LDH285" s="370"/>
      <c r="LDI285" s="396"/>
      <c r="LDJ285" s="376"/>
      <c r="LDK285" s="376"/>
      <c r="LDL285" s="376"/>
      <c r="LDM285" s="376"/>
      <c r="LDN285" s="376"/>
      <c r="LDO285" s="376"/>
      <c r="LDP285" s="376"/>
      <c r="LDQ285" s="375"/>
      <c r="LDR285" s="375"/>
      <c r="LDS285" s="375"/>
      <c r="LDT285" s="375"/>
      <c r="LDU285" s="375"/>
      <c r="LDV285" s="375"/>
      <c r="LDW285" s="375"/>
      <c r="LDX285" s="375"/>
      <c r="LDY285" s="375"/>
      <c r="LDZ285" s="375"/>
      <c r="LEA285" s="375"/>
      <c r="LEB285" s="375"/>
      <c r="LEC285" s="375"/>
      <c r="LED285" s="375"/>
      <c r="LEE285" s="375"/>
      <c r="LEF285" s="375"/>
      <c r="LEG285" s="375"/>
      <c r="LEH285" s="375"/>
      <c r="LEI285" s="375"/>
      <c r="LEJ285" s="375"/>
      <c r="LEK285" s="375"/>
      <c r="LEL285" s="375"/>
      <c r="LEM285" s="375"/>
      <c r="LEN285" s="375"/>
      <c r="LEO285" s="375"/>
      <c r="LEP285" s="375"/>
      <c r="LEQ285" s="375"/>
      <c r="LER285" s="375"/>
      <c r="LES285" s="375"/>
      <c r="LET285" s="375"/>
      <c r="LEU285" s="375"/>
      <c r="LEV285" s="375"/>
      <c r="LEW285" s="375"/>
      <c r="LEX285" s="375"/>
      <c r="LEY285" s="375"/>
      <c r="LEZ285" s="375"/>
      <c r="LFA285" s="375"/>
      <c r="LFB285" s="375"/>
      <c r="LFC285" s="375"/>
      <c r="LFD285" s="375"/>
      <c r="LFE285" s="375"/>
      <c r="LFF285" s="375"/>
      <c r="LFG285" s="375"/>
      <c r="LFH285" s="375"/>
      <c r="LFI285" s="376"/>
      <c r="LFJ285" s="376"/>
      <c r="LFK285" s="376"/>
      <c r="LFL285" s="376"/>
      <c r="LFM285" s="376"/>
      <c r="LFN285" s="376"/>
      <c r="LFO285" s="376"/>
      <c r="LFP285" s="376"/>
      <c r="LFQ285" s="376"/>
      <c r="LFR285" s="376"/>
      <c r="LFS285" s="376"/>
      <c r="LFT285" s="376"/>
      <c r="LFU285" s="376"/>
      <c r="LFV285" s="376"/>
      <c r="LFW285" s="376"/>
      <c r="LFX285" s="376"/>
      <c r="LFY285" s="376"/>
      <c r="LFZ285" s="376"/>
      <c r="LGA285" s="376"/>
      <c r="LGB285" s="376"/>
      <c r="LGC285" s="376"/>
      <c r="LGD285" s="376"/>
      <c r="LGE285" s="376"/>
      <c r="LGF285" s="376"/>
      <c r="LGG285" s="377"/>
      <c r="LGH285" s="377"/>
      <c r="LGI285" s="377"/>
      <c r="LGJ285" s="377"/>
      <c r="LGK285" s="377"/>
      <c r="LGL285" s="376"/>
      <c r="LGM285" s="376"/>
      <c r="LGN285" s="377"/>
      <c r="LGO285" s="377"/>
      <c r="LGP285" s="376"/>
      <c r="LGQ285" s="376"/>
      <c r="LGR285" s="377"/>
      <c r="LGS285" s="377"/>
      <c r="LGT285" s="376"/>
      <c r="LGU285" s="376"/>
      <c r="LGV285" s="376"/>
      <c r="LGW285" s="376"/>
      <c r="LGX285" s="376"/>
      <c r="LGY285" s="376"/>
      <c r="LGZ285" s="376"/>
      <c r="LHA285" s="377"/>
      <c r="LHB285" s="377"/>
      <c r="LHC285" s="376"/>
      <c r="LHD285" s="376"/>
      <c r="LHE285" s="377"/>
      <c r="LHF285" s="377"/>
      <c r="LHG285" s="376"/>
      <c r="LHH285" s="376"/>
      <c r="LHI285" s="376"/>
      <c r="LHJ285" s="376"/>
      <c r="LHK285" s="376"/>
      <c r="LHL285" s="370"/>
      <c r="LHM285" s="396"/>
      <c r="LHN285" s="376"/>
      <c r="LHO285" s="376"/>
      <c r="LHP285" s="376"/>
      <c r="LHQ285" s="376"/>
      <c r="LHR285" s="376"/>
      <c r="LHS285" s="376"/>
      <c r="LHT285" s="376"/>
      <c r="LHU285" s="375"/>
      <c r="LHV285" s="375"/>
      <c r="LHW285" s="375"/>
      <c r="LHX285" s="375"/>
      <c r="LHY285" s="375"/>
      <c r="LHZ285" s="375"/>
      <c r="LIA285" s="375"/>
      <c r="LIB285" s="375"/>
      <c r="LIC285" s="375"/>
      <c r="LID285" s="375"/>
      <c r="LIE285" s="375"/>
      <c r="LIF285" s="375"/>
      <c r="LIG285" s="375"/>
      <c r="LIH285" s="375"/>
      <c r="LII285" s="375"/>
      <c r="LIJ285" s="375"/>
      <c r="LIK285" s="375"/>
      <c r="LIL285" s="375"/>
      <c r="LIM285" s="375"/>
      <c r="LIN285" s="375"/>
      <c r="LIO285" s="375"/>
      <c r="LIP285" s="375"/>
      <c r="LIQ285" s="375"/>
      <c r="LIR285" s="375"/>
      <c r="LIS285" s="375"/>
      <c r="LIT285" s="375"/>
      <c r="LIU285" s="375"/>
      <c r="LIV285" s="375"/>
      <c r="LIW285" s="375"/>
      <c r="LIX285" s="375"/>
      <c r="LIY285" s="375"/>
      <c r="LIZ285" s="375"/>
      <c r="LJA285" s="375"/>
      <c r="LJB285" s="375"/>
      <c r="LJC285" s="375"/>
      <c r="LJD285" s="375"/>
      <c r="LJE285" s="375"/>
      <c r="LJF285" s="375"/>
      <c r="LJG285" s="375"/>
      <c r="LJH285" s="375"/>
      <c r="LJI285" s="375"/>
      <c r="LJJ285" s="375"/>
      <c r="LJK285" s="375"/>
      <c r="LJL285" s="375"/>
      <c r="LJM285" s="376"/>
      <c r="LJN285" s="376"/>
      <c r="LJO285" s="376"/>
      <c r="LJP285" s="376"/>
      <c r="LJQ285" s="376"/>
      <c r="LJR285" s="376"/>
      <c r="LJS285" s="376"/>
      <c r="LJT285" s="376"/>
      <c r="LJU285" s="376"/>
      <c r="LJV285" s="376"/>
      <c r="LJW285" s="376"/>
      <c r="LJX285" s="376"/>
      <c r="LJY285" s="376"/>
      <c r="LJZ285" s="376"/>
      <c r="LKA285" s="376"/>
      <c r="LKB285" s="376"/>
      <c r="LKC285" s="376"/>
      <c r="LKD285" s="376"/>
      <c r="LKE285" s="376"/>
      <c r="LKF285" s="376"/>
      <c r="LKG285" s="376"/>
      <c r="LKH285" s="376"/>
      <c r="LKI285" s="376"/>
      <c r="LKJ285" s="376"/>
      <c r="LKK285" s="377"/>
      <c r="LKL285" s="377"/>
      <c r="LKM285" s="377"/>
      <c r="LKN285" s="377"/>
      <c r="LKO285" s="377"/>
      <c r="LKP285" s="376"/>
      <c r="LKQ285" s="376"/>
      <c r="LKR285" s="377"/>
      <c r="LKS285" s="377"/>
      <c r="LKT285" s="376"/>
      <c r="LKU285" s="376"/>
      <c r="LKV285" s="377"/>
      <c r="LKW285" s="377"/>
      <c r="LKX285" s="376"/>
      <c r="LKY285" s="376"/>
      <c r="LKZ285" s="376"/>
      <c r="LLA285" s="376"/>
      <c r="LLB285" s="376"/>
      <c r="LLC285" s="376"/>
      <c r="LLD285" s="376"/>
      <c r="LLE285" s="377"/>
      <c r="LLF285" s="377"/>
      <c r="LLG285" s="376"/>
      <c r="LLH285" s="376"/>
      <c r="LLI285" s="377"/>
      <c r="LLJ285" s="377"/>
      <c r="LLK285" s="376"/>
      <c r="LLL285" s="376"/>
      <c r="LLM285" s="376"/>
      <c r="LLN285" s="376"/>
      <c r="LLO285" s="376"/>
      <c r="LLP285" s="370"/>
      <c r="LLQ285" s="396"/>
      <c r="LLR285" s="376"/>
      <c r="LLS285" s="376"/>
      <c r="LLT285" s="376"/>
      <c r="LLU285" s="376"/>
      <c r="LLV285" s="376"/>
      <c r="LLW285" s="376"/>
      <c r="LLX285" s="376"/>
      <c r="LLY285" s="375"/>
      <c r="LLZ285" s="375"/>
      <c r="LMA285" s="375"/>
      <c r="LMB285" s="375"/>
      <c r="LMC285" s="375"/>
      <c r="LMD285" s="375"/>
      <c r="LME285" s="375"/>
      <c r="LMF285" s="375"/>
      <c r="LMG285" s="375"/>
      <c r="LMH285" s="375"/>
      <c r="LMI285" s="375"/>
      <c r="LMJ285" s="375"/>
      <c r="LMK285" s="375"/>
      <c r="LML285" s="375"/>
      <c r="LMM285" s="375"/>
      <c r="LMN285" s="375"/>
      <c r="LMO285" s="375"/>
      <c r="LMP285" s="375"/>
      <c r="LMQ285" s="375"/>
      <c r="LMR285" s="375"/>
      <c r="LMS285" s="375"/>
      <c r="LMT285" s="375"/>
      <c r="LMU285" s="375"/>
      <c r="LMV285" s="375"/>
      <c r="LMW285" s="375"/>
      <c r="LMX285" s="375"/>
      <c r="LMY285" s="375"/>
      <c r="LMZ285" s="375"/>
      <c r="LNA285" s="375"/>
      <c r="LNB285" s="375"/>
      <c r="LNC285" s="375"/>
      <c r="LND285" s="375"/>
      <c r="LNE285" s="375"/>
      <c r="LNF285" s="375"/>
      <c r="LNG285" s="375"/>
      <c r="LNH285" s="375"/>
      <c r="LNI285" s="375"/>
      <c r="LNJ285" s="375"/>
      <c r="LNK285" s="375"/>
      <c r="LNL285" s="375"/>
      <c r="LNM285" s="375"/>
      <c r="LNN285" s="375"/>
      <c r="LNO285" s="375"/>
      <c r="LNP285" s="375"/>
      <c r="LNQ285" s="376"/>
      <c r="LNR285" s="376"/>
      <c r="LNS285" s="376"/>
      <c r="LNT285" s="376"/>
      <c r="LNU285" s="376"/>
      <c r="LNV285" s="376"/>
      <c r="LNW285" s="376"/>
      <c r="LNX285" s="376"/>
      <c r="LNY285" s="376"/>
      <c r="LNZ285" s="376"/>
      <c r="LOA285" s="376"/>
      <c r="LOB285" s="376"/>
      <c r="LOC285" s="376"/>
      <c r="LOD285" s="376"/>
      <c r="LOE285" s="376"/>
      <c r="LOF285" s="376"/>
      <c r="LOG285" s="376"/>
      <c r="LOH285" s="376"/>
      <c r="LOI285" s="376"/>
      <c r="LOJ285" s="376"/>
      <c r="LOK285" s="376"/>
      <c r="LOL285" s="376"/>
      <c r="LOM285" s="376"/>
      <c r="LON285" s="376"/>
      <c r="LOO285" s="377"/>
      <c r="LOP285" s="377"/>
      <c r="LOQ285" s="377"/>
      <c r="LOR285" s="377"/>
      <c r="LOS285" s="377"/>
      <c r="LOT285" s="376"/>
      <c r="LOU285" s="376"/>
      <c r="LOV285" s="377"/>
      <c r="LOW285" s="377"/>
      <c r="LOX285" s="376"/>
      <c r="LOY285" s="376"/>
      <c r="LOZ285" s="377"/>
      <c r="LPA285" s="377"/>
      <c r="LPB285" s="376"/>
      <c r="LPC285" s="376"/>
      <c r="LPD285" s="376"/>
      <c r="LPE285" s="376"/>
      <c r="LPF285" s="376"/>
      <c r="LPG285" s="376"/>
      <c r="LPH285" s="376"/>
      <c r="LPI285" s="377"/>
      <c r="LPJ285" s="377"/>
      <c r="LPK285" s="376"/>
      <c r="LPL285" s="376"/>
      <c r="LPM285" s="377"/>
      <c r="LPN285" s="377"/>
      <c r="LPO285" s="376"/>
      <c r="LPP285" s="376"/>
      <c r="LPQ285" s="376"/>
      <c r="LPR285" s="376"/>
      <c r="LPS285" s="376"/>
      <c r="LPT285" s="370"/>
      <c r="LPU285" s="396"/>
      <c r="LPV285" s="376"/>
      <c r="LPW285" s="376"/>
      <c r="LPX285" s="376"/>
      <c r="LPY285" s="376"/>
      <c r="LPZ285" s="376"/>
      <c r="LQA285" s="376"/>
      <c r="LQB285" s="376"/>
      <c r="LQC285" s="375"/>
      <c r="LQD285" s="375"/>
      <c r="LQE285" s="375"/>
      <c r="LQF285" s="375"/>
      <c r="LQG285" s="375"/>
      <c r="LQH285" s="375"/>
      <c r="LQI285" s="375"/>
      <c r="LQJ285" s="375"/>
      <c r="LQK285" s="375"/>
      <c r="LQL285" s="375"/>
      <c r="LQM285" s="375"/>
      <c r="LQN285" s="375"/>
      <c r="LQO285" s="375"/>
      <c r="LQP285" s="375"/>
      <c r="LQQ285" s="375"/>
      <c r="LQR285" s="375"/>
      <c r="LQS285" s="375"/>
      <c r="LQT285" s="375"/>
      <c r="LQU285" s="375"/>
      <c r="LQV285" s="375"/>
      <c r="LQW285" s="375"/>
      <c r="LQX285" s="375"/>
      <c r="LQY285" s="375"/>
      <c r="LQZ285" s="375"/>
      <c r="LRA285" s="375"/>
      <c r="LRB285" s="375"/>
      <c r="LRC285" s="375"/>
      <c r="LRD285" s="375"/>
      <c r="LRE285" s="375"/>
      <c r="LRF285" s="375"/>
      <c r="LRG285" s="375"/>
      <c r="LRH285" s="375"/>
      <c r="LRI285" s="375"/>
      <c r="LRJ285" s="375"/>
      <c r="LRK285" s="375"/>
      <c r="LRL285" s="375"/>
      <c r="LRM285" s="375"/>
      <c r="LRN285" s="375"/>
      <c r="LRO285" s="375"/>
      <c r="LRP285" s="375"/>
      <c r="LRQ285" s="375"/>
      <c r="LRR285" s="375"/>
      <c r="LRS285" s="375"/>
      <c r="LRT285" s="375"/>
      <c r="LRU285" s="376"/>
      <c r="LRV285" s="376"/>
      <c r="LRW285" s="376"/>
      <c r="LRX285" s="376"/>
      <c r="LRY285" s="376"/>
      <c r="LRZ285" s="376"/>
      <c r="LSA285" s="376"/>
      <c r="LSB285" s="376"/>
      <c r="LSC285" s="376"/>
      <c r="LSD285" s="376"/>
      <c r="LSE285" s="376"/>
      <c r="LSF285" s="376"/>
      <c r="LSG285" s="376"/>
      <c r="LSH285" s="376"/>
      <c r="LSI285" s="376"/>
      <c r="LSJ285" s="376"/>
      <c r="LSK285" s="376"/>
      <c r="LSL285" s="376"/>
      <c r="LSM285" s="376"/>
      <c r="LSN285" s="376"/>
      <c r="LSO285" s="376"/>
      <c r="LSP285" s="376"/>
      <c r="LSQ285" s="376"/>
      <c r="LSR285" s="376"/>
      <c r="LSS285" s="377"/>
      <c r="LST285" s="377"/>
      <c r="LSU285" s="377"/>
      <c r="LSV285" s="377"/>
      <c r="LSW285" s="377"/>
      <c r="LSX285" s="376"/>
      <c r="LSY285" s="376"/>
      <c r="LSZ285" s="377"/>
      <c r="LTA285" s="377"/>
      <c r="LTB285" s="376"/>
      <c r="LTC285" s="376"/>
      <c r="LTD285" s="377"/>
      <c r="LTE285" s="377"/>
      <c r="LTF285" s="376"/>
      <c r="LTG285" s="376"/>
      <c r="LTH285" s="376"/>
      <c r="LTI285" s="376"/>
      <c r="LTJ285" s="376"/>
      <c r="LTK285" s="376"/>
      <c r="LTL285" s="376"/>
      <c r="LTM285" s="377"/>
      <c r="LTN285" s="377"/>
      <c r="LTO285" s="376"/>
      <c r="LTP285" s="376"/>
      <c r="LTQ285" s="377"/>
      <c r="LTR285" s="377"/>
      <c r="LTS285" s="376"/>
      <c r="LTT285" s="376"/>
      <c r="LTU285" s="376"/>
      <c r="LTV285" s="376"/>
      <c r="LTW285" s="376"/>
      <c r="LTX285" s="370"/>
      <c r="LTY285" s="396"/>
      <c r="LTZ285" s="376"/>
      <c r="LUA285" s="376"/>
      <c r="LUB285" s="376"/>
      <c r="LUC285" s="376"/>
      <c r="LUD285" s="376"/>
      <c r="LUE285" s="376"/>
      <c r="LUF285" s="376"/>
      <c r="LUG285" s="375"/>
      <c r="LUH285" s="375"/>
      <c r="LUI285" s="375"/>
      <c r="LUJ285" s="375"/>
      <c r="LUK285" s="375"/>
      <c r="LUL285" s="375"/>
      <c r="LUM285" s="375"/>
      <c r="LUN285" s="375"/>
      <c r="LUO285" s="375"/>
      <c r="LUP285" s="375"/>
      <c r="LUQ285" s="375"/>
      <c r="LUR285" s="375"/>
      <c r="LUS285" s="375"/>
      <c r="LUT285" s="375"/>
      <c r="LUU285" s="375"/>
      <c r="LUV285" s="375"/>
      <c r="LUW285" s="375"/>
      <c r="LUX285" s="375"/>
      <c r="LUY285" s="375"/>
      <c r="LUZ285" s="375"/>
      <c r="LVA285" s="375"/>
      <c r="LVB285" s="375"/>
      <c r="LVC285" s="375"/>
      <c r="LVD285" s="375"/>
      <c r="LVE285" s="375"/>
      <c r="LVF285" s="375"/>
      <c r="LVG285" s="375"/>
      <c r="LVH285" s="375"/>
      <c r="LVI285" s="375"/>
      <c r="LVJ285" s="375"/>
      <c r="LVK285" s="375"/>
      <c r="LVL285" s="375"/>
      <c r="LVM285" s="375"/>
      <c r="LVN285" s="375"/>
      <c r="LVO285" s="375"/>
      <c r="LVP285" s="375"/>
      <c r="LVQ285" s="375"/>
      <c r="LVR285" s="375"/>
      <c r="LVS285" s="375"/>
      <c r="LVT285" s="375"/>
      <c r="LVU285" s="375"/>
      <c r="LVV285" s="375"/>
      <c r="LVW285" s="375"/>
      <c r="LVX285" s="375"/>
      <c r="LVY285" s="376"/>
      <c r="LVZ285" s="376"/>
      <c r="LWA285" s="376"/>
      <c r="LWB285" s="376"/>
      <c r="LWC285" s="376"/>
      <c r="LWD285" s="376"/>
      <c r="LWE285" s="376"/>
      <c r="LWF285" s="376"/>
      <c r="LWG285" s="376"/>
      <c r="LWH285" s="376"/>
      <c r="LWI285" s="376"/>
      <c r="LWJ285" s="376"/>
      <c r="LWK285" s="376"/>
      <c r="LWL285" s="376"/>
      <c r="LWM285" s="376"/>
      <c r="LWN285" s="376"/>
      <c r="LWO285" s="376"/>
      <c r="LWP285" s="376"/>
      <c r="LWQ285" s="376"/>
      <c r="LWR285" s="376"/>
      <c r="LWS285" s="376"/>
      <c r="LWT285" s="376"/>
      <c r="LWU285" s="376"/>
      <c r="LWV285" s="376"/>
      <c r="LWW285" s="377"/>
      <c r="LWX285" s="377"/>
      <c r="LWY285" s="377"/>
      <c r="LWZ285" s="377"/>
      <c r="LXA285" s="377"/>
      <c r="LXB285" s="376"/>
      <c r="LXC285" s="376"/>
      <c r="LXD285" s="377"/>
      <c r="LXE285" s="377"/>
      <c r="LXF285" s="376"/>
      <c r="LXG285" s="376"/>
      <c r="LXH285" s="377"/>
      <c r="LXI285" s="377"/>
      <c r="LXJ285" s="376"/>
      <c r="LXK285" s="376"/>
      <c r="LXL285" s="376"/>
      <c r="LXM285" s="376"/>
      <c r="LXN285" s="376"/>
      <c r="LXO285" s="376"/>
      <c r="LXP285" s="376"/>
      <c r="LXQ285" s="377"/>
      <c r="LXR285" s="377"/>
      <c r="LXS285" s="376"/>
      <c r="LXT285" s="376"/>
      <c r="LXU285" s="377"/>
      <c r="LXV285" s="377"/>
      <c r="LXW285" s="376"/>
      <c r="LXX285" s="376"/>
      <c r="LXY285" s="376"/>
      <c r="LXZ285" s="376"/>
      <c r="LYA285" s="376"/>
      <c r="LYB285" s="370"/>
      <c r="LYC285" s="396"/>
      <c r="LYD285" s="376"/>
      <c r="LYE285" s="376"/>
      <c r="LYF285" s="376"/>
      <c r="LYG285" s="376"/>
      <c r="LYH285" s="376"/>
      <c r="LYI285" s="376"/>
      <c r="LYJ285" s="376"/>
      <c r="LYK285" s="375"/>
      <c r="LYL285" s="375"/>
      <c r="LYM285" s="375"/>
      <c r="LYN285" s="375"/>
      <c r="LYO285" s="375"/>
      <c r="LYP285" s="375"/>
      <c r="LYQ285" s="375"/>
      <c r="LYR285" s="375"/>
      <c r="LYS285" s="375"/>
      <c r="LYT285" s="375"/>
      <c r="LYU285" s="375"/>
      <c r="LYV285" s="375"/>
      <c r="LYW285" s="375"/>
      <c r="LYX285" s="375"/>
      <c r="LYY285" s="375"/>
      <c r="LYZ285" s="375"/>
      <c r="LZA285" s="375"/>
      <c r="LZB285" s="375"/>
      <c r="LZC285" s="375"/>
      <c r="LZD285" s="375"/>
      <c r="LZE285" s="375"/>
      <c r="LZF285" s="375"/>
      <c r="LZG285" s="375"/>
      <c r="LZH285" s="375"/>
      <c r="LZI285" s="375"/>
      <c r="LZJ285" s="375"/>
      <c r="LZK285" s="375"/>
      <c r="LZL285" s="375"/>
      <c r="LZM285" s="375"/>
      <c r="LZN285" s="375"/>
      <c r="LZO285" s="375"/>
      <c r="LZP285" s="375"/>
      <c r="LZQ285" s="375"/>
      <c r="LZR285" s="375"/>
      <c r="LZS285" s="375"/>
      <c r="LZT285" s="375"/>
      <c r="LZU285" s="375"/>
      <c r="LZV285" s="375"/>
      <c r="LZW285" s="375"/>
      <c r="LZX285" s="375"/>
      <c r="LZY285" s="375"/>
      <c r="LZZ285" s="375"/>
      <c r="MAA285" s="375"/>
      <c r="MAB285" s="375"/>
      <c r="MAC285" s="376"/>
      <c r="MAD285" s="376"/>
      <c r="MAE285" s="376"/>
      <c r="MAF285" s="376"/>
      <c r="MAG285" s="376"/>
      <c r="MAH285" s="376"/>
      <c r="MAI285" s="376"/>
      <c r="MAJ285" s="376"/>
      <c r="MAK285" s="376"/>
      <c r="MAL285" s="376"/>
      <c r="MAM285" s="376"/>
      <c r="MAN285" s="376"/>
      <c r="MAO285" s="376"/>
      <c r="MAP285" s="376"/>
      <c r="MAQ285" s="376"/>
      <c r="MAR285" s="376"/>
      <c r="MAS285" s="376"/>
      <c r="MAT285" s="376"/>
      <c r="MAU285" s="376"/>
      <c r="MAV285" s="376"/>
      <c r="MAW285" s="376"/>
      <c r="MAX285" s="376"/>
      <c r="MAY285" s="376"/>
      <c r="MAZ285" s="376"/>
      <c r="MBA285" s="377"/>
      <c r="MBB285" s="377"/>
      <c r="MBC285" s="377"/>
      <c r="MBD285" s="377"/>
      <c r="MBE285" s="377"/>
      <c r="MBF285" s="376"/>
      <c r="MBG285" s="376"/>
      <c r="MBH285" s="377"/>
      <c r="MBI285" s="377"/>
      <c r="MBJ285" s="376"/>
      <c r="MBK285" s="376"/>
      <c r="MBL285" s="377"/>
      <c r="MBM285" s="377"/>
      <c r="MBN285" s="376"/>
      <c r="MBO285" s="376"/>
      <c r="MBP285" s="376"/>
      <c r="MBQ285" s="376"/>
      <c r="MBR285" s="376"/>
      <c r="MBS285" s="376"/>
      <c r="MBT285" s="376"/>
      <c r="MBU285" s="377"/>
      <c r="MBV285" s="377"/>
      <c r="MBW285" s="376"/>
      <c r="MBX285" s="376"/>
      <c r="MBY285" s="377"/>
      <c r="MBZ285" s="377"/>
      <c r="MCA285" s="376"/>
      <c r="MCB285" s="376"/>
      <c r="MCC285" s="376"/>
      <c r="MCD285" s="376"/>
      <c r="MCE285" s="376"/>
      <c r="MCF285" s="370"/>
      <c r="MCG285" s="396"/>
      <c r="MCH285" s="376"/>
      <c r="MCI285" s="376"/>
      <c r="MCJ285" s="376"/>
      <c r="MCK285" s="376"/>
      <c r="MCL285" s="376"/>
      <c r="MCM285" s="376"/>
      <c r="MCN285" s="376"/>
      <c r="MCO285" s="375"/>
      <c r="MCP285" s="375"/>
      <c r="MCQ285" s="375"/>
      <c r="MCR285" s="375"/>
      <c r="MCS285" s="375"/>
      <c r="MCT285" s="375"/>
      <c r="MCU285" s="375"/>
      <c r="MCV285" s="375"/>
      <c r="MCW285" s="375"/>
      <c r="MCX285" s="375"/>
      <c r="MCY285" s="375"/>
      <c r="MCZ285" s="375"/>
      <c r="MDA285" s="375"/>
      <c r="MDB285" s="375"/>
      <c r="MDC285" s="375"/>
      <c r="MDD285" s="375"/>
      <c r="MDE285" s="375"/>
      <c r="MDF285" s="375"/>
      <c r="MDG285" s="375"/>
      <c r="MDH285" s="375"/>
      <c r="MDI285" s="375"/>
      <c r="MDJ285" s="375"/>
      <c r="MDK285" s="375"/>
      <c r="MDL285" s="375"/>
      <c r="MDM285" s="375"/>
      <c r="MDN285" s="375"/>
      <c r="MDO285" s="375"/>
      <c r="MDP285" s="375"/>
      <c r="MDQ285" s="375"/>
      <c r="MDR285" s="375"/>
      <c r="MDS285" s="375"/>
      <c r="MDT285" s="375"/>
      <c r="MDU285" s="375"/>
      <c r="MDV285" s="375"/>
      <c r="MDW285" s="375"/>
      <c r="MDX285" s="375"/>
      <c r="MDY285" s="375"/>
      <c r="MDZ285" s="375"/>
      <c r="MEA285" s="375"/>
      <c r="MEB285" s="375"/>
      <c r="MEC285" s="375"/>
      <c r="MED285" s="375"/>
      <c r="MEE285" s="375"/>
      <c r="MEF285" s="375"/>
      <c r="MEG285" s="376"/>
      <c r="MEH285" s="376"/>
      <c r="MEI285" s="376"/>
      <c r="MEJ285" s="376"/>
      <c r="MEK285" s="376"/>
      <c r="MEL285" s="376"/>
      <c r="MEM285" s="376"/>
      <c r="MEN285" s="376"/>
      <c r="MEO285" s="376"/>
      <c r="MEP285" s="376"/>
      <c r="MEQ285" s="376"/>
      <c r="MER285" s="376"/>
      <c r="MES285" s="376"/>
      <c r="MET285" s="376"/>
      <c r="MEU285" s="376"/>
      <c r="MEV285" s="376"/>
      <c r="MEW285" s="376"/>
      <c r="MEX285" s="376"/>
      <c r="MEY285" s="376"/>
      <c r="MEZ285" s="376"/>
      <c r="MFA285" s="376"/>
      <c r="MFB285" s="376"/>
      <c r="MFC285" s="376"/>
      <c r="MFD285" s="376"/>
      <c r="MFE285" s="377"/>
      <c r="MFF285" s="377"/>
      <c r="MFG285" s="377"/>
      <c r="MFH285" s="377"/>
      <c r="MFI285" s="377"/>
      <c r="MFJ285" s="376"/>
      <c r="MFK285" s="376"/>
      <c r="MFL285" s="377"/>
      <c r="MFM285" s="377"/>
      <c r="MFN285" s="376"/>
      <c r="MFO285" s="376"/>
      <c r="MFP285" s="377"/>
      <c r="MFQ285" s="377"/>
      <c r="MFR285" s="376"/>
      <c r="MFS285" s="376"/>
      <c r="MFT285" s="376"/>
      <c r="MFU285" s="376"/>
      <c r="MFV285" s="376"/>
      <c r="MFW285" s="376"/>
      <c r="MFX285" s="376"/>
      <c r="MFY285" s="377"/>
      <c r="MFZ285" s="377"/>
      <c r="MGA285" s="376"/>
      <c r="MGB285" s="376"/>
      <c r="MGC285" s="377"/>
      <c r="MGD285" s="377"/>
      <c r="MGE285" s="376"/>
      <c r="MGF285" s="376"/>
      <c r="MGG285" s="376"/>
      <c r="MGH285" s="376"/>
      <c r="MGI285" s="376"/>
      <c r="MGJ285" s="370"/>
      <c r="MGK285" s="396"/>
      <c r="MGL285" s="376"/>
      <c r="MGM285" s="376"/>
      <c r="MGN285" s="376"/>
      <c r="MGO285" s="376"/>
      <c r="MGP285" s="376"/>
      <c r="MGQ285" s="376"/>
      <c r="MGR285" s="376"/>
      <c r="MGS285" s="375"/>
      <c r="MGT285" s="375"/>
      <c r="MGU285" s="375"/>
      <c r="MGV285" s="375"/>
      <c r="MGW285" s="375"/>
      <c r="MGX285" s="375"/>
      <c r="MGY285" s="375"/>
      <c r="MGZ285" s="375"/>
      <c r="MHA285" s="375"/>
      <c r="MHB285" s="375"/>
      <c r="MHC285" s="375"/>
      <c r="MHD285" s="375"/>
      <c r="MHE285" s="375"/>
      <c r="MHF285" s="375"/>
      <c r="MHG285" s="375"/>
      <c r="MHH285" s="375"/>
      <c r="MHI285" s="375"/>
      <c r="MHJ285" s="375"/>
      <c r="MHK285" s="375"/>
      <c r="MHL285" s="375"/>
      <c r="MHM285" s="375"/>
      <c r="MHN285" s="375"/>
      <c r="MHO285" s="375"/>
      <c r="MHP285" s="375"/>
      <c r="MHQ285" s="375"/>
      <c r="MHR285" s="375"/>
      <c r="MHS285" s="375"/>
      <c r="MHT285" s="375"/>
      <c r="MHU285" s="375"/>
      <c r="MHV285" s="375"/>
      <c r="MHW285" s="375"/>
      <c r="MHX285" s="375"/>
      <c r="MHY285" s="375"/>
      <c r="MHZ285" s="375"/>
      <c r="MIA285" s="375"/>
      <c r="MIB285" s="375"/>
      <c r="MIC285" s="375"/>
      <c r="MID285" s="375"/>
      <c r="MIE285" s="375"/>
      <c r="MIF285" s="375"/>
      <c r="MIG285" s="375"/>
      <c r="MIH285" s="375"/>
      <c r="MII285" s="375"/>
      <c r="MIJ285" s="375"/>
      <c r="MIK285" s="376"/>
      <c r="MIL285" s="376"/>
      <c r="MIM285" s="376"/>
      <c r="MIN285" s="376"/>
      <c r="MIO285" s="376"/>
      <c r="MIP285" s="376"/>
      <c r="MIQ285" s="376"/>
      <c r="MIR285" s="376"/>
      <c r="MIS285" s="376"/>
      <c r="MIT285" s="376"/>
      <c r="MIU285" s="376"/>
      <c r="MIV285" s="376"/>
      <c r="MIW285" s="376"/>
      <c r="MIX285" s="376"/>
      <c r="MIY285" s="376"/>
      <c r="MIZ285" s="376"/>
      <c r="MJA285" s="376"/>
      <c r="MJB285" s="376"/>
      <c r="MJC285" s="376"/>
      <c r="MJD285" s="376"/>
      <c r="MJE285" s="376"/>
      <c r="MJF285" s="376"/>
      <c r="MJG285" s="376"/>
      <c r="MJH285" s="376"/>
      <c r="MJI285" s="377"/>
      <c r="MJJ285" s="377"/>
      <c r="MJK285" s="377"/>
      <c r="MJL285" s="377"/>
      <c r="MJM285" s="377"/>
      <c r="MJN285" s="376"/>
      <c r="MJO285" s="376"/>
      <c r="MJP285" s="377"/>
      <c r="MJQ285" s="377"/>
      <c r="MJR285" s="376"/>
      <c r="MJS285" s="376"/>
      <c r="MJT285" s="377"/>
      <c r="MJU285" s="377"/>
      <c r="MJV285" s="376"/>
      <c r="MJW285" s="376"/>
      <c r="MJX285" s="376"/>
      <c r="MJY285" s="376"/>
      <c r="MJZ285" s="376"/>
      <c r="MKA285" s="376"/>
      <c r="MKB285" s="376"/>
      <c r="MKC285" s="377"/>
      <c r="MKD285" s="377"/>
      <c r="MKE285" s="376"/>
      <c r="MKF285" s="376"/>
      <c r="MKG285" s="377"/>
      <c r="MKH285" s="377"/>
      <c r="MKI285" s="376"/>
      <c r="MKJ285" s="376"/>
      <c r="MKK285" s="376"/>
      <c r="MKL285" s="376"/>
      <c r="MKM285" s="376"/>
      <c r="MKN285" s="370"/>
      <c r="MKO285" s="396"/>
      <c r="MKP285" s="376"/>
      <c r="MKQ285" s="376"/>
      <c r="MKR285" s="376"/>
      <c r="MKS285" s="376"/>
      <c r="MKT285" s="376"/>
      <c r="MKU285" s="376"/>
      <c r="MKV285" s="376"/>
      <c r="MKW285" s="375"/>
      <c r="MKX285" s="375"/>
      <c r="MKY285" s="375"/>
      <c r="MKZ285" s="375"/>
      <c r="MLA285" s="375"/>
      <c r="MLB285" s="375"/>
      <c r="MLC285" s="375"/>
      <c r="MLD285" s="375"/>
      <c r="MLE285" s="375"/>
      <c r="MLF285" s="375"/>
      <c r="MLG285" s="375"/>
      <c r="MLH285" s="375"/>
      <c r="MLI285" s="375"/>
      <c r="MLJ285" s="375"/>
      <c r="MLK285" s="375"/>
      <c r="MLL285" s="375"/>
      <c r="MLM285" s="375"/>
      <c r="MLN285" s="375"/>
      <c r="MLO285" s="375"/>
      <c r="MLP285" s="375"/>
      <c r="MLQ285" s="375"/>
      <c r="MLR285" s="375"/>
      <c r="MLS285" s="375"/>
      <c r="MLT285" s="375"/>
      <c r="MLU285" s="375"/>
      <c r="MLV285" s="375"/>
      <c r="MLW285" s="375"/>
      <c r="MLX285" s="375"/>
      <c r="MLY285" s="375"/>
      <c r="MLZ285" s="375"/>
      <c r="MMA285" s="375"/>
      <c r="MMB285" s="375"/>
      <c r="MMC285" s="375"/>
      <c r="MMD285" s="375"/>
      <c r="MME285" s="375"/>
      <c r="MMF285" s="375"/>
      <c r="MMG285" s="375"/>
      <c r="MMH285" s="375"/>
      <c r="MMI285" s="375"/>
      <c r="MMJ285" s="375"/>
      <c r="MMK285" s="375"/>
      <c r="MML285" s="375"/>
      <c r="MMM285" s="375"/>
      <c r="MMN285" s="375"/>
      <c r="MMO285" s="376"/>
      <c r="MMP285" s="376"/>
      <c r="MMQ285" s="376"/>
      <c r="MMR285" s="376"/>
      <c r="MMS285" s="376"/>
      <c r="MMT285" s="376"/>
      <c r="MMU285" s="376"/>
      <c r="MMV285" s="376"/>
      <c r="MMW285" s="376"/>
      <c r="MMX285" s="376"/>
      <c r="MMY285" s="376"/>
      <c r="MMZ285" s="376"/>
      <c r="MNA285" s="376"/>
      <c r="MNB285" s="376"/>
      <c r="MNC285" s="376"/>
      <c r="MND285" s="376"/>
      <c r="MNE285" s="376"/>
      <c r="MNF285" s="376"/>
      <c r="MNG285" s="376"/>
      <c r="MNH285" s="376"/>
      <c r="MNI285" s="376"/>
      <c r="MNJ285" s="376"/>
      <c r="MNK285" s="376"/>
      <c r="MNL285" s="376"/>
      <c r="MNM285" s="377"/>
      <c r="MNN285" s="377"/>
      <c r="MNO285" s="377"/>
      <c r="MNP285" s="377"/>
      <c r="MNQ285" s="377"/>
      <c r="MNR285" s="376"/>
      <c r="MNS285" s="376"/>
      <c r="MNT285" s="377"/>
      <c r="MNU285" s="377"/>
      <c r="MNV285" s="376"/>
      <c r="MNW285" s="376"/>
      <c r="MNX285" s="377"/>
      <c r="MNY285" s="377"/>
      <c r="MNZ285" s="376"/>
      <c r="MOA285" s="376"/>
      <c r="MOB285" s="376"/>
      <c r="MOC285" s="376"/>
      <c r="MOD285" s="376"/>
      <c r="MOE285" s="376"/>
      <c r="MOF285" s="376"/>
      <c r="MOG285" s="377"/>
      <c r="MOH285" s="377"/>
      <c r="MOI285" s="376"/>
      <c r="MOJ285" s="376"/>
      <c r="MOK285" s="377"/>
      <c r="MOL285" s="377"/>
      <c r="MOM285" s="376"/>
      <c r="MON285" s="376"/>
      <c r="MOO285" s="376"/>
      <c r="MOP285" s="376"/>
      <c r="MOQ285" s="376"/>
      <c r="MOR285" s="370"/>
      <c r="MOS285" s="396"/>
      <c r="MOT285" s="376"/>
      <c r="MOU285" s="376"/>
      <c r="MOV285" s="376"/>
      <c r="MOW285" s="376"/>
      <c r="MOX285" s="376"/>
      <c r="MOY285" s="376"/>
      <c r="MOZ285" s="376"/>
      <c r="MPA285" s="375"/>
      <c r="MPB285" s="375"/>
      <c r="MPC285" s="375"/>
      <c r="MPD285" s="375"/>
      <c r="MPE285" s="375"/>
      <c r="MPF285" s="375"/>
      <c r="MPG285" s="375"/>
      <c r="MPH285" s="375"/>
      <c r="MPI285" s="375"/>
      <c r="MPJ285" s="375"/>
      <c r="MPK285" s="375"/>
      <c r="MPL285" s="375"/>
      <c r="MPM285" s="375"/>
      <c r="MPN285" s="375"/>
      <c r="MPO285" s="375"/>
      <c r="MPP285" s="375"/>
      <c r="MPQ285" s="375"/>
      <c r="MPR285" s="375"/>
      <c r="MPS285" s="375"/>
      <c r="MPT285" s="375"/>
      <c r="MPU285" s="375"/>
      <c r="MPV285" s="375"/>
      <c r="MPW285" s="375"/>
      <c r="MPX285" s="375"/>
      <c r="MPY285" s="375"/>
      <c r="MPZ285" s="375"/>
      <c r="MQA285" s="375"/>
      <c r="MQB285" s="375"/>
      <c r="MQC285" s="375"/>
      <c r="MQD285" s="375"/>
      <c r="MQE285" s="375"/>
      <c r="MQF285" s="375"/>
      <c r="MQG285" s="375"/>
      <c r="MQH285" s="375"/>
      <c r="MQI285" s="375"/>
      <c r="MQJ285" s="375"/>
      <c r="MQK285" s="375"/>
      <c r="MQL285" s="375"/>
      <c r="MQM285" s="375"/>
      <c r="MQN285" s="375"/>
      <c r="MQO285" s="375"/>
      <c r="MQP285" s="375"/>
      <c r="MQQ285" s="375"/>
      <c r="MQR285" s="375"/>
      <c r="MQS285" s="376"/>
      <c r="MQT285" s="376"/>
      <c r="MQU285" s="376"/>
      <c r="MQV285" s="376"/>
      <c r="MQW285" s="376"/>
      <c r="MQX285" s="376"/>
      <c r="MQY285" s="376"/>
      <c r="MQZ285" s="376"/>
      <c r="MRA285" s="376"/>
      <c r="MRB285" s="376"/>
      <c r="MRC285" s="376"/>
      <c r="MRD285" s="376"/>
      <c r="MRE285" s="376"/>
      <c r="MRF285" s="376"/>
      <c r="MRG285" s="376"/>
      <c r="MRH285" s="376"/>
      <c r="MRI285" s="376"/>
      <c r="MRJ285" s="376"/>
      <c r="MRK285" s="376"/>
      <c r="MRL285" s="376"/>
      <c r="MRM285" s="376"/>
      <c r="MRN285" s="376"/>
      <c r="MRO285" s="376"/>
      <c r="MRP285" s="376"/>
      <c r="MRQ285" s="377"/>
      <c r="MRR285" s="377"/>
      <c r="MRS285" s="377"/>
      <c r="MRT285" s="377"/>
      <c r="MRU285" s="377"/>
      <c r="MRV285" s="376"/>
      <c r="MRW285" s="376"/>
      <c r="MRX285" s="377"/>
      <c r="MRY285" s="377"/>
      <c r="MRZ285" s="376"/>
      <c r="MSA285" s="376"/>
      <c r="MSB285" s="377"/>
      <c r="MSC285" s="377"/>
      <c r="MSD285" s="376"/>
      <c r="MSE285" s="376"/>
      <c r="MSF285" s="376"/>
      <c r="MSG285" s="376"/>
      <c r="MSH285" s="376"/>
      <c r="MSI285" s="376"/>
      <c r="MSJ285" s="376"/>
      <c r="MSK285" s="377"/>
      <c r="MSL285" s="377"/>
      <c r="MSM285" s="376"/>
      <c r="MSN285" s="376"/>
      <c r="MSO285" s="377"/>
      <c r="MSP285" s="377"/>
      <c r="MSQ285" s="376"/>
      <c r="MSR285" s="376"/>
      <c r="MSS285" s="376"/>
      <c r="MST285" s="376"/>
      <c r="MSU285" s="376"/>
      <c r="MSV285" s="370"/>
      <c r="MSW285" s="396"/>
      <c r="MSX285" s="376"/>
      <c r="MSY285" s="376"/>
      <c r="MSZ285" s="376"/>
      <c r="MTA285" s="376"/>
      <c r="MTB285" s="376"/>
      <c r="MTC285" s="376"/>
      <c r="MTD285" s="376"/>
      <c r="MTE285" s="375"/>
      <c r="MTF285" s="375"/>
      <c r="MTG285" s="375"/>
      <c r="MTH285" s="375"/>
      <c r="MTI285" s="375"/>
      <c r="MTJ285" s="375"/>
      <c r="MTK285" s="375"/>
      <c r="MTL285" s="375"/>
      <c r="MTM285" s="375"/>
      <c r="MTN285" s="375"/>
      <c r="MTO285" s="375"/>
      <c r="MTP285" s="375"/>
      <c r="MTQ285" s="375"/>
      <c r="MTR285" s="375"/>
      <c r="MTS285" s="375"/>
      <c r="MTT285" s="375"/>
      <c r="MTU285" s="375"/>
      <c r="MTV285" s="375"/>
      <c r="MTW285" s="375"/>
      <c r="MTX285" s="375"/>
      <c r="MTY285" s="375"/>
      <c r="MTZ285" s="375"/>
      <c r="MUA285" s="375"/>
      <c r="MUB285" s="375"/>
      <c r="MUC285" s="375"/>
      <c r="MUD285" s="375"/>
      <c r="MUE285" s="375"/>
      <c r="MUF285" s="375"/>
      <c r="MUG285" s="375"/>
      <c r="MUH285" s="375"/>
      <c r="MUI285" s="375"/>
      <c r="MUJ285" s="375"/>
      <c r="MUK285" s="375"/>
      <c r="MUL285" s="375"/>
      <c r="MUM285" s="375"/>
      <c r="MUN285" s="375"/>
      <c r="MUO285" s="375"/>
      <c r="MUP285" s="375"/>
      <c r="MUQ285" s="375"/>
      <c r="MUR285" s="375"/>
      <c r="MUS285" s="375"/>
      <c r="MUT285" s="375"/>
      <c r="MUU285" s="375"/>
      <c r="MUV285" s="375"/>
      <c r="MUW285" s="376"/>
      <c r="MUX285" s="376"/>
      <c r="MUY285" s="376"/>
      <c r="MUZ285" s="376"/>
      <c r="MVA285" s="376"/>
      <c r="MVB285" s="376"/>
      <c r="MVC285" s="376"/>
      <c r="MVD285" s="376"/>
      <c r="MVE285" s="376"/>
      <c r="MVF285" s="376"/>
      <c r="MVG285" s="376"/>
      <c r="MVH285" s="376"/>
      <c r="MVI285" s="376"/>
      <c r="MVJ285" s="376"/>
      <c r="MVK285" s="376"/>
      <c r="MVL285" s="376"/>
      <c r="MVM285" s="376"/>
      <c r="MVN285" s="376"/>
      <c r="MVO285" s="376"/>
      <c r="MVP285" s="376"/>
      <c r="MVQ285" s="376"/>
      <c r="MVR285" s="376"/>
      <c r="MVS285" s="376"/>
      <c r="MVT285" s="376"/>
      <c r="MVU285" s="377"/>
      <c r="MVV285" s="377"/>
      <c r="MVW285" s="377"/>
      <c r="MVX285" s="377"/>
      <c r="MVY285" s="377"/>
      <c r="MVZ285" s="376"/>
      <c r="MWA285" s="376"/>
      <c r="MWB285" s="377"/>
      <c r="MWC285" s="377"/>
      <c r="MWD285" s="376"/>
      <c r="MWE285" s="376"/>
      <c r="MWF285" s="377"/>
      <c r="MWG285" s="377"/>
      <c r="MWH285" s="376"/>
      <c r="MWI285" s="376"/>
      <c r="MWJ285" s="376"/>
      <c r="MWK285" s="376"/>
      <c r="MWL285" s="376"/>
      <c r="MWM285" s="376"/>
      <c r="MWN285" s="376"/>
      <c r="MWO285" s="377"/>
      <c r="MWP285" s="377"/>
      <c r="MWQ285" s="376"/>
      <c r="MWR285" s="376"/>
      <c r="MWS285" s="377"/>
      <c r="MWT285" s="377"/>
      <c r="MWU285" s="376"/>
      <c r="MWV285" s="376"/>
      <c r="MWW285" s="376"/>
      <c r="MWX285" s="376"/>
      <c r="MWY285" s="376"/>
      <c r="MWZ285" s="370"/>
      <c r="MXA285" s="396"/>
      <c r="MXB285" s="376"/>
      <c r="MXC285" s="376"/>
      <c r="MXD285" s="376"/>
      <c r="MXE285" s="376"/>
      <c r="MXF285" s="376"/>
      <c r="MXG285" s="376"/>
      <c r="MXH285" s="376"/>
      <c r="MXI285" s="375"/>
      <c r="MXJ285" s="375"/>
      <c r="MXK285" s="375"/>
      <c r="MXL285" s="375"/>
      <c r="MXM285" s="375"/>
      <c r="MXN285" s="375"/>
      <c r="MXO285" s="375"/>
      <c r="MXP285" s="375"/>
      <c r="MXQ285" s="375"/>
      <c r="MXR285" s="375"/>
      <c r="MXS285" s="375"/>
      <c r="MXT285" s="375"/>
      <c r="MXU285" s="375"/>
      <c r="MXV285" s="375"/>
      <c r="MXW285" s="375"/>
      <c r="MXX285" s="375"/>
      <c r="MXY285" s="375"/>
      <c r="MXZ285" s="375"/>
      <c r="MYA285" s="375"/>
      <c r="MYB285" s="375"/>
      <c r="MYC285" s="375"/>
      <c r="MYD285" s="375"/>
      <c r="MYE285" s="375"/>
      <c r="MYF285" s="375"/>
      <c r="MYG285" s="375"/>
      <c r="MYH285" s="375"/>
      <c r="MYI285" s="375"/>
      <c r="MYJ285" s="375"/>
      <c r="MYK285" s="375"/>
      <c r="MYL285" s="375"/>
      <c r="MYM285" s="375"/>
      <c r="MYN285" s="375"/>
      <c r="MYO285" s="375"/>
      <c r="MYP285" s="375"/>
      <c r="MYQ285" s="375"/>
      <c r="MYR285" s="375"/>
      <c r="MYS285" s="375"/>
      <c r="MYT285" s="375"/>
      <c r="MYU285" s="375"/>
      <c r="MYV285" s="375"/>
      <c r="MYW285" s="375"/>
      <c r="MYX285" s="375"/>
      <c r="MYY285" s="375"/>
      <c r="MYZ285" s="375"/>
      <c r="MZA285" s="376"/>
      <c r="MZB285" s="376"/>
      <c r="MZC285" s="376"/>
      <c r="MZD285" s="376"/>
      <c r="MZE285" s="376"/>
      <c r="MZF285" s="376"/>
      <c r="MZG285" s="376"/>
      <c r="MZH285" s="376"/>
      <c r="MZI285" s="376"/>
      <c r="MZJ285" s="376"/>
      <c r="MZK285" s="376"/>
      <c r="MZL285" s="376"/>
      <c r="MZM285" s="376"/>
      <c r="MZN285" s="376"/>
      <c r="MZO285" s="376"/>
      <c r="MZP285" s="376"/>
      <c r="MZQ285" s="376"/>
      <c r="MZR285" s="376"/>
      <c r="MZS285" s="376"/>
      <c r="MZT285" s="376"/>
      <c r="MZU285" s="376"/>
      <c r="MZV285" s="376"/>
      <c r="MZW285" s="376"/>
      <c r="MZX285" s="376"/>
      <c r="MZY285" s="377"/>
      <c r="MZZ285" s="377"/>
      <c r="NAA285" s="377"/>
      <c r="NAB285" s="377"/>
      <c r="NAC285" s="377"/>
      <c r="NAD285" s="376"/>
      <c r="NAE285" s="376"/>
      <c r="NAF285" s="377"/>
      <c r="NAG285" s="377"/>
      <c r="NAH285" s="376"/>
      <c r="NAI285" s="376"/>
      <c r="NAJ285" s="377"/>
      <c r="NAK285" s="377"/>
      <c r="NAL285" s="376"/>
      <c r="NAM285" s="376"/>
      <c r="NAN285" s="376"/>
      <c r="NAO285" s="376"/>
      <c r="NAP285" s="376"/>
      <c r="NAQ285" s="376"/>
      <c r="NAR285" s="376"/>
      <c r="NAS285" s="377"/>
      <c r="NAT285" s="377"/>
      <c r="NAU285" s="376"/>
      <c r="NAV285" s="376"/>
      <c r="NAW285" s="377"/>
      <c r="NAX285" s="377"/>
      <c r="NAY285" s="376"/>
      <c r="NAZ285" s="376"/>
      <c r="NBA285" s="376"/>
      <c r="NBB285" s="376"/>
      <c r="NBC285" s="376"/>
      <c r="NBD285" s="370"/>
      <c r="NBE285" s="396"/>
      <c r="NBF285" s="376"/>
      <c r="NBG285" s="376"/>
      <c r="NBH285" s="376"/>
      <c r="NBI285" s="376"/>
      <c r="NBJ285" s="376"/>
      <c r="NBK285" s="376"/>
      <c r="NBL285" s="376"/>
      <c r="NBM285" s="375"/>
      <c r="NBN285" s="375"/>
      <c r="NBO285" s="375"/>
      <c r="NBP285" s="375"/>
      <c r="NBQ285" s="375"/>
      <c r="NBR285" s="375"/>
      <c r="NBS285" s="375"/>
      <c r="NBT285" s="375"/>
      <c r="NBU285" s="375"/>
      <c r="NBV285" s="375"/>
      <c r="NBW285" s="375"/>
      <c r="NBX285" s="375"/>
      <c r="NBY285" s="375"/>
      <c r="NBZ285" s="375"/>
      <c r="NCA285" s="375"/>
      <c r="NCB285" s="375"/>
      <c r="NCC285" s="375"/>
      <c r="NCD285" s="375"/>
      <c r="NCE285" s="375"/>
      <c r="NCF285" s="375"/>
      <c r="NCG285" s="375"/>
      <c r="NCH285" s="375"/>
      <c r="NCI285" s="375"/>
      <c r="NCJ285" s="375"/>
      <c r="NCK285" s="375"/>
      <c r="NCL285" s="375"/>
      <c r="NCM285" s="375"/>
      <c r="NCN285" s="375"/>
      <c r="NCO285" s="375"/>
      <c r="NCP285" s="375"/>
      <c r="NCQ285" s="375"/>
      <c r="NCR285" s="375"/>
      <c r="NCS285" s="375"/>
      <c r="NCT285" s="375"/>
      <c r="NCU285" s="375"/>
      <c r="NCV285" s="375"/>
      <c r="NCW285" s="375"/>
      <c r="NCX285" s="375"/>
      <c r="NCY285" s="375"/>
      <c r="NCZ285" s="375"/>
      <c r="NDA285" s="375"/>
      <c r="NDB285" s="375"/>
      <c r="NDC285" s="375"/>
      <c r="NDD285" s="375"/>
      <c r="NDE285" s="376"/>
      <c r="NDF285" s="376"/>
      <c r="NDG285" s="376"/>
      <c r="NDH285" s="376"/>
      <c r="NDI285" s="376"/>
      <c r="NDJ285" s="376"/>
      <c r="NDK285" s="376"/>
      <c r="NDL285" s="376"/>
      <c r="NDM285" s="376"/>
      <c r="NDN285" s="376"/>
      <c r="NDO285" s="376"/>
      <c r="NDP285" s="376"/>
      <c r="NDQ285" s="376"/>
      <c r="NDR285" s="376"/>
      <c r="NDS285" s="376"/>
      <c r="NDT285" s="376"/>
      <c r="NDU285" s="376"/>
      <c r="NDV285" s="376"/>
      <c r="NDW285" s="376"/>
      <c r="NDX285" s="376"/>
      <c r="NDY285" s="376"/>
      <c r="NDZ285" s="376"/>
      <c r="NEA285" s="376"/>
      <c r="NEB285" s="376"/>
      <c r="NEC285" s="377"/>
      <c r="NED285" s="377"/>
      <c r="NEE285" s="377"/>
      <c r="NEF285" s="377"/>
      <c r="NEG285" s="377"/>
      <c r="NEH285" s="376"/>
      <c r="NEI285" s="376"/>
      <c r="NEJ285" s="377"/>
      <c r="NEK285" s="377"/>
      <c r="NEL285" s="376"/>
      <c r="NEM285" s="376"/>
      <c r="NEN285" s="377"/>
      <c r="NEO285" s="377"/>
      <c r="NEP285" s="376"/>
      <c r="NEQ285" s="376"/>
      <c r="NER285" s="376"/>
      <c r="NES285" s="376"/>
      <c r="NET285" s="376"/>
      <c r="NEU285" s="376"/>
      <c r="NEV285" s="376"/>
      <c r="NEW285" s="377"/>
      <c r="NEX285" s="377"/>
      <c r="NEY285" s="376"/>
      <c r="NEZ285" s="376"/>
      <c r="NFA285" s="377"/>
      <c r="NFB285" s="377"/>
      <c r="NFC285" s="376"/>
      <c r="NFD285" s="376"/>
      <c r="NFE285" s="376"/>
      <c r="NFF285" s="376"/>
      <c r="NFG285" s="376"/>
      <c r="NFH285" s="370"/>
      <c r="NFI285" s="396"/>
      <c r="NFJ285" s="376"/>
      <c r="NFK285" s="376"/>
      <c r="NFL285" s="376"/>
      <c r="NFM285" s="376"/>
      <c r="NFN285" s="376"/>
      <c r="NFO285" s="376"/>
      <c r="NFP285" s="376"/>
      <c r="NFQ285" s="375"/>
      <c r="NFR285" s="375"/>
      <c r="NFS285" s="375"/>
      <c r="NFT285" s="375"/>
      <c r="NFU285" s="375"/>
      <c r="NFV285" s="375"/>
      <c r="NFW285" s="375"/>
      <c r="NFX285" s="375"/>
      <c r="NFY285" s="375"/>
      <c r="NFZ285" s="375"/>
      <c r="NGA285" s="375"/>
      <c r="NGB285" s="375"/>
      <c r="NGC285" s="375"/>
      <c r="NGD285" s="375"/>
      <c r="NGE285" s="375"/>
      <c r="NGF285" s="375"/>
      <c r="NGG285" s="375"/>
      <c r="NGH285" s="375"/>
      <c r="NGI285" s="375"/>
      <c r="NGJ285" s="375"/>
      <c r="NGK285" s="375"/>
      <c r="NGL285" s="375"/>
      <c r="NGM285" s="375"/>
      <c r="NGN285" s="375"/>
      <c r="NGO285" s="375"/>
      <c r="NGP285" s="375"/>
      <c r="NGQ285" s="375"/>
      <c r="NGR285" s="375"/>
      <c r="NGS285" s="375"/>
      <c r="NGT285" s="375"/>
      <c r="NGU285" s="375"/>
      <c r="NGV285" s="375"/>
      <c r="NGW285" s="375"/>
      <c r="NGX285" s="375"/>
      <c r="NGY285" s="375"/>
      <c r="NGZ285" s="375"/>
      <c r="NHA285" s="375"/>
      <c r="NHB285" s="375"/>
      <c r="NHC285" s="375"/>
      <c r="NHD285" s="375"/>
      <c r="NHE285" s="375"/>
      <c r="NHF285" s="375"/>
      <c r="NHG285" s="375"/>
      <c r="NHH285" s="375"/>
      <c r="NHI285" s="376"/>
      <c r="NHJ285" s="376"/>
      <c r="NHK285" s="376"/>
      <c r="NHL285" s="376"/>
      <c r="NHM285" s="376"/>
      <c r="NHN285" s="376"/>
      <c r="NHO285" s="376"/>
      <c r="NHP285" s="376"/>
      <c r="NHQ285" s="376"/>
      <c r="NHR285" s="376"/>
      <c r="NHS285" s="376"/>
      <c r="NHT285" s="376"/>
      <c r="NHU285" s="376"/>
      <c r="NHV285" s="376"/>
      <c r="NHW285" s="376"/>
      <c r="NHX285" s="376"/>
      <c r="NHY285" s="376"/>
      <c r="NHZ285" s="376"/>
      <c r="NIA285" s="376"/>
      <c r="NIB285" s="376"/>
      <c r="NIC285" s="376"/>
      <c r="NID285" s="376"/>
      <c r="NIE285" s="376"/>
      <c r="NIF285" s="376"/>
      <c r="NIG285" s="377"/>
      <c r="NIH285" s="377"/>
      <c r="NII285" s="377"/>
      <c r="NIJ285" s="377"/>
      <c r="NIK285" s="377"/>
      <c r="NIL285" s="376"/>
      <c r="NIM285" s="376"/>
      <c r="NIN285" s="377"/>
      <c r="NIO285" s="377"/>
      <c r="NIP285" s="376"/>
      <c r="NIQ285" s="376"/>
      <c r="NIR285" s="377"/>
      <c r="NIS285" s="377"/>
      <c r="NIT285" s="376"/>
      <c r="NIU285" s="376"/>
      <c r="NIV285" s="376"/>
      <c r="NIW285" s="376"/>
      <c r="NIX285" s="376"/>
      <c r="NIY285" s="376"/>
      <c r="NIZ285" s="376"/>
      <c r="NJA285" s="377"/>
      <c r="NJB285" s="377"/>
      <c r="NJC285" s="376"/>
      <c r="NJD285" s="376"/>
      <c r="NJE285" s="377"/>
      <c r="NJF285" s="377"/>
      <c r="NJG285" s="376"/>
      <c r="NJH285" s="376"/>
      <c r="NJI285" s="376"/>
      <c r="NJJ285" s="376"/>
      <c r="NJK285" s="376"/>
      <c r="NJL285" s="370"/>
      <c r="NJM285" s="396"/>
      <c r="NJN285" s="376"/>
      <c r="NJO285" s="376"/>
      <c r="NJP285" s="376"/>
      <c r="NJQ285" s="376"/>
      <c r="NJR285" s="376"/>
      <c r="NJS285" s="376"/>
      <c r="NJT285" s="376"/>
      <c r="NJU285" s="375"/>
      <c r="NJV285" s="375"/>
      <c r="NJW285" s="375"/>
      <c r="NJX285" s="375"/>
      <c r="NJY285" s="375"/>
      <c r="NJZ285" s="375"/>
      <c r="NKA285" s="375"/>
      <c r="NKB285" s="375"/>
      <c r="NKC285" s="375"/>
      <c r="NKD285" s="375"/>
      <c r="NKE285" s="375"/>
      <c r="NKF285" s="375"/>
      <c r="NKG285" s="375"/>
      <c r="NKH285" s="375"/>
      <c r="NKI285" s="375"/>
      <c r="NKJ285" s="375"/>
      <c r="NKK285" s="375"/>
      <c r="NKL285" s="375"/>
      <c r="NKM285" s="375"/>
      <c r="NKN285" s="375"/>
      <c r="NKO285" s="375"/>
      <c r="NKP285" s="375"/>
      <c r="NKQ285" s="375"/>
      <c r="NKR285" s="375"/>
      <c r="NKS285" s="375"/>
      <c r="NKT285" s="375"/>
      <c r="NKU285" s="375"/>
      <c r="NKV285" s="375"/>
      <c r="NKW285" s="375"/>
      <c r="NKX285" s="375"/>
      <c r="NKY285" s="375"/>
      <c r="NKZ285" s="375"/>
      <c r="NLA285" s="375"/>
      <c r="NLB285" s="375"/>
      <c r="NLC285" s="375"/>
      <c r="NLD285" s="375"/>
      <c r="NLE285" s="375"/>
      <c r="NLF285" s="375"/>
      <c r="NLG285" s="375"/>
      <c r="NLH285" s="375"/>
      <c r="NLI285" s="375"/>
      <c r="NLJ285" s="375"/>
      <c r="NLK285" s="375"/>
      <c r="NLL285" s="375"/>
      <c r="NLM285" s="376"/>
      <c r="NLN285" s="376"/>
      <c r="NLO285" s="376"/>
      <c r="NLP285" s="376"/>
      <c r="NLQ285" s="376"/>
      <c r="NLR285" s="376"/>
      <c r="NLS285" s="376"/>
      <c r="NLT285" s="376"/>
      <c r="NLU285" s="376"/>
      <c r="NLV285" s="376"/>
      <c r="NLW285" s="376"/>
      <c r="NLX285" s="376"/>
      <c r="NLY285" s="376"/>
      <c r="NLZ285" s="376"/>
      <c r="NMA285" s="376"/>
      <c r="NMB285" s="376"/>
      <c r="NMC285" s="376"/>
      <c r="NMD285" s="376"/>
      <c r="NME285" s="376"/>
      <c r="NMF285" s="376"/>
      <c r="NMG285" s="376"/>
      <c r="NMH285" s="376"/>
      <c r="NMI285" s="376"/>
      <c r="NMJ285" s="376"/>
      <c r="NMK285" s="377"/>
      <c r="NML285" s="377"/>
      <c r="NMM285" s="377"/>
      <c r="NMN285" s="377"/>
      <c r="NMO285" s="377"/>
      <c r="NMP285" s="376"/>
      <c r="NMQ285" s="376"/>
      <c r="NMR285" s="377"/>
      <c r="NMS285" s="377"/>
      <c r="NMT285" s="376"/>
      <c r="NMU285" s="376"/>
      <c r="NMV285" s="377"/>
      <c r="NMW285" s="377"/>
      <c r="NMX285" s="376"/>
      <c r="NMY285" s="376"/>
      <c r="NMZ285" s="376"/>
      <c r="NNA285" s="376"/>
      <c r="NNB285" s="376"/>
      <c r="NNC285" s="376"/>
      <c r="NND285" s="376"/>
      <c r="NNE285" s="377"/>
      <c r="NNF285" s="377"/>
      <c r="NNG285" s="376"/>
      <c r="NNH285" s="376"/>
      <c r="NNI285" s="377"/>
      <c r="NNJ285" s="377"/>
      <c r="NNK285" s="376"/>
      <c r="NNL285" s="376"/>
      <c r="NNM285" s="376"/>
      <c r="NNN285" s="376"/>
      <c r="NNO285" s="376"/>
      <c r="NNP285" s="370"/>
      <c r="NNQ285" s="396"/>
      <c r="NNR285" s="376"/>
      <c r="NNS285" s="376"/>
      <c r="NNT285" s="376"/>
      <c r="NNU285" s="376"/>
      <c r="NNV285" s="376"/>
      <c r="NNW285" s="376"/>
      <c r="NNX285" s="376"/>
      <c r="NNY285" s="375"/>
      <c r="NNZ285" s="375"/>
      <c r="NOA285" s="375"/>
      <c r="NOB285" s="375"/>
      <c r="NOC285" s="375"/>
      <c r="NOD285" s="375"/>
      <c r="NOE285" s="375"/>
      <c r="NOF285" s="375"/>
      <c r="NOG285" s="375"/>
      <c r="NOH285" s="375"/>
      <c r="NOI285" s="375"/>
      <c r="NOJ285" s="375"/>
      <c r="NOK285" s="375"/>
      <c r="NOL285" s="375"/>
      <c r="NOM285" s="375"/>
      <c r="NON285" s="375"/>
      <c r="NOO285" s="375"/>
      <c r="NOP285" s="375"/>
      <c r="NOQ285" s="375"/>
      <c r="NOR285" s="375"/>
      <c r="NOS285" s="375"/>
      <c r="NOT285" s="375"/>
      <c r="NOU285" s="375"/>
      <c r="NOV285" s="375"/>
      <c r="NOW285" s="375"/>
      <c r="NOX285" s="375"/>
      <c r="NOY285" s="375"/>
      <c r="NOZ285" s="375"/>
      <c r="NPA285" s="375"/>
      <c r="NPB285" s="375"/>
      <c r="NPC285" s="375"/>
      <c r="NPD285" s="375"/>
      <c r="NPE285" s="375"/>
      <c r="NPF285" s="375"/>
      <c r="NPG285" s="375"/>
      <c r="NPH285" s="375"/>
      <c r="NPI285" s="375"/>
      <c r="NPJ285" s="375"/>
      <c r="NPK285" s="375"/>
      <c r="NPL285" s="375"/>
      <c r="NPM285" s="375"/>
      <c r="NPN285" s="375"/>
      <c r="NPO285" s="375"/>
      <c r="NPP285" s="375"/>
      <c r="NPQ285" s="376"/>
      <c r="NPR285" s="376"/>
      <c r="NPS285" s="376"/>
      <c r="NPT285" s="376"/>
      <c r="NPU285" s="376"/>
      <c r="NPV285" s="376"/>
      <c r="NPW285" s="376"/>
      <c r="NPX285" s="376"/>
      <c r="NPY285" s="376"/>
      <c r="NPZ285" s="376"/>
      <c r="NQA285" s="376"/>
      <c r="NQB285" s="376"/>
      <c r="NQC285" s="376"/>
      <c r="NQD285" s="376"/>
      <c r="NQE285" s="376"/>
      <c r="NQF285" s="376"/>
      <c r="NQG285" s="376"/>
      <c r="NQH285" s="376"/>
      <c r="NQI285" s="376"/>
      <c r="NQJ285" s="376"/>
      <c r="NQK285" s="376"/>
      <c r="NQL285" s="376"/>
      <c r="NQM285" s="376"/>
      <c r="NQN285" s="376"/>
      <c r="NQO285" s="377"/>
      <c r="NQP285" s="377"/>
      <c r="NQQ285" s="377"/>
      <c r="NQR285" s="377"/>
      <c r="NQS285" s="377"/>
      <c r="NQT285" s="376"/>
      <c r="NQU285" s="376"/>
      <c r="NQV285" s="377"/>
      <c r="NQW285" s="377"/>
      <c r="NQX285" s="376"/>
      <c r="NQY285" s="376"/>
      <c r="NQZ285" s="377"/>
      <c r="NRA285" s="377"/>
      <c r="NRB285" s="376"/>
      <c r="NRC285" s="376"/>
      <c r="NRD285" s="376"/>
      <c r="NRE285" s="376"/>
      <c r="NRF285" s="376"/>
      <c r="NRG285" s="376"/>
      <c r="NRH285" s="376"/>
      <c r="NRI285" s="377"/>
      <c r="NRJ285" s="377"/>
      <c r="NRK285" s="376"/>
      <c r="NRL285" s="376"/>
      <c r="NRM285" s="377"/>
      <c r="NRN285" s="377"/>
      <c r="NRO285" s="376"/>
      <c r="NRP285" s="376"/>
      <c r="NRQ285" s="376"/>
      <c r="NRR285" s="376"/>
      <c r="NRS285" s="376"/>
      <c r="NRT285" s="370"/>
      <c r="NRU285" s="396"/>
      <c r="NRV285" s="376"/>
      <c r="NRW285" s="376"/>
      <c r="NRX285" s="376"/>
      <c r="NRY285" s="376"/>
      <c r="NRZ285" s="376"/>
      <c r="NSA285" s="376"/>
      <c r="NSB285" s="376"/>
      <c r="NSC285" s="375"/>
      <c r="NSD285" s="375"/>
      <c r="NSE285" s="375"/>
      <c r="NSF285" s="375"/>
      <c r="NSG285" s="375"/>
      <c r="NSH285" s="375"/>
      <c r="NSI285" s="375"/>
      <c r="NSJ285" s="375"/>
      <c r="NSK285" s="375"/>
      <c r="NSL285" s="375"/>
      <c r="NSM285" s="375"/>
      <c r="NSN285" s="375"/>
      <c r="NSO285" s="375"/>
      <c r="NSP285" s="375"/>
      <c r="NSQ285" s="375"/>
      <c r="NSR285" s="375"/>
      <c r="NSS285" s="375"/>
      <c r="NST285" s="375"/>
      <c r="NSU285" s="375"/>
      <c r="NSV285" s="375"/>
      <c r="NSW285" s="375"/>
      <c r="NSX285" s="375"/>
      <c r="NSY285" s="375"/>
      <c r="NSZ285" s="375"/>
      <c r="NTA285" s="375"/>
      <c r="NTB285" s="375"/>
      <c r="NTC285" s="375"/>
      <c r="NTD285" s="375"/>
      <c r="NTE285" s="375"/>
      <c r="NTF285" s="375"/>
      <c r="NTG285" s="375"/>
      <c r="NTH285" s="375"/>
      <c r="NTI285" s="375"/>
      <c r="NTJ285" s="375"/>
      <c r="NTK285" s="375"/>
      <c r="NTL285" s="375"/>
      <c r="NTM285" s="375"/>
      <c r="NTN285" s="375"/>
      <c r="NTO285" s="375"/>
      <c r="NTP285" s="375"/>
      <c r="NTQ285" s="375"/>
      <c r="NTR285" s="375"/>
      <c r="NTS285" s="375"/>
      <c r="NTT285" s="375"/>
      <c r="NTU285" s="376"/>
      <c r="NTV285" s="376"/>
      <c r="NTW285" s="376"/>
      <c r="NTX285" s="376"/>
      <c r="NTY285" s="376"/>
      <c r="NTZ285" s="376"/>
      <c r="NUA285" s="376"/>
      <c r="NUB285" s="376"/>
      <c r="NUC285" s="376"/>
      <c r="NUD285" s="376"/>
      <c r="NUE285" s="376"/>
      <c r="NUF285" s="376"/>
      <c r="NUG285" s="376"/>
      <c r="NUH285" s="376"/>
      <c r="NUI285" s="376"/>
      <c r="NUJ285" s="376"/>
      <c r="NUK285" s="376"/>
      <c r="NUL285" s="376"/>
      <c r="NUM285" s="376"/>
      <c r="NUN285" s="376"/>
      <c r="NUO285" s="376"/>
      <c r="NUP285" s="376"/>
      <c r="NUQ285" s="376"/>
      <c r="NUR285" s="376"/>
      <c r="NUS285" s="377"/>
      <c r="NUT285" s="377"/>
      <c r="NUU285" s="377"/>
      <c r="NUV285" s="377"/>
      <c r="NUW285" s="377"/>
      <c r="NUX285" s="376"/>
      <c r="NUY285" s="376"/>
      <c r="NUZ285" s="377"/>
      <c r="NVA285" s="377"/>
      <c r="NVB285" s="376"/>
      <c r="NVC285" s="376"/>
      <c r="NVD285" s="377"/>
      <c r="NVE285" s="377"/>
      <c r="NVF285" s="376"/>
      <c r="NVG285" s="376"/>
      <c r="NVH285" s="376"/>
      <c r="NVI285" s="376"/>
      <c r="NVJ285" s="376"/>
      <c r="NVK285" s="376"/>
      <c r="NVL285" s="376"/>
      <c r="NVM285" s="377"/>
      <c r="NVN285" s="377"/>
      <c r="NVO285" s="376"/>
      <c r="NVP285" s="376"/>
      <c r="NVQ285" s="377"/>
      <c r="NVR285" s="377"/>
      <c r="NVS285" s="376"/>
      <c r="NVT285" s="376"/>
      <c r="NVU285" s="376"/>
      <c r="NVV285" s="376"/>
      <c r="NVW285" s="376"/>
      <c r="NVX285" s="370"/>
      <c r="NVY285" s="396"/>
      <c r="NVZ285" s="376"/>
      <c r="NWA285" s="376"/>
      <c r="NWB285" s="376"/>
      <c r="NWC285" s="376"/>
      <c r="NWD285" s="376"/>
      <c r="NWE285" s="376"/>
      <c r="NWF285" s="376"/>
      <c r="NWG285" s="375"/>
      <c r="NWH285" s="375"/>
      <c r="NWI285" s="375"/>
      <c r="NWJ285" s="375"/>
      <c r="NWK285" s="375"/>
      <c r="NWL285" s="375"/>
      <c r="NWM285" s="375"/>
      <c r="NWN285" s="375"/>
      <c r="NWO285" s="375"/>
      <c r="NWP285" s="375"/>
      <c r="NWQ285" s="375"/>
      <c r="NWR285" s="375"/>
      <c r="NWS285" s="375"/>
      <c r="NWT285" s="375"/>
      <c r="NWU285" s="375"/>
      <c r="NWV285" s="375"/>
      <c r="NWW285" s="375"/>
      <c r="NWX285" s="375"/>
      <c r="NWY285" s="375"/>
      <c r="NWZ285" s="375"/>
      <c r="NXA285" s="375"/>
      <c r="NXB285" s="375"/>
      <c r="NXC285" s="375"/>
      <c r="NXD285" s="375"/>
      <c r="NXE285" s="375"/>
      <c r="NXF285" s="375"/>
      <c r="NXG285" s="375"/>
      <c r="NXH285" s="375"/>
      <c r="NXI285" s="375"/>
      <c r="NXJ285" s="375"/>
      <c r="NXK285" s="375"/>
      <c r="NXL285" s="375"/>
      <c r="NXM285" s="375"/>
      <c r="NXN285" s="375"/>
      <c r="NXO285" s="375"/>
      <c r="NXP285" s="375"/>
      <c r="NXQ285" s="375"/>
      <c r="NXR285" s="375"/>
      <c r="NXS285" s="375"/>
      <c r="NXT285" s="375"/>
      <c r="NXU285" s="375"/>
      <c r="NXV285" s="375"/>
      <c r="NXW285" s="375"/>
      <c r="NXX285" s="375"/>
      <c r="NXY285" s="376"/>
      <c r="NXZ285" s="376"/>
      <c r="NYA285" s="376"/>
      <c r="NYB285" s="376"/>
      <c r="NYC285" s="376"/>
      <c r="NYD285" s="376"/>
      <c r="NYE285" s="376"/>
      <c r="NYF285" s="376"/>
      <c r="NYG285" s="376"/>
      <c r="NYH285" s="376"/>
      <c r="NYI285" s="376"/>
      <c r="NYJ285" s="376"/>
      <c r="NYK285" s="376"/>
      <c r="NYL285" s="376"/>
      <c r="NYM285" s="376"/>
      <c r="NYN285" s="376"/>
      <c r="NYO285" s="376"/>
      <c r="NYP285" s="376"/>
      <c r="NYQ285" s="376"/>
      <c r="NYR285" s="376"/>
      <c r="NYS285" s="376"/>
      <c r="NYT285" s="376"/>
      <c r="NYU285" s="376"/>
      <c r="NYV285" s="376"/>
      <c r="NYW285" s="377"/>
      <c r="NYX285" s="377"/>
      <c r="NYY285" s="377"/>
      <c r="NYZ285" s="377"/>
      <c r="NZA285" s="377"/>
      <c r="NZB285" s="376"/>
      <c r="NZC285" s="376"/>
      <c r="NZD285" s="377"/>
      <c r="NZE285" s="377"/>
      <c r="NZF285" s="376"/>
      <c r="NZG285" s="376"/>
      <c r="NZH285" s="377"/>
      <c r="NZI285" s="377"/>
      <c r="NZJ285" s="376"/>
      <c r="NZK285" s="376"/>
      <c r="NZL285" s="376"/>
      <c r="NZM285" s="376"/>
      <c r="NZN285" s="376"/>
      <c r="NZO285" s="376"/>
      <c r="NZP285" s="376"/>
      <c r="NZQ285" s="377"/>
      <c r="NZR285" s="377"/>
      <c r="NZS285" s="376"/>
      <c r="NZT285" s="376"/>
      <c r="NZU285" s="377"/>
      <c r="NZV285" s="377"/>
      <c r="NZW285" s="376"/>
      <c r="NZX285" s="376"/>
      <c r="NZY285" s="376"/>
      <c r="NZZ285" s="376"/>
      <c r="OAA285" s="376"/>
      <c r="OAB285" s="370"/>
      <c r="OAC285" s="396"/>
      <c r="OAD285" s="376"/>
      <c r="OAE285" s="376"/>
      <c r="OAF285" s="376"/>
      <c r="OAG285" s="376"/>
      <c r="OAH285" s="376"/>
      <c r="OAI285" s="376"/>
      <c r="OAJ285" s="376"/>
      <c r="OAK285" s="375"/>
      <c r="OAL285" s="375"/>
      <c r="OAM285" s="375"/>
      <c r="OAN285" s="375"/>
      <c r="OAO285" s="375"/>
      <c r="OAP285" s="375"/>
      <c r="OAQ285" s="375"/>
      <c r="OAR285" s="375"/>
      <c r="OAS285" s="375"/>
      <c r="OAT285" s="375"/>
      <c r="OAU285" s="375"/>
      <c r="OAV285" s="375"/>
      <c r="OAW285" s="375"/>
      <c r="OAX285" s="375"/>
      <c r="OAY285" s="375"/>
      <c r="OAZ285" s="375"/>
      <c r="OBA285" s="375"/>
      <c r="OBB285" s="375"/>
      <c r="OBC285" s="375"/>
      <c r="OBD285" s="375"/>
      <c r="OBE285" s="375"/>
      <c r="OBF285" s="375"/>
      <c r="OBG285" s="375"/>
      <c r="OBH285" s="375"/>
      <c r="OBI285" s="375"/>
      <c r="OBJ285" s="375"/>
      <c r="OBK285" s="375"/>
      <c r="OBL285" s="375"/>
      <c r="OBM285" s="375"/>
      <c r="OBN285" s="375"/>
      <c r="OBO285" s="375"/>
      <c r="OBP285" s="375"/>
      <c r="OBQ285" s="375"/>
      <c r="OBR285" s="375"/>
      <c r="OBS285" s="375"/>
      <c r="OBT285" s="375"/>
      <c r="OBU285" s="375"/>
      <c r="OBV285" s="375"/>
      <c r="OBW285" s="375"/>
      <c r="OBX285" s="375"/>
      <c r="OBY285" s="375"/>
      <c r="OBZ285" s="375"/>
      <c r="OCA285" s="375"/>
      <c r="OCB285" s="375"/>
      <c r="OCC285" s="376"/>
      <c r="OCD285" s="376"/>
      <c r="OCE285" s="376"/>
      <c r="OCF285" s="376"/>
      <c r="OCG285" s="376"/>
      <c r="OCH285" s="376"/>
      <c r="OCI285" s="376"/>
      <c r="OCJ285" s="376"/>
      <c r="OCK285" s="376"/>
      <c r="OCL285" s="376"/>
      <c r="OCM285" s="376"/>
      <c r="OCN285" s="376"/>
      <c r="OCO285" s="376"/>
      <c r="OCP285" s="376"/>
      <c r="OCQ285" s="376"/>
      <c r="OCR285" s="376"/>
      <c r="OCS285" s="376"/>
      <c r="OCT285" s="376"/>
      <c r="OCU285" s="376"/>
      <c r="OCV285" s="376"/>
      <c r="OCW285" s="376"/>
      <c r="OCX285" s="376"/>
      <c r="OCY285" s="376"/>
      <c r="OCZ285" s="376"/>
      <c r="ODA285" s="377"/>
      <c r="ODB285" s="377"/>
      <c r="ODC285" s="377"/>
      <c r="ODD285" s="377"/>
      <c r="ODE285" s="377"/>
      <c r="ODF285" s="376"/>
      <c r="ODG285" s="376"/>
      <c r="ODH285" s="377"/>
      <c r="ODI285" s="377"/>
      <c r="ODJ285" s="376"/>
      <c r="ODK285" s="376"/>
      <c r="ODL285" s="377"/>
      <c r="ODM285" s="377"/>
      <c r="ODN285" s="376"/>
      <c r="ODO285" s="376"/>
      <c r="ODP285" s="376"/>
      <c r="ODQ285" s="376"/>
      <c r="ODR285" s="376"/>
      <c r="ODS285" s="376"/>
      <c r="ODT285" s="376"/>
      <c r="ODU285" s="377"/>
      <c r="ODV285" s="377"/>
      <c r="ODW285" s="376"/>
      <c r="ODX285" s="376"/>
      <c r="ODY285" s="377"/>
      <c r="ODZ285" s="377"/>
      <c r="OEA285" s="376"/>
      <c r="OEB285" s="376"/>
      <c r="OEC285" s="376"/>
      <c r="OED285" s="376"/>
      <c r="OEE285" s="376"/>
      <c r="OEF285" s="370"/>
      <c r="OEG285" s="396"/>
      <c r="OEH285" s="376"/>
      <c r="OEI285" s="376"/>
      <c r="OEJ285" s="376"/>
      <c r="OEK285" s="376"/>
      <c r="OEL285" s="376"/>
      <c r="OEM285" s="376"/>
      <c r="OEN285" s="376"/>
      <c r="OEO285" s="375"/>
      <c r="OEP285" s="375"/>
      <c r="OEQ285" s="375"/>
      <c r="OER285" s="375"/>
      <c r="OES285" s="375"/>
      <c r="OET285" s="375"/>
      <c r="OEU285" s="375"/>
      <c r="OEV285" s="375"/>
      <c r="OEW285" s="375"/>
      <c r="OEX285" s="375"/>
      <c r="OEY285" s="375"/>
      <c r="OEZ285" s="375"/>
      <c r="OFA285" s="375"/>
      <c r="OFB285" s="375"/>
      <c r="OFC285" s="375"/>
      <c r="OFD285" s="375"/>
      <c r="OFE285" s="375"/>
      <c r="OFF285" s="375"/>
      <c r="OFG285" s="375"/>
      <c r="OFH285" s="375"/>
      <c r="OFI285" s="375"/>
      <c r="OFJ285" s="375"/>
      <c r="OFK285" s="375"/>
      <c r="OFL285" s="375"/>
      <c r="OFM285" s="375"/>
      <c r="OFN285" s="375"/>
      <c r="OFO285" s="375"/>
      <c r="OFP285" s="375"/>
      <c r="OFQ285" s="375"/>
      <c r="OFR285" s="375"/>
      <c r="OFS285" s="375"/>
      <c r="OFT285" s="375"/>
      <c r="OFU285" s="375"/>
      <c r="OFV285" s="375"/>
      <c r="OFW285" s="375"/>
      <c r="OFX285" s="375"/>
      <c r="OFY285" s="375"/>
      <c r="OFZ285" s="375"/>
      <c r="OGA285" s="375"/>
      <c r="OGB285" s="375"/>
      <c r="OGC285" s="375"/>
      <c r="OGD285" s="375"/>
      <c r="OGE285" s="375"/>
      <c r="OGF285" s="375"/>
      <c r="OGG285" s="376"/>
      <c r="OGH285" s="376"/>
      <c r="OGI285" s="376"/>
      <c r="OGJ285" s="376"/>
      <c r="OGK285" s="376"/>
      <c r="OGL285" s="376"/>
      <c r="OGM285" s="376"/>
      <c r="OGN285" s="376"/>
      <c r="OGO285" s="376"/>
      <c r="OGP285" s="376"/>
      <c r="OGQ285" s="376"/>
      <c r="OGR285" s="376"/>
      <c r="OGS285" s="376"/>
      <c r="OGT285" s="376"/>
      <c r="OGU285" s="376"/>
      <c r="OGV285" s="376"/>
      <c r="OGW285" s="376"/>
      <c r="OGX285" s="376"/>
      <c r="OGY285" s="376"/>
      <c r="OGZ285" s="376"/>
      <c r="OHA285" s="376"/>
      <c r="OHB285" s="376"/>
      <c r="OHC285" s="376"/>
      <c r="OHD285" s="376"/>
      <c r="OHE285" s="377"/>
      <c r="OHF285" s="377"/>
      <c r="OHG285" s="377"/>
      <c r="OHH285" s="377"/>
      <c r="OHI285" s="377"/>
      <c r="OHJ285" s="376"/>
      <c r="OHK285" s="376"/>
      <c r="OHL285" s="377"/>
      <c r="OHM285" s="377"/>
      <c r="OHN285" s="376"/>
      <c r="OHO285" s="376"/>
      <c r="OHP285" s="377"/>
      <c r="OHQ285" s="377"/>
      <c r="OHR285" s="376"/>
      <c r="OHS285" s="376"/>
      <c r="OHT285" s="376"/>
      <c r="OHU285" s="376"/>
      <c r="OHV285" s="376"/>
      <c r="OHW285" s="376"/>
      <c r="OHX285" s="376"/>
      <c r="OHY285" s="377"/>
      <c r="OHZ285" s="377"/>
      <c r="OIA285" s="376"/>
      <c r="OIB285" s="376"/>
      <c r="OIC285" s="377"/>
      <c r="OID285" s="377"/>
      <c r="OIE285" s="376"/>
      <c r="OIF285" s="376"/>
      <c r="OIG285" s="376"/>
      <c r="OIH285" s="376"/>
      <c r="OII285" s="376"/>
      <c r="OIJ285" s="370"/>
      <c r="OIK285" s="396"/>
      <c r="OIL285" s="376"/>
      <c r="OIM285" s="376"/>
      <c r="OIN285" s="376"/>
      <c r="OIO285" s="376"/>
      <c r="OIP285" s="376"/>
      <c r="OIQ285" s="376"/>
      <c r="OIR285" s="376"/>
      <c r="OIS285" s="375"/>
      <c r="OIT285" s="375"/>
      <c r="OIU285" s="375"/>
      <c r="OIV285" s="375"/>
      <c r="OIW285" s="375"/>
      <c r="OIX285" s="375"/>
      <c r="OIY285" s="375"/>
      <c r="OIZ285" s="375"/>
      <c r="OJA285" s="375"/>
      <c r="OJB285" s="375"/>
      <c r="OJC285" s="375"/>
      <c r="OJD285" s="375"/>
      <c r="OJE285" s="375"/>
      <c r="OJF285" s="375"/>
      <c r="OJG285" s="375"/>
      <c r="OJH285" s="375"/>
      <c r="OJI285" s="375"/>
      <c r="OJJ285" s="375"/>
      <c r="OJK285" s="375"/>
      <c r="OJL285" s="375"/>
      <c r="OJM285" s="375"/>
      <c r="OJN285" s="375"/>
      <c r="OJO285" s="375"/>
      <c r="OJP285" s="375"/>
      <c r="OJQ285" s="375"/>
      <c r="OJR285" s="375"/>
      <c r="OJS285" s="375"/>
      <c r="OJT285" s="375"/>
      <c r="OJU285" s="375"/>
      <c r="OJV285" s="375"/>
      <c r="OJW285" s="375"/>
      <c r="OJX285" s="375"/>
      <c r="OJY285" s="375"/>
      <c r="OJZ285" s="375"/>
      <c r="OKA285" s="375"/>
      <c r="OKB285" s="375"/>
      <c r="OKC285" s="375"/>
      <c r="OKD285" s="375"/>
      <c r="OKE285" s="375"/>
      <c r="OKF285" s="375"/>
      <c r="OKG285" s="375"/>
      <c r="OKH285" s="375"/>
      <c r="OKI285" s="375"/>
      <c r="OKJ285" s="375"/>
      <c r="OKK285" s="376"/>
      <c r="OKL285" s="376"/>
      <c r="OKM285" s="376"/>
      <c r="OKN285" s="376"/>
      <c r="OKO285" s="376"/>
      <c r="OKP285" s="376"/>
      <c r="OKQ285" s="376"/>
      <c r="OKR285" s="376"/>
      <c r="OKS285" s="376"/>
      <c r="OKT285" s="376"/>
      <c r="OKU285" s="376"/>
      <c r="OKV285" s="376"/>
      <c r="OKW285" s="376"/>
      <c r="OKX285" s="376"/>
      <c r="OKY285" s="376"/>
      <c r="OKZ285" s="376"/>
      <c r="OLA285" s="376"/>
      <c r="OLB285" s="376"/>
      <c r="OLC285" s="376"/>
      <c r="OLD285" s="376"/>
      <c r="OLE285" s="376"/>
      <c r="OLF285" s="376"/>
      <c r="OLG285" s="376"/>
      <c r="OLH285" s="376"/>
      <c r="OLI285" s="377"/>
      <c r="OLJ285" s="377"/>
      <c r="OLK285" s="377"/>
      <c r="OLL285" s="377"/>
      <c r="OLM285" s="377"/>
      <c r="OLN285" s="376"/>
      <c r="OLO285" s="376"/>
      <c r="OLP285" s="377"/>
      <c r="OLQ285" s="377"/>
      <c r="OLR285" s="376"/>
      <c r="OLS285" s="376"/>
      <c r="OLT285" s="377"/>
      <c r="OLU285" s="377"/>
      <c r="OLV285" s="376"/>
      <c r="OLW285" s="376"/>
      <c r="OLX285" s="376"/>
      <c r="OLY285" s="376"/>
      <c r="OLZ285" s="376"/>
      <c r="OMA285" s="376"/>
      <c r="OMB285" s="376"/>
      <c r="OMC285" s="377"/>
      <c r="OMD285" s="377"/>
      <c r="OME285" s="376"/>
      <c r="OMF285" s="376"/>
      <c r="OMG285" s="377"/>
      <c r="OMH285" s="377"/>
      <c r="OMI285" s="376"/>
      <c r="OMJ285" s="376"/>
      <c r="OMK285" s="376"/>
      <c r="OML285" s="376"/>
      <c r="OMM285" s="376"/>
      <c r="OMN285" s="370"/>
      <c r="OMO285" s="396"/>
      <c r="OMP285" s="376"/>
      <c r="OMQ285" s="376"/>
      <c r="OMR285" s="376"/>
      <c r="OMS285" s="376"/>
      <c r="OMT285" s="376"/>
      <c r="OMU285" s="376"/>
      <c r="OMV285" s="376"/>
      <c r="OMW285" s="375"/>
      <c r="OMX285" s="375"/>
      <c r="OMY285" s="375"/>
      <c r="OMZ285" s="375"/>
      <c r="ONA285" s="375"/>
      <c r="ONB285" s="375"/>
      <c r="ONC285" s="375"/>
      <c r="OND285" s="375"/>
      <c r="ONE285" s="375"/>
      <c r="ONF285" s="375"/>
      <c r="ONG285" s="375"/>
      <c r="ONH285" s="375"/>
      <c r="ONI285" s="375"/>
      <c r="ONJ285" s="375"/>
      <c r="ONK285" s="375"/>
      <c r="ONL285" s="375"/>
      <c r="ONM285" s="375"/>
      <c r="ONN285" s="375"/>
      <c r="ONO285" s="375"/>
      <c r="ONP285" s="375"/>
      <c r="ONQ285" s="375"/>
      <c r="ONR285" s="375"/>
      <c r="ONS285" s="375"/>
      <c r="ONT285" s="375"/>
      <c r="ONU285" s="375"/>
      <c r="ONV285" s="375"/>
      <c r="ONW285" s="375"/>
      <c r="ONX285" s="375"/>
      <c r="ONY285" s="375"/>
      <c r="ONZ285" s="375"/>
      <c r="OOA285" s="375"/>
      <c r="OOB285" s="375"/>
      <c r="OOC285" s="375"/>
      <c r="OOD285" s="375"/>
      <c r="OOE285" s="375"/>
      <c r="OOF285" s="375"/>
      <c r="OOG285" s="375"/>
      <c r="OOH285" s="375"/>
      <c r="OOI285" s="375"/>
      <c r="OOJ285" s="375"/>
      <c r="OOK285" s="375"/>
      <c r="OOL285" s="375"/>
      <c r="OOM285" s="375"/>
      <c r="OON285" s="375"/>
      <c r="OOO285" s="376"/>
      <c r="OOP285" s="376"/>
      <c r="OOQ285" s="376"/>
      <c r="OOR285" s="376"/>
      <c r="OOS285" s="376"/>
      <c r="OOT285" s="376"/>
      <c r="OOU285" s="376"/>
      <c r="OOV285" s="376"/>
      <c r="OOW285" s="376"/>
      <c r="OOX285" s="376"/>
      <c r="OOY285" s="376"/>
      <c r="OOZ285" s="376"/>
      <c r="OPA285" s="376"/>
      <c r="OPB285" s="376"/>
      <c r="OPC285" s="376"/>
      <c r="OPD285" s="376"/>
      <c r="OPE285" s="376"/>
      <c r="OPF285" s="376"/>
      <c r="OPG285" s="376"/>
      <c r="OPH285" s="376"/>
      <c r="OPI285" s="376"/>
      <c r="OPJ285" s="376"/>
      <c r="OPK285" s="376"/>
      <c r="OPL285" s="376"/>
      <c r="OPM285" s="377"/>
      <c r="OPN285" s="377"/>
      <c r="OPO285" s="377"/>
      <c r="OPP285" s="377"/>
      <c r="OPQ285" s="377"/>
      <c r="OPR285" s="376"/>
      <c r="OPS285" s="376"/>
      <c r="OPT285" s="377"/>
      <c r="OPU285" s="377"/>
      <c r="OPV285" s="376"/>
      <c r="OPW285" s="376"/>
      <c r="OPX285" s="377"/>
      <c r="OPY285" s="377"/>
      <c r="OPZ285" s="376"/>
      <c r="OQA285" s="376"/>
      <c r="OQB285" s="376"/>
      <c r="OQC285" s="376"/>
      <c r="OQD285" s="376"/>
      <c r="OQE285" s="376"/>
      <c r="OQF285" s="376"/>
      <c r="OQG285" s="377"/>
      <c r="OQH285" s="377"/>
      <c r="OQI285" s="376"/>
      <c r="OQJ285" s="376"/>
      <c r="OQK285" s="377"/>
      <c r="OQL285" s="377"/>
      <c r="OQM285" s="376"/>
      <c r="OQN285" s="376"/>
      <c r="OQO285" s="376"/>
      <c r="OQP285" s="376"/>
      <c r="OQQ285" s="376"/>
      <c r="OQR285" s="370"/>
      <c r="OQS285" s="396"/>
      <c r="OQT285" s="376"/>
      <c r="OQU285" s="376"/>
      <c r="OQV285" s="376"/>
      <c r="OQW285" s="376"/>
      <c r="OQX285" s="376"/>
      <c r="OQY285" s="376"/>
      <c r="OQZ285" s="376"/>
      <c r="ORA285" s="375"/>
      <c r="ORB285" s="375"/>
      <c r="ORC285" s="375"/>
      <c r="ORD285" s="375"/>
      <c r="ORE285" s="375"/>
      <c r="ORF285" s="375"/>
      <c r="ORG285" s="375"/>
      <c r="ORH285" s="375"/>
      <c r="ORI285" s="375"/>
      <c r="ORJ285" s="375"/>
      <c r="ORK285" s="375"/>
      <c r="ORL285" s="375"/>
      <c r="ORM285" s="375"/>
      <c r="ORN285" s="375"/>
      <c r="ORO285" s="375"/>
      <c r="ORP285" s="375"/>
      <c r="ORQ285" s="375"/>
      <c r="ORR285" s="375"/>
      <c r="ORS285" s="375"/>
      <c r="ORT285" s="375"/>
      <c r="ORU285" s="375"/>
      <c r="ORV285" s="375"/>
      <c r="ORW285" s="375"/>
      <c r="ORX285" s="375"/>
      <c r="ORY285" s="375"/>
      <c r="ORZ285" s="375"/>
      <c r="OSA285" s="375"/>
      <c r="OSB285" s="375"/>
      <c r="OSC285" s="375"/>
      <c r="OSD285" s="375"/>
      <c r="OSE285" s="375"/>
      <c r="OSF285" s="375"/>
      <c r="OSG285" s="375"/>
      <c r="OSH285" s="375"/>
      <c r="OSI285" s="375"/>
      <c r="OSJ285" s="375"/>
      <c r="OSK285" s="375"/>
      <c r="OSL285" s="375"/>
      <c r="OSM285" s="375"/>
      <c r="OSN285" s="375"/>
      <c r="OSO285" s="375"/>
      <c r="OSP285" s="375"/>
      <c r="OSQ285" s="375"/>
      <c r="OSR285" s="375"/>
      <c r="OSS285" s="376"/>
      <c r="OST285" s="376"/>
      <c r="OSU285" s="376"/>
      <c r="OSV285" s="376"/>
      <c r="OSW285" s="376"/>
      <c r="OSX285" s="376"/>
      <c r="OSY285" s="376"/>
      <c r="OSZ285" s="376"/>
      <c r="OTA285" s="376"/>
      <c r="OTB285" s="376"/>
      <c r="OTC285" s="376"/>
      <c r="OTD285" s="376"/>
      <c r="OTE285" s="376"/>
      <c r="OTF285" s="376"/>
      <c r="OTG285" s="376"/>
      <c r="OTH285" s="376"/>
      <c r="OTI285" s="376"/>
      <c r="OTJ285" s="376"/>
      <c r="OTK285" s="376"/>
      <c r="OTL285" s="376"/>
      <c r="OTM285" s="376"/>
      <c r="OTN285" s="376"/>
      <c r="OTO285" s="376"/>
      <c r="OTP285" s="376"/>
      <c r="OTQ285" s="377"/>
      <c r="OTR285" s="377"/>
      <c r="OTS285" s="377"/>
      <c r="OTT285" s="377"/>
      <c r="OTU285" s="377"/>
      <c r="OTV285" s="376"/>
      <c r="OTW285" s="376"/>
      <c r="OTX285" s="377"/>
      <c r="OTY285" s="377"/>
      <c r="OTZ285" s="376"/>
      <c r="OUA285" s="376"/>
      <c r="OUB285" s="377"/>
      <c r="OUC285" s="377"/>
      <c r="OUD285" s="376"/>
      <c r="OUE285" s="376"/>
      <c r="OUF285" s="376"/>
      <c r="OUG285" s="376"/>
      <c r="OUH285" s="376"/>
      <c r="OUI285" s="376"/>
      <c r="OUJ285" s="376"/>
      <c r="OUK285" s="377"/>
      <c r="OUL285" s="377"/>
      <c r="OUM285" s="376"/>
      <c r="OUN285" s="376"/>
      <c r="OUO285" s="377"/>
      <c r="OUP285" s="377"/>
      <c r="OUQ285" s="376"/>
      <c r="OUR285" s="376"/>
      <c r="OUS285" s="376"/>
      <c r="OUT285" s="376"/>
      <c r="OUU285" s="376"/>
      <c r="OUV285" s="370"/>
      <c r="OUW285" s="396"/>
      <c r="OUX285" s="376"/>
      <c r="OUY285" s="376"/>
      <c r="OUZ285" s="376"/>
      <c r="OVA285" s="376"/>
      <c r="OVB285" s="376"/>
      <c r="OVC285" s="376"/>
      <c r="OVD285" s="376"/>
      <c r="OVE285" s="375"/>
      <c r="OVF285" s="375"/>
      <c r="OVG285" s="375"/>
      <c r="OVH285" s="375"/>
      <c r="OVI285" s="375"/>
      <c r="OVJ285" s="375"/>
      <c r="OVK285" s="375"/>
      <c r="OVL285" s="375"/>
      <c r="OVM285" s="375"/>
      <c r="OVN285" s="375"/>
      <c r="OVO285" s="375"/>
      <c r="OVP285" s="375"/>
      <c r="OVQ285" s="375"/>
      <c r="OVR285" s="375"/>
      <c r="OVS285" s="375"/>
      <c r="OVT285" s="375"/>
      <c r="OVU285" s="375"/>
      <c r="OVV285" s="375"/>
      <c r="OVW285" s="375"/>
      <c r="OVX285" s="375"/>
      <c r="OVY285" s="375"/>
      <c r="OVZ285" s="375"/>
      <c r="OWA285" s="375"/>
      <c r="OWB285" s="375"/>
      <c r="OWC285" s="375"/>
      <c r="OWD285" s="375"/>
      <c r="OWE285" s="375"/>
      <c r="OWF285" s="375"/>
      <c r="OWG285" s="375"/>
      <c r="OWH285" s="375"/>
      <c r="OWI285" s="375"/>
      <c r="OWJ285" s="375"/>
      <c r="OWK285" s="375"/>
      <c r="OWL285" s="375"/>
      <c r="OWM285" s="375"/>
      <c r="OWN285" s="375"/>
      <c r="OWO285" s="375"/>
      <c r="OWP285" s="375"/>
      <c r="OWQ285" s="375"/>
      <c r="OWR285" s="375"/>
      <c r="OWS285" s="375"/>
      <c r="OWT285" s="375"/>
      <c r="OWU285" s="375"/>
      <c r="OWV285" s="375"/>
      <c r="OWW285" s="376"/>
      <c r="OWX285" s="376"/>
      <c r="OWY285" s="376"/>
      <c r="OWZ285" s="376"/>
      <c r="OXA285" s="376"/>
      <c r="OXB285" s="376"/>
      <c r="OXC285" s="376"/>
      <c r="OXD285" s="376"/>
      <c r="OXE285" s="376"/>
      <c r="OXF285" s="376"/>
      <c r="OXG285" s="376"/>
      <c r="OXH285" s="376"/>
      <c r="OXI285" s="376"/>
      <c r="OXJ285" s="376"/>
      <c r="OXK285" s="376"/>
      <c r="OXL285" s="376"/>
      <c r="OXM285" s="376"/>
      <c r="OXN285" s="376"/>
      <c r="OXO285" s="376"/>
      <c r="OXP285" s="376"/>
      <c r="OXQ285" s="376"/>
      <c r="OXR285" s="376"/>
      <c r="OXS285" s="376"/>
      <c r="OXT285" s="376"/>
      <c r="OXU285" s="377"/>
      <c r="OXV285" s="377"/>
      <c r="OXW285" s="377"/>
      <c r="OXX285" s="377"/>
      <c r="OXY285" s="377"/>
      <c r="OXZ285" s="376"/>
      <c r="OYA285" s="376"/>
      <c r="OYB285" s="377"/>
      <c r="OYC285" s="377"/>
      <c r="OYD285" s="376"/>
      <c r="OYE285" s="376"/>
      <c r="OYF285" s="377"/>
      <c r="OYG285" s="377"/>
      <c r="OYH285" s="376"/>
      <c r="OYI285" s="376"/>
      <c r="OYJ285" s="376"/>
      <c r="OYK285" s="376"/>
      <c r="OYL285" s="376"/>
      <c r="OYM285" s="376"/>
      <c r="OYN285" s="376"/>
      <c r="OYO285" s="377"/>
      <c r="OYP285" s="377"/>
      <c r="OYQ285" s="376"/>
      <c r="OYR285" s="376"/>
      <c r="OYS285" s="377"/>
      <c r="OYT285" s="377"/>
      <c r="OYU285" s="376"/>
      <c r="OYV285" s="376"/>
      <c r="OYW285" s="376"/>
      <c r="OYX285" s="376"/>
      <c r="OYY285" s="376"/>
      <c r="OYZ285" s="370"/>
      <c r="OZA285" s="396"/>
      <c r="OZB285" s="376"/>
      <c r="OZC285" s="376"/>
      <c r="OZD285" s="376"/>
      <c r="OZE285" s="376"/>
      <c r="OZF285" s="376"/>
      <c r="OZG285" s="376"/>
      <c r="OZH285" s="376"/>
      <c r="OZI285" s="375"/>
      <c r="OZJ285" s="375"/>
      <c r="OZK285" s="375"/>
      <c r="OZL285" s="375"/>
      <c r="OZM285" s="375"/>
      <c r="OZN285" s="375"/>
      <c r="OZO285" s="375"/>
      <c r="OZP285" s="375"/>
      <c r="OZQ285" s="375"/>
      <c r="OZR285" s="375"/>
      <c r="OZS285" s="375"/>
      <c r="OZT285" s="375"/>
      <c r="OZU285" s="375"/>
      <c r="OZV285" s="375"/>
      <c r="OZW285" s="375"/>
      <c r="OZX285" s="375"/>
      <c r="OZY285" s="375"/>
      <c r="OZZ285" s="375"/>
      <c r="PAA285" s="375"/>
      <c r="PAB285" s="375"/>
      <c r="PAC285" s="375"/>
      <c r="PAD285" s="375"/>
      <c r="PAE285" s="375"/>
      <c r="PAF285" s="375"/>
      <c r="PAG285" s="375"/>
      <c r="PAH285" s="375"/>
      <c r="PAI285" s="375"/>
      <c r="PAJ285" s="375"/>
      <c r="PAK285" s="375"/>
      <c r="PAL285" s="375"/>
      <c r="PAM285" s="375"/>
      <c r="PAN285" s="375"/>
      <c r="PAO285" s="375"/>
      <c r="PAP285" s="375"/>
      <c r="PAQ285" s="375"/>
      <c r="PAR285" s="375"/>
      <c r="PAS285" s="375"/>
      <c r="PAT285" s="375"/>
      <c r="PAU285" s="375"/>
      <c r="PAV285" s="375"/>
      <c r="PAW285" s="375"/>
      <c r="PAX285" s="375"/>
      <c r="PAY285" s="375"/>
      <c r="PAZ285" s="375"/>
      <c r="PBA285" s="376"/>
      <c r="PBB285" s="376"/>
      <c r="PBC285" s="376"/>
      <c r="PBD285" s="376"/>
      <c r="PBE285" s="376"/>
      <c r="PBF285" s="376"/>
      <c r="PBG285" s="376"/>
      <c r="PBH285" s="376"/>
      <c r="PBI285" s="376"/>
      <c r="PBJ285" s="376"/>
      <c r="PBK285" s="376"/>
      <c r="PBL285" s="376"/>
      <c r="PBM285" s="376"/>
      <c r="PBN285" s="376"/>
      <c r="PBO285" s="376"/>
      <c r="PBP285" s="376"/>
      <c r="PBQ285" s="376"/>
      <c r="PBR285" s="376"/>
      <c r="PBS285" s="376"/>
      <c r="PBT285" s="376"/>
      <c r="PBU285" s="376"/>
      <c r="PBV285" s="376"/>
      <c r="PBW285" s="376"/>
      <c r="PBX285" s="376"/>
      <c r="PBY285" s="377"/>
      <c r="PBZ285" s="377"/>
      <c r="PCA285" s="377"/>
      <c r="PCB285" s="377"/>
      <c r="PCC285" s="377"/>
      <c r="PCD285" s="376"/>
      <c r="PCE285" s="376"/>
      <c r="PCF285" s="377"/>
      <c r="PCG285" s="377"/>
      <c r="PCH285" s="376"/>
      <c r="PCI285" s="376"/>
      <c r="PCJ285" s="377"/>
      <c r="PCK285" s="377"/>
      <c r="PCL285" s="376"/>
      <c r="PCM285" s="376"/>
      <c r="PCN285" s="376"/>
      <c r="PCO285" s="376"/>
      <c r="PCP285" s="376"/>
      <c r="PCQ285" s="376"/>
      <c r="PCR285" s="376"/>
      <c r="PCS285" s="377"/>
      <c r="PCT285" s="377"/>
      <c r="PCU285" s="376"/>
      <c r="PCV285" s="376"/>
      <c r="PCW285" s="377"/>
      <c r="PCX285" s="377"/>
      <c r="PCY285" s="376"/>
      <c r="PCZ285" s="376"/>
      <c r="PDA285" s="376"/>
      <c r="PDB285" s="376"/>
      <c r="PDC285" s="376"/>
      <c r="PDD285" s="370"/>
      <c r="PDE285" s="396"/>
      <c r="PDF285" s="376"/>
      <c r="PDG285" s="376"/>
      <c r="PDH285" s="376"/>
      <c r="PDI285" s="376"/>
      <c r="PDJ285" s="376"/>
      <c r="PDK285" s="376"/>
      <c r="PDL285" s="376"/>
      <c r="PDM285" s="375"/>
      <c r="PDN285" s="375"/>
      <c r="PDO285" s="375"/>
      <c r="PDP285" s="375"/>
      <c r="PDQ285" s="375"/>
      <c r="PDR285" s="375"/>
      <c r="PDS285" s="375"/>
      <c r="PDT285" s="375"/>
      <c r="PDU285" s="375"/>
      <c r="PDV285" s="375"/>
      <c r="PDW285" s="375"/>
      <c r="PDX285" s="375"/>
      <c r="PDY285" s="375"/>
      <c r="PDZ285" s="375"/>
      <c r="PEA285" s="375"/>
      <c r="PEB285" s="375"/>
      <c r="PEC285" s="375"/>
      <c r="PED285" s="375"/>
      <c r="PEE285" s="375"/>
      <c r="PEF285" s="375"/>
      <c r="PEG285" s="375"/>
      <c r="PEH285" s="375"/>
      <c r="PEI285" s="375"/>
      <c r="PEJ285" s="375"/>
      <c r="PEK285" s="375"/>
      <c r="PEL285" s="375"/>
      <c r="PEM285" s="375"/>
      <c r="PEN285" s="375"/>
      <c r="PEO285" s="375"/>
      <c r="PEP285" s="375"/>
      <c r="PEQ285" s="375"/>
      <c r="PER285" s="375"/>
      <c r="PES285" s="375"/>
      <c r="PET285" s="375"/>
      <c r="PEU285" s="375"/>
      <c r="PEV285" s="375"/>
      <c r="PEW285" s="375"/>
      <c r="PEX285" s="375"/>
      <c r="PEY285" s="375"/>
      <c r="PEZ285" s="375"/>
      <c r="PFA285" s="375"/>
      <c r="PFB285" s="375"/>
      <c r="PFC285" s="375"/>
      <c r="PFD285" s="375"/>
      <c r="PFE285" s="376"/>
      <c r="PFF285" s="376"/>
      <c r="PFG285" s="376"/>
      <c r="PFH285" s="376"/>
      <c r="PFI285" s="376"/>
      <c r="PFJ285" s="376"/>
      <c r="PFK285" s="376"/>
      <c r="PFL285" s="376"/>
      <c r="PFM285" s="376"/>
      <c r="PFN285" s="376"/>
      <c r="PFO285" s="376"/>
      <c r="PFP285" s="376"/>
      <c r="PFQ285" s="376"/>
      <c r="PFR285" s="376"/>
      <c r="PFS285" s="376"/>
      <c r="PFT285" s="376"/>
      <c r="PFU285" s="376"/>
      <c r="PFV285" s="376"/>
      <c r="PFW285" s="376"/>
      <c r="PFX285" s="376"/>
      <c r="PFY285" s="376"/>
      <c r="PFZ285" s="376"/>
      <c r="PGA285" s="376"/>
      <c r="PGB285" s="376"/>
      <c r="PGC285" s="377"/>
      <c r="PGD285" s="377"/>
      <c r="PGE285" s="377"/>
      <c r="PGF285" s="377"/>
      <c r="PGG285" s="377"/>
      <c r="PGH285" s="376"/>
      <c r="PGI285" s="376"/>
      <c r="PGJ285" s="377"/>
      <c r="PGK285" s="377"/>
      <c r="PGL285" s="376"/>
      <c r="PGM285" s="376"/>
      <c r="PGN285" s="377"/>
      <c r="PGO285" s="377"/>
      <c r="PGP285" s="376"/>
      <c r="PGQ285" s="376"/>
      <c r="PGR285" s="376"/>
      <c r="PGS285" s="376"/>
      <c r="PGT285" s="376"/>
      <c r="PGU285" s="376"/>
      <c r="PGV285" s="376"/>
      <c r="PGW285" s="377"/>
      <c r="PGX285" s="377"/>
      <c r="PGY285" s="376"/>
      <c r="PGZ285" s="376"/>
      <c r="PHA285" s="377"/>
      <c r="PHB285" s="377"/>
      <c r="PHC285" s="376"/>
      <c r="PHD285" s="376"/>
      <c r="PHE285" s="376"/>
      <c r="PHF285" s="376"/>
      <c r="PHG285" s="376"/>
      <c r="PHH285" s="370"/>
      <c r="PHI285" s="396"/>
      <c r="PHJ285" s="376"/>
      <c r="PHK285" s="376"/>
      <c r="PHL285" s="376"/>
      <c r="PHM285" s="376"/>
      <c r="PHN285" s="376"/>
      <c r="PHO285" s="376"/>
      <c r="PHP285" s="376"/>
      <c r="PHQ285" s="375"/>
      <c r="PHR285" s="375"/>
      <c r="PHS285" s="375"/>
      <c r="PHT285" s="375"/>
      <c r="PHU285" s="375"/>
      <c r="PHV285" s="375"/>
      <c r="PHW285" s="375"/>
      <c r="PHX285" s="375"/>
      <c r="PHY285" s="375"/>
      <c r="PHZ285" s="375"/>
      <c r="PIA285" s="375"/>
      <c r="PIB285" s="375"/>
      <c r="PIC285" s="375"/>
      <c r="PID285" s="375"/>
      <c r="PIE285" s="375"/>
      <c r="PIF285" s="375"/>
      <c r="PIG285" s="375"/>
      <c r="PIH285" s="375"/>
      <c r="PII285" s="375"/>
      <c r="PIJ285" s="375"/>
      <c r="PIK285" s="375"/>
      <c r="PIL285" s="375"/>
      <c r="PIM285" s="375"/>
      <c r="PIN285" s="375"/>
      <c r="PIO285" s="375"/>
      <c r="PIP285" s="375"/>
      <c r="PIQ285" s="375"/>
      <c r="PIR285" s="375"/>
      <c r="PIS285" s="375"/>
      <c r="PIT285" s="375"/>
      <c r="PIU285" s="375"/>
      <c r="PIV285" s="375"/>
      <c r="PIW285" s="375"/>
      <c r="PIX285" s="375"/>
      <c r="PIY285" s="375"/>
      <c r="PIZ285" s="375"/>
      <c r="PJA285" s="375"/>
      <c r="PJB285" s="375"/>
      <c r="PJC285" s="375"/>
      <c r="PJD285" s="375"/>
      <c r="PJE285" s="375"/>
      <c r="PJF285" s="375"/>
      <c r="PJG285" s="375"/>
      <c r="PJH285" s="375"/>
      <c r="PJI285" s="376"/>
      <c r="PJJ285" s="376"/>
      <c r="PJK285" s="376"/>
      <c r="PJL285" s="376"/>
      <c r="PJM285" s="376"/>
      <c r="PJN285" s="376"/>
      <c r="PJO285" s="376"/>
      <c r="PJP285" s="376"/>
      <c r="PJQ285" s="376"/>
      <c r="PJR285" s="376"/>
      <c r="PJS285" s="376"/>
      <c r="PJT285" s="376"/>
      <c r="PJU285" s="376"/>
      <c r="PJV285" s="376"/>
      <c r="PJW285" s="376"/>
      <c r="PJX285" s="376"/>
      <c r="PJY285" s="376"/>
      <c r="PJZ285" s="376"/>
      <c r="PKA285" s="376"/>
      <c r="PKB285" s="376"/>
      <c r="PKC285" s="376"/>
      <c r="PKD285" s="376"/>
      <c r="PKE285" s="376"/>
      <c r="PKF285" s="376"/>
      <c r="PKG285" s="377"/>
      <c r="PKH285" s="377"/>
      <c r="PKI285" s="377"/>
      <c r="PKJ285" s="377"/>
      <c r="PKK285" s="377"/>
      <c r="PKL285" s="376"/>
      <c r="PKM285" s="376"/>
      <c r="PKN285" s="377"/>
      <c r="PKO285" s="377"/>
      <c r="PKP285" s="376"/>
      <c r="PKQ285" s="376"/>
      <c r="PKR285" s="377"/>
      <c r="PKS285" s="377"/>
      <c r="PKT285" s="376"/>
      <c r="PKU285" s="376"/>
      <c r="PKV285" s="376"/>
      <c r="PKW285" s="376"/>
      <c r="PKX285" s="376"/>
      <c r="PKY285" s="376"/>
      <c r="PKZ285" s="376"/>
      <c r="PLA285" s="377"/>
      <c r="PLB285" s="377"/>
      <c r="PLC285" s="376"/>
      <c r="PLD285" s="376"/>
      <c r="PLE285" s="377"/>
      <c r="PLF285" s="377"/>
      <c r="PLG285" s="376"/>
      <c r="PLH285" s="376"/>
      <c r="PLI285" s="376"/>
      <c r="PLJ285" s="376"/>
      <c r="PLK285" s="376"/>
      <c r="PLL285" s="370"/>
      <c r="PLM285" s="396"/>
      <c r="PLN285" s="376"/>
      <c r="PLO285" s="376"/>
      <c r="PLP285" s="376"/>
      <c r="PLQ285" s="376"/>
      <c r="PLR285" s="376"/>
      <c r="PLS285" s="376"/>
      <c r="PLT285" s="376"/>
      <c r="PLU285" s="375"/>
      <c r="PLV285" s="375"/>
      <c r="PLW285" s="375"/>
      <c r="PLX285" s="375"/>
      <c r="PLY285" s="375"/>
      <c r="PLZ285" s="375"/>
      <c r="PMA285" s="375"/>
      <c r="PMB285" s="375"/>
      <c r="PMC285" s="375"/>
      <c r="PMD285" s="375"/>
      <c r="PME285" s="375"/>
      <c r="PMF285" s="375"/>
      <c r="PMG285" s="375"/>
      <c r="PMH285" s="375"/>
      <c r="PMI285" s="375"/>
      <c r="PMJ285" s="375"/>
      <c r="PMK285" s="375"/>
      <c r="PML285" s="375"/>
      <c r="PMM285" s="375"/>
      <c r="PMN285" s="375"/>
      <c r="PMO285" s="375"/>
      <c r="PMP285" s="375"/>
      <c r="PMQ285" s="375"/>
      <c r="PMR285" s="375"/>
      <c r="PMS285" s="375"/>
      <c r="PMT285" s="375"/>
      <c r="PMU285" s="375"/>
      <c r="PMV285" s="375"/>
      <c r="PMW285" s="375"/>
      <c r="PMX285" s="375"/>
      <c r="PMY285" s="375"/>
      <c r="PMZ285" s="375"/>
      <c r="PNA285" s="375"/>
      <c r="PNB285" s="375"/>
      <c r="PNC285" s="375"/>
      <c r="PND285" s="375"/>
      <c r="PNE285" s="375"/>
      <c r="PNF285" s="375"/>
      <c r="PNG285" s="375"/>
      <c r="PNH285" s="375"/>
      <c r="PNI285" s="375"/>
      <c r="PNJ285" s="375"/>
      <c r="PNK285" s="375"/>
      <c r="PNL285" s="375"/>
      <c r="PNM285" s="376"/>
      <c r="PNN285" s="376"/>
      <c r="PNO285" s="376"/>
      <c r="PNP285" s="376"/>
      <c r="PNQ285" s="376"/>
      <c r="PNR285" s="376"/>
      <c r="PNS285" s="376"/>
      <c r="PNT285" s="376"/>
      <c r="PNU285" s="376"/>
      <c r="PNV285" s="376"/>
      <c r="PNW285" s="376"/>
      <c r="PNX285" s="376"/>
      <c r="PNY285" s="376"/>
      <c r="PNZ285" s="376"/>
      <c r="POA285" s="376"/>
      <c r="POB285" s="376"/>
      <c r="POC285" s="376"/>
      <c r="POD285" s="376"/>
      <c r="POE285" s="376"/>
      <c r="POF285" s="376"/>
      <c r="POG285" s="376"/>
      <c r="POH285" s="376"/>
      <c r="POI285" s="376"/>
      <c r="POJ285" s="376"/>
      <c r="POK285" s="377"/>
      <c r="POL285" s="377"/>
      <c r="POM285" s="377"/>
      <c r="PON285" s="377"/>
      <c r="POO285" s="377"/>
      <c r="POP285" s="376"/>
      <c r="POQ285" s="376"/>
      <c r="POR285" s="377"/>
      <c r="POS285" s="377"/>
      <c r="POT285" s="376"/>
      <c r="POU285" s="376"/>
      <c r="POV285" s="377"/>
      <c r="POW285" s="377"/>
      <c r="POX285" s="376"/>
      <c r="POY285" s="376"/>
      <c r="POZ285" s="376"/>
      <c r="PPA285" s="376"/>
      <c r="PPB285" s="376"/>
      <c r="PPC285" s="376"/>
      <c r="PPD285" s="376"/>
      <c r="PPE285" s="377"/>
      <c r="PPF285" s="377"/>
      <c r="PPG285" s="376"/>
      <c r="PPH285" s="376"/>
      <c r="PPI285" s="377"/>
      <c r="PPJ285" s="377"/>
      <c r="PPK285" s="376"/>
      <c r="PPL285" s="376"/>
      <c r="PPM285" s="376"/>
      <c r="PPN285" s="376"/>
      <c r="PPO285" s="376"/>
      <c r="PPP285" s="370"/>
      <c r="PPQ285" s="396"/>
      <c r="PPR285" s="376"/>
      <c r="PPS285" s="376"/>
      <c r="PPT285" s="376"/>
      <c r="PPU285" s="376"/>
      <c r="PPV285" s="376"/>
      <c r="PPW285" s="376"/>
      <c r="PPX285" s="376"/>
      <c r="PPY285" s="375"/>
      <c r="PPZ285" s="375"/>
      <c r="PQA285" s="375"/>
      <c r="PQB285" s="375"/>
      <c r="PQC285" s="375"/>
      <c r="PQD285" s="375"/>
      <c r="PQE285" s="375"/>
      <c r="PQF285" s="375"/>
      <c r="PQG285" s="375"/>
      <c r="PQH285" s="375"/>
      <c r="PQI285" s="375"/>
      <c r="PQJ285" s="375"/>
      <c r="PQK285" s="375"/>
      <c r="PQL285" s="375"/>
      <c r="PQM285" s="375"/>
      <c r="PQN285" s="375"/>
      <c r="PQO285" s="375"/>
      <c r="PQP285" s="375"/>
      <c r="PQQ285" s="375"/>
      <c r="PQR285" s="375"/>
      <c r="PQS285" s="375"/>
      <c r="PQT285" s="375"/>
      <c r="PQU285" s="375"/>
      <c r="PQV285" s="375"/>
      <c r="PQW285" s="375"/>
      <c r="PQX285" s="375"/>
      <c r="PQY285" s="375"/>
      <c r="PQZ285" s="375"/>
      <c r="PRA285" s="375"/>
      <c r="PRB285" s="375"/>
      <c r="PRC285" s="375"/>
      <c r="PRD285" s="375"/>
      <c r="PRE285" s="375"/>
      <c r="PRF285" s="375"/>
      <c r="PRG285" s="375"/>
      <c r="PRH285" s="375"/>
      <c r="PRI285" s="375"/>
      <c r="PRJ285" s="375"/>
      <c r="PRK285" s="375"/>
      <c r="PRL285" s="375"/>
      <c r="PRM285" s="375"/>
      <c r="PRN285" s="375"/>
      <c r="PRO285" s="375"/>
      <c r="PRP285" s="375"/>
      <c r="PRQ285" s="376"/>
      <c r="PRR285" s="376"/>
      <c r="PRS285" s="376"/>
      <c r="PRT285" s="376"/>
      <c r="PRU285" s="376"/>
      <c r="PRV285" s="376"/>
      <c r="PRW285" s="376"/>
      <c r="PRX285" s="376"/>
      <c r="PRY285" s="376"/>
      <c r="PRZ285" s="376"/>
      <c r="PSA285" s="376"/>
      <c r="PSB285" s="376"/>
      <c r="PSC285" s="376"/>
      <c r="PSD285" s="376"/>
      <c r="PSE285" s="376"/>
      <c r="PSF285" s="376"/>
      <c r="PSG285" s="376"/>
      <c r="PSH285" s="376"/>
      <c r="PSI285" s="376"/>
      <c r="PSJ285" s="376"/>
      <c r="PSK285" s="376"/>
      <c r="PSL285" s="376"/>
      <c r="PSM285" s="376"/>
      <c r="PSN285" s="376"/>
      <c r="PSO285" s="377"/>
      <c r="PSP285" s="377"/>
      <c r="PSQ285" s="377"/>
      <c r="PSR285" s="377"/>
      <c r="PSS285" s="377"/>
      <c r="PST285" s="376"/>
      <c r="PSU285" s="376"/>
      <c r="PSV285" s="377"/>
      <c r="PSW285" s="377"/>
      <c r="PSX285" s="376"/>
      <c r="PSY285" s="376"/>
      <c r="PSZ285" s="377"/>
      <c r="PTA285" s="377"/>
      <c r="PTB285" s="376"/>
      <c r="PTC285" s="376"/>
      <c r="PTD285" s="376"/>
      <c r="PTE285" s="376"/>
      <c r="PTF285" s="376"/>
      <c r="PTG285" s="376"/>
      <c r="PTH285" s="376"/>
      <c r="PTI285" s="377"/>
      <c r="PTJ285" s="377"/>
      <c r="PTK285" s="376"/>
      <c r="PTL285" s="376"/>
      <c r="PTM285" s="377"/>
      <c r="PTN285" s="377"/>
      <c r="PTO285" s="376"/>
      <c r="PTP285" s="376"/>
      <c r="PTQ285" s="376"/>
      <c r="PTR285" s="376"/>
      <c r="PTS285" s="376"/>
      <c r="PTT285" s="370"/>
      <c r="PTU285" s="396"/>
      <c r="PTV285" s="376"/>
      <c r="PTW285" s="376"/>
      <c r="PTX285" s="376"/>
      <c r="PTY285" s="376"/>
      <c r="PTZ285" s="376"/>
      <c r="PUA285" s="376"/>
      <c r="PUB285" s="376"/>
      <c r="PUC285" s="375"/>
      <c r="PUD285" s="375"/>
      <c r="PUE285" s="375"/>
      <c r="PUF285" s="375"/>
      <c r="PUG285" s="375"/>
      <c r="PUH285" s="375"/>
      <c r="PUI285" s="375"/>
      <c r="PUJ285" s="375"/>
      <c r="PUK285" s="375"/>
      <c r="PUL285" s="375"/>
      <c r="PUM285" s="375"/>
      <c r="PUN285" s="375"/>
      <c r="PUO285" s="375"/>
      <c r="PUP285" s="375"/>
      <c r="PUQ285" s="375"/>
      <c r="PUR285" s="375"/>
      <c r="PUS285" s="375"/>
      <c r="PUT285" s="375"/>
      <c r="PUU285" s="375"/>
      <c r="PUV285" s="375"/>
      <c r="PUW285" s="375"/>
      <c r="PUX285" s="375"/>
      <c r="PUY285" s="375"/>
      <c r="PUZ285" s="375"/>
      <c r="PVA285" s="375"/>
      <c r="PVB285" s="375"/>
      <c r="PVC285" s="375"/>
      <c r="PVD285" s="375"/>
      <c r="PVE285" s="375"/>
      <c r="PVF285" s="375"/>
      <c r="PVG285" s="375"/>
      <c r="PVH285" s="375"/>
      <c r="PVI285" s="375"/>
      <c r="PVJ285" s="375"/>
      <c r="PVK285" s="375"/>
      <c r="PVL285" s="375"/>
      <c r="PVM285" s="375"/>
      <c r="PVN285" s="375"/>
      <c r="PVO285" s="375"/>
      <c r="PVP285" s="375"/>
      <c r="PVQ285" s="375"/>
      <c r="PVR285" s="375"/>
      <c r="PVS285" s="375"/>
      <c r="PVT285" s="375"/>
      <c r="PVU285" s="376"/>
      <c r="PVV285" s="376"/>
      <c r="PVW285" s="376"/>
      <c r="PVX285" s="376"/>
      <c r="PVY285" s="376"/>
      <c r="PVZ285" s="376"/>
      <c r="PWA285" s="376"/>
      <c r="PWB285" s="376"/>
      <c r="PWC285" s="376"/>
      <c r="PWD285" s="376"/>
      <c r="PWE285" s="376"/>
      <c r="PWF285" s="376"/>
      <c r="PWG285" s="376"/>
      <c r="PWH285" s="376"/>
      <c r="PWI285" s="376"/>
      <c r="PWJ285" s="376"/>
      <c r="PWK285" s="376"/>
      <c r="PWL285" s="376"/>
      <c r="PWM285" s="376"/>
      <c r="PWN285" s="376"/>
      <c r="PWO285" s="376"/>
      <c r="PWP285" s="376"/>
      <c r="PWQ285" s="376"/>
      <c r="PWR285" s="376"/>
      <c r="PWS285" s="377"/>
      <c r="PWT285" s="377"/>
      <c r="PWU285" s="377"/>
      <c r="PWV285" s="377"/>
      <c r="PWW285" s="377"/>
      <c r="PWX285" s="376"/>
      <c r="PWY285" s="376"/>
      <c r="PWZ285" s="377"/>
      <c r="PXA285" s="377"/>
      <c r="PXB285" s="376"/>
      <c r="PXC285" s="376"/>
      <c r="PXD285" s="377"/>
      <c r="PXE285" s="377"/>
      <c r="PXF285" s="376"/>
      <c r="PXG285" s="376"/>
      <c r="PXH285" s="376"/>
      <c r="PXI285" s="376"/>
      <c r="PXJ285" s="376"/>
      <c r="PXK285" s="376"/>
      <c r="PXL285" s="376"/>
      <c r="PXM285" s="377"/>
      <c r="PXN285" s="377"/>
      <c r="PXO285" s="376"/>
      <c r="PXP285" s="376"/>
      <c r="PXQ285" s="377"/>
      <c r="PXR285" s="377"/>
      <c r="PXS285" s="376"/>
      <c r="PXT285" s="376"/>
      <c r="PXU285" s="376"/>
      <c r="PXV285" s="376"/>
      <c r="PXW285" s="376"/>
      <c r="PXX285" s="370"/>
      <c r="PXY285" s="396"/>
      <c r="PXZ285" s="376"/>
      <c r="PYA285" s="376"/>
      <c r="PYB285" s="376"/>
      <c r="PYC285" s="376"/>
      <c r="PYD285" s="376"/>
      <c r="PYE285" s="376"/>
      <c r="PYF285" s="376"/>
      <c r="PYG285" s="375"/>
      <c r="PYH285" s="375"/>
      <c r="PYI285" s="375"/>
      <c r="PYJ285" s="375"/>
      <c r="PYK285" s="375"/>
      <c r="PYL285" s="375"/>
      <c r="PYM285" s="375"/>
      <c r="PYN285" s="375"/>
      <c r="PYO285" s="375"/>
      <c r="PYP285" s="375"/>
      <c r="PYQ285" s="375"/>
      <c r="PYR285" s="375"/>
      <c r="PYS285" s="375"/>
      <c r="PYT285" s="375"/>
      <c r="PYU285" s="375"/>
      <c r="PYV285" s="375"/>
      <c r="PYW285" s="375"/>
      <c r="PYX285" s="375"/>
      <c r="PYY285" s="375"/>
      <c r="PYZ285" s="375"/>
      <c r="PZA285" s="375"/>
      <c r="PZB285" s="375"/>
      <c r="PZC285" s="375"/>
      <c r="PZD285" s="375"/>
      <c r="PZE285" s="375"/>
      <c r="PZF285" s="375"/>
      <c r="PZG285" s="375"/>
      <c r="PZH285" s="375"/>
      <c r="PZI285" s="375"/>
      <c r="PZJ285" s="375"/>
      <c r="PZK285" s="375"/>
      <c r="PZL285" s="375"/>
      <c r="PZM285" s="375"/>
      <c r="PZN285" s="375"/>
      <c r="PZO285" s="375"/>
      <c r="PZP285" s="375"/>
      <c r="PZQ285" s="375"/>
      <c r="PZR285" s="375"/>
      <c r="PZS285" s="375"/>
      <c r="PZT285" s="375"/>
      <c r="PZU285" s="375"/>
      <c r="PZV285" s="375"/>
      <c r="PZW285" s="375"/>
      <c r="PZX285" s="375"/>
      <c r="PZY285" s="376"/>
      <c r="PZZ285" s="376"/>
      <c r="QAA285" s="376"/>
      <c r="QAB285" s="376"/>
      <c r="QAC285" s="376"/>
      <c r="QAD285" s="376"/>
      <c r="QAE285" s="376"/>
      <c r="QAF285" s="376"/>
      <c r="QAG285" s="376"/>
      <c r="QAH285" s="376"/>
      <c r="QAI285" s="376"/>
      <c r="QAJ285" s="376"/>
      <c r="QAK285" s="376"/>
      <c r="QAL285" s="376"/>
      <c r="QAM285" s="376"/>
      <c r="QAN285" s="376"/>
      <c r="QAO285" s="376"/>
      <c r="QAP285" s="376"/>
      <c r="QAQ285" s="376"/>
      <c r="QAR285" s="376"/>
      <c r="QAS285" s="376"/>
      <c r="QAT285" s="376"/>
      <c r="QAU285" s="376"/>
      <c r="QAV285" s="376"/>
      <c r="QAW285" s="377"/>
      <c r="QAX285" s="377"/>
      <c r="QAY285" s="377"/>
      <c r="QAZ285" s="377"/>
      <c r="QBA285" s="377"/>
      <c r="QBB285" s="376"/>
      <c r="QBC285" s="376"/>
      <c r="QBD285" s="377"/>
      <c r="QBE285" s="377"/>
      <c r="QBF285" s="376"/>
      <c r="QBG285" s="376"/>
      <c r="QBH285" s="377"/>
      <c r="QBI285" s="377"/>
      <c r="QBJ285" s="376"/>
      <c r="QBK285" s="376"/>
      <c r="QBL285" s="376"/>
      <c r="QBM285" s="376"/>
      <c r="QBN285" s="376"/>
      <c r="QBO285" s="376"/>
      <c r="QBP285" s="376"/>
      <c r="QBQ285" s="377"/>
      <c r="QBR285" s="377"/>
      <c r="QBS285" s="376"/>
      <c r="QBT285" s="376"/>
      <c r="QBU285" s="377"/>
      <c r="QBV285" s="377"/>
      <c r="QBW285" s="376"/>
      <c r="QBX285" s="376"/>
      <c r="QBY285" s="376"/>
      <c r="QBZ285" s="376"/>
      <c r="QCA285" s="376"/>
      <c r="QCB285" s="370"/>
      <c r="QCC285" s="396"/>
      <c r="QCD285" s="376"/>
      <c r="QCE285" s="376"/>
      <c r="QCF285" s="376"/>
      <c r="QCG285" s="376"/>
      <c r="QCH285" s="376"/>
      <c r="QCI285" s="376"/>
      <c r="QCJ285" s="376"/>
      <c r="QCK285" s="375"/>
      <c r="QCL285" s="375"/>
      <c r="QCM285" s="375"/>
      <c r="QCN285" s="375"/>
      <c r="QCO285" s="375"/>
      <c r="QCP285" s="375"/>
      <c r="QCQ285" s="375"/>
      <c r="QCR285" s="375"/>
      <c r="QCS285" s="375"/>
      <c r="QCT285" s="375"/>
      <c r="QCU285" s="375"/>
      <c r="QCV285" s="375"/>
      <c r="QCW285" s="375"/>
      <c r="QCX285" s="375"/>
      <c r="QCY285" s="375"/>
      <c r="QCZ285" s="375"/>
      <c r="QDA285" s="375"/>
      <c r="QDB285" s="375"/>
      <c r="QDC285" s="375"/>
      <c r="QDD285" s="375"/>
      <c r="QDE285" s="375"/>
      <c r="QDF285" s="375"/>
      <c r="QDG285" s="375"/>
      <c r="QDH285" s="375"/>
      <c r="QDI285" s="375"/>
      <c r="QDJ285" s="375"/>
      <c r="QDK285" s="375"/>
      <c r="QDL285" s="375"/>
      <c r="QDM285" s="375"/>
      <c r="QDN285" s="375"/>
      <c r="QDO285" s="375"/>
      <c r="QDP285" s="375"/>
      <c r="QDQ285" s="375"/>
      <c r="QDR285" s="375"/>
      <c r="QDS285" s="375"/>
      <c r="QDT285" s="375"/>
      <c r="QDU285" s="375"/>
      <c r="QDV285" s="375"/>
      <c r="QDW285" s="375"/>
      <c r="QDX285" s="375"/>
      <c r="QDY285" s="375"/>
      <c r="QDZ285" s="375"/>
      <c r="QEA285" s="375"/>
      <c r="QEB285" s="375"/>
      <c r="QEC285" s="376"/>
      <c r="QED285" s="376"/>
      <c r="QEE285" s="376"/>
      <c r="QEF285" s="376"/>
      <c r="QEG285" s="376"/>
      <c r="QEH285" s="376"/>
      <c r="QEI285" s="376"/>
      <c r="QEJ285" s="376"/>
      <c r="QEK285" s="376"/>
      <c r="QEL285" s="376"/>
      <c r="QEM285" s="376"/>
      <c r="QEN285" s="376"/>
      <c r="QEO285" s="376"/>
      <c r="QEP285" s="376"/>
      <c r="QEQ285" s="376"/>
      <c r="QER285" s="376"/>
      <c r="QES285" s="376"/>
      <c r="QET285" s="376"/>
      <c r="QEU285" s="376"/>
      <c r="QEV285" s="376"/>
      <c r="QEW285" s="376"/>
      <c r="QEX285" s="376"/>
      <c r="QEY285" s="376"/>
      <c r="QEZ285" s="376"/>
      <c r="QFA285" s="377"/>
      <c r="QFB285" s="377"/>
      <c r="QFC285" s="377"/>
      <c r="QFD285" s="377"/>
      <c r="QFE285" s="377"/>
      <c r="QFF285" s="376"/>
      <c r="QFG285" s="376"/>
      <c r="QFH285" s="377"/>
      <c r="QFI285" s="377"/>
      <c r="QFJ285" s="376"/>
      <c r="QFK285" s="376"/>
      <c r="QFL285" s="377"/>
      <c r="QFM285" s="377"/>
      <c r="QFN285" s="376"/>
      <c r="QFO285" s="376"/>
      <c r="QFP285" s="376"/>
      <c r="QFQ285" s="376"/>
      <c r="QFR285" s="376"/>
      <c r="QFS285" s="376"/>
      <c r="QFT285" s="376"/>
      <c r="QFU285" s="377"/>
      <c r="QFV285" s="377"/>
      <c r="QFW285" s="376"/>
      <c r="QFX285" s="376"/>
      <c r="QFY285" s="377"/>
      <c r="QFZ285" s="377"/>
      <c r="QGA285" s="376"/>
      <c r="QGB285" s="376"/>
      <c r="QGC285" s="376"/>
      <c r="QGD285" s="376"/>
      <c r="QGE285" s="376"/>
      <c r="QGF285" s="370"/>
      <c r="QGG285" s="396"/>
      <c r="QGH285" s="376"/>
      <c r="QGI285" s="376"/>
      <c r="QGJ285" s="376"/>
      <c r="QGK285" s="376"/>
      <c r="QGL285" s="376"/>
      <c r="QGM285" s="376"/>
      <c r="QGN285" s="376"/>
      <c r="QGO285" s="375"/>
      <c r="QGP285" s="375"/>
      <c r="QGQ285" s="375"/>
      <c r="QGR285" s="375"/>
      <c r="QGS285" s="375"/>
      <c r="QGT285" s="375"/>
      <c r="QGU285" s="375"/>
      <c r="QGV285" s="375"/>
      <c r="QGW285" s="375"/>
      <c r="QGX285" s="375"/>
      <c r="QGY285" s="375"/>
      <c r="QGZ285" s="375"/>
      <c r="QHA285" s="375"/>
      <c r="QHB285" s="375"/>
      <c r="QHC285" s="375"/>
      <c r="QHD285" s="375"/>
      <c r="QHE285" s="375"/>
      <c r="QHF285" s="375"/>
      <c r="QHG285" s="375"/>
      <c r="QHH285" s="375"/>
      <c r="QHI285" s="375"/>
      <c r="QHJ285" s="375"/>
      <c r="QHK285" s="375"/>
      <c r="QHL285" s="375"/>
      <c r="QHM285" s="375"/>
      <c r="QHN285" s="375"/>
      <c r="QHO285" s="375"/>
      <c r="QHP285" s="375"/>
      <c r="QHQ285" s="375"/>
      <c r="QHR285" s="375"/>
      <c r="QHS285" s="375"/>
      <c r="QHT285" s="375"/>
      <c r="QHU285" s="375"/>
      <c r="QHV285" s="375"/>
      <c r="QHW285" s="375"/>
      <c r="QHX285" s="375"/>
      <c r="QHY285" s="375"/>
      <c r="QHZ285" s="375"/>
      <c r="QIA285" s="375"/>
      <c r="QIB285" s="375"/>
      <c r="QIC285" s="375"/>
      <c r="QID285" s="375"/>
      <c r="QIE285" s="375"/>
      <c r="QIF285" s="375"/>
      <c r="QIG285" s="376"/>
      <c r="QIH285" s="376"/>
      <c r="QII285" s="376"/>
      <c r="QIJ285" s="376"/>
      <c r="QIK285" s="376"/>
      <c r="QIL285" s="376"/>
      <c r="QIM285" s="376"/>
      <c r="QIN285" s="376"/>
      <c r="QIO285" s="376"/>
      <c r="QIP285" s="376"/>
      <c r="QIQ285" s="376"/>
      <c r="QIR285" s="376"/>
      <c r="QIS285" s="376"/>
      <c r="QIT285" s="376"/>
      <c r="QIU285" s="376"/>
      <c r="QIV285" s="376"/>
      <c r="QIW285" s="376"/>
      <c r="QIX285" s="376"/>
      <c r="QIY285" s="376"/>
      <c r="QIZ285" s="376"/>
      <c r="QJA285" s="376"/>
      <c r="QJB285" s="376"/>
      <c r="QJC285" s="376"/>
      <c r="QJD285" s="376"/>
      <c r="QJE285" s="377"/>
      <c r="QJF285" s="377"/>
      <c r="QJG285" s="377"/>
      <c r="QJH285" s="377"/>
      <c r="QJI285" s="377"/>
      <c r="QJJ285" s="376"/>
      <c r="QJK285" s="376"/>
      <c r="QJL285" s="377"/>
      <c r="QJM285" s="377"/>
      <c r="QJN285" s="376"/>
      <c r="QJO285" s="376"/>
      <c r="QJP285" s="377"/>
      <c r="QJQ285" s="377"/>
      <c r="QJR285" s="376"/>
      <c r="QJS285" s="376"/>
      <c r="QJT285" s="376"/>
      <c r="QJU285" s="376"/>
      <c r="QJV285" s="376"/>
      <c r="QJW285" s="376"/>
      <c r="QJX285" s="376"/>
      <c r="QJY285" s="377"/>
      <c r="QJZ285" s="377"/>
      <c r="QKA285" s="376"/>
      <c r="QKB285" s="376"/>
      <c r="QKC285" s="377"/>
      <c r="QKD285" s="377"/>
      <c r="QKE285" s="376"/>
      <c r="QKF285" s="376"/>
      <c r="QKG285" s="376"/>
      <c r="QKH285" s="376"/>
      <c r="QKI285" s="376"/>
      <c r="QKJ285" s="370"/>
      <c r="QKK285" s="396"/>
      <c r="QKL285" s="376"/>
      <c r="QKM285" s="376"/>
      <c r="QKN285" s="376"/>
      <c r="QKO285" s="376"/>
      <c r="QKP285" s="376"/>
      <c r="QKQ285" s="376"/>
      <c r="QKR285" s="376"/>
      <c r="QKS285" s="375"/>
      <c r="QKT285" s="375"/>
      <c r="QKU285" s="375"/>
      <c r="QKV285" s="375"/>
      <c r="QKW285" s="375"/>
      <c r="QKX285" s="375"/>
      <c r="QKY285" s="375"/>
      <c r="QKZ285" s="375"/>
      <c r="QLA285" s="375"/>
      <c r="QLB285" s="375"/>
      <c r="QLC285" s="375"/>
      <c r="QLD285" s="375"/>
      <c r="QLE285" s="375"/>
      <c r="QLF285" s="375"/>
      <c r="QLG285" s="375"/>
      <c r="QLH285" s="375"/>
      <c r="QLI285" s="375"/>
      <c r="QLJ285" s="375"/>
      <c r="QLK285" s="375"/>
      <c r="QLL285" s="375"/>
      <c r="QLM285" s="375"/>
      <c r="QLN285" s="375"/>
      <c r="QLO285" s="375"/>
      <c r="QLP285" s="375"/>
      <c r="QLQ285" s="375"/>
      <c r="QLR285" s="375"/>
      <c r="QLS285" s="375"/>
      <c r="QLT285" s="375"/>
      <c r="QLU285" s="375"/>
      <c r="QLV285" s="375"/>
      <c r="QLW285" s="375"/>
      <c r="QLX285" s="375"/>
      <c r="QLY285" s="375"/>
      <c r="QLZ285" s="375"/>
      <c r="QMA285" s="375"/>
      <c r="QMB285" s="375"/>
      <c r="QMC285" s="375"/>
      <c r="QMD285" s="375"/>
      <c r="QME285" s="375"/>
      <c r="QMF285" s="375"/>
      <c r="QMG285" s="375"/>
      <c r="QMH285" s="375"/>
      <c r="QMI285" s="375"/>
      <c r="QMJ285" s="375"/>
      <c r="QMK285" s="376"/>
      <c r="QML285" s="376"/>
      <c r="QMM285" s="376"/>
      <c r="QMN285" s="376"/>
      <c r="QMO285" s="376"/>
      <c r="QMP285" s="376"/>
      <c r="QMQ285" s="376"/>
      <c r="QMR285" s="376"/>
      <c r="QMS285" s="376"/>
      <c r="QMT285" s="376"/>
      <c r="QMU285" s="376"/>
      <c r="QMV285" s="376"/>
      <c r="QMW285" s="376"/>
      <c r="QMX285" s="376"/>
      <c r="QMY285" s="376"/>
      <c r="QMZ285" s="376"/>
      <c r="QNA285" s="376"/>
      <c r="QNB285" s="376"/>
      <c r="QNC285" s="376"/>
      <c r="QND285" s="376"/>
      <c r="QNE285" s="376"/>
      <c r="QNF285" s="376"/>
      <c r="QNG285" s="376"/>
      <c r="QNH285" s="376"/>
      <c r="QNI285" s="377"/>
      <c r="QNJ285" s="377"/>
      <c r="QNK285" s="377"/>
      <c r="QNL285" s="377"/>
      <c r="QNM285" s="377"/>
      <c r="QNN285" s="376"/>
      <c r="QNO285" s="376"/>
      <c r="QNP285" s="377"/>
      <c r="QNQ285" s="377"/>
      <c r="QNR285" s="376"/>
      <c r="QNS285" s="376"/>
      <c r="QNT285" s="377"/>
      <c r="QNU285" s="377"/>
      <c r="QNV285" s="376"/>
      <c r="QNW285" s="376"/>
      <c r="QNX285" s="376"/>
      <c r="QNY285" s="376"/>
      <c r="QNZ285" s="376"/>
      <c r="QOA285" s="376"/>
      <c r="QOB285" s="376"/>
      <c r="QOC285" s="377"/>
      <c r="QOD285" s="377"/>
      <c r="QOE285" s="376"/>
      <c r="QOF285" s="376"/>
      <c r="QOG285" s="377"/>
      <c r="QOH285" s="377"/>
      <c r="QOI285" s="376"/>
      <c r="QOJ285" s="376"/>
      <c r="QOK285" s="376"/>
      <c r="QOL285" s="376"/>
      <c r="QOM285" s="376"/>
      <c r="QON285" s="370"/>
      <c r="QOO285" s="396"/>
      <c r="QOP285" s="376"/>
      <c r="QOQ285" s="376"/>
      <c r="QOR285" s="376"/>
      <c r="QOS285" s="376"/>
      <c r="QOT285" s="376"/>
      <c r="QOU285" s="376"/>
      <c r="QOV285" s="376"/>
      <c r="QOW285" s="375"/>
      <c r="QOX285" s="375"/>
      <c r="QOY285" s="375"/>
      <c r="QOZ285" s="375"/>
      <c r="QPA285" s="375"/>
      <c r="QPB285" s="375"/>
      <c r="QPC285" s="375"/>
      <c r="QPD285" s="375"/>
      <c r="QPE285" s="375"/>
      <c r="QPF285" s="375"/>
      <c r="QPG285" s="375"/>
      <c r="QPH285" s="375"/>
      <c r="QPI285" s="375"/>
      <c r="QPJ285" s="375"/>
      <c r="QPK285" s="375"/>
      <c r="QPL285" s="375"/>
      <c r="QPM285" s="375"/>
      <c r="QPN285" s="375"/>
      <c r="QPO285" s="375"/>
      <c r="QPP285" s="375"/>
      <c r="QPQ285" s="375"/>
      <c r="QPR285" s="375"/>
      <c r="QPS285" s="375"/>
      <c r="QPT285" s="375"/>
      <c r="QPU285" s="375"/>
      <c r="QPV285" s="375"/>
      <c r="QPW285" s="375"/>
      <c r="QPX285" s="375"/>
      <c r="QPY285" s="375"/>
      <c r="QPZ285" s="375"/>
      <c r="QQA285" s="375"/>
      <c r="QQB285" s="375"/>
      <c r="QQC285" s="375"/>
      <c r="QQD285" s="375"/>
      <c r="QQE285" s="375"/>
      <c r="QQF285" s="375"/>
      <c r="QQG285" s="375"/>
      <c r="QQH285" s="375"/>
      <c r="QQI285" s="375"/>
      <c r="QQJ285" s="375"/>
      <c r="QQK285" s="375"/>
      <c r="QQL285" s="375"/>
      <c r="QQM285" s="375"/>
      <c r="QQN285" s="375"/>
      <c r="QQO285" s="376"/>
      <c r="QQP285" s="376"/>
      <c r="QQQ285" s="376"/>
      <c r="QQR285" s="376"/>
      <c r="QQS285" s="376"/>
      <c r="QQT285" s="376"/>
      <c r="QQU285" s="376"/>
      <c r="QQV285" s="376"/>
      <c r="QQW285" s="376"/>
      <c r="QQX285" s="376"/>
      <c r="QQY285" s="376"/>
      <c r="QQZ285" s="376"/>
      <c r="QRA285" s="376"/>
      <c r="QRB285" s="376"/>
      <c r="QRC285" s="376"/>
      <c r="QRD285" s="376"/>
      <c r="QRE285" s="376"/>
      <c r="QRF285" s="376"/>
      <c r="QRG285" s="376"/>
      <c r="QRH285" s="376"/>
      <c r="QRI285" s="376"/>
      <c r="QRJ285" s="376"/>
      <c r="QRK285" s="376"/>
      <c r="QRL285" s="376"/>
      <c r="QRM285" s="377"/>
      <c r="QRN285" s="377"/>
      <c r="QRO285" s="377"/>
      <c r="QRP285" s="377"/>
      <c r="QRQ285" s="377"/>
      <c r="QRR285" s="376"/>
      <c r="QRS285" s="376"/>
      <c r="QRT285" s="377"/>
      <c r="QRU285" s="377"/>
      <c r="QRV285" s="376"/>
      <c r="QRW285" s="376"/>
      <c r="QRX285" s="377"/>
      <c r="QRY285" s="377"/>
      <c r="QRZ285" s="376"/>
      <c r="QSA285" s="376"/>
      <c r="QSB285" s="376"/>
      <c r="QSC285" s="376"/>
      <c r="QSD285" s="376"/>
      <c r="QSE285" s="376"/>
      <c r="QSF285" s="376"/>
      <c r="QSG285" s="377"/>
      <c r="QSH285" s="377"/>
      <c r="QSI285" s="376"/>
      <c r="QSJ285" s="376"/>
      <c r="QSK285" s="377"/>
      <c r="QSL285" s="377"/>
      <c r="QSM285" s="376"/>
      <c r="QSN285" s="376"/>
      <c r="QSO285" s="376"/>
      <c r="QSP285" s="376"/>
      <c r="QSQ285" s="376"/>
      <c r="QSR285" s="370"/>
      <c r="QSS285" s="396"/>
      <c r="QST285" s="376"/>
      <c r="QSU285" s="376"/>
      <c r="QSV285" s="376"/>
      <c r="QSW285" s="376"/>
      <c r="QSX285" s="376"/>
      <c r="QSY285" s="376"/>
      <c r="QSZ285" s="376"/>
      <c r="QTA285" s="375"/>
      <c r="QTB285" s="375"/>
      <c r="QTC285" s="375"/>
      <c r="QTD285" s="375"/>
      <c r="QTE285" s="375"/>
      <c r="QTF285" s="375"/>
      <c r="QTG285" s="375"/>
      <c r="QTH285" s="375"/>
      <c r="QTI285" s="375"/>
      <c r="QTJ285" s="375"/>
      <c r="QTK285" s="375"/>
      <c r="QTL285" s="375"/>
      <c r="QTM285" s="375"/>
      <c r="QTN285" s="375"/>
      <c r="QTO285" s="375"/>
      <c r="QTP285" s="375"/>
      <c r="QTQ285" s="375"/>
      <c r="QTR285" s="375"/>
      <c r="QTS285" s="375"/>
      <c r="QTT285" s="375"/>
      <c r="QTU285" s="375"/>
      <c r="QTV285" s="375"/>
      <c r="QTW285" s="375"/>
      <c r="QTX285" s="375"/>
      <c r="QTY285" s="375"/>
      <c r="QTZ285" s="375"/>
      <c r="QUA285" s="375"/>
      <c r="QUB285" s="375"/>
      <c r="QUC285" s="375"/>
      <c r="QUD285" s="375"/>
      <c r="QUE285" s="375"/>
      <c r="QUF285" s="375"/>
      <c r="QUG285" s="375"/>
      <c r="QUH285" s="375"/>
      <c r="QUI285" s="375"/>
      <c r="QUJ285" s="375"/>
      <c r="QUK285" s="375"/>
      <c r="QUL285" s="375"/>
      <c r="QUM285" s="375"/>
      <c r="QUN285" s="375"/>
      <c r="QUO285" s="375"/>
      <c r="QUP285" s="375"/>
      <c r="QUQ285" s="375"/>
      <c r="QUR285" s="375"/>
      <c r="QUS285" s="376"/>
      <c r="QUT285" s="376"/>
      <c r="QUU285" s="376"/>
      <c r="QUV285" s="376"/>
      <c r="QUW285" s="376"/>
      <c r="QUX285" s="376"/>
      <c r="QUY285" s="376"/>
      <c r="QUZ285" s="376"/>
      <c r="QVA285" s="376"/>
      <c r="QVB285" s="376"/>
      <c r="QVC285" s="376"/>
      <c r="QVD285" s="376"/>
      <c r="QVE285" s="376"/>
      <c r="QVF285" s="376"/>
      <c r="QVG285" s="376"/>
      <c r="QVH285" s="376"/>
      <c r="QVI285" s="376"/>
      <c r="QVJ285" s="376"/>
      <c r="QVK285" s="376"/>
      <c r="QVL285" s="376"/>
      <c r="QVM285" s="376"/>
      <c r="QVN285" s="376"/>
      <c r="QVO285" s="376"/>
      <c r="QVP285" s="376"/>
      <c r="QVQ285" s="377"/>
      <c r="QVR285" s="377"/>
      <c r="QVS285" s="377"/>
      <c r="QVT285" s="377"/>
      <c r="QVU285" s="377"/>
      <c r="QVV285" s="376"/>
      <c r="QVW285" s="376"/>
      <c r="QVX285" s="377"/>
      <c r="QVY285" s="377"/>
      <c r="QVZ285" s="376"/>
      <c r="QWA285" s="376"/>
      <c r="QWB285" s="377"/>
      <c r="QWC285" s="377"/>
      <c r="QWD285" s="376"/>
      <c r="QWE285" s="376"/>
      <c r="QWF285" s="376"/>
      <c r="QWG285" s="376"/>
      <c r="QWH285" s="376"/>
      <c r="QWI285" s="376"/>
      <c r="QWJ285" s="376"/>
      <c r="QWK285" s="377"/>
      <c r="QWL285" s="377"/>
      <c r="QWM285" s="376"/>
      <c r="QWN285" s="376"/>
      <c r="QWO285" s="377"/>
      <c r="QWP285" s="377"/>
      <c r="QWQ285" s="376"/>
      <c r="QWR285" s="376"/>
      <c r="QWS285" s="376"/>
      <c r="QWT285" s="376"/>
      <c r="QWU285" s="376"/>
      <c r="QWV285" s="370"/>
      <c r="QWW285" s="396"/>
      <c r="QWX285" s="376"/>
      <c r="QWY285" s="376"/>
      <c r="QWZ285" s="376"/>
      <c r="QXA285" s="376"/>
      <c r="QXB285" s="376"/>
      <c r="QXC285" s="376"/>
      <c r="QXD285" s="376"/>
      <c r="QXE285" s="375"/>
      <c r="QXF285" s="375"/>
      <c r="QXG285" s="375"/>
      <c r="QXH285" s="375"/>
      <c r="QXI285" s="375"/>
      <c r="QXJ285" s="375"/>
      <c r="QXK285" s="375"/>
      <c r="QXL285" s="375"/>
      <c r="QXM285" s="375"/>
      <c r="QXN285" s="375"/>
      <c r="QXO285" s="375"/>
      <c r="QXP285" s="375"/>
      <c r="QXQ285" s="375"/>
      <c r="QXR285" s="375"/>
      <c r="QXS285" s="375"/>
      <c r="QXT285" s="375"/>
      <c r="QXU285" s="375"/>
      <c r="QXV285" s="375"/>
      <c r="QXW285" s="375"/>
      <c r="QXX285" s="375"/>
      <c r="QXY285" s="375"/>
      <c r="QXZ285" s="375"/>
      <c r="QYA285" s="375"/>
      <c r="QYB285" s="375"/>
      <c r="QYC285" s="375"/>
      <c r="QYD285" s="375"/>
      <c r="QYE285" s="375"/>
      <c r="QYF285" s="375"/>
      <c r="QYG285" s="375"/>
      <c r="QYH285" s="375"/>
      <c r="QYI285" s="375"/>
      <c r="QYJ285" s="375"/>
      <c r="QYK285" s="375"/>
      <c r="QYL285" s="375"/>
      <c r="QYM285" s="375"/>
      <c r="QYN285" s="375"/>
      <c r="QYO285" s="375"/>
      <c r="QYP285" s="375"/>
      <c r="QYQ285" s="375"/>
      <c r="QYR285" s="375"/>
      <c r="QYS285" s="375"/>
      <c r="QYT285" s="375"/>
      <c r="QYU285" s="375"/>
      <c r="QYV285" s="375"/>
      <c r="QYW285" s="376"/>
      <c r="QYX285" s="376"/>
      <c r="QYY285" s="376"/>
      <c r="QYZ285" s="376"/>
      <c r="QZA285" s="376"/>
      <c r="QZB285" s="376"/>
      <c r="QZC285" s="376"/>
      <c r="QZD285" s="376"/>
      <c r="QZE285" s="376"/>
      <c r="QZF285" s="376"/>
      <c r="QZG285" s="376"/>
      <c r="QZH285" s="376"/>
      <c r="QZI285" s="376"/>
      <c r="QZJ285" s="376"/>
      <c r="QZK285" s="376"/>
      <c r="QZL285" s="376"/>
      <c r="QZM285" s="376"/>
      <c r="QZN285" s="376"/>
      <c r="QZO285" s="376"/>
      <c r="QZP285" s="376"/>
      <c r="QZQ285" s="376"/>
      <c r="QZR285" s="376"/>
      <c r="QZS285" s="376"/>
      <c r="QZT285" s="376"/>
      <c r="QZU285" s="377"/>
      <c r="QZV285" s="377"/>
      <c r="QZW285" s="377"/>
      <c r="QZX285" s="377"/>
      <c r="QZY285" s="377"/>
      <c r="QZZ285" s="376"/>
      <c r="RAA285" s="376"/>
      <c r="RAB285" s="377"/>
      <c r="RAC285" s="377"/>
      <c r="RAD285" s="376"/>
      <c r="RAE285" s="376"/>
      <c r="RAF285" s="377"/>
      <c r="RAG285" s="377"/>
      <c r="RAH285" s="376"/>
      <c r="RAI285" s="376"/>
      <c r="RAJ285" s="376"/>
      <c r="RAK285" s="376"/>
      <c r="RAL285" s="376"/>
      <c r="RAM285" s="376"/>
      <c r="RAN285" s="376"/>
      <c r="RAO285" s="377"/>
      <c r="RAP285" s="377"/>
      <c r="RAQ285" s="376"/>
      <c r="RAR285" s="376"/>
      <c r="RAS285" s="377"/>
      <c r="RAT285" s="377"/>
      <c r="RAU285" s="376"/>
      <c r="RAV285" s="376"/>
      <c r="RAW285" s="376"/>
      <c r="RAX285" s="376"/>
      <c r="RAY285" s="376"/>
      <c r="RAZ285" s="370"/>
      <c r="RBA285" s="396"/>
      <c r="RBB285" s="376"/>
      <c r="RBC285" s="376"/>
      <c r="RBD285" s="376"/>
      <c r="RBE285" s="376"/>
      <c r="RBF285" s="376"/>
      <c r="RBG285" s="376"/>
      <c r="RBH285" s="376"/>
      <c r="RBI285" s="375"/>
      <c r="RBJ285" s="375"/>
      <c r="RBK285" s="375"/>
      <c r="RBL285" s="375"/>
      <c r="RBM285" s="375"/>
      <c r="RBN285" s="375"/>
      <c r="RBO285" s="375"/>
      <c r="RBP285" s="375"/>
      <c r="RBQ285" s="375"/>
      <c r="RBR285" s="375"/>
      <c r="RBS285" s="375"/>
      <c r="RBT285" s="375"/>
      <c r="RBU285" s="375"/>
      <c r="RBV285" s="375"/>
      <c r="RBW285" s="375"/>
      <c r="RBX285" s="375"/>
      <c r="RBY285" s="375"/>
      <c r="RBZ285" s="375"/>
      <c r="RCA285" s="375"/>
      <c r="RCB285" s="375"/>
      <c r="RCC285" s="375"/>
      <c r="RCD285" s="375"/>
      <c r="RCE285" s="375"/>
      <c r="RCF285" s="375"/>
      <c r="RCG285" s="375"/>
      <c r="RCH285" s="375"/>
      <c r="RCI285" s="375"/>
      <c r="RCJ285" s="375"/>
      <c r="RCK285" s="375"/>
      <c r="RCL285" s="375"/>
      <c r="RCM285" s="375"/>
      <c r="RCN285" s="375"/>
      <c r="RCO285" s="375"/>
      <c r="RCP285" s="375"/>
      <c r="RCQ285" s="375"/>
      <c r="RCR285" s="375"/>
      <c r="RCS285" s="375"/>
      <c r="RCT285" s="375"/>
      <c r="RCU285" s="375"/>
      <c r="RCV285" s="375"/>
      <c r="RCW285" s="375"/>
      <c r="RCX285" s="375"/>
      <c r="RCY285" s="375"/>
      <c r="RCZ285" s="375"/>
      <c r="RDA285" s="376"/>
      <c r="RDB285" s="376"/>
      <c r="RDC285" s="376"/>
      <c r="RDD285" s="376"/>
      <c r="RDE285" s="376"/>
      <c r="RDF285" s="376"/>
      <c r="RDG285" s="376"/>
      <c r="RDH285" s="376"/>
      <c r="RDI285" s="376"/>
      <c r="RDJ285" s="376"/>
      <c r="RDK285" s="376"/>
      <c r="RDL285" s="376"/>
      <c r="RDM285" s="376"/>
      <c r="RDN285" s="376"/>
      <c r="RDO285" s="376"/>
      <c r="RDP285" s="376"/>
      <c r="RDQ285" s="376"/>
      <c r="RDR285" s="376"/>
      <c r="RDS285" s="376"/>
      <c r="RDT285" s="376"/>
      <c r="RDU285" s="376"/>
      <c r="RDV285" s="376"/>
      <c r="RDW285" s="376"/>
    </row>
    <row r="286" spans="1:12295" s="70" customFormat="1" ht="48" hidden="1" customHeight="1" x14ac:dyDescent="0.3">
      <c r="A286" s="731"/>
      <c r="B286" s="688"/>
      <c r="C286" s="688" t="s">
        <v>108</v>
      </c>
      <c r="D286" s="166">
        <f>G286</f>
        <v>465321.27406999998</v>
      </c>
      <c r="E286" s="166"/>
      <c r="F286" s="166"/>
      <c r="G286" s="166">
        <v>465321.27406999998</v>
      </c>
      <c r="H286" s="166"/>
      <c r="I286" s="166"/>
      <c r="J286" s="166"/>
      <c r="K286" s="166">
        <f>Q286</f>
        <v>465321.27406999998</v>
      </c>
      <c r="L286" s="695">
        <f t="shared" si="823"/>
        <v>1</v>
      </c>
      <c r="M286" s="166"/>
      <c r="N286" s="683"/>
      <c r="O286" s="683"/>
      <c r="P286" s="683"/>
      <c r="Q286" s="683">
        <f>G286</f>
        <v>465321.27406999998</v>
      </c>
      <c r="R286" s="695">
        <f>Q286/G286</f>
        <v>1</v>
      </c>
      <c r="S286" s="683"/>
      <c r="T286" s="683"/>
      <c r="U286" s="683"/>
      <c r="V286" s="683"/>
      <c r="W286" s="683"/>
      <c r="X286" s="683"/>
      <c r="Y286" s="683"/>
      <c r="Z286" s="683"/>
      <c r="AA286" s="683"/>
      <c r="AB286" s="683"/>
      <c r="AC286" s="683"/>
      <c r="AD286" s="683"/>
      <c r="AE286" s="166">
        <f>AK286</f>
        <v>448791.37523000001</v>
      </c>
      <c r="AF286" s="695">
        <f>AE286/D286</f>
        <v>0.96447637415023213</v>
      </c>
      <c r="AG286" s="166"/>
      <c r="AH286" s="695"/>
      <c r="AI286" s="683"/>
      <c r="AJ286" s="683"/>
      <c r="AK286" s="683">
        <f>'[7]2 вариант'!$D$147</f>
        <v>448791.37523000001</v>
      </c>
      <c r="AL286" s="695">
        <f>AK286/D286</f>
        <v>0.96447637415023213</v>
      </c>
      <c r="AM286" s="683"/>
      <c r="AN286" s="683"/>
      <c r="AO286" s="683"/>
      <c r="AP286" s="683"/>
      <c r="AQ286" s="683"/>
      <c r="AR286" s="166">
        <f t="shared" ref="AR286:AR287" si="874">SUM(AT286:AX286)</f>
        <v>465321.27406999998</v>
      </c>
      <c r="AS286" s="695">
        <f t="shared" si="825"/>
        <v>1</v>
      </c>
      <c r="AT286" s="166"/>
      <c r="AU286" s="695"/>
      <c r="AV286" s="683"/>
      <c r="AW286" s="695"/>
      <c r="AX286" s="166">
        <f>'[7]2 вариант'!$I$147</f>
        <v>465321.27406999998</v>
      </c>
      <c r="AY286" s="695">
        <f>AX286/D286</f>
        <v>1</v>
      </c>
      <c r="AZ286" s="683"/>
      <c r="BA286" s="695"/>
      <c r="BB286" s="683"/>
      <c r="BC286" s="683"/>
      <c r="BD286" s="683"/>
      <c r="BE286" s="683"/>
      <c r="BF286" s="683"/>
      <c r="BG286" s="683"/>
      <c r="BH286" s="683"/>
      <c r="BI286" s="683"/>
      <c r="BJ286" s="683"/>
      <c r="BK286" s="683"/>
      <c r="BL286" s="683"/>
      <c r="BM286" s="683"/>
      <c r="BN286" s="683"/>
      <c r="BO286" s="683"/>
      <c r="BP286" s="683"/>
      <c r="BQ286" s="683"/>
      <c r="BR286" s="683"/>
      <c r="BS286" s="683"/>
      <c r="BT286" s="683"/>
      <c r="BU286" s="683"/>
      <c r="BV286" s="683"/>
      <c r="BW286" s="683"/>
      <c r="BX286" s="683"/>
      <c r="BY286" s="683"/>
      <c r="BZ286" s="200"/>
      <c r="CA286" s="732"/>
      <c r="CB286" s="732"/>
      <c r="CC286" s="732"/>
      <c r="CD286" s="732"/>
      <c r="CE286" s="695"/>
      <c r="CF286" s="732"/>
      <c r="CG286" s="732"/>
      <c r="CH286" s="732"/>
      <c r="CI286" s="732"/>
      <c r="CJ286" s="732"/>
      <c r="CK286" s="732"/>
      <c r="CL286" s="732"/>
      <c r="CM286" s="732"/>
      <c r="CN286" s="732"/>
      <c r="CO286" s="733"/>
      <c r="CP286" s="733"/>
      <c r="CQ286" s="733"/>
      <c r="CR286" s="733"/>
      <c r="CS286" s="733"/>
      <c r="CT286" s="732"/>
      <c r="CU286" s="732"/>
      <c r="CV286" s="733"/>
      <c r="CW286" s="733"/>
      <c r="CX286" s="732"/>
      <c r="CY286" s="732"/>
      <c r="CZ286" s="733"/>
      <c r="DA286" s="733"/>
      <c r="DB286" s="732"/>
      <c r="DC286" s="732"/>
      <c r="DD286" s="732"/>
      <c r="DE286" s="732"/>
      <c r="DF286" s="732"/>
      <c r="DG286" s="732"/>
      <c r="DH286" s="732"/>
      <c r="DI286" s="733"/>
      <c r="DJ286" s="733"/>
      <c r="DK286" s="732"/>
      <c r="DL286" s="732"/>
      <c r="DM286" s="733"/>
      <c r="DN286" s="733"/>
      <c r="DO286" s="732"/>
      <c r="DP286" s="732"/>
      <c r="DQ286" s="732"/>
      <c r="DR286" s="732"/>
      <c r="DS286" s="732"/>
      <c r="DT286" s="731"/>
      <c r="DU286" s="734"/>
      <c r="DV286" s="732"/>
      <c r="DW286" s="732"/>
      <c r="DX286" s="732"/>
      <c r="DY286" s="732"/>
      <c r="DZ286" s="732"/>
      <c r="EA286" s="732"/>
      <c r="EB286" s="732"/>
      <c r="EC286" s="735"/>
      <c r="ED286" s="735"/>
      <c r="EE286" s="735"/>
      <c r="EF286" s="735"/>
      <c r="EG286" s="735"/>
      <c r="EH286" s="735"/>
      <c r="EI286" s="735"/>
      <c r="EJ286" s="735"/>
      <c r="EK286" s="735"/>
      <c r="EL286" s="735"/>
      <c r="EM286" s="735"/>
      <c r="EN286" s="735"/>
      <c r="EO286" s="735"/>
      <c r="EP286" s="735"/>
      <c r="EQ286" s="735"/>
      <c r="ER286" s="735"/>
      <c r="ES286" s="735"/>
      <c r="ET286" s="735"/>
      <c r="EU286" s="735"/>
      <c r="EV286" s="735"/>
      <c r="EW286" s="735"/>
      <c r="EX286" s="735"/>
      <c r="EY286" s="735"/>
      <c r="EZ286" s="735"/>
      <c r="FA286" s="735"/>
      <c r="FB286" s="735"/>
      <c r="FC286" s="735"/>
      <c r="FD286" s="735"/>
      <c r="FE286" s="735"/>
      <c r="FF286" s="735"/>
      <c r="FG286" s="735"/>
      <c r="FH286" s="735"/>
      <c r="FI286" s="735"/>
      <c r="FJ286" s="735"/>
      <c r="FK286" s="735"/>
      <c r="FL286" s="735"/>
      <c r="FM286" s="735"/>
      <c r="FN286" s="735"/>
      <c r="FO286" s="735"/>
      <c r="FP286" s="735"/>
      <c r="FQ286" s="735"/>
      <c r="FR286" s="735"/>
      <c r="FS286" s="735"/>
      <c r="FT286" s="735"/>
      <c r="FU286" s="732"/>
      <c r="FV286" s="732"/>
      <c r="FW286" s="732"/>
      <c r="FX286" s="732"/>
      <c r="FY286" s="732"/>
      <c r="FZ286" s="732"/>
      <c r="GA286" s="732"/>
      <c r="GB286" s="732"/>
      <c r="GC286" s="732"/>
      <c r="GD286" s="732"/>
      <c r="GE286" s="732"/>
      <c r="GF286" s="732"/>
      <c r="GG286" s="732"/>
      <c r="GH286" s="732"/>
      <c r="GI286" s="732"/>
      <c r="GJ286" s="732"/>
      <c r="GK286" s="732"/>
      <c r="GL286" s="732"/>
      <c r="GM286" s="732"/>
      <c r="GN286" s="732"/>
      <c r="GO286" s="732"/>
      <c r="GP286" s="732"/>
      <c r="GQ286" s="732"/>
      <c r="GR286" s="732"/>
      <c r="GS286" s="733"/>
      <c r="GT286" s="733"/>
      <c r="GU286" s="733"/>
      <c r="GV286" s="733"/>
      <c r="GW286" s="733"/>
      <c r="GX286" s="732"/>
      <c r="GY286" s="732"/>
      <c r="GZ286" s="733"/>
      <c r="HA286" s="733"/>
      <c r="HB286" s="732"/>
      <c r="HC286" s="732"/>
      <c r="HD286" s="733"/>
      <c r="HE286" s="733"/>
      <c r="HF286" s="732"/>
      <c r="HG286" s="732"/>
      <c r="HH286" s="732"/>
      <c r="HI286" s="732"/>
      <c r="HJ286" s="732"/>
      <c r="HK286" s="732"/>
      <c r="HL286" s="732"/>
      <c r="HM286" s="733"/>
      <c r="HN286" s="733"/>
      <c r="HO286" s="732"/>
      <c r="HP286" s="732"/>
      <c r="HQ286" s="733"/>
      <c r="HR286" s="733"/>
      <c r="HS286" s="732"/>
      <c r="HT286" s="732"/>
      <c r="HU286" s="732"/>
      <c r="HV286" s="732"/>
      <c r="HW286" s="732"/>
      <c r="HX286" s="731"/>
      <c r="HY286" s="734"/>
      <c r="HZ286" s="732"/>
      <c r="IA286" s="732"/>
      <c r="IB286" s="732"/>
      <c r="IC286" s="732"/>
      <c r="ID286" s="732"/>
      <c r="IE286" s="732"/>
      <c r="IF286" s="732"/>
      <c r="IG286" s="735"/>
      <c r="IH286" s="735"/>
      <c r="II286" s="735"/>
      <c r="IJ286" s="735"/>
      <c r="IK286" s="735"/>
      <c r="IL286" s="735"/>
      <c r="IM286" s="735"/>
      <c r="IN286" s="735"/>
      <c r="IO286" s="735"/>
      <c r="IP286" s="735"/>
      <c r="IQ286" s="735"/>
      <c r="IR286" s="735"/>
      <c r="IS286" s="735"/>
      <c r="IT286" s="735"/>
      <c r="IU286" s="735"/>
      <c r="IV286" s="735"/>
      <c r="IW286" s="735"/>
      <c r="IX286" s="735"/>
      <c r="IY286" s="735"/>
      <c r="IZ286" s="735"/>
      <c r="JA286" s="735"/>
      <c r="JB286" s="735"/>
      <c r="JC286" s="735"/>
      <c r="JD286" s="735"/>
      <c r="JE286" s="735"/>
      <c r="JF286" s="735"/>
      <c r="JG286" s="735"/>
      <c r="JH286" s="735"/>
      <c r="JI286" s="735"/>
      <c r="JJ286" s="735"/>
      <c r="JK286" s="735"/>
      <c r="JL286" s="735"/>
      <c r="JM286" s="735"/>
      <c r="JN286" s="735"/>
      <c r="JO286" s="735"/>
      <c r="JP286" s="735"/>
      <c r="JQ286" s="735"/>
      <c r="JR286" s="735"/>
      <c r="JS286" s="735"/>
      <c r="JT286" s="735"/>
      <c r="JU286" s="735"/>
      <c r="JV286" s="735"/>
      <c r="JW286" s="735"/>
      <c r="JX286" s="735"/>
      <c r="JY286" s="732"/>
      <c r="JZ286" s="732"/>
      <c r="KA286" s="732"/>
      <c r="KB286" s="732"/>
      <c r="KC286" s="732"/>
      <c r="KD286" s="732"/>
      <c r="KE286" s="732"/>
      <c r="KF286" s="732"/>
      <c r="KG286" s="732"/>
      <c r="KH286" s="732"/>
      <c r="KI286" s="732"/>
      <c r="KJ286" s="732"/>
      <c r="KK286" s="732"/>
      <c r="KL286" s="732"/>
      <c r="KM286" s="732"/>
      <c r="KN286" s="732"/>
      <c r="KO286" s="732"/>
      <c r="KP286" s="732"/>
      <c r="KQ286" s="732"/>
      <c r="KR286" s="732"/>
      <c r="KS286" s="732"/>
      <c r="KT286" s="732"/>
      <c r="KU286" s="732"/>
      <c r="KV286" s="732"/>
      <c r="KW286" s="733"/>
      <c r="KX286" s="733"/>
      <c r="KY286" s="733"/>
      <c r="KZ286" s="733"/>
      <c r="LA286" s="733"/>
      <c r="LB286" s="732"/>
      <c r="LC286" s="732"/>
      <c r="LD286" s="733"/>
      <c r="LE286" s="733"/>
      <c r="LF286" s="732"/>
      <c r="LG286" s="732"/>
      <c r="LH286" s="733"/>
      <c r="LI286" s="733"/>
      <c r="LJ286" s="732"/>
      <c r="LK286" s="732"/>
      <c r="LL286" s="732"/>
      <c r="LM286" s="732"/>
      <c r="LN286" s="732"/>
      <c r="LO286" s="732"/>
      <c r="LP286" s="732"/>
      <c r="LQ286" s="733"/>
      <c r="LR286" s="733"/>
      <c r="LS286" s="732"/>
      <c r="LT286" s="732"/>
      <c r="LU286" s="733"/>
      <c r="LV286" s="733"/>
      <c r="LW286" s="732"/>
      <c r="LX286" s="732"/>
      <c r="LY286" s="732"/>
      <c r="LZ286" s="732"/>
      <c r="MA286" s="732"/>
      <c r="MB286" s="731"/>
      <c r="MC286" s="734"/>
      <c r="MD286" s="732"/>
      <c r="ME286" s="732"/>
      <c r="MF286" s="732"/>
      <c r="MG286" s="732"/>
      <c r="MH286" s="732"/>
      <c r="MI286" s="732"/>
      <c r="MJ286" s="732"/>
      <c r="MK286" s="735"/>
      <c r="ML286" s="735"/>
      <c r="MM286" s="735"/>
      <c r="MN286" s="735"/>
      <c r="MO286" s="735"/>
      <c r="MP286" s="735"/>
      <c r="MQ286" s="735"/>
      <c r="MR286" s="735"/>
      <c r="MS286" s="735"/>
      <c r="MT286" s="735"/>
      <c r="MU286" s="735"/>
      <c r="MV286" s="735"/>
      <c r="MW286" s="735"/>
      <c r="MX286" s="735"/>
      <c r="MY286" s="735"/>
      <c r="MZ286" s="735"/>
      <c r="NA286" s="735"/>
      <c r="NB286" s="735"/>
      <c r="NC286" s="735"/>
      <c r="ND286" s="735"/>
      <c r="NE286" s="735"/>
      <c r="NF286" s="735"/>
      <c r="NG286" s="735"/>
      <c r="NH286" s="735"/>
      <c r="NI286" s="735"/>
      <c r="NJ286" s="735"/>
      <c r="NK286" s="735"/>
      <c r="NL286" s="735"/>
      <c r="NM286" s="735"/>
      <c r="NN286" s="735"/>
      <c r="NO286" s="735"/>
      <c r="NP286" s="735"/>
      <c r="NQ286" s="735"/>
      <c r="NR286" s="735"/>
      <c r="NS286" s="735"/>
      <c r="NT286" s="735"/>
      <c r="NU286" s="735"/>
      <c r="NV286" s="735"/>
      <c r="NW286" s="735"/>
      <c r="NX286" s="735"/>
      <c r="NY286" s="735"/>
      <c r="NZ286" s="735"/>
      <c r="OA286" s="735"/>
      <c r="OB286" s="735"/>
      <c r="OC286" s="732"/>
      <c r="OD286" s="732"/>
      <c r="OE286" s="732"/>
      <c r="OF286" s="732"/>
      <c r="OG286" s="732"/>
      <c r="OH286" s="732"/>
      <c r="OI286" s="732"/>
      <c r="OJ286" s="732"/>
      <c r="OK286" s="732"/>
      <c r="OL286" s="732"/>
      <c r="OM286" s="732"/>
      <c r="ON286" s="732"/>
      <c r="OO286" s="732"/>
      <c r="OP286" s="732"/>
      <c r="OQ286" s="732"/>
      <c r="OR286" s="732"/>
      <c r="OS286" s="732"/>
      <c r="OT286" s="732"/>
      <c r="OU286" s="732"/>
      <c r="OV286" s="732"/>
      <c r="OW286" s="732"/>
      <c r="OX286" s="732"/>
      <c r="OY286" s="732"/>
      <c r="OZ286" s="732"/>
      <c r="PA286" s="733"/>
      <c r="PB286" s="733"/>
      <c r="PC286" s="733"/>
      <c r="PD286" s="733"/>
      <c r="PE286" s="733"/>
      <c r="PF286" s="732"/>
      <c r="PG286" s="732"/>
      <c r="PH286" s="733"/>
      <c r="PI286" s="733"/>
      <c r="PJ286" s="732"/>
      <c r="PK286" s="732"/>
      <c r="PL286" s="733"/>
      <c r="PM286" s="733"/>
      <c r="PN286" s="732"/>
      <c r="PO286" s="732"/>
      <c r="PP286" s="732"/>
      <c r="PQ286" s="732"/>
      <c r="PR286" s="732"/>
      <c r="PS286" s="732"/>
      <c r="PT286" s="732"/>
      <c r="PU286" s="733"/>
      <c r="PV286" s="733"/>
      <c r="PW286" s="732"/>
      <c r="PX286" s="732"/>
      <c r="PY286" s="733"/>
      <c r="PZ286" s="733"/>
      <c r="QA286" s="732"/>
      <c r="QB286" s="732"/>
      <c r="QC286" s="732"/>
      <c r="QD286" s="732"/>
      <c r="QE286" s="732"/>
      <c r="QF286" s="731"/>
      <c r="QG286" s="734"/>
      <c r="QH286" s="732"/>
      <c r="QI286" s="732"/>
      <c r="QJ286" s="732"/>
      <c r="QK286" s="732"/>
      <c r="QL286" s="732"/>
      <c r="QM286" s="732"/>
      <c r="QN286" s="732"/>
      <c r="QO286" s="735"/>
      <c r="QP286" s="735"/>
      <c r="QQ286" s="735"/>
      <c r="QR286" s="735"/>
      <c r="QS286" s="735"/>
      <c r="QT286" s="735"/>
      <c r="QU286" s="735"/>
      <c r="QV286" s="735"/>
      <c r="QW286" s="735"/>
      <c r="QX286" s="735"/>
      <c r="QY286" s="735"/>
      <c r="QZ286" s="735"/>
      <c r="RA286" s="735"/>
      <c r="RB286" s="735"/>
      <c r="RC286" s="735"/>
      <c r="RD286" s="735"/>
      <c r="RE286" s="735"/>
      <c r="RF286" s="735"/>
      <c r="RG286" s="735"/>
      <c r="RH286" s="735"/>
      <c r="RI286" s="735"/>
      <c r="RJ286" s="735"/>
      <c r="RK286" s="735"/>
      <c r="RL286" s="735"/>
      <c r="RM286" s="735"/>
      <c r="RN286" s="735"/>
      <c r="RO286" s="735"/>
      <c r="RP286" s="735"/>
      <c r="RQ286" s="735"/>
      <c r="RR286" s="735"/>
      <c r="RS286" s="735"/>
      <c r="RT286" s="735"/>
      <c r="RU286" s="735"/>
      <c r="RV286" s="735"/>
      <c r="RW286" s="735"/>
      <c r="RX286" s="735"/>
      <c r="RY286" s="735"/>
      <c r="RZ286" s="735"/>
      <c r="SA286" s="735"/>
      <c r="SB286" s="735"/>
      <c r="SC286" s="735"/>
      <c r="SD286" s="735"/>
      <c r="SE286" s="735"/>
      <c r="SF286" s="735"/>
      <c r="SG286" s="732"/>
      <c r="SH286" s="732"/>
      <c r="SI286" s="732"/>
      <c r="SJ286" s="732"/>
      <c r="SK286" s="732"/>
      <c r="SL286" s="732"/>
      <c r="SM286" s="732"/>
      <c r="SN286" s="732"/>
      <c r="SO286" s="732"/>
      <c r="SP286" s="732"/>
      <c r="SQ286" s="732"/>
      <c r="SR286" s="732"/>
      <c r="SS286" s="732"/>
      <c r="ST286" s="732"/>
      <c r="SU286" s="732"/>
      <c r="SV286" s="732"/>
      <c r="SW286" s="732"/>
      <c r="SX286" s="732"/>
      <c r="SY286" s="732"/>
      <c r="SZ286" s="732"/>
      <c r="TA286" s="732"/>
      <c r="TB286" s="732"/>
      <c r="TC286" s="732"/>
      <c r="TD286" s="732"/>
      <c r="TE286" s="733"/>
      <c r="TF286" s="733"/>
      <c r="TG286" s="733"/>
      <c r="TH286" s="733"/>
      <c r="TI286" s="733"/>
      <c r="TJ286" s="732"/>
      <c r="TK286" s="732"/>
      <c r="TL286" s="733"/>
      <c r="TM286" s="733"/>
      <c r="TN286" s="732"/>
      <c r="TO286" s="732"/>
      <c r="TP286" s="733"/>
      <c r="TQ286" s="733"/>
      <c r="TR286" s="732"/>
      <c r="TS286" s="732"/>
      <c r="TT286" s="732"/>
      <c r="TU286" s="732"/>
      <c r="TV286" s="732"/>
      <c r="TW286" s="732"/>
      <c r="TX286" s="732"/>
      <c r="TY286" s="733"/>
      <c r="TZ286" s="733"/>
      <c r="UA286" s="732"/>
      <c r="UB286" s="732"/>
      <c r="UC286" s="733"/>
      <c r="UD286" s="733"/>
      <c r="UE286" s="732"/>
      <c r="UF286" s="732"/>
      <c r="UG286" s="732"/>
      <c r="UH286" s="732"/>
      <c r="UI286" s="732"/>
      <c r="UJ286" s="731"/>
      <c r="UK286" s="734"/>
      <c r="UL286" s="732"/>
      <c r="UM286" s="732"/>
      <c r="UN286" s="732"/>
      <c r="UO286" s="732"/>
      <c r="UP286" s="732"/>
      <c r="UQ286" s="732"/>
      <c r="UR286" s="732"/>
      <c r="US286" s="735"/>
      <c r="UT286" s="735"/>
      <c r="UU286" s="735"/>
      <c r="UV286" s="735"/>
      <c r="UW286" s="735"/>
      <c r="UX286" s="735"/>
      <c r="UY286" s="735"/>
      <c r="UZ286" s="735"/>
      <c r="VA286" s="735"/>
      <c r="VB286" s="735"/>
      <c r="VC286" s="735"/>
      <c r="VD286" s="735"/>
      <c r="VE286" s="735"/>
      <c r="VF286" s="735"/>
      <c r="VG286" s="735"/>
      <c r="VH286" s="735"/>
      <c r="VI286" s="735"/>
      <c r="VJ286" s="735"/>
      <c r="VK286" s="735"/>
      <c r="VL286" s="735"/>
      <c r="VM286" s="735"/>
      <c r="VN286" s="735"/>
      <c r="VO286" s="735"/>
      <c r="VP286" s="735"/>
      <c r="VQ286" s="735"/>
      <c r="VR286" s="735"/>
      <c r="VS286" s="735"/>
      <c r="VT286" s="735"/>
      <c r="VU286" s="735"/>
      <c r="VV286" s="735"/>
      <c r="VW286" s="735"/>
      <c r="VX286" s="735"/>
      <c r="VY286" s="735"/>
      <c r="VZ286" s="735"/>
      <c r="WA286" s="735"/>
      <c r="WB286" s="735"/>
      <c r="WC286" s="735"/>
      <c r="WD286" s="735"/>
      <c r="WE286" s="735"/>
      <c r="WF286" s="735"/>
      <c r="WG286" s="735"/>
      <c r="WH286" s="735"/>
      <c r="WI286" s="735"/>
      <c r="WJ286" s="735"/>
      <c r="WK286" s="732"/>
      <c r="WL286" s="732"/>
      <c r="WM286" s="732"/>
      <c r="WN286" s="732"/>
      <c r="WO286" s="732"/>
      <c r="WP286" s="732"/>
      <c r="WQ286" s="732"/>
      <c r="WR286" s="732"/>
      <c r="WS286" s="732"/>
      <c r="WT286" s="732"/>
      <c r="WU286" s="732"/>
      <c r="WV286" s="732"/>
      <c r="WW286" s="732"/>
      <c r="WX286" s="732"/>
      <c r="WY286" s="732"/>
      <c r="WZ286" s="732"/>
      <c r="XA286" s="732"/>
      <c r="XB286" s="732"/>
      <c r="XC286" s="732"/>
      <c r="XD286" s="732"/>
      <c r="XE286" s="732"/>
      <c r="XF286" s="732"/>
      <c r="XG286" s="732"/>
      <c r="XH286" s="732"/>
      <c r="XI286" s="733"/>
      <c r="XJ286" s="733"/>
      <c r="XK286" s="733"/>
      <c r="XL286" s="733"/>
      <c r="XM286" s="733"/>
      <c r="XN286" s="732"/>
      <c r="XO286" s="732"/>
      <c r="XP286" s="733"/>
      <c r="XQ286" s="733"/>
      <c r="XR286" s="732"/>
      <c r="XS286" s="732"/>
      <c r="XT286" s="733"/>
      <c r="XU286" s="733"/>
      <c r="XV286" s="732"/>
      <c r="XW286" s="732"/>
      <c r="XX286" s="732"/>
      <c r="XY286" s="732"/>
      <c r="XZ286" s="732"/>
      <c r="YA286" s="732"/>
      <c r="YB286" s="732"/>
      <c r="YC286" s="733"/>
      <c r="YD286" s="733"/>
      <c r="YE286" s="732"/>
      <c r="YF286" s="732"/>
      <c r="YG286" s="733"/>
      <c r="YH286" s="733"/>
      <c r="YI286" s="732"/>
      <c r="YJ286" s="732"/>
      <c r="YK286" s="732"/>
      <c r="YL286" s="732"/>
      <c r="YM286" s="732"/>
      <c r="YN286" s="731"/>
      <c r="YO286" s="734"/>
      <c r="YP286" s="732"/>
      <c r="YQ286" s="732"/>
      <c r="YR286" s="732"/>
      <c r="YS286" s="732"/>
      <c r="YT286" s="732"/>
      <c r="YU286" s="732"/>
      <c r="YV286" s="732"/>
      <c r="YW286" s="735"/>
      <c r="YX286" s="735"/>
      <c r="YY286" s="735"/>
      <c r="YZ286" s="735"/>
      <c r="ZA286" s="735"/>
      <c r="ZB286" s="735"/>
      <c r="ZC286" s="735"/>
      <c r="ZD286" s="735"/>
      <c r="ZE286" s="735"/>
      <c r="ZF286" s="735"/>
      <c r="ZG286" s="735"/>
      <c r="ZH286" s="735"/>
      <c r="ZI286" s="735"/>
      <c r="ZJ286" s="735"/>
      <c r="ZK286" s="735"/>
      <c r="ZL286" s="735"/>
      <c r="ZM286" s="735"/>
      <c r="ZN286" s="735"/>
      <c r="ZO286" s="735"/>
      <c r="ZP286" s="735"/>
      <c r="ZQ286" s="735"/>
      <c r="ZR286" s="735"/>
      <c r="ZS286" s="735"/>
      <c r="ZT286" s="735"/>
      <c r="ZU286" s="735"/>
      <c r="ZV286" s="735"/>
      <c r="ZW286" s="735"/>
      <c r="ZX286" s="735"/>
      <c r="ZY286" s="735"/>
      <c r="ZZ286" s="735"/>
      <c r="AAA286" s="735"/>
      <c r="AAB286" s="735"/>
      <c r="AAC286" s="735"/>
      <c r="AAD286" s="735"/>
      <c r="AAE286" s="735"/>
      <c r="AAF286" s="735"/>
      <c r="AAG286" s="735"/>
      <c r="AAH286" s="735"/>
      <c r="AAI286" s="735"/>
      <c r="AAJ286" s="735"/>
      <c r="AAK286" s="735"/>
      <c r="AAL286" s="735"/>
      <c r="AAM286" s="735"/>
      <c r="AAN286" s="735"/>
      <c r="AAO286" s="732"/>
      <c r="AAP286" s="732"/>
      <c r="AAQ286" s="732"/>
      <c r="AAR286" s="732"/>
      <c r="AAS286" s="732"/>
      <c r="AAT286" s="732"/>
      <c r="AAU286" s="732"/>
      <c r="AAV286" s="732"/>
      <c r="AAW286" s="732"/>
      <c r="AAX286" s="732"/>
      <c r="AAY286" s="732"/>
      <c r="AAZ286" s="732"/>
      <c r="ABA286" s="732"/>
      <c r="ABB286" s="732"/>
      <c r="ABC286" s="732"/>
      <c r="ABD286" s="732"/>
      <c r="ABE286" s="732"/>
      <c r="ABF286" s="732"/>
      <c r="ABG286" s="732"/>
      <c r="ABH286" s="732"/>
      <c r="ABI286" s="732"/>
      <c r="ABJ286" s="732"/>
      <c r="ABK286" s="732"/>
      <c r="ABL286" s="732"/>
      <c r="ABM286" s="733"/>
      <c r="ABN286" s="733"/>
      <c r="ABO286" s="733"/>
      <c r="ABP286" s="733"/>
      <c r="ABQ286" s="733"/>
      <c r="ABR286" s="732"/>
      <c r="ABS286" s="732"/>
      <c r="ABT286" s="733"/>
      <c r="ABU286" s="733"/>
      <c r="ABV286" s="732"/>
      <c r="ABW286" s="732"/>
      <c r="ABX286" s="733"/>
      <c r="ABY286" s="733"/>
      <c r="ABZ286" s="732"/>
      <c r="ACA286" s="732"/>
      <c r="ACB286" s="732"/>
      <c r="ACC286" s="732"/>
      <c r="ACD286" s="732"/>
      <c r="ACE286" s="732"/>
      <c r="ACF286" s="732"/>
      <c r="ACG286" s="733"/>
      <c r="ACH286" s="733"/>
      <c r="ACI286" s="732"/>
      <c r="ACJ286" s="732"/>
      <c r="ACK286" s="733"/>
      <c r="ACL286" s="733"/>
      <c r="ACM286" s="732"/>
      <c r="ACN286" s="732"/>
      <c r="ACO286" s="732"/>
      <c r="ACP286" s="732"/>
      <c r="ACQ286" s="732"/>
      <c r="ACR286" s="731"/>
      <c r="ACS286" s="734"/>
      <c r="ACT286" s="732"/>
      <c r="ACU286" s="732"/>
      <c r="ACV286" s="732"/>
      <c r="ACW286" s="732"/>
      <c r="ACX286" s="732"/>
      <c r="ACY286" s="732"/>
      <c r="ACZ286" s="732"/>
      <c r="ADA286" s="735"/>
      <c r="ADB286" s="735"/>
      <c r="ADC286" s="735"/>
      <c r="ADD286" s="735"/>
      <c r="ADE286" s="735"/>
      <c r="ADF286" s="735"/>
      <c r="ADG286" s="735"/>
      <c r="ADH286" s="735"/>
      <c r="ADI286" s="735"/>
      <c r="ADJ286" s="735"/>
      <c r="ADK286" s="735"/>
      <c r="ADL286" s="735"/>
      <c r="ADM286" s="735"/>
      <c r="ADN286" s="735"/>
      <c r="ADO286" s="735"/>
      <c r="ADP286" s="735"/>
      <c r="ADQ286" s="735"/>
      <c r="ADR286" s="735"/>
      <c r="ADS286" s="735"/>
      <c r="ADT286" s="735"/>
      <c r="ADU286" s="735"/>
      <c r="ADV286" s="735"/>
      <c r="ADW286" s="735"/>
      <c r="ADX286" s="735"/>
      <c r="ADY286" s="735"/>
      <c r="ADZ286" s="735"/>
      <c r="AEA286" s="735"/>
      <c r="AEB286" s="735"/>
      <c r="AEC286" s="735"/>
      <c r="AED286" s="735"/>
      <c r="AEE286" s="735"/>
      <c r="AEF286" s="735"/>
      <c r="AEG286" s="735"/>
      <c r="AEH286" s="735"/>
      <c r="AEI286" s="735"/>
      <c r="AEJ286" s="735"/>
      <c r="AEK286" s="735"/>
      <c r="AEL286" s="735"/>
      <c r="AEM286" s="735"/>
      <c r="AEN286" s="735"/>
      <c r="AEO286" s="735"/>
      <c r="AEP286" s="735"/>
      <c r="AEQ286" s="735"/>
      <c r="AER286" s="735"/>
      <c r="AES286" s="732"/>
      <c r="AET286" s="732"/>
      <c r="AEU286" s="732"/>
      <c r="AEV286" s="732"/>
      <c r="AEW286" s="732"/>
      <c r="AEX286" s="732"/>
      <c r="AEY286" s="732"/>
      <c r="AEZ286" s="732"/>
      <c r="AFA286" s="732"/>
      <c r="AFB286" s="732"/>
      <c r="AFC286" s="732"/>
      <c r="AFD286" s="732"/>
      <c r="AFE286" s="732"/>
      <c r="AFF286" s="732"/>
      <c r="AFG286" s="732"/>
      <c r="AFH286" s="732"/>
      <c r="AFI286" s="732"/>
      <c r="AFJ286" s="732"/>
      <c r="AFK286" s="732"/>
      <c r="AFL286" s="732"/>
      <c r="AFM286" s="732"/>
      <c r="AFN286" s="732"/>
      <c r="AFO286" s="732"/>
      <c r="AFP286" s="732"/>
      <c r="AFQ286" s="733"/>
      <c r="AFR286" s="733"/>
      <c r="AFS286" s="733"/>
      <c r="AFT286" s="733"/>
      <c r="AFU286" s="733"/>
      <c r="AFV286" s="732"/>
      <c r="AFW286" s="732"/>
      <c r="AFX286" s="733"/>
      <c r="AFY286" s="733"/>
      <c r="AFZ286" s="732"/>
      <c r="AGA286" s="732"/>
      <c r="AGB286" s="733"/>
      <c r="AGC286" s="733"/>
      <c r="AGD286" s="732"/>
      <c r="AGE286" s="732"/>
      <c r="AGF286" s="732"/>
      <c r="AGG286" s="732"/>
      <c r="AGH286" s="732"/>
      <c r="AGI286" s="732"/>
      <c r="AGJ286" s="732"/>
      <c r="AGK286" s="733"/>
      <c r="AGL286" s="733"/>
      <c r="AGM286" s="732"/>
      <c r="AGN286" s="732"/>
      <c r="AGO286" s="733"/>
      <c r="AGP286" s="733"/>
      <c r="AGQ286" s="732"/>
      <c r="AGR286" s="732"/>
      <c r="AGS286" s="732"/>
      <c r="AGT286" s="732"/>
      <c r="AGU286" s="732"/>
      <c r="AGV286" s="731"/>
      <c r="AGW286" s="734"/>
      <c r="AGX286" s="732"/>
      <c r="AGY286" s="732"/>
      <c r="AGZ286" s="732"/>
      <c r="AHA286" s="732"/>
      <c r="AHB286" s="732"/>
      <c r="AHC286" s="732"/>
      <c r="AHD286" s="732"/>
      <c r="AHE286" s="735"/>
      <c r="AHF286" s="735"/>
      <c r="AHG286" s="735"/>
      <c r="AHH286" s="735"/>
      <c r="AHI286" s="735"/>
      <c r="AHJ286" s="735"/>
      <c r="AHK286" s="735"/>
      <c r="AHL286" s="735"/>
      <c r="AHM286" s="735"/>
      <c r="AHN286" s="735"/>
      <c r="AHO286" s="735"/>
      <c r="AHP286" s="735"/>
      <c r="AHQ286" s="735"/>
      <c r="AHR286" s="735"/>
      <c r="AHS286" s="735"/>
      <c r="AHT286" s="735"/>
      <c r="AHU286" s="735"/>
      <c r="AHV286" s="735"/>
      <c r="AHW286" s="735"/>
      <c r="AHX286" s="735"/>
      <c r="AHY286" s="735"/>
      <c r="AHZ286" s="735"/>
      <c r="AIA286" s="735"/>
      <c r="AIB286" s="735"/>
      <c r="AIC286" s="735"/>
      <c r="AID286" s="735"/>
      <c r="AIE286" s="735"/>
      <c r="AIF286" s="735"/>
      <c r="AIG286" s="735"/>
      <c r="AIH286" s="735"/>
      <c r="AII286" s="735"/>
      <c r="AIJ286" s="735"/>
      <c r="AIK286" s="735"/>
      <c r="AIL286" s="735"/>
      <c r="AIM286" s="735"/>
      <c r="AIN286" s="735"/>
      <c r="AIO286" s="735"/>
      <c r="AIP286" s="735"/>
      <c r="AIQ286" s="735"/>
      <c r="AIR286" s="735"/>
      <c r="AIS286" s="735"/>
      <c r="AIT286" s="735"/>
      <c r="AIU286" s="735"/>
      <c r="AIV286" s="735"/>
      <c r="AIW286" s="732"/>
      <c r="AIX286" s="732"/>
      <c r="AIY286" s="732"/>
      <c r="AIZ286" s="732"/>
      <c r="AJA286" s="732"/>
      <c r="AJB286" s="732"/>
      <c r="AJC286" s="732"/>
      <c r="AJD286" s="732"/>
      <c r="AJE286" s="732"/>
      <c r="AJF286" s="732"/>
      <c r="AJG286" s="732"/>
      <c r="AJH286" s="732"/>
      <c r="AJI286" s="732"/>
      <c r="AJJ286" s="732"/>
      <c r="AJK286" s="732"/>
      <c r="AJL286" s="732"/>
      <c r="AJM286" s="732"/>
      <c r="AJN286" s="732"/>
      <c r="AJO286" s="732"/>
      <c r="AJP286" s="732"/>
      <c r="AJQ286" s="732"/>
      <c r="AJR286" s="732"/>
      <c r="AJS286" s="732"/>
      <c r="AJT286" s="732"/>
      <c r="AJU286" s="733"/>
      <c r="AJV286" s="733"/>
      <c r="AJW286" s="733"/>
      <c r="AJX286" s="733"/>
      <c r="AJY286" s="733"/>
      <c r="AJZ286" s="732"/>
      <c r="AKA286" s="732"/>
      <c r="AKB286" s="733"/>
      <c r="AKC286" s="733"/>
      <c r="AKD286" s="732"/>
      <c r="AKE286" s="732"/>
      <c r="AKF286" s="733"/>
      <c r="AKG286" s="733"/>
      <c r="AKH286" s="732"/>
      <c r="AKI286" s="732"/>
      <c r="AKJ286" s="732"/>
      <c r="AKK286" s="732"/>
      <c r="AKL286" s="732"/>
      <c r="AKM286" s="732"/>
      <c r="AKN286" s="732"/>
      <c r="AKO286" s="733"/>
      <c r="AKP286" s="733"/>
      <c r="AKQ286" s="732"/>
      <c r="AKR286" s="732"/>
      <c r="AKS286" s="733"/>
      <c r="AKT286" s="733"/>
      <c r="AKU286" s="732"/>
      <c r="AKV286" s="732"/>
      <c r="AKW286" s="732"/>
      <c r="AKX286" s="732"/>
      <c r="AKY286" s="732"/>
      <c r="AKZ286" s="731"/>
      <c r="ALA286" s="734"/>
      <c r="ALB286" s="732"/>
      <c r="ALC286" s="732"/>
      <c r="ALD286" s="732"/>
      <c r="ALE286" s="732"/>
      <c r="ALF286" s="732"/>
      <c r="ALG286" s="732"/>
      <c r="ALH286" s="732"/>
      <c r="ALI286" s="735"/>
      <c r="ALJ286" s="735"/>
      <c r="ALK286" s="735"/>
      <c r="ALL286" s="735"/>
      <c r="ALM286" s="735"/>
      <c r="ALN286" s="735"/>
      <c r="ALO286" s="735"/>
      <c r="ALP286" s="735"/>
      <c r="ALQ286" s="735"/>
      <c r="ALR286" s="735"/>
      <c r="ALS286" s="735"/>
      <c r="ALT286" s="735"/>
      <c r="ALU286" s="735"/>
      <c r="ALV286" s="735"/>
      <c r="ALW286" s="735"/>
      <c r="ALX286" s="735"/>
      <c r="ALY286" s="735"/>
      <c r="ALZ286" s="735"/>
      <c r="AMA286" s="735"/>
      <c r="AMB286" s="735"/>
      <c r="AMC286" s="735"/>
      <c r="AMD286" s="735"/>
      <c r="AME286" s="735"/>
      <c r="AMF286" s="735"/>
      <c r="AMG286" s="735"/>
      <c r="AMH286" s="735"/>
      <c r="AMI286" s="735"/>
      <c r="AMJ286" s="735"/>
      <c r="AMK286" s="735"/>
      <c r="AML286" s="735"/>
      <c r="AMM286" s="735"/>
      <c r="AMN286" s="735"/>
      <c r="AMO286" s="735"/>
      <c r="AMP286" s="735"/>
      <c r="AMQ286" s="735"/>
      <c r="AMR286" s="735"/>
      <c r="AMS286" s="735"/>
      <c r="AMT286" s="735"/>
      <c r="AMU286" s="735"/>
      <c r="AMV286" s="735"/>
      <c r="AMW286" s="735"/>
      <c r="AMX286" s="735"/>
      <c r="AMY286" s="735"/>
      <c r="AMZ286" s="735"/>
      <c r="ANA286" s="732"/>
      <c r="ANB286" s="732"/>
      <c r="ANC286" s="732"/>
      <c r="AND286" s="732"/>
      <c r="ANE286" s="732"/>
      <c r="ANF286" s="732"/>
      <c r="ANG286" s="732"/>
      <c r="ANH286" s="732"/>
      <c r="ANI286" s="732"/>
      <c r="ANJ286" s="732"/>
      <c r="ANK286" s="732"/>
      <c r="ANL286" s="732"/>
      <c r="ANM286" s="732"/>
      <c r="ANN286" s="732"/>
      <c r="ANO286" s="732"/>
      <c r="ANP286" s="732"/>
      <c r="ANQ286" s="732"/>
      <c r="ANR286" s="732"/>
      <c r="ANS286" s="732"/>
      <c r="ANT286" s="732"/>
      <c r="ANU286" s="732"/>
      <c r="ANV286" s="732"/>
      <c r="ANW286" s="732"/>
      <c r="ANX286" s="732"/>
      <c r="ANY286" s="733"/>
      <c r="ANZ286" s="733"/>
      <c r="AOA286" s="733"/>
      <c r="AOB286" s="733"/>
      <c r="AOC286" s="733"/>
      <c r="AOD286" s="732"/>
      <c r="AOE286" s="732"/>
      <c r="AOF286" s="733"/>
      <c r="AOG286" s="733"/>
      <c r="AOH286" s="732"/>
      <c r="AOI286" s="732"/>
      <c r="AOJ286" s="733"/>
      <c r="AOK286" s="733"/>
      <c r="AOL286" s="732"/>
      <c r="AOM286" s="732"/>
      <c r="AON286" s="732"/>
      <c r="AOO286" s="732"/>
      <c r="AOP286" s="732"/>
      <c r="AOQ286" s="732"/>
      <c r="AOR286" s="732"/>
      <c r="AOS286" s="733"/>
      <c r="AOT286" s="733"/>
      <c r="AOU286" s="732"/>
      <c r="AOV286" s="732"/>
      <c r="AOW286" s="733"/>
      <c r="AOX286" s="733"/>
      <c r="AOY286" s="732"/>
      <c r="AOZ286" s="732"/>
      <c r="APA286" s="732"/>
      <c r="APB286" s="732"/>
      <c r="APC286" s="732"/>
      <c r="APD286" s="731"/>
      <c r="APE286" s="734"/>
      <c r="APF286" s="732"/>
      <c r="APG286" s="732"/>
      <c r="APH286" s="732"/>
      <c r="API286" s="732"/>
      <c r="APJ286" s="732"/>
      <c r="APK286" s="732"/>
      <c r="APL286" s="732"/>
      <c r="APM286" s="735"/>
      <c r="APN286" s="735"/>
      <c r="APO286" s="735"/>
      <c r="APP286" s="735"/>
      <c r="APQ286" s="735"/>
      <c r="APR286" s="735"/>
      <c r="APS286" s="735"/>
      <c r="APT286" s="735"/>
      <c r="APU286" s="735"/>
      <c r="APV286" s="735"/>
      <c r="APW286" s="735"/>
      <c r="APX286" s="735"/>
      <c r="APY286" s="735"/>
      <c r="APZ286" s="735"/>
      <c r="AQA286" s="735"/>
      <c r="AQB286" s="735"/>
      <c r="AQC286" s="735"/>
      <c r="AQD286" s="735"/>
      <c r="AQE286" s="735"/>
      <c r="AQF286" s="735"/>
      <c r="AQG286" s="735"/>
      <c r="AQH286" s="735"/>
      <c r="AQI286" s="735"/>
      <c r="AQJ286" s="735"/>
      <c r="AQK286" s="735"/>
      <c r="AQL286" s="735"/>
      <c r="AQM286" s="735"/>
      <c r="AQN286" s="735"/>
      <c r="AQO286" s="735"/>
      <c r="AQP286" s="735"/>
      <c r="AQQ286" s="735"/>
      <c r="AQR286" s="735"/>
      <c r="AQS286" s="735"/>
      <c r="AQT286" s="735"/>
      <c r="AQU286" s="735"/>
      <c r="AQV286" s="735"/>
      <c r="AQW286" s="735"/>
      <c r="AQX286" s="735"/>
      <c r="AQY286" s="735"/>
      <c r="AQZ286" s="735"/>
      <c r="ARA286" s="735"/>
      <c r="ARB286" s="735"/>
      <c r="ARC286" s="735"/>
      <c r="ARD286" s="735"/>
      <c r="ARE286" s="732"/>
      <c r="ARF286" s="732"/>
      <c r="ARG286" s="732"/>
      <c r="ARH286" s="732"/>
      <c r="ARI286" s="732"/>
      <c r="ARJ286" s="732"/>
      <c r="ARK286" s="732"/>
      <c r="ARL286" s="732"/>
      <c r="ARM286" s="732"/>
      <c r="ARN286" s="732"/>
      <c r="ARO286" s="732"/>
      <c r="ARP286" s="732"/>
      <c r="ARQ286" s="732"/>
      <c r="ARR286" s="732"/>
      <c r="ARS286" s="732"/>
      <c r="ART286" s="732"/>
      <c r="ARU286" s="732"/>
      <c r="ARV286" s="732"/>
      <c r="ARW286" s="732"/>
      <c r="ARX286" s="732"/>
      <c r="ARY286" s="732"/>
      <c r="ARZ286" s="732"/>
      <c r="ASA286" s="732"/>
      <c r="ASB286" s="732"/>
      <c r="ASC286" s="733"/>
      <c r="ASD286" s="733"/>
      <c r="ASE286" s="733"/>
      <c r="ASF286" s="733"/>
      <c r="ASG286" s="733"/>
      <c r="ASH286" s="732"/>
      <c r="ASI286" s="732"/>
      <c r="ASJ286" s="733"/>
      <c r="ASK286" s="733"/>
      <c r="ASL286" s="732"/>
      <c r="ASM286" s="732"/>
      <c r="ASN286" s="733"/>
      <c r="ASO286" s="733"/>
      <c r="ASP286" s="732"/>
      <c r="ASQ286" s="732"/>
      <c r="ASR286" s="732"/>
      <c r="ASS286" s="732"/>
      <c r="AST286" s="732"/>
      <c r="ASU286" s="732"/>
      <c r="ASV286" s="732"/>
      <c r="ASW286" s="733"/>
      <c r="ASX286" s="733"/>
      <c r="ASY286" s="732"/>
      <c r="ASZ286" s="732"/>
      <c r="ATA286" s="733"/>
      <c r="ATB286" s="733"/>
      <c r="ATC286" s="732"/>
      <c r="ATD286" s="732"/>
      <c r="ATE286" s="732"/>
      <c r="ATF286" s="732"/>
      <c r="ATG286" s="732"/>
      <c r="ATH286" s="731"/>
      <c r="ATI286" s="734"/>
      <c r="ATJ286" s="732"/>
      <c r="ATK286" s="732"/>
      <c r="ATL286" s="732"/>
      <c r="ATM286" s="732"/>
      <c r="ATN286" s="732"/>
      <c r="ATO286" s="732"/>
      <c r="ATP286" s="732"/>
      <c r="ATQ286" s="735"/>
      <c r="ATR286" s="735"/>
      <c r="ATS286" s="735"/>
      <c r="ATT286" s="735"/>
      <c r="ATU286" s="735"/>
      <c r="ATV286" s="735"/>
      <c r="ATW286" s="735"/>
      <c r="ATX286" s="735"/>
      <c r="ATY286" s="735"/>
      <c r="ATZ286" s="735"/>
      <c r="AUA286" s="735"/>
      <c r="AUB286" s="735"/>
      <c r="AUC286" s="735"/>
      <c r="AUD286" s="735"/>
      <c r="AUE286" s="735"/>
      <c r="AUF286" s="735"/>
      <c r="AUG286" s="735"/>
      <c r="AUH286" s="735"/>
      <c r="AUI286" s="735"/>
      <c r="AUJ286" s="735"/>
      <c r="AUK286" s="735"/>
      <c r="AUL286" s="735"/>
      <c r="AUM286" s="735"/>
      <c r="AUN286" s="735"/>
      <c r="AUO286" s="735"/>
      <c r="AUP286" s="735"/>
      <c r="AUQ286" s="735"/>
      <c r="AUR286" s="735"/>
      <c r="AUS286" s="735"/>
      <c r="AUT286" s="735"/>
      <c r="AUU286" s="735"/>
      <c r="AUV286" s="735"/>
      <c r="AUW286" s="735"/>
      <c r="AUX286" s="735"/>
      <c r="AUY286" s="735"/>
      <c r="AUZ286" s="735"/>
      <c r="AVA286" s="735"/>
      <c r="AVB286" s="735"/>
      <c r="AVC286" s="735"/>
      <c r="AVD286" s="735"/>
      <c r="AVE286" s="735"/>
      <c r="AVF286" s="735"/>
      <c r="AVG286" s="735"/>
      <c r="AVH286" s="735"/>
      <c r="AVI286" s="732"/>
      <c r="AVJ286" s="732"/>
      <c r="AVK286" s="732"/>
      <c r="AVL286" s="732"/>
      <c r="AVM286" s="732"/>
      <c r="AVN286" s="732"/>
      <c r="AVO286" s="732"/>
      <c r="AVP286" s="732"/>
      <c r="AVQ286" s="732"/>
      <c r="AVR286" s="732"/>
      <c r="AVS286" s="732"/>
      <c r="AVT286" s="732"/>
      <c r="AVU286" s="732"/>
      <c r="AVV286" s="732"/>
      <c r="AVW286" s="732"/>
      <c r="AVX286" s="732"/>
      <c r="AVY286" s="732"/>
      <c r="AVZ286" s="732"/>
      <c r="AWA286" s="732"/>
      <c r="AWB286" s="732"/>
      <c r="AWC286" s="732"/>
      <c r="AWD286" s="732"/>
      <c r="AWE286" s="732"/>
      <c r="AWF286" s="732"/>
      <c r="AWG286" s="733"/>
      <c r="AWH286" s="733"/>
      <c r="AWI286" s="733"/>
      <c r="AWJ286" s="733"/>
      <c r="AWK286" s="733"/>
      <c r="AWL286" s="732"/>
      <c r="AWM286" s="732"/>
      <c r="AWN286" s="733"/>
      <c r="AWO286" s="733"/>
      <c r="AWP286" s="732"/>
      <c r="AWQ286" s="732"/>
      <c r="AWR286" s="733"/>
      <c r="AWS286" s="733"/>
      <c r="AWT286" s="732"/>
      <c r="AWU286" s="732"/>
      <c r="AWV286" s="732"/>
      <c r="AWW286" s="732"/>
      <c r="AWX286" s="732"/>
      <c r="AWY286" s="732"/>
      <c r="AWZ286" s="732"/>
      <c r="AXA286" s="733"/>
      <c r="AXB286" s="733"/>
      <c r="AXC286" s="732"/>
      <c r="AXD286" s="732"/>
      <c r="AXE286" s="733"/>
      <c r="AXF286" s="733"/>
      <c r="AXG286" s="732"/>
      <c r="AXH286" s="732"/>
      <c r="AXI286" s="732"/>
      <c r="AXJ286" s="732"/>
      <c r="AXK286" s="732"/>
      <c r="AXL286" s="731"/>
      <c r="AXM286" s="734"/>
      <c r="AXN286" s="732"/>
      <c r="AXO286" s="732"/>
      <c r="AXP286" s="732"/>
      <c r="AXQ286" s="732"/>
      <c r="AXR286" s="732"/>
      <c r="AXS286" s="732"/>
      <c r="AXT286" s="732"/>
      <c r="AXU286" s="735"/>
      <c r="AXV286" s="735"/>
      <c r="AXW286" s="735"/>
      <c r="AXX286" s="735"/>
      <c r="AXY286" s="735"/>
      <c r="AXZ286" s="735"/>
      <c r="AYA286" s="735"/>
      <c r="AYB286" s="735"/>
      <c r="AYC286" s="735"/>
      <c r="AYD286" s="735"/>
      <c r="AYE286" s="735"/>
      <c r="AYF286" s="735"/>
      <c r="AYG286" s="735"/>
      <c r="AYH286" s="735"/>
      <c r="AYI286" s="735"/>
      <c r="AYJ286" s="735"/>
      <c r="AYK286" s="735"/>
      <c r="AYL286" s="735"/>
      <c r="AYM286" s="735"/>
      <c r="AYN286" s="735"/>
      <c r="AYO286" s="735"/>
      <c r="AYP286" s="735"/>
      <c r="AYQ286" s="735"/>
      <c r="AYR286" s="735"/>
      <c r="AYS286" s="735"/>
      <c r="AYT286" s="735"/>
      <c r="AYU286" s="735"/>
      <c r="AYV286" s="735"/>
      <c r="AYW286" s="735"/>
      <c r="AYX286" s="735"/>
      <c r="AYY286" s="735"/>
      <c r="AYZ286" s="735"/>
      <c r="AZA286" s="735"/>
      <c r="AZB286" s="735"/>
      <c r="AZC286" s="735"/>
      <c r="AZD286" s="735"/>
      <c r="AZE286" s="735"/>
      <c r="AZF286" s="735"/>
      <c r="AZG286" s="735"/>
      <c r="AZH286" s="735"/>
      <c r="AZI286" s="735"/>
      <c r="AZJ286" s="735"/>
      <c r="AZK286" s="735"/>
      <c r="AZL286" s="735"/>
      <c r="AZM286" s="732"/>
      <c r="AZN286" s="732"/>
      <c r="AZO286" s="732"/>
      <c r="AZP286" s="732"/>
      <c r="AZQ286" s="732"/>
      <c r="AZR286" s="732"/>
      <c r="AZS286" s="732"/>
      <c r="AZT286" s="732"/>
      <c r="AZU286" s="732"/>
      <c r="AZV286" s="732"/>
      <c r="AZW286" s="732"/>
      <c r="AZX286" s="732"/>
      <c r="AZY286" s="732"/>
      <c r="AZZ286" s="732"/>
      <c r="BAA286" s="732"/>
      <c r="BAB286" s="732"/>
      <c r="BAC286" s="732"/>
      <c r="BAD286" s="732"/>
      <c r="BAE286" s="732"/>
      <c r="BAF286" s="732"/>
      <c r="BAG286" s="732"/>
      <c r="BAH286" s="732"/>
      <c r="BAI286" s="732"/>
      <c r="BAJ286" s="732"/>
      <c r="BAK286" s="733"/>
      <c r="BAL286" s="733"/>
      <c r="BAM286" s="733"/>
      <c r="BAN286" s="733"/>
      <c r="BAO286" s="733"/>
      <c r="BAP286" s="732"/>
      <c r="BAQ286" s="732"/>
      <c r="BAR286" s="733"/>
      <c r="BAS286" s="733"/>
      <c r="BAT286" s="732"/>
      <c r="BAU286" s="732"/>
      <c r="BAV286" s="733"/>
      <c r="BAW286" s="733"/>
      <c r="BAX286" s="732"/>
      <c r="BAY286" s="732"/>
      <c r="BAZ286" s="732"/>
      <c r="BBA286" s="732"/>
      <c r="BBB286" s="732"/>
      <c r="BBC286" s="732"/>
      <c r="BBD286" s="732"/>
      <c r="BBE286" s="733"/>
      <c r="BBF286" s="733"/>
      <c r="BBG286" s="732"/>
      <c r="BBH286" s="732"/>
      <c r="BBI286" s="733"/>
      <c r="BBJ286" s="733"/>
      <c r="BBK286" s="732"/>
      <c r="BBL286" s="732"/>
      <c r="BBM286" s="732"/>
      <c r="BBN286" s="732"/>
      <c r="BBO286" s="732"/>
      <c r="BBP286" s="731"/>
      <c r="BBQ286" s="734"/>
      <c r="BBR286" s="732"/>
      <c r="BBS286" s="732"/>
      <c r="BBT286" s="732"/>
      <c r="BBU286" s="732"/>
      <c r="BBV286" s="732"/>
      <c r="BBW286" s="732"/>
      <c r="BBX286" s="732"/>
      <c r="BBY286" s="735"/>
      <c r="BBZ286" s="735"/>
      <c r="BCA286" s="735"/>
      <c r="BCB286" s="735"/>
      <c r="BCC286" s="735"/>
      <c r="BCD286" s="735"/>
      <c r="BCE286" s="735"/>
      <c r="BCF286" s="735"/>
      <c r="BCG286" s="735"/>
      <c r="BCH286" s="735"/>
      <c r="BCI286" s="735"/>
      <c r="BCJ286" s="735"/>
      <c r="BCK286" s="735"/>
      <c r="BCL286" s="735"/>
      <c r="BCM286" s="735"/>
      <c r="BCN286" s="735"/>
      <c r="BCO286" s="735"/>
      <c r="BCP286" s="735"/>
      <c r="BCQ286" s="735"/>
      <c r="BCR286" s="735"/>
      <c r="BCS286" s="735"/>
      <c r="BCT286" s="735"/>
      <c r="BCU286" s="735"/>
      <c r="BCV286" s="735"/>
      <c r="BCW286" s="735"/>
      <c r="BCX286" s="735"/>
      <c r="BCY286" s="735"/>
      <c r="BCZ286" s="735"/>
      <c r="BDA286" s="735"/>
      <c r="BDB286" s="735"/>
      <c r="BDC286" s="735"/>
      <c r="BDD286" s="735"/>
      <c r="BDE286" s="735"/>
      <c r="BDF286" s="735"/>
      <c r="BDG286" s="735"/>
      <c r="BDH286" s="735"/>
      <c r="BDI286" s="735"/>
      <c r="BDJ286" s="735"/>
      <c r="BDK286" s="735"/>
      <c r="BDL286" s="735"/>
      <c r="BDM286" s="735"/>
      <c r="BDN286" s="735"/>
      <c r="BDO286" s="735"/>
      <c r="BDP286" s="735"/>
      <c r="BDQ286" s="732"/>
      <c r="BDR286" s="732"/>
      <c r="BDS286" s="732"/>
      <c r="BDT286" s="732"/>
      <c r="BDU286" s="732"/>
      <c r="BDV286" s="732"/>
      <c r="BDW286" s="732"/>
      <c r="BDX286" s="732"/>
      <c r="BDY286" s="732"/>
      <c r="BDZ286" s="732"/>
      <c r="BEA286" s="732"/>
      <c r="BEB286" s="732"/>
      <c r="BEC286" s="732"/>
      <c r="BED286" s="732"/>
      <c r="BEE286" s="732"/>
      <c r="BEF286" s="732"/>
      <c r="BEG286" s="732"/>
      <c r="BEH286" s="732"/>
      <c r="BEI286" s="732"/>
      <c r="BEJ286" s="732"/>
      <c r="BEK286" s="732"/>
      <c r="BEL286" s="732"/>
      <c r="BEM286" s="732"/>
      <c r="BEN286" s="732"/>
      <c r="BEO286" s="733"/>
      <c r="BEP286" s="733"/>
      <c r="BEQ286" s="733"/>
      <c r="BER286" s="733"/>
      <c r="BES286" s="733"/>
      <c r="BET286" s="732"/>
      <c r="BEU286" s="732"/>
      <c r="BEV286" s="733"/>
      <c r="BEW286" s="733"/>
      <c r="BEX286" s="732"/>
      <c r="BEY286" s="732"/>
      <c r="BEZ286" s="733"/>
      <c r="BFA286" s="733"/>
      <c r="BFB286" s="732"/>
      <c r="BFC286" s="732"/>
      <c r="BFD286" s="732"/>
      <c r="BFE286" s="732"/>
      <c r="BFF286" s="732"/>
      <c r="BFG286" s="732"/>
      <c r="BFH286" s="732"/>
      <c r="BFI286" s="733"/>
      <c r="BFJ286" s="733"/>
      <c r="BFK286" s="732"/>
      <c r="BFL286" s="732"/>
      <c r="BFM286" s="733"/>
      <c r="BFN286" s="733"/>
      <c r="BFO286" s="732"/>
      <c r="BFP286" s="732"/>
      <c r="BFQ286" s="732"/>
      <c r="BFR286" s="732"/>
      <c r="BFS286" s="732"/>
      <c r="BFT286" s="731"/>
      <c r="BFU286" s="734"/>
      <c r="BFV286" s="732"/>
      <c r="BFW286" s="732"/>
      <c r="BFX286" s="732"/>
      <c r="BFY286" s="732"/>
      <c r="BFZ286" s="732"/>
      <c r="BGA286" s="732"/>
      <c r="BGB286" s="732"/>
      <c r="BGC286" s="735"/>
      <c r="BGD286" s="735"/>
      <c r="BGE286" s="735"/>
      <c r="BGF286" s="735"/>
      <c r="BGG286" s="735"/>
      <c r="BGH286" s="735"/>
      <c r="BGI286" s="735"/>
      <c r="BGJ286" s="735"/>
      <c r="BGK286" s="735"/>
      <c r="BGL286" s="735"/>
      <c r="BGM286" s="735"/>
      <c r="BGN286" s="735"/>
      <c r="BGO286" s="735"/>
      <c r="BGP286" s="735"/>
      <c r="BGQ286" s="735"/>
      <c r="BGR286" s="735"/>
      <c r="BGS286" s="735"/>
      <c r="BGT286" s="735"/>
      <c r="BGU286" s="735"/>
      <c r="BGV286" s="735"/>
      <c r="BGW286" s="735"/>
      <c r="BGX286" s="735"/>
      <c r="BGY286" s="735"/>
      <c r="BGZ286" s="735"/>
      <c r="BHA286" s="735"/>
      <c r="BHB286" s="735"/>
      <c r="BHC286" s="735"/>
      <c r="BHD286" s="735"/>
      <c r="BHE286" s="735"/>
      <c r="BHF286" s="735"/>
      <c r="BHG286" s="735"/>
      <c r="BHH286" s="735"/>
      <c r="BHI286" s="735"/>
      <c r="BHJ286" s="735"/>
      <c r="BHK286" s="735"/>
      <c r="BHL286" s="735"/>
      <c r="BHM286" s="735"/>
      <c r="BHN286" s="735"/>
      <c r="BHO286" s="735"/>
      <c r="BHP286" s="735"/>
      <c r="BHQ286" s="735"/>
      <c r="BHR286" s="735"/>
      <c r="BHS286" s="735"/>
      <c r="BHT286" s="735"/>
      <c r="BHU286" s="732"/>
      <c r="BHV286" s="732"/>
      <c r="BHW286" s="732"/>
      <c r="BHX286" s="732"/>
      <c r="BHY286" s="732"/>
      <c r="BHZ286" s="732"/>
      <c r="BIA286" s="732"/>
      <c r="BIB286" s="732"/>
      <c r="BIC286" s="732"/>
      <c r="BID286" s="732"/>
      <c r="BIE286" s="732"/>
      <c r="BIF286" s="732"/>
      <c r="BIG286" s="732"/>
      <c r="BIH286" s="732"/>
      <c r="BII286" s="732"/>
      <c r="BIJ286" s="732"/>
      <c r="BIK286" s="732"/>
      <c r="BIL286" s="732"/>
      <c r="BIM286" s="732"/>
      <c r="BIN286" s="732"/>
      <c r="BIO286" s="732"/>
      <c r="BIP286" s="732"/>
      <c r="BIQ286" s="732"/>
      <c r="BIR286" s="732"/>
      <c r="BIS286" s="733"/>
      <c r="BIT286" s="733"/>
      <c r="BIU286" s="733"/>
      <c r="BIV286" s="733"/>
      <c r="BIW286" s="733"/>
      <c r="BIX286" s="732"/>
      <c r="BIY286" s="732"/>
      <c r="BIZ286" s="733"/>
      <c r="BJA286" s="733"/>
      <c r="BJB286" s="732"/>
      <c r="BJC286" s="732"/>
      <c r="BJD286" s="733"/>
      <c r="BJE286" s="733"/>
      <c r="BJF286" s="732"/>
      <c r="BJG286" s="732"/>
      <c r="BJH286" s="732"/>
      <c r="BJI286" s="732"/>
      <c r="BJJ286" s="732"/>
      <c r="BJK286" s="732"/>
      <c r="BJL286" s="732"/>
      <c r="BJM286" s="733"/>
      <c r="BJN286" s="733"/>
      <c r="BJO286" s="732"/>
      <c r="BJP286" s="732"/>
      <c r="BJQ286" s="733"/>
      <c r="BJR286" s="733"/>
      <c r="BJS286" s="732"/>
      <c r="BJT286" s="732"/>
      <c r="BJU286" s="732"/>
      <c r="BJV286" s="732"/>
      <c r="BJW286" s="732"/>
      <c r="BJX286" s="731"/>
      <c r="BJY286" s="734"/>
      <c r="BJZ286" s="732"/>
      <c r="BKA286" s="732"/>
      <c r="BKB286" s="732"/>
      <c r="BKC286" s="732"/>
      <c r="BKD286" s="732"/>
      <c r="BKE286" s="732"/>
      <c r="BKF286" s="732"/>
      <c r="BKG286" s="735"/>
      <c r="BKH286" s="735"/>
      <c r="BKI286" s="735"/>
      <c r="BKJ286" s="735"/>
      <c r="BKK286" s="735"/>
      <c r="BKL286" s="735"/>
      <c r="BKM286" s="735"/>
      <c r="BKN286" s="735"/>
      <c r="BKO286" s="735"/>
      <c r="BKP286" s="735"/>
      <c r="BKQ286" s="735"/>
      <c r="BKR286" s="735"/>
      <c r="BKS286" s="735"/>
      <c r="BKT286" s="735"/>
      <c r="BKU286" s="735"/>
      <c r="BKV286" s="735"/>
      <c r="BKW286" s="735"/>
      <c r="BKX286" s="735"/>
      <c r="BKY286" s="735"/>
      <c r="BKZ286" s="735"/>
      <c r="BLA286" s="735"/>
      <c r="BLB286" s="735"/>
      <c r="BLC286" s="735"/>
      <c r="BLD286" s="735"/>
      <c r="BLE286" s="735"/>
      <c r="BLF286" s="735"/>
      <c r="BLG286" s="735"/>
      <c r="BLH286" s="735"/>
      <c r="BLI286" s="735"/>
      <c r="BLJ286" s="735"/>
      <c r="BLK286" s="735"/>
      <c r="BLL286" s="735"/>
      <c r="BLM286" s="735"/>
      <c r="BLN286" s="735"/>
      <c r="BLO286" s="735"/>
      <c r="BLP286" s="735"/>
      <c r="BLQ286" s="735"/>
      <c r="BLR286" s="735"/>
      <c r="BLS286" s="735"/>
      <c r="BLT286" s="735"/>
      <c r="BLU286" s="735"/>
      <c r="BLV286" s="735"/>
      <c r="BLW286" s="735"/>
      <c r="BLX286" s="735"/>
      <c r="BLY286" s="732"/>
      <c r="BLZ286" s="732"/>
      <c r="BMA286" s="732"/>
      <c r="BMB286" s="732"/>
      <c r="BMC286" s="732"/>
      <c r="BMD286" s="732"/>
      <c r="BME286" s="732"/>
      <c r="BMF286" s="732"/>
      <c r="BMG286" s="732"/>
      <c r="BMH286" s="732"/>
      <c r="BMI286" s="732"/>
      <c r="BMJ286" s="732"/>
      <c r="BMK286" s="732"/>
      <c r="BML286" s="732"/>
      <c r="BMM286" s="732"/>
      <c r="BMN286" s="732"/>
      <c r="BMO286" s="732"/>
      <c r="BMP286" s="732"/>
      <c r="BMQ286" s="732"/>
      <c r="BMR286" s="732"/>
      <c r="BMS286" s="732"/>
      <c r="BMT286" s="732"/>
      <c r="BMU286" s="732"/>
      <c r="BMV286" s="732"/>
      <c r="BMW286" s="733"/>
      <c r="BMX286" s="733"/>
      <c r="BMY286" s="733"/>
      <c r="BMZ286" s="733"/>
      <c r="BNA286" s="733"/>
      <c r="BNB286" s="732"/>
      <c r="BNC286" s="732"/>
      <c r="BND286" s="733"/>
      <c r="BNE286" s="733"/>
      <c r="BNF286" s="732"/>
      <c r="BNG286" s="732"/>
      <c r="BNH286" s="733"/>
      <c r="BNI286" s="733"/>
      <c r="BNJ286" s="732"/>
      <c r="BNK286" s="732"/>
      <c r="BNL286" s="732"/>
      <c r="BNM286" s="732"/>
      <c r="BNN286" s="732"/>
      <c r="BNO286" s="732"/>
      <c r="BNP286" s="732"/>
      <c r="BNQ286" s="733"/>
      <c r="BNR286" s="733"/>
      <c r="BNS286" s="732"/>
      <c r="BNT286" s="732"/>
      <c r="BNU286" s="733"/>
      <c r="BNV286" s="733"/>
      <c r="BNW286" s="732"/>
      <c r="BNX286" s="732"/>
      <c r="BNY286" s="732"/>
      <c r="BNZ286" s="732"/>
      <c r="BOA286" s="732"/>
      <c r="BOB286" s="731"/>
      <c r="BOC286" s="734"/>
      <c r="BOD286" s="732"/>
      <c r="BOE286" s="732"/>
      <c r="BOF286" s="732"/>
      <c r="BOG286" s="732"/>
      <c r="BOH286" s="732"/>
      <c r="BOI286" s="732"/>
      <c r="BOJ286" s="732"/>
      <c r="BOK286" s="735"/>
      <c r="BOL286" s="735"/>
      <c r="BOM286" s="735"/>
      <c r="BON286" s="735"/>
      <c r="BOO286" s="735"/>
      <c r="BOP286" s="735"/>
      <c r="BOQ286" s="735"/>
      <c r="BOR286" s="735"/>
      <c r="BOS286" s="735"/>
      <c r="BOT286" s="735"/>
      <c r="BOU286" s="735"/>
      <c r="BOV286" s="735"/>
      <c r="BOW286" s="735"/>
      <c r="BOX286" s="735"/>
      <c r="BOY286" s="735"/>
      <c r="BOZ286" s="735"/>
      <c r="BPA286" s="735"/>
      <c r="BPB286" s="735"/>
      <c r="BPC286" s="735"/>
      <c r="BPD286" s="735"/>
      <c r="BPE286" s="735"/>
      <c r="BPF286" s="735"/>
      <c r="BPG286" s="735"/>
      <c r="BPH286" s="735"/>
      <c r="BPI286" s="735"/>
      <c r="BPJ286" s="735"/>
      <c r="BPK286" s="735"/>
      <c r="BPL286" s="735"/>
      <c r="BPM286" s="735"/>
      <c r="BPN286" s="735"/>
      <c r="BPO286" s="735"/>
      <c r="BPP286" s="735"/>
      <c r="BPQ286" s="735"/>
      <c r="BPR286" s="735"/>
      <c r="BPS286" s="735"/>
      <c r="BPT286" s="735"/>
      <c r="BPU286" s="735"/>
      <c r="BPV286" s="735"/>
      <c r="BPW286" s="735"/>
      <c r="BPX286" s="735"/>
      <c r="BPY286" s="735"/>
      <c r="BPZ286" s="735"/>
      <c r="BQA286" s="735"/>
      <c r="BQB286" s="735"/>
      <c r="BQC286" s="732"/>
      <c r="BQD286" s="732"/>
      <c r="BQE286" s="732"/>
      <c r="BQF286" s="732"/>
      <c r="BQG286" s="732"/>
      <c r="BQH286" s="732"/>
      <c r="BQI286" s="732"/>
      <c r="BQJ286" s="732"/>
      <c r="BQK286" s="732"/>
      <c r="BQL286" s="732"/>
      <c r="BQM286" s="732"/>
      <c r="BQN286" s="732"/>
      <c r="BQO286" s="732"/>
      <c r="BQP286" s="732"/>
      <c r="BQQ286" s="732"/>
      <c r="BQR286" s="732"/>
      <c r="BQS286" s="732"/>
      <c r="BQT286" s="732"/>
      <c r="BQU286" s="732"/>
      <c r="BQV286" s="732"/>
      <c r="BQW286" s="732"/>
      <c r="BQX286" s="732"/>
      <c r="BQY286" s="732"/>
      <c r="BQZ286" s="732"/>
      <c r="BRA286" s="733"/>
      <c r="BRB286" s="733"/>
      <c r="BRC286" s="733"/>
      <c r="BRD286" s="733"/>
      <c r="BRE286" s="733"/>
      <c r="BRF286" s="732"/>
      <c r="BRG286" s="732"/>
      <c r="BRH286" s="733"/>
      <c r="BRI286" s="733"/>
      <c r="BRJ286" s="732"/>
      <c r="BRK286" s="732"/>
      <c r="BRL286" s="733"/>
      <c r="BRM286" s="733"/>
      <c r="BRN286" s="732"/>
      <c r="BRO286" s="732"/>
      <c r="BRP286" s="732"/>
      <c r="BRQ286" s="732"/>
      <c r="BRR286" s="732"/>
      <c r="BRS286" s="732"/>
      <c r="BRT286" s="732"/>
      <c r="BRU286" s="733"/>
      <c r="BRV286" s="733"/>
      <c r="BRW286" s="732"/>
      <c r="BRX286" s="732"/>
      <c r="BRY286" s="733"/>
      <c r="BRZ286" s="733"/>
      <c r="BSA286" s="732"/>
      <c r="BSB286" s="732"/>
      <c r="BSC286" s="732"/>
      <c r="BSD286" s="732"/>
      <c r="BSE286" s="732"/>
      <c r="BSF286" s="731"/>
      <c r="BSG286" s="734"/>
      <c r="BSH286" s="732"/>
      <c r="BSI286" s="732"/>
      <c r="BSJ286" s="732"/>
      <c r="BSK286" s="732"/>
      <c r="BSL286" s="732"/>
      <c r="BSM286" s="732"/>
      <c r="BSN286" s="732"/>
      <c r="BSO286" s="735"/>
      <c r="BSP286" s="735"/>
      <c r="BSQ286" s="735"/>
      <c r="BSR286" s="735"/>
      <c r="BSS286" s="735"/>
      <c r="BST286" s="735"/>
      <c r="BSU286" s="735"/>
      <c r="BSV286" s="735"/>
      <c r="BSW286" s="735"/>
      <c r="BSX286" s="735"/>
      <c r="BSY286" s="735"/>
      <c r="BSZ286" s="735"/>
      <c r="BTA286" s="735"/>
      <c r="BTB286" s="735"/>
      <c r="BTC286" s="735"/>
      <c r="BTD286" s="735"/>
      <c r="BTE286" s="735"/>
      <c r="BTF286" s="735"/>
      <c r="BTG286" s="735"/>
      <c r="BTH286" s="735"/>
      <c r="BTI286" s="735"/>
      <c r="BTJ286" s="735"/>
      <c r="BTK286" s="735"/>
      <c r="BTL286" s="735"/>
      <c r="BTM286" s="735"/>
      <c r="BTN286" s="735"/>
      <c r="BTO286" s="735"/>
      <c r="BTP286" s="735"/>
      <c r="BTQ286" s="735"/>
      <c r="BTR286" s="735"/>
      <c r="BTS286" s="735"/>
      <c r="BTT286" s="735"/>
      <c r="BTU286" s="735"/>
      <c r="BTV286" s="735"/>
      <c r="BTW286" s="735"/>
      <c r="BTX286" s="735"/>
      <c r="BTY286" s="735"/>
      <c r="BTZ286" s="735"/>
      <c r="BUA286" s="735"/>
      <c r="BUB286" s="735"/>
      <c r="BUC286" s="735"/>
      <c r="BUD286" s="735"/>
      <c r="BUE286" s="735"/>
      <c r="BUF286" s="735"/>
      <c r="BUG286" s="732"/>
      <c r="BUH286" s="732"/>
      <c r="BUI286" s="732"/>
      <c r="BUJ286" s="732"/>
      <c r="BUK286" s="732"/>
      <c r="BUL286" s="732"/>
      <c r="BUM286" s="732"/>
      <c r="BUN286" s="732"/>
      <c r="BUO286" s="732"/>
      <c r="BUP286" s="732"/>
      <c r="BUQ286" s="732"/>
      <c r="BUR286" s="732"/>
      <c r="BUS286" s="732"/>
      <c r="BUT286" s="732"/>
      <c r="BUU286" s="732"/>
      <c r="BUV286" s="732"/>
      <c r="BUW286" s="732"/>
      <c r="BUX286" s="732"/>
      <c r="BUY286" s="732"/>
      <c r="BUZ286" s="732"/>
      <c r="BVA286" s="732"/>
      <c r="BVB286" s="732"/>
      <c r="BVC286" s="732"/>
      <c r="BVD286" s="732"/>
      <c r="BVE286" s="733"/>
      <c r="BVF286" s="733"/>
      <c r="BVG286" s="733"/>
      <c r="BVH286" s="733"/>
      <c r="BVI286" s="733"/>
      <c r="BVJ286" s="732"/>
      <c r="BVK286" s="732"/>
      <c r="BVL286" s="733"/>
      <c r="BVM286" s="733"/>
      <c r="BVN286" s="732"/>
      <c r="BVO286" s="732"/>
      <c r="BVP286" s="733"/>
      <c r="BVQ286" s="733"/>
      <c r="BVR286" s="732"/>
      <c r="BVS286" s="732"/>
      <c r="BVT286" s="732"/>
      <c r="BVU286" s="732"/>
      <c r="BVV286" s="732"/>
      <c r="BVW286" s="732"/>
      <c r="BVX286" s="732"/>
      <c r="BVY286" s="733"/>
      <c r="BVZ286" s="733"/>
      <c r="BWA286" s="732"/>
      <c r="BWB286" s="732"/>
      <c r="BWC286" s="733"/>
      <c r="BWD286" s="733"/>
      <c r="BWE286" s="732"/>
      <c r="BWF286" s="732"/>
      <c r="BWG286" s="732"/>
      <c r="BWH286" s="732"/>
      <c r="BWI286" s="732"/>
      <c r="BWJ286" s="731"/>
      <c r="BWK286" s="734"/>
      <c r="BWL286" s="732"/>
      <c r="BWM286" s="732"/>
      <c r="BWN286" s="732"/>
      <c r="BWO286" s="732"/>
      <c r="BWP286" s="732"/>
      <c r="BWQ286" s="732"/>
      <c r="BWR286" s="732"/>
      <c r="BWS286" s="735"/>
      <c r="BWT286" s="735"/>
      <c r="BWU286" s="735"/>
      <c r="BWV286" s="735"/>
      <c r="BWW286" s="735"/>
      <c r="BWX286" s="735"/>
      <c r="BWY286" s="735"/>
      <c r="BWZ286" s="735"/>
      <c r="BXA286" s="735"/>
      <c r="BXB286" s="735"/>
      <c r="BXC286" s="735"/>
      <c r="BXD286" s="735"/>
      <c r="BXE286" s="735"/>
      <c r="BXF286" s="735"/>
      <c r="BXG286" s="735"/>
      <c r="BXH286" s="735"/>
      <c r="BXI286" s="735"/>
      <c r="BXJ286" s="735"/>
      <c r="BXK286" s="735"/>
      <c r="BXL286" s="735"/>
      <c r="BXM286" s="735"/>
      <c r="BXN286" s="735"/>
      <c r="BXO286" s="735"/>
      <c r="BXP286" s="735"/>
      <c r="BXQ286" s="735"/>
      <c r="BXR286" s="735"/>
      <c r="BXS286" s="735"/>
      <c r="BXT286" s="735"/>
      <c r="BXU286" s="735"/>
      <c r="BXV286" s="735"/>
      <c r="BXW286" s="735"/>
      <c r="BXX286" s="735"/>
      <c r="BXY286" s="735"/>
      <c r="BXZ286" s="735"/>
      <c r="BYA286" s="735"/>
      <c r="BYB286" s="735"/>
      <c r="BYC286" s="735"/>
      <c r="BYD286" s="735"/>
      <c r="BYE286" s="735"/>
      <c r="BYF286" s="735"/>
      <c r="BYG286" s="735"/>
      <c r="BYH286" s="735"/>
      <c r="BYI286" s="735"/>
      <c r="BYJ286" s="735"/>
      <c r="BYK286" s="732"/>
      <c r="BYL286" s="732"/>
      <c r="BYM286" s="732"/>
      <c r="BYN286" s="732"/>
      <c r="BYO286" s="732"/>
      <c r="BYP286" s="732"/>
      <c r="BYQ286" s="732"/>
      <c r="BYR286" s="732"/>
      <c r="BYS286" s="732"/>
      <c r="BYT286" s="732"/>
      <c r="BYU286" s="732"/>
      <c r="BYV286" s="732"/>
      <c r="BYW286" s="732"/>
      <c r="BYX286" s="732"/>
      <c r="BYY286" s="732"/>
      <c r="BYZ286" s="732"/>
      <c r="BZA286" s="732"/>
      <c r="BZB286" s="732"/>
      <c r="BZC286" s="732"/>
      <c r="BZD286" s="732"/>
      <c r="BZE286" s="732"/>
      <c r="BZF286" s="732"/>
      <c r="BZG286" s="732"/>
      <c r="BZH286" s="732"/>
      <c r="BZI286" s="733"/>
      <c r="BZJ286" s="733"/>
      <c r="BZK286" s="733"/>
      <c r="BZL286" s="733"/>
      <c r="BZM286" s="733"/>
      <c r="BZN286" s="732"/>
      <c r="BZO286" s="732"/>
      <c r="BZP286" s="733"/>
      <c r="BZQ286" s="733"/>
      <c r="BZR286" s="732"/>
      <c r="BZS286" s="732"/>
      <c r="BZT286" s="733"/>
      <c r="BZU286" s="733"/>
      <c r="BZV286" s="732"/>
      <c r="BZW286" s="732"/>
      <c r="BZX286" s="732"/>
      <c r="BZY286" s="732"/>
      <c r="BZZ286" s="732"/>
      <c r="CAA286" s="732"/>
      <c r="CAB286" s="732"/>
      <c r="CAC286" s="733"/>
      <c r="CAD286" s="733"/>
      <c r="CAE286" s="732"/>
      <c r="CAF286" s="732"/>
      <c r="CAG286" s="733"/>
      <c r="CAH286" s="733"/>
      <c r="CAI286" s="732"/>
      <c r="CAJ286" s="732"/>
      <c r="CAK286" s="732"/>
      <c r="CAL286" s="732"/>
      <c r="CAM286" s="732"/>
      <c r="CAN286" s="731"/>
      <c r="CAO286" s="734"/>
      <c r="CAP286" s="732"/>
      <c r="CAQ286" s="732"/>
      <c r="CAR286" s="732"/>
      <c r="CAS286" s="732"/>
      <c r="CAT286" s="732"/>
      <c r="CAU286" s="732"/>
      <c r="CAV286" s="732"/>
      <c r="CAW286" s="735"/>
      <c r="CAX286" s="735"/>
      <c r="CAY286" s="735"/>
      <c r="CAZ286" s="735"/>
      <c r="CBA286" s="735"/>
      <c r="CBB286" s="735"/>
      <c r="CBC286" s="735"/>
      <c r="CBD286" s="735"/>
      <c r="CBE286" s="735"/>
      <c r="CBF286" s="735"/>
      <c r="CBG286" s="735"/>
      <c r="CBH286" s="735"/>
      <c r="CBI286" s="735"/>
      <c r="CBJ286" s="735"/>
      <c r="CBK286" s="735"/>
      <c r="CBL286" s="735"/>
      <c r="CBM286" s="735"/>
      <c r="CBN286" s="735"/>
      <c r="CBO286" s="735"/>
      <c r="CBP286" s="735"/>
      <c r="CBQ286" s="735"/>
      <c r="CBR286" s="735"/>
      <c r="CBS286" s="735"/>
      <c r="CBT286" s="735"/>
      <c r="CBU286" s="735"/>
      <c r="CBV286" s="735"/>
      <c r="CBW286" s="735"/>
      <c r="CBX286" s="735"/>
      <c r="CBY286" s="735"/>
      <c r="CBZ286" s="735"/>
      <c r="CCA286" s="735"/>
      <c r="CCB286" s="735"/>
      <c r="CCC286" s="735"/>
      <c r="CCD286" s="735"/>
      <c r="CCE286" s="735"/>
      <c r="CCF286" s="735"/>
      <c r="CCG286" s="735"/>
      <c r="CCH286" s="735"/>
      <c r="CCI286" s="735"/>
      <c r="CCJ286" s="735"/>
      <c r="CCK286" s="735"/>
      <c r="CCL286" s="735"/>
      <c r="CCM286" s="735"/>
      <c r="CCN286" s="735"/>
      <c r="CCO286" s="732"/>
      <c r="CCP286" s="732"/>
      <c r="CCQ286" s="732"/>
      <c r="CCR286" s="732"/>
      <c r="CCS286" s="732"/>
      <c r="CCT286" s="732"/>
      <c r="CCU286" s="732"/>
      <c r="CCV286" s="732"/>
      <c r="CCW286" s="732"/>
      <c r="CCX286" s="732"/>
      <c r="CCY286" s="732"/>
      <c r="CCZ286" s="732"/>
      <c r="CDA286" s="732"/>
      <c r="CDB286" s="732"/>
      <c r="CDC286" s="732"/>
      <c r="CDD286" s="732"/>
      <c r="CDE286" s="732"/>
      <c r="CDF286" s="732"/>
      <c r="CDG286" s="732"/>
      <c r="CDH286" s="732"/>
      <c r="CDI286" s="732"/>
      <c r="CDJ286" s="732"/>
      <c r="CDK286" s="732"/>
      <c r="CDL286" s="732"/>
      <c r="CDM286" s="733"/>
      <c r="CDN286" s="733"/>
      <c r="CDO286" s="733"/>
      <c r="CDP286" s="733"/>
      <c r="CDQ286" s="733"/>
      <c r="CDR286" s="732"/>
      <c r="CDS286" s="732"/>
      <c r="CDT286" s="733"/>
      <c r="CDU286" s="733"/>
      <c r="CDV286" s="732"/>
      <c r="CDW286" s="732"/>
      <c r="CDX286" s="733"/>
      <c r="CDY286" s="733"/>
      <c r="CDZ286" s="732"/>
      <c r="CEA286" s="732"/>
      <c r="CEB286" s="732"/>
      <c r="CEC286" s="732"/>
      <c r="CED286" s="732"/>
      <c r="CEE286" s="732"/>
      <c r="CEF286" s="732"/>
      <c r="CEG286" s="733"/>
      <c r="CEH286" s="733"/>
      <c r="CEI286" s="732"/>
      <c r="CEJ286" s="732"/>
      <c r="CEK286" s="733"/>
      <c r="CEL286" s="733"/>
      <c r="CEM286" s="732"/>
      <c r="CEN286" s="732"/>
      <c r="CEO286" s="732"/>
      <c r="CEP286" s="732"/>
      <c r="CEQ286" s="732"/>
      <c r="CER286" s="731"/>
      <c r="CES286" s="734"/>
      <c r="CET286" s="732"/>
      <c r="CEU286" s="732"/>
      <c r="CEV286" s="732"/>
      <c r="CEW286" s="732"/>
      <c r="CEX286" s="732"/>
      <c r="CEY286" s="732"/>
      <c r="CEZ286" s="732"/>
      <c r="CFA286" s="735"/>
      <c r="CFB286" s="735"/>
      <c r="CFC286" s="735"/>
      <c r="CFD286" s="735"/>
      <c r="CFE286" s="735"/>
      <c r="CFF286" s="735"/>
      <c r="CFG286" s="735"/>
      <c r="CFH286" s="735"/>
      <c r="CFI286" s="735"/>
      <c r="CFJ286" s="735"/>
      <c r="CFK286" s="735"/>
      <c r="CFL286" s="735"/>
      <c r="CFM286" s="735"/>
      <c r="CFN286" s="735"/>
      <c r="CFO286" s="735"/>
      <c r="CFP286" s="735"/>
      <c r="CFQ286" s="735"/>
      <c r="CFR286" s="735"/>
      <c r="CFS286" s="735"/>
      <c r="CFT286" s="735"/>
      <c r="CFU286" s="735"/>
      <c r="CFV286" s="735"/>
      <c r="CFW286" s="735"/>
      <c r="CFX286" s="735"/>
      <c r="CFY286" s="735"/>
      <c r="CFZ286" s="735"/>
      <c r="CGA286" s="735"/>
      <c r="CGB286" s="735"/>
      <c r="CGC286" s="735"/>
      <c r="CGD286" s="735"/>
      <c r="CGE286" s="735"/>
      <c r="CGF286" s="735"/>
      <c r="CGG286" s="735"/>
      <c r="CGH286" s="735"/>
      <c r="CGI286" s="735"/>
      <c r="CGJ286" s="735"/>
      <c r="CGK286" s="735"/>
      <c r="CGL286" s="735"/>
      <c r="CGM286" s="735"/>
      <c r="CGN286" s="735"/>
      <c r="CGO286" s="735"/>
      <c r="CGP286" s="735"/>
      <c r="CGQ286" s="735"/>
      <c r="CGR286" s="735"/>
      <c r="CGS286" s="732"/>
      <c r="CGT286" s="732"/>
      <c r="CGU286" s="732"/>
      <c r="CGV286" s="732"/>
      <c r="CGW286" s="732"/>
      <c r="CGX286" s="732"/>
      <c r="CGY286" s="732"/>
      <c r="CGZ286" s="732"/>
      <c r="CHA286" s="732"/>
      <c r="CHB286" s="732"/>
      <c r="CHC286" s="732"/>
      <c r="CHD286" s="732"/>
      <c r="CHE286" s="732"/>
      <c r="CHF286" s="732"/>
      <c r="CHG286" s="732"/>
      <c r="CHH286" s="732"/>
      <c r="CHI286" s="732"/>
      <c r="CHJ286" s="732"/>
      <c r="CHK286" s="732"/>
      <c r="CHL286" s="732"/>
      <c r="CHM286" s="732"/>
      <c r="CHN286" s="732"/>
      <c r="CHO286" s="732"/>
      <c r="CHP286" s="732"/>
      <c r="CHQ286" s="733"/>
      <c r="CHR286" s="733"/>
      <c r="CHS286" s="733"/>
      <c r="CHT286" s="733"/>
      <c r="CHU286" s="733"/>
      <c r="CHV286" s="732"/>
      <c r="CHW286" s="732"/>
      <c r="CHX286" s="733"/>
      <c r="CHY286" s="733"/>
      <c r="CHZ286" s="732"/>
      <c r="CIA286" s="732"/>
      <c r="CIB286" s="733"/>
      <c r="CIC286" s="733"/>
      <c r="CID286" s="732"/>
      <c r="CIE286" s="732"/>
      <c r="CIF286" s="732"/>
      <c r="CIG286" s="732"/>
      <c r="CIH286" s="732"/>
      <c r="CII286" s="732"/>
      <c r="CIJ286" s="732"/>
      <c r="CIK286" s="733"/>
      <c r="CIL286" s="733"/>
      <c r="CIM286" s="732"/>
      <c r="CIN286" s="732"/>
      <c r="CIO286" s="733"/>
      <c r="CIP286" s="733"/>
      <c r="CIQ286" s="732"/>
      <c r="CIR286" s="732"/>
      <c r="CIS286" s="732"/>
      <c r="CIT286" s="732"/>
      <c r="CIU286" s="732"/>
      <c r="CIV286" s="731"/>
      <c r="CIW286" s="734"/>
      <c r="CIX286" s="732"/>
      <c r="CIY286" s="732"/>
      <c r="CIZ286" s="732"/>
      <c r="CJA286" s="732"/>
      <c r="CJB286" s="732"/>
      <c r="CJC286" s="732"/>
      <c r="CJD286" s="732"/>
      <c r="CJE286" s="735"/>
      <c r="CJF286" s="735"/>
      <c r="CJG286" s="735"/>
      <c r="CJH286" s="735"/>
      <c r="CJI286" s="735"/>
      <c r="CJJ286" s="735"/>
      <c r="CJK286" s="735"/>
      <c r="CJL286" s="735"/>
      <c r="CJM286" s="735"/>
      <c r="CJN286" s="735"/>
      <c r="CJO286" s="735"/>
      <c r="CJP286" s="735"/>
      <c r="CJQ286" s="735"/>
      <c r="CJR286" s="735"/>
      <c r="CJS286" s="735"/>
      <c r="CJT286" s="735"/>
      <c r="CJU286" s="735"/>
      <c r="CJV286" s="735"/>
      <c r="CJW286" s="735"/>
      <c r="CJX286" s="735"/>
      <c r="CJY286" s="735"/>
      <c r="CJZ286" s="735"/>
      <c r="CKA286" s="735"/>
      <c r="CKB286" s="735"/>
      <c r="CKC286" s="735"/>
      <c r="CKD286" s="735"/>
      <c r="CKE286" s="735"/>
      <c r="CKF286" s="735"/>
      <c r="CKG286" s="735"/>
      <c r="CKH286" s="735"/>
      <c r="CKI286" s="735"/>
      <c r="CKJ286" s="735"/>
      <c r="CKK286" s="735"/>
      <c r="CKL286" s="735"/>
      <c r="CKM286" s="735"/>
      <c r="CKN286" s="735"/>
      <c r="CKO286" s="735"/>
      <c r="CKP286" s="735"/>
      <c r="CKQ286" s="735"/>
      <c r="CKR286" s="735"/>
      <c r="CKS286" s="735"/>
      <c r="CKT286" s="735"/>
      <c r="CKU286" s="735"/>
      <c r="CKV286" s="735"/>
      <c r="CKW286" s="732"/>
      <c r="CKX286" s="732"/>
      <c r="CKY286" s="732"/>
      <c r="CKZ286" s="732"/>
      <c r="CLA286" s="732"/>
      <c r="CLB286" s="732"/>
      <c r="CLC286" s="732"/>
      <c r="CLD286" s="732"/>
      <c r="CLE286" s="732"/>
      <c r="CLF286" s="732"/>
      <c r="CLG286" s="732"/>
      <c r="CLH286" s="732"/>
      <c r="CLI286" s="732"/>
      <c r="CLJ286" s="732"/>
      <c r="CLK286" s="732"/>
      <c r="CLL286" s="732"/>
      <c r="CLM286" s="732"/>
      <c r="CLN286" s="732"/>
      <c r="CLO286" s="732"/>
      <c r="CLP286" s="732"/>
      <c r="CLQ286" s="732"/>
      <c r="CLR286" s="732"/>
      <c r="CLS286" s="732"/>
      <c r="CLT286" s="732"/>
      <c r="CLU286" s="733"/>
      <c r="CLV286" s="733"/>
      <c r="CLW286" s="733"/>
      <c r="CLX286" s="733"/>
      <c r="CLY286" s="733"/>
      <c r="CLZ286" s="732"/>
      <c r="CMA286" s="732"/>
      <c r="CMB286" s="733"/>
      <c r="CMC286" s="733"/>
      <c r="CMD286" s="732"/>
      <c r="CME286" s="732"/>
      <c r="CMF286" s="733"/>
      <c r="CMG286" s="733"/>
      <c r="CMH286" s="732"/>
      <c r="CMI286" s="732"/>
      <c r="CMJ286" s="732"/>
      <c r="CMK286" s="732"/>
      <c r="CML286" s="732"/>
      <c r="CMM286" s="732"/>
      <c r="CMN286" s="732"/>
      <c r="CMO286" s="733"/>
      <c r="CMP286" s="733"/>
      <c r="CMQ286" s="732"/>
      <c r="CMR286" s="732"/>
      <c r="CMS286" s="733"/>
      <c r="CMT286" s="733"/>
      <c r="CMU286" s="732"/>
      <c r="CMV286" s="732"/>
      <c r="CMW286" s="732"/>
      <c r="CMX286" s="732"/>
      <c r="CMY286" s="732"/>
      <c r="CMZ286" s="731"/>
      <c r="CNA286" s="734"/>
      <c r="CNB286" s="732"/>
      <c r="CNC286" s="732"/>
      <c r="CND286" s="732"/>
      <c r="CNE286" s="732"/>
      <c r="CNF286" s="732"/>
      <c r="CNG286" s="732"/>
      <c r="CNH286" s="732"/>
      <c r="CNI286" s="735"/>
      <c r="CNJ286" s="735"/>
      <c r="CNK286" s="735"/>
      <c r="CNL286" s="735"/>
      <c r="CNM286" s="735"/>
      <c r="CNN286" s="735"/>
      <c r="CNO286" s="735"/>
      <c r="CNP286" s="735"/>
      <c r="CNQ286" s="735"/>
      <c r="CNR286" s="735"/>
      <c r="CNS286" s="735"/>
      <c r="CNT286" s="735"/>
      <c r="CNU286" s="735"/>
      <c r="CNV286" s="735"/>
      <c r="CNW286" s="735"/>
      <c r="CNX286" s="735"/>
      <c r="CNY286" s="735"/>
      <c r="CNZ286" s="735"/>
      <c r="COA286" s="735"/>
      <c r="COB286" s="735"/>
      <c r="COC286" s="735"/>
      <c r="COD286" s="735"/>
      <c r="COE286" s="735"/>
      <c r="COF286" s="735"/>
      <c r="COG286" s="735"/>
      <c r="COH286" s="735"/>
      <c r="COI286" s="735"/>
      <c r="COJ286" s="735"/>
      <c r="COK286" s="735"/>
      <c r="COL286" s="735"/>
      <c r="COM286" s="735"/>
      <c r="CON286" s="735"/>
      <c r="COO286" s="735"/>
      <c r="COP286" s="735"/>
      <c r="COQ286" s="735"/>
      <c r="COR286" s="735"/>
      <c r="COS286" s="735"/>
      <c r="COT286" s="735"/>
      <c r="COU286" s="735"/>
      <c r="COV286" s="735"/>
      <c r="COW286" s="735"/>
      <c r="COX286" s="735"/>
      <c r="COY286" s="735"/>
      <c r="COZ286" s="735"/>
      <c r="CPA286" s="732"/>
      <c r="CPB286" s="732"/>
      <c r="CPC286" s="732"/>
      <c r="CPD286" s="732"/>
      <c r="CPE286" s="732"/>
      <c r="CPF286" s="732"/>
      <c r="CPG286" s="732"/>
      <c r="CPH286" s="732"/>
      <c r="CPI286" s="732"/>
      <c r="CPJ286" s="732"/>
      <c r="CPK286" s="732"/>
      <c r="CPL286" s="732"/>
      <c r="CPM286" s="732"/>
      <c r="CPN286" s="732"/>
      <c r="CPO286" s="732"/>
      <c r="CPP286" s="732"/>
      <c r="CPQ286" s="732"/>
      <c r="CPR286" s="732"/>
      <c r="CPS286" s="732"/>
      <c r="CPT286" s="732"/>
      <c r="CPU286" s="732"/>
      <c r="CPV286" s="732"/>
      <c r="CPW286" s="732"/>
      <c r="CPX286" s="732"/>
      <c r="CPY286" s="733"/>
      <c r="CPZ286" s="733"/>
      <c r="CQA286" s="733"/>
      <c r="CQB286" s="733"/>
      <c r="CQC286" s="733"/>
      <c r="CQD286" s="732"/>
      <c r="CQE286" s="732"/>
      <c r="CQF286" s="733"/>
      <c r="CQG286" s="733"/>
      <c r="CQH286" s="732"/>
      <c r="CQI286" s="732"/>
      <c r="CQJ286" s="733"/>
      <c r="CQK286" s="733"/>
      <c r="CQL286" s="732"/>
      <c r="CQM286" s="732"/>
      <c r="CQN286" s="732"/>
      <c r="CQO286" s="732"/>
      <c r="CQP286" s="732"/>
      <c r="CQQ286" s="732"/>
      <c r="CQR286" s="732"/>
      <c r="CQS286" s="733"/>
      <c r="CQT286" s="733"/>
      <c r="CQU286" s="732"/>
      <c r="CQV286" s="732"/>
      <c r="CQW286" s="733"/>
      <c r="CQX286" s="733"/>
      <c r="CQY286" s="732"/>
      <c r="CQZ286" s="732"/>
      <c r="CRA286" s="732"/>
      <c r="CRB286" s="732"/>
      <c r="CRC286" s="732"/>
      <c r="CRD286" s="731"/>
      <c r="CRE286" s="734"/>
      <c r="CRF286" s="732"/>
      <c r="CRG286" s="732"/>
      <c r="CRH286" s="732"/>
      <c r="CRI286" s="732"/>
      <c r="CRJ286" s="732"/>
      <c r="CRK286" s="732"/>
      <c r="CRL286" s="732"/>
      <c r="CRM286" s="735"/>
      <c r="CRN286" s="735"/>
      <c r="CRO286" s="735"/>
      <c r="CRP286" s="735"/>
      <c r="CRQ286" s="735"/>
      <c r="CRR286" s="735"/>
      <c r="CRS286" s="735"/>
      <c r="CRT286" s="735"/>
      <c r="CRU286" s="735"/>
      <c r="CRV286" s="735"/>
      <c r="CRW286" s="735"/>
      <c r="CRX286" s="735"/>
      <c r="CRY286" s="735"/>
      <c r="CRZ286" s="735"/>
      <c r="CSA286" s="735"/>
      <c r="CSB286" s="735"/>
      <c r="CSC286" s="735"/>
      <c r="CSD286" s="735"/>
      <c r="CSE286" s="735"/>
      <c r="CSF286" s="735"/>
      <c r="CSG286" s="735"/>
      <c r="CSH286" s="735"/>
      <c r="CSI286" s="735"/>
      <c r="CSJ286" s="735"/>
      <c r="CSK286" s="735"/>
      <c r="CSL286" s="735"/>
      <c r="CSM286" s="735"/>
      <c r="CSN286" s="735"/>
      <c r="CSO286" s="735"/>
      <c r="CSP286" s="735"/>
      <c r="CSQ286" s="735"/>
      <c r="CSR286" s="735"/>
      <c r="CSS286" s="735"/>
      <c r="CST286" s="735"/>
      <c r="CSU286" s="735"/>
      <c r="CSV286" s="735"/>
      <c r="CSW286" s="735"/>
      <c r="CSX286" s="735"/>
      <c r="CSY286" s="735"/>
      <c r="CSZ286" s="735"/>
      <c r="CTA286" s="735"/>
      <c r="CTB286" s="735"/>
      <c r="CTC286" s="735"/>
      <c r="CTD286" s="735"/>
      <c r="CTE286" s="732"/>
      <c r="CTF286" s="732"/>
      <c r="CTG286" s="732"/>
      <c r="CTH286" s="732"/>
      <c r="CTI286" s="732"/>
      <c r="CTJ286" s="732"/>
      <c r="CTK286" s="732"/>
      <c r="CTL286" s="732"/>
      <c r="CTM286" s="732"/>
      <c r="CTN286" s="732"/>
      <c r="CTO286" s="732"/>
      <c r="CTP286" s="732"/>
      <c r="CTQ286" s="732"/>
      <c r="CTR286" s="732"/>
      <c r="CTS286" s="732"/>
      <c r="CTT286" s="732"/>
      <c r="CTU286" s="732"/>
      <c r="CTV286" s="732"/>
      <c r="CTW286" s="732"/>
      <c r="CTX286" s="732"/>
      <c r="CTY286" s="732"/>
      <c r="CTZ286" s="732"/>
      <c r="CUA286" s="732"/>
      <c r="CUB286" s="732"/>
      <c r="CUC286" s="733"/>
      <c r="CUD286" s="733"/>
      <c r="CUE286" s="733"/>
      <c r="CUF286" s="733"/>
      <c r="CUG286" s="733"/>
      <c r="CUH286" s="732"/>
      <c r="CUI286" s="732"/>
      <c r="CUJ286" s="733"/>
      <c r="CUK286" s="733"/>
      <c r="CUL286" s="732"/>
      <c r="CUM286" s="732"/>
      <c r="CUN286" s="733"/>
      <c r="CUO286" s="733"/>
      <c r="CUP286" s="732"/>
      <c r="CUQ286" s="732"/>
      <c r="CUR286" s="732"/>
      <c r="CUS286" s="732"/>
      <c r="CUT286" s="732"/>
      <c r="CUU286" s="732"/>
      <c r="CUV286" s="732"/>
      <c r="CUW286" s="733"/>
      <c r="CUX286" s="733"/>
      <c r="CUY286" s="732"/>
      <c r="CUZ286" s="732"/>
      <c r="CVA286" s="733"/>
      <c r="CVB286" s="733"/>
      <c r="CVC286" s="732"/>
      <c r="CVD286" s="732"/>
      <c r="CVE286" s="732"/>
      <c r="CVF286" s="732"/>
      <c r="CVG286" s="732"/>
      <c r="CVH286" s="731"/>
      <c r="CVI286" s="734"/>
      <c r="CVJ286" s="732"/>
      <c r="CVK286" s="732"/>
      <c r="CVL286" s="732"/>
      <c r="CVM286" s="732"/>
      <c r="CVN286" s="732"/>
      <c r="CVO286" s="732"/>
      <c r="CVP286" s="732"/>
      <c r="CVQ286" s="735"/>
      <c r="CVR286" s="735"/>
      <c r="CVS286" s="735"/>
      <c r="CVT286" s="735"/>
      <c r="CVU286" s="735"/>
      <c r="CVV286" s="735"/>
      <c r="CVW286" s="735"/>
      <c r="CVX286" s="735"/>
      <c r="CVY286" s="735"/>
      <c r="CVZ286" s="735"/>
      <c r="CWA286" s="735"/>
      <c r="CWB286" s="735"/>
      <c r="CWC286" s="735"/>
      <c r="CWD286" s="735"/>
      <c r="CWE286" s="735"/>
      <c r="CWF286" s="735"/>
      <c r="CWG286" s="735"/>
      <c r="CWH286" s="735"/>
      <c r="CWI286" s="735"/>
      <c r="CWJ286" s="735"/>
      <c r="CWK286" s="735"/>
      <c r="CWL286" s="735"/>
      <c r="CWM286" s="735"/>
      <c r="CWN286" s="735"/>
      <c r="CWO286" s="735"/>
      <c r="CWP286" s="735"/>
      <c r="CWQ286" s="735"/>
      <c r="CWR286" s="735"/>
      <c r="CWS286" s="735"/>
      <c r="CWT286" s="735"/>
      <c r="CWU286" s="735"/>
      <c r="CWV286" s="735"/>
      <c r="CWW286" s="735"/>
      <c r="CWX286" s="735"/>
      <c r="CWY286" s="735"/>
      <c r="CWZ286" s="735"/>
      <c r="CXA286" s="735"/>
      <c r="CXB286" s="735"/>
      <c r="CXC286" s="735"/>
      <c r="CXD286" s="735"/>
      <c r="CXE286" s="735"/>
      <c r="CXF286" s="735"/>
      <c r="CXG286" s="735"/>
      <c r="CXH286" s="735"/>
      <c r="CXI286" s="732"/>
      <c r="CXJ286" s="732"/>
      <c r="CXK286" s="732"/>
      <c r="CXL286" s="732"/>
      <c r="CXM286" s="732"/>
      <c r="CXN286" s="732"/>
      <c r="CXO286" s="732"/>
      <c r="CXP286" s="732"/>
      <c r="CXQ286" s="732"/>
      <c r="CXR286" s="732"/>
      <c r="CXS286" s="732"/>
      <c r="CXT286" s="732"/>
      <c r="CXU286" s="732"/>
      <c r="CXV286" s="732"/>
      <c r="CXW286" s="732"/>
      <c r="CXX286" s="732"/>
      <c r="CXY286" s="732"/>
      <c r="CXZ286" s="732"/>
      <c r="CYA286" s="732"/>
      <c r="CYB286" s="732"/>
      <c r="CYC286" s="732"/>
      <c r="CYD286" s="732"/>
      <c r="CYE286" s="732"/>
      <c r="CYF286" s="732"/>
      <c r="CYG286" s="733"/>
      <c r="CYH286" s="733"/>
      <c r="CYI286" s="733"/>
      <c r="CYJ286" s="733"/>
      <c r="CYK286" s="733"/>
      <c r="CYL286" s="732"/>
      <c r="CYM286" s="732"/>
      <c r="CYN286" s="733"/>
      <c r="CYO286" s="733"/>
      <c r="CYP286" s="732"/>
      <c r="CYQ286" s="732"/>
      <c r="CYR286" s="733"/>
      <c r="CYS286" s="733"/>
      <c r="CYT286" s="732"/>
      <c r="CYU286" s="732"/>
      <c r="CYV286" s="732"/>
      <c r="CYW286" s="732"/>
      <c r="CYX286" s="732"/>
      <c r="CYY286" s="732"/>
      <c r="CYZ286" s="732"/>
      <c r="CZA286" s="733"/>
      <c r="CZB286" s="733"/>
      <c r="CZC286" s="732"/>
      <c r="CZD286" s="732"/>
      <c r="CZE286" s="733"/>
      <c r="CZF286" s="733"/>
      <c r="CZG286" s="732"/>
      <c r="CZH286" s="732"/>
      <c r="CZI286" s="732"/>
      <c r="CZJ286" s="732"/>
      <c r="CZK286" s="732"/>
      <c r="CZL286" s="731"/>
      <c r="CZM286" s="734"/>
      <c r="CZN286" s="732"/>
      <c r="CZO286" s="732"/>
      <c r="CZP286" s="732"/>
      <c r="CZQ286" s="732"/>
      <c r="CZR286" s="732"/>
      <c r="CZS286" s="732"/>
      <c r="CZT286" s="732"/>
      <c r="CZU286" s="735"/>
      <c r="CZV286" s="735"/>
      <c r="CZW286" s="735"/>
      <c r="CZX286" s="735"/>
      <c r="CZY286" s="735"/>
      <c r="CZZ286" s="735"/>
      <c r="DAA286" s="735"/>
      <c r="DAB286" s="735"/>
      <c r="DAC286" s="735"/>
      <c r="DAD286" s="735"/>
      <c r="DAE286" s="735"/>
      <c r="DAF286" s="735"/>
      <c r="DAG286" s="735"/>
      <c r="DAH286" s="735"/>
      <c r="DAI286" s="735"/>
      <c r="DAJ286" s="735"/>
      <c r="DAK286" s="735"/>
      <c r="DAL286" s="735"/>
      <c r="DAM286" s="735"/>
      <c r="DAN286" s="735"/>
      <c r="DAO286" s="735"/>
      <c r="DAP286" s="735"/>
      <c r="DAQ286" s="735"/>
      <c r="DAR286" s="735"/>
      <c r="DAS286" s="735"/>
      <c r="DAT286" s="735"/>
      <c r="DAU286" s="735"/>
      <c r="DAV286" s="735"/>
      <c r="DAW286" s="735"/>
      <c r="DAX286" s="735"/>
      <c r="DAY286" s="735"/>
      <c r="DAZ286" s="735"/>
      <c r="DBA286" s="735"/>
      <c r="DBB286" s="735"/>
      <c r="DBC286" s="735"/>
      <c r="DBD286" s="735"/>
      <c r="DBE286" s="735"/>
      <c r="DBF286" s="735"/>
      <c r="DBG286" s="735"/>
      <c r="DBH286" s="735"/>
      <c r="DBI286" s="735"/>
      <c r="DBJ286" s="735"/>
      <c r="DBK286" s="735"/>
      <c r="DBL286" s="735"/>
      <c r="DBM286" s="732"/>
      <c r="DBN286" s="732"/>
      <c r="DBO286" s="732"/>
      <c r="DBP286" s="732"/>
      <c r="DBQ286" s="732"/>
      <c r="DBR286" s="732"/>
      <c r="DBS286" s="732"/>
      <c r="DBT286" s="732"/>
      <c r="DBU286" s="732"/>
      <c r="DBV286" s="732"/>
      <c r="DBW286" s="732"/>
      <c r="DBX286" s="732"/>
      <c r="DBY286" s="732"/>
      <c r="DBZ286" s="732"/>
      <c r="DCA286" s="732"/>
      <c r="DCB286" s="732"/>
      <c r="DCC286" s="732"/>
      <c r="DCD286" s="732"/>
      <c r="DCE286" s="732"/>
      <c r="DCF286" s="732"/>
      <c r="DCG286" s="732"/>
      <c r="DCH286" s="732"/>
      <c r="DCI286" s="732"/>
      <c r="DCJ286" s="732"/>
      <c r="DCK286" s="733"/>
      <c r="DCL286" s="733"/>
      <c r="DCM286" s="733"/>
      <c r="DCN286" s="733"/>
      <c r="DCO286" s="733"/>
      <c r="DCP286" s="732"/>
      <c r="DCQ286" s="732"/>
      <c r="DCR286" s="733"/>
      <c r="DCS286" s="733"/>
      <c r="DCT286" s="732"/>
      <c r="DCU286" s="732"/>
      <c r="DCV286" s="733"/>
      <c r="DCW286" s="733"/>
      <c r="DCX286" s="732"/>
      <c r="DCY286" s="732"/>
      <c r="DCZ286" s="732"/>
      <c r="DDA286" s="732"/>
      <c r="DDB286" s="732"/>
      <c r="DDC286" s="732"/>
      <c r="DDD286" s="732"/>
      <c r="DDE286" s="733"/>
      <c r="DDF286" s="733"/>
      <c r="DDG286" s="732"/>
      <c r="DDH286" s="732"/>
      <c r="DDI286" s="733"/>
      <c r="DDJ286" s="733"/>
      <c r="DDK286" s="732"/>
      <c r="DDL286" s="732"/>
      <c r="DDM286" s="732"/>
      <c r="DDN286" s="732"/>
      <c r="DDO286" s="732"/>
      <c r="DDP286" s="731"/>
      <c r="DDQ286" s="734"/>
      <c r="DDR286" s="732"/>
      <c r="DDS286" s="732"/>
      <c r="DDT286" s="732"/>
      <c r="DDU286" s="732"/>
      <c r="DDV286" s="732"/>
      <c r="DDW286" s="732"/>
      <c r="DDX286" s="732"/>
      <c r="DDY286" s="735"/>
      <c r="DDZ286" s="735"/>
      <c r="DEA286" s="735"/>
      <c r="DEB286" s="735"/>
      <c r="DEC286" s="735"/>
      <c r="DED286" s="735"/>
      <c r="DEE286" s="735"/>
      <c r="DEF286" s="735"/>
      <c r="DEG286" s="735"/>
      <c r="DEH286" s="735"/>
      <c r="DEI286" s="735"/>
      <c r="DEJ286" s="735"/>
      <c r="DEK286" s="735"/>
      <c r="DEL286" s="735"/>
      <c r="DEM286" s="735"/>
      <c r="DEN286" s="735"/>
      <c r="DEO286" s="735"/>
      <c r="DEP286" s="735"/>
      <c r="DEQ286" s="735"/>
      <c r="DER286" s="735"/>
      <c r="DES286" s="735"/>
      <c r="DET286" s="735"/>
      <c r="DEU286" s="735"/>
      <c r="DEV286" s="735"/>
      <c r="DEW286" s="735"/>
      <c r="DEX286" s="735"/>
      <c r="DEY286" s="735"/>
      <c r="DEZ286" s="735"/>
      <c r="DFA286" s="735"/>
      <c r="DFB286" s="735"/>
      <c r="DFC286" s="735"/>
      <c r="DFD286" s="735"/>
      <c r="DFE286" s="735"/>
      <c r="DFF286" s="735"/>
      <c r="DFG286" s="735"/>
      <c r="DFH286" s="735"/>
      <c r="DFI286" s="735"/>
      <c r="DFJ286" s="735"/>
      <c r="DFK286" s="735"/>
      <c r="DFL286" s="735"/>
      <c r="DFM286" s="735"/>
      <c r="DFN286" s="735"/>
      <c r="DFO286" s="735"/>
      <c r="DFP286" s="735"/>
      <c r="DFQ286" s="732"/>
      <c r="DFR286" s="732"/>
      <c r="DFS286" s="732"/>
      <c r="DFT286" s="732"/>
      <c r="DFU286" s="732"/>
      <c r="DFV286" s="732"/>
      <c r="DFW286" s="732"/>
      <c r="DFX286" s="732"/>
      <c r="DFY286" s="732"/>
      <c r="DFZ286" s="732"/>
      <c r="DGA286" s="732"/>
      <c r="DGB286" s="732"/>
      <c r="DGC286" s="732"/>
      <c r="DGD286" s="732"/>
      <c r="DGE286" s="732"/>
      <c r="DGF286" s="732"/>
      <c r="DGG286" s="732"/>
      <c r="DGH286" s="732"/>
      <c r="DGI286" s="732"/>
      <c r="DGJ286" s="732"/>
      <c r="DGK286" s="732"/>
      <c r="DGL286" s="732"/>
      <c r="DGM286" s="732"/>
      <c r="DGN286" s="732"/>
      <c r="DGO286" s="733"/>
      <c r="DGP286" s="733"/>
      <c r="DGQ286" s="733"/>
      <c r="DGR286" s="733"/>
      <c r="DGS286" s="733"/>
      <c r="DGT286" s="732"/>
      <c r="DGU286" s="732"/>
      <c r="DGV286" s="733"/>
      <c r="DGW286" s="733"/>
      <c r="DGX286" s="732"/>
      <c r="DGY286" s="732"/>
      <c r="DGZ286" s="733"/>
      <c r="DHA286" s="733"/>
      <c r="DHB286" s="732"/>
      <c r="DHC286" s="732"/>
      <c r="DHD286" s="732"/>
      <c r="DHE286" s="732"/>
      <c r="DHF286" s="732"/>
      <c r="DHG286" s="732"/>
      <c r="DHH286" s="732"/>
      <c r="DHI286" s="733"/>
      <c r="DHJ286" s="733"/>
      <c r="DHK286" s="732"/>
      <c r="DHL286" s="732"/>
      <c r="DHM286" s="733"/>
      <c r="DHN286" s="733"/>
      <c r="DHO286" s="732"/>
      <c r="DHP286" s="732"/>
      <c r="DHQ286" s="732"/>
      <c r="DHR286" s="732"/>
      <c r="DHS286" s="732"/>
      <c r="DHT286" s="731"/>
      <c r="DHU286" s="734"/>
      <c r="DHV286" s="732"/>
      <c r="DHW286" s="732"/>
      <c r="DHX286" s="732"/>
      <c r="DHY286" s="732"/>
      <c r="DHZ286" s="732"/>
      <c r="DIA286" s="732"/>
      <c r="DIB286" s="732"/>
      <c r="DIC286" s="735"/>
      <c r="DID286" s="735"/>
      <c r="DIE286" s="735"/>
      <c r="DIF286" s="735"/>
      <c r="DIG286" s="735"/>
      <c r="DIH286" s="735"/>
      <c r="DII286" s="735"/>
      <c r="DIJ286" s="735"/>
      <c r="DIK286" s="735"/>
      <c r="DIL286" s="735"/>
      <c r="DIM286" s="735"/>
      <c r="DIN286" s="735"/>
      <c r="DIO286" s="735"/>
      <c r="DIP286" s="735"/>
      <c r="DIQ286" s="735"/>
      <c r="DIR286" s="735"/>
      <c r="DIS286" s="735"/>
      <c r="DIT286" s="735"/>
      <c r="DIU286" s="735"/>
      <c r="DIV286" s="735"/>
      <c r="DIW286" s="735"/>
      <c r="DIX286" s="735"/>
      <c r="DIY286" s="735"/>
      <c r="DIZ286" s="735"/>
      <c r="DJA286" s="735"/>
      <c r="DJB286" s="735"/>
      <c r="DJC286" s="735"/>
      <c r="DJD286" s="735"/>
      <c r="DJE286" s="735"/>
      <c r="DJF286" s="735"/>
      <c r="DJG286" s="735"/>
      <c r="DJH286" s="735"/>
      <c r="DJI286" s="735"/>
      <c r="DJJ286" s="735"/>
      <c r="DJK286" s="735"/>
      <c r="DJL286" s="735"/>
      <c r="DJM286" s="735"/>
      <c r="DJN286" s="735"/>
      <c r="DJO286" s="735"/>
      <c r="DJP286" s="735"/>
      <c r="DJQ286" s="735"/>
      <c r="DJR286" s="735"/>
      <c r="DJS286" s="735"/>
      <c r="DJT286" s="735"/>
      <c r="DJU286" s="732"/>
      <c r="DJV286" s="732"/>
      <c r="DJW286" s="732"/>
      <c r="DJX286" s="732"/>
      <c r="DJY286" s="732"/>
      <c r="DJZ286" s="732"/>
      <c r="DKA286" s="732"/>
      <c r="DKB286" s="732"/>
      <c r="DKC286" s="732"/>
      <c r="DKD286" s="732"/>
      <c r="DKE286" s="732"/>
      <c r="DKF286" s="732"/>
      <c r="DKG286" s="732"/>
      <c r="DKH286" s="732"/>
      <c r="DKI286" s="732"/>
      <c r="DKJ286" s="732"/>
      <c r="DKK286" s="732"/>
      <c r="DKL286" s="732"/>
      <c r="DKM286" s="732"/>
      <c r="DKN286" s="732"/>
      <c r="DKO286" s="732"/>
      <c r="DKP286" s="732"/>
      <c r="DKQ286" s="732"/>
      <c r="DKR286" s="732"/>
      <c r="DKS286" s="733"/>
      <c r="DKT286" s="733"/>
      <c r="DKU286" s="733"/>
      <c r="DKV286" s="733"/>
      <c r="DKW286" s="733"/>
      <c r="DKX286" s="732"/>
      <c r="DKY286" s="732"/>
      <c r="DKZ286" s="733"/>
      <c r="DLA286" s="733"/>
      <c r="DLB286" s="732"/>
      <c r="DLC286" s="732"/>
      <c r="DLD286" s="733"/>
      <c r="DLE286" s="733"/>
      <c r="DLF286" s="732"/>
      <c r="DLG286" s="732"/>
      <c r="DLH286" s="732"/>
      <c r="DLI286" s="732"/>
      <c r="DLJ286" s="732"/>
      <c r="DLK286" s="732"/>
      <c r="DLL286" s="732"/>
      <c r="DLM286" s="733"/>
      <c r="DLN286" s="733"/>
      <c r="DLO286" s="732"/>
      <c r="DLP286" s="732"/>
      <c r="DLQ286" s="733"/>
      <c r="DLR286" s="733"/>
      <c r="DLS286" s="732"/>
      <c r="DLT286" s="732"/>
      <c r="DLU286" s="732"/>
      <c r="DLV286" s="732"/>
      <c r="DLW286" s="732"/>
      <c r="DLX286" s="731"/>
      <c r="DLY286" s="734"/>
      <c r="DLZ286" s="732"/>
      <c r="DMA286" s="732"/>
      <c r="DMB286" s="732"/>
      <c r="DMC286" s="732"/>
      <c r="DMD286" s="732"/>
      <c r="DME286" s="732"/>
      <c r="DMF286" s="732"/>
      <c r="DMG286" s="735"/>
      <c r="DMH286" s="735"/>
      <c r="DMI286" s="735"/>
      <c r="DMJ286" s="735"/>
      <c r="DMK286" s="735"/>
      <c r="DML286" s="735"/>
      <c r="DMM286" s="735"/>
      <c r="DMN286" s="735"/>
      <c r="DMO286" s="735"/>
      <c r="DMP286" s="735"/>
      <c r="DMQ286" s="735"/>
      <c r="DMR286" s="735"/>
      <c r="DMS286" s="735"/>
      <c r="DMT286" s="735"/>
      <c r="DMU286" s="735"/>
      <c r="DMV286" s="735"/>
      <c r="DMW286" s="735"/>
      <c r="DMX286" s="735"/>
      <c r="DMY286" s="735"/>
      <c r="DMZ286" s="735"/>
      <c r="DNA286" s="735"/>
      <c r="DNB286" s="735"/>
      <c r="DNC286" s="735"/>
      <c r="DND286" s="735"/>
      <c r="DNE286" s="735"/>
      <c r="DNF286" s="735"/>
      <c r="DNG286" s="735"/>
      <c r="DNH286" s="735"/>
      <c r="DNI286" s="735"/>
      <c r="DNJ286" s="735"/>
      <c r="DNK286" s="735"/>
      <c r="DNL286" s="735"/>
      <c r="DNM286" s="735"/>
      <c r="DNN286" s="735"/>
      <c r="DNO286" s="735"/>
      <c r="DNP286" s="735"/>
      <c r="DNQ286" s="735"/>
      <c r="DNR286" s="735"/>
      <c r="DNS286" s="735"/>
      <c r="DNT286" s="735"/>
      <c r="DNU286" s="735"/>
      <c r="DNV286" s="735"/>
      <c r="DNW286" s="735"/>
      <c r="DNX286" s="735"/>
      <c r="DNY286" s="732"/>
      <c r="DNZ286" s="732"/>
      <c r="DOA286" s="732"/>
      <c r="DOB286" s="732"/>
      <c r="DOC286" s="732"/>
      <c r="DOD286" s="732"/>
      <c r="DOE286" s="732"/>
      <c r="DOF286" s="732"/>
      <c r="DOG286" s="732"/>
      <c r="DOH286" s="732"/>
      <c r="DOI286" s="732"/>
      <c r="DOJ286" s="732"/>
      <c r="DOK286" s="732"/>
      <c r="DOL286" s="732"/>
      <c r="DOM286" s="732"/>
      <c r="DON286" s="732"/>
      <c r="DOO286" s="732"/>
      <c r="DOP286" s="732"/>
      <c r="DOQ286" s="732"/>
      <c r="DOR286" s="732"/>
      <c r="DOS286" s="732"/>
      <c r="DOT286" s="732"/>
      <c r="DOU286" s="732"/>
      <c r="DOV286" s="732"/>
      <c r="DOW286" s="733"/>
      <c r="DOX286" s="733"/>
      <c r="DOY286" s="733"/>
      <c r="DOZ286" s="733"/>
      <c r="DPA286" s="733"/>
      <c r="DPB286" s="732"/>
      <c r="DPC286" s="732"/>
      <c r="DPD286" s="733"/>
      <c r="DPE286" s="733"/>
      <c r="DPF286" s="732"/>
      <c r="DPG286" s="732"/>
      <c r="DPH286" s="733"/>
      <c r="DPI286" s="733"/>
      <c r="DPJ286" s="732"/>
      <c r="DPK286" s="732"/>
      <c r="DPL286" s="732"/>
      <c r="DPM286" s="732"/>
      <c r="DPN286" s="732"/>
      <c r="DPO286" s="732"/>
      <c r="DPP286" s="732"/>
      <c r="DPQ286" s="733"/>
      <c r="DPR286" s="733"/>
      <c r="DPS286" s="732"/>
      <c r="DPT286" s="732"/>
      <c r="DPU286" s="733"/>
      <c r="DPV286" s="733"/>
      <c r="DPW286" s="732"/>
      <c r="DPX286" s="732"/>
      <c r="DPY286" s="732"/>
      <c r="DPZ286" s="732"/>
      <c r="DQA286" s="732"/>
      <c r="DQB286" s="731"/>
      <c r="DQC286" s="734"/>
      <c r="DQD286" s="732"/>
      <c r="DQE286" s="732"/>
      <c r="DQF286" s="732"/>
      <c r="DQG286" s="732"/>
      <c r="DQH286" s="732"/>
      <c r="DQI286" s="732"/>
      <c r="DQJ286" s="732"/>
      <c r="DQK286" s="735"/>
      <c r="DQL286" s="735"/>
      <c r="DQM286" s="735"/>
      <c r="DQN286" s="735"/>
      <c r="DQO286" s="735"/>
      <c r="DQP286" s="735"/>
      <c r="DQQ286" s="735"/>
      <c r="DQR286" s="735"/>
      <c r="DQS286" s="735"/>
      <c r="DQT286" s="735"/>
      <c r="DQU286" s="735"/>
      <c r="DQV286" s="735"/>
      <c r="DQW286" s="735"/>
      <c r="DQX286" s="735"/>
      <c r="DQY286" s="735"/>
      <c r="DQZ286" s="735"/>
      <c r="DRA286" s="735"/>
      <c r="DRB286" s="735"/>
      <c r="DRC286" s="735"/>
      <c r="DRD286" s="735"/>
      <c r="DRE286" s="735"/>
      <c r="DRF286" s="735"/>
      <c r="DRG286" s="735"/>
      <c r="DRH286" s="735"/>
      <c r="DRI286" s="735"/>
      <c r="DRJ286" s="735"/>
      <c r="DRK286" s="735"/>
      <c r="DRL286" s="735"/>
      <c r="DRM286" s="735"/>
      <c r="DRN286" s="735"/>
      <c r="DRO286" s="735"/>
      <c r="DRP286" s="735"/>
      <c r="DRQ286" s="735"/>
      <c r="DRR286" s="735"/>
      <c r="DRS286" s="735"/>
      <c r="DRT286" s="735"/>
      <c r="DRU286" s="735"/>
      <c r="DRV286" s="735"/>
      <c r="DRW286" s="735"/>
      <c r="DRX286" s="735"/>
      <c r="DRY286" s="735"/>
      <c r="DRZ286" s="735"/>
      <c r="DSA286" s="735"/>
      <c r="DSB286" s="735"/>
      <c r="DSC286" s="732"/>
      <c r="DSD286" s="732"/>
      <c r="DSE286" s="732"/>
      <c r="DSF286" s="732"/>
      <c r="DSG286" s="732"/>
      <c r="DSH286" s="732"/>
      <c r="DSI286" s="732"/>
      <c r="DSJ286" s="732"/>
      <c r="DSK286" s="732"/>
      <c r="DSL286" s="732"/>
      <c r="DSM286" s="732"/>
      <c r="DSN286" s="732"/>
      <c r="DSO286" s="732"/>
      <c r="DSP286" s="732"/>
      <c r="DSQ286" s="732"/>
      <c r="DSR286" s="732"/>
      <c r="DSS286" s="732"/>
      <c r="DST286" s="732"/>
      <c r="DSU286" s="732"/>
      <c r="DSV286" s="732"/>
      <c r="DSW286" s="732"/>
      <c r="DSX286" s="732"/>
      <c r="DSY286" s="732"/>
      <c r="DSZ286" s="732"/>
      <c r="DTA286" s="733"/>
      <c r="DTB286" s="733"/>
      <c r="DTC286" s="733"/>
      <c r="DTD286" s="733"/>
      <c r="DTE286" s="733"/>
      <c r="DTF286" s="732"/>
      <c r="DTG286" s="732"/>
      <c r="DTH286" s="733"/>
      <c r="DTI286" s="733"/>
      <c r="DTJ286" s="732"/>
      <c r="DTK286" s="732"/>
      <c r="DTL286" s="733"/>
      <c r="DTM286" s="733"/>
      <c r="DTN286" s="732"/>
      <c r="DTO286" s="732"/>
      <c r="DTP286" s="732"/>
      <c r="DTQ286" s="732"/>
      <c r="DTR286" s="732"/>
      <c r="DTS286" s="732"/>
      <c r="DTT286" s="732"/>
      <c r="DTU286" s="733"/>
      <c r="DTV286" s="733"/>
      <c r="DTW286" s="732"/>
      <c r="DTX286" s="732"/>
      <c r="DTY286" s="733"/>
      <c r="DTZ286" s="733"/>
      <c r="DUA286" s="732"/>
      <c r="DUB286" s="732"/>
      <c r="DUC286" s="732"/>
      <c r="DUD286" s="732"/>
      <c r="DUE286" s="732"/>
      <c r="DUF286" s="731"/>
      <c r="DUG286" s="734"/>
      <c r="DUH286" s="732"/>
      <c r="DUI286" s="732"/>
      <c r="DUJ286" s="732"/>
      <c r="DUK286" s="732"/>
      <c r="DUL286" s="732"/>
      <c r="DUM286" s="732"/>
      <c r="DUN286" s="732"/>
      <c r="DUO286" s="735"/>
      <c r="DUP286" s="735"/>
      <c r="DUQ286" s="735"/>
      <c r="DUR286" s="735"/>
      <c r="DUS286" s="735"/>
      <c r="DUT286" s="735"/>
      <c r="DUU286" s="735"/>
      <c r="DUV286" s="735"/>
      <c r="DUW286" s="735"/>
      <c r="DUX286" s="735"/>
      <c r="DUY286" s="735"/>
      <c r="DUZ286" s="735"/>
      <c r="DVA286" s="735"/>
      <c r="DVB286" s="735"/>
      <c r="DVC286" s="735"/>
      <c r="DVD286" s="735"/>
      <c r="DVE286" s="735"/>
      <c r="DVF286" s="735"/>
      <c r="DVG286" s="735"/>
      <c r="DVH286" s="735"/>
      <c r="DVI286" s="735"/>
      <c r="DVJ286" s="735"/>
      <c r="DVK286" s="735"/>
      <c r="DVL286" s="735"/>
      <c r="DVM286" s="735"/>
      <c r="DVN286" s="735"/>
      <c r="DVO286" s="735"/>
      <c r="DVP286" s="735"/>
      <c r="DVQ286" s="735"/>
      <c r="DVR286" s="735"/>
      <c r="DVS286" s="735"/>
      <c r="DVT286" s="735"/>
      <c r="DVU286" s="735"/>
      <c r="DVV286" s="735"/>
      <c r="DVW286" s="735"/>
      <c r="DVX286" s="735"/>
      <c r="DVY286" s="735"/>
      <c r="DVZ286" s="735"/>
      <c r="DWA286" s="735"/>
      <c r="DWB286" s="735"/>
      <c r="DWC286" s="735"/>
      <c r="DWD286" s="735"/>
      <c r="DWE286" s="735"/>
      <c r="DWF286" s="735"/>
      <c r="DWG286" s="732"/>
      <c r="DWH286" s="732"/>
      <c r="DWI286" s="732"/>
      <c r="DWJ286" s="732"/>
      <c r="DWK286" s="732"/>
      <c r="DWL286" s="732"/>
      <c r="DWM286" s="732"/>
      <c r="DWN286" s="732"/>
      <c r="DWO286" s="732"/>
      <c r="DWP286" s="732"/>
      <c r="DWQ286" s="732"/>
      <c r="DWR286" s="732"/>
      <c r="DWS286" s="732"/>
      <c r="DWT286" s="732"/>
      <c r="DWU286" s="732"/>
      <c r="DWV286" s="732"/>
      <c r="DWW286" s="732"/>
      <c r="DWX286" s="732"/>
      <c r="DWY286" s="732"/>
      <c r="DWZ286" s="732"/>
      <c r="DXA286" s="732"/>
      <c r="DXB286" s="732"/>
      <c r="DXC286" s="732"/>
      <c r="DXD286" s="732"/>
      <c r="DXE286" s="733"/>
      <c r="DXF286" s="733"/>
      <c r="DXG286" s="733"/>
      <c r="DXH286" s="733"/>
      <c r="DXI286" s="733"/>
      <c r="DXJ286" s="732"/>
      <c r="DXK286" s="732"/>
      <c r="DXL286" s="733"/>
      <c r="DXM286" s="733"/>
      <c r="DXN286" s="732"/>
      <c r="DXO286" s="732"/>
      <c r="DXP286" s="733"/>
      <c r="DXQ286" s="733"/>
      <c r="DXR286" s="732"/>
      <c r="DXS286" s="732"/>
      <c r="DXT286" s="732"/>
      <c r="DXU286" s="732"/>
      <c r="DXV286" s="732"/>
      <c r="DXW286" s="732"/>
      <c r="DXX286" s="732"/>
      <c r="DXY286" s="733"/>
      <c r="DXZ286" s="733"/>
      <c r="DYA286" s="732"/>
      <c r="DYB286" s="732"/>
      <c r="DYC286" s="733"/>
      <c r="DYD286" s="733"/>
      <c r="DYE286" s="732"/>
      <c r="DYF286" s="732"/>
      <c r="DYG286" s="732"/>
      <c r="DYH286" s="732"/>
      <c r="DYI286" s="732"/>
      <c r="DYJ286" s="731"/>
      <c r="DYK286" s="734"/>
      <c r="DYL286" s="732"/>
      <c r="DYM286" s="732"/>
      <c r="DYN286" s="732"/>
      <c r="DYO286" s="732"/>
      <c r="DYP286" s="732"/>
      <c r="DYQ286" s="732"/>
      <c r="DYR286" s="732"/>
      <c r="DYS286" s="735"/>
      <c r="DYT286" s="735"/>
      <c r="DYU286" s="735"/>
      <c r="DYV286" s="735"/>
      <c r="DYW286" s="735"/>
      <c r="DYX286" s="735"/>
      <c r="DYY286" s="735"/>
      <c r="DYZ286" s="735"/>
      <c r="DZA286" s="735"/>
      <c r="DZB286" s="735"/>
      <c r="DZC286" s="735"/>
      <c r="DZD286" s="735"/>
      <c r="DZE286" s="735"/>
      <c r="DZF286" s="735"/>
      <c r="DZG286" s="735"/>
      <c r="DZH286" s="735"/>
      <c r="DZI286" s="735"/>
      <c r="DZJ286" s="735"/>
      <c r="DZK286" s="735"/>
      <c r="DZL286" s="735"/>
      <c r="DZM286" s="735"/>
      <c r="DZN286" s="735"/>
      <c r="DZO286" s="735"/>
      <c r="DZP286" s="735"/>
      <c r="DZQ286" s="735"/>
      <c r="DZR286" s="735"/>
      <c r="DZS286" s="735"/>
      <c r="DZT286" s="735"/>
      <c r="DZU286" s="735"/>
      <c r="DZV286" s="735"/>
      <c r="DZW286" s="735"/>
      <c r="DZX286" s="735"/>
      <c r="DZY286" s="735"/>
      <c r="DZZ286" s="735"/>
      <c r="EAA286" s="735"/>
      <c r="EAB286" s="735"/>
      <c r="EAC286" s="735"/>
      <c r="EAD286" s="735"/>
      <c r="EAE286" s="735"/>
      <c r="EAF286" s="735"/>
      <c r="EAG286" s="735"/>
      <c r="EAH286" s="735"/>
      <c r="EAI286" s="735"/>
      <c r="EAJ286" s="735"/>
      <c r="EAK286" s="732"/>
      <c r="EAL286" s="732"/>
      <c r="EAM286" s="732"/>
      <c r="EAN286" s="732"/>
      <c r="EAO286" s="732"/>
      <c r="EAP286" s="732"/>
      <c r="EAQ286" s="732"/>
      <c r="EAR286" s="732"/>
      <c r="EAS286" s="732"/>
      <c r="EAT286" s="732"/>
      <c r="EAU286" s="732"/>
      <c r="EAV286" s="732"/>
      <c r="EAW286" s="732"/>
      <c r="EAX286" s="732"/>
      <c r="EAY286" s="732"/>
      <c r="EAZ286" s="732"/>
      <c r="EBA286" s="732"/>
      <c r="EBB286" s="732"/>
      <c r="EBC286" s="732"/>
      <c r="EBD286" s="732"/>
      <c r="EBE286" s="732"/>
      <c r="EBF286" s="732"/>
      <c r="EBG286" s="732"/>
      <c r="EBH286" s="732"/>
      <c r="EBI286" s="733"/>
      <c r="EBJ286" s="733"/>
      <c r="EBK286" s="733"/>
      <c r="EBL286" s="733"/>
      <c r="EBM286" s="733"/>
      <c r="EBN286" s="732"/>
      <c r="EBO286" s="732"/>
      <c r="EBP286" s="733"/>
      <c r="EBQ286" s="733"/>
      <c r="EBR286" s="732"/>
      <c r="EBS286" s="732"/>
      <c r="EBT286" s="733"/>
      <c r="EBU286" s="733"/>
      <c r="EBV286" s="732"/>
      <c r="EBW286" s="732"/>
      <c r="EBX286" s="732"/>
      <c r="EBY286" s="732"/>
      <c r="EBZ286" s="732"/>
      <c r="ECA286" s="732"/>
      <c r="ECB286" s="732"/>
      <c r="ECC286" s="733"/>
      <c r="ECD286" s="733"/>
      <c r="ECE286" s="732"/>
      <c r="ECF286" s="732"/>
      <c r="ECG286" s="733"/>
      <c r="ECH286" s="733"/>
      <c r="ECI286" s="732"/>
      <c r="ECJ286" s="732"/>
      <c r="ECK286" s="732"/>
      <c r="ECL286" s="732"/>
      <c r="ECM286" s="732"/>
      <c r="ECN286" s="731"/>
      <c r="ECO286" s="734"/>
      <c r="ECP286" s="732"/>
      <c r="ECQ286" s="732"/>
      <c r="ECR286" s="732"/>
      <c r="ECS286" s="732"/>
      <c r="ECT286" s="732"/>
      <c r="ECU286" s="732"/>
      <c r="ECV286" s="732"/>
      <c r="ECW286" s="735"/>
      <c r="ECX286" s="735"/>
      <c r="ECY286" s="735"/>
      <c r="ECZ286" s="735"/>
      <c r="EDA286" s="735"/>
      <c r="EDB286" s="735"/>
      <c r="EDC286" s="735"/>
      <c r="EDD286" s="735"/>
      <c r="EDE286" s="735"/>
      <c r="EDF286" s="735"/>
      <c r="EDG286" s="735"/>
      <c r="EDH286" s="735"/>
      <c r="EDI286" s="735"/>
      <c r="EDJ286" s="735"/>
      <c r="EDK286" s="735"/>
      <c r="EDL286" s="735"/>
      <c r="EDM286" s="735"/>
      <c r="EDN286" s="735"/>
      <c r="EDO286" s="735"/>
      <c r="EDP286" s="735"/>
      <c r="EDQ286" s="735"/>
      <c r="EDR286" s="735"/>
      <c r="EDS286" s="735"/>
      <c r="EDT286" s="735"/>
      <c r="EDU286" s="735"/>
      <c r="EDV286" s="735"/>
      <c r="EDW286" s="735"/>
      <c r="EDX286" s="735"/>
      <c r="EDY286" s="735"/>
      <c r="EDZ286" s="735"/>
      <c r="EEA286" s="735"/>
      <c r="EEB286" s="735"/>
      <c r="EEC286" s="735"/>
      <c r="EED286" s="735"/>
      <c r="EEE286" s="735"/>
      <c r="EEF286" s="735"/>
      <c r="EEG286" s="735"/>
      <c r="EEH286" s="735"/>
      <c r="EEI286" s="735"/>
      <c r="EEJ286" s="735"/>
      <c r="EEK286" s="735"/>
      <c r="EEL286" s="735"/>
      <c r="EEM286" s="735"/>
      <c r="EEN286" s="735"/>
      <c r="EEO286" s="732"/>
      <c r="EEP286" s="732"/>
      <c r="EEQ286" s="732"/>
      <c r="EER286" s="732"/>
      <c r="EES286" s="732"/>
      <c r="EET286" s="732"/>
      <c r="EEU286" s="732"/>
      <c r="EEV286" s="732"/>
      <c r="EEW286" s="732"/>
      <c r="EEX286" s="732"/>
      <c r="EEY286" s="732"/>
      <c r="EEZ286" s="732"/>
      <c r="EFA286" s="732"/>
      <c r="EFB286" s="732"/>
      <c r="EFC286" s="732"/>
      <c r="EFD286" s="732"/>
      <c r="EFE286" s="732"/>
      <c r="EFF286" s="732"/>
      <c r="EFG286" s="732"/>
      <c r="EFH286" s="732"/>
      <c r="EFI286" s="732"/>
      <c r="EFJ286" s="732"/>
      <c r="EFK286" s="732"/>
      <c r="EFL286" s="732"/>
      <c r="EFM286" s="733"/>
      <c r="EFN286" s="733"/>
      <c r="EFO286" s="733"/>
      <c r="EFP286" s="733"/>
      <c r="EFQ286" s="733"/>
      <c r="EFR286" s="732"/>
      <c r="EFS286" s="732"/>
      <c r="EFT286" s="733"/>
      <c r="EFU286" s="733"/>
      <c r="EFV286" s="732"/>
      <c r="EFW286" s="732"/>
      <c r="EFX286" s="733"/>
      <c r="EFY286" s="733"/>
      <c r="EFZ286" s="732"/>
      <c r="EGA286" s="732"/>
      <c r="EGB286" s="732"/>
      <c r="EGC286" s="732"/>
      <c r="EGD286" s="732"/>
      <c r="EGE286" s="732"/>
      <c r="EGF286" s="732"/>
      <c r="EGG286" s="733"/>
      <c r="EGH286" s="733"/>
      <c r="EGI286" s="732"/>
      <c r="EGJ286" s="732"/>
      <c r="EGK286" s="733"/>
      <c r="EGL286" s="733"/>
      <c r="EGM286" s="732"/>
      <c r="EGN286" s="732"/>
      <c r="EGO286" s="732"/>
      <c r="EGP286" s="732"/>
      <c r="EGQ286" s="732"/>
      <c r="EGR286" s="731"/>
      <c r="EGS286" s="734"/>
      <c r="EGT286" s="732"/>
      <c r="EGU286" s="732"/>
      <c r="EGV286" s="732"/>
      <c r="EGW286" s="732"/>
      <c r="EGX286" s="732"/>
      <c r="EGY286" s="732"/>
      <c r="EGZ286" s="732"/>
      <c r="EHA286" s="735"/>
      <c r="EHB286" s="735"/>
      <c r="EHC286" s="735"/>
      <c r="EHD286" s="735"/>
      <c r="EHE286" s="735"/>
      <c r="EHF286" s="735"/>
      <c r="EHG286" s="735"/>
      <c r="EHH286" s="735"/>
      <c r="EHI286" s="735"/>
      <c r="EHJ286" s="735"/>
      <c r="EHK286" s="735"/>
      <c r="EHL286" s="735"/>
      <c r="EHM286" s="735"/>
      <c r="EHN286" s="735"/>
      <c r="EHO286" s="735"/>
      <c r="EHP286" s="735"/>
      <c r="EHQ286" s="735"/>
      <c r="EHR286" s="735"/>
      <c r="EHS286" s="735"/>
      <c r="EHT286" s="735"/>
      <c r="EHU286" s="735"/>
      <c r="EHV286" s="735"/>
      <c r="EHW286" s="735"/>
      <c r="EHX286" s="735"/>
      <c r="EHY286" s="735"/>
      <c r="EHZ286" s="735"/>
      <c r="EIA286" s="735"/>
      <c r="EIB286" s="735"/>
      <c r="EIC286" s="735"/>
      <c r="EID286" s="735"/>
      <c r="EIE286" s="735"/>
      <c r="EIF286" s="735"/>
      <c r="EIG286" s="735"/>
      <c r="EIH286" s="735"/>
      <c r="EII286" s="735"/>
      <c r="EIJ286" s="735"/>
      <c r="EIK286" s="735"/>
      <c r="EIL286" s="735"/>
      <c r="EIM286" s="735"/>
      <c r="EIN286" s="735"/>
      <c r="EIO286" s="735"/>
      <c r="EIP286" s="735"/>
      <c r="EIQ286" s="735"/>
      <c r="EIR286" s="735"/>
      <c r="EIS286" s="732"/>
      <c r="EIT286" s="732"/>
      <c r="EIU286" s="732"/>
      <c r="EIV286" s="732"/>
      <c r="EIW286" s="732"/>
      <c r="EIX286" s="732"/>
      <c r="EIY286" s="732"/>
      <c r="EIZ286" s="732"/>
      <c r="EJA286" s="732"/>
      <c r="EJB286" s="732"/>
      <c r="EJC286" s="732"/>
      <c r="EJD286" s="732"/>
      <c r="EJE286" s="732"/>
      <c r="EJF286" s="732"/>
      <c r="EJG286" s="732"/>
      <c r="EJH286" s="732"/>
      <c r="EJI286" s="732"/>
      <c r="EJJ286" s="732"/>
      <c r="EJK286" s="732"/>
      <c r="EJL286" s="732"/>
      <c r="EJM286" s="732"/>
      <c r="EJN286" s="732"/>
      <c r="EJO286" s="732"/>
      <c r="EJP286" s="732"/>
      <c r="EJQ286" s="733"/>
      <c r="EJR286" s="733"/>
      <c r="EJS286" s="733"/>
      <c r="EJT286" s="733"/>
      <c r="EJU286" s="733"/>
      <c r="EJV286" s="732"/>
      <c r="EJW286" s="732"/>
      <c r="EJX286" s="733"/>
      <c r="EJY286" s="733"/>
      <c r="EJZ286" s="732"/>
      <c r="EKA286" s="732"/>
      <c r="EKB286" s="733"/>
      <c r="EKC286" s="733"/>
      <c r="EKD286" s="732"/>
      <c r="EKE286" s="732"/>
      <c r="EKF286" s="732"/>
      <c r="EKG286" s="732"/>
      <c r="EKH286" s="732"/>
      <c r="EKI286" s="732"/>
      <c r="EKJ286" s="732"/>
      <c r="EKK286" s="733"/>
      <c r="EKL286" s="733"/>
      <c r="EKM286" s="732"/>
      <c r="EKN286" s="732"/>
      <c r="EKO286" s="733"/>
      <c r="EKP286" s="733"/>
      <c r="EKQ286" s="732"/>
      <c r="EKR286" s="732"/>
      <c r="EKS286" s="732"/>
      <c r="EKT286" s="732"/>
      <c r="EKU286" s="732"/>
      <c r="EKV286" s="731"/>
      <c r="EKW286" s="734"/>
      <c r="EKX286" s="732"/>
      <c r="EKY286" s="732"/>
      <c r="EKZ286" s="732"/>
      <c r="ELA286" s="732"/>
      <c r="ELB286" s="732"/>
      <c r="ELC286" s="732"/>
      <c r="ELD286" s="732"/>
      <c r="ELE286" s="735"/>
      <c r="ELF286" s="735"/>
      <c r="ELG286" s="735"/>
      <c r="ELH286" s="735"/>
      <c r="ELI286" s="735"/>
      <c r="ELJ286" s="735"/>
      <c r="ELK286" s="735"/>
      <c r="ELL286" s="735"/>
      <c r="ELM286" s="735"/>
      <c r="ELN286" s="735"/>
      <c r="ELO286" s="735"/>
      <c r="ELP286" s="735"/>
      <c r="ELQ286" s="735"/>
      <c r="ELR286" s="735"/>
      <c r="ELS286" s="735"/>
      <c r="ELT286" s="735"/>
      <c r="ELU286" s="735"/>
      <c r="ELV286" s="735"/>
      <c r="ELW286" s="735"/>
      <c r="ELX286" s="735"/>
      <c r="ELY286" s="735"/>
      <c r="ELZ286" s="735"/>
      <c r="EMA286" s="735"/>
      <c r="EMB286" s="735"/>
      <c r="EMC286" s="735"/>
      <c r="EMD286" s="735"/>
      <c r="EME286" s="735"/>
      <c r="EMF286" s="735"/>
      <c r="EMG286" s="735"/>
      <c r="EMH286" s="735"/>
      <c r="EMI286" s="735"/>
      <c r="EMJ286" s="735"/>
      <c r="EMK286" s="735"/>
      <c r="EML286" s="735"/>
      <c r="EMM286" s="735"/>
      <c r="EMN286" s="735"/>
      <c r="EMO286" s="735"/>
      <c r="EMP286" s="735"/>
      <c r="EMQ286" s="735"/>
      <c r="EMR286" s="735"/>
      <c r="EMS286" s="735"/>
      <c r="EMT286" s="735"/>
      <c r="EMU286" s="735"/>
      <c r="EMV286" s="735"/>
      <c r="EMW286" s="732"/>
      <c r="EMX286" s="732"/>
      <c r="EMY286" s="732"/>
      <c r="EMZ286" s="732"/>
      <c r="ENA286" s="732"/>
      <c r="ENB286" s="732"/>
      <c r="ENC286" s="732"/>
      <c r="END286" s="732"/>
      <c r="ENE286" s="732"/>
      <c r="ENF286" s="732"/>
      <c r="ENG286" s="732"/>
      <c r="ENH286" s="732"/>
      <c r="ENI286" s="732"/>
      <c r="ENJ286" s="732"/>
      <c r="ENK286" s="732"/>
      <c r="ENL286" s="732"/>
      <c r="ENM286" s="732"/>
      <c r="ENN286" s="732"/>
      <c r="ENO286" s="732"/>
      <c r="ENP286" s="732"/>
      <c r="ENQ286" s="732"/>
      <c r="ENR286" s="732"/>
      <c r="ENS286" s="732"/>
      <c r="ENT286" s="732"/>
      <c r="ENU286" s="733"/>
      <c r="ENV286" s="733"/>
      <c r="ENW286" s="733"/>
      <c r="ENX286" s="733"/>
      <c r="ENY286" s="733"/>
      <c r="ENZ286" s="732"/>
      <c r="EOA286" s="732"/>
      <c r="EOB286" s="733"/>
      <c r="EOC286" s="733"/>
      <c r="EOD286" s="732"/>
      <c r="EOE286" s="732"/>
      <c r="EOF286" s="733"/>
      <c r="EOG286" s="733"/>
      <c r="EOH286" s="732"/>
      <c r="EOI286" s="732"/>
      <c r="EOJ286" s="732"/>
      <c r="EOK286" s="732"/>
      <c r="EOL286" s="732"/>
      <c r="EOM286" s="732"/>
      <c r="EON286" s="732"/>
      <c r="EOO286" s="733"/>
      <c r="EOP286" s="733"/>
      <c r="EOQ286" s="732"/>
      <c r="EOR286" s="732"/>
      <c r="EOS286" s="733"/>
      <c r="EOT286" s="733"/>
      <c r="EOU286" s="732"/>
      <c r="EOV286" s="732"/>
      <c r="EOW286" s="732"/>
      <c r="EOX286" s="732"/>
      <c r="EOY286" s="732"/>
      <c r="EOZ286" s="731"/>
      <c r="EPA286" s="734"/>
      <c r="EPB286" s="732"/>
      <c r="EPC286" s="732"/>
      <c r="EPD286" s="732"/>
      <c r="EPE286" s="732"/>
      <c r="EPF286" s="732"/>
      <c r="EPG286" s="732"/>
      <c r="EPH286" s="732"/>
      <c r="EPI286" s="735"/>
      <c r="EPJ286" s="735"/>
      <c r="EPK286" s="735"/>
      <c r="EPL286" s="735"/>
      <c r="EPM286" s="735"/>
      <c r="EPN286" s="735"/>
      <c r="EPO286" s="735"/>
      <c r="EPP286" s="735"/>
      <c r="EPQ286" s="735"/>
      <c r="EPR286" s="735"/>
      <c r="EPS286" s="735"/>
      <c r="EPT286" s="735"/>
      <c r="EPU286" s="735"/>
      <c r="EPV286" s="735"/>
      <c r="EPW286" s="735"/>
      <c r="EPX286" s="735"/>
      <c r="EPY286" s="735"/>
      <c r="EPZ286" s="735"/>
      <c r="EQA286" s="735"/>
      <c r="EQB286" s="735"/>
      <c r="EQC286" s="735"/>
      <c r="EQD286" s="735"/>
      <c r="EQE286" s="735"/>
      <c r="EQF286" s="735"/>
      <c r="EQG286" s="735"/>
      <c r="EQH286" s="735"/>
      <c r="EQI286" s="735"/>
      <c r="EQJ286" s="735"/>
      <c r="EQK286" s="735"/>
      <c r="EQL286" s="735"/>
      <c r="EQM286" s="735"/>
      <c r="EQN286" s="735"/>
      <c r="EQO286" s="735"/>
      <c r="EQP286" s="735"/>
      <c r="EQQ286" s="735"/>
      <c r="EQR286" s="735"/>
      <c r="EQS286" s="735"/>
      <c r="EQT286" s="735"/>
      <c r="EQU286" s="735"/>
      <c r="EQV286" s="735"/>
      <c r="EQW286" s="735"/>
      <c r="EQX286" s="735"/>
      <c r="EQY286" s="735"/>
      <c r="EQZ286" s="735"/>
      <c r="ERA286" s="732"/>
      <c r="ERB286" s="732"/>
      <c r="ERC286" s="732"/>
      <c r="ERD286" s="732"/>
      <c r="ERE286" s="732"/>
      <c r="ERF286" s="732"/>
      <c r="ERG286" s="732"/>
      <c r="ERH286" s="732"/>
      <c r="ERI286" s="732"/>
      <c r="ERJ286" s="732"/>
      <c r="ERK286" s="732"/>
      <c r="ERL286" s="732"/>
      <c r="ERM286" s="732"/>
      <c r="ERN286" s="732"/>
      <c r="ERO286" s="732"/>
      <c r="ERP286" s="732"/>
      <c r="ERQ286" s="732"/>
      <c r="ERR286" s="732"/>
      <c r="ERS286" s="732"/>
      <c r="ERT286" s="732"/>
      <c r="ERU286" s="732"/>
      <c r="ERV286" s="732"/>
      <c r="ERW286" s="732"/>
      <c r="ERX286" s="732"/>
      <c r="ERY286" s="733"/>
      <c r="ERZ286" s="733"/>
      <c r="ESA286" s="733"/>
      <c r="ESB286" s="733"/>
      <c r="ESC286" s="733"/>
      <c r="ESD286" s="732"/>
      <c r="ESE286" s="732"/>
      <c r="ESF286" s="733"/>
      <c r="ESG286" s="733"/>
      <c r="ESH286" s="732"/>
      <c r="ESI286" s="732"/>
      <c r="ESJ286" s="733"/>
      <c r="ESK286" s="733"/>
      <c r="ESL286" s="732"/>
      <c r="ESM286" s="732"/>
      <c r="ESN286" s="732"/>
      <c r="ESO286" s="732"/>
      <c r="ESP286" s="732"/>
      <c r="ESQ286" s="732"/>
      <c r="ESR286" s="732"/>
      <c r="ESS286" s="733"/>
      <c r="EST286" s="733"/>
      <c r="ESU286" s="732"/>
      <c r="ESV286" s="732"/>
      <c r="ESW286" s="733"/>
      <c r="ESX286" s="733"/>
      <c r="ESY286" s="732"/>
      <c r="ESZ286" s="732"/>
      <c r="ETA286" s="732"/>
      <c r="ETB286" s="732"/>
      <c r="ETC286" s="732"/>
      <c r="ETD286" s="731"/>
      <c r="ETE286" s="734"/>
      <c r="ETF286" s="732"/>
      <c r="ETG286" s="732"/>
      <c r="ETH286" s="732"/>
      <c r="ETI286" s="732"/>
      <c r="ETJ286" s="732"/>
      <c r="ETK286" s="732"/>
      <c r="ETL286" s="732"/>
      <c r="ETM286" s="735"/>
      <c r="ETN286" s="735"/>
      <c r="ETO286" s="735"/>
      <c r="ETP286" s="735"/>
      <c r="ETQ286" s="735"/>
      <c r="ETR286" s="735"/>
      <c r="ETS286" s="735"/>
      <c r="ETT286" s="735"/>
      <c r="ETU286" s="735"/>
      <c r="ETV286" s="735"/>
      <c r="ETW286" s="735"/>
      <c r="ETX286" s="735"/>
      <c r="ETY286" s="735"/>
      <c r="ETZ286" s="735"/>
      <c r="EUA286" s="735"/>
      <c r="EUB286" s="735"/>
      <c r="EUC286" s="735"/>
      <c r="EUD286" s="735"/>
      <c r="EUE286" s="735"/>
      <c r="EUF286" s="735"/>
      <c r="EUG286" s="735"/>
      <c r="EUH286" s="735"/>
      <c r="EUI286" s="735"/>
      <c r="EUJ286" s="735"/>
      <c r="EUK286" s="735"/>
      <c r="EUL286" s="735"/>
      <c r="EUM286" s="735"/>
      <c r="EUN286" s="735"/>
      <c r="EUO286" s="735"/>
      <c r="EUP286" s="735"/>
      <c r="EUQ286" s="735"/>
      <c r="EUR286" s="735"/>
      <c r="EUS286" s="735"/>
      <c r="EUT286" s="735"/>
      <c r="EUU286" s="735"/>
      <c r="EUV286" s="735"/>
      <c r="EUW286" s="735"/>
      <c r="EUX286" s="735"/>
      <c r="EUY286" s="735"/>
      <c r="EUZ286" s="735"/>
      <c r="EVA286" s="735"/>
      <c r="EVB286" s="735"/>
      <c r="EVC286" s="735"/>
      <c r="EVD286" s="735"/>
      <c r="EVE286" s="732"/>
      <c r="EVF286" s="732"/>
      <c r="EVG286" s="732"/>
      <c r="EVH286" s="732"/>
      <c r="EVI286" s="732"/>
      <c r="EVJ286" s="732"/>
      <c r="EVK286" s="732"/>
      <c r="EVL286" s="732"/>
      <c r="EVM286" s="732"/>
      <c r="EVN286" s="732"/>
      <c r="EVO286" s="732"/>
      <c r="EVP286" s="732"/>
      <c r="EVQ286" s="732"/>
      <c r="EVR286" s="732"/>
      <c r="EVS286" s="732"/>
      <c r="EVT286" s="732"/>
      <c r="EVU286" s="732"/>
      <c r="EVV286" s="732"/>
      <c r="EVW286" s="732"/>
      <c r="EVX286" s="732"/>
      <c r="EVY286" s="732"/>
      <c r="EVZ286" s="732"/>
      <c r="EWA286" s="732"/>
      <c r="EWB286" s="732"/>
      <c r="EWC286" s="733"/>
      <c r="EWD286" s="733"/>
      <c r="EWE286" s="733"/>
      <c r="EWF286" s="733"/>
      <c r="EWG286" s="733"/>
      <c r="EWH286" s="732"/>
      <c r="EWI286" s="732"/>
      <c r="EWJ286" s="733"/>
      <c r="EWK286" s="733"/>
      <c r="EWL286" s="732"/>
      <c r="EWM286" s="732"/>
      <c r="EWN286" s="733"/>
      <c r="EWO286" s="733"/>
      <c r="EWP286" s="732"/>
      <c r="EWQ286" s="732"/>
      <c r="EWR286" s="732"/>
      <c r="EWS286" s="732"/>
      <c r="EWT286" s="732"/>
      <c r="EWU286" s="732"/>
      <c r="EWV286" s="732"/>
      <c r="EWW286" s="733"/>
      <c r="EWX286" s="733"/>
      <c r="EWY286" s="732"/>
      <c r="EWZ286" s="732"/>
      <c r="EXA286" s="733"/>
      <c r="EXB286" s="733"/>
      <c r="EXC286" s="732"/>
      <c r="EXD286" s="732"/>
      <c r="EXE286" s="732"/>
      <c r="EXF286" s="732"/>
      <c r="EXG286" s="732"/>
      <c r="EXH286" s="731"/>
      <c r="EXI286" s="734"/>
      <c r="EXJ286" s="732"/>
      <c r="EXK286" s="732"/>
      <c r="EXL286" s="732"/>
      <c r="EXM286" s="732"/>
      <c r="EXN286" s="732"/>
      <c r="EXO286" s="732"/>
      <c r="EXP286" s="732"/>
      <c r="EXQ286" s="735"/>
      <c r="EXR286" s="735"/>
      <c r="EXS286" s="735"/>
      <c r="EXT286" s="735"/>
      <c r="EXU286" s="735"/>
      <c r="EXV286" s="735"/>
      <c r="EXW286" s="735"/>
      <c r="EXX286" s="735"/>
      <c r="EXY286" s="735"/>
      <c r="EXZ286" s="735"/>
      <c r="EYA286" s="735"/>
      <c r="EYB286" s="735"/>
      <c r="EYC286" s="735"/>
      <c r="EYD286" s="735"/>
      <c r="EYE286" s="735"/>
      <c r="EYF286" s="735"/>
      <c r="EYG286" s="735"/>
      <c r="EYH286" s="735"/>
      <c r="EYI286" s="735"/>
      <c r="EYJ286" s="735"/>
      <c r="EYK286" s="735"/>
      <c r="EYL286" s="735"/>
      <c r="EYM286" s="735"/>
      <c r="EYN286" s="735"/>
      <c r="EYO286" s="735"/>
      <c r="EYP286" s="735"/>
      <c r="EYQ286" s="735"/>
      <c r="EYR286" s="735"/>
      <c r="EYS286" s="735"/>
      <c r="EYT286" s="735"/>
      <c r="EYU286" s="735"/>
      <c r="EYV286" s="735"/>
      <c r="EYW286" s="735"/>
      <c r="EYX286" s="735"/>
      <c r="EYY286" s="735"/>
      <c r="EYZ286" s="735"/>
      <c r="EZA286" s="735"/>
      <c r="EZB286" s="735"/>
      <c r="EZC286" s="735"/>
      <c r="EZD286" s="735"/>
      <c r="EZE286" s="735"/>
      <c r="EZF286" s="735"/>
      <c r="EZG286" s="735"/>
      <c r="EZH286" s="735"/>
      <c r="EZI286" s="732"/>
      <c r="EZJ286" s="732"/>
      <c r="EZK286" s="732"/>
      <c r="EZL286" s="732"/>
      <c r="EZM286" s="732"/>
      <c r="EZN286" s="732"/>
      <c r="EZO286" s="732"/>
      <c r="EZP286" s="732"/>
      <c r="EZQ286" s="732"/>
      <c r="EZR286" s="732"/>
      <c r="EZS286" s="732"/>
      <c r="EZT286" s="732"/>
      <c r="EZU286" s="732"/>
      <c r="EZV286" s="732"/>
      <c r="EZW286" s="732"/>
      <c r="EZX286" s="732"/>
      <c r="EZY286" s="732"/>
      <c r="EZZ286" s="732"/>
      <c r="FAA286" s="732"/>
      <c r="FAB286" s="732"/>
      <c r="FAC286" s="732"/>
      <c r="FAD286" s="732"/>
      <c r="FAE286" s="732"/>
      <c r="FAF286" s="732"/>
      <c r="FAG286" s="733"/>
      <c r="FAH286" s="733"/>
      <c r="FAI286" s="733"/>
      <c r="FAJ286" s="733"/>
      <c r="FAK286" s="733"/>
      <c r="FAL286" s="732"/>
      <c r="FAM286" s="732"/>
      <c r="FAN286" s="733"/>
      <c r="FAO286" s="733"/>
      <c r="FAP286" s="732"/>
      <c r="FAQ286" s="732"/>
      <c r="FAR286" s="733"/>
      <c r="FAS286" s="733"/>
      <c r="FAT286" s="732"/>
      <c r="FAU286" s="732"/>
      <c r="FAV286" s="732"/>
      <c r="FAW286" s="732"/>
      <c r="FAX286" s="732"/>
      <c r="FAY286" s="732"/>
      <c r="FAZ286" s="732"/>
      <c r="FBA286" s="733"/>
      <c r="FBB286" s="733"/>
      <c r="FBC286" s="732"/>
      <c r="FBD286" s="732"/>
      <c r="FBE286" s="733"/>
      <c r="FBF286" s="733"/>
      <c r="FBG286" s="732"/>
      <c r="FBH286" s="732"/>
      <c r="FBI286" s="732"/>
      <c r="FBJ286" s="732"/>
      <c r="FBK286" s="732"/>
      <c r="FBL286" s="731"/>
      <c r="FBM286" s="734"/>
      <c r="FBN286" s="732"/>
      <c r="FBO286" s="732"/>
      <c r="FBP286" s="732"/>
      <c r="FBQ286" s="732"/>
      <c r="FBR286" s="732"/>
      <c r="FBS286" s="732"/>
      <c r="FBT286" s="732"/>
      <c r="FBU286" s="735"/>
      <c r="FBV286" s="735"/>
      <c r="FBW286" s="735"/>
      <c r="FBX286" s="735"/>
      <c r="FBY286" s="735"/>
      <c r="FBZ286" s="735"/>
      <c r="FCA286" s="735"/>
      <c r="FCB286" s="735"/>
      <c r="FCC286" s="735"/>
      <c r="FCD286" s="735"/>
      <c r="FCE286" s="735"/>
      <c r="FCF286" s="735"/>
      <c r="FCG286" s="735"/>
      <c r="FCH286" s="735"/>
      <c r="FCI286" s="735"/>
      <c r="FCJ286" s="735"/>
      <c r="FCK286" s="735"/>
      <c r="FCL286" s="735"/>
      <c r="FCM286" s="735"/>
      <c r="FCN286" s="735"/>
      <c r="FCO286" s="735"/>
      <c r="FCP286" s="735"/>
      <c r="FCQ286" s="735"/>
      <c r="FCR286" s="735"/>
      <c r="FCS286" s="735"/>
      <c r="FCT286" s="735"/>
      <c r="FCU286" s="735"/>
      <c r="FCV286" s="735"/>
      <c r="FCW286" s="735"/>
      <c r="FCX286" s="735"/>
      <c r="FCY286" s="735"/>
      <c r="FCZ286" s="735"/>
      <c r="FDA286" s="735"/>
      <c r="FDB286" s="735"/>
      <c r="FDC286" s="735"/>
      <c r="FDD286" s="735"/>
      <c r="FDE286" s="735"/>
      <c r="FDF286" s="735"/>
      <c r="FDG286" s="735"/>
      <c r="FDH286" s="735"/>
      <c r="FDI286" s="735"/>
      <c r="FDJ286" s="735"/>
      <c r="FDK286" s="735"/>
      <c r="FDL286" s="735"/>
      <c r="FDM286" s="732"/>
      <c r="FDN286" s="732"/>
      <c r="FDO286" s="732"/>
      <c r="FDP286" s="732"/>
      <c r="FDQ286" s="732"/>
      <c r="FDR286" s="732"/>
      <c r="FDS286" s="732"/>
      <c r="FDT286" s="732"/>
      <c r="FDU286" s="732"/>
      <c r="FDV286" s="732"/>
      <c r="FDW286" s="732"/>
      <c r="FDX286" s="732"/>
      <c r="FDY286" s="732"/>
      <c r="FDZ286" s="732"/>
      <c r="FEA286" s="732"/>
      <c r="FEB286" s="732"/>
      <c r="FEC286" s="732"/>
      <c r="FED286" s="732"/>
      <c r="FEE286" s="732"/>
      <c r="FEF286" s="732"/>
      <c r="FEG286" s="732"/>
      <c r="FEH286" s="732"/>
      <c r="FEI286" s="732"/>
      <c r="FEJ286" s="732"/>
      <c r="FEK286" s="733"/>
      <c r="FEL286" s="733"/>
      <c r="FEM286" s="733"/>
      <c r="FEN286" s="733"/>
      <c r="FEO286" s="733"/>
      <c r="FEP286" s="732"/>
      <c r="FEQ286" s="732"/>
      <c r="FER286" s="733"/>
      <c r="FES286" s="733"/>
      <c r="FET286" s="732"/>
      <c r="FEU286" s="732"/>
      <c r="FEV286" s="733"/>
      <c r="FEW286" s="733"/>
      <c r="FEX286" s="732"/>
      <c r="FEY286" s="732"/>
      <c r="FEZ286" s="732"/>
      <c r="FFA286" s="732"/>
      <c r="FFB286" s="732"/>
      <c r="FFC286" s="732"/>
      <c r="FFD286" s="732"/>
      <c r="FFE286" s="733"/>
      <c r="FFF286" s="733"/>
      <c r="FFG286" s="732"/>
      <c r="FFH286" s="732"/>
      <c r="FFI286" s="733"/>
      <c r="FFJ286" s="733"/>
      <c r="FFK286" s="732"/>
      <c r="FFL286" s="732"/>
      <c r="FFM286" s="732"/>
      <c r="FFN286" s="732"/>
      <c r="FFO286" s="732"/>
      <c r="FFP286" s="731"/>
      <c r="FFQ286" s="734"/>
      <c r="FFR286" s="732"/>
      <c r="FFS286" s="732"/>
      <c r="FFT286" s="732"/>
      <c r="FFU286" s="732"/>
      <c r="FFV286" s="732"/>
      <c r="FFW286" s="732"/>
      <c r="FFX286" s="732"/>
      <c r="FFY286" s="735"/>
      <c r="FFZ286" s="735"/>
      <c r="FGA286" s="735"/>
      <c r="FGB286" s="735"/>
      <c r="FGC286" s="735"/>
      <c r="FGD286" s="735"/>
      <c r="FGE286" s="735"/>
      <c r="FGF286" s="735"/>
      <c r="FGG286" s="735"/>
      <c r="FGH286" s="735"/>
      <c r="FGI286" s="735"/>
      <c r="FGJ286" s="735"/>
      <c r="FGK286" s="735"/>
      <c r="FGL286" s="735"/>
      <c r="FGM286" s="735"/>
      <c r="FGN286" s="735"/>
      <c r="FGO286" s="735"/>
      <c r="FGP286" s="735"/>
      <c r="FGQ286" s="735"/>
      <c r="FGR286" s="735"/>
      <c r="FGS286" s="735"/>
      <c r="FGT286" s="735"/>
      <c r="FGU286" s="735"/>
      <c r="FGV286" s="735"/>
      <c r="FGW286" s="735"/>
      <c r="FGX286" s="735"/>
      <c r="FGY286" s="735"/>
      <c r="FGZ286" s="735"/>
      <c r="FHA286" s="735"/>
      <c r="FHB286" s="735"/>
      <c r="FHC286" s="735"/>
      <c r="FHD286" s="735"/>
      <c r="FHE286" s="735"/>
      <c r="FHF286" s="735"/>
      <c r="FHG286" s="735"/>
      <c r="FHH286" s="735"/>
      <c r="FHI286" s="735"/>
      <c r="FHJ286" s="735"/>
      <c r="FHK286" s="735"/>
      <c r="FHL286" s="735"/>
      <c r="FHM286" s="735"/>
      <c r="FHN286" s="735"/>
      <c r="FHO286" s="735"/>
      <c r="FHP286" s="735"/>
      <c r="FHQ286" s="732"/>
      <c r="FHR286" s="732"/>
      <c r="FHS286" s="732"/>
      <c r="FHT286" s="732"/>
      <c r="FHU286" s="732"/>
      <c r="FHV286" s="732"/>
      <c r="FHW286" s="732"/>
      <c r="FHX286" s="732"/>
      <c r="FHY286" s="732"/>
      <c r="FHZ286" s="732"/>
      <c r="FIA286" s="732"/>
      <c r="FIB286" s="732"/>
      <c r="FIC286" s="732"/>
      <c r="FID286" s="732"/>
      <c r="FIE286" s="732"/>
      <c r="FIF286" s="732"/>
      <c r="FIG286" s="732"/>
      <c r="FIH286" s="732"/>
      <c r="FII286" s="732"/>
      <c r="FIJ286" s="732"/>
      <c r="FIK286" s="732"/>
      <c r="FIL286" s="732"/>
      <c r="FIM286" s="732"/>
      <c r="FIN286" s="732"/>
      <c r="FIO286" s="733"/>
      <c r="FIP286" s="733"/>
      <c r="FIQ286" s="733"/>
      <c r="FIR286" s="733"/>
      <c r="FIS286" s="733"/>
      <c r="FIT286" s="732"/>
      <c r="FIU286" s="732"/>
      <c r="FIV286" s="733"/>
      <c r="FIW286" s="733"/>
      <c r="FIX286" s="732"/>
      <c r="FIY286" s="732"/>
      <c r="FIZ286" s="733"/>
      <c r="FJA286" s="733"/>
      <c r="FJB286" s="732"/>
      <c r="FJC286" s="732"/>
      <c r="FJD286" s="732"/>
      <c r="FJE286" s="732"/>
      <c r="FJF286" s="732"/>
      <c r="FJG286" s="732"/>
      <c r="FJH286" s="732"/>
      <c r="FJI286" s="733"/>
      <c r="FJJ286" s="733"/>
      <c r="FJK286" s="732"/>
      <c r="FJL286" s="732"/>
      <c r="FJM286" s="733"/>
      <c r="FJN286" s="733"/>
      <c r="FJO286" s="732"/>
      <c r="FJP286" s="732"/>
      <c r="FJQ286" s="732"/>
      <c r="FJR286" s="732"/>
      <c r="FJS286" s="732"/>
      <c r="FJT286" s="731"/>
      <c r="FJU286" s="734"/>
      <c r="FJV286" s="732"/>
      <c r="FJW286" s="732"/>
      <c r="FJX286" s="732"/>
      <c r="FJY286" s="732"/>
      <c r="FJZ286" s="732"/>
      <c r="FKA286" s="732"/>
      <c r="FKB286" s="732"/>
      <c r="FKC286" s="735"/>
      <c r="FKD286" s="735"/>
      <c r="FKE286" s="735"/>
      <c r="FKF286" s="735"/>
      <c r="FKG286" s="735"/>
      <c r="FKH286" s="735"/>
      <c r="FKI286" s="735"/>
      <c r="FKJ286" s="735"/>
      <c r="FKK286" s="735"/>
      <c r="FKL286" s="735"/>
      <c r="FKM286" s="735"/>
      <c r="FKN286" s="735"/>
      <c r="FKO286" s="735"/>
      <c r="FKP286" s="735"/>
      <c r="FKQ286" s="735"/>
      <c r="FKR286" s="735"/>
      <c r="FKS286" s="735"/>
      <c r="FKT286" s="735"/>
      <c r="FKU286" s="735"/>
      <c r="FKV286" s="735"/>
      <c r="FKW286" s="735"/>
      <c r="FKX286" s="735"/>
      <c r="FKY286" s="735"/>
      <c r="FKZ286" s="735"/>
      <c r="FLA286" s="735"/>
      <c r="FLB286" s="735"/>
      <c r="FLC286" s="735"/>
      <c r="FLD286" s="735"/>
      <c r="FLE286" s="735"/>
      <c r="FLF286" s="735"/>
      <c r="FLG286" s="735"/>
      <c r="FLH286" s="735"/>
      <c r="FLI286" s="735"/>
      <c r="FLJ286" s="735"/>
      <c r="FLK286" s="735"/>
      <c r="FLL286" s="735"/>
      <c r="FLM286" s="735"/>
      <c r="FLN286" s="735"/>
      <c r="FLO286" s="735"/>
      <c r="FLP286" s="735"/>
      <c r="FLQ286" s="735"/>
      <c r="FLR286" s="735"/>
      <c r="FLS286" s="735"/>
      <c r="FLT286" s="735"/>
      <c r="FLU286" s="732"/>
      <c r="FLV286" s="732"/>
      <c r="FLW286" s="732"/>
      <c r="FLX286" s="732"/>
      <c r="FLY286" s="732"/>
      <c r="FLZ286" s="732"/>
      <c r="FMA286" s="732"/>
      <c r="FMB286" s="732"/>
      <c r="FMC286" s="732"/>
      <c r="FMD286" s="732"/>
      <c r="FME286" s="732"/>
      <c r="FMF286" s="732"/>
      <c r="FMG286" s="732"/>
      <c r="FMH286" s="732"/>
      <c r="FMI286" s="732"/>
      <c r="FMJ286" s="732"/>
      <c r="FMK286" s="732"/>
      <c r="FML286" s="732"/>
      <c r="FMM286" s="732"/>
      <c r="FMN286" s="732"/>
      <c r="FMO286" s="732"/>
      <c r="FMP286" s="732"/>
      <c r="FMQ286" s="732"/>
      <c r="FMR286" s="732"/>
      <c r="FMS286" s="733"/>
      <c r="FMT286" s="733"/>
      <c r="FMU286" s="733"/>
      <c r="FMV286" s="733"/>
      <c r="FMW286" s="733"/>
      <c r="FMX286" s="732"/>
      <c r="FMY286" s="732"/>
      <c r="FMZ286" s="733"/>
      <c r="FNA286" s="733"/>
      <c r="FNB286" s="732"/>
      <c r="FNC286" s="732"/>
      <c r="FND286" s="733"/>
      <c r="FNE286" s="733"/>
      <c r="FNF286" s="732"/>
      <c r="FNG286" s="732"/>
      <c r="FNH286" s="732"/>
      <c r="FNI286" s="732"/>
      <c r="FNJ286" s="732"/>
      <c r="FNK286" s="732"/>
      <c r="FNL286" s="732"/>
      <c r="FNM286" s="733"/>
      <c r="FNN286" s="733"/>
      <c r="FNO286" s="732"/>
      <c r="FNP286" s="732"/>
      <c r="FNQ286" s="733"/>
      <c r="FNR286" s="733"/>
      <c r="FNS286" s="732"/>
      <c r="FNT286" s="732"/>
      <c r="FNU286" s="732"/>
      <c r="FNV286" s="732"/>
      <c r="FNW286" s="732"/>
      <c r="FNX286" s="731"/>
      <c r="FNY286" s="734"/>
      <c r="FNZ286" s="732"/>
      <c r="FOA286" s="732"/>
      <c r="FOB286" s="732"/>
      <c r="FOC286" s="732"/>
      <c r="FOD286" s="732"/>
      <c r="FOE286" s="732"/>
      <c r="FOF286" s="732"/>
      <c r="FOG286" s="735"/>
      <c r="FOH286" s="735"/>
      <c r="FOI286" s="735"/>
      <c r="FOJ286" s="735"/>
      <c r="FOK286" s="735"/>
      <c r="FOL286" s="735"/>
      <c r="FOM286" s="735"/>
      <c r="FON286" s="735"/>
      <c r="FOO286" s="735"/>
      <c r="FOP286" s="735"/>
      <c r="FOQ286" s="735"/>
      <c r="FOR286" s="735"/>
      <c r="FOS286" s="735"/>
      <c r="FOT286" s="735"/>
      <c r="FOU286" s="735"/>
      <c r="FOV286" s="735"/>
      <c r="FOW286" s="735"/>
      <c r="FOX286" s="735"/>
      <c r="FOY286" s="735"/>
      <c r="FOZ286" s="735"/>
      <c r="FPA286" s="735"/>
      <c r="FPB286" s="735"/>
      <c r="FPC286" s="735"/>
      <c r="FPD286" s="735"/>
      <c r="FPE286" s="735"/>
      <c r="FPF286" s="735"/>
      <c r="FPG286" s="735"/>
      <c r="FPH286" s="735"/>
      <c r="FPI286" s="735"/>
      <c r="FPJ286" s="735"/>
      <c r="FPK286" s="735"/>
      <c r="FPL286" s="735"/>
      <c r="FPM286" s="735"/>
      <c r="FPN286" s="735"/>
      <c r="FPO286" s="735"/>
      <c r="FPP286" s="735"/>
      <c r="FPQ286" s="735"/>
      <c r="FPR286" s="735"/>
      <c r="FPS286" s="735"/>
      <c r="FPT286" s="735"/>
      <c r="FPU286" s="735"/>
      <c r="FPV286" s="735"/>
      <c r="FPW286" s="735"/>
      <c r="FPX286" s="735"/>
      <c r="FPY286" s="732"/>
      <c r="FPZ286" s="732"/>
      <c r="FQA286" s="732"/>
      <c r="FQB286" s="732"/>
      <c r="FQC286" s="732"/>
      <c r="FQD286" s="732"/>
      <c r="FQE286" s="732"/>
      <c r="FQF286" s="732"/>
      <c r="FQG286" s="732"/>
      <c r="FQH286" s="732"/>
      <c r="FQI286" s="732"/>
      <c r="FQJ286" s="732"/>
      <c r="FQK286" s="732"/>
      <c r="FQL286" s="732"/>
      <c r="FQM286" s="732"/>
      <c r="FQN286" s="732"/>
      <c r="FQO286" s="732"/>
      <c r="FQP286" s="732"/>
      <c r="FQQ286" s="732"/>
      <c r="FQR286" s="732"/>
      <c r="FQS286" s="732"/>
      <c r="FQT286" s="732"/>
      <c r="FQU286" s="732"/>
      <c r="FQV286" s="732"/>
      <c r="FQW286" s="733"/>
      <c r="FQX286" s="733"/>
      <c r="FQY286" s="733"/>
      <c r="FQZ286" s="733"/>
      <c r="FRA286" s="733"/>
      <c r="FRB286" s="732"/>
      <c r="FRC286" s="732"/>
      <c r="FRD286" s="733"/>
      <c r="FRE286" s="733"/>
      <c r="FRF286" s="732"/>
      <c r="FRG286" s="732"/>
      <c r="FRH286" s="733"/>
      <c r="FRI286" s="733"/>
      <c r="FRJ286" s="732"/>
      <c r="FRK286" s="732"/>
      <c r="FRL286" s="732"/>
      <c r="FRM286" s="732"/>
      <c r="FRN286" s="732"/>
      <c r="FRO286" s="732"/>
      <c r="FRP286" s="732"/>
      <c r="FRQ286" s="733"/>
      <c r="FRR286" s="733"/>
      <c r="FRS286" s="732"/>
      <c r="FRT286" s="732"/>
      <c r="FRU286" s="733"/>
      <c r="FRV286" s="733"/>
      <c r="FRW286" s="732"/>
      <c r="FRX286" s="732"/>
      <c r="FRY286" s="732"/>
      <c r="FRZ286" s="732"/>
      <c r="FSA286" s="732"/>
      <c r="FSB286" s="731"/>
      <c r="FSC286" s="734"/>
      <c r="FSD286" s="732"/>
      <c r="FSE286" s="732"/>
      <c r="FSF286" s="732"/>
      <c r="FSG286" s="732"/>
      <c r="FSH286" s="732"/>
      <c r="FSI286" s="732"/>
      <c r="FSJ286" s="732"/>
      <c r="FSK286" s="735"/>
      <c r="FSL286" s="735"/>
      <c r="FSM286" s="735"/>
      <c r="FSN286" s="735"/>
      <c r="FSO286" s="735"/>
      <c r="FSP286" s="735"/>
      <c r="FSQ286" s="735"/>
      <c r="FSR286" s="735"/>
      <c r="FSS286" s="735"/>
      <c r="FST286" s="735"/>
      <c r="FSU286" s="735"/>
      <c r="FSV286" s="735"/>
      <c r="FSW286" s="735"/>
      <c r="FSX286" s="735"/>
      <c r="FSY286" s="735"/>
      <c r="FSZ286" s="735"/>
      <c r="FTA286" s="735"/>
      <c r="FTB286" s="735"/>
      <c r="FTC286" s="735"/>
      <c r="FTD286" s="735"/>
      <c r="FTE286" s="735"/>
      <c r="FTF286" s="735"/>
      <c r="FTG286" s="735"/>
      <c r="FTH286" s="735"/>
      <c r="FTI286" s="735"/>
      <c r="FTJ286" s="735"/>
      <c r="FTK286" s="735"/>
      <c r="FTL286" s="735"/>
      <c r="FTM286" s="735"/>
      <c r="FTN286" s="735"/>
      <c r="FTO286" s="735"/>
      <c r="FTP286" s="735"/>
      <c r="FTQ286" s="735"/>
      <c r="FTR286" s="735"/>
      <c r="FTS286" s="735"/>
      <c r="FTT286" s="735"/>
      <c r="FTU286" s="735"/>
      <c r="FTV286" s="735"/>
      <c r="FTW286" s="735"/>
      <c r="FTX286" s="735"/>
      <c r="FTY286" s="735"/>
      <c r="FTZ286" s="735"/>
      <c r="FUA286" s="735"/>
      <c r="FUB286" s="735"/>
      <c r="FUC286" s="732"/>
      <c r="FUD286" s="732"/>
      <c r="FUE286" s="732"/>
      <c r="FUF286" s="732"/>
      <c r="FUG286" s="732"/>
      <c r="FUH286" s="732"/>
      <c r="FUI286" s="732"/>
      <c r="FUJ286" s="732"/>
      <c r="FUK286" s="732"/>
      <c r="FUL286" s="732"/>
      <c r="FUM286" s="732"/>
      <c r="FUN286" s="732"/>
      <c r="FUO286" s="732"/>
      <c r="FUP286" s="732"/>
      <c r="FUQ286" s="732"/>
      <c r="FUR286" s="732"/>
      <c r="FUS286" s="732"/>
      <c r="FUT286" s="732"/>
      <c r="FUU286" s="732"/>
      <c r="FUV286" s="732"/>
      <c r="FUW286" s="732"/>
      <c r="FUX286" s="732"/>
      <c r="FUY286" s="732"/>
      <c r="FUZ286" s="732"/>
      <c r="FVA286" s="733"/>
      <c r="FVB286" s="733"/>
      <c r="FVC286" s="733"/>
      <c r="FVD286" s="733"/>
      <c r="FVE286" s="733"/>
      <c r="FVF286" s="732"/>
      <c r="FVG286" s="732"/>
      <c r="FVH286" s="733"/>
      <c r="FVI286" s="733"/>
      <c r="FVJ286" s="732"/>
      <c r="FVK286" s="732"/>
      <c r="FVL286" s="733"/>
      <c r="FVM286" s="733"/>
      <c r="FVN286" s="732"/>
      <c r="FVO286" s="732"/>
      <c r="FVP286" s="732"/>
      <c r="FVQ286" s="732"/>
      <c r="FVR286" s="732"/>
      <c r="FVS286" s="732"/>
      <c r="FVT286" s="732"/>
      <c r="FVU286" s="733"/>
      <c r="FVV286" s="733"/>
      <c r="FVW286" s="732"/>
      <c r="FVX286" s="732"/>
      <c r="FVY286" s="733"/>
      <c r="FVZ286" s="733"/>
      <c r="FWA286" s="732"/>
      <c r="FWB286" s="732"/>
      <c r="FWC286" s="732"/>
      <c r="FWD286" s="732"/>
      <c r="FWE286" s="732"/>
      <c r="FWF286" s="731"/>
      <c r="FWG286" s="734"/>
      <c r="FWH286" s="732"/>
      <c r="FWI286" s="732"/>
      <c r="FWJ286" s="732"/>
      <c r="FWK286" s="732"/>
      <c r="FWL286" s="732"/>
      <c r="FWM286" s="732"/>
      <c r="FWN286" s="732"/>
      <c r="FWO286" s="735"/>
      <c r="FWP286" s="735"/>
      <c r="FWQ286" s="735"/>
      <c r="FWR286" s="735"/>
      <c r="FWS286" s="735"/>
      <c r="FWT286" s="735"/>
      <c r="FWU286" s="735"/>
      <c r="FWV286" s="735"/>
      <c r="FWW286" s="735"/>
      <c r="FWX286" s="735"/>
      <c r="FWY286" s="735"/>
      <c r="FWZ286" s="735"/>
      <c r="FXA286" s="735"/>
      <c r="FXB286" s="735"/>
      <c r="FXC286" s="735"/>
      <c r="FXD286" s="735"/>
      <c r="FXE286" s="735"/>
      <c r="FXF286" s="735"/>
      <c r="FXG286" s="735"/>
      <c r="FXH286" s="735"/>
      <c r="FXI286" s="735"/>
      <c r="FXJ286" s="735"/>
      <c r="FXK286" s="735"/>
      <c r="FXL286" s="735"/>
      <c r="FXM286" s="735"/>
      <c r="FXN286" s="735"/>
      <c r="FXO286" s="735"/>
      <c r="FXP286" s="735"/>
      <c r="FXQ286" s="735"/>
      <c r="FXR286" s="735"/>
      <c r="FXS286" s="735"/>
      <c r="FXT286" s="735"/>
      <c r="FXU286" s="735"/>
      <c r="FXV286" s="735"/>
      <c r="FXW286" s="735"/>
      <c r="FXX286" s="735"/>
      <c r="FXY286" s="735"/>
      <c r="FXZ286" s="735"/>
      <c r="FYA286" s="735"/>
      <c r="FYB286" s="735"/>
      <c r="FYC286" s="735"/>
      <c r="FYD286" s="735"/>
      <c r="FYE286" s="735"/>
      <c r="FYF286" s="735"/>
      <c r="FYG286" s="732"/>
      <c r="FYH286" s="732"/>
      <c r="FYI286" s="732"/>
      <c r="FYJ286" s="732"/>
      <c r="FYK286" s="732"/>
      <c r="FYL286" s="732"/>
      <c r="FYM286" s="732"/>
      <c r="FYN286" s="732"/>
      <c r="FYO286" s="732"/>
      <c r="FYP286" s="732"/>
      <c r="FYQ286" s="732"/>
      <c r="FYR286" s="732"/>
      <c r="FYS286" s="732"/>
      <c r="FYT286" s="732"/>
      <c r="FYU286" s="732"/>
      <c r="FYV286" s="732"/>
      <c r="FYW286" s="732"/>
      <c r="FYX286" s="732"/>
      <c r="FYY286" s="732"/>
      <c r="FYZ286" s="732"/>
      <c r="FZA286" s="732"/>
      <c r="FZB286" s="732"/>
      <c r="FZC286" s="732"/>
      <c r="FZD286" s="732"/>
      <c r="FZE286" s="733"/>
      <c r="FZF286" s="733"/>
      <c r="FZG286" s="733"/>
      <c r="FZH286" s="733"/>
      <c r="FZI286" s="733"/>
      <c r="FZJ286" s="732"/>
      <c r="FZK286" s="732"/>
      <c r="FZL286" s="733"/>
      <c r="FZM286" s="733"/>
      <c r="FZN286" s="732"/>
      <c r="FZO286" s="732"/>
      <c r="FZP286" s="733"/>
      <c r="FZQ286" s="733"/>
      <c r="FZR286" s="732"/>
      <c r="FZS286" s="732"/>
      <c r="FZT286" s="732"/>
      <c r="FZU286" s="732"/>
      <c r="FZV286" s="732"/>
      <c r="FZW286" s="732"/>
      <c r="FZX286" s="732"/>
      <c r="FZY286" s="733"/>
      <c r="FZZ286" s="733"/>
      <c r="GAA286" s="732"/>
      <c r="GAB286" s="732"/>
      <c r="GAC286" s="733"/>
      <c r="GAD286" s="733"/>
      <c r="GAE286" s="732"/>
      <c r="GAF286" s="732"/>
      <c r="GAG286" s="732"/>
      <c r="GAH286" s="732"/>
      <c r="GAI286" s="732"/>
      <c r="GAJ286" s="731"/>
      <c r="GAK286" s="734"/>
      <c r="GAL286" s="732"/>
      <c r="GAM286" s="732"/>
      <c r="GAN286" s="732"/>
      <c r="GAO286" s="732"/>
      <c r="GAP286" s="732"/>
      <c r="GAQ286" s="732"/>
      <c r="GAR286" s="732"/>
      <c r="GAS286" s="735"/>
      <c r="GAT286" s="735"/>
      <c r="GAU286" s="735"/>
      <c r="GAV286" s="735"/>
      <c r="GAW286" s="735"/>
      <c r="GAX286" s="735"/>
      <c r="GAY286" s="735"/>
      <c r="GAZ286" s="735"/>
      <c r="GBA286" s="735"/>
      <c r="GBB286" s="735"/>
      <c r="GBC286" s="735"/>
      <c r="GBD286" s="735"/>
      <c r="GBE286" s="735"/>
      <c r="GBF286" s="735"/>
      <c r="GBG286" s="735"/>
      <c r="GBH286" s="735"/>
      <c r="GBI286" s="735"/>
      <c r="GBJ286" s="735"/>
      <c r="GBK286" s="735"/>
      <c r="GBL286" s="735"/>
      <c r="GBM286" s="735"/>
      <c r="GBN286" s="735"/>
      <c r="GBO286" s="735"/>
      <c r="GBP286" s="735"/>
      <c r="GBQ286" s="735"/>
      <c r="GBR286" s="735"/>
      <c r="GBS286" s="735"/>
      <c r="GBT286" s="735"/>
      <c r="GBU286" s="735"/>
      <c r="GBV286" s="735"/>
      <c r="GBW286" s="735"/>
      <c r="GBX286" s="735"/>
      <c r="GBY286" s="735"/>
      <c r="GBZ286" s="735"/>
      <c r="GCA286" s="735"/>
      <c r="GCB286" s="735"/>
      <c r="GCC286" s="735"/>
      <c r="GCD286" s="735"/>
      <c r="GCE286" s="735"/>
      <c r="GCF286" s="735"/>
      <c r="GCG286" s="735"/>
      <c r="GCH286" s="735"/>
      <c r="GCI286" s="735"/>
      <c r="GCJ286" s="735"/>
      <c r="GCK286" s="732"/>
      <c r="GCL286" s="732"/>
      <c r="GCM286" s="732"/>
      <c r="GCN286" s="732"/>
      <c r="GCO286" s="732"/>
      <c r="GCP286" s="732"/>
      <c r="GCQ286" s="732"/>
      <c r="GCR286" s="732"/>
      <c r="GCS286" s="732"/>
      <c r="GCT286" s="732"/>
      <c r="GCU286" s="732"/>
      <c r="GCV286" s="732"/>
      <c r="GCW286" s="732"/>
      <c r="GCX286" s="732"/>
      <c r="GCY286" s="732"/>
      <c r="GCZ286" s="732"/>
      <c r="GDA286" s="732"/>
      <c r="GDB286" s="732"/>
      <c r="GDC286" s="732"/>
      <c r="GDD286" s="732"/>
      <c r="GDE286" s="732"/>
      <c r="GDF286" s="732"/>
      <c r="GDG286" s="732"/>
      <c r="GDH286" s="732"/>
      <c r="GDI286" s="733"/>
      <c r="GDJ286" s="733"/>
      <c r="GDK286" s="733"/>
      <c r="GDL286" s="733"/>
      <c r="GDM286" s="733"/>
      <c r="GDN286" s="732"/>
      <c r="GDO286" s="732"/>
      <c r="GDP286" s="733"/>
      <c r="GDQ286" s="733"/>
      <c r="GDR286" s="732"/>
      <c r="GDS286" s="732"/>
      <c r="GDT286" s="733"/>
      <c r="GDU286" s="733"/>
      <c r="GDV286" s="732"/>
      <c r="GDW286" s="732"/>
      <c r="GDX286" s="732"/>
      <c r="GDY286" s="732"/>
      <c r="GDZ286" s="732"/>
      <c r="GEA286" s="732"/>
      <c r="GEB286" s="732"/>
      <c r="GEC286" s="733"/>
      <c r="GED286" s="733"/>
      <c r="GEE286" s="732"/>
      <c r="GEF286" s="732"/>
      <c r="GEG286" s="733"/>
      <c r="GEH286" s="733"/>
      <c r="GEI286" s="732"/>
      <c r="GEJ286" s="732"/>
      <c r="GEK286" s="732"/>
      <c r="GEL286" s="732"/>
      <c r="GEM286" s="732"/>
      <c r="GEN286" s="731"/>
      <c r="GEO286" s="734"/>
      <c r="GEP286" s="732"/>
      <c r="GEQ286" s="732"/>
      <c r="GER286" s="732"/>
      <c r="GES286" s="732"/>
      <c r="GET286" s="732"/>
      <c r="GEU286" s="732"/>
      <c r="GEV286" s="732"/>
      <c r="GEW286" s="735"/>
      <c r="GEX286" s="735"/>
      <c r="GEY286" s="735"/>
      <c r="GEZ286" s="735"/>
      <c r="GFA286" s="735"/>
      <c r="GFB286" s="735"/>
      <c r="GFC286" s="735"/>
      <c r="GFD286" s="735"/>
      <c r="GFE286" s="735"/>
      <c r="GFF286" s="735"/>
      <c r="GFG286" s="735"/>
      <c r="GFH286" s="735"/>
      <c r="GFI286" s="735"/>
      <c r="GFJ286" s="735"/>
      <c r="GFK286" s="735"/>
      <c r="GFL286" s="735"/>
      <c r="GFM286" s="735"/>
      <c r="GFN286" s="735"/>
      <c r="GFO286" s="735"/>
      <c r="GFP286" s="735"/>
      <c r="GFQ286" s="735"/>
      <c r="GFR286" s="735"/>
      <c r="GFS286" s="735"/>
      <c r="GFT286" s="735"/>
      <c r="GFU286" s="735"/>
      <c r="GFV286" s="735"/>
      <c r="GFW286" s="735"/>
      <c r="GFX286" s="735"/>
      <c r="GFY286" s="735"/>
      <c r="GFZ286" s="735"/>
      <c r="GGA286" s="735"/>
      <c r="GGB286" s="735"/>
      <c r="GGC286" s="735"/>
      <c r="GGD286" s="735"/>
      <c r="GGE286" s="735"/>
      <c r="GGF286" s="735"/>
      <c r="GGG286" s="735"/>
      <c r="GGH286" s="735"/>
      <c r="GGI286" s="735"/>
      <c r="GGJ286" s="735"/>
      <c r="GGK286" s="735"/>
      <c r="GGL286" s="735"/>
      <c r="GGM286" s="735"/>
      <c r="GGN286" s="735"/>
      <c r="GGO286" s="732"/>
      <c r="GGP286" s="732"/>
      <c r="GGQ286" s="732"/>
      <c r="GGR286" s="732"/>
      <c r="GGS286" s="732"/>
      <c r="GGT286" s="732"/>
      <c r="GGU286" s="732"/>
      <c r="GGV286" s="732"/>
      <c r="GGW286" s="732"/>
      <c r="GGX286" s="732"/>
      <c r="GGY286" s="732"/>
      <c r="GGZ286" s="732"/>
      <c r="GHA286" s="732"/>
      <c r="GHB286" s="732"/>
      <c r="GHC286" s="732"/>
      <c r="GHD286" s="732"/>
      <c r="GHE286" s="732"/>
      <c r="GHF286" s="732"/>
      <c r="GHG286" s="732"/>
      <c r="GHH286" s="732"/>
      <c r="GHI286" s="732"/>
      <c r="GHJ286" s="732"/>
      <c r="GHK286" s="732"/>
      <c r="GHL286" s="732"/>
      <c r="GHM286" s="733"/>
      <c r="GHN286" s="733"/>
      <c r="GHO286" s="733"/>
      <c r="GHP286" s="733"/>
      <c r="GHQ286" s="733"/>
      <c r="GHR286" s="732"/>
      <c r="GHS286" s="732"/>
      <c r="GHT286" s="733"/>
      <c r="GHU286" s="733"/>
      <c r="GHV286" s="732"/>
      <c r="GHW286" s="732"/>
      <c r="GHX286" s="733"/>
      <c r="GHY286" s="733"/>
      <c r="GHZ286" s="732"/>
      <c r="GIA286" s="732"/>
      <c r="GIB286" s="732"/>
      <c r="GIC286" s="732"/>
      <c r="GID286" s="732"/>
      <c r="GIE286" s="732"/>
      <c r="GIF286" s="732"/>
      <c r="GIG286" s="733"/>
      <c r="GIH286" s="733"/>
      <c r="GII286" s="732"/>
      <c r="GIJ286" s="732"/>
      <c r="GIK286" s="733"/>
      <c r="GIL286" s="733"/>
      <c r="GIM286" s="732"/>
      <c r="GIN286" s="732"/>
      <c r="GIO286" s="732"/>
      <c r="GIP286" s="732"/>
      <c r="GIQ286" s="732"/>
      <c r="GIR286" s="731"/>
      <c r="GIS286" s="734"/>
      <c r="GIT286" s="732"/>
      <c r="GIU286" s="732"/>
      <c r="GIV286" s="732"/>
      <c r="GIW286" s="732"/>
      <c r="GIX286" s="732"/>
      <c r="GIY286" s="732"/>
      <c r="GIZ286" s="732"/>
      <c r="GJA286" s="735"/>
      <c r="GJB286" s="735"/>
      <c r="GJC286" s="735"/>
      <c r="GJD286" s="735"/>
      <c r="GJE286" s="735"/>
      <c r="GJF286" s="735"/>
      <c r="GJG286" s="735"/>
      <c r="GJH286" s="735"/>
      <c r="GJI286" s="735"/>
      <c r="GJJ286" s="735"/>
      <c r="GJK286" s="735"/>
      <c r="GJL286" s="735"/>
      <c r="GJM286" s="735"/>
      <c r="GJN286" s="735"/>
      <c r="GJO286" s="735"/>
      <c r="GJP286" s="735"/>
      <c r="GJQ286" s="735"/>
      <c r="GJR286" s="735"/>
      <c r="GJS286" s="735"/>
      <c r="GJT286" s="735"/>
      <c r="GJU286" s="735"/>
      <c r="GJV286" s="735"/>
      <c r="GJW286" s="735"/>
      <c r="GJX286" s="735"/>
      <c r="GJY286" s="735"/>
      <c r="GJZ286" s="735"/>
      <c r="GKA286" s="735"/>
      <c r="GKB286" s="735"/>
      <c r="GKC286" s="735"/>
      <c r="GKD286" s="735"/>
      <c r="GKE286" s="735"/>
      <c r="GKF286" s="735"/>
      <c r="GKG286" s="735"/>
      <c r="GKH286" s="735"/>
      <c r="GKI286" s="735"/>
      <c r="GKJ286" s="735"/>
      <c r="GKK286" s="735"/>
      <c r="GKL286" s="735"/>
      <c r="GKM286" s="735"/>
      <c r="GKN286" s="735"/>
      <c r="GKO286" s="735"/>
      <c r="GKP286" s="735"/>
      <c r="GKQ286" s="735"/>
      <c r="GKR286" s="735"/>
      <c r="GKS286" s="732"/>
      <c r="GKT286" s="732"/>
      <c r="GKU286" s="732"/>
      <c r="GKV286" s="732"/>
      <c r="GKW286" s="732"/>
      <c r="GKX286" s="732"/>
      <c r="GKY286" s="732"/>
      <c r="GKZ286" s="732"/>
      <c r="GLA286" s="732"/>
      <c r="GLB286" s="732"/>
      <c r="GLC286" s="732"/>
      <c r="GLD286" s="732"/>
      <c r="GLE286" s="732"/>
      <c r="GLF286" s="732"/>
      <c r="GLG286" s="732"/>
      <c r="GLH286" s="732"/>
      <c r="GLI286" s="732"/>
      <c r="GLJ286" s="732"/>
      <c r="GLK286" s="732"/>
      <c r="GLL286" s="732"/>
      <c r="GLM286" s="732"/>
      <c r="GLN286" s="732"/>
      <c r="GLO286" s="732"/>
      <c r="GLP286" s="732"/>
      <c r="GLQ286" s="733"/>
      <c r="GLR286" s="733"/>
      <c r="GLS286" s="733"/>
      <c r="GLT286" s="733"/>
      <c r="GLU286" s="733"/>
      <c r="GLV286" s="732"/>
      <c r="GLW286" s="732"/>
      <c r="GLX286" s="733"/>
      <c r="GLY286" s="733"/>
      <c r="GLZ286" s="732"/>
      <c r="GMA286" s="732"/>
      <c r="GMB286" s="733"/>
      <c r="GMC286" s="733"/>
      <c r="GMD286" s="732"/>
      <c r="GME286" s="732"/>
      <c r="GMF286" s="732"/>
      <c r="GMG286" s="732"/>
      <c r="GMH286" s="732"/>
      <c r="GMI286" s="732"/>
      <c r="GMJ286" s="732"/>
      <c r="GMK286" s="733"/>
      <c r="GML286" s="733"/>
      <c r="GMM286" s="732"/>
      <c r="GMN286" s="732"/>
      <c r="GMO286" s="733"/>
      <c r="GMP286" s="733"/>
      <c r="GMQ286" s="732"/>
      <c r="GMR286" s="732"/>
      <c r="GMS286" s="732"/>
      <c r="GMT286" s="732"/>
      <c r="GMU286" s="732"/>
      <c r="GMV286" s="731"/>
      <c r="GMW286" s="734"/>
      <c r="GMX286" s="732"/>
      <c r="GMY286" s="732"/>
      <c r="GMZ286" s="732"/>
      <c r="GNA286" s="732"/>
      <c r="GNB286" s="732"/>
      <c r="GNC286" s="732"/>
      <c r="GND286" s="732"/>
      <c r="GNE286" s="735"/>
      <c r="GNF286" s="735"/>
      <c r="GNG286" s="735"/>
      <c r="GNH286" s="735"/>
      <c r="GNI286" s="735"/>
      <c r="GNJ286" s="735"/>
      <c r="GNK286" s="735"/>
      <c r="GNL286" s="735"/>
      <c r="GNM286" s="735"/>
      <c r="GNN286" s="735"/>
      <c r="GNO286" s="735"/>
      <c r="GNP286" s="735"/>
      <c r="GNQ286" s="735"/>
      <c r="GNR286" s="735"/>
      <c r="GNS286" s="735"/>
      <c r="GNT286" s="735"/>
      <c r="GNU286" s="735"/>
      <c r="GNV286" s="735"/>
      <c r="GNW286" s="735"/>
      <c r="GNX286" s="735"/>
      <c r="GNY286" s="735"/>
      <c r="GNZ286" s="735"/>
      <c r="GOA286" s="735"/>
      <c r="GOB286" s="735"/>
      <c r="GOC286" s="735"/>
      <c r="GOD286" s="735"/>
      <c r="GOE286" s="735"/>
      <c r="GOF286" s="735"/>
      <c r="GOG286" s="735"/>
      <c r="GOH286" s="735"/>
      <c r="GOI286" s="735"/>
      <c r="GOJ286" s="735"/>
      <c r="GOK286" s="735"/>
      <c r="GOL286" s="735"/>
      <c r="GOM286" s="735"/>
      <c r="GON286" s="735"/>
      <c r="GOO286" s="735"/>
      <c r="GOP286" s="735"/>
      <c r="GOQ286" s="735"/>
      <c r="GOR286" s="735"/>
      <c r="GOS286" s="735"/>
      <c r="GOT286" s="735"/>
      <c r="GOU286" s="735"/>
      <c r="GOV286" s="735"/>
      <c r="GOW286" s="732"/>
      <c r="GOX286" s="732"/>
      <c r="GOY286" s="732"/>
      <c r="GOZ286" s="732"/>
      <c r="GPA286" s="732"/>
      <c r="GPB286" s="732"/>
      <c r="GPC286" s="732"/>
      <c r="GPD286" s="732"/>
      <c r="GPE286" s="732"/>
      <c r="GPF286" s="732"/>
      <c r="GPG286" s="732"/>
      <c r="GPH286" s="732"/>
      <c r="GPI286" s="732"/>
      <c r="GPJ286" s="732"/>
      <c r="GPK286" s="732"/>
      <c r="GPL286" s="732"/>
      <c r="GPM286" s="732"/>
      <c r="GPN286" s="732"/>
      <c r="GPO286" s="732"/>
      <c r="GPP286" s="732"/>
      <c r="GPQ286" s="732"/>
      <c r="GPR286" s="732"/>
      <c r="GPS286" s="732"/>
      <c r="GPT286" s="732"/>
      <c r="GPU286" s="733"/>
      <c r="GPV286" s="733"/>
      <c r="GPW286" s="733"/>
      <c r="GPX286" s="733"/>
      <c r="GPY286" s="733"/>
      <c r="GPZ286" s="732"/>
      <c r="GQA286" s="732"/>
      <c r="GQB286" s="733"/>
      <c r="GQC286" s="733"/>
      <c r="GQD286" s="732"/>
      <c r="GQE286" s="732"/>
      <c r="GQF286" s="733"/>
      <c r="GQG286" s="733"/>
      <c r="GQH286" s="732"/>
      <c r="GQI286" s="732"/>
      <c r="GQJ286" s="732"/>
      <c r="GQK286" s="732"/>
      <c r="GQL286" s="732"/>
      <c r="GQM286" s="732"/>
      <c r="GQN286" s="732"/>
      <c r="GQO286" s="733"/>
      <c r="GQP286" s="733"/>
      <c r="GQQ286" s="732"/>
      <c r="GQR286" s="732"/>
      <c r="GQS286" s="733"/>
      <c r="GQT286" s="733"/>
      <c r="GQU286" s="732"/>
      <c r="GQV286" s="732"/>
      <c r="GQW286" s="732"/>
      <c r="GQX286" s="732"/>
      <c r="GQY286" s="732"/>
      <c r="GQZ286" s="731"/>
      <c r="GRA286" s="734"/>
      <c r="GRB286" s="732"/>
      <c r="GRC286" s="732"/>
      <c r="GRD286" s="732"/>
      <c r="GRE286" s="732"/>
      <c r="GRF286" s="732"/>
      <c r="GRG286" s="732"/>
      <c r="GRH286" s="732"/>
      <c r="GRI286" s="735"/>
      <c r="GRJ286" s="735"/>
      <c r="GRK286" s="735"/>
      <c r="GRL286" s="735"/>
      <c r="GRM286" s="735"/>
      <c r="GRN286" s="735"/>
      <c r="GRO286" s="735"/>
      <c r="GRP286" s="735"/>
      <c r="GRQ286" s="735"/>
      <c r="GRR286" s="735"/>
      <c r="GRS286" s="735"/>
      <c r="GRT286" s="735"/>
      <c r="GRU286" s="735"/>
      <c r="GRV286" s="735"/>
      <c r="GRW286" s="735"/>
      <c r="GRX286" s="735"/>
      <c r="GRY286" s="735"/>
      <c r="GRZ286" s="735"/>
      <c r="GSA286" s="735"/>
      <c r="GSB286" s="735"/>
      <c r="GSC286" s="735"/>
      <c r="GSD286" s="735"/>
      <c r="GSE286" s="735"/>
      <c r="GSF286" s="735"/>
      <c r="GSG286" s="735"/>
      <c r="GSH286" s="735"/>
      <c r="GSI286" s="735"/>
      <c r="GSJ286" s="735"/>
      <c r="GSK286" s="735"/>
      <c r="GSL286" s="735"/>
      <c r="GSM286" s="735"/>
      <c r="GSN286" s="735"/>
      <c r="GSO286" s="735"/>
      <c r="GSP286" s="735"/>
      <c r="GSQ286" s="735"/>
      <c r="GSR286" s="735"/>
      <c r="GSS286" s="735"/>
      <c r="GST286" s="735"/>
      <c r="GSU286" s="735"/>
      <c r="GSV286" s="735"/>
      <c r="GSW286" s="735"/>
      <c r="GSX286" s="735"/>
      <c r="GSY286" s="735"/>
      <c r="GSZ286" s="735"/>
      <c r="GTA286" s="732"/>
      <c r="GTB286" s="732"/>
      <c r="GTC286" s="732"/>
      <c r="GTD286" s="732"/>
      <c r="GTE286" s="732"/>
      <c r="GTF286" s="732"/>
      <c r="GTG286" s="732"/>
      <c r="GTH286" s="732"/>
      <c r="GTI286" s="732"/>
      <c r="GTJ286" s="732"/>
      <c r="GTK286" s="732"/>
      <c r="GTL286" s="732"/>
      <c r="GTM286" s="732"/>
      <c r="GTN286" s="732"/>
      <c r="GTO286" s="732"/>
      <c r="GTP286" s="732"/>
      <c r="GTQ286" s="732"/>
      <c r="GTR286" s="732"/>
      <c r="GTS286" s="732"/>
      <c r="GTT286" s="732"/>
      <c r="GTU286" s="732"/>
      <c r="GTV286" s="732"/>
      <c r="GTW286" s="732"/>
      <c r="GTX286" s="732"/>
      <c r="GTY286" s="733"/>
      <c r="GTZ286" s="733"/>
      <c r="GUA286" s="733"/>
      <c r="GUB286" s="733"/>
      <c r="GUC286" s="733"/>
      <c r="GUD286" s="732"/>
      <c r="GUE286" s="732"/>
      <c r="GUF286" s="733"/>
      <c r="GUG286" s="733"/>
      <c r="GUH286" s="732"/>
      <c r="GUI286" s="732"/>
      <c r="GUJ286" s="733"/>
      <c r="GUK286" s="733"/>
      <c r="GUL286" s="732"/>
      <c r="GUM286" s="732"/>
      <c r="GUN286" s="732"/>
      <c r="GUO286" s="732"/>
      <c r="GUP286" s="732"/>
      <c r="GUQ286" s="732"/>
      <c r="GUR286" s="732"/>
      <c r="GUS286" s="733"/>
      <c r="GUT286" s="733"/>
      <c r="GUU286" s="732"/>
      <c r="GUV286" s="732"/>
      <c r="GUW286" s="733"/>
      <c r="GUX286" s="733"/>
      <c r="GUY286" s="732"/>
      <c r="GUZ286" s="732"/>
      <c r="GVA286" s="732"/>
      <c r="GVB286" s="732"/>
      <c r="GVC286" s="732"/>
      <c r="GVD286" s="731"/>
      <c r="GVE286" s="734"/>
      <c r="GVF286" s="732"/>
      <c r="GVG286" s="732"/>
      <c r="GVH286" s="732"/>
      <c r="GVI286" s="732"/>
      <c r="GVJ286" s="732"/>
      <c r="GVK286" s="732"/>
      <c r="GVL286" s="732"/>
      <c r="GVM286" s="735"/>
      <c r="GVN286" s="735"/>
      <c r="GVO286" s="735"/>
      <c r="GVP286" s="735"/>
      <c r="GVQ286" s="735"/>
      <c r="GVR286" s="735"/>
      <c r="GVS286" s="735"/>
      <c r="GVT286" s="735"/>
      <c r="GVU286" s="735"/>
      <c r="GVV286" s="735"/>
      <c r="GVW286" s="735"/>
      <c r="GVX286" s="735"/>
      <c r="GVY286" s="735"/>
      <c r="GVZ286" s="735"/>
      <c r="GWA286" s="735"/>
      <c r="GWB286" s="735"/>
      <c r="GWC286" s="735"/>
      <c r="GWD286" s="735"/>
      <c r="GWE286" s="735"/>
      <c r="GWF286" s="735"/>
      <c r="GWG286" s="735"/>
      <c r="GWH286" s="735"/>
      <c r="GWI286" s="735"/>
      <c r="GWJ286" s="735"/>
      <c r="GWK286" s="735"/>
      <c r="GWL286" s="735"/>
      <c r="GWM286" s="735"/>
      <c r="GWN286" s="735"/>
      <c r="GWO286" s="735"/>
      <c r="GWP286" s="735"/>
      <c r="GWQ286" s="735"/>
      <c r="GWR286" s="735"/>
      <c r="GWS286" s="735"/>
      <c r="GWT286" s="735"/>
      <c r="GWU286" s="735"/>
      <c r="GWV286" s="735"/>
      <c r="GWW286" s="735"/>
      <c r="GWX286" s="735"/>
      <c r="GWY286" s="735"/>
      <c r="GWZ286" s="735"/>
      <c r="GXA286" s="735"/>
      <c r="GXB286" s="735"/>
      <c r="GXC286" s="735"/>
      <c r="GXD286" s="735"/>
      <c r="GXE286" s="732"/>
      <c r="GXF286" s="732"/>
      <c r="GXG286" s="732"/>
      <c r="GXH286" s="732"/>
      <c r="GXI286" s="732"/>
      <c r="GXJ286" s="732"/>
      <c r="GXK286" s="732"/>
      <c r="GXL286" s="732"/>
      <c r="GXM286" s="732"/>
      <c r="GXN286" s="732"/>
      <c r="GXO286" s="732"/>
      <c r="GXP286" s="732"/>
      <c r="GXQ286" s="732"/>
      <c r="GXR286" s="732"/>
      <c r="GXS286" s="732"/>
      <c r="GXT286" s="732"/>
      <c r="GXU286" s="732"/>
      <c r="GXV286" s="732"/>
      <c r="GXW286" s="732"/>
      <c r="GXX286" s="732"/>
      <c r="GXY286" s="732"/>
      <c r="GXZ286" s="732"/>
      <c r="GYA286" s="732"/>
      <c r="GYB286" s="732"/>
      <c r="GYC286" s="733"/>
      <c r="GYD286" s="733"/>
      <c r="GYE286" s="733"/>
      <c r="GYF286" s="733"/>
      <c r="GYG286" s="733"/>
      <c r="GYH286" s="732"/>
      <c r="GYI286" s="732"/>
      <c r="GYJ286" s="733"/>
      <c r="GYK286" s="733"/>
      <c r="GYL286" s="732"/>
      <c r="GYM286" s="732"/>
      <c r="GYN286" s="733"/>
      <c r="GYO286" s="733"/>
      <c r="GYP286" s="732"/>
      <c r="GYQ286" s="732"/>
      <c r="GYR286" s="732"/>
      <c r="GYS286" s="732"/>
      <c r="GYT286" s="732"/>
      <c r="GYU286" s="732"/>
      <c r="GYV286" s="732"/>
      <c r="GYW286" s="733"/>
      <c r="GYX286" s="733"/>
      <c r="GYY286" s="732"/>
      <c r="GYZ286" s="732"/>
      <c r="GZA286" s="733"/>
      <c r="GZB286" s="733"/>
      <c r="GZC286" s="732"/>
      <c r="GZD286" s="732"/>
      <c r="GZE286" s="732"/>
      <c r="GZF286" s="732"/>
      <c r="GZG286" s="732"/>
      <c r="GZH286" s="731"/>
      <c r="GZI286" s="734"/>
      <c r="GZJ286" s="732"/>
      <c r="GZK286" s="732"/>
      <c r="GZL286" s="732"/>
      <c r="GZM286" s="732"/>
      <c r="GZN286" s="732"/>
      <c r="GZO286" s="732"/>
      <c r="GZP286" s="732"/>
      <c r="GZQ286" s="735"/>
      <c r="GZR286" s="735"/>
      <c r="GZS286" s="735"/>
      <c r="GZT286" s="735"/>
      <c r="GZU286" s="735"/>
      <c r="GZV286" s="735"/>
      <c r="GZW286" s="735"/>
      <c r="GZX286" s="735"/>
      <c r="GZY286" s="735"/>
      <c r="GZZ286" s="735"/>
      <c r="HAA286" s="735"/>
      <c r="HAB286" s="735"/>
      <c r="HAC286" s="735"/>
      <c r="HAD286" s="735"/>
      <c r="HAE286" s="735"/>
      <c r="HAF286" s="735"/>
      <c r="HAG286" s="735"/>
      <c r="HAH286" s="735"/>
      <c r="HAI286" s="735"/>
      <c r="HAJ286" s="735"/>
      <c r="HAK286" s="735"/>
      <c r="HAL286" s="735"/>
      <c r="HAM286" s="735"/>
      <c r="HAN286" s="735"/>
      <c r="HAO286" s="735"/>
      <c r="HAP286" s="735"/>
      <c r="HAQ286" s="735"/>
      <c r="HAR286" s="735"/>
      <c r="HAS286" s="735"/>
      <c r="HAT286" s="735"/>
      <c r="HAU286" s="735"/>
      <c r="HAV286" s="735"/>
      <c r="HAW286" s="735"/>
      <c r="HAX286" s="735"/>
      <c r="HAY286" s="735"/>
      <c r="HAZ286" s="735"/>
      <c r="HBA286" s="735"/>
      <c r="HBB286" s="735"/>
      <c r="HBC286" s="735"/>
      <c r="HBD286" s="735"/>
      <c r="HBE286" s="735"/>
      <c r="HBF286" s="735"/>
      <c r="HBG286" s="735"/>
      <c r="HBH286" s="735"/>
      <c r="HBI286" s="732"/>
      <c r="HBJ286" s="732"/>
      <c r="HBK286" s="732"/>
      <c r="HBL286" s="732"/>
      <c r="HBM286" s="732"/>
      <c r="HBN286" s="732"/>
      <c r="HBO286" s="732"/>
      <c r="HBP286" s="732"/>
      <c r="HBQ286" s="732"/>
      <c r="HBR286" s="732"/>
      <c r="HBS286" s="732"/>
      <c r="HBT286" s="732"/>
      <c r="HBU286" s="732"/>
      <c r="HBV286" s="732"/>
      <c r="HBW286" s="732"/>
      <c r="HBX286" s="732"/>
      <c r="HBY286" s="732"/>
      <c r="HBZ286" s="732"/>
      <c r="HCA286" s="732"/>
      <c r="HCB286" s="732"/>
      <c r="HCC286" s="732"/>
      <c r="HCD286" s="732"/>
      <c r="HCE286" s="732"/>
      <c r="HCF286" s="732"/>
      <c r="HCG286" s="733"/>
      <c r="HCH286" s="733"/>
      <c r="HCI286" s="733"/>
      <c r="HCJ286" s="733"/>
      <c r="HCK286" s="733"/>
      <c r="HCL286" s="732"/>
      <c r="HCM286" s="732"/>
      <c r="HCN286" s="733"/>
      <c r="HCO286" s="733"/>
      <c r="HCP286" s="732"/>
      <c r="HCQ286" s="732"/>
      <c r="HCR286" s="733"/>
      <c r="HCS286" s="733"/>
      <c r="HCT286" s="732"/>
      <c r="HCU286" s="732"/>
      <c r="HCV286" s="732"/>
      <c r="HCW286" s="732"/>
      <c r="HCX286" s="732"/>
      <c r="HCY286" s="732"/>
      <c r="HCZ286" s="732"/>
      <c r="HDA286" s="733"/>
      <c r="HDB286" s="733"/>
      <c r="HDC286" s="732"/>
      <c r="HDD286" s="732"/>
      <c r="HDE286" s="733"/>
      <c r="HDF286" s="733"/>
      <c r="HDG286" s="732"/>
      <c r="HDH286" s="732"/>
      <c r="HDI286" s="732"/>
      <c r="HDJ286" s="732"/>
      <c r="HDK286" s="732"/>
      <c r="HDL286" s="731"/>
      <c r="HDM286" s="734"/>
      <c r="HDN286" s="732"/>
      <c r="HDO286" s="732"/>
      <c r="HDP286" s="732"/>
      <c r="HDQ286" s="732"/>
      <c r="HDR286" s="732"/>
      <c r="HDS286" s="732"/>
      <c r="HDT286" s="732"/>
      <c r="HDU286" s="735"/>
      <c r="HDV286" s="735"/>
      <c r="HDW286" s="735"/>
      <c r="HDX286" s="735"/>
      <c r="HDY286" s="735"/>
      <c r="HDZ286" s="735"/>
      <c r="HEA286" s="735"/>
      <c r="HEB286" s="735"/>
      <c r="HEC286" s="735"/>
      <c r="HED286" s="735"/>
      <c r="HEE286" s="735"/>
      <c r="HEF286" s="735"/>
      <c r="HEG286" s="735"/>
      <c r="HEH286" s="735"/>
      <c r="HEI286" s="735"/>
      <c r="HEJ286" s="735"/>
      <c r="HEK286" s="735"/>
      <c r="HEL286" s="735"/>
      <c r="HEM286" s="735"/>
      <c r="HEN286" s="735"/>
      <c r="HEO286" s="735"/>
      <c r="HEP286" s="735"/>
      <c r="HEQ286" s="735"/>
      <c r="HER286" s="735"/>
      <c r="HES286" s="735"/>
      <c r="HET286" s="735"/>
      <c r="HEU286" s="735"/>
      <c r="HEV286" s="735"/>
      <c r="HEW286" s="735"/>
      <c r="HEX286" s="735"/>
      <c r="HEY286" s="735"/>
      <c r="HEZ286" s="735"/>
      <c r="HFA286" s="735"/>
      <c r="HFB286" s="735"/>
      <c r="HFC286" s="735"/>
      <c r="HFD286" s="735"/>
      <c r="HFE286" s="735"/>
      <c r="HFF286" s="735"/>
      <c r="HFG286" s="735"/>
      <c r="HFH286" s="735"/>
      <c r="HFI286" s="735"/>
      <c r="HFJ286" s="735"/>
      <c r="HFK286" s="735"/>
      <c r="HFL286" s="735"/>
      <c r="HFM286" s="732"/>
      <c r="HFN286" s="732"/>
      <c r="HFO286" s="732"/>
      <c r="HFP286" s="732"/>
      <c r="HFQ286" s="732"/>
      <c r="HFR286" s="732"/>
      <c r="HFS286" s="732"/>
      <c r="HFT286" s="732"/>
      <c r="HFU286" s="732"/>
      <c r="HFV286" s="732"/>
      <c r="HFW286" s="732"/>
      <c r="HFX286" s="732"/>
      <c r="HFY286" s="732"/>
      <c r="HFZ286" s="732"/>
      <c r="HGA286" s="732"/>
      <c r="HGB286" s="732"/>
      <c r="HGC286" s="732"/>
      <c r="HGD286" s="732"/>
      <c r="HGE286" s="732"/>
      <c r="HGF286" s="732"/>
      <c r="HGG286" s="732"/>
      <c r="HGH286" s="732"/>
      <c r="HGI286" s="732"/>
      <c r="HGJ286" s="732"/>
      <c r="HGK286" s="733"/>
      <c r="HGL286" s="733"/>
      <c r="HGM286" s="733"/>
      <c r="HGN286" s="733"/>
      <c r="HGO286" s="733"/>
      <c r="HGP286" s="732"/>
      <c r="HGQ286" s="732"/>
      <c r="HGR286" s="733"/>
      <c r="HGS286" s="733"/>
      <c r="HGT286" s="732"/>
      <c r="HGU286" s="732"/>
      <c r="HGV286" s="733"/>
      <c r="HGW286" s="733"/>
      <c r="HGX286" s="732"/>
      <c r="HGY286" s="732"/>
      <c r="HGZ286" s="732"/>
      <c r="HHA286" s="732"/>
      <c r="HHB286" s="732"/>
      <c r="HHC286" s="732"/>
      <c r="HHD286" s="732"/>
      <c r="HHE286" s="733"/>
      <c r="HHF286" s="733"/>
      <c r="HHG286" s="732"/>
      <c r="HHH286" s="732"/>
      <c r="HHI286" s="733"/>
      <c r="HHJ286" s="733"/>
      <c r="HHK286" s="732"/>
      <c r="HHL286" s="732"/>
      <c r="HHM286" s="732"/>
      <c r="HHN286" s="732"/>
      <c r="HHO286" s="732"/>
      <c r="HHP286" s="731"/>
      <c r="HHQ286" s="734"/>
      <c r="HHR286" s="732"/>
      <c r="HHS286" s="732"/>
      <c r="HHT286" s="732"/>
      <c r="HHU286" s="732"/>
      <c r="HHV286" s="732"/>
      <c r="HHW286" s="732"/>
      <c r="HHX286" s="732"/>
      <c r="HHY286" s="735"/>
      <c r="HHZ286" s="735"/>
      <c r="HIA286" s="735"/>
      <c r="HIB286" s="735"/>
      <c r="HIC286" s="735"/>
      <c r="HID286" s="735"/>
      <c r="HIE286" s="735"/>
      <c r="HIF286" s="735"/>
      <c r="HIG286" s="735"/>
      <c r="HIH286" s="735"/>
      <c r="HII286" s="735"/>
      <c r="HIJ286" s="735"/>
      <c r="HIK286" s="735"/>
      <c r="HIL286" s="735"/>
      <c r="HIM286" s="735"/>
      <c r="HIN286" s="735"/>
      <c r="HIO286" s="735"/>
      <c r="HIP286" s="735"/>
      <c r="HIQ286" s="735"/>
      <c r="HIR286" s="735"/>
      <c r="HIS286" s="735"/>
      <c r="HIT286" s="735"/>
      <c r="HIU286" s="735"/>
      <c r="HIV286" s="735"/>
      <c r="HIW286" s="735"/>
      <c r="HIX286" s="735"/>
      <c r="HIY286" s="735"/>
      <c r="HIZ286" s="735"/>
      <c r="HJA286" s="735"/>
      <c r="HJB286" s="735"/>
      <c r="HJC286" s="735"/>
      <c r="HJD286" s="735"/>
      <c r="HJE286" s="735"/>
      <c r="HJF286" s="735"/>
      <c r="HJG286" s="735"/>
      <c r="HJH286" s="735"/>
      <c r="HJI286" s="735"/>
      <c r="HJJ286" s="735"/>
      <c r="HJK286" s="735"/>
      <c r="HJL286" s="735"/>
      <c r="HJM286" s="735"/>
      <c r="HJN286" s="735"/>
      <c r="HJO286" s="735"/>
      <c r="HJP286" s="735"/>
      <c r="HJQ286" s="732"/>
      <c r="HJR286" s="732"/>
      <c r="HJS286" s="732"/>
      <c r="HJT286" s="732"/>
      <c r="HJU286" s="732"/>
      <c r="HJV286" s="732"/>
      <c r="HJW286" s="732"/>
      <c r="HJX286" s="732"/>
      <c r="HJY286" s="732"/>
      <c r="HJZ286" s="732"/>
      <c r="HKA286" s="732"/>
      <c r="HKB286" s="732"/>
      <c r="HKC286" s="732"/>
      <c r="HKD286" s="732"/>
      <c r="HKE286" s="732"/>
      <c r="HKF286" s="732"/>
      <c r="HKG286" s="732"/>
      <c r="HKH286" s="732"/>
      <c r="HKI286" s="732"/>
      <c r="HKJ286" s="732"/>
      <c r="HKK286" s="732"/>
      <c r="HKL286" s="732"/>
      <c r="HKM286" s="732"/>
      <c r="HKN286" s="732"/>
      <c r="HKO286" s="733"/>
      <c r="HKP286" s="733"/>
      <c r="HKQ286" s="733"/>
      <c r="HKR286" s="733"/>
      <c r="HKS286" s="733"/>
      <c r="HKT286" s="732"/>
      <c r="HKU286" s="732"/>
      <c r="HKV286" s="733"/>
      <c r="HKW286" s="733"/>
      <c r="HKX286" s="732"/>
      <c r="HKY286" s="732"/>
      <c r="HKZ286" s="733"/>
      <c r="HLA286" s="733"/>
      <c r="HLB286" s="732"/>
      <c r="HLC286" s="732"/>
      <c r="HLD286" s="732"/>
      <c r="HLE286" s="732"/>
      <c r="HLF286" s="732"/>
      <c r="HLG286" s="732"/>
      <c r="HLH286" s="732"/>
      <c r="HLI286" s="733"/>
      <c r="HLJ286" s="733"/>
      <c r="HLK286" s="732"/>
      <c r="HLL286" s="732"/>
      <c r="HLM286" s="733"/>
      <c r="HLN286" s="733"/>
      <c r="HLO286" s="732"/>
      <c r="HLP286" s="732"/>
      <c r="HLQ286" s="732"/>
      <c r="HLR286" s="732"/>
      <c r="HLS286" s="732"/>
      <c r="HLT286" s="731"/>
      <c r="HLU286" s="734"/>
      <c r="HLV286" s="732"/>
      <c r="HLW286" s="732"/>
      <c r="HLX286" s="732"/>
      <c r="HLY286" s="732"/>
      <c r="HLZ286" s="732"/>
      <c r="HMA286" s="732"/>
      <c r="HMB286" s="732"/>
      <c r="HMC286" s="735"/>
      <c r="HMD286" s="735"/>
      <c r="HME286" s="735"/>
      <c r="HMF286" s="735"/>
      <c r="HMG286" s="735"/>
      <c r="HMH286" s="735"/>
      <c r="HMI286" s="735"/>
      <c r="HMJ286" s="735"/>
      <c r="HMK286" s="735"/>
      <c r="HML286" s="735"/>
      <c r="HMM286" s="735"/>
      <c r="HMN286" s="735"/>
      <c r="HMO286" s="735"/>
      <c r="HMP286" s="735"/>
      <c r="HMQ286" s="735"/>
      <c r="HMR286" s="735"/>
      <c r="HMS286" s="735"/>
      <c r="HMT286" s="735"/>
      <c r="HMU286" s="735"/>
      <c r="HMV286" s="735"/>
      <c r="HMW286" s="735"/>
      <c r="HMX286" s="735"/>
      <c r="HMY286" s="735"/>
      <c r="HMZ286" s="735"/>
      <c r="HNA286" s="735"/>
      <c r="HNB286" s="735"/>
      <c r="HNC286" s="735"/>
      <c r="HND286" s="735"/>
      <c r="HNE286" s="735"/>
      <c r="HNF286" s="735"/>
      <c r="HNG286" s="735"/>
      <c r="HNH286" s="735"/>
      <c r="HNI286" s="735"/>
      <c r="HNJ286" s="735"/>
      <c r="HNK286" s="735"/>
      <c r="HNL286" s="735"/>
      <c r="HNM286" s="735"/>
      <c r="HNN286" s="735"/>
      <c r="HNO286" s="735"/>
      <c r="HNP286" s="735"/>
      <c r="HNQ286" s="735"/>
      <c r="HNR286" s="735"/>
      <c r="HNS286" s="735"/>
      <c r="HNT286" s="735"/>
      <c r="HNU286" s="732"/>
      <c r="HNV286" s="732"/>
      <c r="HNW286" s="732"/>
      <c r="HNX286" s="732"/>
      <c r="HNY286" s="732"/>
      <c r="HNZ286" s="732"/>
      <c r="HOA286" s="732"/>
      <c r="HOB286" s="732"/>
      <c r="HOC286" s="732"/>
      <c r="HOD286" s="732"/>
      <c r="HOE286" s="732"/>
      <c r="HOF286" s="732"/>
      <c r="HOG286" s="732"/>
      <c r="HOH286" s="732"/>
      <c r="HOI286" s="732"/>
      <c r="HOJ286" s="732"/>
      <c r="HOK286" s="732"/>
      <c r="HOL286" s="732"/>
      <c r="HOM286" s="732"/>
      <c r="HON286" s="732"/>
      <c r="HOO286" s="732"/>
      <c r="HOP286" s="732"/>
      <c r="HOQ286" s="732"/>
      <c r="HOR286" s="732"/>
      <c r="HOS286" s="733"/>
      <c r="HOT286" s="733"/>
      <c r="HOU286" s="733"/>
      <c r="HOV286" s="733"/>
      <c r="HOW286" s="733"/>
      <c r="HOX286" s="732"/>
      <c r="HOY286" s="732"/>
      <c r="HOZ286" s="733"/>
      <c r="HPA286" s="733"/>
      <c r="HPB286" s="732"/>
      <c r="HPC286" s="732"/>
      <c r="HPD286" s="733"/>
      <c r="HPE286" s="733"/>
      <c r="HPF286" s="732"/>
      <c r="HPG286" s="732"/>
      <c r="HPH286" s="732"/>
      <c r="HPI286" s="732"/>
      <c r="HPJ286" s="732"/>
      <c r="HPK286" s="732"/>
      <c r="HPL286" s="732"/>
      <c r="HPM286" s="733"/>
      <c r="HPN286" s="733"/>
      <c r="HPO286" s="732"/>
      <c r="HPP286" s="732"/>
      <c r="HPQ286" s="733"/>
      <c r="HPR286" s="733"/>
      <c r="HPS286" s="732"/>
      <c r="HPT286" s="732"/>
      <c r="HPU286" s="732"/>
      <c r="HPV286" s="732"/>
      <c r="HPW286" s="732"/>
      <c r="HPX286" s="731"/>
      <c r="HPY286" s="734"/>
      <c r="HPZ286" s="732"/>
      <c r="HQA286" s="732"/>
      <c r="HQB286" s="732"/>
      <c r="HQC286" s="732"/>
      <c r="HQD286" s="732"/>
      <c r="HQE286" s="732"/>
      <c r="HQF286" s="732"/>
      <c r="HQG286" s="735"/>
      <c r="HQH286" s="735"/>
      <c r="HQI286" s="735"/>
      <c r="HQJ286" s="735"/>
      <c r="HQK286" s="735"/>
      <c r="HQL286" s="735"/>
      <c r="HQM286" s="735"/>
      <c r="HQN286" s="735"/>
      <c r="HQO286" s="735"/>
      <c r="HQP286" s="735"/>
      <c r="HQQ286" s="735"/>
      <c r="HQR286" s="735"/>
      <c r="HQS286" s="735"/>
      <c r="HQT286" s="735"/>
      <c r="HQU286" s="735"/>
      <c r="HQV286" s="735"/>
      <c r="HQW286" s="735"/>
      <c r="HQX286" s="735"/>
      <c r="HQY286" s="735"/>
      <c r="HQZ286" s="735"/>
      <c r="HRA286" s="735"/>
      <c r="HRB286" s="735"/>
      <c r="HRC286" s="735"/>
      <c r="HRD286" s="735"/>
      <c r="HRE286" s="735"/>
      <c r="HRF286" s="735"/>
      <c r="HRG286" s="735"/>
      <c r="HRH286" s="735"/>
      <c r="HRI286" s="735"/>
      <c r="HRJ286" s="735"/>
      <c r="HRK286" s="735"/>
      <c r="HRL286" s="735"/>
      <c r="HRM286" s="735"/>
      <c r="HRN286" s="735"/>
      <c r="HRO286" s="735"/>
      <c r="HRP286" s="735"/>
      <c r="HRQ286" s="735"/>
      <c r="HRR286" s="735"/>
      <c r="HRS286" s="735"/>
      <c r="HRT286" s="735"/>
      <c r="HRU286" s="735"/>
      <c r="HRV286" s="735"/>
      <c r="HRW286" s="735"/>
      <c r="HRX286" s="735"/>
      <c r="HRY286" s="732"/>
      <c r="HRZ286" s="732"/>
      <c r="HSA286" s="732"/>
      <c r="HSB286" s="732"/>
      <c r="HSC286" s="732"/>
      <c r="HSD286" s="732"/>
      <c r="HSE286" s="732"/>
      <c r="HSF286" s="732"/>
      <c r="HSG286" s="732"/>
      <c r="HSH286" s="732"/>
      <c r="HSI286" s="732"/>
      <c r="HSJ286" s="732"/>
      <c r="HSK286" s="732"/>
      <c r="HSL286" s="732"/>
      <c r="HSM286" s="732"/>
      <c r="HSN286" s="732"/>
      <c r="HSO286" s="732"/>
      <c r="HSP286" s="732"/>
      <c r="HSQ286" s="732"/>
      <c r="HSR286" s="732"/>
      <c r="HSS286" s="732"/>
      <c r="HST286" s="732"/>
      <c r="HSU286" s="732"/>
      <c r="HSV286" s="732"/>
      <c r="HSW286" s="733"/>
      <c r="HSX286" s="733"/>
      <c r="HSY286" s="733"/>
      <c r="HSZ286" s="733"/>
      <c r="HTA286" s="733"/>
      <c r="HTB286" s="732"/>
      <c r="HTC286" s="732"/>
      <c r="HTD286" s="733"/>
      <c r="HTE286" s="733"/>
      <c r="HTF286" s="732"/>
      <c r="HTG286" s="732"/>
      <c r="HTH286" s="733"/>
      <c r="HTI286" s="733"/>
      <c r="HTJ286" s="732"/>
      <c r="HTK286" s="732"/>
      <c r="HTL286" s="732"/>
      <c r="HTM286" s="732"/>
      <c r="HTN286" s="732"/>
      <c r="HTO286" s="732"/>
      <c r="HTP286" s="732"/>
      <c r="HTQ286" s="733"/>
      <c r="HTR286" s="733"/>
      <c r="HTS286" s="732"/>
      <c r="HTT286" s="732"/>
      <c r="HTU286" s="733"/>
      <c r="HTV286" s="733"/>
      <c r="HTW286" s="732"/>
      <c r="HTX286" s="732"/>
      <c r="HTY286" s="732"/>
      <c r="HTZ286" s="732"/>
      <c r="HUA286" s="732"/>
      <c r="HUB286" s="731"/>
      <c r="HUC286" s="734"/>
      <c r="HUD286" s="732"/>
      <c r="HUE286" s="732"/>
      <c r="HUF286" s="732"/>
      <c r="HUG286" s="732"/>
      <c r="HUH286" s="732"/>
      <c r="HUI286" s="732"/>
      <c r="HUJ286" s="732"/>
      <c r="HUK286" s="735"/>
      <c r="HUL286" s="735"/>
      <c r="HUM286" s="735"/>
      <c r="HUN286" s="735"/>
      <c r="HUO286" s="735"/>
      <c r="HUP286" s="735"/>
      <c r="HUQ286" s="735"/>
      <c r="HUR286" s="735"/>
      <c r="HUS286" s="735"/>
      <c r="HUT286" s="735"/>
      <c r="HUU286" s="735"/>
      <c r="HUV286" s="735"/>
      <c r="HUW286" s="735"/>
      <c r="HUX286" s="735"/>
      <c r="HUY286" s="735"/>
      <c r="HUZ286" s="735"/>
      <c r="HVA286" s="735"/>
      <c r="HVB286" s="735"/>
      <c r="HVC286" s="735"/>
      <c r="HVD286" s="735"/>
      <c r="HVE286" s="735"/>
      <c r="HVF286" s="735"/>
      <c r="HVG286" s="735"/>
      <c r="HVH286" s="735"/>
      <c r="HVI286" s="735"/>
      <c r="HVJ286" s="735"/>
      <c r="HVK286" s="735"/>
      <c r="HVL286" s="735"/>
      <c r="HVM286" s="735"/>
      <c r="HVN286" s="735"/>
      <c r="HVO286" s="735"/>
      <c r="HVP286" s="735"/>
      <c r="HVQ286" s="735"/>
      <c r="HVR286" s="735"/>
      <c r="HVS286" s="735"/>
      <c r="HVT286" s="735"/>
      <c r="HVU286" s="735"/>
      <c r="HVV286" s="735"/>
      <c r="HVW286" s="735"/>
      <c r="HVX286" s="735"/>
      <c r="HVY286" s="735"/>
      <c r="HVZ286" s="735"/>
      <c r="HWA286" s="735"/>
      <c r="HWB286" s="735"/>
      <c r="HWC286" s="732"/>
      <c r="HWD286" s="732"/>
      <c r="HWE286" s="732"/>
      <c r="HWF286" s="732"/>
      <c r="HWG286" s="732"/>
      <c r="HWH286" s="732"/>
      <c r="HWI286" s="732"/>
      <c r="HWJ286" s="732"/>
      <c r="HWK286" s="732"/>
      <c r="HWL286" s="732"/>
      <c r="HWM286" s="732"/>
      <c r="HWN286" s="732"/>
      <c r="HWO286" s="732"/>
      <c r="HWP286" s="732"/>
      <c r="HWQ286" s="732"/>
      <c r="HWR286" s="732"/>
      <c r="HWS286" s="732"/>
      <c r="HWT286" s="732"/>
      <c r="HWU286" s="732"/>
      <c r="HWV286" s="732"/>
      <c r="HWW286" s="732"/>
      <c r="HWX286" s="732"/>
      <c r="HWY286" s="732"/>
      <c r="HWZ286" s="732"/>
      <c r="HXA286" s="733"/>
      <c r="HXB286" s="733"/>
      <c r="HXC286" s="733"/>
      <c r="HXD286" s="733"/>
      <c r="HXE286" s="733"/>
      <c r="HXF286" s="732"/>
      <c r="HXG286" s="732"/>
      <c r="HXH286" s="733"/>
      <c r="HXI286" s="733"/>
      <c r="HXJ286" s="732"/>
      <c r="HXK286" s="732"/>
      <c r="HXL286" s="733"/>
      <c r="HXM286" s="733"/>
      <c r="HXN286" s="732"/>
      <c r="HXO286" s="732"/>
      <c r="HXP286" s="732"/>
      <c r="HXQ286" s="732"/>
      <c r="HXR286" s="732"/>
      <c r="HXS286" s="732"/>
      <c r="HXT286" s="732"/>
      <c r="HXU286" s="733"/>
      <c r="HXV286" s="733"/>
      <c r="HXW286" s="732"/>
      <c r="HXX286" s="732"/>
      <c r="HXY286" s="733"/>
      <c r="HXZ286" s="733"/>
      <c r="HYA286" s="732"/>
      <c r="HYB286" s="732"/>
      <c r="HYC286" s="732"/>
      <c r="HYD286" s="732"/>
      <c r="HYE286" s="732"/>
      <c r="HYF286" s="731"/>
      <c r="HYG286" s="734"/>
      <c r="HYH286" s="732"/>
      <c r="HYI286" s="732"/>
      <c r="HYJ286" s="732"/>
      <c r="HYK286" s="732"/>
      <c r="HYL286" s="732"/>
      <c r="HYM286" s="732"/>
      <c r="HYN286" s="732"/>
      <c r="HYO286" s="735"/>
      <c r="HYP286" s="735"/>
      <c r="HYQ286" s="735"/>
      <c r="HYR286" s="735"/>
      <c r="HYS286" s="735"/>
      <c r="HYT286" s="735"/>
      <c r="HYU286" s="735"/>
      <c r="HYV286" s="735"/>
      <c r="HYW286" s="735"/>
      <c r="HYX286" s="735"/>
      <c r="HYY286" s="735"/>
      <c r="HYZ286" s="735"/>
      <c r="HZA286" s="735"/>
      <c r="HZB286" s="735"/>
      <c r="HZC286" s="735"/>
      <c r="HZD286" s="735"/>
      <c r="HZE286" s="735"/>
      <c r="HZF286" s="735"/>
      <c r="HZG286" s="735"/>
      <c r="HZH286" s="735"/>
      <c r="HZI286" s="735"/>
      <c r="HZJ286" s="735"/>
      <c r="HZK286" s="735"/>
      <c r="HZL286" s="735"/>
      <c r="HZM286" s="735"/>
      <c r="HZN286" s="735"/>
      <c r="HZO286" s="735"/>
      <c r="HZP286" s="735"/>
      <c r="HZQ286" s="735"/>
      <c r="HZR286" s="735"/>
      <c r="HZS286" s="735"/>
      <c r="HZT286" s="735"/>
      <c r="HZU286" s="735"/>
      <c r="HZV286" s="735"/>
      <c r="HZW286" s="735"/>
      <c r="HZX286" s="735"/>
      <c r="HZY286" s="735"/>
      <c r="HZZ286" s="735"/>
      <c r="IAA286" s="735"/>
      <c r="IAB286" s="735"/>
      <c r="IAC286" s="735"/>
      <c r="IAD286" s="735"/>
      <c r="IAE286" s="735"/>
      <c r="IAF286" s="735"/>
      <c r="IAG286" s="732"/>
      <c r="IAH286" s="732"/>
      <c r="IAI286" s="732"/>
      <c r="IAJ286" s="732"/>
      <c r="IAK286" s="732"/>
      <c r="IAL286" s="732"/>
      <c r="IAM286" s="732"/>
      <c r="IAN286" s="732"/>
      <c r="IAO286" s="732"/>
      <c r="IAP286" s="732"/>
      <c r="IAQ286" s="732"/>
      <c r="IAR286" s="732"/>
      <c r="IAS286" s="732"/>
      <c r="IAT286" s="732"/>
      <c r="IAU286" s="732"/>
      <c r="IAV286" s="732"/>
      <c r="IAW286" s="732"/>
      <c r="IAX286" s="732"/>
      <c r="IAY286" s="732"/>
      <c r="IAZ286" s="732"/>
      <c r="IBA286" s="732"/>
      <c r="IBB286" s="732"/>
      <c r="IBC286" s="732"/>
      <c r="IBD286" s="732"/>
      <c r="IBE286" s="733"/>
      <c r="IBF286" s="733"/>
      <c r="IBG286" s="733"/>
      <c r="IBH286" s="733"/>
      <c r="IBI286" s="733"/>
      <c r="IBJ286" s="732"/>
      <c r="IBK286" s="732"/>
      <c r="IBL286" s="733"/>
      <c r="IBM286" s="733"/>
      <c r="IBN286" s="732"/>
      <c r="IBO286" s="732"/>
      <c r="IBP286" s="733"/>
      <c r="IBQ286" s="733"/>
      <c r="IBR286" s="732"/>
      <c r="IBS286" s="732"/>
      <c r="IBT286" s="732"/>
      <c r="IBU286" s="732"/>
      <c r="IBV286" s="732"/>
      <c r="IBW286" s="732"/>
      <c r="IBX286" s="732"/>
      <c r="IBY286" s="733"/>
      <c r="IBZ286" s="733"/>
      <c r="ICA286" s="732"/>
      <c r="ICB286" s="732"/>
      <c r="ICC286" s="733"/>
      <c r="ICD286" s="733"/>
      <c r="ICE286" s="732"/>
      <c r="ICF286" s="732"/>
      <c r="ICG286" s="732"/>
      <c r="ICH286" s="732"/>
      <c r="ICI286" s="732"/>
      <c r="ICJ286" s="731"/>
      <c r="ICK286" s="734"/>
      <c r="ICL286" s="732"/>
      <c r="ICM286" s="732"/>
      <c r="ICN286" s="732"/>
      <c r="ICO286" s="732"/>
      <c r="ICP286" s="732"/>
      <c r="ICQ286" s="732"/>
      <c r="ICR286" s="732"/>
      <c r="ICS286" s="735"/>
      <c r="ICT286" s="735"/>
      <c r="ICU286" s="735"/>
      <c r="ICV286" s="735"/>
      <c r="ICW286" s="735"/>
      <c r="ICX286" s="735"/>
      <c r="ICY286" s="735"/>
      <c r="ICZ286" s="735"/>
      <c r="IDA286" s="735"/>
      <c r="IDB286" s="735"/>
      <c r="IDC286" s="735"/>
      <c r="IDD286" s="735"/>
      <c r="IDE286" s="735"/>
      <c r="IDF286" s="735"/>
      <c r="IDG286" s="735"/>
      <c r="IDH286" s="735"/>
      <c r="IDI286" s="735"/>
      <c r="IDJ286" s="735"/>
      <c r="IDK286" s="735"/>
      <c r="IDL286" s="735"/>
      <c r="IDM286" s="735"/>
      <c r="IDN286" s="735"/>
      <c r="IDO286" s="735"/>
      <c r="IDP286" s="735"/>
      <c r="IDQ286" s="735"/>
      <c r="IDR286" s="735"/>
      <c r="IDS286" s="735"/>
      <c r="IDT286" s="735"/>
      <c r="IDU286" s="735"/>
      <c r="IDV286" s="735"/>
      <c r="IDW286" s="735"/>
      <c r="IDX286" s="735"/>
      <c r="IDY286" s="735"/>
      <c r="IDZ286" s="735"/>
      <c r="IEA286" s="735"/>
      <c r="IEB286" s="735"/>
      <c r="IEC286" s="735"/>
      <c r="IED286" s="735"/>
      <c r="IEE286" s="735"/>
      <c r="IEF286" s="735"/>
      <c r="IEG286" s="735"/>
      <c r="IEH286" s="735"/>
      <c r="IEI286" s="735"/>
      <c r="IEJ286" s="735"/>
      <c r="IEK286" s="732"/>
      <c r="IEL286" s="732"/>
      <c r="IEM286" s="732"/>
      <c r="IEN286" s="732"/>
      <c r="IEO286" s="732"/>
      <c r="IEP286" s="732"/>
      <c r="IEQ286" s="732"/>
      <c r="IER286" s="732"/>
      <c r="IES286" s="732"/>
      <c r="IET286" s="732"/>
      <c r="IEU286" s="732"/>
      <c r="IEV286" s="732"/>
      <c r="IEW286" s="732"/>
      <c r="IEX286" s="732"/>
      <c r="IEY286" s="732"/>
      <c r="IEZ286" s="732"/>
      <c r="IFA286" s="732"/>
      <c r="IFB286" s="732"/>
      <c r="IFC286" s="732"/>
      <c r="IFD286" s="732"/>
      <c r="IFE286" s="732"/>
      <c r="IFF286" s="732"/>
      <c r="IFG286" s="732"/>
      <c r="IFH286" s="732"/>
      <c r="IFI286" s="733"/>
      <c r="IFJ286" s="733"/>
      <c r="IFK286" s="733"/>
      <c r="IFL286" s="733"/>
      <c r="IFM286" s="733"/>
      <c r="IFN286" s="732"/>
      <c r="IFO286" s="732"/>
      <c r="IFP286" s="733"/>
      <c r="IFQ286" s="733"/>
      <c r="IFR286" s="732"/>
      <c r="IFS286" s="732"/>
      <c r="IFT286" s="733"/>
      <c r="IFU286" s="733"/>
      <c r="IFV286" s="732"/>
      <c r="IFW286" s="732"/>
      <c r="IFX286" s="732"/>
      <c r="IFY286" s="732"/>
      <c r="IFZ286" s="732"/>
      <c r="IGA286" s="732"/>
      <c r="IGB286" s="732"/>
      <c r="IGC286" s="733"/>
      <c r="IGD286" s="733"/>
      <c r="IGE286" s="732"/>
      <c r="IGF286" s="732"/>
      <c r="IGG286" s="733"/>
      <c r="IGH286" s="733"/>
      <c r="IGI286" s="732"/>
      <c r="IGJ286" s="732"/>
      <c r="IGK286" s="732"/>
      <c r="IGL286" s="732"/>
      <c r="IGM286" s="732"/>
      <c r="IGN286" s="731"/>
      <c r="IGO286" s="734"/>
      <c r="IGP286" s="732"/>
      <c r="IGQ286" s="732"/>
      <c r="IGR286" s="732"/>
      <c r="IGS286" s="732"/>
      <c r="IGT286" s="732"/>
      <c r="IGU286" s="732"/>
      <c r="IGV286" s="732"/>
      <c r="IGW286" s="735"/>
      <c r="IGX286" s="735"/>
      <c r="IGY286" s="735"/>
      <c r="IGZ286" s="735"/>
      <c r="IHA286" s="735"/>
      <c r="IHB286" s="735"/>
      <c r="IHC286" s="735"/>
      <c r="IHD286" s="735"/>
      <c r="IHE286" s="735"/>
      <c r="IHF286" s="735"/>
      <c r="IHG286" s="735"/>
      <c r="IHH286" s="735"/>
      <c r="IHI286" s="735"/>
      <c r="IHJ286" s="735"/>
      <c r="IHK286" s="735"/>
      <c r="IHL286" s="735"/>
      <c r="IHM286" s="735"/>
      <c r="IHN286" s="735"/>
      <c r="IHO286" s="735"/>
      <c r="IHP286" s="735"/>
      <c r="IHQ286" s="735"/>
      <c r="IHR286" s="735"/>
      <c r="IHS286" s="735"/>
      <c r="IHT286" s="735"/>
      <c r="IHU286" s="735"/>
      <c r="IHV286" s="735"/>
      <c r="IHW286" s="735"/>
      <c r="IHX286" s="735"/>
      <c r="IHY286" s="735"/>
      <c r="IHZ286" s="735"/>
      <c r="IIA286" s="735"/>
      <c r="IIB286" s="735"/>
      <c r="IIC286" s="735"/>
      <c r="IID286" s="735"/>
      <c r="IIE286" s="735"/>
      <c r="IIF286" s="735"/>
      <c r="IIG286" s="735"/>
      <c r="IIH286" s="735"/>
      <c r="III286" s="735"/>
      <c r="IIJ286" s="735"/>
      <c r="IIK286" s="735"/>
      <c r="IIL286" s="735"/>
      <c r="IIM286" s="735"/>
      <c r="IIN286" s="735"/>
      <c r="IIO286" s="732"/>
      <c r="IIP286" s="732"/>
      <c r="IIQ286" s="732"/>
      <c r="IIR286" s="732"/>
      <c r="IIS286" s="732"/>
      <c r="IIT286" s="732"/>
      <c r="IIU286" s="732"/>
      <c r="IIV286" s="732"/>
      <c r="IIW286" s="732"/>
      <c r="IIX286" s="732"/>
      <c r="IIY286" s="732"/>
      <c r="IIZ286" s="732"/>
      <c r="IJA286" s="732"/>
      <c r="IJB286" s="732"/>
      <c r="IJC286" s="732"/>
      <c r="IJD286" s="732"/>
      <c r="IJE286" s="732"/>
      <c r="IJF286" s="732"/>
      <c r="IJG286" s="732"/>
      <c r="IJH286" s="732"/>
      <c r="IJI286" s="732"/>
      <c r="IJJ286" s="732"/>
      <c r="IJK286" s="732"/>
      <c r="IJL286" s="732"/>
      <c r="IJM286" s="733"/>
      <c r="IJN286" s="733"/>
      <c r="IJO286" s="733"/>
      <c r="IJP286" s="733"/>
      <c r="IJQ286" s="733"/>
      <c r="IJR286" s="732"/>
      <c r="IJS286" s="732"/>
      <c r="IJT286" s="733"/>
      <c r="IJU286" s="733"/>
      <c r="IJV286" s="732"/>
      <c r="IJW286" s="732"/>
      <c r="IJX286" s="733"/>
      <c r="IJY286" s="733"/>
      <c r="IJZ286" s="732"/>
      <c r="IKA286" s="732"/>
      <c r="IKB286" s="732"/>
      <c r="IKC286" s="732"/>
      <c r="IKD286" s="732"/>
      <c r="IKE286" s="732"/>
      <c r="IKF286" s="732"/>
      <c r="IKG286" s="733"/>
      <c r="IKH286" s="733"/>
      <c r="IKI286" s="732"/>
      <c r="IKJ286" s="732"/>
      <c r="IKK286" s="733"/>
      <c r="IKL286" s="733"/>
      <c r="IKM286" s="732"/>
      <c r="IKN286" s="732"/>
      <c r="IKO286" s="732"/>
      <c r="IKP286" s="732"/>
      <c r="IKQ286" s="732"/>
      <c r="IKR286" s="731"/>
      <c r="IKS286" s="734"/>
      <c r="IKT286" s="732"/>
      <c r="IKU286" s="732"/>
      <c r="IKV286" s="732"/>
      <c r="IKW286" s="732"/>
      <c r="IKX286" s="732"/>
      <c r="IKY286" s="732"/>
      <c r="IKZ286" s="732"/>
      <c r="ILA286" s="735"/>
      <c r="ILB286" s="735"/>
      <c r="ILC286" s="735"/>
      <c r="ILD286" s="735"/>
      <c r="ILE286" s="735"/>
      <c r="ILF286" s="735"/>
      <c r="ILG286" s="735"/>
      <c r="ILH286" s="735"/>
      <c r="ILI286" s="735"/>
      <c r="ILJ286" s="735"/>
      <c r="ILK286" s="735"/>
      <c r="ILL286" s="735"/>
      <c r="ILM286" s="735"/>
      <c r="ILN286" s="735"/>
      <c r="ILO286" s="735"/>
      <c r="ILP286" s="735"/>
      <c r="ILQ286" s="735"/>
      <c r="ILR286" s="735"/>
      <c r="ILS286" s="735"/>
      <c r="ILT286" s="735"/>
      <c r="ILU286" s="735"/>
      <c r="ILV286" s="735"/>
      <c r="ILW286" s="735"/>
      <c r="ILX286" s="735"/>
      <c r="ILY286" s="735"/>
      <c r="ILZ286" s="735"/>
      <c r="IMA286" s="735"/>
      <c r="IMB286" s="735"/>
      <c r="IMC286" s="735"/>
      <c r="IMD286" s="735"/>
      <c r="IME286" s="735"/>
      <c r="IMF286" s="735"/>
      <c r="IMG286" s="735"/>
      <c r="IMH286" s="735"/>
      <c r="IMI286" s="735"/>
      <c r="IMJ286" s="735"/>
      <c r="IMK286" s="735"/>
      <c r="IML286" s="735"/>
      <c r="IMM286" s="735"/>
      <c r="IMN286" s="735"/>
      <c r="IMO286" s="735"/>
      <c r="IMP286" s="735"/>
      <c r="IMQ286" s="735"/>
      <c r="IMR286" s="735"/>
      <c r="IMS286" s="732"/>
      <c r="IMT286" s="732"/>
      <c r="IMU286" s="732"/>
      <c r="IMV286" s="732"/>
      <c r="IMW286" s="732"/>
      <c r="IMX286" s="732"/>
      <c r="IMY286" s="732"/>
      <c r="IMZ286" s="732"/>
      <c r="INA286" s="732"/>
      <c r="INB286" s="732"/>
      <c r="INC286" s="732"/>
      <c r="IND286" s="732"/>
      <c r="INE286" s="732"/>
      <c r="INF286" s="732"/>
      <c r="ING286" s="732"/>
      <c r="INH286" s="732"/>
      <c r="INI286" s="732"/>
      <c r="INJ286" s="732"/>
      <c r="INK286" s="732"/>
      <c r="INL286" s="732"/>
      <c r="INM286" s="732"/>
      <c r="INN286" s="732"/>
      <c r="INO286" s="732"/>
      <c r="INP286" s="732"/>
      <c r="INQ286" s="733"/>
      <c r="INR286" s="733"/>
      <c r="INS286" s="733"/>
      <c r="INT286" s="733"/>
      <c r="INU286" s="733"/>
      <c r="INV286" s="732"/>
      <c r="INW286" s="732"/>
      <c r="INX286" s="733"/>
      <c r="INY286" s="733"/>
      <c r="INZ286" s="732"/>
      <c r="IOA286" s="732"/>
      <c r="IOB286" s="733"/>
      <c r="IOC286" s="733"/>
      <c r="IOD286" s="732"/>
      <c r="IOE286" s="732"/>
      <c r="IOF286" s="732"/>
      <c r="IOG286" s="732"/>
      <c r="IOH286" s="732"/>
      <c r="IOI286" s="732"/>
      <c r="IOJ286" s="732"/>
      <c r="IOK286" s="733"/>
      <c r="IOL286" s="733"/>
      <c r="IOM286" s="732"/>
      <c r="ION286" s="732"/>
      <c r="IOO286" s="733"/>
      <c r="IOP286" s="733"/>
      <c r="IOQ286" s="732"/>
      <c r="IOR286" s="732"/>
      <c r="IOS286" s="732"/>
      <c r="IOT286" s="732"/>
      <c r="IOU286" s="732"/>
      <c r="IOV286" s="731"/>
      <c r="IOW286" s="734"/>
      <c r="IOX286" s="732"/>
      <c r="IOY286" s="732"/>
      <c r="IOZ286" s="732"/>
      <c r="IPA286" s="732"/>
      <c r="IPB286" s="732"/>
      <c r="IPC286" s="732"/>
      <c r="IPD286" s="732"/>
      <c r="IPE286" s="735"/>
      <c r="IPF286" s="735"/>
      <c r="IPG286" s="735"/>
      <c r="IPH286" s="735"/>
      <c r="IPI286" s="735"/>
      <c r="IPJ286" s="735"/>
      <c r="IPK286" s="735"/>
      <c r="IPL286" s="735"/>
      <c r="IPM286" s="735"/>
      <c r="IPN286" s="735"/>
      <c r="IPO286" s="735"/>
      <c r="IPP286" s="735"/>
      <c r="IPQ286" s="735"/>
      <c r="IPR286" s="735"/>
      <c r="IPS286" s="735"/>
      <c r="IPT286" s="735"/>
      <c r="IPU286" s="735"/>
      <c r="IPV286" s="735"/>
      <c r="IPW286" s="735"/>
      <c r="IPX286" s="735"/>
      <c r="IPY286" s="735"/>
      <c r="IPZ286" s="735"/>
      <c r="IQA286" s="735"/>
      <c r="IQB286" s="735"/>
      <c r="IQC286" s="735"/>
      <c r="IQD286" s="735"/>
      <c r="IQE286" s="735"/>
      <c r="IQF286" s="735"/>
      <c r="IQG286" s="735"/>
      <c r="IQH286" s="735"/>
      <c r="IQI286" s="735"/>
      <c r="IQJ286" s="735"/>
      <c r="IQK286" s="735"/>
      <c r="IQL286" s="735"/>
      <c r="IQM286" s="735"/>
      <c r="IQN286" s="735"/>
      <c r="IQO286" s="735"/>
      <c r="IQP286" s="735"/>
      <c r="IQQ286" s="735"/>
      <c r="IQR286" s="735"/>
      <c r="IQS286" s="735"/>
      <c r="IQT286" s="735"/>
      <c r="IQU286" s="735"/>
      <c r="IQV286" s="735"/>
      <c r="IQW286" s="732"/>
      <c r="IQX286" s="732"/>
      <c r="IQY286" s="732"/>
      <c r="IQZ286" s="732"/>
      <c r="IRA286" s="732"/>
      <c r="IRB286" s="732"/>
      <c r="IRC286" s="732"/>
      <c r="IRD286" s="732"/>
      <c r="IRE286" s="732"/>
      <c r="IRF286" s="732"/>
      <c r="IRG286" s="732"/>
      <c r="IRH286" s="732"/>
      <c r="IRI286" s="732"/>
      <c r="IRJ286" s="732"/>
      <c r="IRK286" s="732"/>
      <c r="IRL286" s="732"/>
      <c r="IRM286" s="732"/>
      <c r="IRN286" s="732"/>
      <c r="IRO286" s="732"/>
      <c r="IRP286" s="732"/>
      <c r="IRQ286" s="732"/>
      <c r="IRR286" s="732"/>
      <c r="IRS286" s="732"/>
      <c r="IRT286" s="732"/>
      <c r="IRU286" s="733"/>
      <c r="IRV286" s="733"/>
      <c r="IRW286" s="733"/>
      <c r="IRX286" s="733"/>
      <c r="IRY286" s="733"/>
      <c r="IRZ286" s="732"/>
      <c r="ISA286" s="732"/>
      <c r="ISB286" s="733"/>
      <c r="ISC286" s="733"/>
      <c r="ISD286" s="732"/>
      <c r="ISE286" s="732"/>
      <c r="ISF286" s="733"/>
      <c r="ISG286" s="733"/>
      <c r="ISH286" s="732"/>
      <c r="ISI286" s="732"/>
      <c r="ISJ286" s="732"/>
      <c r="ISK286" s="732"/>
      <c r="ISL286" s="732"/>
      <c r="ISM286" s="732"/>
      <c r="ISN286" s="732"/>
      <c r="ISO286" s="733"/>
      <c r="ISP286" s="733"/>
      <c r="ISQ286" s="732"/>
      <c r="ISR286" s="732"/>
      <c r="ISS286" s="733"/>
      <c r="IST286" s="733"/>
      <c r="ISU286" s="732"/>
      <c r="ISV286" s="732"/>
      <c r="ISW286" s="732"/>
      <c r="ISX286" s="732"/>
      <c r="ISY286" s="732"/>
      <c r="ISZ286" s="731"/>
      <c r="ITA286" s="734"/>
      <c r="ITB286" s="732"/>
      <c r="ITC286" s="732"/>
      <c r="ITD286" s="732"/>
      <c r="ITE286" s="732"/>
      <c r="ITF286" s="732"/>
      <c r="ITG286" s="732"/>
      <c r="ITH286" s="732"/>
      <c r="ITI286" s="735"/>
      <c r="ITJ286" s="735"/>
      <c r="ITK286" s="735"/>
      <c r="ITL286" s="735"/>
      <c r="ITM286" s="735"/>
      <c r="ITN286" s="735"/>
      <c r="ITO286" s="735"/>
      <c r="ITP286" s="735"/>
      <c r="ITQ286" s="735"/>
      <c r="ITR286" s="735"/>
      <c r="ITS286" s="735"/>
      <c r="ITT286" s="735"/>
      <c r="ITU286" s="735"/>
      <c r="ITV286" s="735"/>
      <c r="ITW286" s="735"/>
      <c r="ITX286" s="735"/>
      <c r="ITY286" s="735"/>
      <c r="ITZ286" s="735"/>
      <c r="IUA286" s="735"/>
      <c r="IUB286" s="735"/>
      <c r="IUC286" s="735"/>
      <c r="IUD286" s="735"/>
      <c r="IUE286" s="735"/>
      <c r="IUF286" s="735"/>
      <c r="IUG286" s="735"/>
      <c r="IUH286" s="735"/>
      <c r="IUI286" s="735"/>
      <c r="IUJ286" s="735"/>
      <c r="IUK286" s="735"/>
      <c r="IUL286" s="735"/>
      <c r="IUM286" s="735"/>
      <c r="IUN286" s="735"/>
      <c r="IUO286" s="735"/>
      <c r="IUP286" s="735"/>
      <c r="IUQ286" s="735"/>
      <c r="IUR286" s="735"/>
      <c r="IUS286" s="735"/>
      <c r="IUT286" s="735"/>
      <c r="IUU286" s="735"/>
      <c r="IUV286" s="735"/>
      <c r="IUW286" s="735"/>
      <c r="IUX286" s="735"/>
      <c r="IUY286" s="735"/>
      <c r="IUZ286" s="735"/>
      <c r="IVA286" s="732"/>
      <c r="IVB286" s="732"/>
      <c r="IVC286" s="732"/>
      <c r="IVD286" s="732"/>
      <c r="IVE286" s="732"/>
      <c r="IVF286" s="732"/>
      <c r="IVG286" s="732"/>
      <c r="IVH286" s="732"/>
      <c r="IVI286" s="732"/>
      <c r="IVJ286" s="732"/>
      <c r="IVK286" s="732"/>
      <c r="IVL286" s="732"/>
      <c r="IVM286" s="732"/>
      <c r="IVN286" s="732"/>
      <c r="IVO286" s="732"/>
      <c r="IVP286" s="732"/>
      <c r="IVQ286" s="732"/>
      <c r="IVR286" s="732"/>
      <c r="IVS286" s="732"/>
      <c r="IVT286" s="732"/>
      <c r="IVU286" s="732"/>
      <c r="IVV286" s="732"/>
      <c r="IVW286" s="732"/>
      <c r="IVX286" s="732"/>
      <c r="IVY286" s="733"/>
      <c r="IVZ286" s="733"/>
      <c r="IWA286" s="733"/>
      <c r="IWB286" s="733"/>
      <c r="IWC286" s="733"/>
      <c r="IWD286" s="732"/>
      <c r="IWE286" s="732"/>
      <c r="IWF286" s="733"/>
      <c r="IWG286" s="733"/>
      <c r="IWH286" s="732"/>
      <c r="IWI286" s="732"/>
      <c r="IWJ286" s="733"/>
      <c r="IWK286" s="733"/>
      <c r="IWL286" s="732"/>
      <c r="IWM286" s="732"/>
      <c r="IWN286" s="732"/>
      <c r="IWO286" s="732"/>
      <c r="IWP286" s="732"/>
      <c r="IWQ286" s="732"/>
      <c r="IWR286" s="732"/>
      <c r="IWS286" s="733"/>
      <c r="IWT286" s="733"/>
      <c r="IWU286" s="732"/>
      <c r="IWV286" s="732"/>
      <c r="IWW286" s="733"/>
      <c r="IWX286" s="733"/>
      <c r="IWY286" s="732"/>
      <c r="IWZ286" s="732"/>
      <c r="IXA286" s="732"/>
      <c r="IXB286" s="732"/>
      <c r="IXC286" s="732"/>
      <c r="IXD286" s="731"/>
      <c r="IXE286" s="734"/>
      <c r="IXF286" s="732"/>
      <c r="IXG286" s="732"/>
      <c r="IXH286" s="732"/>
      <c r="IXI286" s="732"/>
      <c r="IXJ286" s="732"/>
      <c r="IXK286" s="732"/>
      <c r="IXL286" s="732"/>
      <c r="IXM286" s="735"/>
      <c r="IXN286" s="735"/>
      <c r="IXO286" s="735"/>
      <c r="IXP286" s="735"/>
      <c r="IXQ286" s="735"/>
      <c r="IXR286" s="735"/>
      <c r="IXS286" s="735"/>
      <c r="IXT286" s="735"/>
      <c r="IXU286" s="735"/>
      <c r="IXV286" s="735"/>
      <c r="IXW286" s="735"/>
      <c r="IXX286" s="735"/>
      <c r="IXY286" s="735"/>
      <c r="IXZ286" s="735"/>
      <c r="IYA286" s="735"/>
      <c r="IYB286" s="735"/>
      <c r="IYC286" s="735"/>
      <c r="IYD286" s="735"/>
      <c r="IYE286" s="735"/>
      <c r="IYF286" s="735"/>
      <c r="IYG286" s="735"/>
      <c r="IYH286" s="735"/>
      <c r="IYI286" s="735"/>
      <c r="IYJ286" s="735"/>
      <c r="IYK286" s="735"/>
      <c r="IYL286" s="735"/>
      <c r="IYM286" s="735"/>
      <c r="IYN286" s="735"/>
      <c r="IYO286" s="735"/>
      <c r="IYP286" s="735"/>
      <c r="IYQ286" s="735"/>
      <c r="IYR286" s="735"/>
      <c r="IYS286" s="735"/>
      <c r="IYT286" s="735"/>
      <c r="IYU286" s="735"/>
      <c r="IYV286" s="735"/>
      <c r="IYW286" s="735"/>
      <c r="IYX286" s="735"/>
      <c r="IYY286" s="735"/>
      <c r="IYZ286" s="735"/>
      <c r="IZA286" s="735"/>
      <c r="IZB286" s="735"/>
      <c r="IZC286" s="735"/>
      <c r="IZD286" s="735"/>
      <c r="IZE286" s="732"/>
      <c r="IZF286" s="732"/>
      <c r="IZG286" s="732"/>
      <c r="IZH286" s="732"/>
      <c r="IZI286" s="732"/>
      <c r="IZJ286" s="732"/>
      <c r="IZK286" s="732"/>
      <c r="IZL286" s="732"/>
      <c r="IZM286" s="732"/>
      <c r="IZN286" s="732"/>
      <c r="IZO286" s="732"/>
      <c r="IZP286" s="732"/>
      <c r="IZQ286" s="732"/>
      <c r="IZR286" s="732"/>
      <c r="IZS286" s="732"/>
      <c r="IZT286" s="732"/>
      <c r="IZU286" s="732"/>
      <c r="IZV286" s="732"/>
      <c r="IZW286" s="732"/>
      <c r="IZX286" s="732"/>
      <c r="IZY286" s="732"/>
      <c r="IZZ286" s="732"/>
      <c r="JAA286" s="732"/>
      <c r="JAB286" s="732"/>
      <c r="JAC286" s="733"/>
      <c r="JAD286" s="733"/>
      <c r="JAE286" s="733"/>
      <c r="JAF286" s="733"/>
      <c r="JAG286" s="733"/>
      <c r="JAH286" s="732"/>
      <c r="JAI286" s="732"/>
      <c r="JAJ286" s="733"/>
      <c r="JAK286" s="733"/>
      <c r="JAL286" s="732"/>
      <c r="JAM286" s="732"/>
      <c r="JAN286" s="733"/>
      <c r="JAO286" s="733"/>
      <c r="JAP286" s="732"/>
      <c r="JAQ286" s="732"/>
      <c r="JAR286" s="732"/>
      <c r="JAS286" s="732"/>
      <c r="JAT286" s="732"/>
      <c r="JAU286" s="732"/>
      <c r="JAV286" s="732"/>
      <c r="JAW286" s="733"/>
      <c r="JAX286" s="733"/>
      <c r="JAY286" s="732"/>
      <c r="JAZ286" s="732"/>
      <c r="JBA286" s="733"/>
      <c r="JBB286" s="733"/>
      <c r="JBC286" s="732"/>
      <c r="JBD286" s="732"/>
      <c r="JBE286" s="732"/>
      <c r="JBF286" s="732"/>
      <c r="JBG286" s="732"/>
      <c r="JBH286" s="731"/>
      <c r="JBI286" s="734"/>
      <c r="JBJ286" s="732"/>
      <c r="JBK286" s="732"/>
      <c r="JBL286" s="732"/>
      <c r="JBM286" s="732"/>
      <c r="JBN286" s="732"/>
      <c r="JBO286" s="732"/>
      <c r="JBP286" s="732"/>
      <c r="JBQ286" s="735"/>
      <c r="JBR286" s="735"/>
      <c r="JBS286" s="735"/>
      <c r="JBT286" s="735"/>
      <c r="JBU286" s="735"/>
      <c r="JBV286" s="735"/>
      <c r="JBW286" s="735"/>
      <c r="JBX286" s="735"/>
      <c r="JBY286" s="735"/>
      <c r="JBZ286" s="735"/>
      <c r="JCA286" s="735"/>
      <c r="JCB286" s="735"/>
      <c r="JCC286" s="735"/>
      <c r="JCD286" s="735"/>
      <c r="JCE286" s="735"/>
      <c r="JCF286" s="735"/>
      <c r="JCG286" s="735"/>
      <c r="JCH286" s="735"/>
      <c r="JCI286" s="735"/>
      <c r="JCJ286" s="735"/>
      <c r="JCK286" s="735"/>
      <c r="JCL286" s="735"/>
      <c r="JCM286" s="735"/>
      <c r="JCN286" s="735"/>
      <c r="JCO286" s="735"/>
      <c r="JCP286" s="735"/>
      <c r="JCQ286" s="735"/>
      <c r="JCR286" s="735"/>
      <c r="JCS286" s="735"/>
      <c r="JCT286" s="735"/>
      <c r="JCU286" s="735"/>
      <c r="JCV286" s="735"/>
      <c r="JCW286" s="735"/>
      <c r="JCX286" s="735"/>
      <c r="JCY286" s="735"/>
      <c r="JCZ286" s="735"/>
      <c r="JDA286" s="735"/>
      <c r="JDB286" s="735"/>
      <c r="JDC286" s="735"/>
      <c r="JDD286" s="735"/>
      <c r="JDE286" s="735"/>
      <c r="JDF286" s="735"/>
      <c r="JDG286" s="735"/>
      <c r="JDH286" s="735"/>
      <c r="JDI286" s="732"/>
      <c r="JDJ286" s="732"/>
      <c r="JDK286" s="732"/>
      <c r="JDL286" s="732"/>
      <c r="JDM286" s="732"/>
      <c r="JDN286" s="732"/>
      <c r="JDO286" s="732"/>
      <c r="JDP286" s="732"/>
      <c r="JDQ286" s="732"/>
      <c r="JDR286" s="732"/>
      <c r="JDS286" s="732"/>
      <c r="JDT286" s="732"/>
      <c r="JDU286" s="732"/>
      <c r="JDV286" s="732"/>
      <c r="JDW286" s="732"/>
      <c r="JDX286" s="732"/>
      <c r="JDY286" s="732"/>
      <c r="JDZ286" s="732"/>
      <c r="JEA286" s="732"/>
      <c r="JEB286" s="732"/>
      <c r="JEC286" s="732"/>
      <c r="JED286" s="732"/>
      <c r="JEE286" s="732"/>
      <c r="JEF286" s="732"/>
      <c r="JEG286" s="733"/>
      <c r="JEH286" s="733"/>
      <c r="JEI286" s="733"/>
      <c r="JEJ286" s="733"/>
      <c r="JEK286" s="733"/>
      <c r="JEL286" s="732"/>
      <c r="JEM286" s="732"/>
      <c r="JEN286" s="733"/>
      <c r="JEO286" s="733"/>
      <c r="JEP286" s="732"/>
      <c r="JEQ286" s="732"/>
      <c r="JER286" s="733"/>
      <c r="JES286" s="733"/>
      <c r="JET286" s="732"/>
      <c r="JEU286" s="732"/>
      <c r="JEV286" s="732"/>
      <c r="JEW286" s="732"/>
      <c r="JEX286" s="732"/>
      <c r="JEY286" s="732"/>
      <c r="JEZ286" s="732"/>
      <c r="JFA286" s="733"/>
      <c r="JFB286" s="733"/>
      <c r="JFC286" s="732"/>
      <c r="JFD286" s="732"/>
      <c r="JFE286" s="733"/>
      <c r="JFF286" s="733"/>
      <c r="JFG286" s="732"/>
      <c r="JFH286" s="732"/>
      <c r="JFI286" s="732"/>
      <c r="JFJ286" s="732"/>
      <c r="JFK286" s="732"/>
      <c r="JFL286" s="731"/>
      <c r="JFM286" s="734"/>
      <c r="JFN286" s="732"/>
      <c r="JFO286" s="732"/>
      <c r="JFP286" s="732"/>
      <c r="JFQ286" s="732"/>
      <c r="JFR286" s="732"/>
      <c r="JFS286" s="732"/>
      <c r="JFT286" s="732"/>
      <c r="JFU286" s="735"/>
      <c r="JFV286" s="735"/>
      <c r="JFW286" s="735"/>
      <c r="JFX286" s="735"/>
      <c r="JFY286" s="735"/>
      <c r="JFZ286" s="735"/>
      <c r="JGA286" s="735"/>
      <c r="JGB286" s="735"/>
      <c r="JGC286" s="735"/>
      <c r="JGD286" s="735"/>
      <c r="JGE286" s="735"/>
      <c r="JGF286" s="735"/>
      <c r="JGG286" s="735"/>
      <c r="JGH286" s="735"/>
      <c r="JGI286" s="735"/>
      <c r="JGJ286" s="735"/>
      <c r="JGK286" s="735"/>
      <c r="JGL286" s="735"/>
      <c r="JGM286" s="735"/>
      <c r="JGN286" s="735"/>
      <c r="JGO286" s="735"/>
      <c r="JGP286" s="735"/>
      <c r="JGQ286" s="735"/>
      <c r="JGR286" s="735"/>
      <c r="JGS286" s="735"/>
      <c r="JGT286" s="735"/>
      <c r="JGU286" s="735"/>
      <c r="JGV286" s="735"/>
      <c r="JGW286" s="735"/>
      <c r="JGX286" s="735"/>
      <c r="JGY286" s="735"/>
      <c r="JGZ286" s="735"/>
      <c r="JHA286" s="735"/>
      <c r="JHB286" s="735"/>
      <c r="JHC286" s="735"/>
      <c r="JHD286" s="735"/>
      <c r="JHE286" s="735"/>
      <c r="JHF286" s="735"/>
      <c r="JHG286" s="735"/>
      <c r="JHH286" s="735"/>
      <c r="JHI286" s="735"/>
      <c r="JHJ286" s="735"/>
      <c r="JHK286" s="735"/>
      <c r="JHL286" s="735"/>
      <c r="JHM286" s="732"/>
      <c r="JHN286" s="732"/>
      <c r="JHO286" s="732"/>
      <c r="JHP286" s="732"/>
      <c r="JHQ286" s="732"/>
      <c r="JHR286" s="732"/>
      <c r="JHS286" s="732"/>
      <c r="JHT286" s="732"/>
      <c r="JHU286" s="732"/>
      <c r="JHV286" s="732"/>
      <c r="JHW286" s="732"/>
      <c r="JHX286" s="732"/>
      <c r="JHY286" s="732"/>
      <c r="JHZ286" s="732"/>
      <c r="JIA286" s="732"/>
      <c r="JIB286" s="732"/>
      <c r="JIC286" s="732"/>
      <c r="JID286" s="732"/>
      <c r="JIE286" s="732"/>
      <c r="JIF286" s="732"/>
      <c r="JIG286" s="732"/>
      <c r="JIH286" s="732"/>
      <c r="JII286" s="732"/>
      <c r="JIJ286" s="732"/>
      <c r="JIK286" s="733"/>
      <c r="JIL286" s="733"/>
      <c r="JIM286" s="733"/>
      <c r="JIN286" s="733"/>
      <c r="JIO286" s="733"/>
      <c r="JIP286" s="732"/>
      <c r="JIQ286" s="732"/>
      <c r="JIR286" s="733"/>
      <c r="JIS286" s="733"/>
      <c r="JIT286" s="732"/>
      <c r="JIU286" s="732"/>
      <c r="JIV286" s="733"/>
      <c r="JIW286" s="733"/>
      <c r="JIX286" s="732"/>
      <c r="JIY286" s="732"/>
      <c r="JIZ286" s="732"/>
      <c r="JJA286" s="732"/>
      <c r="JJB286" s="732"/>
      <c r="JJC286" s="732"/>
      <c r="JJD286" s="732"/>
      <c r="JJE286" s="733"/>
      <c r="JJF286" s="733"/>
      <c r="JJG286" s="732"/>
      <c r="JJH286" s="732"/>
      <c r="JJI286" s="733"/>
      <c r="JJJ286" s="733"/>
      <c r="JJK286" s="732"/>
      <c r="JJL286" s="732"/>
      <c r="JJM286" s="732"/>
      <c r="JJN286" s="732"/>
      <c r="JJO286" s="732"/>
      <c r="JJP286" s="731"/>
      <c r="JJQ286" s="734"/>
      <c r="JJR286" s="732"/>
      <c r="JJS286" s="732"/>
      <c r="JJT286" s="732"/>
      <c r="JJU286" s="732"/>
      <c r="JJV286" s="732"/>
      <c r="JJW286" s="732"/>
      <c r="JJX286" s="732"/>
      <c r="JJY286" s="735"/>
      <c r="JJZ286" s="735"/>
      <c r="JKA286" s="735"/>
      <c r="JKB286" s="735"/>
      <c r="JKC286" s="735"/>
      <c r="JKD286" s="735"/>
      <c r="JKE286" s="735"/>
      <c r="JKF286" s="735"/>
      <c r="JKG286" s="735"/>
      <c r="JKH286" s="735"/>
      <c r="JKI286" s="735"/>
      <c r="JKJ286" s="735"/>
      <c r="JKK286" s="735"/>
      <c r="JKL286" s="735"/>
      <c r="JKM286" s="735"/>
      <c r="JKN286" s="735"/>
      <c r="JKO286" s="735"/>
      <c r="JKP286" s="735"/>
      <c r="JKQ286" s="735"/>
      <c r="JKR286" s="735"/>
      <c r="JKS286" s="735"/>
      <c r="JKT286" s="735"/>
      <c r="JKU286" s="735"/>
      <c r="JKV286" s="735"/>
      <c r="JKW286" s="735"/>
      <c r="JKX286" s="735"/>
      <c r="JKY286" s="735"/>
      <c r="JKZ286" s="735"/>
      <c r="JLA286" s="735"/>
      <c r="JLB286" s="735"/>
      <c r="JLC286" s="735"/>
      <c r="JLD286" s="735"/>
      <c r="JLE286" s="735"/>
      <c r="JLF286" s="735"/>
      <c r="JLG286" s="735"/>
      <c r="JLH286" s="735"/>
      <c r="JLI286" s="735"/>
      <c r="JLJ286" s="735"/>
      <c r="JLK286" s="735"/>
      <c r="JLL286" s="735"/>
      <c r="JLM286" s="735"/>
      <c r="JLN286" s="735"/>
      <c r="JLO286" s="735"/>
      <c r="JLP286" s="735"/>
      <c r="JLQ286" s="732"/>
      <c r="JLR286" s="732"/>
      <c r="JLS286" s="732"/>
      <c r="JLT286" s="732"/>
      <c r="JLU286" s="732"/>
      <c r="JLV286" s="732"/>
      <c r="JLW286" s="732"/>
      <c r="JLX286" s="732"/>
      <c r="JLY286" s="732"/>
      <c r="JLZ286" s="732"/>
      <c r="JMA286" s="732"/>
      <c r="JMB286" s="732"/>
      <c r="JMC286" s="732"/>
      <c r="JMD286" s="732"/>
      <c r="JME286" s="732"/>
      <c r="JMF286" s="732"/>
      <c r="JMG286" s="732"/>
      <c r="JMH286" s="732"/>
      <c r="JMI286" s="732"/>
      <c r="JMJ286" s="732"/>
      <c r="JMK286" s="732"/>
      <c r="JML286" s="732"/>
      <c r="JMM286" s="732"/>
      <c r="JMN286" s="732"/>
      <c r="JMO286" s="733"/>
      <c r="JMP286" s="733"/>
      <c r="JMQ286" s="733"/>
      <c r="JMR286" s="733"/>
      <c r="JMS286" s="733"/>
      <c r="JMT286" s="732"/>
      <c r="JMU286" s="732"/>
      <c r="JMV286" s="733"/>
      <c r="JMW286" s="733"/>
      <c r="JMX286" s="732"/>
      <c r="JMY286" s="732"/>
      <c r="JMZ286" s="733"/>
      <c r="JNA286" s="733"/>
      <c r="JNB286" s="732"/>
      <c r="JNC286" s="732"/>
      <c r="JND286" s="732"/>
      <c r="JNE286" s="732"/>
      <c r="JNF286" s="732"/>
      <c r="JNG286" s="732"/>
      <c r="JNH286" s="732"/>
      <c r="JNI286" s="733"/>
      <c r="JNJ286" s="733"/>
      <c r="JNK286" s="732"/>
      <c r="JNL286" s="732"/>
      <c r="JNM286" s="733"/>
      <c r="JNN286" s="733"/>
      <c r="JNO286" s="732"/>
      <c r="JNP286" s="732"/>
      <c r="JNQ286" s="732"/>
      <c r="JNR286" s="732"/>
      <c r="JNS286" s="732"/>
      <c r="JNT286" s="731"/>
      <c r="JNU286" s="734"/>
      <c r="JNV286" s="732"/>
      <c r="JNW286" s="732"/>
      <c r="JNX286" s="732"/>
      <c r="JNY286" s="732"/>
      <c r="JNZ286" s="732"/>
      <c r="JOA286" s="732"/>
      <c r="JOB286" s="732"/>
      <c r="JOC286" s="735"/>
      <c r="JOD286" s="735"/>
      <c r="JOE286" s="735"/>
      <c r="JOF286" s="735"/>
      <c r="JOG286" s="735"/>
      <c r="JOH286" s="735"/>
      <c r="JOI286" s="735"/>
      <c r="JOJ286" s="735"/>
      <c r="JOK286" s="735"/>
      <c r="JOL286" s="735"/>
      <c r="JOM286" s="735"/>
      <c r="JON286" s="735"/>
      <c r="JOO286" s="735"/>
      <c r="JOP286" s="735"/>
      <c r="JOQ286" s="735"/>
      <c r="JOR286" s="735"/>
      <c r="JOS286" s="735"/>
      <c r="JOT286" s="735"/>
      <c r="JOU286" s="735"/>
      <c r="JOV286" s="735"/>
      <c r="JOW286" s="735"/>
      <c r="JOX286" s="735"/>
      <c r="JOY286" s="735"/>
      <c r="JOZ286" s="735"/>
      <c r="JPA286" s="735"/>
      <c r="JPB286" s="735"/>
      <c r="JPC286" s="735"/>
      <c r="JPD286" s="735"/>
      <c r="JPE286" s="735"/>
      <c r="JPF286" s="735"/>
      <c r="JPG286" s="735"/>
      <c r="JPH286" s="735"/>
      <c r="JPI286" s="735"/>
      <c r="JPJ286" s="735"/>
      <c r="JPK286" s="735"/>
      <c r="JPL286" s="735"/>
      <c r="JPM286" s="735"/>
      <c r="JPN286" s="735"/>
      <c r="JPO286" s="735"/>
      <c r="JPP286" s="735"/>
      <c r="JPQ286" s="735"/>
      <c r="JPR286" s="735"/>
      <c r="JPS286" s="735"/>
      <c r="JPT286" s="735"/>
      <c r="JPU286" s="732"/>
      <c r="JPV286" s="732"/>
      <c r="JPW286" s="732"/>
      <c r="JPX286" s="732"/>
      <c r="JPY286" s="732"/>
      <c r="JPZ286" s="732"/>
      <c r="JQA286" s="732"/>
      <c r="JQB286" s="732"/>
      <c r="JQC286" s="732"/>
      <c r="JQD286" s="732"/>
      <c r="JQE286" s="732"/>
      <c r="JQF286" s="732"/>
      <c r="JQG286" s="732"/>
      <c r="JQH286" s="732"/>
      <c r="JQI286" s="732"/>
      <c r="JQJ286" s="732"/>
      <c r="JQK286" s="732"/>
      <c r="JQL286" s="732"/>
      <c r="JQM286" s="732"/>
      <c r="JQN286" s="732"/>
      <c r="JQO286" s="732"/>
      <c r="JQP286" s="732"/>
      <c r="JQQ286" s="732"/>
      <c r="JQR286" s="732"/>
      <c r="JQS286" s="733"/>
      <c r="JQT286" s="733"/>
      <c r="JQU286" s="733"/>
      <c r="JQV286" s="733"/>
      <c r="JQW286" s="733"/>
      <c r="JQX286" s="732"/>
      <c r="JQY286" s="732"/>
      <c r="JQZ286" s="733"/>
      <c r="JRA286" s="733"/>
      <c r="JRB286" s="732"/>
      <c r="JRC286" s="732"/>
      <c r="JRD286" s="733"/>
      <c r="JRE286" s="733"/>
      <c r="JRF286" s="732"/>
      <c r="JRG286" s="732"/>
      <c r="JRH286" s="732"/>
      <c r="JRI286" s="732"/>
      <c r="JRJ286" s="732"/>
      <c r="JRK286" s="732"/>
      <c r="JRL286" s="732"/>
      <c r="JRM286" s="733"/>
      <c r="JRN286" s="733"/>
      <c r="JRO286" s="732"/>
      <c r="JRP286" s="732"/>
      <c r="JRQ286" s="733"/>
      <c r="JRR286" s="733"/>
      <c r="JRS286" s="732"/>
      <c r="JRT286" s="732"/>
      <c r="JRU286" s="732"/>
      <c r="JRV286" s="732"/>
      <c r="JRW286" s="732"/>
      <c r="JRX286" s="731"/>
      <c r="JRY286" s="734"/>
      <c r="JRZ286" s="732"/>
      <c r="JSA286" s="732"/>
      <c r="JSB286" s="732"/>
      <c r="JSC286" s="732"/>
      <c r="JSD286" s="732"/>
      <c r="JSE286" s="732"/>
      <c r="JSF286" s="732"/>
      <c r="JSG286" s="735"/>
      <c r="JSH286" s="735"/>
      <c r="JSI286" s="735"/>
      <c r="JSJ286" s="735"/>
      <c r="JSK286" s="735"/>
      <c r="JSL286" s="735"/>
      <c r="JSM286" s="735"/>
      <c r="JSN286" s="735"/>
      <c r="JSO286" s="735"/>
      <c r="JSP286" s="735"/>
      <c r="JSQ286" s="735"/>
      <c r="JSR286" s="735"/>
      <c r="JSS286" s="735"/>
      <c r="JST286" s="735"/>
      <c r="JSU286" s="735"/>
      <c r="JSV286" s="735"/>
      <c r="JSW286" s="735"/>
      <c r="JSX286" s="735"/>
      <c r="JSY286" s="735"/>
      <c r="JSZ286" s="735"/>
      <c r="JTA286" s="735"/>
      <c r="JTB286" s="735"/>
      <c r="JTC286" s="735"/>
      <c r="JTD286" s="735"/>
      <c r="JTE286" s="735"/>
      <c r="JTF286" s="735"/>
      <c r="JTG286" s="735"/>
      <c r="JTH286" s="735"/>
      <c r="JTI286" s="735"/>
      <c r="JTJ286" s="735"/>
      <c r="JTK286" s="735"/>
      <c r="JTL286" s="735"/>
      <c r="JTM286" s="735"/>
      <c r="JTN286" s="735"/>
      <c r="JTO286" s="735"/>
      <c r="JTP286" s="735"/>
      <c r="JTQ286" s="735"/>
      <c r="JTR286" s="735"/>
      <c r="JTS286" s="735"/>
      <c r="JTT286" s="735"/>
      <c r="JTU286" s="735"/>
      <c r="JTV286" s="735"/>
      <c r="JTW286" s="735"/>
      <c r="JTX286" s="735"/>
      <c r="JTY286" s="732"/>
      <c r="JTZ286" s="732"/>
      <c r="JUA286" s="732"/>
      <c r="JUB286" s="732"/>
      <c r="JUC286" s="732"/>
      <c r="JUD286" s="732"/>
      <c r="JUE286" s="732"/>
      <c r="JUF286" s="732"/>
      <c r="JUG286" s="732"/>
      <c r="JUH286" s="732"/>
      <c r="JUI286" s="732"/>
      <c r="JUJ286" s="732"/>
      <c r="JUK286" s="732"/>
      <c r="JUL286" s="732"/>
      <c r="JUM286" s="732"/>
      <c r="JUN286" s="732"/>
      <c r="JUO286" s="732"/>
      <c r="JUP286" s="732"/>
      <c r="JUQ286" s="732"/>
      <c r="JUR286" s="732"/>
      <c r="JUS286" s="732"/>
      <c r="JUT286" s="732"/>
      <c r="JUU286" s="732"/>
      <c r="JUV286" s="732"/>
      <c r="JUW286" s="733"/>
      <c r="JUX286" s="733"/>
      <c r="JUY286" s="733"/>
      <c r="JUZ286" s="733"/>
      <c r="JVA286" s="733"/>
      <c r="JVB286" s="732"/>
      <c r="JVC286" s="732"/>
      <c r="JVD286" s="733"/>
      <c r="JVE286" s="733"/>
      <c r="JVF286" s="732"/>
      <c r="JVG286" s="732"/>
      <c r="JVH286" s="733"/>
      <c r="JVI286" s="733"/>
      <c r="JVJ286" s="732"/>
      <c r="JVK286" s="732"/>
      <c r="JVL286" s="732"/>
      <c r="JVM286" s="732"/>
      <c r="JVN286" s="732"/>
      <c r="JVO286" s="732"/>
      <c r="JVP286" s="732"/>
      <c r="JVQ286" s="733"/>
      <c r="JVR286" s="733"/>
      <c r="JVS286" s="732"/>
      <c r="JVT286" s="732"/>
      <c r="JVU286" s="733"/>
      <c r="JVV286" s="733"/>
      <c r="JVW286" s="732"/>
      <c r="JVX286" s="732"/>
      <c r="JVY286" s="732"/>
      <c r="JVZ286" s="732"/>
      <c r="JWA286" s="732"/>
      <c r="JWB286" s="731"/>
      <c r="JWC286" s="734"/>
      <c r="JWD286" s="732"/>
      <c r="JWE286" s="732"/>
      <c r="JWF286" s="732"/>
      <c r="JWG286" s="732"/>
      <c r="JWH286" s="732"/>
      <c r="JWI286" s="732"/>
      <c r="JWJ286" s="732"/>
      <c r="JWK286" s="735"/>
      <c r="JWL286" s="735"/>
      <c r="JWM286" s="735"/>
      <c r="JWN286" s="735"/>
      <c r="JWO286" s="735"/>
      <c r="JWP286" s="735"/>
      <c r="JWQ286" s="735"/>
      <c r="JWR286" s="735"/>
      <c r="JWS286" s="735"/>
      <c r="JWT286" s="735"/>
      <c r="JWU286" s="735"/>
      <c r="JWV286" s="735"/>
      <c r="JWW286" s="735"/>
      <c r="JWX286" s="735"/>
      <c r="JWY286" s="735"/>
      <c r="JWZ286" s="735"/>
      <c r="JXA286" s="735"/>
      <c r="JXB286" s="735"/>
      <c r="JXC286" s="735"/>
      <c r="JXD286" s="735"/>
      <c r="JXE286" s="735"/>
      <c r="JXF286" s="735"/>
      <c r="JXG286" s="735"/>
      <c r="JXH286" s="735"/>
      <c r="JXI286" s="735"/>
      <c r="JXJ286" s="735"/>
      <c r="JXK286" s="735"/>
      <c r="JXL286" s="735"/>
      <c r="JXM286" s="735"/>
      <c r="JXN286" s="735"/>
      <c r="JXO286" s="735"/>
      <c r="JXP286" s="735"/>
      <c r="JXQ286" s="735"/>
      <c r="JXR286" s="735"/>
      <c r="JXS286" s="735"/>
      <c r="JXT286" s="735"/>
      <c r="JXU286" s="735"/>
      <c r="JXV286" s="735"/>
      <c r="JXW286" s="735"/>
      <c r="JXX286" s="735"/>
      <c r="JXY286" s="735"/>
      <c r="JXZ286" s="735"/>
      <c r="JYA286" s="735"/>
      <c r="JYB286" s="735"/>
      <c r="JYC286" s="732"/>
      <c r="JYD286" s="732"/>
      <c r="JYE286" s="732"/>
      <c r="JYF286" s="732"/>
      <c r="JYG286" s="732"/>
      <c r="JYH286" s="732"/>
      <c r="JYI286" s="732"/>
      <c r="JYJ286" s="732"/>
      <c r="JYK286" s="732"/>
      <c r="JYL286" s="732"/>
      <c r="JYM286" s="732"/>
      <c r="JYN286" s="732"/>
      <c r="JYO286" s="732"/>
      <c r="JYP286" s="732"/>
      <c r="JYQ286" s="732"/>
      <c r="JYR286" s="732"/>
      <c r="JYS286" s="732"/>
      <c r="JYT286" s="732"/>
      <c r="JYU286" s="732"/>
      <c r="JYV286" s="732"/>
      <c r="JYW286" s="732"/>
      <c r="JYX286" s="732"/>
      <c r="JYY286" s="732"/>
      <c r="JYZ286" s="732"/>
      <c r="JZA286" s="733"/>
      <c r="JZB286" s="733"/>
      <c r="JZC286" s="733"/>
      <c r="JZD286" s="733"/>
      <c r="JZE286" s="733"/>
      <c r="JZF286" s="732"/>
      <c r="JZG286" s="732"/>
      <c r="JZH286" s="733"/>
      <c r="JZI286" s="733"/>
      <c r="JZJ286" s="732"/>
      <c r="JZK286" s="732"/>
      <c r="JZL286" s="733"/>
      <c r="JZM286" s="733"/>
      <c r="JZN286" s="732"/>
      <c r="JZO286" s="732"/>
      <c r="JZP286" s="732"/>
      <c r="JZQ286" s="732"/>
      <c r="JZR286" s="732"/>
      <c r="JZS286" s="732"/>
      <c r="JZT286" s="732"/>
      <c r="JZU286" s="733"/>
      <c r="JZV286" s="733"/>
      <c r="JZW286" s="732"/>
      <c r="JZX286" s="732"/>
      <c r="JZY286" s="733"/>
      <c r="JZZ286" s="733"/>
      <c r="KAA286" s="732"/>
      <c r="KAB286" s="732"/>
      <c r="KAC286" s="732"/>
      <c r="KAD286" s="732"/>
      <c r="KAE286" s="732"/>
      <c r="KAF286" s="731"/>
      <c r="KAG286" s="734"/>
      <c r="KAH286" s="732"/>
      <c r="KAI286" s="732"/>
      <c r="KAJ286" s="732"/>
      <c r="KAK286" s="732"/>
      <c r="KAL286" s="732"/>
      <c r="KAM286" s="732"/>
      <c r="KAN286" s="732"/>
      <c r="KAO286" s="735"/>
      <c r="KAP286" s="735"/>
      <c r="KAQ286" s="735"/>
      <c r="KAR286" s="735"/>
      <c r="KAS286" s="735"/>
      <c r="KAT286" s="735"/>
      <c r="KAU286" s="735"/>
      <c r="KAV286" s="735"/>
      <c r="KAW286" s="735"/>
      <c r="KAX286" s="735"/>
      <c r="KAY286" s="735"/>
      <c r="KAZ286" s="735"/>
      <c r="KBA286" s="735"/>
      <c r="KBB286" s="735"/>
      <c r="KBC286" s="735"/>
      <c r="KBD286" s="735"/>
      <c r="KBE286" s="735"/>
      <c r="KBF286" s="735"/>
      <c r="KBG286" s="735"/>
      <c r="KBH286" s="735"/>
      <c r="KBI286" s="735"/>
      <c r="KBJ286" s="735"/>
      <c r="KBK286" s="735"/>
      <c r="KBL286" s="735"/>
      <c r="KBM286" s="735"/>
      <c r="KBN286" s="735"/>
      <c r="KBO286" s="735"/>
      <c r="KBP286" s="735"/>
      <c r="KBQ286" s="735"/>
      <c r="KBR286" s="735"/>
      <c r="KBS286" s="735"/>
      <c r="KBT286" s="735"/>
      <c r="KBU286" s="735"/>
      <c r="KBV286" s="735"/>
      <c r="KBW286" s="735"/>
      <c r="KBX286" s="735"/>
      <c r="KBY286" s="735"/>
      <c r="KBZ286" s="735"/>
      <c r="KCA286" s="735"/>
      <c r="KCB286" s="735"/>
      <c r="KCC286" s="735"/>
      <c r="KCD286" s="735"/>
      <c r="KCE286" s="735"/>
      <c r="KCF286" s="735"/>
      <c r="KCG286" s="732"/>
      <c r="KCH286" s="732"/>
      <c r="KCI286" s="732"/>
      <c r="KCJ286" s="732"/>
      <c r="KCK286" s="732"/>
      <c r="KCL286" s="732"/>
      <c r="KCM286" s="732"/>
      <c r="KCN286" s="732"/>
      <c r="KCO286" s="732"/>
      <c r="KCP286" s="732"/>
      <c r="KCQ286" s="732"/>
      <c r="KCR286" s="732"/>
      <c r="KCS286" s="732"/>
      <c r="KCT286" s="732"/>
      <c r="KCU286" s="732"/>
      <c r="KCV286" s="732"/>
      <c r="KCW286" s="732"/>
      <c r="KCX286" s="732"/>
      <c r="KCY286" s="732"/>
      <c r="KCZ286" s="732"/>
      <c r="KDA286" s="732"/>
      <c r="KDB286" s="732"/>
      <c r="KDC286" s="732"/>
      <c r="KDD286" s="732"/>
      <c r="KDE286" s="733"/>
      <c r="KDF286" s="733"/>
      <c r="KDG286" s="733"/>
      <c r="KDH286" s="733"/>
      <c r="KDI286" s="733"/>
      <c r="KDJ286" s="732"/>
      <c r="KDK286" s="732"/>
      <c r="KDL286" s="733"/>
      <c r="KDM286" s="733"/>
      <c r="KDN286" s="732"/>
      <c r="KDO286" s="732"/>
      <c r="KDP286" s="733"/>
      <c r="KDQ286" s="733"/>
      <c r="KDR286" s="732"/>
      <c r="KDS286" s="732"/>
      <c r="KDT286" s="732"/>
      <c r="KDU286" s="732"/>
      <c r="KDV286" s="732"/>
      <c r="KDW286" s="732"/>
      <c r="KDX286" s="732"/>
      <c r="KDY286" s="733"/>
      <c r="KDZ286" s="733"/>
      <c r="KEA286" s="732"/>
      <c r="KEB286" s="732"/>
      <c r="KEC286" s="733"/>
      <c r="KED286" s="733"/>
      <c r="KEE286" s="732"/>
      <c r="KEF286" s="732"/>
      <c r="KEG286" s="732"/>
      <c r="KEH286" s="732"/>
      <c r="KEI286" s="732"/>
      <c r="KEJ286" s="731"/>
      <c r="KEK286" s="734"/>
      <c r="KEL286" s="732"/>
      <c r="KEM286" s="732"/>
      <c r="KEN286" s="732"/>
      <c r="KEO286" s="732"/>
      <c r="KEP286" s="732"/>
      <c r="KEQ286" s="732"/>
      <c r="KER286" s="732"/>
      <c r="KES286" s="735"/>
      <c r="KET286" s="735"/>
      <c r="KEU286" s="735"/>
      <c r="KEV286" s="735"/>
      <c r="KEW286" s="735"/>
      <c r="KEX286" s="735"/>
      <c r="KEY286" s="735"/>
      <c r="KEZ286" s="735"/>
      <c r="KFA286" s="735"/>
      <c r="KFB286" s="735"/>
      <c r="KFC286" s="735"/>
      <c r="KFD286" s="735"/>
      <c r="KFE286" s="735"/>
      <c r="KFF286" s="735"/>
      <c r="KFG286" s="735"/>
      <c r="KFH286" s="735"/>
      <c r="KFI286" s="735"/>
      <c r="KFJ286" s="735"/>
      <c r="KFK286" s="735"/>
      <c r="KFL286" s="735"/>
      <c r="KFM286" s="735"/>
      <c r="KFN286" s="735"/>
      <c r="KFO286" s="735"/>
      <c r="KFP286" s="735"/>
      <c r="KFQ286" s="735"/>
      <c r="KFR286" s="735"/>
      <c r="KFS286" s="735"/>
      <c r="KFT286" s="735"/>
      <c r="KFU286" s="735"/>
      <c r="KFV286" s="735"/>
      <c r="KFW286" s="735"/>
      <c r="KFX286" s="735"/>
      <c r="KFY286" s="735"/>
      <c r="KFZ286" s="735"/>
      <c r="KGA286" s="735"/>
      <c r="KGB286" s="735"/>
      <c r="KGC286" s="735"/>
      <c r="KGD286" s="735"/>
      <c r="KGE286" s="735"/>
      <c r="KGF286" s="735"/>
      <c r="KGG286" s="735"/>
      <c r="KGH286" s="735"/>
      <c r="KGI286" s="735"/>
      <c r="KGJ286" s="735"/>
      <c r="KGK286" s="732"/>
      <c r="KGL286" s="732"/>
      <c r="KGM286" s="732"/>
      <c r="KGN286" s="732"/>
      <c r="KGO286" s="732"/>
      <c r="KGP286" s="732"/>
      <c r="KGQ286" s="732"/>
      <c r="KGR286" s="732"/>
      <c r="KGS286" s="732"/>
      <c r="KGT286" s="732"/>
      <c r="KGU286" s="732"/>
      <c r="KGV286" s="732"/>
      <c r="KGW286" s="732"/>
      <c r="KGX286" s="732"/>
      <c r="KGY286" s="732"/>
      <c r="KGZ286" s="732"/>
      <c r="KHA286" s="732"/>
      <c r="KHB286" s="732"/>
      <c r="KHC286" s="732"/>
      <c r="KHD286" s="732"/>
      <c r="KHE286" s="732"/>
      <c r="KHF286" s="732"/>
      <c r="KHG286" s="732"/>
      <c r="KHH286" s="732"/>
      <c r="KHI286" s="733"/>
      <c r="KHJ286" s="733"/>
      <c r="KHK286" s="733"/>
      <c r="KHL286" s="733"/>
      <c r="KHM286" s="733"/>
      <c r="KHN286" s="732"/>
      <c r="KHO286" s="732"/>
      <c r="KHP286" s="733"/>
      <c r="KHQ286" s="733"/>
      <c r="KHR286" s="732"/>
      <c r="KHS286" s="732"/>
      <c r="KHT286" s="733"/>
      <c r="KHU286" s="733"/>
      <c r="KHV286" s="732"/>
      <c r="KHW286" s="732"/>
      <c r="KHX286" s="732"/>
      <c r="KHY286" s="732"/>
      <c r="KHZ286" s="732"/>
      <c r="KIA286" s="732"/>
      <c r="KIB286" s="732"/>
      <c r="KIC286" s="733"/>
      <c r="KID286" s="733"/>
      <c r="KIE286" s="732"/>
      <c r="KIF286" s="732"/>
      <c r="KIG286" s="733"/>
      <c r="KIH286" s="733"/>
      <c r="KII286" s="732"/>
      <c r="KIJ286" s="732"/>
      <c r="KIK286" s="732"/>
      <c r="KIL286" s="732"/>
      <c r="KIM286" s="732"/>
      <c r="KIN286" s="731"/>
      <c r="KIO286" s="734"/>
      <c r="KIP286" s="732"/>
      <c r="KIQ286" s="732"/>
      <c r="KIR286" s="732"/>
      <c r="KIS286" s="732"/>
      <c r="KIT286" s="732"/>
      <c r="KIU286" s="732"/>
      <c r="KIV286" s="732"/>
      <c r="KIW286" s="735"/>
      <c r="KIX286" s="735"/>
      <c r="KIY286" s="735"/>
      <c r="KIZ286" s="735"/>
      <c r="KJA286" s="735"/>
      <c r="KJB286" s="735"/>
      <c r="KJC286" s="735"/>
      <c r="KJD286" s="735"/>
      <c r="KJE286" s="735"/>
      <c r="KJF286" s="735"/>
      <c r="KJG286" s="735"/>
      <c r="KJH286" s="735"/>
      <c r="KJI286" s="735"/>
      <c r="KJJ286" s="735"/>
      <c r="KJK286" s="735"/>
      <c r="KJL286" s="735"/>
      <c r="KJM286" s="735"/>
      <c r="KJN286" s="735"/>
      <c r="KJO286" s="735"/>
      <c r="KJP286" s="735"/>
      <c r="KJQ286" s="735"/>
      <c r="KJR286" s="735"/>
      <c r="KJS286" s="735"/>
      <c r="KJT286" s="735"/>
      <c r="KJU286" s="735"/>
      <c r="KJV286" s="735"/>
      <c r="KJW286" s="735"/>
      <c r="KJX286" s="735"/>
      <c r="KJY286" s="735"/>
      <c r="KJZ286" s="735"/>
      <c r="KKA286" s="735"/>
      <c r="KKB286" s="735"/>
      <c r="KKC286" s="735"/>
      <c r="KKD286" s="735"/>
      <c r="KKE286" s="735"/>
      <c r="KKF286" s="735"/>
      <c r="KKG286" s="735"/>
      <c r="KKH286" s="735"/>
      <c r="KKI286" s="735"/>
      <c r="KKJ286" s="735"/>
      <c r="KKK286" s="735"/>
      <c r="KKL286" s="735"/>
      <c r="KKM286" s="735"/>
      <c r="KKN286" s="735"/>
      <c r="KKO286" s="732"/>
      <c r="KKP286" s="732"/>
      <c r="KKQ286" s="732"/>
      <c r="KKR286" s="732"/>
      <c r="KKS286" s="732"/>
      <c r="KKT286" s="732"/>
      <c r="KKU286" s="732"/>
      <c r="KKV286" s="732"/>
      <c r="KKW286" s="732"/>
      <c r="KKX286" s="732"/>
      <c r="KKY286" s="732"/>
      <c r="KKZ286" s="732"/>
      <c r="KLA286" s="732"/>
      <c r="KLB286" s="732"/>
      <c r="KLC286" s="732"/>
      <c r="KLD286" s="732"/>
      <c r="KLE286" s="732"/>
      <c r="KLF286" s="732"/>
      <c r="KLG286" s="732"/>
      <c r="KLH286" s="732"/>
      <c r="KLI286" s="732"/>
      <c r="KLJ286" s="732"/>
      <c r="KLK286" s="732"/>
      <c r="KLL286" s="732"/>
      <c r="KLM286" s="733"/>
      <c r="KLN286" s="733"/>
      <c r="KLO286" s="733"/>
      <c r="KLP286" s="733"/>
      <c r="KLQ286" s="733"/>
      <c r="KLR286" s="732"/>
      <c r="KLS286" s="732"/>
      <c r="KLT286" s="733"/>
      <c r="KLU286" s="733"/>
      <c r="KLV286" s="732"/>
      <c r="KLW286" s="732"/>
      <c r="KLX286" s="733"/>
      <c r="KLY286" s="733"/>
      <c r="KLZ286" s="732"/>
      <c r="KMA286" s="732"/>
      <c r="KMB286" s="732"/>
      <c r="KMC286" s="732"/>
      <c r="KMD286" s="732"/>
      <c r="KME286" s="732"/>
      <c r="KMF286" s="732"/>
      <c r="KMG286" s="733"/>
      <c r="KMH286" s="733"/>
      <c r="KMI286" s="732"/>
      <c r="KMJ286" s="732"/>
      <c r="KMK286" s="733"/>
      <c r="KML286" s="733"/>
      <c r="KMM286" s="732"/>
      <c r="KMN286" s="732"/>
      <c r="KMO286" s="732"/>
      <c r="KMP286" s="732"/>
      <c r="KMQ286" s="732"/>
      <c r="KMR286" s="731"/>
      <c r="KMS286" s="734"/>
      <c r="KMT286" s="732"/>
      <c r="KMU286" s="732"/>
      <c r="KMV286" s="732"/>
      <c r="KMW286" s="732"/>
      <c r="KMX286" s="732"/>
      <c r="KMY286" s="732"/>
      <c r="KMZ286" s="732"/>
      <c r="KNA286" s="735"/>
      <c r="KNB286" s="735"/>
      <c r="KNC286" s="735"/>
      <c r="KND286" s="735"/>
      <c r="KNE286" s="735"/>
      <c r="KNF286" s="735"/>
      <c r="KNG286" s="735"/>
      <c r="KNH286" s="735"/>
      <c r="KNI286" s="735"/>
      <c r="KNJ286" s="735"/>
      <c r="KNK286" s="735"/>
      <c r="KNL286" s="735"/>
      <c r="KNM286" s="735"/>
      <c r="KNN286" s="735"/>
      <c r="KNO286" s="735"/>
      <c r="KNP286" s="735"/>
      <c r="KNQ286" s="735"/>
      <c r="KNR286" s="735"/>
      <c r="KNS286" s="735"/>
      <c r="KNT286" s="735"/>
      <c r="KNU286" s="735"/>
      <c r="KNV286" s="735"/>
      <c r="KNW286" s="735"/>
      <c r="KNX286" s="735"/>
      <c r="KNY286" s="735"/>
      <c r="KNZ286" s="735"/>
      <c r="KOA286" s="735"/>
      <c r="KOB286" s="735"/>
      <c r="KOC286" s="735"/>
      <c r="KOD286" s="735"/>
      <c r="KOE286" s="735"/>
      <c r="KOF286" s="735"/>
      <c r="KOG286" s="735"/>
      <c r="KOH286" s="735"/>
      <c r="KOI286" s="735"/>
      <c r="KOJ286" s="735"/>
      <c r="KOK286" s="735"/>
      <c r="KOL286" s="735"/>
      <c r="KOM286" s="735"/>
      <c r="KON286" s="735"/>
      <c r="KOO286" s="735"/>
      <c r="KOP286" s="735"/>
      <c r="KOQ286" s="735"/>
      <c r="KOR286" s="735"/>
      <c r="KOS286" s="732"/>
      <c r="KOT286" s="732"/>
      <c r="KOU286" s="732"/>
      <c r="KOV286" s="732"/>
      <c r="KOW286" s="732"/>
      <c r="KOX286" s="732"/>
      <c r="KOY286" s="732"/>
      <c r="KOZ286" s="732"/>
      <c r="KPA286" s="732"/>
      <c r="KPB286" s="732"/>
      <c r="KPC286" s="732"/>
      <c r="KPD286" s="732"/>
      <c r="KPE286" s="732"/>
      <c r="KPF286" s="732"/>
      <c r="KPG286" s="732"/>
      <c r="KPH286" s="732"/>
      <c r="KPI286" s="732"/>
      <c r="KPJ286" s="732"/>
      <c r="KPK286" s="732"/>
      <c r="KPL286" s="732"/>
      <c r="KPM286" s="732"/>
      <c r="KPN286" s="732"/>
      <c r="KPO286" s="732"/>
      <c r="KPP286" s="732"/>
      <c r="KPQ286" s="733"/>
      <c r="KPR286" s="733"/>
      <c r="KPS286" s="733"/>
      <c r="KPT286" s="733"/>
      <c r="KPU286" s="733"/>
      <c r="KPV286" s="732"/>
      <c r="KPW286" s="732"/>
      <c r="KPX286" s="733"/>
      <c r="KPY286" s="733"/>
      <c r="KPZ286" s="732"/>
      <c r="KQA286" s="732"/>
      <c r="KQB286" s="733"/>
      <c r="KQC286" s="733"/>
      <c r="KQD286" s="732"/>
      <c r="KQE286" s="732"/>
      <c r="KQF286" s="732"/>
      <c r="KQG286" s="732"/>
      <c r="KQH286" s="732"/>
      <c r="KQI286" s="732"/>
      <c r="KQJ286" s="732"/>
      <c r="KQK286" s="733"/>
      <c r="KQL286" s="733"/>
      <c r="KQM286" s="732"/>
      <c r="KQN286" s="732"/>
      <c r="KQO286" s="733"/>
      <c r="KQP286" s="733"/>
      <c r="KQQ286" s="732"/>
      <c r="KQR286" s="732"/>
      <c r="KQS286" s="732"/>
      <c r="KQT286" s="732"/>
      <c r="KQU286" s="732"/>
      <c r="KQV286" s="731"/>
      <c r="KQW286" s="734"/>
      <c r="KQX286" s="732"/>
      <c r="KQY286" s="732"/>
      <c r="KQZ286" s="732"/>
      <c r="KRA286" s="732"/>
      <c r="KRB286" s="732"/>
      <c r="KRC286" s="732"/>
      <c r="KRD286" s="732"/>
      <c r="KRE286" s="735"/>
      <c r="KRF286" s="735"/>
      <c r="KRG286" s="735"/>
      <c r="KRH286" s="735"/>
      <c r="KRI286" s="735"/>
      <c r="KRJ286" s="735"/>
      <c r="KRK286" s="735"/>
      <c r="KRL286" s="735"/>
      <c r="KRM286" s="735"/>
      <c r="KRN286" s="735"/>
      <c r="KRO286" s="735"/>
      <c r="KRP286" s="735"/>
      <c r="KRQ286" s="735"/>
      <c r="KRR286" s="735"/>
      <c r="KRS286" s="735"/>
      <c r="KRT286" s="735"/>
      <c r="KRU286" s="735"/>
      <c r="KRV286" s="735"/>
      <c r="KRW286" s="735"/>
      <c r="KRX286" s="735"/>
      <c r="KRY286" s="735"/>
      <c r="KRZ286" s="735"/>
      <c r="KSA286" s="735"/>
      <c r="KSB286" s="735"/>
      <c r="KSC286" s="735"/>
      <c r="KSD286" s="735"/>
      <c r="KSE286" s="735"/>
      <c r="KSF286" s="735"/>
      <c r="KSG286" s="735"/>
      <c r="KSH286" s="735"/>
      <c r="KSI286" s="735"/>
      <c r="KSJ286" s="735"/>
      <c r="KSK286" s="735"/>
      <c r="KSL286" s="735"/>
      <c r="KSM286" s="735"/>
      <c r="KSN286" s="735"/>
      <c r="KSO286" s="735"/>
      <c r="KSP286" s="735"/>
      <c r="KSQ286" s="735"/>
      <c r="KSR286" s="735"/>
      <c r="KSS286" s="735"/>
      <c r="KST286" s="735"/>
      <c r="KSU286" s="735"/>
      <c r="KSV286" s="735"/>
      <c r="KSW286" s="732"/>
      <c r="KSX286" s="732"/>
      <c r="KSY286" s="732"/>
      <c r="KSZ286" s="732"/>
      <c r="KTA286" s="732"/>
      <c r="KTB286" s="732"/>
      <c r="KTC286" s="732"/>
      <c r="KTD286" s="732"/>
      <c r="KTE286" s="732"/>
      <c r="KTF286" s="732"/>
      <c r="KTG286" s="732"/>
      <c r="KTH286" s="732"/>
      <c r="KTI286" s="732"/>
      <c r="KTJ286" s="732"/>
      <c r="KTK286" s="732"/>
      <c r="KTL286" s="732"/>
      <c r="KTM286" s="732"/>
      <c r="KTN286" s="732"/>
      <c r="KTO286" s="732"/>
      <c r="KTP286" s="732"/>
      <c r="KTQ286" s="732"/>
      <c r="KTR286" s="732"/>
      <c r="KTS286" s="732"/>
      <c r="KTT286" s="732"/>
      <c r="KTU286" s="733"/>
      <c r="KTV286" s="733"/>
      <c r="KTW286" s="733"/>
      <c r="KTX286" s="733"/>
      <c r="KTY286" s="733"/>
      <c r="KTZ286" s="732"/>
      <c r="KUA286" s="732"/>
      <c r="KUB286" s="733"/>
      <c r="KUC286" s="733"/>
      <c r="KUD286" s="732"/>
      <c r="KUE286" s="732"/>
      <c r="KUF286" s="733"/>
      <c r="KUG286" s="733"/>
      <c r="KUH286" s="732"/>
      <c r="KUI286" s="732"/>
      <c r="KUJ286" s="732"/>
      <c r="KUK286" s="732"/>
      <c r="KUL286" s="732"/>
      <c r="KUM286" s="732"/>
      <c r="KUN286" s="732"/>
      <c r="KUO286" s="733"/>
      <c r="KUP286" s="733"/>
      <c r="KUQ286" s="732"/>
      <c r="KUR286" s="732"/>
      <c r="KUS286" s="733"/>
      <c r="KUT286" s="733"/>
      <c r="KUU286" s="732"/>
      <c r="KUV286" s="732"/>
      <c r="KUW286" s="732"/>
      <c r="KUX286" s="732"/>
      <c r="KUY286" s="732"/>
      <c r="KUZ286" s="731"/>
      <c r="KVA286" s="734"/>
      <c r="KVB286" s="732"/>
      <c r="KVC286" s="732"/>
      <c r="KVD286" s="732"/>
      <c r="KVE286" s="732"/>
      <c r="KVF286" s="732"/>
      <c r="KVG286" s="732"/>
      <c r="KVH286" s="732"/>
      <c r="KVI286" s="735"/>
      <c r="KVJ286" s="735"/>
      <c r="KVK286" s="735"/>
      <c r="KVL286" s="735"/>
      <c r="KVM286" s="735"/>
      <c r="KVN286" s="735"/>
      <c r="KVO286" s="735"/>
      <c r="KVP286" s="735"/>
      <c r="KVQ286" s="735"/>
      <c r="KVR286" s="735"/>
      <c r="KVS286" s="735"/>
      <c r="KVT286" s="735"/>
      <c r="KVU286" s="735"/>
      <c r="KVV286" s="735"/>
      <c r="KVW286" s="735"/>
      <c r="KVX286" s="735"/>
      <c r="KVY286" s="735"/>
      <c r="KVZ286" s="735"/>
      <c r="KWA286" s="735"/>
      <c r="KWB286" s="735"/>
      <c r="KWC286" s="735"/>
      <c r="KWD286" s="735"/>
      <c r="KWE286" s="735"/>
      <c r="KWF286" s="735"/>
      <c r="KWG286" s="735"/>
      <c r="KWH286" s="735"/>
      <c r="KWI286" s="735"/>
      <c r="KWJ286" s="735"/>
      <c r="KWK286" s="735"/>
      <c r="KWL286" s="735"/>
      <c r="KWM286" s="735"/>
      <c r="KWN286" s="735"/>
      <c r="KWO286" s="735"/>
      <c r="KWP286" s="735"/>
      <c r="KWQ286" s="735"/>
      <c r="KWR286" s="735"/>
      <c r="KWS286" s="735"/>
      <c r="KWT286" s="735"/>
      <c r="KWU286" s="735"/>
      <c r="KWV286" s="735"/>
      <c r="KWW286" s="735"/>
      <c r="KWX286" s="735"/>
      <c r="KWY286" s="735"/>
      <c r="KWZ286" s="735"/>
      <c r="KXA286" s="732"/>
      <c r="KXB286" s="732"/>
      <c r="KXC286" s="732"/>
      <c r="KXD286" s="732"/>
      <c r="KXE286" s="732"/>
      <c r="KXF286" s="732"/>
      <c r="KXG286" s="732"/>
      <c r="KXH286" s="732"/>
      <c r="KXI286" s="732"/>
      <c r="KXJ286" s="732"/>
      <c r="KXK286" s="732"/>
      <c r="KXL286" s="732"/>
      <c r="KXM286" s="732"/>
      <c r="KXN286" s="732"/>
      <c r="KXO286" s="732"/>
      <c r="KXP286" s="732"/>
      <c r="KXQ286" s="732"/>
      <c r="KXR286" s="732"/>
      <c r="KXS286" s="732"/>
      <c r="KXT286" s="732"/>
      <c r="KXU286" s="732"/>
      <c r="KXV286" s="732"/>
      <c r="KXW286" s="732"/>
      <c r="KXX286" s="732"/>
      <c r="KXY286" s="733"/>
      <c r="KXZ286" s="733"/>
      <c r="KYA286" s="733"/>
      <c r="KYB286" s="733"/>
      <c r="KYC286" s="733"/>
      <c r="KYD286" s="732"/>
      <c r="KYE286" s="732"/>
      <c r="KYF286" s="733"/>
      <c r="KYG286" s="733"/>
      <c r="KYH286" s="732"/>
      <c r="KYI286" s="732"/>
      <c r="KYJ286" s="733"/>
      <c r="KYK286" s="733"/>
      <c r="KYL286" s="732"/>
      <c r="KYM286" s="732"/>
      <c r="KYN286" s="732"/>
      <c r="KYO286" s="732"/>
      <c r="KYP286" s="732"/>
      <c r="KYQ286" s="732"/>
      <c r="KYR286" s="732"/>
      <c r="KYS286" s="733"/>
      <c r="KYT286" s="733"/>
      <c r="KYU286" s="732"/>
      <c r="KYV286" s="732"/>
      <c r="KYW286" s="733"/>
      <c r="KYX286" s="733"/>
      <c r="KYY286" s="732"/>
      <c r="KYZ286" s="732"/>
      <c r="KZA286" s="732"/>
      <c r="KZB286" s="732"/>
      <c r="KZC286" s="732"/>
      <c r="KZD286" s="731"/>
      <c r="KZE286" s="734"/>
      <c r="KZF286" s="732"/>
      <c r="KZG286" s="732"/>
      <c r="KZH286" s="732"/>
      <c r="KZI286" s="732"/>
      <c r="KZJ286" s="732"/>
      <c r="KZK286" s="732"/>
      <c r="KZL286" s="732"/>
      <c r="KZM286" s="735"/>
      <c r="KZN286" s="735"/>
      <c r="KZO286" s="735"/>
      <c r="KZP286" s="735"/>
      <c r="KZQ286" s="735"/>
      <c r="KZR286" s="735"/>
      <c r="KZS286" s="735"/>
      <c r="KZT286" s="735"/>
      <c r="KZU286" s="735"/>
      <c r="KZV286" s="735"/>
      <c r="KZW286" s="735"/>
      <c r="KZX286" s="735"/>
      <c r="KZY286" s="735"/>
      <c r="KZZ286" s="735"/>
      <c r="LAA286" s="735"/>
      <c r="LAB286" s="735"/>
      <c r="LAC286" s="735"/>
      <c r="LAD286" s="735"/>
      <c r="LAE286" s="735"/>
      <c r="LAF286" s="735"/>
      <c r="LAG286" s="735"/>
      <c r="LAH286" s="735"/>
      <c r="LAI286" s="735"/>
      <c r="LAJ286" s="735"/>
      <c r="LAK286" s="735"/>
      <c r="LAL286" s="735"/>
      <c r="LAM286" s="735"/>
      <c r="LAN286" s="735"/>
      <c r="LAO286" s="735"/>
      <c r="LAP286" s="735"/>
      <c r="LAQ286" s="735"/>
      <c r="LAR286" s="735"/>
      <c r="LAS286" s="735"/>
      <c r="LAT286" s="735"/>
      <c r="LAU286" s="735"/>
      <c r="LAV286" s="735"/>
      <c r="LAW286" s="735"/>
      <c r="LAX286" s="735"/>
      <c r="LAY286" s="735"/>
      <c r="LAZ286" s="735"/>
      <c r="LBA286" s="735"/>
      <c r="LBB286" s="735"/>
      <c r="LBC286" s="735"/>
      <c r="LBD286" s="735"/>
      <c r="LBE286" s="732"/>
      <c r="LBF286" s="732"/>
      <c r="LBG286" s="732"/>
      <c r="LBH286" s="732"/>
      <c r="LBI286" s="732"/>
      <c r="LBJ286" s="732"/>
      <c r="LBK286" s="732"/>
      <c r="LBL286" s="732"/>
      <c r="LBM286" s="732"/>
      <c r="LBN286" s="732"/>
      <c r="LBO286" s="732"/>
      <c r="LBP286" s="732"/>
      <c r="LBQ286" s="732"/>
      <c r="LBR286" s="732"/>
      <c r="LBS286" s="732"/>
      <c r="LBT286" s="732"/>
      <c r="LBU286" s="732"/>
      <c r="LBV286" s="732"/>
      <c r="LBW286" s="732"/>
      <c r="LBX286" s="732"/>
      <c r="LBY286" s="732"/>
      <c r="LBZ286" s="732"/>
      <c r="LCA286" s="732"/>
      <c r="LCB286" s="732"/>
      <c r="LCC286" s="733"/>
      <c r="LCD286" s="733"/>
      <c r="LCE286" s="733"/>
      <c r="LCF286" s="733"/>
      <c r="LCG286" s="733"/>
      <c r="LCH286" s="732"/>
      <c r="LCI286" s="732"/>
      <c r="LCJ286" s="733"/>
      <c r="LCK286" s="733"/>
      <c r="LCL286" s="732"/>
      <c r="LCM286" s="732"/>
      <c r="LCN286" s="733"/>
      <c r="LCO286" s="733"/>
      <c r="LCP286" s="732"/>
      <c r="LCQ286" s="732"/>
      <c r="LCR286" s="732"/>
      <c r="LCS286" s="732"/>
      <c r="LCT286" s="732"/>
      <c r="LCU286" s="732"/>
      <c r="LCV286" s="732"/>
      <c r="LCW286" s="733"/>
      <c r="LCX286" s="733"/>
      <c r="LCY286" s="732"/>
      <c r="LCZ286" s="732"/>
      <c r="LDA286" s="733"/>
      <c r="LDB286" s="733"/>
      <c r="LDC286" s="732"/>
      <c r="LDD286" s="732"/>
      <c r="LDE286" s="732"/>
      <c r="LDF286" s="732"/>
      <c r="LDG286" s="732"/>
      <c r="LDH286" s="731"/>
      <c r="LDI286" s="734"/>
      <c r="LDJ286" s="732"/>
      <c r="LDK286" s="732"/>
      <c r="LDL286" s="732"/>
      <c r="LDM286" s="732"/>
      <c r="LDN286" s="732"/>
      <c r="LDO286" s="732"/>
      <c r="LDP286" s="732"/>
      <c r="LDQ286" s="735"/>
      <c r="LDR286" s="735"/>
      <c r="LDS286" s="735"/>
      <c r="LDT286" s="735"/>
      <c r="LDU286" s="735"/>
      <c r="LDV286" s="735"/>
      <c r="LDW286" s="735"/>
      <c r="LDX286" s="735"/>
      <c r="LDY286" s="735"/>
      <c r="LDZ286" s="735"/>
      <c r="LEA286" s="735"/>
      <c r="LEB286" s="735"/>
      <c r="LEC286" s="735"/>
      <c r="LED286" s="735"/>
      <c r="LEE286" s="735"/>
      <c r="LEF286" s="735"/>
      <c r="LEG286" s="735"/>
      <c r="LEH286" s="735"/>
      <c r="LEI286" s="735"/>
      <c r="LEJ286" s="735"/>
      <c r="LEK286" s="735"/>
      <c r="LEL286" s="735"/>
      <c r="LEM286" s="735"/>
      <c r="LEN286" s="735"/>
      <c r="LEO286" s="735"/>
      <c r="LEP286" s="735"/>
      <c r="LEQ286" s="735"/>
      <c r="LER286" s="735"/>
      <c r="LES286" s="735"/>
      <c r="LET286" s="735"/>
      <c r="LEU286" s="735"/>
      <c r="LEV286" s="735"/>
      <c r="LEW286" s="735"/>
      <c r="LEX286" s="735"/>
      <c r="LEY286" s="735"/>
      <c r="LEZ286" s="735"/>
      <c r="LFA286" s="735"/>
      <c r="LFB286" s="735"/>
      <c r="LFC286" s="735"/>
      <c r="LFD286" s="735"/>
      <c r="LFE286" s="735"/>
      <c r="LFF286" s="735"/>
      <c r="LFG286" s="735"/>
      <c r="LFH286" s="735"/>
      <c r="LFI286" s="732"/>
      <c r="LFJ286" s="732"/>
      <c r="LFK286" s="732"/>
      <c r="LFL286" s="732"/>
      <c r="LFM286" s="732"/>
      <c r="LFN286" s="732"/>
      <c r="LFO286" s="732"/>
      <c r="LFP286" s="732"/>
      <c r="LFQ286" s="732"/>
      <c r="LFR286" s="732"/>
      <c r="LFS286" s="732"/>
      <c r="LFT286" s="732"/>
      <c r="LFU286" s="732"/>
      <c r="LFV286" s="732"/>
      <c r="LFW286" s="732"/>
      <c r="LFX286" s="732"/>
      <c r="LFY286" s="732"/>
      <c r="LFZ286" s="732"/>
      <c r="LGA286" s="732"/>
      <c r="LGB286" s="732"/>
      <c r="LGC286" s="732"/>
      <c r="LGD286" s="732"/>
      <c r="LGE286" s="732"/>
      <c r="LGF286" s="732"/>
      <c r="LGG286" s="733"/>
      <c r="LGH286" s="733"/>
      <c r="LGI286" s="733"/>
      <c r="LGJ286" s="733"/>
      <c r="LGK286" s="733"/>
      <c r="LGL286" s="732"/>
      <c r="LGM286" s="732"/>
      <c r="LGN286" s="733"/>
      <c r="LGO286" s="733"/>
      <c r="LGP286" s="732"/>
      <c r="LGQ286" s="732"/>
      <c r="LGR286" s="733"/>
      <c r="LGS286" s="733"/>
      <c r="LGT286" s="732"/>
      <c r="LGU286" s="732"/>
      <c r="LGV286" s="732"/>
      <c r="LGW286" s="732"/>
      <c r="LGX286" s="732"/>
      <c r="LGY286" s="732"/>
      <c r="LGZ286" s="732"/>
      <c r="LHA286" s="733"/>
      <c r="LHB286" s="733"/>
      <c r="LHC286" s="732"/>
      <c r="LHD286" s="732"/>
      <c r="LHE286" s="733"/>
      <c r="LHF286" s="733"/>
      <c r="LHG286" s="732"/>
      <c r="LHH286" s="732"/>
      <c r="LHI286" s="732"/>
      <c r="LHJ286" s="732"/>
      <c r="LHK286" s="732"/>
      <c r="LHL286" s="731"/>
      <c r="LHM286" s="734"/>
      <c r="LHN286" s="732"/>
      <c r="LHO286" s="732"/>
      <c r="LHP286" s="732"/>
      <c r="LHQ286" s="732"/>
      <c r="LHR286" s="732"/>
      <c r="LHS286" s="732"/>
      <c r="LHT286" s="732"/>
      <c r="LHU286" s="735"/>
      <c r="LHV286" s="735"/>
      <c r="LHW286" s="735"/>
      <c r="LHX286" s="735"/>
      <c r="LHY286" s="735"/>
      <c r="LHZ286" s="735"/>
      <c r="LIA286" s="735"/>
      <c r="LIB286" s="735"/>
      <c r="LIC286" s="735"/>
      <c r="LID286" s="735"/>
      <c r="LIE286" s="735"/>
      <c r="LIF286" s="735"/>
      <c r="LIG286" s="735"/>
      <c r="LIH286" s="735"/>
      <c r="LII286" s="735"/>
      <c r="LIJ286" s="735"/>
      <c r="LIK286" s="735"/>
      <c r="LIL286" s="735"/>
      <c r="LIM286" s="735"/>
      <c r="LIN286" s="735"/>
      <c r="LIO286" s="735"/>
      <c r="LIP286" s="735"/>
      <c r="LIQ286" s="735"/>
      <c r="LIR286" s="735"/>
      <c r="LIS286" s="735"/>
      <c r="LIT286" s="735"/>
      <c r="LIU286" s="735"/>
      <c r="LIV286" s="735"/>
      <c r="LIW286" s="735"/>
      <c r="LIX286" s="735"/>
      <c r="LIY286" s="735"/>
      <c r="LIZ286" s="735"/>
      <c r="LJA286" s="735"/>
      <c r="LJB286" s="735"/>
      <c r="LJC286" s="735"/>
      <c r="LJD286" s="735"/>
      <c r="LJE286" s="735"/>
      <c r="LJF286" s="735"/>
      <c r="LJG286" s="735"/>
      <c r="LJH286" s="735"/>
      <c r="LJI286" s="735"/>
      <c r="LJJ286" s="735"/>
      <c r="LJK286" s="735"/>
      <c r="LJL286" s="735"/>
      <c r="LJM286" s="732"/>
      <c r="LJN286" s="732"/>
      <c r="LJO286" s="732"/>
      <c r="LJP286" s="732"/>
      <c r="LJQ286" s="732"/>
      <c r="LJR286" s="732"/>
      <c r="LJS286" s="732"/>
      <c r="LJT286" s="732"/>
      <c r="LJU286" s="732"/>
      <c r="LJV286" s="732"/>
      <c r="LJW286" s="732"/>
      <c r="LJX286" s="732"/>
      <c r="LJY286" s="732"/>
      <c r="LJZ286" s="732"/>
      <c r="LKA286" s="732"/>
      <c r="LKB286" s="732"/>
      <c r="LKC286" s="732"/>
      <c r="LKD286" s="732"/>
      <c r="LKE286" s="732"/>
      <c r="LKF286" s="732"/>
      <c r="LKG286" s="732"/>
      <c r="LKH286" s="732"/>
      <c r="LKI286" s="732"/>
      <c r="LKJ286" s="732"/>
      <c r="LKK286" s="733"/>
      <c r="LKL286" s="733"/>
      <c r="LKM286" s="733"/>
      <c r="LKN286" s="733"/>
      <c r="LKO286" s="733"/>
      <c r="LKP286" s="732"/>
      <c r="LKQ286" s="732"/>
      <c r="LKR286" s="733"/>
      <c r="LKS286" s="733"/>
      <c r="LKT286" s="732"/>
      <c r="LKU286" s="732"/>
      <c r="LKV286" s="733"/>
      <c r="LKW286" s="733"/>
      <c r="LKX286" s="732"/>
      <c r="LKY286" s="732"/>
      <c r="LKZ286" s="732"/>
      <c r="LLA286" s="732"/>
      <c r="LLB286" s="732"/>
      <c r="LLC286" s="732"/>
      <c r="LLD286" s="732"/>
      <c r="LLE286" s="733"/>
      <c r="LLF286" s="733"/>
      <c r="LLG286" s="732"/>
      <c r="LLH286" s="732"/>
      <c r="LLI286" s="733"/>
      <c r="LLJ286" s="733"/>
      <c r="LLK286" s="732"/>
      <c r="LLL286" s="732"/>
      <c r="LLM286" s="732"/>
      <c r="LLN286" s="732"/>
      <c r="LLO286" s="732"/>
      <c r="LLP286" s="731"/>
      <c r="LLQ286" s="734"/>
      <c r="LLR286" s="732"/>
      <c r="LLS286" s="732"/>
      <c r="LLT286" s="732"/>
      <c r="LLU286" s="732"/>
      <c r="LLV286" s="732"/>
      <c r="LLW286" s="732"/>
      <c r="LLX286" s="732"/>
      <c r="LLY286" s="735"/>
      <c r="LLZ286" s="735"/>
      <c r="LMA286" s="735"/>
      <c r="LMB286" s="735"/>
      <c r="LMC286" s="735"/>
      <c r="LMD286" s="735"/>
      <c r="LME286" s="735"/>
      <c r="LMF286" s="735"/>
      <c r="LMG286" s="735"/>
      <c r="LMH286" s="735"/>
      <c r="LMI286" s="735"/>
      <c r="LMJ286" s="735"/>
      <c r="LMK286" s="735"/>
      <c r="LML286" s="735"/>
      <c r="LMM286" s="735"/>
      <c r="LMN286" s="735"/>
      <c r="LMO286" s="735"/>
      <c r="LMP286" s="735"/>
      <c r="LMQ286" s="735"/>
      <c r="LMR286" s="735"/>
      <c r="LMS286" s="735"/>
      <c r="LMT286" s="735"/>
      <c r="LMU286" s="735"/>
      <c r="LMV286" s="735"/>
      <c r="LMW286" s="735"/>
      <c r="LMX286" s="735"/>
      <c r="LMY286" s="735"/>
      <c r="LMZ286" s="735"/>
      <c r="LNA286" s="735"/>
      <c r="LNB286" s="735"/>
      <c r="LNC286" s="735"/>
      <c r="LND286" s="735"/>
      <c r="LNE286" s="735"/>
      <c r="LNF286" s="735"/>
      <c r="LNG286" s="735"/>
      <c r="LNH286" s="735"/>
      <c r="LNI286" s="735"/>
      <c r="LNJ286" s="735"/>
      <c r="LNK286" s="735"/>
      <c r="LNL286" s="735"/>
      <c r="LNM286" s="735"/>
      <c r="LNN286" s="735"/>
      <c r="LNO286" s="735"/>
      <c r="LNP286" s="735"/>
      <c r="LNQ286" s="732"/>
      <c r="LNR286" s="732"/>
      <c r="LNS286" s="732"/>
      <c r="LNT286" s="732"/>
      <c r="LNU286" s="732"/>
      <c r="LNV286" s="732"/>
      <c r="LNW286" s="732"/>
      <c r="LNX286" s="732"/>
      <c r="LNY286" s="732"/>
      <c r="LNZ286" s="732"/>
      <c r="LOA286" s="732"/>
      <c r="LOB286" s="732"/>
      <c r="LOC286" s="732"/>
      <c r="LOD286" s="732"/>
      <c r="LOE286" s="732"/>
      <c r="LOF286" s="732"/>
      <c r="LOG286" s="732"/>
      <c r="LOH286" s="732"/>
      <c r="LOI286" s="732"/>
      <c r="LOJ286" s="732"/>
      <c r="LOK286" s="732"/>
      <c r="LOL286" s="732"/>
      <c r="LOM286" s="732"/>
      <c r="LON286" s="732"/>
      <c r="LOO286" s="733"/>
      <c r="LOP286" s="733"/>
      <c r="LOQ286" s="733"/>
      <c r="LOR286" s="733"/>
      <c r="LOS286" s="733"/>
      <c r="LOT286" s="732"/>
      <c r="LOU286" s="732"/>
      <c r="LOV286" s="733"/>
      <c r="LOW286" s="733"/>
      <c r="LOX286" s="732"/>
      <c r="LOY286" s="732"/>
      <c r="LOZ286" s="733"/>
      <c r="LPA286" s="733"/>
      <c r="LPB286" s="732"/>
      <c r="LPC286" s="732"/>
      <c r="LPD286" s="732"/>
      <c r="LPE286" s="732"/>
      <c r="LPF286" s="732"/>
      <c r="LPG286" s="732"/>
      <c r="LPH286" s="732"/>
      <c r="LPI286" s="733"/>
      <c r="LPJ286" s="733"/>
      <c r="LPK286" s="732"/>
      <c r="LPL286" s="732"/>
      <c r="LPM286" s="733"/>
      <c r="LPN286" s="733"/>
      <c r="LPO286" s="732"/>
      <c r="LPP286" s="732"/>
      <c r="LPQ286" s="732"/>
      <c r="LPR286" s="732"/>
      <c r="LPS286" s="732"/>
      <c r="LPT286" s="731"/>
      <c r="LPU286" s="734"/>
      <c r="LPV286" s="732"/>
      <c r="LPW286" s="732"/>
      <c r="LPX286" s="732"/>
      <c r="LPY286" s="732"/>
      <c r="LPZ286" s="732"/>
      <c r="LQA286" s="732"/>
      <c r="LQB286" s="732"/>
      <c r="LQC286" s="735"/>
      <c r="LQD286" s="735"/>
      <c r="LQE286" s="735"/>
      <c r="LQF286" s="735"/>
      <c r="LQG286" s="735"/>
      <c r="LQH286" s="735"/>
      <c r="LQI286" s="735"/>
      <c r="LQJ286" s="735"/>
      <c r="LQK286" s="735"/>
      <c r="LQL286" s="735"/>
      <c r="LQM286" s="735"/>
      <c r="LQN286" s="735"/>
      <c r="LQO286" s="735"/>
      <c r="LQP286" s="735"/>
      <c r="LQQ286" s="735"/>
      <c r="LQR286" s="735"/>
      <c r="LQS286" s="735"/>
      <c r="LQT286" s="735"/>
      <c r="LQU286" s="735"/>
      <c r="LQV286" s="735"/>
      <c r="LQW286" s="735"/>
      <c r="LQX286" s="735"/>
      <c r="LQY286" s="735"/>
      <c r="LQZ286" s="735"/>
      <c r="LRA286" s="735"/>
      <c r="LRB286" s="735"/>
      <c r="LRC286" s="735"/>
      <c r="LRD286" s="735"/>
      <c r="LRE286" s="735"/>
      <c r="LRF286" s="735"/>
      <c r="LRG286" s="735"/>
      <c r="LRH286" s="735"/>
      <c r="LRI286" s="735"/>
      <c r="LRJ286" s="735"/>
      <c r="LRK286" s="735"/>
      <c r="LRL286" s="735"/>
      <c r="LRM286" s="735"/>
      <c r="LRN286" s="735"/>
      <c r="LRO286" s="735"/>
      <c r="LRP286" s="735"/>
      <c r="LRQ286" s="735"/>
      <c r="LRR286" s="735"/>
      <c r="LRS286" s="735"/>
      <c r="LRT286" s="735"/>
      <c r="LRU286" s="732"/>
      <c r="LRV286" s="732"/>
      <c r="LRW286" s="732"/>
      <c r="LRX286" s="732"/>
      <c r="LRY286" s="732"/>
      <c r="LRZ286" s="732"/>
      <c r="LSA286" s="732"/>
      <c r="LSB286" s="732"/>
      <c r="LSC286" s="732"/>
      <c r="LSD286" s="732"/>
      <c r="LSE286" s="732"/>
      <c r="LSF286" s="732"/>
      <c r="LSG286" s="732"/>
      <c r="LSH286" s="732"/>
      <c r="LSI286" s="732"/>
      <c r="LSJ286" s="732"/>
      <c r="LSK286" s="732"/>
      <c r="LSL286" s="732"/>
      <c r="LSM286" s="732"/>
      <c r="LSN286" s="732"/>
      <c r="LSO286" s="732"/>
      <c r="LSP286" s="732"/>
      <c r="LSQ286" s="732"/>
      <c r="LSR286" s="732"/>
      <c r="LSS286" s="733"/>
      <c r="LST286" s="733"/>
      <c r="LSU286" s="733"/>
      <c r="LSV286" s="733"/>
      <c r="LSW286" s="733"/>
      <c r="LSX286" s="732"/>
      <c r="LSY286" s="732"/>
      <c r="LSZ286" s="733"/>
      <c r="LTA286" s="733"/>
      <c r="LTB286" s="732"/>
      <c r="LTC286" s="732"/>
      <c r="LTD286" s="733"/>
      <c r="LTE286" s="733"/>
      <c r="LTF286" s="732"/>
      <c r="LTG286" s="732"/>
      <c r="LTH286" s="732"/>
      <c r="LTI286" s="732"/>
      <c r="LTJ286" s="732"/>
      <c r="LTK286" s="732"/>
      <c r="LTL286" s="732"/>
      <c r="LTM286" s="733"/>
      <c r="LTN286" s="733"/>
      <c r="LTO286" s="732"/>
      <c r="LTP286" s="732"/>
      <c r="LTQ286" s="733"/>
      <c r="LTR286" s="733"/>
      <c r="LTS286" s="732"/>
      <c r="LTT286" s="732"/>
      <c r="LTU286" s="732"/>
      <c r="LTV286" s="732"/>
      <c r="LTW286" s="732"/>
      <c r="LTX286" s="731"/>
      <c r="LTY286" s="734"/>
      <c r="LTZ286" s="732"/>
      <c r="LUA286" s="732"/>
      <c r="LUB286" s="732"/>
      <c r="LUC286" s="732"/>
      <c r="LUD286" s="732"/>
      <c r="LUE286" s="732"/>
      <c r="LUF286" s="732"/>
      <c r="LUG286" s="735"/>
      <c r="LUH286" s="735"/>
      <c r="LUI286" s="735"/>
      <c r="LUJ286" s="735"/>
      <c r="LUK286" s="735"/>
      <c r="LUL286" s="735"/>
      <c r="LUM286" s="735"/>
      <c r="LUN286" s="735"/>
      <c r="LUO286" s="735"/>
      <c r="LUP286" s="735"/>
      <c r="LUQ286" s="735"/>
      <c r="LUR286" s="735"/>
      <c r="LUS286" s="735"/>
      <c r="LUT286" s="735"/>
      <c r="LUU286" s="735"/>
      <c r="LUV286" s="735"/>
      <c r="LUW286" s="735"/>
      <c r="LUX286" s="735"/>
      <c r="LUY286" s="735"/>
      <c r="LUZ286" s="735"/>
      <c r="LVA286" s="735"/>
      <c r="LVB286" s="735"/>
      <c r="LVC286" s="735"/>
      <c r="LVD286" s="735"/>
      <c r="LVE286" s="735"/>
      <c r="LVF286" s="735"/>
      <c r="LVG286" s="735"/>
      <c r="LVH286" s="735"/>
      <c r="LVI286" s="735"/>
      <c r="LVJ286" s="735"/>
      <c r="LVK286" s="735"/>
      <c r="LVL286" s="735"/>
      <c r="LVM286" s="735"/>
      <c r="LVN286" s="735"/>
      <c r="LVO286" s="735"/>
      <c r="LVP286" s="735"/>
      <c r="LVQ286" s="735"/>
      <c r="LVR286" s="735"/>
      <c r="LVS286" s="735"/>
      <c r="LVT286" s="735"/>
      <c r="LVU286" s="735"/>
      <c r="LVV286" s="735"/>
      <c r="LVW286" s="735"/>
      <c r="LVX286" s="735"/>
      <c r="LVY286" s="732"/>
      <c r="LVZ286" s="732"/>
      <c r="LWA286" s="732"/>
      <c r="LWB286" s="732"/>
      <c r="LWC286" s="732"/>
      <c r="LWD286" s="732"/>
      <c r="LWE286" s="732"/>
      <c r="LWF286" s="732"/>
      <c r="LWG286" s="732"/>
      <c r="LWH286" s="732"/>
      <c r="LWI286" s="732"/>
      <c r="LWJ286" s="732"/>
      <c r="LWK286" s="732"/>
      <c r="LWL286" s="732"/>
      <c r="LWM286" s="732"/>
      <c r="LWN286" s="732"/>
      <c r="LWO286" s="732"/>
      <c r="LWP286" s="732"/>
      <c r="LWQ286" s="732"/>
      <c r="LWR286" s="732"/>
      <c r="LWS286" s="732"/>
      <c r="LWT286" s="732"/>
      <c r="LWU286" s="732"/>
      <c r="LWV286" s="732"/>
      <c r="LWW286" s="733"/>
      <c r="LWX286" s="733"/>
      <c r="LWY286" s="733"/>
      <c r="LWZ286" s="733"/>
      <c r="LXA286" s="733"/>
      <c r="LXB286" s="732"/>
      <c r="LXC286" s="732"/>
      <c r="LXD286" s="733"/>
      <c r="LXE286" s="733"/>
      <c r="LXF286" s="732"/>
      <c r="LXG286" s="732"/>
      <c r="LXH286" s="733"/>
      <c r="LXI286" s="733"/>
      <c r="LXJ286" s="732"/>
      <c r="LXK286" s="732"/>
      <c r="LXL286" s="732"/>
      <c r="LXM286" s="732"/>
      <c r="LXN286" s="732"/>
      <c r="LXO286" s="732"/>
      <c r="LXP286" s="732"/>
      <c r="LXQ286" s="733"/>
      <c r="LXR286" s="733"/>
      <c r="LXS286" s="732"/>
      <c r="LXT286" s="732"/>
      <c r="LXU286" s="733"/>
      <c r="LXV286" s="733"/>
      <c r="LXW286" s="732"/>
      <c r="LXX286" s="732"/>
      <c r="LXY286" s="732"/>
      <c r="LXZ286" s="732"/>
      <c r="LYA286" s="732"/>
      <c r="LYB286" s="731"/>
      <c r="LYC286" s="734"/>
      <c r="LYD286" s="732"/>
      <c r="LYE286" s="732"/>
      <c r="LYF286" s="732"/>
      <c r="LYG286" s="732"/>
      <c r="LYH286" s="732"/>
      <c r="LYI286" s="732"/>
      <c r="LYJ286" s="732"/>
      <c r="LYK286" s="735"/>
      <c r="LYL286" s="735"/>
      <c r="LYM286" s="735"/>
      <c r="LYN286" s="735"/>
      <c r="LYO286" s="735"/>
      <c r="LYP286" s="735"/>
      <c r="LYQ286" s="735"/>
      <c r="LYR286" s="735"/>
      <c r="LYS286" s="735"/>
      <c r="LYT286" s="735"/>
      <c r="LYU286" s="735"/>
      <c r="LYV286" s="735"/>
      <c r="LYW286" s="735"/>
      <c r="LYX286" s="735"/>
      <c r="LYY286" s="735"/>
      <c r="LYZ286" s="735"/>
      <c r="LZA286" s="735"/>
      <c r="LZB286" s="735"/>
      <c r="LZC286" s="735"/>
      <c r="LZD286" s="735"/>
      <c r="LZE286" s="735"/>
      <c r="LZF286" s="735"/>
      <c r="LZG286" s="735"/>
      <c r="LZH286" s="735"/>
      <c r="LZI286" s="735"/>
      <c r="LZJ286" s="735"/>
      <c r="LZK286" s="735"/>
      <c r="LZL286" s="735"/>
      <c r="LZM286" s="735"/>
      <c r="LZN286" s="735"/>
      <c r="LZO286" s="735"/>
      <c r="LZP286" s="735"/>
      <c r="LZQ286" s="735"/>
      <c r="LZR286" s="735"/>
      <c r="LZS286" s="735"/>
      <c r="LZT286" s="735"/>
      <c r="LZU286" s="735"/>
      <c r="LZV286" s="735"/>
      <c r="LZW286" s="735"/>
      <c r="LZX286" s="735"/>
      <c r="LZY286" s="735"/>
      <c r="LZZ286" s="735"/>
      <c r="MAA286" s="735"/>
      <c r="MAB286" s="735"/>
      <c r="MAC286" s="732"/>
      <c r="MAD286" s="732"/>
      <c r="MAE286" s="732"/>
      <c r="MAF286" s="732"/>
      <c r="MAG286" s="732"/>
      <c r="MAH286" s="732"/>
      <c r="MAI286" s="732"/>
      <c r="MAJ286" s="732"/>
      <c r="MAK286" s="732"/>
      <c r="MAL286" s="732"/>
      <c r="MAM286" s="732"/>
      <c r="MAN286" s="732"/>
      <c r="MAO286" s="732"/>
      <c r="MAP286" s="732"/>
      <c r="MAQ286" s="732"/>
      <c r="MAR286" s="732"/>
      <c r="MAS286" s="732"/>
      <c r="MAT286" s="732"/>
      <c r="MAU286" s="732"/>
      <c r="MAV286" s="732"/>
      <c r="MAW286" s="732"/>
      <c r="MAX286" s="732"/>
      <c r="MAY286" s="732"/>
      <c r="MAZ286" s="732"/>
      <c r="MBA286" s="733"/>
      <c r="MBB286" s="733"/>
      <c r="MBC286" s="733"/>
      <c r="MBD286" s="733"/>
      <c r="MBE286" s="733"/>
      <c r="MBF286" s="732"/>
      <c r="MBG286" s="732"/>
      <c r="MBH286" s="733"/>
      <c r="MBI286" s="733"/>
      <c r="MBJ286" s="732"/>
      <c r="MBK286" s="732"/>
      <c r="MBL286" s="733"/>
      <c r="MBM286" s="733"/>
      <c r="MBN286" s="732"/>
      <c r="MBO286" s="732"/>
      <c r="MBP286" s="732"/>
      <c r="MBQ286" s="732"/>
      <c r="MBR286" s="732"/>
      <c r="MBS286" s="732"/>
      <c r="MBT286" s="732"/>
      <c r="MBU286" s="733"/>
      <c r="MBV286" s="733"/>
      <c r="MBW286" s="732"/>
      <c r="MBX286" s="732"/>
      <c r="MBY286" s="733"/>
      <c r="MBZ286" s="733"/>
      <c r="MCA286" s="732"/>
      <c r="MCB286" s="732"/>
      <c r="MCC286" s="732"/>
      <c r="MCD286" s="732"/>
      <c r="MCE286" s="732"/>
      <c r="MCF286" s="731"/>
      <c r="MCG286" s="734"/>
      <c r="MCH286" s="732"/>
      <c r="MCI286" s="732"/>
      <c r="MCJ286" s="732"/>
      <c r="MCK286" s="732"/>
      <c r="MCL286" s="732"/>
      <c r="MCM286" s="732"/>
      <c r="MCN286" s="732"/>
      <c r="MCO286" s="735"/>
      <c r="MCP286" s="735"/>
      <c r="MCQ286" s="735"/>
      <c r="MCR286" s="735"/>
      <c r="MCS286" s="735"/>
      <c r="MCT286" s="735"/>
      <c r="MCU286" s="735"/>
      <c r="MCV286" s="735"/>
      <c r="MCW286" s="735"/>
      <c r="MCX286" s="735"/>
      <c r="MCY286" s="735"/>
      <c r="MCZ286" s="735"/>
      <c r="MDA286" s="735"/>
      <c r="MDB286" s="735"/>
      <c r="MDC286" s="735"/>
      <c r="MDD286" s="735"/>
      <c r="MDE286" s="735"/>
      <c r="MDF286" s="735"/>
      <c r="MDG286" s="735"/>
      <c r="MDH286" s="735"/>
      <c r="MDI286" s="735"/>
      <c r="MDJ286" s="735"/>
      <c r="MDK286" s="735"/>
      <c r="MDL286" s="735"/>
      <c r="MDM286" s="735"/>
      <c r="MDN286" s="735"/>
      <c r="MDO286" s="735"/>
      <c r="MDP286" s="735"/>
      <c r="MDQ286" s="735"/>
      <c r="MDR286" s="735"/>
      <c r="MDS286" s="735"/>
      <c r="MDT286" s="735"/>
      <c r="MDU286" s="735"/>
      <c r="MDV286" s="735"/>
      <c r="MDW286" s="735"/>
      <c r="MDX286" s="735"/>
      <c r="MDY286" s="735"/>
      <c r="MDZ286" s="735"/>
      <c r="MEA286" s="735"/>
      <c r="MEB286" s="735"/>
      <c r="MEC286" s="735"/>
      <c r="MED286" s="735"/>
      <c r="MEE286" s="735"/>
      <c r="MEF286" s="735"/>
      <c r="MEG286" s="732"/>
      <c r="MEH286" s="732"/>
      <c r="MEI286" s="732"/>
      <c r="MEJ286" s="732"/>
      <c r="MEK286" s="732"/>
      <c r="MEL286" s="732"/>
      <c r="MEM286" s="732"/>
      <c r="MEN286" s="732"/>
      <c r="MEO286" s="732"/>
      <c r="MEP286" s="732"/>
      <c r="MEQ286" s="732"/>
      <c r="MER286" s="732"/>
      <c r="MES286" s="732"/>
      <c r="MET286" s="732"/>
      <c r="MEU286" s="732"/>
      <c r="MEV286" s="732"/>
      <c r="MEW286" s="732"/>
      <c r="MEX286" s="732"/>
      <c r="MEY286" s="732"/>
      <c r="MEZ286" s="732"/>
      <c r="MFA286" s="732"/>
      <c r="MFB286" s="732"/>
      <c r="MFC286" s="732"/>
      <c r="MFD286" s="732"/>
      <c r="MFE286" s="733"/>
      <c r="MFF286" s="733"/>
      <c r="MFG286" s="733"/>
      <c r="MFH286" s="733"/>
      <c r="MFI286" s="733"/>
      <c r="MFJ286" s="732"/>
      <c r="MFK286" s="732"/>
      <c r="MFL286" s="733"/>
      <c r="MFM286" s="733"/>
      <c r="MFN286" s="732"/>
      <c r="MFO286" s="732"/>
      <c r="MFP286" s="733"/>
      <c r="MFQ286" s="733"/>
      <c r="MFR286" s="732"/>
      <c r="MFS286" s="732"/>
      <c r="MFT286" s="732"/>
      <c r="MFU286" s="732"/>
      <c r="MFV286" s="732"/>
      <c r="MFW286" s="732"/>
      <c r="MFX286" s="732"/>
      <c r="MFY286" s="733"/>
      <c r="MFZ286" s="733"/>
      <c r="MGA286" s="732"/>
      <c r="MGB286" s="732"/>
      <c r="MGC286" s="733"/>
      <c r="MGD286" s="733"/>
      <c r="MGE286" s="732"/>
      <c r="MGF286" s="732"/>
      <c r="MGG286" s="732"/>
      <c r="MGH286" s="732"/>
      <c r="MGI286" s="732"/>
      <c r="MGJ286" s="731"/>
      <c r="MGK286" s="734"/>
      <c r="MGL286" s="732"/>
      <c r="MGM286" s="732"/>
      <c r="MGN286" s="732"/>
      <c r="MGO286" s="732"/>
      <c r="MGP286" s="732"/>
      <c r="MGQ286" s="732"/>
      <c r="MGR286" s="732"/>
      <c r="MGS286" s="735"/>
      <c r="MGT286" s="735"/>
      <c r="MGU286" s="735"/>
      <c r="MGV286" s="735"/>
      <c r="MGW286" s="735"/>
      <c r="MGX286" s="735"/>
      <c r="MGY286" s="735"/>
      <c r="MGZ286" s="735"/>
      <c r="MHA286" s="735"/>
      <c r="MHB286" s="735"/>
      <c r="MHC286" s="735"/>
      <c r="MHD286" s="735"/>
      <c r="MHE286" s="735"/>
      <c r="MHF286" s="735"/>
      <c r="MHG286" s="735"/>
      <c r="MHH286" s="735"/>
      <c r="MHI286" s="735"/>
      <c r="MHJ286" s="735"/>
      <c r="MHK286" s="735"/>
      <c r="MHL286" s="735"/>
      <c r="MHM286" s="735"/>
      <c r="MHN286" s="735"/>
      <c r="MHO286" s="735"/>
      <c r="MHP286" s="735"/>
      <c r="MHQ286" s="735"/>
      <c r="MHR286" s="735"/>
      <c r="MHS286" s="735"/>
      <c r="MHT286" s="735"/>
      <c r="MHU286" s="735"/>
      <c r="MHV286" s="735"/>
      <c r="MHW286" s="735"/>
      <c r="MHX286" s="735"/>
      <c r="MHY286" s="735"/>
      <c r="MHZ286" s="735"/>
      <c r="MIA286" s="735"/>
      <c r="MIB286" s="735"/>
      <c r="MIC286" s="735"/>
      <c r="MID286" s="735"/>
      <c r="MIE286" s="735"/>
      <c r="MIF286" s="735"/>
      <c r="MIG286" s="735"/>
      <c r="MIH286" s="735"/>
      <c r="MII286" s="735"/>
      <c r="MIJ286" s="735"/>
      <c r="MIK286" s="732"/>
      <c r="MIL286" s="732"/>
      <c r="MIM286" s="732"/>
      <c r="MIN286" s="732"/>
      <c r="MIO286" s="732"/>
      <c r="MIP286" s="732"/>
      <c r="MIQ286" s="732"/>
      <c r="MIR286" s="732"/>
      <c r="MIS286" s="732"/>
      <c r="MIT286" s="732"/>
      <c r="MIU286" s="732"/>
      <c r="MIV286" s="732"/>
      <c r="MIW286" s="732"/>
      <c r="MIX286" s="732"/>
      <c r="MIY286" s="732"/>
      <c r="MIZ286" s="732"/>
      <c r="MJA286" s="732"/>
      <c r="MJB286" s="732"/>
      <c r="MJC286" s="732"/>
      <c r="MJD286" s="732"/>
      <c r="MJE286" s="732"/>
      <c r="MJF286" s="732"/>
      <c r="MJG286" s="732"/>
      <c r="MJH286" s="732"/>
      <c r="MJI286" s="733"/>
      <c r="MJJ286" s="733"/>
      <c r="MJK286" s="733"/>
      <c r="MJL286" s="733"/>
      <c r="MJM286" s="733"/>
      <c r="MJN286" s="732"/>
      <c r="MJO286" s="732"/>
      <c r="MJP286" s="733"/>
      <c r="MJQ286" s="733"/>
      <c r="MJR286" s="732"/>
      <c r="MJS286" s="732"/>
      <c r="MJT286" s="733"/>
      <c r="MJU286" s="733"/>
      <c r="MJV286" s="732"/>
      <c r="MJW286" s="732"/>
      <c r="MJX286" s="732"/>
      <c r="MJY286" s="732"/>
      <c r="MJZ286" s="732"/>
      <c r="MKA286" s="732"/>
      <c r="MKB286" s="732"/>
      <c r="MKC286" s="733"/>
      <c r="MKD286" s="733"/>
      <c r="MKE286" s="732"/>
      <c r="MKF286" s="732"/>
      <c r="MKG286" s="733"/>
      <c r="MKH286" s="733"/>
      <c r="MKI286" s="732"/>
      <c r="MKJ286" s="732"/>
      <c r="MKK286" s="732"/>
      <c r="MKL286" s="732"/>
      <c r="MKM286" s="732"/>
      <c r="MKN286" s="731"/>
      <c r="MKO286" s="734"/>
      <c r="MKP286" s="732"/>
      <c r="MKQ286" s="732"/>
      <c r="MKR286" s="732"/>
      <c r="MKS286" s="732"/>
      <c r="MKT286" s="732"/>
      <c r="MKU286" s="732"/>
      <c r="MKV286" s="732"/>
      <c r="MKW286" s="735"/>
      <c r="MKX286" s="735"/>
      <c r="MKY286" s="735"/>
      <c r="MKZ286" s="735"/>
      <c r="MLA286" s="735"/>
      <c r="MLB286" s="735"/>
      <c r="MLC286" s="735"/>
      <c r="MLD286" s="735"/>
      <c r="MLE286" s="735"/>
      <c r="MLF286" s="735"/>
      <c r="MLG286" s="735"/>
      <c r="MLH286" s="735"/>
      <c r="MLI286" s="735"/>
      <c r="MLJ286" s="735"/>
      <c r="MLK286" s="735"/>
      <c r="MLL286" s="735"/>
      <c r="MLM286" s="735"/>
      <c r="MLN286" s="735"/>
      <c r="MLO286" s="735"/>
      <c r="MLP286" s="735"/>
      <c r="MLQ286" s="735"/>
      <c r="MLR286" s="735"/>
      <c r="MLS286" s="735"/>
      <c r="MLT286" s="735"/>
      <c r="MLU286" s="735"/>
      <c r="MLV286" s="735"/>
      <c r="MLW286" s="735"/>
      <c r="MLX286" s="735"/>
      <c r="MLY286" s="735"/>
      <c r="MLZ286" s="735"/>
      <c r="MMA286" s="735"/>
      <c r="MMB286" s="735"/>
      <c r="MMC286" s="735"/>
      <c r="MMD286" s="735"/>
      <c r="MME286" s="735"/>
      <c r="MMF286" s="735"/>
      <c r="MMG286" s="735"/>
      <c r="MMH286" s="735"/>
      <c r="MMI286" s="735"/>
      <c r="MMJ286" s="735"/>
      <c r="MMK286" s="735"/>
      <c r="MML286" s="735"/>
      <c r="MMM286" s="735"/>
      <c r="MMN286" s="735"/>
      <c r="MMO286" s="732"/>
      <c r="MMP286" s="732"/>
      <c r="MMQ286" s="732"/>
      <c r="MMR286" s="732"/>
      <c r="MMS286" s="732"/>
      <c r="MMT286" s="732"/>
      <c r="MMU286" s="732"/>
      <c r="MMV286" s="732"/>
      <c r="MMW286" s="732"/>
      <c r="MMX286" s="732"/>
      <c r="MMY286" s="732"/>
      <c r="MMZ286" s="732"/>
      <c r="MNA286" s="732"/>
      <c r="MNB286" s="732"/>
      <c r="MNC286" s="732"/>
      <c r="MND286" s="732"/>
      <c r="MNE286" s="732"/>
      <c r="MNF286" s="732"/>
      <c r="MNG286" s="732"/>
      <c r="MNH286" s="732"/>
      <c r="MNI286" s="732"/>
      <c r="MNJ286" s="732"/>
      <c r="MNK286" s="732"/>
      <c r="MNL286" s="732"/>
      <c r="MNM286" s="733"/>
      <c r="MNN286" s="733"/>
      <c r="MNO286" s="733"/>
      <c r="MNP286" s="733"/>
      <c r="MNQ286" s="733"/>
      <c r="MNR286" s="732"/>
      <c r="MNS286" s="732"/>
      <c r="MNT286" s="733"/>
      <c r="MNU286" s="733"/>
      <c r="MNV286" s="732"/>
      <c r="MNW286" s="732"/>
      <c r="MNX286" s="733"/>
      <c r="MNY286" s="733"/>
      <c r="MNZ286" s="732"/>
      <c r="MOA286" s="732"/>
      <c r="MOB286" s="732"/>
      <c r="MOC286" s="732"/>
      <c r="MOD286" s="732"/>
      <c r="MOE286" s="732"/>
      <c r="MOF286" s="732"/>
      <c r="MOG286" s="733"/>
      <c r="MOH286" s="733"/>
      <c r="MOI286" s="732"/>
      <c r="MOJ286" s="732"/>
      <c r="MOK286" s="733"/>
      <c r="MOL286" s="733"/>
      <c r="MOM286" s="732"/>
      <c r="MON286" s="732"/>
      <c r="MOO286" s="732"/>
      <c r="MOP286" s="732"/>
      <c r="MOQ286" s="732"/>
      <c r="MOR286" s="731"/>
      <c r="MOS286" s="734"/>
      <c r="MOT286" s="732"/>
      <c r="MOU286" s="732"/>
      <c r="MOV286" s="732"/>
      <c r="MOW286" s="732"/>
      <c r="MOX286" s="732"/>
      <c r="MOY286" s="732"/>
      <c r="MOZ286" s="732"/>
      <c r="MPA286" s="735"/>
      <c r="MPB286" s="735"/>
      <c r="MPC286" s="735"/>
      <c r="MPD286" s="735"/>
      <c r="MPE286" s="735"/>
      <c r="MPF286" s="735"/>
      <c r="MPG286" s="735"/>
      <c r="MPH286" s="735"/>
      <c r="MPI286" s="735"/>
      <c r="MPJ286" s="735"/>
      <c r="MPK286" s="735"/>
      <c r="MPL286" s="735"/>
      <c r="MPM286" s="735"/>
      <c r="MPN286" s="735"/>
      <c r="MPO286" s="735"/>
      <c r="MPP286" s="735"/>
      <c r="MPQ286" s="735"/>
      <c r="MPR286" s="735"/>
      <c r="MPS286" s="735"/>
      <c r="MPT286" s="735"/>
      <c r="MPU286" s="735"/>
      <c r="MPV286" s="735"/>
      <c r="MPW286" s="735"/>
      <c r="MPX286" s="735"/>
      <c r="MPY286" s="735"/>
      <c r="MPZ286" s="735"/>
      <c r="MQA286" s="735"/>
      <c r="MQB286" s="735"/>
      <c r="MQC286" s="735"/>
      <c r="MQD286" s="735"/>
      <c r="MQE286" s="735"/>
      <c r="MQF286" s="735"/>
      <c r="MQG286" s="735"/>
      <c r="MQH286" s="735"/>
      <c r="MQI286" s="735"/>
      <c r="MQJ286" s="735"/>
      <c r="MQK286" s="735"/>
      <c r="MQL286" s="735"/>
      <c r="MQM286" s="735"/>
      <c r="MQN286" s="735"/>
      <c r="MQO286" s="735"/>
      <c r="MQP286" s="735"/>
      <c r="MQQ286" s="735"/>
      <c r="MQR286" s="735"/>
      <c r="MQS286" s="732"/>
      <c r="MQT286" s="732"/>
      <c r="MQU286" s="732"/>
      <c r="MQV286" s="732"/>
      <c r="MQW286" s="732"/>
      <c r="MQX286" s="732"/>
      <c r="MQY286" s="732"/>
      <c r="MQZ286" s="732"/>
      <c r="MRA286" s="732"/>
      <c r="MRB286" s="732"/>
      <c r="MRC286" s="732"/>
      <c r="MRD286" s="732"/>
      <c r="MRE286" s="732"/>
      <c r="MRF286" s="732"/>
      <c r="MRG286" s="732"/>
      <c r="MRH286" s="732"/>
      <c r="MRI286" s="732"/>
      <c r="MRJ286" s="732"/>
      <c r="MRK286" s="732"/>
      <c r="MRL286" s="732"/>
      <c r="MRM286" s="732"/>
      <c r="MRN286" s="732"/>
      <c r="MRO286" s="732"/>
      <c r="MRP286" s="732"/>
      <c r="MRQ286" s="733"/>
      <c r="MRR286" s="733"/>
      <c r="MRS286" s="733"/>
      <c r="MRT286" s="733"/>
      <c r="MRU286" s="733"/>
      <c r="MRV286" s="732"/>
      <c r="MRW286" s="732"/>
      <c r="MRX286" s="733"/>
      <c r="MRY286" s="733"/>
      <c r="MRZ286" s="732"/>
      <c r="MSA286" s="732"/>
      <c r="MSB286" s="733"/>
      <c r="MSC286" s="733"/>
      <c r="MSD286" s="732"/>
      <c r="MSE286" s="732"/>
      <c r="MSF286" s="732"/>
      <c r="MSG286" s="732"/>
      <c r="MSH286" s="732"/>
      <c r="MSI286" s="732"/>
      <c r="MSJ286" s="732"/>
      <c r="MSK286" s="733"/>
      <c r="MSL286" s="733"/>
      <c r="MSM286" s="732"/>
      <c r="MSN286" s="732"/>
      <c r="MSO286" s="733"/>
      <c r="MSP286" s="733"/>
      <c r="MSQ286" s="732"/>
      <c r="MSR286" s="732"/>
      <c r="MSS286" s="732"/>
      <c r="MST286" s="732"/>
      <c r="MSU286" s="732"/>
      <c r="MSV286" s="731"/>
      <c r="MSW286" s="734"/>
      <c r="MSX286" s="732"/>
      <c r="MSY286" s="732"/>
      <c r="MSZ286" s="732"/>
      <c r="MTA286" s="732"/>
      <c r="MTB286" s="732"/>
      <c r="MTC286" s="732"/>
      <c r="MTD286" s="732"/>
      <c r="MTE286" s="735"/>
      <c r="MTF286" s="735"/>
      <c r="MTG286" s="735"/>
      <c r="MTH286" s="735"/>
      <c r="MTI286" s="735"/>
      <c r="MTJ286" s="735"/>
      <c r="MTK286" s="735"/>
      <c r="MTL286" s="735"/>
      <c r="MTM286" s="735"/>
      <c r="MTN286" s="735"/>
      <c r="MTO286" s="735"/>
      <c r="MTP286" s="735"/>
      <c r="MTQ286" s="735"/>
      <c r="MTR286" s="735"/>
      <c r="MTS286" s="735"/>
      <c r="MTT286" s="735"/>
      <c r="MTU286" s="735"/>
      <c r="MTV286" s="735"/>
      <c r="MTW286" s="735"/>
      <c r="MTX286" s="735"/>
      <c r="MTY286" s="735"/>
      <c r="MTZ286" s="735"/>
      <c r="MUA286" s="735"/>
      <c r="MUB286" s="735"/>
      <c r="MUC286" s="735"/>
      <c r="MUD286" s="735"/>
      <c r="MUE286" s="735"/>
      <c r="MUF286" s="735"/>
      <c r="MUG286" s="735"/>
      <c r="MUH286" s="735"/>
      <c r="MUI286" s="735"/>
      <c r="MUJ286" s="735"/>
      <c r="MUK286" s="735"/>
      <c r="MUL286" s="735"/>
      <c r="MUM286" s="735"/>
      <c r="MUN286" s="735"/>
      <c r="MUO286" s="735"/>
      <c r="MUP286" s="735"/>
      <c r="MUQ286" s="735"/>
      <c r="MUR286" s="735"/>
      <c r="MUS286" s="735"/>
      <c r="MUT286" s="735"/>
      <c r="MUU286" s="735"/>
      <c r="MUV286" s="735"/>
      <c r="MUW286" s="732"/>
      <c r="MUX286" s="732"/>
      <c r="MUY286" s="732"/>
      <c r="MUZ286" s="732"/>
      <c r="MVA286" s="732"/>
      <c r="MVB286" s="732"/>
      <c r="MVC286" s="732"/>
      <c r="MVD286" s="732"/>
      <c r="MVE286" s="732"/>
      <c r="MVF286" s="732"/>
      <c r="MVG286" s="732"/>
      <c r="MVH286" s="732"/>
      <c r="MVI286" s="732"/>
      <c r="MVJ286" s="732"/>
      <c r="MVK286" s="732"/>
      <c r="MVL286" s="732"/>
      <c r="MVM286" s="732"/>
      <c r="MVN286" s="732"/>
      <c r="MVO286" s="732"/>
      <c r="MVP286" s="732"/>
      <c r="MVQ286" s="732"/>
      <c r="MVR286" s="732"/>
      <c r="MVS286" s="732"/>
      <c r="MVT286" s="732"/>
      <c r="MVU286" s="733"/>
      <c r="MVV286" s="733"/>
      <c r="MVW286" s="733"/>
      <c r="MVX286" s="733"/>
      <c r="MVY286" s="733"/>
      <c r="MVZ286" s="732"/>
      <c r="MWA286" s="732"/>
      <c r="MWB286" s="733"/>
      <c r="MWC286" s="733"/>
      <c r="MWD286" s="732"/>
      <c r="MWE286" s="732"/>
      <c r="MWF286" s="733"/>
      <c r="MWG286" s="733"/>
      <c r="MWH286" s="732"/>
      <c r="MWI286" s="732"/>
      <c r="MWJ286" s="732"/>
      <c r="MWK286" s="732"/>
      <c r="MWL286" s="732"/>
      <c r="MWM286" s="732"/>
      <c r="MWN286" s="732"/>
      <c r="MWO286" s="733"/>
      <c r="MWP286" s="733"/>
      <c r="MWQ286" s="732"/>
      <c r="MWR286" s="732"/>
      <c r="MWS286" s="733"/>
      <c r="MWT286" s="733"/>
      <c r="MWU286" s="732"/>
      <c r="MWV286" s="732"/>
      <c r="MWW286" s="732"/>
      <c r="MWX286" s="732"/>
      <c r="MWY286" s="732"/>
      <c r="MWZ286" s="731"/>
      <c r="MXA286" s="734"/>
      <c r="MXB286" s="732"/>
      <c r="MXC286" s="732"/>
      <c r="MXD286" s="732"/>
      <c r="MXE286" s="732"/>
      <c r="MXF286" s="732"/>
      <c r="MXG286" s="732"/>
      <c r="MXH286" s="732"/>
      <c r="MXI286" s="735"/>
      <c r="MXJ286" s="735"/>
      <c r="MXK286" s="735"/>
      <c r="MXL286" s="735"/>
      <c r="MXM286" s="735"/>
      <c r="MXN286" s="735"/>
      <c r="MXO286" s="735"/>
      <c r="MXP286" s="735"/>
      <c r="MXQ286" s="735"/>
      <c r="MXR286" s="735"/>
      <c r="MXS286" s="735"/>
      <c r="MXT286" s="735"/>
      <c r="MXU286" s="735"/>
      <c r="MXV286" s="735"/>
      <c r="MXW286" s="735"/>
      <c r="MXX286" s="735"/>
      <c r="MXY286" s="735"/>
      <c r="MXZ286" s="735"/>
      <c r="MYA286" s="735"/>
      <c r="MYB286" s="735"/>
      <c r="MYC286" s="735"/>
      <c r="MYD286" s="735"/>
      <c r="MYE286" s="735"/>
      <c r="MYF286" s="735"/>
      <c r="MYG286" s="735"/>
      <c r="MYH286" s="735"/>
      <c r="MYI286" s="735"/>
      <c r="MYJ286" s="735"/>
      <c r="MYK286" s="735"/>
      <c r="MYL286" s="735"/>
      <c r="MYM286" s="735"/>
      <c r="MYN286" s="735"/>
      <c r="MYO286" s="735"/>
      <c r="MYP286" s="735"/>
      <c r="MYQ286" s="735"/>
      <c r="MYR286" s="735"/>
      <c r="MYS286" s="735"/>
      <c r="MYT286" s="735"/>
      <c r="MYU286" s="735"/>
      <c r="MYV286" s="735"/>
      <c r="MYW286" s="735"/>
      <c r="MYX286" s="735"/>
      <c r="MYY286" s="735"/>
      <c r="MYZ286" s="735"/>
      <c r="MZA286" s="732"/>
      <c r="MZB286" s="732"/>
      <c r="MZC286" s="732"/>
      <c r="MZD286" s="732"/>
      <c r="MZE286" s="732"/>
      <c r="MZF286" s="732"/>
      <c r="MZG286" s="732"/>
      <c r="MZH286" s="732"/>
      <c r="MZI286" s="732"/>
      <c r="MZJ286" s="732"/>
      <c r="MZK286" s="732"/>
      <c r="MZL286" s="732"/>
      <c r="MZM286" s="732"/>
      <c r="MZN286" s="732"/>
      <c r="MZO286" s="732"/>
      <c r="MZP286" s="732"/>
      <c r="MZQ286" s="732"/>
      <c r="MZR286" s="732"/>
      <c r="MZS286" s="732"/>
      <c r="MZT286" s="732"/>
      <c r="MZU286" s="732"/>
      <c r="MZV286" s="732"/>
      <c r="MZW286" s="732"/>
      <c r="MZX286" s="732"/>
      <c r="MZY286" s="733"/>
      <c r="MZZ286" s="733"/>
      <c r="NAA286" s="733"/>
      <c r="NAB286" s="733"/>
      <c r="NAC286" s="733"/>
      <c r="NAD286" s="732"/>
      <c r="NAE286" s="732"/>
      <c r="NAF286" s="733"/>
      <c r="NAG286" s="733"/>
      <c r="NAH286" s="732"/>
      <c r="NAI286" s="732"/>
      <c r="NAJ286" s="733"/>
      <c r="NAK286" s="733"/>
      <c r="NAL286" s="732"/>
      <c r="NAM286" s="732"/>
      <c r="NAN286" s="732"/>
      <c r="NAO286" s="732"/>
      <c r="NAP286" s="732"/>
      <c r="NAQ286" s="732"/>
      <c r="NAR286" s="732"/>
      <c r="NAS286" s="733"/>
      <c r="NAT286" s="733"/>
      <c r="NAU286" s="732"/>
      <c r="NAV286" s="732"/>
      <c r="NAW286" s="733"/>
      <c r="NAX286" s="733"/>
      <c r="NAY286" s="732"/>
      <c r="NAZ286" s="732"/>
      <c r="NBA286" s="732"/>
      <c r="NBB286" s="732"/>
      <c r="NBC286" s="732"/>
      <c r="NBD286" s="731"/>
      <c r="NBE286" s="734"/>
      <c r="NBF286" s="732"/>
      <c r="NBG286" s="732"/>
      <c r="NBH286" s="732"/>
      <c r="NBI286" s="732"/>
      <c r="NBJ286" s="732"/>
      <c r="NBK286" s="732"/>
      <c r="NBL286" s="732"/>
      <c r="NBM286" s="735"/>
      <c r="NBN286" s="735"/>
      <c r="NBO286" s="735"/>
      <c r="NBP286" s="735"/>
      <c r="NBQ286" s="735"/>
      <c r="NBR286" s="735"/>
      <c r="NBS286" s="735"/>
      <c r="NBT286" s="735"/>
      <c r="NBU286" s="735"/>
      <c r="NBV286" s="735"/>
      <c r="NBW286" s="735"/>
      <c r="NBX286" s="735"/>
      <c r="NBY286" s="735"/>
      <c r="NBZ286" s="735"/>
      <c r="NCA286" s="735"/>
      <c r="NCB286" s="735"/>
      <c r="NCC286" s="735"/>
      <c r="NCD286" s="735"/>
      <c r="NCE286" s="735"/>
      <c r="NCF286" s="735"/>
      <c r="NCG286" s="735"/>
      <c r="NCH286" s="735"/>
      <c r="NCI286" s="735"/>
      <c r="NCJ286" s="735"/>
      <c r="NCK286" s="735"/>
      <c r="NCL286" s="735"/>
      <c r="NCM286" s="735"/>
      <c r="NCN286" s="735"/>
      <c r="NCO286" s="735"/>
      <c r="NCP286" s="735"/>
      <c r="NCQ286" s="735"/>
      <c r="NCR286" s="735"/>
      <c r="NCS286" s="735"/>
      <c r="NCT286" s="735"/>
      <c r="NCU286" s="735"/>
      <c r="NCV286" s="735"/>
      <c r="NCW286" s="735"/>
      <c r="NCX286" s="735"/>
      <c r="NCY286" s="735"/>
      <c r="NCZ286" s="735"/>
      <c r="NDA286" s="735"/>
      <c r="NDB286" s="735"/>
      <c r="NDC286" s="735"/>
      <c r="NDD286" s="735"/>
      <c r="NDE286" s="732"/>
      <c r="NDF286" s="732"/>
      <c r="NDG286" s="732"/>
      <c r="NDH286" s="732"/>
      <c r="NDI286" s="732"/>
      <c r="NDJ286" s="732"/>
      <c r="NDK286" s="732"/>
      <c r="NDL286" s="732"/>
      <c r="NDM286" s="732"/>
      <c r="NDN286" s="732"/>
      <c r="NDO286" s="732"/>
      <c r="NDP286" s="732"/>
      <c r="NDQ286" s="732"/>
      <c r="NDR286" s="732"/>
      <c r="NDS286" s="732"/>
      <c r="NDT286" s="732"/>
      <c r="NDU286" s="732"/>
      <c r="NDV286" s="732"/>
      <c r="NDW286" s="732"/>
      <c r="NDX286" s="732"/>
      <c r="NDY286" s="732"/>
      <c r="NDZ286" s="732"/>
      <c r="NEA286" s="732"/>
      <c r="NEB286" s="732"/>
      <c r="NEC286" s="733"/>
      <c r="NED286" s="733"/>
      <c r="NEE286" s="733"/>
      <c r="NEF286" s="733"/>
      <c r="NEG286" s="733"/>
      <c r="NEH286" s="732"/>
      <c r="NEI286" s="732"/>
      <c r="NEJ286" s="733"/>
      <c r="NEK286" s="733"/>
      <c r="NEL286" s="732"/>
      <c r="NEM286" s="732"/>
      <c r="NEN286" s="733"/>
      <c r="NEO286" s="733"/>
      <c r="NEP286" s="732"/>
      <c r="NEQ286" s="732"/>
      <c r="NER286" s="732"/>
      <c r="NES286" s="732"/>
      <c r="NET286" s="732"/>
      <c r="NEU286" s="732"/>
      <c r="NEV286" s="732"/>
      <c r="NEW286" s="733"/>
      <c r="NEX286" s="733"/>
      <c r="NEY286" s="732"/>
      <c r="NEZ286" s="732"/>
      <c r="NFA286" s="733"/>
      <c r="NFB286" s="733"/>
      <c r="NFC286" s="732"/>
      <c r="NFD286" s="732"/>
      <c r="NFE286" s="732"/>
      <c r="NFF286" s="732"/>
      <c r="NFG286" s="732"/>
      <c r="NFH286" s="731"/>
      <c r="NFI286" s="734"/>
      <c r="NFJ286" s="732"/>
      <c r="NFK286" s="732"/>
      <c r="NFL286" s="732"/>
      <c r="NFM286" s="732"/>
      <c r="NFN286" s="732"/>
      <c r="NFO286" s="732"/>
      <c r="NFP286" s="732"/>
      <c r="NFQ286" s="735"/>
      <c r="NFR286" s="735"/>
      <c r="NFS286" s="735"/>
      <c r="NFT286" s="735"/>
      <c r="NFU286" s="735"/>
      <c r="NFV286" s="735"/>
      <c r="NFW286" s="735"/>
      <c r="NFX286" s="735"/>
      <c r="NFY286" s="735"/>
      <c r="NFZ286" s="735"/>
      <c r="NGA286" s="735"/>
      <c r="NGB286" s="735"/>
      <c r="NGC286" s="735"/>
      <c r="NGD286" s="735"/>
      <c r="NGE286" s="735"/>
      <c r="NGF286" s="735"/>
      <c r="NGG286" s="735"/>
      <c r="NGH286" s="735"/>
      <c r="NGI286" s="735"/>
      <c r="NGJ286" s="735"/>
      <c r="NGK286" s="735"/>
      <c r="NGL286" s="735"/>
      <c r="NGM286" s="735"/>
      <c r="NGN286" s="735"/>
      <c r="NGO286" s="735"/>
      <c r="NGP286" s="735"/>
      <c r="NGQ286" s="735"/>
      <c r="NGR286" s="735"/>
      <c r="NGS286" s="735"/>
      <c r="NGT286" s="735"/>
      <c r="NGU286" s="735"/>
      <c r="NGV286" s="735"/>
      <c r="NGW286" s="735"/>
      <c r="NGX286" s="735"/>
      <c r="NGY286" s="735"/>
      <c r="NGZ286" s="735"/>
      <c r="NHA286" s="735"/>
      <c r="NHB286" s="735"/>
      <c r="NHC286" s="735"/>
      <c r="NHD286" s="735"/>
      <c r="NHE286" s="735"/>
      <c r="NHF286" s="735"/>
      <c r="NHG286" s="735"/>
      <c r="NHH286" s="735"/>
      <c r="NHI286" s="732"/>
      <c r="NHJ286" s="732"/>
      <c r="NHK286" s="732"/>
      <c r="NHL286" s="732"/>
      <c r="NHM286" s="732"/>
      <c r="NHN286" s="732"/>
      <c r="NHO286" s="732"/>
      <c r="NHP286" s="732"/>
      <c r="NHQ286" s="732"/>
      <c r="NHR286" s="732"/>
      <c r="NHS286" s="732"/>
      <c r="NHT286" s="732"/>
      <c r="NHU286" s="732"/>
      <c r="NHV286" s="732"/>
      <c r="NHW286" s="732"/>
      <c r="NHX286" s="732"/>
      <c r="NHY286" s="732"/>
      <c r="NHZ286" s="732"/>
      <c r="NIA286" s="732"/>
      <c r="NIB286" s="732"/>
      <c r="NIC286" s="732"/>
      <c r="NID286" s="732"/>
      <c r="NIE286" s="732"/>
      <c r="NIF286" s="732"/>
      <c r="NIG286" s="733"/>
      <c r="NIH286" s="733"/>
      <c r="NII286" s="733"/>
      <c r="NIJ286" s="733"/>
      <c r="NIK286" s="733"/>
      <c r="NIL286" s="732"/>
      <c r="NIM286" s="732"/>
      <c r="NIN286" s="733"/>
      <c r="NIO286" s="733"/>
      <c r="NIP286" s="732"/>
      <c r="NIQ286" s="732"/>
      <c r="NIR286" s="733"/>
      <c r="NIS286" s="733"/>
      <c r="NIT286" s="732"/>
      <c r="NIU286" s="732"/>
      <c r="NIV286" s="732"/>
      <c r="NIW286" s="732"/>
      <c r="NIX286" s="732"/>
      <c r="NIY286" s="732"/>
      <c r="NIZ286" s="732"/>
      <c r="NJA286" s="733"/>
      <c r="NJB286" s="733"/>
      <c r="NJC286" s="732"/>
      <c r="NJD286" s="732"/>
      <c r="NJE286" s="733"/>
      <c r="NJF286" s="733"/>
      <c r="NJG286" s="732"/>
      <c r="NJH286" s="732"/>
      <c r="NJI286" s="732"/>
      <c r="NJJ286" s="732"/>
      <c r="NJK286" s="732"/>
      <c r="NJL286" s="731"/>
      <c r="NJM286" s="734"/>
      <c r="NJN286" s="732"/>
      <c r="NJO286" s="732"/>
      <c r="NJP286" s="732"/>
      <c r="NJQ286" s="732"/>
      <c r="NJR286" s="732"/>
      <c r="NJS286" s="732"/>
      <c r="NJT286" s="732"/>
      <c r="NJU286" s="735"/>
      <c r="NJV286" s="735"/>
      <c r="NJW286" s="735"/>
      <c r="NJX286" s="735"/>
      <c r="NJY286" s="735"/>
      <c r="NJZ286" s="735"/>
      <c r="NKA286" s="735"/>
      <c r="NKB286" s="735"/>
      <c r="NKC286" s="735"/>
      <c r="NKD286" s="735"/>
      <c r="NKE286" s="735"/>
      <c r="NKF286" s="735"/>
      <c r="NKG286" s="735"/>
      <c r="NKH286" s="735"/>
      <c r="NKI286" s="735"/>
      <c r="NKJ286" s="735"/>
      <c r="NKK286" s="735"/>
      <c r="NKL286" s="735"/>
      <c r="NKM286" s="735"/>
      <c r="NKN286" s="735"/>
      <c r="NKO286" s="735"/>
      <c r="NKP286" s="735"/>
      <c r="NKQ286" s="735"/>
      <c r="NKR286" s="735"/>
      <c r="NKS286" s="735"/>
      <c r="NKT286" s="735"/>
      <c r="NKU286" s="735"/>
      <c r="NKV286" s="735"/>
      <c r="NKW286" s="735"/>
      <c r="NKX286" s="735"/>
      <c r="NKY286" s="735"/>
      <c r="NKZ286" s="735"/>
      <c r="NLA286" s="735"/>
      <c r="NLB286" s="735"/>
      <c r="NLC286" s="735"/>
      <c r="NLD286" s="735"/>
      <c r="NLE286" s="735"/>
      <c r="NLF286" s="735"/>
      <c r="NLG286" s="735"/>
      <c r="NLH286" s="735"/>
      <c r="NLI286" s="735"/>
      <c r="NLJ286" s="735"/>
      <c r="NLK286" s="735"/>
      <c r="NLL286" s="735"/>
      <c r="NLM286" s="732"/>
      <c r="NLN286" s="732"/>
      <c r="NLO286" s="732"/>
      <c r="NLP286" s="732"/>
      <c r="NLQ286" s="732"/>
      <c r="NLR286" s="732"/>
      <c r="NLS286" s="732"/>
      <c r="NLT286" s="732"/>
      <c r="NLU286" s="732"/>
      <c r="NLV286" s="732"/>
      <c r="NLW286" s="732"/>
      <c r="NLX286" s="732"/>
      <c r="NLY286" s="732"/>
      <c r="NLZ286" s="732"/>
      <c r="NMA286" s="732"/>
      <c r="NMB286" s="732"/>
      <c r="NMC286" s="732"/>
      <c r="NMD286" s="732"/>
      <c r="NME286" s="732"/>
      <c r="NMF286" s="732"/>
      <c r="NMG286" s="732"/>
      <c r="NMH286" s="732"/>
      <c r="NMI286" s="732"/>
      <c r="NMJ286" s="732"/>
      <c r="NMK286" s="733"/>
      <c r="NML286" s="733"/>
      <c r="NMM286" s="733"/>
      <c r="NMN286" s="733"/>
      <c r="NMO286" s="733"/>
      <c r="NMP286" s="732"/>
      <c r="NMQ286" s="732"/>
      <c r="NMR286" s="733"/>
      <c r="NMS286" s="733"/>
      <c r="NMT286" s="732"/>
      <c r="NMU286" s="732"/>
      <c r="NMV286" s="733"/>
      <c r="NMW286" s="733"/>
      <c r="NMX286" s="732"/>
      <c r="NMY286" s="732"/>
      <c r="NMZ286" s="732"/>
      <c r="NNA286" s="732"/>
      <c r="NNB286" s="732"/>
      <c r="NNC286" s="732"/>
      <c r="NND286" s="732"/>
      <c r="NNE286" s="733"/>
      <c r="NNF286" s="733"/>
      <c r="NNG286" s="732"/>
      <c r="NNH286" s="732"/>
      <c r="NNI286" s="733"/>
      <c r="NNJ286" s="733"/>
      <c r="NNK286" s="732"/>
      <c r="NNL286" s="732"/>
      <c r="NNM286" s="732"/>
      <c r="NNN286" s="732"/>
      <c r="NNO286" s="732"/>
      <c r="NNP286" s="731"/>
      <c r="NNQ286" s="734"/>
      <c r="NNR286" s="732"/>
      <c r="NNS286" s="732"/>
      <c r="NNT286" s="732"/>
      <c r="NNU286" s="732"/>
      <c r="NNV286" s="732"/>
      <c r="NNW286" s="732"/>
      <c r="NNX286" s="732"/>
      <c r="NNY286" s="735"/>
      <c r="NNZ286" s="735"/>
      <c r="NOA286" s="735"/>
      <c r="NOB286" s="735"/>
      <c r="NOC286" s="735"/>
      <c r="NOD286" s="735"/>
      <c r="NOE286" s="735"/>
      <c r="NOF286" s="735"/>
      <c r="NOG286" s="735"/>
      <c r="NOH286" s="735"/>
      <c r="NOI286" s="735"/>
      <c r="NOJ286" s="735"/>
      <c r="NOK286" s="735"/>
      <c r="NOL286" s="735"/>
      <c r="NOM286" s="735"/>
      <c r="NON286" s="735"/>
      <c r="NOO286" s="735"/>
      <c r="NOP286" s="735"/>
      <c r="NOQ286" s="735"/>
      <c r="NOR286" s="735"/>
      <c r="NOS286" s="735"/>
      <c r="NOT286" s="735"/>
      <c r="NOU286" s="735"/>
      <c r="NOV286" s="735"/>
      <c r="NOW286" s="735"/>
      <c r="NOX286" s="735"/>
      <c r="NOY286" s="735"/>
      <c r="NOZ286" s="735"/>
      <c r="NPA286" s="735"/>
      <c r="NPB286" s="735"/>
      <c r="NPC286" s="735"/>
      <c r="NPD286" s="735"/>
      <c r="NPE286" s="735"/>
      <c r="NPF286" s="735"/>
      <c r="NPG286" s="735"/>
      <c r="NPH286" s="735"/>
      <c r="NPI286" s="735"/>
      <c r="NPJ286" s="735"/>
      <c r="NPK286" s="735"/>
      <c r="NPL286" s="735"/>
      <c r="NPM286" s="735"/>
      <c r="NPN286" s="735"/>
      <c r="NPO286" s="735"/>
      <c r="NPP286" s="735"/>
      <c r="NPQ286" s="732"/>
      <c r="NPR286" s="732"/>
      <c r="NPS286" s="732"/>
      <c r="NPT286" s="732"/>
      <c r="NPU286" s="732"/>
      <c r="NPV286" s="732"/>
      <c r="NPW286" s="732"/>
      <c r="NPX286" s="732"/>
      <c r="NPY286" s="732"/>
      <c r="NPZ286" s="732"/>
      <c r="NQA286" s="732"/>
      <c r="NQB286" s="732"/>
      <c r="NQC286" s="732"/>
      <c r="NQD286" s="732"/>
      <c r="NQE286" s="732"/>
      <c r="NQF286" s="732"/>
      <c r="NQG286" s="732"/>
      <c r="NQH286" s="732"/>
      <c r="NQI286" s="732"/>
      <c r="NQJ286" s="732"/>
      <c r="NQK286" s="732"/>
      <c r="NQL286" s="732"/>
      <c r="NQM286" s="732"/>
      <c r="NQN286" s="732"/>
      <c r="NQO286" s="733"/>
      <c r="NQP286" s="733"/>
      <c r="NQQ286" s="733"/>
      <c r="NQR286" s="733"/>
      <c r="NQS286" s="733"/>
      <c r="NQT286" s="732"/>
      <c r="NQU286" s="732"/>
      <c r="NQV286" s="733"/>
      <c r="NQW286" s="733"/>
      <c r="NQX286" s="732"/>
      <c r="NQY286" s="732"/>
      <c r="NQZ286" s="733"/>
      <c r="NRA286" s="733"/>
      <c r="NRB286" s="732"/>
      <c r="NRC286" s="732"/>
      <c r="NRD286" s="732"/>
      <c r="NRE286" s="732"/>
      <c r="NRF286" s="732"/>
      <c r="NRG286" s="732"/>
      <c r="NRH286" s="732"/>
      <c r="NRI286" s="733"/>
      <c r="NRJ286" s="733"/>
      <c r="NRK286" s="732"/>
      <c r="NRL286" s="732"/>
      <c r="NRM286" s="733"/>
      <c r="NRN286" s="733"/>
      <c r="NRO286" s="732"/>
      <c r="NRP286" s="732"/>
      <c r="NRQ286" s="732"/>
      <c r="NRR286" s="732"/>
      <c r="NRS286" s="732"/>
      <c r="NRT286" s="731"/>
      <c r="NRU286" s="734"/>
      <c r="NRV286" s="732"/>
      <c r="NRW286" s="732"/>
      <c r="NRX286" s="732"/>
      <c r="NRY286" s="732"/>
      <c r="NRZ286" s="732"/>
      <c r="NSA286" s="732"/>
      <c r="NSB286" s="732"/>
      <c r="NSC286" s="735"/>
      <c r="NSD286" s="735"/>
      <c r="NSE286" s="735"/>
      <c r="NSF286" s="735"/>
      <c r="NSG286" s="735"/>
      <c r="NSH286" s="735"/>
      <c r="NSI286" s="735"/>
      <c r="NSJ286" s="735"/>
      <c r="NSK286" s="735"/>
      <c r="NSL286" s="735"/>
      <c r="NSM286" s="735"/>
      <c r="NSN286" s="735"/>
      <c r="NSO286" s="735"/>
      <c r="NSP286" s="735"/>
      <c r="NSQ286" s="735"/>
      <c r="NSR286" s="735"/>
      <c r="NSS286" s="735"/>
      <c r="NST286" s="735"/>
      <c r="NSU286" s="735"/>
      <c r="NSV286" s="735"/>
      <c r="NSW286" s="735"/>
      <c r="NSX286" s="735"/>
      <c r="NSY286" s="735"/>
      <c r="NSZ286" s="735"/>
      <c r="NTA286" s="735"/>
      <c r="NTB286" s="735"/>
      <c r="NTC286" s="735"/>
      <c r="NTD286" s="735"/>
      <c r="NTE286" s="735"/>
      <c r="NTF286" s="735"/>
      <c r="NTG286" s="735"/>
      <c r="NTH286" s="735"/>
      <c r="NTI286" s="735"/>
      <c r="NTJ286" s="735"/>
      <c r="NTK286" s="735"/>
      <c r="NTL286" s="735"/>
      <c r="NTM286" s="735"/>
      <c r="NTN286" s="735"/>
      <c r="NTO286" s="735"/>
      <c r="NTP286" s="735"/>
      <c r="NTQ286" s="735"/>
      <c r="NTR286" s="735"/>
      <c r="NTS286" s="735"/>
      <c r="NTT286" s="735"/>
      <c r="NTU286" s="732"/>
      <c r="NTV286" s="732"/>
      <c r="NTW286" s="732"/>
      <c r="NTX286" s="732"/>
      <c r="NTY286" s="732"/>
      <c r="NTZ286" s="732"/>
      <c r="NUA286" s="732"/>
      <c r="NUB286" s="732"/>
      <c r="NUC286" s="732"/>
      <c r="NUD286" s="732"/>
      <c r="NUE286" s="732"/>
      <c r="NUF286" s="732"/>
      <c r="NUG286" s="732"/>
      <c r="NUH286" s="732"/>
      <c r="NUI286" s="732"/>
      <c r="NUJ286" s="732"/>
      <c r="NUK286" s="732"/>
      <c r="NUL286" s="732"/>
      <c r="NUM286" s="732"/>
      <c r="NUN286" s="732"/>
      <c r="NUO286" s="732"/>
      <c r="NUP286" s="732"/>
      <c r="NUQ286" s="732"/>
      <c r="NUR286" s="732"/>
      <c r="NUS286" s="733"/>
      <c r="NUT286" s="733"/>
      <c r="NUU286" s="733"/>
      <c r="NUV286" s="733"/>
      <c r="NUW286" s="733"/>
      <c r="NUX286" s="732"/>
      <c r="NUY286" s="732"/>
      <c r="NUZ286" s="733"/>
      <c r="NVA286" s="733"/>
      <c r="NVB286" s="732"/>
      <c r="NVC286" s="732"/>
      <c r="NVD286" s="733"/>
      <c r="NVE286" s="733"/>
      <c r="NVF286" s="732"/>
      <c r="NVG286" s="732"/>
      <c r="NVH286" s="732"/>
      <c r="NVI286" s="732"/>
      <c r="NVJ286" s="732"/>
      <c r="NVK286" s="732"/>
      <c r="NVL286" s="732"/>
      <c r="NVM286" s="733"/>
      <c r="NVN286" s="733"/>
      <c r="NVO286" s="732"/>
      <c r="NVP286" s="732"/>
      <c r="NVQ286" s="733"/>
      <c r="NVR286" s="733"/>
      <c r="NVS286" s="732"/>
      <c r="NVT286" s="732"/>
      <c r="NVU286" s="732"/>
      <c r="NVV286" s="732"/>
      <c r="NVW286" s="732"/>
      <c r="NVX286" s="731"/>
      <c r="NVY286" s="734"/>
      <c r="NVZ286" s="732"/>
      <c r="NWA286" s="732"/>
      <c r="NWB286" s="732"/>
      <c r="NWC286" s="732"/>
      <c r="NWD286" s="732"/>
      <c r="NWE286" s="732"/>
      <c r="NWF286" s="732"/>
      <c r="NWG286" s="735"/>
      <c r="NWH286" s="735"/>
      <c r="NWI286" s="735"/>
      <c r="NWJ286" s="735"/>
      <c r="NWK286" s="735"/>
      <c r="NWL286" s="735"/>
      <c r="NWM286" s="735"/>
      <c r="NWN286" s="735"/>
      <c r="NWO286" s="735"/>
      <c r="NWP286" s="735"/>
      <c r="NWQ286" s="735"/>
      <c r="NWR286" s="735"/>
      <c r="NWS286" s="735"/>
      <c r="NWT286" s="735"/>
      <c r="NWU286" s="735"/>
      <c r="NWV286" s="735"/>
      <c r="NWW286" s="735"/>
      <c r="NWX286" s="735"/>
      <c r="NWY286" s="735"/>
      <c r="NWZ286" s="735"/>
      <c r="NXA286" s="735"/>
      <c r="NXB286" s="735"/>
      <c r="NXC286" s="735"/>
      <c r="NXD286" s="735"/>
      <c r="NXE286" s="735"/>
      <c r="NXF286" s="735"/>
      <c r="NXG286" s="735"/>
      <c r="NXH286" s="735"/>
      <c r="NXI286" s="735"/>
      <c r="NXJ286" s="735"/>
      <c r="NXK286" s="735"/>
      <c r="NXL286" s="735"/>
      <c r="NXM286" s="735"/>
      <c r="NXN286" s="735"/>
      <c r="NXO286" s="735"/>
      <c r="NXP286" s="735"/>
      <c r="NXQ286" s="735"/>
      <c r="NXR286" s="735"/>
      <c r="NXS286" s="735"/>
      <c r="NXT286" s="735"/>
      <c r="NXU286" s="735"/>
      <c r="NXV286" s="735"/>
      <c r="NXW286" s="735"/>
      <c r="NXX286" s="735"/>
      <c r="NXY286" s="732"/>
      <c r="NXZ286" s="732"/>
      <c r="NYA286" s="732"/>
      <c r="NYB286" s="732"/>
      <c r="NYC286" s="732"/>
      <c r="NYD286" s="732"/>
      <c r="NYE286" s="732"/>
      <c r="NYF286" s="732"/>
      <c r="NYG286" s="732"/>
      <c r="NYH286" s="732"/>
      <c r="NYI286" s="732"/>
      <c r="NYJ286" s="732"/>
      <c r="NYK286" s="732"/>
      <c r="NYL286" s="732"/>
      <c r="NYM286" s="732"/>
      <c r="NYN286" s="732"/>
      <c r="NYO286" s="732"/>
      <c r="NYP286" s="732"/>
      <c r="NYQ286" s="732"/>
      <c r="NYR286" s="732"/>
      <c r="NYS286" s="732"/>
      <c r="NYT286" s="732"/>
      <c r="NYU286" s="732"/>
      <c r="NYV286" s="732"/>
      <c r="NYW286" s="733"/>
      <c r="NYX286" s="733"/>
      <c r="NYY286" s="733"/>
      <c r="NYZ286" s="733"/>
      <c r="NZA286" s="733"/>
      <c r="NZB286" s="732"/>
      <c r="NZC286" s="732"/>
      <c r="NZD286" s="733"/>
      <c r="NZE286" s="733"/>
      <c r="NZF286" s="732"/>
      <c r="NZG286" s="732"/>
      <c r="NZH286" s="733"/>
      <c r="NZI286" s="733"/>
      <c r="NZJ286" s="732"/>
      <c r="NZK286" s="732"/>
      <c r="NZL286" s="732"/>
      <c r="NZM286" s="732"/>
      <c r="NZN286" s="732"/>
      <c r="NZO286" s="732"/>
      <c r="NZP286" s="732"/>
      <c r="NZQ286" s="733"/>
      <c r="NZR286" s="733"/>
      <c r="NZS286" s="732"/>
      <c r="NZT286" s="732"/>
      <c r="NZU286" s="733"/>
      <c r="NZV286" s="733"/>
      <c r="NZW286" s="732"/>
      <c r="NZX286" s="732"/>
      <c r="NZY286" s="732"/>
      <c r="NZZ286" s="732"/>
      <c r="OAA286" s="732"/>
      <c r="OAB286" s="731"/>
      <c r="OAC286" s="734"/>
      <c r="OAD286" s="732"/>
      <c r="OAE286" s="732"/>
      <c r="OAF286" s="732"/>
      <c r="OAG286" s="732"/>
      <c r="OAH286" s="732"/>
      <c r="OAI286" s="732"/>
      <c r="OAJ286" s="732"/>
      <c r="OAK286" s="735"/>
      <c r="OAL286" s="735"/>
      <c r="OAM286" s="735"/>
      <c r="OAN286" s="735"/>
      <c r="OAO286" s="735"/>
      <c r="OAP286" s="735"/>
      <c r="OAQ286" s="735"/>
      <c r="OAR286" s="735"/>
      <c r="OAS286" s="735"/>
      <c r="OAT286" s="735"/>
      <c r="OAU286" s="735"/>
      <c r="OAV286" s="735"/>
      <c r="OAW286" s="735"/>
      <c r="OAX286" s="735"/>
      <c r="OAY286" s="735"/>
      <c r="OAZ286" s="735"/>
      <c r="OBA286" s="735"/>
      <c r="OBB286" s="735"/>
      <c r="OBC286" s="735"/>
      <c r="OBD286" s="735"/>
      <c r="OBE286" s="735"/>
      <c r="OBF286" s="735"/>
      <c r="OBG286" s="735"/>
      <c r="OBH286" s="735"/>
      <c r="OBI286" s="735"/>
      <c r="OBJ286" s="735"/>
      <c r="OBK286" s="735"/>
      <c r="OBL286" s="735"/>
      <c r="OBM286" s="735"/>
      <c r="OBN286" s="735"/>
      <c r="OBO286" s="735"/>
      <c r="OBP286" s="735"/>
      <c r="OBQ286" s="735"/>
      <c r="OBR286" s="735"/>
      <c r="OBS286" s="735"/>
      <c r="OBT286" s="735"/>
      <c r="OBU286" s="735"/>
      <c r="OBV286" s="735"/>
      <c r="OBW286" s="735"/>
      <c r="OBX286" s="735"/>
      <c r="OBY286" s="735"/>
      <c r="OBZ286" s="735"/>
      <c r="OCA286" s="735"/>
      <c r="OCB286" s="735"/>
      <c r="OCC286" s="732"/>
      <c r="OCD286" s="732"/>
      <c r="OCE286" s="732"/>
      <c r="OCF286" s="732"/>
      <c r="OCG286" s="732"/>
      <c r="OCH286" s="732"/>
      <c r="OCI286" s="732"/>
      <c r="OCJ286" s="732"/>
      <c r="OCK286" s="732"/>
      <c r="OCL286" s="732"/>
      <c r="OCM286" s="732"/>
      <c r="OCN286" s="732"/>
      <c r="OCO286" s="732"/>
      <c r="OCP286" s="732"/>
      <c r="OCQ286" s="732"/>
      <c r="OCR286" s="732"/>
      <c r="OCS286" s="732"/>
      <c r="OCT286" s="732"/>
      <c r="OCU286" s="732"/>
      <c r="OCV286" s="732"/>
      <c r="OCW286" s="732"/>
      <c r="OCX286" s="732"/>
      <c r="OCY286" s="732"/>
      <c r="OCZ286" s="732"/>
      <c r="ODA286" s="733"/>
      <c r="ODB286" s="733"/>
      <c r="ODC286" s="733"/>
      <c r="ODD286" s="733"/>
      <c r="ODE286" s="733"/>
      <c r="ODF286" s="732"/>
      <c r="ODG286" s="732"/>
      <c r="ODH286" s="733"/>
      <c r="ODI286" s="733"/>
      <c r="ODJ286" s="732"/>
      <c r="ODK286" s="732"/>
      <c r="ODL286" s="733"/>
      <c r="ODM286" s="733"/>
      <c r="ODN286" s="732"/>
      <c r="ODO286" s="732"/>
      <c r="ODP286" s="732"/>
      <c r="ODQ286" s="732"/>
      <c r="ODR286" s="732"/>
      <c r="ODS286" s="732"/>
      <c r="ODT286" s="732"/>
      <c r="ODU286" s="733"/>
      <c r="ODV286" s="733"/>
      <c r="ODW286" s="732"/>
      <c r="ODX286" s="732"/>
      <c r="ODY286" s="733"/>
      <c r="ODZ286" s="733"/>
      <c r="OEA286" s="732"/>
      <c r="OEB286" s="732"/>
      <c r="OEC286" s="732"/>
      <c r="OED286" s="732"/>
      <c r="OEE286" s="732"/>
      <c r="OEF286" s="731"/>
      <c r="OEG286" s="734"/>
      <c r="OEH286" s="732"/>
      <c r="OEI286" s="732"/>
      <c r="OEJ286" s="732"/>
      <c r="OEK286" s="732"/>
      <c r="OEL286" s="732"/>
      <c r="OEM286" s="732"/>
      <c r="OEN286" s="732"/>
      <c r="OEO286" s="735"/>
      <c r="OEP286" s="735"/>
      <c r="OEQ286" s="735"/>
      <c r="OER286" s="735"/>
      <c r="OES286" s="735"/>
      <c r="OET286" s="735"/>
      <c r="OEU286" s="735"/>
      <c r="OEV286" s="735"/>
      <c r="OEW286" s="735"/>
      <c r="OEX286" s="735"/>
      <c r="OEY286" s="735"/>
      <c r="OEZ286" s="735"/>
      <c r="OFA286" s="735"/>
      <c r="OFB286" s="735"/>
      <c r="OFC286" s="735"/>
      <c r="OFD286" s="735"/>
      <c r="OFE286" s="735"/>
      <c r="OFF286" s="735"/>
      <c r="OFG286" s="735"/>
      <c r="OFH286" s="735"/>
      <c r="OFI286" s="735"/>
      <c r="OFJ286" s="735"/>
      <c r="OFK286" s="735"/>
      <c r="OFL286" s="735"/>
      <c r="OFM286" s="735"/>
      <c r="OFN286" s="735"/>
      <c r="OFO286" s="735"/>
      <c r="OFP286" s="735"/>
      <c r="OFQ286" s="735"/>
      <c r="OFR286" s="735"/>
      <c r="OFS286" s="735"/>
      <c r="OFT286" s="735"/>
      <c r="OFU286" s="735"/>
      <c r="OFV286" s="735"/>
      <c r="OFW286" s="735"/>
      <c r="OFX286" s="735"/>
      <c r="OFY286" s="735"/>
      <c r="OFZ286" s="735"/>
      <c r="OGA286" s="735"/>
      <c r="OGB286" s="735"/>
      <c r="OGC286" s="735"/>
      <c r="OGD286" s="735"/>
      <c r="OGE286" s="735"/>
      <c r="OGF286" s="735"/>
      <c r="OGG286" s="732"/>
      <c r="OGH286" s="732"/>
      <c r="OGI286" s="732"/>
      <c r="OGJ286" s="732"/>
      <c r="OGK286" s="732"/>
      <c r="OGL286" s="732"/>
      <c r="OGM286" s="732"/>
      <c r="OGN286" s="732"/>
      <c r="OGO286" s="732"/>
      <c r="OGP286" s="732"/>
      <c r="OGQ286" s="732"/>
      <c r="OGR286" s="732"/>
      <c r="OGS286" s="732"/>
      <c r="OGT286" s="732"/>
      <c r="OGU286" s="732"/>
      <c r="OGV286" s="732"/>
      <c r="OGW286" s="732"/>
      <c r="OGX286" s="732"/>
      <c r="OGY286" s="732"/>
      <c r="OGZ286" s="732"/>
      <c r="OHA286" s="732"/>
      <c r="OHB286" s="732"/>
      <c r="OHC286" s="732"/>
      <c r="OHD286" s="732"/>
      <c r="OHE286" s="733"/>
      <c r="OHF286" s="733"/>
      <c r="OHG286" s="733"/>
      <c r="OHH286" s="733"/>
      <c r="OHI286" s="733"/>
      <c r="OHJ286" s="732"/>
      <c r="OHK286" s="732"/>
      <c r="OHL286" s="733"/>
      <c r="OHM286" s="733"/>
      <c r="OHN286" s="732"/>
      <c r="OHO286" s="732"/>
      <c r="OHP286" s="733"/>
      <c r="OHQ286" s="733"/>
      <c r="OHR286" s="732"/>
      <c r="OHS286" s="732"/>
      <c r="OHT286" s="732"/>
      <c r="OHU286" s="732"/>
      <c r="OHV286" s="732"/>
      <c r="OHW286" s="732"/>
      <c r="OHX286" s="732"/>
      <c r="OHY286" s="733"/>
      <c r="OHZ286" s="733"/>
      <c r="OIA286" s="732"/>
      <c r="OIB286" s="732"/>
      <c r="OIC286" s="733"/>
      <c r="OID286" s="733"/>
      <c r="OIE286" s="732"/>
      <c r="OIF286" s="732"/>
      <c r="OIG286" s="732"/>
      <c r="OIH286" s="732"/>
      <c r="OII286" s="732"/>
      <c r="OIJ286" s="731"/>
      <c r="OIK286" s="734"/>
      <c r="OIL286" s="732"/>
      <c r="OIM286" s="732"/>
      <c r="OIN286" s="732"/>
      <c r="OIO286" s="732"/>
      <c r="OIP286" s="732"/>
      <c r="OIQ286" s="732"/>
      <c r="OIR286" s="732"/>
      <c r="OIS286" s="735"/>
      <c r="OIT286" s="735"/>
      <c r="OIU286" s="735"/>
      <c r="OIV286" s="735"/>
      <c r="OIW286" s="735"/>
      <c r="OIX286" s="735"/>
      <c r="OIY286" s="735"/>
      <c r="OIZ286" s="735"/>
      <c r="OJA286" s="735"/>
      <c r="OJB286" s="735"/>
      <c r="OJC286" s="735"/>
      <c r="OJD286" s="735"/>
      <c r="OJE286" s="735"/>
      <c r="OJF286" s="735"/>
      <c r="OJG286" s="735"/>
      <c r="OJH286" s="735"/>
      <c r="OJI286" s="735"/>
      <c r="OJJ286" s="735"/>
      <c r="OJK286" s="735"/>
      <c r="OJL286" s="735"/>
      <c r="OJM286" s="735"/>
      <c r="OJN286" s="735"/>
      <c r="OJO286" s="735"/>
      <c r="OJP286" s="735"/>
      <c r="OJQ286" s="735"/>
      <c r="OJR286" s="735"/>
      <c r="OJS286" s="735"/>
      <c r="OJT286" s="735"/>
      <c r="OJU286" s="735"/>
      <c r="OJV286" s="735"/>
      <c r="OJW286" s="735"/>
      <c r="OJX286" s="735"/>
      <c r="OJY286" s="735"/>
      <c r="OJZ286" s="735"/>
      <c r="OKA286" s="735"/>
      <c r="OKB286" s="735"/>
      <c r="OKC286" s="735"/>
      <c r="OKD286" s="735"/>
      <c r="OKE286" s="735"/>
      <c r="OKF286" s="735"/>
      <c r="OKG286" s="735"/>
      <c r="OKH286" s="735"/>
      <c r="OKI286" s="735"/>
      <c r="OKJ286" s="735"/>
      <c r="OKK286" s="732"/>
      <c r="OKL286" s="732"/>
      <c r="OKM286" s="732"/>
      <c r="OKN286" s="732"/>
      <c r="OKO286" s="732"/>
      <c r="OKP286" s="732"/>
      <c r="OKQ286" s="732"/>
      <c r="OKR286" s="732"/>
      <c r="OKS286" s="732"/>
      <c r="OKT286" s="732"/>
      <c r="OKU286" s="732"/>
      <c r="OKV286" s="732"/>
      <c r="OKW286" s="732"/>
      <c r="OKX286" s="732"/>
      <c r="OKY286" s="732"/>
      <c r="OKZ286" s="732"/>
      <c r="OLA286" s="732"/>
      <c r="OLB286" s="732"/>
      <c r="OLC286" s="732"/>
      <c r="OLD286" s="732"/>
      <c r="OLE286" s="732"/>
      <c r="OLF286" s="732"/>
      <c r="OLG286" s="732"/>
      <c r="OLH286" s="732"/>
      <c r="OLI286" s="733"/>
      <c r="OLJ286" s="733"/>
      <c r="OLK286" s="733"/>
      <c r="OLL286" s="733"/>
      <c r="OLM286" s="733"/>
      <c r="OLN286" s="732"/>
      <c r="OLO286" s="732"/>
      <c r="OLP286" s="733"/>
      <c r="OLQ286" s="733"/>
      <c r="OLR286" s="732"/>
      <c r="OLS286" s="732"/>
      <c r="OLT286" s="733"/>
      <c r="OLU286" s="733"/>
      <c r="OLV286" s="732"/>
      <c r="OLW286" s="732"/>
      <c r="OLX286" s="732"/>
      <c r="OLY286" s="732"/>
      <c r="OLZ286" s="732"/>
      <c r="OMA286" s="732"/>
      <c r="OMB286" s="732"/>
      <c r="OMC286" s="733"/>
      <c r="OMD286" s="733"/>
      <c r="OME286" s="732"/>
      <c r="OMF286" s="732"/>
      <c r="OMG286" s="733"/>
      <c r="OMH286" s="733"/>
      <c r="OMI286" s="732"/>
      <c r="OMJ286" s="732"/>
      <c r="OMK286" s="732"/>
      <c r="OML286" s="732"/>
      <c r="OMM286" s="732"/>
      <c r="OMN286" s="731"/>
      <c r="OMO286" s="734"/>
      <c r="OMP286" s="732"/>
      <c r="OMQ286" s="732"/>
      <c r="OMR286" s="732"/>
      <c r="OMS286" s="732"/>
      <c r="OMT286" s="732"/>
      <c r="OMU286" s="732"/>
      <c r="OMV286" s="732"/>
      <c r="OMW286" s="735"/>
      <c r="OMX286" s="735"/>
      <c r="OMY286" s="735"/>
      <c r="OMZ286" s="735"/>
      <c r="ONA286" s="735"/>
      <c r="ONB286" s="735"/>
      <c r="ONC286" s="735"/>
      <c r="OND286" s="735"/>
      <c r="ONE286" s="735"/>
      <c r="ONF286" s="735"/>
      <c r="ONG286" s="735"/>
      <c r="ONH286" s="735"/>
      <c r="ONI286" s="735"/>
      <c r="ONJ286" s="735"/>
      <c r="ONK286" s="735"/>
      <c r="ONL286" s="735"/>
      <c r="ONM286" s="735"/>
      <c r="ONN286" s="735"/>
      <c r="ONO286" s="735"/>
      <c r="ONP286" s="735"/>
      <c r="ONQ286" s="735"/>
      <c r="ONR286" s="735"/>
      <c r="ONS286" s="735"/>
      <c r="ONT286" s="735"/>
      <c r="ONU286" s="735"/>
      <c r="ONV286" s="735"/>
      <c r="ONW286" s="735"/>
      <c r="ONX286" s="735"/>
      <c r="ONY286" s="735"/>
      <c r="ONZ286" s="735"/>
      <c r="OOA286" s="735"/>
      <c r="OOB286" s="735"/>
      <c r="OOC286" s="735"/>
      <c r="OOD286" s="735"/>
      <c r="OOE286" s="735"/>
      <c r="OOF286" s="735"/>
      <c r="OOG286" s="735"/>
      <c r="OOH286" s="735"/>
      <c r="OOI286" s="735"/>
      <c r="OOJ286" s="735"/>
      <c r="OOK286" s="735"/>
      <c r="OOL286" s="735"/>
      <c r="OOM286" s="735"/>
      <c r="OON286" s="735"/>
      <c r="OOO286" s="732"/>
      <c r="OOP286" s="732"/>
      <c r="OOQ286" s="732"/>
      <c r="OOR286" s="732"/>
      <c r="OOS286" s="732"/>
      <c r="OOT286" s="732"/>
      <c r="OOU286" s="732"/>
      <c r="OOV286" s="732"/>
      <c r="OOW286" s="732"/>
      <c r="OOX286" s="732"/>
      <c r="OOY286" s="732"/>
      <c r="OOZ286" s="732"/>
      <c r="OPA286" s="732"/>
      <c r="OPB286" s="732"/>
      <c r="OPC286" s="732"/>
      <c r="OPD286" s="732"/>
      <c r="OPE286" s="732"/>
      <c r="OPF286" s="732"/>
      <c r="OPG286" s="732"/>
      <c r="OPH286" s="732"/>
      <c r="OPI286" s="732"/>
      <c r="OPJ286" s="732"/>
      <c r="OPK286" s="732"/>
      <c r="OPL286" s="732"/>
      <c r="OPM286" s="733"/>
      <c r="OPN286" s="733"/>
      <c r="OPO286" s="733"/>
      <c r="OPP286" s="733"/>
      <c r="OPQ286" s="733"/>
      <c r="OPR286" s="732"/>
      <c r="OPS286" s="732"/>
      <c r="OPT286" s="733"/>
      <c r="OPU286" s="733"/>
      <c r="OPV286" s="732"/>
      <c r="OPW286" s="732"/>
      <c r="OPX286" s="733"/>
      <c r="OPY286" s="733"/>
      <c r="OPZ286" s="732"/>
      <c r="OQA286" s="732"/>
      <c r="OQB286" s="732"/>
      <c r="OQC286" s="732"/>
      <c r="OQD286" s="732"/>
      <c r="OQE286" s="732"/>
      <c r="OQF286" s="732"/>
      <c r="OQG286" s="733"/>
      <c r="OQH286" s="733"/>
      <c r="OQI286" s="732"/>
      <c r="OQJ286" s="732"/>
      <c r="OQK286" s="733"/>
      <c r="OQL286" s="733"/>
      <c r="OQM286" s="732"/>
      <c r="OQN286" s="732"/>
      <c r="OQO286" s="732"/>
      <c r="OQP286" s="732"/>
      <c r="OQQ286" s="732"/>
      <c r="OQR286" s="731"/>
      <c r="OQS286" s="734"/>
      <c r="OQT286" s="732"/>
      <c r="OQU286" s="732"/>
      <c r="OQV286" s="732"/>
      <c r="OQW286" s="732"/>
      <c r="OQX286" s="732"/>
      <c r="OQY286" s="732"/>
      <c r="OQZ286" s="732"/>
      <c r="ORA286" s="735"/>
      <c r="ORB286" s="735"/>
      <c r="ORC286" s="735"/>
      <c r="ORD286" s="735"/>
      <c r="ORE286" s="735"/>
      <c r="ORF286" s="735"/>
      <c r="ORG286" s="735"/>
      <c r="ORH286" s="735"/>
      <c r="ORI286" s="735"/>
      <c r="ORJ286" s="735"/>
      <c r="ORK286" s="735"/>
      <c r="ORL286" s="735"/>
      <c r="ORM286" s="735"/>
      <c r="ORN286" s="735"/>
      <c r="ORO286" s="735"/>
      <c r="ORP286" s="735"/>
      <c r="ORQ286" s="735"/>
      <c r="ORR286" s="735"/>
      <c r="ORS286" s="735"/>
      <c r="ORT286" s="735"/>
      <c r="ORU286" s="735"/>
      <c r="ORV286" s="735"/>
      <c r="ORW286" s="735"/>
      <c r="ORX286" s="735"/>
      <c r="ORY286" s="735"/>
      <c r="ORZ286" s="735"/>
      <c r="OSA286" s="735"/>
      <c r="OSB286" s="735"/>
      <c r="OSC286" s="735"/>
      <c r="OSD286" s="735"/>
      <c r="OSE286" s="735"/>
      <c r="OSF286" s="735"/>
      <c r="OSG286" s="735"/>
      <c r="OSH286" s="735"/>
      <c r="OSI286" s="735"/>
      <c r="OSJ286" s="735"/>
      <c r="OSK286" s="735"/>
      <c r="OSL286" s="735"/>
      <c r="OSM286" s="735"/>
      <c r="OSN286" s="735"/>
      <c r="OSO286" s="735"/>
      <c r="OSP286" s="735"/>
      <c r="OSQ286" s="735"/>
      <c r="OSR286" s="735"/>
      <c r="OSS286" s="732"/>
      <c r="OST286" s="732"/>
      <c r="OSU286" s="732"/>
      <c r="OSV286" s="732"/>
      <c r="OSW286" s="732"/>
      <c r="OSX286" s="732"/>
      <c r="OSY286" s="732"/>
      <c r="OSZ286" s="732"/>
      <c r="OTA286" s="732"/>
      <c r="OTB286" s="732"/>
      <c r="OTC286" s="732"/>
      <c r="OTD286" s="732"/>
      <c r="OTE286" s="732"/>
      <c r="OTF286" s="732"/>
      <c r="OTG286" s="732"/>
      <c r="OTH286" s="732"/>
      <c r="OTI286" s="732"/>
      <c r="OTJ286" s="732"/>
      <c r="OTK286" s="732"/>
      <c r="OTL286" s="732"/>
      <c r="OTM286" s="732"/>
      <c r="OTN286" s="732"/>
      <c r="OTO286" s="732"/>
      <c r="OTP286" s="732"/>
      <c r="OTQ286" s="733"/>
      <c r="OTR286" s="733"/>
      <c r="OTS286" s="733"/>
      <c r="OTT286" s="733"/>
      <c r="OTU286" s="733"/>
      <c r="OTV286" s="732"/>
      <c r="OTW286" s="732"/>
      <c r="OTX286" s="733"/>
      <c r="OTY286" s="733"/>
      <c r="OTZ286" s="732"/>
      <c r="OUA286" s="732"/>
      <c r="OUB286" s="733"/>
      <c r="OUC286" s="733"/>
      <c r="OUD286" s="732"/>
      <c r="OUE286" s="732"/>
      <c r="OUF286" s="732"/>
      <c r="OUG286" s="732"/>
      <c r="OUH286" s="732"/>
      <c r="OUI286" s="732"/>
      <c r="OUJ286" s="732"/>
      <c r="OUK286" s="733"/>
      <c r="OUL286" s="733"/>
      <c r="OUM286" s="732"/>
      <c r="OUN286" s="732"/>
      <c r="OUO286" s="733"/>
      <c r="OUP286" s="733"/>
      <c r="OUQ286" s="732"/>
      <c r="OUR286" s="732"/>
      <c r="OUS286" s="732"/>
      <c r="OUT286" s="732"/>
      <c r="OUU286" s="732"/>
      <c r="OUV286" s="731"/>
      <c r="OUW286" s="734"/>
      <c r="OUX286" s="732"/>
      <c r="OUY286" s="732"/>
      <c r="OUZ286" s="732"/>
      <c r="OVA286" s="732"/>
      <c r="OVB286" s="732"/>
      <c r="OVC286" s="732"/>
      <c r="OVD286" s="732"/>
      <c r="OVE286" s="735"/>
      <c r="OVF286" s="735"/>
      <c r="OVG286" s="735"/>
      <c r="OVH286" s="735"/>
      <c r="OVI286" s="735"/>
      <c r="OVJ286" s="735"/>
      <c r="OVK286" s="735"/>
      <c r="OVL286" s="735"/>
      <c r="OVM286" s="735"/>
      <c r="OVN286" s="735"/>
      <c r="OVO286" s="735"/>
      <c r="OVP286" s="735"/>
      <c r="OVQ286" s="735"/>
      <c r="OVR286" s="735"/>
      <c r="OVS286" s="735"/>
      <c r="OVT286" s="735"/>
      <c r="OVU286" s="735"/>
      <c r="OVV286" s="735"/>
      <c r="OVW286" s="735"/>
      <c r="OVX286" s="735"/>
      <c r="OVY286" s="735"/>
      <c r="OVZ286" s="735"/>
      <c r="OWA286" s="735"/>
      <c r="OWB286" s="735"/>
      <c r="OWC286" s="735"/>
      <c r="OWD286" s="735"/>
      <c r="OWE286" s="735"/>
      <c r="OWF286" s="735"/>
      <c r="OWG286" s="735"/>
      <c r="OWH286" s="735"/>
      <c r="OWI286" s="735"/>
      <c r="OWJ286" s="735"/>
      <c r="OWK286" s="735"/>
      <c r="OWL286" s="735"/>
      <c r="OWM286" s="735"/>
      <c r="OWN286" s="735"/>
      <c r="OWO286" s="735"/>
      <c r="OWP286" s="735"/>
      <c r="OWQ286" s="735"/>
      <c r="OWR286" s="735"/>
      <c r="OWS286" s="735"/>
      <c r="OWT286" s="735"/>
      <c r="OWU286" s="735"/>
      <c r="OWV286" s="735"/>
      <c r="OWW286" s="732"/>
      <c r="OWX286" s="732"/>
      <c r="OWY286" s="732"/>
      <c r="OWZ286" s="732"/>
      <c r="OXA286" s="732"/>
      <c r="OXB286" s="732"/>
      <c r="OXC286" s="732"/>
      <c r="OXD286" s="732"/>
      <c r="OXE286" s="732"/>
      <c r="OXF286" s="732"/>
      <c r="OXG286" s="732"/>
      <c r="OXH286" s="732"/>
      <c r="OXI286" s="732"/>
      <c r="OXJ286" s="732"/>
      <c r="OXK286" s="732"/>
      <c r="OXL286" s="732"/>
      <c r="OXM286" s="732"/>
      <c r="OXN286" s="732"/>
      <c r="OXO286" s="732"/>
      <c r="OXP286" s="732"/>
      <c r="OXQ286" s="732"/>
      <c r="OXR286" s="732"/>
      <c r="OXS286" s="732"/>
      <c r="OXT286" s="732"/>
      <c r="OXU286" s="733"/>
      <c r="OXV286" s="733"/>
      <c r="OXW286" s="733"/>
      <c r="OXX286" s="733"/>
      <c r="OXY286" s="733"/>
      <c r="OXZ286" s="732"/>
      <c r="OYA286" s="732"/>
      <c r="OYB286" s="733"/>
      <c r="OYC286" s="733"/>
      <c r="OYD286" s="732"/>
      <c r="OYE286" s="732"/>
      <c r="OYF286" s="733"/>
      <c r="OYG286" s="733"/>
      <c r="OYH286" s="732"/>
      <c r="OYI286" s="732"/>
      <c r="OYJ286" s="732"/>
      <c r="OYK286" s="732"/>
      <c r="OYL286" s="732"/>
      <c r="OYM286" s="732"/>
      <c r="OYN286" s="732"/>
      <c r="OYO286" s="733"/>
      <c r="OYP286" s="733"/>
      <c r="OYQ286" s="732"/>
      <c r="OYR286" s="732"/>
      <c r="OYS286" s="733"/>
      <c r="OYT286" s="733"/>
      <c r="OYU286" s="732"/>
      <c r="OYV286" s="732"/>
      <c r="OYW286" s="732"/>
      <c r="OYX286" s="732"/>
      <c r="OYY286" s="732"/>
      <c r="OYZ286" s="731"/>
      <c r="OZA286" s="734"/>
      <c r="OZB286" s="732"/>
      <c r="OZC286" s="732"/>
      <c r="OZD286" s="732"/>
      <c r="OZE286" s="732"/>
      <c r="OZF286" s="732"/>
      <c r="OZG286" s="732"/>
      <c r="OZH286" s="732"/>
      <c r="OZI286" s="735"/>
      <c r="OZJ286" s="735"/>
      <c r="OZK286" s="735"/>
      <c r="OZL286" s="735"/>
      <c r="OZM286" s="735"/>
      <c r="OZN286" s="735"/>
      <c r="OZO286" s="735"/>
      <c r="OZP286" s="735"/>
      <c r="OZQ286" s="735"/>
      <c r="OZR286" s="735"/>
      <c r="OZS286" s="735"/>
      <c r="OZT286" s="735"/>
      <c r="OZU286" s="735"/>
      <c r="OZV286" s="735"/>
      <c r="OZW286" s="735"/>
      <c r="OZX286" s="735"/>
      <c r="OZY286" s="735"/>
      <c r="OZZ286" s="735"/>
      <c r="PAA286" s="735"/>
      <c r="PAB286" s="735"/>
      <c r="PAC286" s="735"/>
      <c r="PAD286" s="735"/>
      <c r="PAE286" s="735"/>
      <c r="PAF286" s="735"/>
      <c r="PAG286" s="735"/>
      <c r="PAH286" s="735"/>
      <c r="PAI286" s="735"/>
      <c r="PAJ286" s="735"/>
      <c r="PAK286" s="735"/>
      <c r="PAL286" s="735"/>
      <c r="PAM286" s="735"/>
      <c r="PAN286" s="735"/>
      <c r="PAO286" s="735"/>
      <c r="PAP286" s="735"/>
      <c r="PAQ286" s="735"/>
      <c r="PAR286" s="735"/>
      <c r="PAS286" s="735"/>
      <c r="PAT286" s="735"/>
      <c r="PAU286" s="735"/>
      <c r="PAV286" s="735"/>
      <c r="PAW286" s="735"/>
      <c r="PAX286" s="735"/>
      <c r="PAY286" s="735"/>
      <c r="PAZ286" s="735"/>
      <c r="PBA286" s="732"/>
      <c r="PBB286" s="732"/>
      <c r="PBC286" s="732"/>
      <c r="PBD286" s="732"/>
      <c r="PBE286" s="732"/>
      <c r="PBF286" s="732"/>
      <c r="PBG286" s="732"/>
      <c r="PBH286" s="732"/>
      <c r="PBI286" s="732"/>
      <c r="PBJ286" s="732"/>
      <c r="PBK286" s="732"/>
      <c r="PBL286" s="732"/>
      <c r="PBM286" s="732"/>
      <c r="PBN286" s="732"/>
      <c r="PBO286" s="732"/>
      <c r="PBP286" s="732"/>
      <c r="PBQ286" s="732"/>
      <c r="PBR286" s="732"/>
      <c r="PBS286" s="732"/>
      <c r="PBT286" s="732"/>
      <c r="PBU286" s="732"/>
      <c r="PBV286" s="732"/>
      <c r="PBW286" s="732"/>
      <c r="PBX286" s="732"/>
      <c r="PBY286" s="733"/>
      <c r="PBZ286" s="733"/>
      <c r="PCA286" s="733"/>
      <c r="PCB286" s="733"/>
      <c r="PCC286" s="733"/>
      <c r="PCD286" s="732"/>
      <c r="PCE286" s="732"/>
      <c r="PCF286" s="733"/>
      <c r="PCG286" s="733"/>
      <c r="PCH286" s="732"/>
      <c r="PCI286" s="732"/>
      <c r="PCJ286" s="733"/>
      <c r="PCK286" s="733"/>
      <c r="PCL286" s="732"/>
      <c r="PCM286" s="732"/>
      <c r="PCN286" s="732"/>
      <c r="PCO286" s="732"/>
      <c r="PCP286" s="732"/>
      <c r="PCQ286" s="732"/>
      <c r="PCR286" s="732"/>
      <c r="PCS286" s="733"/>
      <c r="PCT286" s="733"/>
      <c r="PCU286" s="732"/>
      <c r="PCV286" s="732"/>
      <c r="PCW286" s="733"/>
      <c r="PCX286" s="733"/>
      <c r="PCY286" s="732"/>
      <c r="PCZ286" s="732"/>
      <c r="PDA286" s="732"/>
      <c r="PDB286" s="732"/>
      <c r="PDC286" s="732"/>
      <c r="PDD286" s="731"/>
      <c r="PDE286" s="734"/>
      <c r="PDF286" s="732"/>
      <c r="PDG286" s="732"/>
      <c r="PDH286" s="732"/>
      <c r="PDI286" s="732"/>
      <c r="PDJ286" s="732"/>
      <c r="PDK286" s="732"/>
      <c r="PDL286" s="732"/>
      <c r="PDM286" s="735"/>
      <c r="PDN286" s="735"/>
      <c r="PDO286" s="735"/>
      <c r="PDP286" s="735"/>
      <c r="PDQ286" s="735"/>
      <c r="PDR286" s="735"/>
      <c r="PDS286" s="735"/>
      <c r="PDT286" s="735"/>
      <c r="PDU286" s="735"/>
      <c r="PDV286" s="735"/>
      <c r="PDW286" s="735"/>
      <c r="PDX286" s="735"/>
      <c r="PDY286" s="735"/>
      <c r="PDZ286" s="735"/>
      <c r="PEA286" s="735"/>
      <c r="PEB286" s="735"/>
      <c r="PEC286" s="735"/>
      <c r="PED286" s="735"/>
      <c r="PEE286" s="735"/>
      <c r="PEF286" s="735"/>
      <c r="PEG286" s="735"/>
      <c r="PEH286" s="735"/>
      <c r="PEI286" s="735"/>
      <c r="PEJ286" s="735"/>
      <c r="PEK286" s="735"/>
      <c r="PEL286" s="735"/>
      <c r="PEM286" s="735"/>
      <c r="PEN286" s="735"/>
      <c r="PEO286" s="735"/>
      <c r="PEP286" s="735"/>
      <c r="PEQ286" s="735"/>
      <c r="PER286" s="735"/>
      <c r="PES286" s="735"/>
      <c r="PET286" s="735"/>
      <c r="PEU286" s="735"/>
      <c r="PEV286" s="735"/>
      <c r="PEW286" s="735"/>
      <c r="PEX286" s="735"/>
      <c r="PEY286" s="735"/>
      <c r="PEZ286" s="735"/>
      <c r="PFA286" s="735"/>
      <c r="PFB286" s="735"/>
      <c r="PFC286" s="735"/>
      <c r="PFD286" s="735"/>
      <c r="PFE286" s="732"/>
      <c r="PFF286" s="732"/>
      <c r="PFG286" s="732"/>
      <c r="PFH286" s="732"/>
      <c r="PFI286" s="732"/>
      <c r="PFJ286" s="732"/>
      <c r="PFK286" s="732"/>
      <c r="PFL286" s="732"/>
      <c r="PFM286" s="732"/>
      <c r="PFN286" s="732"/>
      <c r="PFO286" s="732"/>
      <c r="PFP286" s="732"/>
      <c r="PFQ286" s="732"/>
      <c r="PFR286" s="732"/>
      <c r="PFS286" s="732"/>
      <c r="PFT286" s="732"/>
      <c r="PFU286" s="732"/>
      <c r="PFV286" s="732"/>
      <c r="PFW286" s="732"/>
      <c r="PFX286" s="732"/>
      <c r="PFY286" s="732"/>
      <c r="PFZ286" s="732"/>
      <c r="PGA286" s="732"/>
      <c r="PGB286" s="732"/>
      <c r="PGC286" s="733"/>
      <c r="PGD286" s="733"/>
      <c r="PGE286" s="733"/>
      <c r="PGF286" s="733"/>
      <c r="PGG286" s="733"/>
      <c r="PGH286" s="732"/>
      <c r="PGI286" s="732"/>
      <c r="PGJ286" s="733"/>
      <c r="PGK286" s="733"/>
      <c r="PGL286" s="732"/>
      <c r="PGM286" s="732"/>
      <c r="PGN286" s="733"/>
      <c r="PGO286" s="733"/>
      <c r="PGP286" s="732"/>
      <c r="PGQ286" s="732"/>
      <c r="PGR286" s="732"/>
      <c r="PGS286" s="732"/>
      <c r="PGT286" s="732"/>
      <c r="PGU286" s="732"/>
      <c r="PGV286" s="732"/>
      <c r="PGW286" s="733"/>
      <c r="PGX286" s="733"/>
      <c r="PGY286" s="732"/>
      <c r="PGZ286" s="732"/>
      <c r="PHA286" s="733"/>
      <c r="PHB286" s="733"/>
      <c r="PHC286" s="732"/>
      <c r="PHD286" s="732"/>
      <c r="PHE286" s="732"/>
      <c r="PHF286" s="732"/>
      <c r="PHG286" s="732"/>
      <c r="PHH286" s="731"/>
      <c r="PHI286" s="734"/>
      <c r="PHJ286" s="732"/>
      <c r="PHK286" s="732"/>
      <c r="PHL286" s="732"/>
      <c r="PHM286" s="732"/>
      <c r="PHN286" s="732"/>
      <c r="PHO286" s="732"/>
      <c r="PHP286" s="732"/>
      <c r="PHQ286" s="735"/>
      <c r="PHR286" s="735"/>
      <c r="PHS286" s="735"/>
      <c r="PHT286" s="735"/>
      <c r="PHU286" s="735"/>
      <c r="PHV286" s="735"/>
      <c r="PHW286" s="735"/>
      <c r="PHX286" s="735"/>
      <c r="PHY286" s="735"/>
      <c r="PHZ286" s="735"/>
      <c r="PIA286" s="735"/>
      <c r="PIB286" s="735"/>
      <c r="PIC286" s="735"/>
      <c r="PID286" s="735"/>
      <c r="PIE286" s="735"/>
      <c r="PIF286" s="735"/>
      <c r="PIG286" s="735"/>
      <c r="PIH286" s="735"/>
      <c r="PII286" s="735"/>
      <c r="PIJ286" s="735"/>
      <c r="PIK286" s="735"/>
      <c r="PIL286" s="735"/>
      <c r="PIM286" s="735"/>
      <c r="PIN286" s="735"/>
      <c r="PIO286" s="735"/>
      <c r="PIP286" s="735"/>
      <c r="PIQ286" s="735"/>
      <c r="PIR286" s="735"/>
      <c r="PIS286" s="735"/>
      <c r="PIT286" s="735"/>
      <c r="PIU286" s="735"/>
      <c r="PIV286" s="735"/>
      <c r="PIW286" s="735"/>
      <c r="PIX286" s="735"/>
      <c r="PIY286" s="735"/>
      <c r="PIZ286" s="735"/>
      <c r="PJA286" s="735"/>
      <c r="PJB286" s="735"/>
      <c r="PJC286" s="735"/>
      <c r="PJD286" s="735"/>
      <c r="PJE286" s="735"/>
      <c r="PJF286" s="735"/>
      <c r="PJG286" s="735"/>
      <c r="PJH286" s="735"/>
      <c r="PJI286" s="732"/>
      <c r="PJJ286" s="732"/>
      <c r="PJK286" s="732"/>
      <c r="PJL286" s="732"/>
      <c r="PJM286" s="732"/>
      <c r="PJN286" s="732"/>
      <c r="PJO286" s="732"/>
      <c r="PJP286" s="732"/>
      <c r="PJQ286" s="732"/>
      <c r="PJR286" s="732"/>
      <c r="PJS286" s="732"/>
      <c r="PJT286" s="732"/>
      <c r="PJU286" s="732"/>
      <c r="PJV286" s="732"/>
      <c r="PJW286" s="732"/>
      <c r="PJX286" s="732"/>
      <c r="PJY286" s="732"/>
      <c r="PJZ286" s="732"/>
      <c r="PKA286" s="732"/>
      <c r="PKB286" s="732"/>
      <c r="PKC286" s="732"/>
      <c r="PKD286" s="732"/>
      <c r="PKE286" s="732"/>
      <c r="PKF286" s="732"/>
      <c r="PKG286" s="733"/>
      <c r="PKH286" s="733"/>
      <c r="PKI286" s="733"/>
      <c r="PKJ286" s="733"/>
      <c r="PKK286" s="733"/>
      <c r="PKL286" s="732"/>
      <c r="PKM286" s="732"/>
      <c r="PKN286" s="733"/>
      <c r="PKO286" s="733"/>
      <c r="PKP286" s="732"/>
      <c r="PKQ286" s="732"/>
      <c r="PKR286" s="733"/>
      <c r="PKS286" s="733"/>
      <c r="PKT286" s="732"/>
      <c r="PKU286" s="732"/>
      <c r="PKV286" s="732"/>
      <c r="PKW286" s="732"/>
      <c r="PKX286" s="732"/>
      <c r="PKY286" s="732"/>
      <c r="PKZ286" s="732"/>
      <c r="PLA286" s="733"/>
      <c r="PLB286" s="733"/>
      <c r="PLC286" s="732"/>
      <c r="PLD286" s="732"/>
      <c r="PLE286" s="733"/>
      <c r="PLF286" s="733"/>
      <c r="PLG286" s="732"/>
      <c r="PLH286" s="732"/>
      <c r="PLI286" s="732"/>
      <c r="PLJ286" s="732"/>
      <c r="PLK286" s="732"/>
      <c r="PLL286" s="731"/>
      <c r="PLM286" s="734"/>
      <c r="PLN286" s="732"/>
      <c r="PLO286" s="732"/>
      <c r="PLP286" s="732"/>
      <c r="PLQ286" s="732"/>
      <c r="PLR286" s="732"/>
      <c r="PLS286" s="732"/>
      <c r="PLT286" s="732"/>
      <c r="PLU286" s="735"/>
      <c r="PLV286" s="735"/>
      <c r="PLW286" s="735"/>
      <c r="PLX286" s="735"/>
      <c r="PLY286" s="735"/>
      <c r="PLZ286" s="735"/>
      <c r="PMA286" s="735"/>
      <c r="PMB286" s="735"/>
      <c r="PMC286" s="735"/>
      <c r="PMD286" s="735"/>
      <c r="PME286" s="735"/>
      <c r="PMF286" s="735"/>
      <c r="PMG286" s="735"/>
      <c r="PMH286" s="735"/>
      <c r="PMI286" s="735"/>
      <c r="PMJ286" s="735"/>
      <c r="PMK286" s="735"/>
      <c r="PML286" s="735"/>
      <c r="PMM286" s="735"/>
      <c r="PMN286" s="735"/>
      <c r="PMO286" s="735"/>
      <c r="PMP286" s="735"/>
      <c r="PMQ286" s="735"/>
      <c r="PMR286" s="735"/>
      <c r="PMS286" s="735"/>
      <c r="PMT286" s="735"/>
      <c r="PMU286" s="735"/>
      <c r="PMV286" s="735"/>
      <c r="PMW286" s="735"/>
      <c r="PMX286" s="735"/>
      <c r="PMY286" s="735"/>
      <c r="PMZ286" s="735"/>
      <c r="PNA286" s="735"/>
      <c r="PNB286" s="735"/>
      <c r="PNC286" s="735"/>
      <c r="PND286" s="735"/>
      <c r="PNE286" s="735"/>
      <c r="PNF286" s="735"/>
      <c r="PNG286" s="735"/>
      <c r="PNH286" s="735"/>
      <c r="PNI286" s="735"/>
      <c r="PNJ286" s="735"/>
      <c r="PNK286" s="735"/>
      <c r="PNL286" s="735"/>
      <c r="PNM286" s="732"/>
      <c r="PNN286" s="732"/>
      <c r="PNO286" s="732"/>
      <c r="PNP286" s="732"/>
      <c r="PNQ286" s="732"/>
      <c r="PNR286" s="732"/>
      <c r="PNS286" s="732"/>
      <c r="PNT286" s="732"/>
      <c r="PNU286" s="732"/>
      <c r="PNV286" s="732"/>
      <c r="PNW286" s="732"/>
      <c r="PNX286" s="732"/>
      <c r="PNY286" s="732"/>
      <c r="PNZ286" s="732"/>
      <c r="POA286" s="732"/>
      <c r="POB286" s="732"/>
      <c r="POC286" s="732"/>
      <c r="POD286" s="732"/>
      <c r="POE286" s="732"/>
      <c r="POF286" s="732"/>
      <c r="POG286" s="732"/>
      <c r="POH286" s="732"/>
      <c r="POI286" s="732"/>
      <c r="POJ286" s="732"/>
      <c r="POK286" s="733"/>
      <c r="POL286" s="733"/>
      <c r="POM286" s="733"/>
      <c r="PON286" s="733"/>
      <c r="POO286" s="733"/>
      <c r="POP286" s="732"/>
      <c r="POQ286" s="732"/>
      <c r="POR286" s="733"/>
      <c r="POS286" s="733"/>
      <c r="POT286" s="732"/>
      <c r="POU286" s="732"/>
      <c r="POV286" s="733"/>
      <c r="POW286" s="733"/>
      <c r="POX286" s="732"/>
      <c r="POY286" s="732"/>
      <c r="POZ286" s="732"/>
      <c r="PPA286" s="732"/>
      <c r="PPB286" s="732"/>
      <c r="PPC286" s="732"/>
      <c r="PPD286" s="732"/>
      <c r="PPE286" s="733"/>
      <c r="PPF286" s="733"/>
      <c r="PPG286" s="732"/>
      <c r="PPH286" s="732"/>
      <c r="PPI286" s="733"/>
      <c r="PPJ286" s="733"/>
      <c r="PPK286" s="732"/>
      <c r="PPL286" s="732"/>
      <c r="PPM286" s="732"/>
      <c r="PPN286" s="732"/>
      <c r="PPO286" s="732"/>
      <c r="PPP286" s="731"/>
      <c r="PPQ286" s="734"/>
      <c r="PPR286" s="732"/>
      <c r="PPS286" s="732"/>
      <c r="PPT286" s="732"/>
      <c r="PPU286" s="732"/>
      <c r="PPV286" s="732"/>
      <c r="PPW286" s="732"/>
      <c r="PPX286" s="732"/>
      <c r="PPY286" s="735"/>
      <c r="PPZ286" s="735"/>
      <c r="PQA286" s="735"/>
      <c r="PQB286" s="735"/>
      <c r="PQC286" s="735"/>
      <c r="PQD286" s="735"/>
      <c r="PQE286" s="735"/>
      <c r="PQF286" s="735"/>
      <c r="PQG286" s="735"/>
      <c r="PQH286" s="735"/>
      <c r="PQI286" s="735"/>
      <c r="PQJ286" s="735"/>
      <c r="PQK286" s="735"/>
      <c r="PQL286" s="735"/>
      <c r="PQM286" s="735"/>
      <c r="PQN286" s="735"/>
      <c r="PQO286" s="735"/>
      <c r="PQP286" s="735"/>
      <c r="PQQ286" s="735"/>
      <c r="PQR286" s="735"/>
      <c r="PQS286" s="735"/>
      <c r="PQT286" s="735"/>
      <c r="PQU286" s="735"/>
      <c r="PQV286" s="735"/>
      <c r="PQW286" s="735"/>
      <c r="PQX286" s="735"/>
      <c r="PQY286" s="735"/>
      <c r="PQZ286" s="735"/>
      <c r="PRA286" s="735"/>
      <c r="PRB286" s="735"/>
      <c r="PRC286" s="735"/>
      <c r="PRD286" s="735"/>
      <c r="PRE286" s="735"/>
      <c r="PRF286" s="735"/>
      <c r="PRG286" s="735"/>
      <c r="PRH286" s="735"/>
      <c r="PRI286" s="735"/>
      <c r="PRJ286" s="735"/>
      <c r="PRK286" s="735"/>
      <c r="PRL286" s="735"/>
      <c r="PRM286" s="735"/>
      <c r="PRN286" s="735"/>
      <c r="PRO286" s="735"/>
      <c r="PRP286" s="735"/>
      <c r="PRQ286" s="732"/>
      <c r="PRR286" s="732"/>
      <c r="PRS286" s="732"/>
      <c r="PRT286" s="732"/>
      <c r="PRU286" s="732"/>
      <c r="PRV286" s="732"/>
      <c r="PRW286" s="732"/>
      <c r="PRX286" s="732"/>
      <c r="PRY286" s="732"/>
      <c r="PRZ286" s="732"/>
      <c r="PSA286" s="732"/>
      <c r="PSB286" s="732"/>
      <c r="PSC286" s="732"/>
      <c r="PSD286" s="732"/>
      <c r="PSE286" s="732"/>
      <c r="PSF286" s="732"/>
      <c r="PSG286" s="732"/>
      <c r="PSH286" s="732"/>
      <c r="PSI286" s="732"/>
      <c r="PSJ286" s="732"/>
      <c r="PSK286" s="732"/>
      <c r="PSL286" s="732"/>
      <c r="PSM286" s="732"/>
      <c r="PSN286" s="732"/>
      <c r="PSO286" s="733"/>
      <c r="PSP286" s="733"/>
      <c r="PSQ286" s="733"/>
      <c r="PSR286" s="733"/>
      <c r="PSS286" s="733"/>
      <c r="PST286" s="732"/>
      <c r="PSU286" s="732"/>
      <c r="PSV286" s="733"/>
      <c r="PSW286" s="733"/>
      <c r="PSX286" s="732"/>
      <c r="PSY286" s="732"/>
      <c r="PSZ286" s="733"/>
      <c r="PTA286" s="733"/>
      <c r="PTB286" s="732"/>
      <c r="PTC286" s="732"/>
      <c r="PTD286" s="732"/>
      <c r="PTE286" s="732"/>
      <c r="PTF286" s="732"/>
      <c r="PTG286" s="732"/>
      <c r="PTH286" s="732"/>
      <c r="PTI286" s="733"/>
      <c r="PTJ286" s="733"/>
      <c r="PTK286" s="732"/>
      <c r="PTL286" s="732"/>
      <c r="PTM286" s="733"/>
      <c r="PTN286" s="733"/>
      <c r="PTO286" s="732"/>
      <c r="PTP286" s="732"/>
      <c r="PTQ286" s="732"/>
      <c r="PTR286" s="732"/>
      <c r="PTS286" s="732"/>
      <c r="PTT286" s="731"/>
      <c r="PTU286" s="734"/>
      <c r="PTV286" s="732"/>
      <c r="PTW286" s="732"/>
      <c r="PTX286" s="732"/>
      <c r="PTY286" s="732"/>
      <c r="PTZ286" s="732"/>
      <c r="PUA286" s="732"/>
      <c r="PUB286" s="732"/>
      <c r="PUC286" s="735"/>
      <c r="PUD286" s="735"/>
      <c r="PUE286" s="735"/>
      <c r="PUF286" s="735"/>
      <c r="PUG286" s="735"/>
      <c r="PUH286" s="735"/>
      <c r="PUI286" s="735"/>
      <c r="PUJ286" s="735"/>
      <c r="PUK286" s="735"/>
      <c r="PUL286" s="735"/>
      <c r="PUM286" s="735"/>
      <c r="PUN286" s="735"/>
      <c r="PUO286" s="735"/>
      <c r="PUP286" s="735"/>
      <c r="PUQ286" s="735"/>
      <c r="PUR286" s="735"/>
      <c r="PUS286" s="735"/>
      <c r="PUT286" s="735"/>
      <c r="PUU286" s="735"/>
      <c r="PUV286" s="735"/>
      <c r="PUW286" s="735"/>
      <c r="PUX286" s="735"/>
      <c r="PUY286" s="735"/>
      <c r="PUZ286" s="735"/>
      <c r="PVA286" s="735"/>
      <c r="PVB286" s="735"/>
      <c r="PVC286" s="735"/>
      <c r="PVD286" s="735"/>
      <c r="PVE286" s="735"/>
      <c r="PVF286" s="735"/>
      <c r="PVG286" s="735"/>
      <c r="PVH286" s="735"/>
      <c r="PVI286" s="735"/>
      <c r="PVJ286" s="735"/>
      <c r="PVK286" s="735"/>
      <c r="PVL286" s="735"/>
      <c r="PVM286" s="735"/>
      <c r="PVN286" s="735"/>
      <c r="PVO286" s="735"/>
      <c r="PVP286" s="735"/>
      <c r="PVQ286" s="735"/>
      <c r="PVR286" s="735"/>
      <c r="PVS286" s="735"/>
      <c r="PVT286" s="735"/>
      <c r="PVU286" s="732"/>
      <c r="PVV286" s="732"/>
      <c r="PVW286" s="732"/>
      <c r="PVX286" s="732"/>
      <c r="PVY286" s="732"/>
      <c r="PVZ286" s="732"/>
      <c r="PWA286" s="732"/>
      <c r="PWB286" s="732"/>
      <c r="PWC286" s="732"/>
      <c r="PWD286" s="732"/>
      <c r="PWE286" s="732"/>
      <c r="PWF286" s="732"/>
      <c r="PWG286" s="732"/>
      <c r="PWH286" s="732"/>
      <c r="PWI286" s="732"/>
      <c r="PWJ286" s="732"/>
      <c r="PWK286" s="732"/>
      <c r="PWL286" s="732"/>
      <c r="PWM286" s="732"/>
      <c r="PWN286" s="732"/>
      <c r="PWO286" s="732"/>
      <c r="PWP286" s="732"/>
      <c r="PWQ286" s="732"/>
      <c r="PWR286" s="732"/>
      <c r="PWS286" s="733"/>
      <c r="PWT286" s="733"/>
      <c r="PWU286" s="733"/>
      <c r="PWV286" s="733"/>
      <c r="PWW286" s="733"/>
      <c r="PWX286" s="732"/>
      <c r="PWY286" s="732"/>
      <c r="PWZ286" s="733"/>
      <c r="PXA286" s="733"/>
      <c r="PXB286" s="732"/>
      <c r="PXC286" s="732"/>
      <c r="PXD286" s="733"/>
      <c r="PXE286" s="733"/>
      <c r="PXF286" s="732"/>
      <c r="PXG286" s="732"/>
      <c r="PXH286" s="732"/>
      <c r="PXI286" s="732"/>
      <c r="PXJ286" s="732"/>
      <c r="PXK286" s="732"/>
      <c r="PXL286" s="732"/>
      <c r="PXM286" s="733"/>
      <c r="PXN286" s="733"/>
      <c r="PXO286" s="732"/>
      <c r="PXP286" s="732"/>
      <c r="PXQ286" s="733"/>
      <c r="PXR286" s="733"/>
      <c r="PXS286" s="732"/>
      <c r="PXT286" s="732"/>
      <c r="PXU286" s="732"/>
      <c r="PXV286" s="732"/>
      <c r="PXW286" s="732"/>
      <c r="PXX286" s="731"/>
      <c r="PXY286" s="734"/>
      <c r="PXZ286" s="732"/>
      <c r="PYA286" s="732"/>
      <c r="PYB286" s="732"/>
      <c r="PYC286" s="732"/>
      <c r="PYD286" s="732"/>
      <c r="PYE286" s="732"/>
      <c r="PYF286" s="732"/>
      <c r="PYG286" s="735"/>
      <c r="PYH286" s="735"/>
      <c r="PYI286" s="735"/>
      <c r="PYJ286" s="735"/>
      <c r="PYK286" s="735"/>
      <c r="PYL286" s="735"/>
      <c r="PYM286" s="735"/>
      <c r="PYN286" s="735"/>
      <c r="PYO286" s="735"/>
      <c r="PYP286" s="735"/>
      <c r="PYQ286" s="735"/>
      <c r="PYR286" s="735"/>
      <c r="PYS286" s="735"/>
      <c r="PYT286" s="735"/>
      <c r="PYU286" s="735"/>
      <c r="PYV286" s="735"/>
      <c r="PYW286" s="735"/>
      <c r="PYX286" s="735"/>
      <c r="PYY286" s="735"/>
      <c r="PYZ286" s="735"/>
      <c r="PZA286" s="735"/>
      <c r="PZB286" s="735"/>
      <c r="PZC286" s="735"/>
      <c r="PZD286" s="735"/>
      <c r="PZE286" s="735"/>
      <c r="PZF286" s="735"/>
      <c r="PZG286" s="735"/>
      <c r="PZH286" s="735"/>
      <c r="PZI286" s="735"/>
      <c r="PZJ286" s="735"/>
      <c r="PZK286" s="735"/>
      <c r="PZL286" s="735"/>
      <c r="PZM286" s="735"/>
      <c r="PZN286" s="735"/>
      <c r="PZO286" s="735"/>
      <c r="PZP286" s="735"/>
      <c r="PZQ286" s="735"/>
      <c r="PZR286" s="735"/>
      <c r="PZS286" s="735"/>
      <c r="PZT286" s="735"/>
      <c r="PZU286" s="735"/>
      <c r="PZV286" s="735"/>
      <c r="PZW286" s="735"/>
      <c r="PZX286" s="735"/>
      <c r="PZY286" s="732"/>
      <c r="PZZ286" s="732"/>
      <c r="QAA286" s="732"/>
      <c r="QAB286" s="732"/>
      <c r="QAC286" s="732"/>
      <c r="QAD286" s="732"/>
      <c r="QAE286" s="732"/>
      <c r="QAF286" s="732"/>
      <c r="QAG286" s="732"/>
      <c r="QAH286" s="732"/>
      <c r="QAI286" s="732"/>
      <c r="QAJ286" s="732"/>
      <c r="QAK286" s="732"/>
      <c r="QAL286" s="732"/>
      <c r="QAM286" s="732"/>
      <c r="QAN286" s="732"/>
      <c r="QAO286" s="732"/>
      <c r="QAP286" s="732"/>
      <c r="QAQ286" s="732"/>
      <c r="QAR286" s="732"/>
      <c r="QAS286" s="732"/>
      <c r="QAT286" s="732"/>
      <c r="QAU286" s="732"/>
      <c r="QAV286" s="732"/>
      <c r="QAW286" s="733"/>
      <c r="QAX286" s="733"/>
      <c r="QAY286" s="733"/>
      <c r="QAZ286" s="733"/>
      <c r="QBA286" s="733"/>
      <c r="QBB286" s="732"/>
      <c r="QBC286" s="732"/>
      <c r="QBD286" s="733"/>
      <c r="QBE286" s="733"/>
      <c r="QBF286" s="732"/>
      <c r="QBG286" s="732"/>
      <c r="QBH286" s="733"/>
      <c r="QBI286" s="733"/>
      <c r="QBJ286" s="732"/>
      <c r="QBK286" s="732"/>
      <c r="QBL286" s="732"/>
      <c r="QBM286" s="732"/>
      <c r="QBN286" s="732"/>
      <c r="QBO286" s="732"/>
      <c r="QBP286" s="732"/>
      <c r="QBQ286" s="733"/>
      <c r="QBR286" s="733"/>
      <c r="QBS286" s="732"/>
      <c r="QBT286" s="732"/>
      <c r="QBU286" s="733"/>
      <c r="QBV286" s="733"/>
      <c r="QBW286" s="732"/>
      <c r="QBX286" s="732"/>
      <c r="QBY286" s="732"/>
      <c r="QBZ286" s="732"/>
      <c r="QCA286" s="732"/>
      <c r="QCB286" s="731"/>
      <c r="QCC286" s="734"/>
      <c r="QCD286" s="732"/>
      <c r="QCE286" s="732"/>
      <c r="QCF286" s="732"/>
      <c r="QCG286" s="732"/>
      <c r="QCH286" s="732"/>
      <c r="QCI286" s="732"/>
      <c r="QCJ286" s="732"/>
      <c r="QCK286" s="735"/>
      <c r="QCL286" s="735"/>
      <c r="QCM286" s="735"/>
      <c r="QCN286" s="735"/>
      <c r="QCO286" s="735"/>
      <c r="QCP286" s="735"/>
      <c r="QCQ286" s="735"/>
      <c r="QCR286" s="735"/>
      <c r="QCS286" s="735"/>
      <c r="QCT286" s="735"/>
      <c r="QCU286" s="735"/>
      <c r="QCV286" s="735"/>
      <c r="QCW286" s="735"/>
      <c r="QCX286" s="735"/>
      <c r="QCY286" s="735"/>
      <c r="QCZ286" s="735"/>
      <c r="QDA286" s="735"/>
      <c r="QDB286" s="735"/>
      <c r="QDC286" s="735"/>
      <c r="QDD286" s="735"/>
      <c r="QDE286" s="735"/>
      <c r="QDF286" s="735"/>
      <c r="QDG286" s="735"/>
      <c r="QDH286" s="735"/>
      <c r="QDI286" s="735"/>
      <c r="QDJ286" s="735"/>
      <c r="QDK286" s="735"/>
      <c r="QDL286" s="735"/>
      <c r="QDM286" s="735"/>
      <c r="QDN286" s="735"/>
      <c r="QDO286" s="735"/>
      <c r="QDP286" s="735"/>
      <c r="QDQ286" s="735"/>
      <c r="QDR286" s="735"/>
      <c r="QDS286" s="735"/>
      <c r="QDT286" s="735"/>
      <c r="QDU286" s="735"/>
      <c r="QDV286" s="735"/>
      <c r="QDW286" s="735"/>
      <c r="QDX286" s="735"/>
      <c r="QDY286" s="735"/>
      <c r="QDZ286" s="735"/>
      <c r="QEA286" s="735"/>
      <c r="QEB286" s="735"/>
      <c r="QEC286" s="732"/>
      <c r="QED286" s="732"/>
      <c r="QEE286" s="732"/>
      <c r="QEF286" s="732"/>
      <c r="QEG286" s="732"/>
      <c r="QEH286" s="732"/>
      <c r="QEI286" s="732"/>
      <c r="QEJ286" s="732"/>
      <c r="QEK286" s="732"/>
      <c r="QEL286" s="732"/>
      <c r="QEM286" s="732"/>
      <c r="QEN286" s="732"/>
      <c r="QEO286" s="732"/>
      <c r="QEP286" s="732"/>
      <c r="QEQ286" s="732"/>
      <c r="QER286" s="732"/>
      <c r="QES286" s="732"/>
      <c r="QET286" s="732"/>
      <c r="QEU286" s="732"/>
      <c r="QEV286" s="732"/>
      <c r="QEW286" s="732"/>
      <c r="QEX286" s="732"/>
      <c r="QEY286" s="732"/>
      <c r="QEZ286" s="732"/>
      <c r="QFA286" s="733"/>
      <c r="QFB286" s="733"/>
      <c r="QFC286" s="733"/>
      <c r="QFD286" s="733"/>
      <c r="QFE286" s="733"/>
      <c r="QFF286" s="732"/>
      <c r="QFG286" s="732"/>
      <c r="QFH286" s="733"/>
      <c r="QFI286" s="733"/>
      <c r="QFJ286" s="732"/>
      <c r="QFK286" s="732"/>
      <c r="QFL286" s="733"/>
      <c r="QFM286" s="733"/>
      <c r="QFN286" s="732"/>
      <c r="QFO286" s="732"/>
      <c r="QFP286" s="732"/>
      <c r="QFQ286" s="732"/>
      <c r="QFR286" s="732"/>
      <c r="QFS286" s="732"/>
      <c r="QFT286" s="732"/>
      <c r="QFU286" s="733"/>
      <c r="QFV286" s="733"/>
      <c r="QFW286" s="732"/>
      <c r="QFX286" s="732"/>
      <c r="QFY286" s="733"/>
      <c r="QFZ286" s="733"/>
      <c r="QGA286" s="732"/>
      <c r="QGB286" s="732"/>
      <c r="QGC286" s="732"/>
      <c r="QGD286" s="732"/>
      <c r="QGE286" s="732"/>
      <c r="QGF286" s="731"/>
      <c r="QGG286" s="734"/>
      <c r="QGH286" s="732"/>
      <c r="QGI286" s="732"/>
      <c r="QGJ286" s="732"/>
      <c r="QGK286" s="732"/>
      <c r="QGL286" s="732"/>
      <c r="QGM286" s="732"/>
      <c r="QGN286" s="732"/>
      <c r="QGO286" s="735"/>
      <c r="QGP286" s="735"/>
      <c r="QGQ286" s="735"/>
      <c r="QGR286" s="735"/>
      <c r="QGS286" s="735"/>
      <c r="QGT286" s="735"/>
      <c r="QGU286" s="735"/>
      <c r="QGV286" s="735"/>
      <c r="QGW286" s="735"/>
      <c r="QGX286" s="735"/>
      <c r="QGY286" s="735"/>
      <c r="QGZ286" s="735"/>
      <c r="QHA286" s="735"/>
      <c r="QHB286" s="735"/>
      <c r="QHC286" s="735"/>
      <c r="QHD286" s="735"/>
      <c r="QHE286" s="735"/>
      <c r="QHF286" s="735"/>
      <c r="QHG286" s="735"/>
      <c r="QHH286" s="735"/>
      <c r="QHI286" s="735"/>
      <c r="QHJ286" s="735"/>
      <c r="QHK286" s="735"/>
      <c r="QHL286" s="735"/>
      <c r="QHM286" s="735"/>
      <c r="QHN286" s="735"/>
      <c r="QHO286" s="735"/>
      <c r="QHP286" s="735"/>
      <c r="QHQ286" s="735"/>
      <c r="QHR286" s="735"/>
      <c r="QHS286" s="735"/>
      <c r="QHT286" s="735"/>
      <c r="QHU286" s="735"/>
      <c r="QHV286" s="735"/>
      <c r="QHW286" s="735"/>
      <c r="QHX286" s="735"/>
      <c r="QHY286" s="735"/>
      <c r="QHZ286" s="735"/>
      <c r="QIA286" s="735"/>
      <c r="QIB286" s="735"/>
      <c r="QIC286" s="735"/>
      <c r="QID286" s="735"/>
      <c r="QIE286" s="735"/>
      <c r="QIF286" s="735"/>
      <c r="QIG286" s="732"/>
      <c r="QIH286" s="732"/>
      <c r="QII286" s="732"/>
      <c r="QIJ286" s="732"/>
      <c r="QIK286" s="732"/>
      <c r="QIL286" s="732"/>
      <c r="QIM286" s="732"/>
      <c r="QIN286" s="732"/>
      <c r="QIO286" s="732"/>
      <c r="QIP286" s="732"/>
      <c r="QIQ286" s="732"/>
      <c r="QIR286" s="732"/>
      <c r="QIS286" s="732"/>
      <c r="QIT286" s="732"/>
      <c r="QIU286" s="732"/>
      <c r="QIV286" s="732"/>
      <c r="QIW286" s="732"/>
      <c r="QIX286" s="732"/>
      <c r="QIY286" s="732"/>
      <c r="QIZ286" s="732"/>
      <c r="QJA286" s="732"/>
      <c r="QJB286" s="732"/>
      <c r="QJC286" s="732"/>
      <c r="QJD286" s="732"/>
      <c r="QJE286" s="733"/>
      <c r="QJF286" s="733"/>
      <c r="QJG286" s="733"/>
      <c r="QJH286" s="733"/>
      <c r="QJI286" s="733"/>
      <c r="QJJ286" s="732"/>
      <c r="QJK286" s="732"/>
      <c r="QJL286" s="733"/>
      <c r="QJM286" s="733"/>
      <c r="QJN286" s="732"/>
      <c r="QJO286" s="732"/>
      <c r="QJP286" s="733"/>
      <c r="QJQ286" s="733"/>
      <c r="QJR286" s="732"/>
      <c r="QJS286" s="732"/>
      <c r="QJT286" s="732"/>
      <c r="QJU286" s="732"/>
      <c r="QJV286" s="732"/>
      <c r="QJW286" s="732"/>
      <c r="QJX286" s="732"/>
      <c r="QJY286" s="733"/>
      <c r="QJZ286" s="733"/>
      <c r="QKA286" s="732"/>
      <c r="QKB286" s="732"/>
      <c r="QKC286" s="733"/>
      <c r="QKD286" s="733"/>
      <c r="QKE286" s="732"/>
      <c r="QKF286" s="732"/>
      <c r="QKG286" s="732"/>
      <c r="QKH286" s="732"/>
      <c r="QKI286" s="732"/>
      <c r="QKJ286" s="731"/>
      <c r="QKK286" s="734"/>
      <c r="QKL286" s="732"/>
      <c r="QKM286" s="732"/>
      <c r="QKN286" s="732"/>
      <c r="QKO286" s="732"/>
      <c r="QKP286" s="732"/>
      <c r="QKQ286" s="732"/>
      <c r="QKR286" s="732"/>
      <c r="QKS286" s="735"/>
      <c r="QKT286" s="735"/>
      <c r="QKU286" s="735"/>
      <c r="QKV286" s="735"/>
      <c r="QKW286" s="735"/>
      <c r="QKX286" s="735"/>
      <c r="QKY286" s="735"/>
      <c r="QKZ286" s="735"/>
      <c r="QLA286" s="735"/>
      <c r="QLB286" s="735"/>
      <c r="QLC286" s="735"/>
      <c r="QLD286" s="735"/>
      <c r="QLE286" s="735"/>
      <c r="QLF286" s="735"/>
      <c r="QLG286" s="735"/>
      <c r="QLH286" s="735"/>
      <c r="QLI286" s="735"/>
      <c r="QLJ286" s="735"/>
      <c r="QLK286" s="735"/>
      <c r="QLL286" s="735"/>
      <c r="QLM286" s="735"/>
      <c r="QLN286" s="735"/>
      <c r="QLO286" s="735"/>
      <c r="QLP286" s="735"/>
      <c r="QLQ286" s="735"/>
      <c r="QLR286" s="735"/>
      <c r="QLS286" s="735"/>
      <c r="QLT286" s="735"/>
      <c r="QLU286" s="735"/>
      <c r="QLV286" s="735"/>
      <c r="QLW286" s="735"/>
      <c r="QLX286" s="735"/>
      <c r="QLY286" s="735"/>
      <c r="QLZ286" s="735"/>
      <c r="QMA286" s="735"/>
      <c r="QMB286" s="735"/>
      <c r="QMC286" s="735"/>
      <c r="QMD286" s="735"/>
      <c r="QME286" s="735"/>
      <c r="QMF286" s="735"/>
      <c r="QMG286" s="735"/>
      <c r="QMH286" s="735"/>
      <c r="QMI286" s="735"/>
      <c r="QMJ286" s="735"/>
      <c r="QMK286" s="732"/>
      <c r="QML286" s="732"/>
      <c r="QMM286" s="732"/>
      <c r="QMN286" s="732"/>
      <c r="QMO286" s="732"/>
      <c r="QMP286" s="732"/>
      <c r="QMQ286" s="732"/>
      <c r="QMR286" s="732"/>
      <c r="QMS286" s="732"/>
      <c r="QMT286" s="732"/>
      <c r="QMU286" s="732"/>
      <c r="QMV286" s="732"/>
      <c r="QMW286" s="732"/>
      <c r="QMX286" s="732"/>
      <c r="QMY286" s="732"/>
      <c r="QMZ286" s="732"/>
      <c r="QNA286" s="732"/>
      <c r="QNB286" s="732"/>
      <c r="QNC286" s="732"/>
      <c r="QND286" s="732"/>
      <c r="QNE286" s="732"/>
      <c r="QNF286" s="732"/>
      <c r="QNG286" s="732"/>
      <c r="QNH286" s="732"/>
      <c r="QNI286" s="733"/>
      <c r="QNJ286" s="733"/>
      <c r="QNK286" s="733"/>
      <c r="QNL286" s="733"/>
      <c r="QNM286" s="733"/>
      <c r="QNN286" s="732"/>
      <c r="QNO286" s="732"/>
      <c r="QNP286" s="733"/>
      <c r="QNQ286" s="733"/>
      <c r="QNR286" s="732"/>
      <c r="QNS286" s="732"/>
      <c r="QNT286" s="733"/>
      <c r="QNU286" s="733"/>
      <c r="QNV286" s="732"/>
      <c r="QNW286" s="732"/>
      <c r="QNX286" s="732"/>
      <c r="QNY286" s="732"/>
      <c r="QNZ286" s="732"/>
      <c r="QOA286" s="732"/>
      <c r="QOB286" s="732"/>
      <c r="QOC286" s="733"/>
      <c r="QOD286" s="733"/>
      <c r="QOE286" s="732"/>
      <c r="QOF286" s="732"/>
      <c r="QOG286" s="733"/>
      <c r="QOH286" s="733"/>
      <c r="QOI286" s="732"/>
      <c r="QOJ286" s="732"/>
      <c r="QOK286" s="732"/>
      <c r="QOL286" s="732"/>
      <c r="QOM286" s="732"/>
      <c r="QON286" s="731"/>
      <c r="QOO286" s="734"/>
      <c r="QOP286" s="732"/>
      <c r="QOQ286" s="732"/>
      <c r="QOR286" s="732"/>
      <c r="QOS286" s="732"/>
      <c r="QOT286" s="732"/>
      <c r="QOU286" s="732"/>
      <c r="QOV286" s="732"/>
      <c r="QOW286" s="735"/>
      <c r="QOX286" s="735"/>
      <c r="QOY286" s="735"/>
      <c r="QOZ286" s="735"/>
      <c r="QPA286" s="735"/>
      <c r="QPB286" s="735"/>
      <c r="QPC286" s="735"/>
      <c r="QPD286" s="735"/>
      <c r="QPE286" s="735"/>
      <c r="QPF286" s="735"/>
      <c r="QPG286" s="735"/>
      <c r="QPH286" s="735"/>
      <c r="QPI286" s="735"/>
      <c r="QPJ286" s="735"/>
      <c r="QPK286" s="735"/>
      <c r="QPL286" s="735"/>
      <c r="QPM286" s="735"/>
      <c r="QPN286" s="735"/>
      <c r="QPO286" s="735"/>
      <c r="QPP286" s="735"/>
      <c r="QPQ286" s="735"/>
      <c r="QPR286" s="735"/>
      <c r="QPS286" s="735"/>
      <c r="QPT286" s="735"/>
      <c r="QPU286" s="735"/>
      <c r="QPV286" s="735"/>
      <c r="QPW286" s="735"/>
      <c r="QPX286" s="735"/>
      <c r="QPY286" s="735"/>
      <c r="QPZ286" s="735"/>
      <c r="QQA286" s="735"/>
      <c r="QQB286" s="735"/>
      <c r="QQC286" s="735"/>
      <c r="QQD286" s="735"/>
      <c r="QQE286" s="735"/>
      <c r="QQF286" s="735"/>
      <c r="QQG286" s="735"/>
      <c r="QQH286" s="735"/>
      <c r="QQI286" s="735"/>
      <c r="QQJ286" s="735"/>
      <c r="QQK286" s="735"/>
      <c r="QQL286" s="735"/>
      <c r="QQM286" s="735"/>
      <c r="QQN286" s="735"/>
      <c r="QQO286" s="732"/>
      <c r="QQP286" s="732"/>
      <c r="QQQ286" s="732"/>
      <c r="QQR286" s="732"/>
      <c r="QQS286" s="732"/>
      <c r="QQT286" s="732"/>
      <c r="QQU286" s="732"/>
      <c r="QQV286" s="732"/>
      <c r="QQW286" s="732"/>
      <c r="QQX286" s="732"/>
      <c r="QQY286" s="732"/>
      <c r="QQZ286" s="732"/>
      <c r="QRA286" s="732"/>
      <c r="QRB286" s="732"/>
      <c r="QRC286" s="732"/>
      <c r="QRD286" s="732"/>
      <c r="QRE286" s="732"/>
      <c r="QRF286" s="732"/>
      <c r="QRG286" s="732"/>
      <c r="QRH286" s="732"/>
      <c r="QRI286" s="732"/>
      <c r="QRJ286" s="732"/>
      <c r="QRK286" s="732"/>
      <c r="QRL286" s="732"/>
      <c r="QRM286" s="733"/>
      <c r="QRN286" s="733"/>
      <c r="QRO286" s="733"/>
      <c r="QRP286" s="733"/>
      <c r="QRQ286" s="733"/>
      <c r="QRR286" s="732"/>
      <c r="QRS286" s="732"/>
      <c r="QRT286" s="733"/>
      <c r="QRU286" s="733"/>
      <c r="QRV286" s="732"/>
      <c r="QRW286" s="732"/>
      <c r="QRX286" s="733"/>
      <c r="QRY286" s="733"/>
      <c r="QRZ286" s="732"/>
      <c r="QSA286" s="732"/>
      <c r="QSB286" s="732"/>
      <c r="QSC286" s="732"/>
      <c r="QSD286" s="732"/>
      <c r="QSE286" s="732"/>
      <c r="QSF286" s="732"/>
      <c r="QSG286" s="733"/>
      <c r="QSH286" s="733"/>
      <c r="QSI286" s="732"/>
      <c r="QSJ286" s="732"/>
      <c r="QSK286" s="733"/>
      <c r="QSL286" s="733"/>
      <c r="QSM286" s="732"/>
      <c r="QSN286" s="732"/>
      <c r="QSO286" s="732"/>
      <c r="QSP286" s="732"/>
      <c r="QSQ286" s="732"/>
      <c r="QSR286" s="731"/>
      <c r="QSS286" s="734"/>
      <c r="QST286" s="732"/>
      <c r="QSU286" s="732"/>
      <c r="QSV286" s="732"/>
      <c r="QSW286" s="732"/>
      <c r="QSX286" s="732"/>
      <c r="QSY286" s="732"/>
      <c r="QSZ286" s="732"/>
      <c r="QTA286" s="735"/>
      <c r="QTB286" s="735"/>
      <c r="QTC286" s="735"/>
      <c r="QTD286" s="735"/>
      <c r="QTE286" s="735"/>
      <c r="QTF286" s="735"/>
      <c r="QTG286" s="735"/>
      <c r="QTH286" s="735"/>
      <c r="QTI286" s="735"/>
      <c r="QTJ286" s="735"/>
      <c r="QTK286" s="735"/>
      <c r="QTL286" s="735"/>
      <c r="QTM286" s="735"/>
      <c r="QTN286" s="735"/>
      <c r="QTO286" s="735"/>
      <c r="QTP286" s="735"/>
      <c r="QTQ286" s="735"/>
      <c r="QTR286" s="735"/>
      <c r="QTS286" s="735"/>
      <c r="QTT286" s="735"/>
      <c r="QTU286" s="735"/>
      <c r="QTV286" s="735"/>
      <c r="QTW286" s="735"/>
      <c r="QTX286" s="735"/>
      <c r="QTY286" s="735"/>
      <c r="QTZ286" s="735"/>
      <c r="QUA286" s="735"/>
      <c r="QUB286" s="735"/>
      <c r="QUC286" s="735"/>
      <c r="QUD286" s="735"/>
      <c r="QUE286" s="735"/>
      <c r="QUF286" s="735"/>
      <c r="QUG286" s="735"/>
      <c r="QUH286" s="735"/>
      <c r="QUI286" s="735"/>
      <c r="QUJ286" s="735"/>
      <c r="QUK286" s="735"/>
      <c r="QUL286" s="735"/>
      <c r="QUM286" s="735"/>
      <c r="QUN286" s="735"/>
      <c r="QUO286" s="735"/>
      <c r="QUP286" s="735"/>
      <c r="QUQ286" s="735"/>
      <c r="QUR286" s="735"/>
      <c r="QUS286" s="732"/>
      <c r="QUT286" s="732"/>
      <c r="QUU286" s="732"/>
      <c r="QUV286" s="732"/>
      <c r="QUW286" s="732"/>
      <c r="QUX286" s="732"/>
      <c r="QUY286" s="732"/>
      <c r="QUZ286" s="732"/>
      <c r="QVA286" s="732"/>
      <c r="QVB286" s="732"/>
      <c r="QVC286" s="732"/>
      <c r="QVD286" s="732"/>
      <c r="QVE286" s="732"/>
      <c r="QVF286" s="732"/>
      <c r="QVG286" s="732"/>
      <c r="QVH286" s="732"/>
      <c r="QVI286" s="732"/>
      <c r="QVJ286" s="732"/>
      <c r="QVK286" s="732"/>
      <c r="QVL286" s="732"/>
      <c r="QVM286" s="732"/>
      <c r="QVN286" s="732"/>
      <c r="QVO286" s="732"/>
      <c r="QVP286" s="732"/>
      <c r="QVQ286" s="733"/>
      <c r="QVR286" s="733"/>
      <c r="QVS286" s="733"/>
      <c r="QVT286" s="733"/>
      <c r="QVU286" s="733"/>
      <c r="QVV286" s="732"/>
      <c r="QVW286" s="732"/>
      <c r="QVX286" s="733"/>
      <c r="QVY286" s="733"/>
      <c r="QVZ286" s="732"/>
      <c r="QWA286" s="732"/>
      <c r="QWB286" s="733"/>
      <c r="QWC286" s="733"/>
      <c r="QWD286" s="732"/>
      <c r="QWE286" s="732"/>
      <c r="QWF286" s="732"/>
      <c r="QWG286" s="732"/>
      <c r="QWH286" s="732"/>
      <c r="QWI286" s="732"/>
      <c r="QWJ286" s="732"/>
      <c r="QWK286" s="733"/>
      <c r="QWL286" s="733"/>
      <c r="QWM286" s="732"/>
      <c r="QWN286" s="732"/>
      <c r="QWO286" s="733"/>
      <c r="QWP286" s="733"/>
      <c r="QWQ286" s="732"/>
      <c r="QWR286" s="732"/>
      <c r="QWS286" s="732"/>
      <c r="QWT286" s="732"/>
      <c r="QWU286" s="732"/>
      <c r="QWV286" s="731"/>
      <c r="QWW286" s="734"/>
      <c r="QWX286" s="732"/>
      <c r="QWY286" s="732"/>
      <c r="QWZ286" s="732"/>
      <c r="QXA286" s="732"/>
      <c r="QXB286" s="732"/>
      <c r="QXC286" s="732"/>
      <c r="QXD286" s="732"/>
      <c r="QXE286" s="735"/>
      <c r="QXF286" s="735"/>
      <c r="QXG286" s="735"/>
      <c r="QXH286" s="735"/>
      <c r="QXI286" s="735"/>
      <c r="QXJ286" s="735"/>
      <c r="QXK286" s="735"/>
      <c r="QXL286" s="735"/>
      <c r="QXM286" s="735"/>
      <c r="QXN286" s="735"/>
      <c r="QXO286" s="735"/>
      <c r="QXP286" s="735"/>
      <c r="QXQ286" s="735"/>
      <c r="QXR286" s="735"/>
      <c r="QXS286" s="735"/>
      <c r="QXT286" s="735"/>
      <c r="QXU286" s="735"/>
      <c r="QXV286" s="735"/>
      <c r="QXW286" s="735"/>
      <c r="QXX286" s="735"/>
      <c r="QXY286" s="735"/>
      <c r="QXZ286" s="735"/>
      <c r="QYA286" s="735"/>
      <c r="QYB286" s="735"/>
      <c r="QYC286" s="735"/>
      <c r="QYD286" s="735"/>
      <c r="QYE286" s="735"/>
      <c r="QYF286" s="735"/>
      <c r="QYG286" s="735"/>
      <c r="QYH286" s="735"/>
      <c r="QYI286" s="735"/>
      <c r="QYJ286" s="735"/>
      <c r="QYK286" s="735"/>
      <c r="QYL286" s="735"/>
      <c r="QYM286" s="735"/>
      <c r="QYN286" s="735"/>
      <c r="QYO286" s="735"/>
      <c r="QYP286" s="735"/>
      <c r="QYQ286" s="735"/>
      <c r="QYR286" s="735"/>
      <c r="QYS286" s="735"/>
      <c r="QYT286" s="735"/>
      <c r="QYU286" s="735"/>
      <c r="QYV286" s="735"/>
      <c r="QYW286" s="732"/>
      <c r="QYX286" s="732"/>
      <c r="QYY286" s="732"/>
      <c r="QYZ286" s="732"/>
      <c r="QZA286" s="732"/>
      <c r="QZB286" s="732"/>
      <c r="QZC286" s="732"/>
      <c r="QZD286" s="732"/>
      <c r="QZE286" s="732"/>
      <c r="QZF286" s="732"/>
      <c r="QZG286" s="732"/>
      <c r="QZH286" s="732"/>
      <c r="QZI286" s="732"/>
      <c r="QZJ286" s="732"/>
      <c r="QZK286" s="732"/>
      <c r="QZL286" s="732"/>
      <c r="QZM286" s="732"/>
      <c r="QZN286" s="732"/>
      <c r="QZO286" s="732"/>
      <c r="QZP286" s="732"/>
      <c r="QZQ286" s="732"/>
      <c r="QZR286" s="732"/>
      <c r="QZS286" s="732"/>
      <c r="QZT286" s="732"/>
      <c r="QZU286" s="733"/>
      <c r="QZV286" s="733"/>
      <c r="QZW286" s="733"/>
      <c r="QZX286" s="733"/>
      <c r="QZY286" s="733"/>
      <c r="QZZ286" s="732"/>
      <c r="RAA286" s="732"/>
      <c r="RAB286" s="733"/>
      <c r="RAC286" s="733"/>
      <c r="RAD286" s="732"/>
      <c r="RAE286" s="732"/>
      <c r="RAF286" s="733"/>
      <c r="RAG286" s="733"/>
      <c r="RAH286" s="732"/>
      <c r="RAI286" s="732"/>
      <c r="RAJ286" s="732"/>
      <c r="RAK286" s="732"/>
      <c r="RAL286" s="732"/>
      <c r="RAM286" s="732"/>
      <c r="RAN286" s="732"/>
      <c r="RAO286" s="733"/>
      <c r="RAP286" s="733"/>
      <c r="RAQ286" s="732"/>
      <c r="RAR286" s="732"/>
      <c r="RAS286" s="733"/>
      <c r="RAT286" s="733"/>
      <c r="RAU286" s="732"/>
      <c r="RAV286" s="732"/>
      <c r="RAW286" s="732"/>
      <c r="RAX286" s="732"/>
      <c r="RAY286" s="732"/>
      <c r="RAZ286" s="731"/>
      <c r="RBA286" s="734"/>
      <c r="RBB286" s="732"/>
      <c r="RBC286" s="732"/>
      <c r="RBD286" s="732"/>
      <c r="RBE286" s="732"/>
      <c r="RBF286" s="732"/>
      <c r="RBG286" s="732"/>
      <c r="RBH286" s="732"/>
      <c r="RBI286" s="735"/>
      <c r="RBJ286" s="735"/>
      <c r="RBK286" s="735"/>
      <c r="RBL286" s="735"/>
      <c r="RBM286" s="735"/>
      <c r="RBN286" s="735"/>
      <c r="RBO286" s="735"/>
      <c r="RBP286" s="735"/>
      <c r="RBQ286" s="735"/>
      <c r="RBR286" s="735"/>
      <c r="RBS286" s="735"/>
      <c r="RBT286" s="735"/>
      <c r="RBU286" s="735"/>
      <c r="RBV286" s="735"/>
      <c r="RBW286" s="735"/>
      <c r="RBX286" s="735"/>
      <c r="RBY286" s="735"/>
      <c r="RBZ286" s="735"/>
      <c r="RCA286" s="735"/>
      <c r="RCB286" s="735"/>
      <c r="RCC286" s="735"/>
      <c r="RCD286" s="735"/>
      <c r="RCE286" s="735"/>
      <c r="RCF286" s="735"/>
      <c r="RCG286" s="735"/>
      <c r="RCH286" s="735"/>
      <c r="RCI286" s="735"/>
      <c r="RCJ286" s="735"/>
      <c r="RCK286" s="735"/>
      <c r="RCL286" s="735"/>
      <c r="RCM286" s="735"/>
      <c r="RCN286" s="735"/>
      <c r="RCO286" s="735"/>
      <c r="RCP286" s="735"/>
      <c r="RCQ286" s="735"/>
      <c r="RCR286" s="735"/>
      <c r="RCS286" s="735"/>
      <c r="RCT286" s="735"/>
      <c r="RCU286" s="735"/>
      <c r="RCV286" s="735"/>
      <c r="RCW286" s="735"/>
      <c r="RCX286" s="735"/>
      <c r="RCY286" s="735"/>
      <c r="RCZ286" s="735"/>
      <c r="RDA286" s="732"/>
      <c r="RDB286" s="732"/>
      <c r="RDC286" s="732"/>
      <c r="RDD286" s="732"/>
      <c r="RDE286" s="732"/>
      <c r="RDF286" s="732"/>
      <c r="RDG286" s="732"/>
      <c r="RDH286" s="732"/>
      <c r="RDI286" s="732"/>
      <c r="RDJ286" s="732"/>
      <c r="RDK286" s="732"/>
      <c r="RDL286" s="732"/>
      <c r="RDM286" s="732"/>
      <c r="RDN286" s="732"/>
      <c r="RDO286" s="732"/>
      <c r="RDP286" s="732"/>
      <c r="RDQ286" s="732"/>
      <c r="RDR286" s="732"/>
      <c r="RDS286" s="732"/>
      <c r="RDT286" s="732"/>
      <c r="RDU286" s="732"/>
      <c r="RDV286" s="732"/>
      <c r="RDW286" s="732"/>
    </row>
    <row r="287" spans="1:12295" s="70" customFormat="1" ht="48" hidden="1" customHeight="1" x14ac:dyDescent="0.3">
      <c r="A287" s="731"/>
      <c r="B287" s="688"/>
      <c r="C287" s="688" t="s">
        <v>257</v>
      </c>
      <c r="D287" s="166">
        <f>G287</f>
        <v>10413.2536</v>
      </c>
      <c r="E287" s="166"/>
      <c r="F287" s="166"/>
      <c r="G287" s="166">
        <v>10413.2536</v>
      </c>
      <c r="H287" s="166"/>
      <c r="I287" s="166"/>
      <c r="J287" s="166"/>
      <c r="K287" s="166">
        <f>Q287</f>
        <v>10413.2536</v>
      </c>
      <c r="L287" s="695">
        <f t="shared" si="823"/>
        <v>1</v>
      </c>
      <c r="M287" s="166"/>
      <c r="N287" s="683"/>
      <c r="O287" s="683"/>
      <c r="P287" s="683"/>
      <c r="Q287" s="683">
        <f>G287</f>
        <v>10413.2536</v>
      </c>
      <c r="R287" s="695">
        <f>Q287/G287</f>
        <v>1</v>
      </c>
      <c r="S287" s="683"/>
      <c r="T287" s="683"/>
      <c r="U287" s="683"/>
      <c r="V287" s="683"/>
      <c r="W287" s="683"/>
      <c r="X287" s="683"/>
      <c r="Y287" s="683"/>
      <c r="Z287" s="683"/>
      <c r="AA287" s="683"/>
      <c r="AB287" s="683"/>
      <c r="AC287" s="683"/>
      <c r="AD287" s="683"/>
      <c r="AE287" s="166">
        <f>AK287</f>
        <v>10413.2536</v>
      </c>
      <c r="AF287" s="695">
        <f>AE287/D287</f>
        <v>1</v>
      </c>
      <c r="AG287" s="166"/>
      <c r="AH287" s="695"/>
      <c r="AI287" s="683"/>
      <c r="AJ287" s="683"/>
      <c r="AK287" s="760">
        <f>'[7]2 вариант'!$D$148</f>
        <v>10413.2536</v>
      </c>
      <c r="AL287" s="695">
        <f>AK287/D287</f>
        <v>1</v>
      </c>
      <c r="AM287" s="683"/>
      <c r="AN287" s="683"/>
      <c r="AO287" s="683"/>
      <c r="AP287" s="683"/>
      <c r="AQ287" s="683"/>
      <c r="AR287" s="166">
        <f t="shared" si="874"/>
        <v>10413.2536</v>
      </c>
      <c r="AS287" s="695">
        <f t="shared" si="825"/>
        <v>1</v>
      </c>
      <c r="AT287" s="166"/>
      <c r="AU287" s="695"/>
      <c r="AV287" s="683"/>
      <c r="AW287" s="695"/>
      <c r="AX287" s="166">
        <f>'[7]2 вариант'!$I$148</f>
        <v>10413.2536</v>
      </c>
      <c r="AY287" s="695">
        <f t="shared" ref="AY287:AY292" si="875">AX287/D287</f>
        <v>1</v>
      </c>
      <c r="AZ287" s="683"/>
      <c r="BA287" s="695"/>
      <c r="BB287" s="683"/>
      <c r="BC287" s="683"/>
      <c r="BD287" s="683"/>
      <c r="BE287" s="683"/>
      <c r="BF287" s="683"/>
      <c r="BG287" s="683"/>
      <c r="BH287" s="683"/>
      <c r="BI287" s="683"/>
      <c r="BJ287" s="683"/>
      <c r="BK287" s="683"/>
      <c r="BL287" s="683"/>
      <c r="BM287" s="683"/>
      <c r="BN287" s="683"/>
      <c r="BO287" s="683"/>
      <c r="BP287" s="683"/>
      <c r="BQ287" s="683"/>
      <c r="BR287" s="683"/>
      <c r="BS287" s="683"/>
      <c r="BT287" s="683"/>
      <c r="BU287" s="683"/>
      <c r="BV287" s="683"/>
      <c r="BW287" s="683"/>
      <c r="BX287" s="683"/>
      <c r="BY287" s="683"/>
      <c r="BZ287" s="200"/>
      <c r="CA287" s="732"/>
      <c r="CB287" s="732"/>
      <c r="CC287" s="732"/>
      <c r="CD287" s="732"/>
      <c r="CE287" s="695"/>
      <c r="CF287" s="732"/>
      <c r="CG287" s="732"/>
      <c r="CH287" s="732"/>
      <c r="CI287" s="732"/>
      <c r="CJ287" s="732"/>
      <c r="CK287" s="732"/>
      <c r="CL287" s="732"/>
      <c r="CM287" s="732"/>
      <c r="CN287" s="732"/>
      <c r="CO287" s="733"/>
      <c r="CP287" s="733"/>
      <c r="CQ287" s="733"/>
      <c r="CR287" s="733"/>
      <c r="CS287" s="733"/>
      <c r="CT287" s="732"/>
      <c r="CU287" s="732"/>
      <c r="CV287" s="733"/>
      <c r="CW287" s="733"/>
      <c r="CX287" s="732"/>
      <c r="CY287" s="732"/>
      <c r="CZ287" s="733"/>
      <c r="DA287" s="733"/>
      <c r="DB287" s="732"/>
      <c r="DC287" s="732"/>
      <c r="DD287" s="732"/>
      <c r="DE287" s="732"/>
      <c r="DF287" s="732"/>
      <c r="DG287" s="732"/>
      <c r="DH287" s="732"/>
      <c r="DI287" s="733"/>
      <c r="DJ287" s="733"/>
      <c r="DK287" s="732"/>
      <c r="DL287" s="732"/>
      <c r="DM287" s="733"/>
      <c r="DN287" s="733"/>
      <c r="DO287" s="732"/>
      <c r="DP287" s="732"/>
      <c r="DQ287" s="732"/>
      <c r="DR287" s="732"/>
      <c r="DS287" s="732"/>
      <c r="DT287" s="731"/>
      <c r="DU287" s="734"/>
      <c r="DV287" s="732"/>
      <c r="DW287" s="732"/>
      <c r="DX287" s="732"/>
      <c r="DY287" s="732"/>
      <c r="DZ287" s="732"/>
      <c r="EA287" s="732"/>
      <c r="EB287" s="732"/>
      <c r="EC287" s="735"/>
      <c r="ED287" s="735"/>
      <c r="EE287" s="735"/>
      <c r="EF287" s="735"/>
      <c r="EG287" s="735"/>
      <c r="EH287" s="735"/>
      <c r="EI287" s="735"/>
      <c r="EJ287" s="735"/>
      <c r="EK287" s="735"/>
      <c r="EL287" s="735"/>
      <c r="EM287" s="735"/>
      <c r="EN287" s="735"/>
      <c r="EO287" s="735"/>
      <c r="EP287" s="735"/>
      <c r="EQ287" s="735"/>
      <c r="ER287" s="735"/>
      <c r="ES287" s="735"/>
      <c r="ET287" s="735"/>
      <c r="EU287" s="735"/>
      <c r="EV287" s="735"/>
      <c r="EW287" s="735"/>
      <c r="EX287" s="735"/>
      <c r="EY287" s="735"/>
      <c r="EZ287" s="735"/>
      <c r="FA287" s="735"/>
      <c r="FB287" s="735"/>
      <c r="FC287" s="735"/>
      <c r="FD287" s="735"/>
      <c r="FE287" s="735"/>
      <c r="FF287" s="735"/>
      <c r="FG287" s="735"/>
      <c r="FH287" s="735"/>
      <c r="FI287" s="735"/>
      <c r="FJ287" s="735"/>
      <c r="FK287" s="735"/>
      <c r="FL287" s="735"/>
      <c r="FM287" s="735"/>
      <c r="FN287" s="735"/>
      <c r="FO287" s="735"/>
      <c r="FP287" s="735"/>
      <c r="FQ287" s="735"/>
      <c r="FR287" s="735"/>
      <c r="FS287" s="735"/>
      <c r="FT287" s="735"/>
      <c r="FU287" s="732"/>
      <c r="FV287" s="732"/>
      <c r="FW287" s="732"/>
      <c r="FX287" s="732"/>
      <c r="FY287" s="732"/>
      <c r="FZ287" s="732"/>
      <c r="GA287" s="732"/>
      <c r="GB287" s="732"/>
      <c r="GC287" s="732"/>
      <c r="GD287" s="732"/>
      <c r="GE287" s="732"/>
      <c r="GF287" s="732"/>
      <c r="GG287" s="732"/>
      <c r="GH287" s="732"/>
      <c r="GI287" s="732"/>
      <c r="GJ287" s="732"/>
      <c r="GK287" s="732"/>
      <c r="GL287" s="732"/>
      <c r="GM287" s="732"/>
      <c r="GN287" s="732"/>
      <c r="GO287" s="732"/>
      <c r="GP287" s="732"/>
      <c r="GQ287" s="732"/>
      <c r="GR287" s="732"/>
      <c r="GS287" s="733"/>
      <c r="GT287" s="733"/>
      <c r="GU287" s="733"/>
      <c r="GV287" s="733"/>
      <c r="GW287" s="733"/>
      <c r="GX287" s="732"/>
      <c r="GY287" s="732"/>
      <c r="GZ287" s="733"/>
      <c r="HA287" s="733"/>
      <c r="HB287" s="732"/>
      <c r="HC287" s="732"/>
      <c r="HD287" s="733"/>
      <c r="HE287" s="733"/>
      <c r="HF287" s="732"/>
      <c r="HG287" s="732"/>
      <c r="HH287" s="732"/>
      <c r="HI287" s="732"/>
      <c r="HJ287" s="732"/>
      <c r="HK287" s="732"/>
      <c r="HL287" s="732"/>
      <c r="HM287" s="733"/>
      <c r="HN287" s="733"/>
      <c r="HO287" s="732"/>
      <c r="HP287" s="732"/>
      <c r="HQ287" s="733"/>
      <c r="HR287" s="733"/>
      <c r="HS287" s="732"/>
      <c r="HT287" s="732"/>
      <c r="HU287" s="732"/>
      <c r="HV287" s="732"/>
      <c r="HW287" s="732"/>
      <c r="HX287" s="731"/>
      <c r="HY287" s="734"/>
      <c r="HZ287" s="732"/>
      <c r="IA287" s="732"/>
      <c r="IB287" s="732"/>
      <c r="IC287" s="732"/>
      <c r="ID287" s="732"/>
      <c r="IE287" s="732"/>
      <c r="IF287" s="732"/>
      <c r="IG287" s="735"/>
      <c r="IH287" s="735"/>
      <c r="II287" s="735"/>
      <c r="IJ287" s="735"/>
      <c r="IK287" s="735"/>
      <c r="IL287" s="735"/>
      <c r="IM287" s="735"/>
      <c r="IN287" s="735"/>
      <c r="IO287" s="735"/>
      <c r="IP287" s="735"/>
      <c r="IQ287" s="735"/>
      <c r="IR287" s="735"/>
      <c r="IS287" s="735"/>
      <c r="IT287" s="735"/>
      <c r="IU287" s="735"/>
      <c r="IV287" s="735"/>
      <c r="IW287" s="735"/>
      <c r="IX287" s="735"/>
      <c r="IY287" s="735"/>
      <c r="IZ287" s="735"/>
      <c r="JA287" s="735"/>
      <c r="JB287" s="735"/>
      <c r="JC287" s="735"/>
      <c r="JD287" s="735"/>
      <c r="JE287" s="735"/>
      <c r="JF287" s="735"/>
      <c r="JG287" s="735"/>
      <c r="JH287" s="735"/>
      <c r="JI287" s="735"/>
      <c r="JJ287" s="735"/>
      <c r="JK287" s="735"/>
      <c r="JL287" s="735"/>
      <c r="JM287" s="735"/>
      <c r="JN287" s="735"/>
      <c r="JO287" s="735"/>
      <c r="JP287" s="735"/>
      <c r="JQ287" s="735"/>
      <c r="JR287" s="735"/>
      <c r="JS287" s="735"/>
      <c r="JT287" s="735"/>
      <c r="JU287" s="735"/>
      <c r="JV287" s="735"/>
      <c r="JW287" s="735"/>
      <c r="JX287" s="735"/>
      <c r="JY287" s="732"/>
      <c r="JZ287" s="732"/>
      <c r="KA287" s="732"/>
      <c r="KB287" s="732"/>
      <c r="KC287" s="732"/>
      <c r="KD287" s="732"/>
      <c r="KE287" s="732"/>
      <c r="KF287" s="732"/>
      <c r="KG287" s="732"/>
      <c r="KH287" s="732"/>
      <c r="KI287" s="732"/>
      <c r="KJ287" s="732"/>
      <c r="KK287" s="732"/>
      <c r="KL287" s="732"/>
      <c r="KM287" s="732"/>
      <c r="KN287" s="732"/>
      <c r="KO287" s="732"/>
      <c r="KP287" s="732"/>
      <c r="KQ287" s="732"/>
      <c r="KR287" s="732"/>
      <c r="KS287" s="732"/>
      <c r="KT287" s="732"/>
      <c r="KU287" s="732"/>
      <c r="KV287" s="732"/>
      <c r="KW287" s="733"/>
      <c r="KX287" s="733"/>
      <c r="KY287" s="733"/>
      <c r="KZ287" s="733"/>
      <c r="LA287" s="733"/>
      <c r="LB287" s="732"/>
      <c r="LC287" s="732"/>
      <c r="LD287" s="733"/>
      <c r="LE287" s="733"/>
      <c r="LF287" s="732"/>
      <c r="LG287" s="732"/>
      <c r="LH287" s="733"/>
      <c r="LI287" s="733"/>
      <c r="LJ287" s="732"/>
      <c r="LK287" s="732"/>
      <c r="LL287" s="732"/>
      <c r="LM287" s="732"/>
      <c r="LN287" s="732"/>
      <c r="LO287" s="732"/>
      <c r="LP287" s="732"/>
      <c r="LQ287" s="733"/>
      <c r="LR287" s="733"/>
      <c r="LS287" s="732"/>
      <c r="LT287" s="732"/>
      <c r="LU287" s="733"/>
      <c r="LV287" s="733"/>
      <c r="LW287" s="732"/>
      <c r="LX287" s="732"/>
      <c r="LY287" s="732"/>
      <c r="LZ287" s="732"/>
      <c r="MA287" s="732"/>
      <c r="MB287" s="731"/>
      <c r="MC287" s="734"/>
      <c r="MD287" s="732"/>
      <c r="ME287" s="732"/>
      <c r="MF287" s="732"/>
      <c r="MG287" s="732"/>
      <c r="MH287" s="732"/>
      <c r="MI287" s="732"/>
      <c r="MJ287" s="732"/>
      <c r="MK287" s="735"/>
      <c r="ML287" s="735"/>
      <c r="MM287" s="735"/>
      <c r="MN287" s="735"/>
      <c r="MO287" s="735"/>
      <c r="MP287" s="735"/>
      <c r="MQ287" s="735"/>
      <c r="MR287" s="735"/>
      <c r="MS287" s="735"/>
      <c r="MT287" s="735"/>
      <c r="MU287" s="735"/>
      <c r="MV287" s="735"/>
      <c r="MW287" s="735"/>
      <c r="MX287" s="735"/>
      <c r="MY287" s="735"/>
      <c r="MZ287" s="735"/>
      <c r="NA287" s="735"/>
      <c r="NB287" s="735"/>
      <c r="NC287" s="735"/>
      <c r="ND287" s="735"/>
      <c r="NE287" s="735"/>
      <c r="NF287" s="735"/>
      <c r="NG287" s="735"/>
      <c r="NH287" s="735"/>
      <c r="NI287" s="735"/>
      <c r="NJ287" s="735"/>
      <c r="NK287" s="735"/>
      <c r="NL287" s="735"/>
      <c r="NM287" s="735"/>
      <c r="NN287" s="735"/>
      <c r="NO287" s="735"/>
      <c r="NP287" s="735"/>
      <c r="NQ287" s="735"/>
      <c r="NR287" s="735"/>
      <c r="NS287" s="735"/>
      <c r="NT287" s="735"/>
      <c r="NU287" s="735"/>
      <c r="NV287" s="735"/>
      <c r="NW287" s="735"/>
      <c r="NX287" s="735"/>
      <c r="NY287" s="735"/>
      <c r="NZ287" s="735"/>
      <c r="OA287" s="735"/>
      <c r="OB287" s="735"/>
      <c r="OC287" s="732"/>
      <c r="OD287" s="732"/>
      <c r="OE287" s="732"/>
      <c r="OF287" s="732"/>
      <c r="OG287" s="732"/>
      <c r="OH287" s="732"/>
      <c r="OI287" s="732"/>
      <c r="OJ287" s="732"/>
      <c r="OK287" s="732"/>
      <c r="OL287" s="732"/>
      <c r="OM287" s="732"/>
      <c r="ON287" s="732"/>
      <c r="OO287" s="732"/>
      <c r="OP287" s="732"/>
      <c r="OQ287" s="732"/>
      <c r="OR287" s="732"/>
      <c r="OS287" s="732"/>
      <c r="OT287" s="732"/>
      <c r="OU287" s="732"/>
      <c r="OV287" s="732"/>
      <c r="OW287" s="732"/>
      <c r="OX287" s="732"/>
      <c r="OY287" s="732"/>
      <c r="OZ287" s="732"/>
      <c r="PA287" s="733"/>
      <c r="PB287" s="733"/>
      <c r="PC287" s="733"/>
      <c r="PD287" s="733"/>
      <c r="PE287" s="733"/>
      <c r="PF287" s="732"/>
      <c r="PG287" s="732"/>
      <c r="PH287" s="733"/>
      <c r="PI287" s="733"/>
      <c r="PJ287" s="732"/>
      <c r="PK287" s="732"/>
      <c r="PL287" s="733"/>
      <c r="PM287" s="733"/>
      <c r="PN287" s="732"/>
      <c r="PO287" s="732"/>
      <c r="PP287" s="732"/>
      <c r="PQ287" s="732"/>
      <c r="PR287" s="732"/>
      <c r="PS287" s="732"/>
      <c r="PT287" s="732"/>
      <c r="PU287" s="733"/>
      <c r="PV287" s="733"/>
      <c r="PW287" s="732"/>
      <c r="PX287" s="732"/>
      <c r="PY287" s="733"/>
      <c r="PZ287" s="733"/>
      <c r="QA287" s="732"/>
      <c r="QB287" s="732"/>
      <c r="QC287" s="732"/>
      <c r="QD287" s="732"/>
      <c r="QE287" s="732"/>
      <c r="QF287" s="731"/>
      <c r="QG287" s="734"/>
      <c r="QH287" s="732"/>
      <c r="QI287" s="732"/>
      <c r="QJ287" s="732"/>
      <c r="QK287" s="732"/>
      <c r="QL287" s="732"/>
      <c r="QM287" s="732"/>
      <c r="QN287" s="732"/>
      <c r="QO287" s="735"/>
      <c r="QP287" s="735"/>
      <c r="QQ287" s="735"/>
      <c r="QR287" s="735"/>
      <c r="QS287" s="735"/>
      <c r="QT287" s="735"/>
      <c r="QU287" s="735"/>
      <c r="QV287" s="735"/>
      <c r="QW287" s="735"/>
      <c r="QX287" s="735"/>
      <c r="QY287" s="735"/>
      <c r="QZ287" s="735"/>
      <c r="RA287" s="735"/>
      <c r="RB287" s="735"/>
      <c r="RC287" s="735"/>
      <c r="RD287" s="735"/>
      <c r="RE287" s="735"/>
      <c r="RF287" s="735"/>
      <c r="RG287" s="735"/>
      <c r="RH287" s="735"/>
      <c r="RI287" s="735"/>
      <c r="RJ287" s="735"/>
      <c r="RK287" s="735"/>
      <c r="RL287" s="735"/>
      <c r="RM287" s="735"/>
      <c r="RN287" s="735"/>
      <c r="RO287" s="735"/>
      <c r="RP287" s="735"/>
      <c r="RQ287" s="735"/>
      <c r="RR287" s="735"/>
      <c r="RS287" s="735"/>
      <c r="RT287" s="735"/>
      <c r="RU287" s="735"/>
      <c r="RV287" s="735"/>
      <c r="RW287" s="735"/>
      <c r="RX287" s="735"/>
      <c r="RY287" s="735"/>
      <c r="RZ287" s="735"/>
      <c r="SA287" s="735"/>
      <c r="SB287" s="735"/>
      <c r="SC287" s="735"/>
      <c r="SD287" s="735"/>
      <c r="SE287" s="735"/>
      <c r="SF287" s="735"/>
      <c r="SG287" s="732"/>
      <c r="SH287" s="732"/>
      <c r="SI287" s="732"/>
      <c r="SJ287" s="732"/>
      <c r="SK287" s="732"/>
      <c r="SL287" s="732"/>
      <c r="SM287" s="732"/>
      <c r="SN287" s="732"/>
      <c r="SO287" s="732"/>
      <c r="SP287" s="732"/>
      <c r="SQ287" s="732"/>
      <c r="SR287" s="732"/>
      <c r="SS287" s="732"/>
      <c r="ST287" s="732"/>
      <c r="SU287" s="732"/>
      <c r="SV287" s="732"/>
      <c r="SW287" s="732"/>
      <c r="SX287" s="732"/>
      <c r="SY287" s="732"/>
      <c r="SZ287" s="732"/>
      <c r="TA287" s="732"/>
      <c r="TB287" s="732"/>
      <c r="TC287" s="732"/>
      <c r="TD287" s="732"/>
      <c r="TE287" s="733"/>
      <c r="TF287" s="733"/>
      <c r="TG287" s="733"/>
      <c r="TH287" s="733"/>
      <c r="TI287" s="733"/>
      <c r="TJ287" s="732"/>
      <c r="TK287" s="732"/>
      <c r="TL287" s="733"/>
      <c r="TM287" s="733"/>
      <c r="TN287" s="732"/>
      <c r="TO287" s="732"/>
      <c r="TP287" s="733"/>
      <c r="TQ287" s="733"/>
      <c r="TR287" s="732"/>
      <c r="TS287" s="732"/>
      <c r="TT287" s="732"/>
      <c r="TU287" s="732"/>
      <c r="TV287" s="732"/>
      <c r="TW287" s="732"/>
      <c r="TX287" s="732"/>
      <c r="TY287" s="733"/>
      <c r="TZ287" s="733"/>
      <c r="UA287" s="732"/>
      <c r="UB287" s="732"/>
      <c r="UC287" s="733"/>
      <c r="UD287" s="733"/>
      <c r="UE287" s="732"/>
      <c r="UF287" s="732"/>
      <c r="UG287" s="732"/>
      <c r="UH287" s="732"/>
      <c r="UI287" s="732"/>
      <c r="UJ287" s="731"/>
      <c r="UK287" s="734"/>
      <c r="UL287" s="732"/>
      <c r="UM287" s="732"/>
      <c r="UN287" s="732"/>
      <c r="UO287" s="732"/>
      <c r="UP287" s="732"/>
      <c r="UQ287" s="732"/>
      <c r="UR287" s="732"/>
      <c r="US287" s="735"/>
      <c r="UT287" s="735"/>
      <c r="UU287" s="735"/>
      <c r="UV287" s="735"/>
      <c r="UW287" s="735"/>
      <c r="UX287" s="735"/>
      <c r="UY287" s="735"/>
      <c r="UZ287" s="735"/>
      <c r="VA287" s="735"/>
      <c r="VB287" s="735"/>
      <c r="VC287" s="735"/>
      <c r="VD287" s="735"/>
      <c r="VE287" s="735"/>
      <c r="VF287" s="735"/>
      <c r="VG287" s="735"/>
      <c r="VH287" s="735"/>
      <c r="VI287" s="735"/>
      <c r="VJ287" s="735"/>
      <c r="VK287" s="735"/>
      <c r="VL287" s="735"/>
      <c r="VM287" s="735"/>
      <c r="VN287" s="735"/>
      <c r="VO287" s="735"/>
      <c r="VP287" s="735"/>
      <c r="VQ287" s="735"/>
      <c r="VR287" s="735"/>
      <c r="VS287" s="735"/>
      <c r="VT287" s="735"/>
      <c r="VU287" s="735"/>
      <c r="VV287" s="735"/>
      <c r="VW287" s="735"/>
      <c r="VX287" s="735"/>
      <c r="VY287" s="735"/>
      <c r="VZ287" s="735"/>
      <c r="WA287" s="735"/>
      <c r="WB287" s="735"/>
      <c r="WC287" s="735"/>
      <c r="WD287" s="735"/>
      <c r="WE287" s="735"/>
      <c r="WF287" s="735"/>
      <c r="WG287" s="735"/>
      <c r="WH287" s="735"/>
      <c r="WI287" s="735"/>
      <c r="WJ287" s="735"/>
      <c r="WK287" s="732"/>
      <c r="WL287" s="732"/>
      <c r="WM287" s="732"/>
      <c r="WN287" s="732"/>
      <c r="WO287" s="732"/>
      <c r="WP287" s="732"/>
      <c r="WQ287" s="732"/>
      <c r="WR287" s="732"/>
      <c r="WS287" s="732"/>
      <c r="WT287" s="732"/>
      <c r="WU287" s="732"/>
      <c r="WV287" s="732"/>
      <c r="WW287" s="732"/>
      <c r="WX287" s="732"/>
      <c r="WY287" s="732"/>
      <c r="WZ287" s="732"/>
      <c r="XA287" s="732"/>
      <c r="XB287" s="732"/>
      <c r="XC287" s="732"/>
      <c r="XD287" s="732"/>
      <c r="XE287" s="732"/>
      <c r="XF287" s="732"/>
      <c r="XG287" s="732"/>
      <c r="XH287" s="732"/>
      <c r="XI287" s="733"/>
      <c r="XJ287" s="733"/>
      <c r="XK287" s="733"/>
      <c r="XL287" s="733"/>
      <c r="XM287" s="733"/>
      <c r="XN287" s="732"/>
      <c r="XO287" s="732"/>
      <c r="XP287" s="733"/>
      <c r="XQ287" s="733"/>
      <c r="XR287" s="732"/>
      <c r="XS287" s="732"/>
      <c r="XT287" s="733"/>
      <c r="XU287" s="733"/>
      <c r="XV287" s="732"/>
      <c r="XW287" s="732"/>
      <c r="XX287" s="732"/>
      <c r="XY287" s="732"/>
      <c r="XZ287" s="732"/>
      <c r="YA287" s="732"/>
      <c r="YB287" s="732"/>
      <c r="YC287" s="733"/>
      <c r="YD287" s="733"/>
      <c r="YE287" s="732"/>
      <c r="YF287" s="732"/>
      <c r="YG287" s="733"/>
      <c r="YH287" s="733"/>
      <c r="YI287" s="732"/>
      <c r="YJ287" s="732"/>
      <c r="YK287" s="732"/>
      <c r="YL287" s="732"/>
      <c r="YM287" s="732"/>
      <c r="YN287" s="731"/>
      <c r="YO287" s="734"/>
      <c r="YP287" s="732"/>
      <c r="YQ287" s="732"/>
      <c r="YR287" s="732"/>
      <c r="YS287" s="732"/>
      <c r="YT287" s="732"/>
      <c r="YU287" s="732"/>
      <c r="YV287" s="732"/>
      <c r="YW287" s="735"/>
      <c r="YX287" s="735"/>
      <c r="YY287" s="735"/>
      <c r="YZ287" s="735"/>
      <c r="ZA287" s="735"/>
      <c r="ZB287" s="735"/>
      <c r="ZC287" s="735"/>
      <c r="ZD287" s="735"/>
      <c r="ZE287" s="735"/>
      <c r="ZF287" s="735"/>
      <c r="ZG287" s="735"/>
      <c r="ZH287" s="735"/>
      <c r="ZI287" s="735"/>
      <c r="ZJ287" s="735"/>
      <c r="ZK287" s="735"/>
      <c r="ZL287" s="735"/>
      <c r="ZM287" s="735"/>
      <c r="ZN287" s="735"/>
      <c r="ZO287" s="735"/>
      <c r="ZP287" s="735"/>
      <c r="ZQ287" s="735"/>
      <c r="ZR287" s="735"/>
      <c r="ZS287" s="735"/>
      <c r="ZT287" s="735"/>
      <c r="ZU287" s="735"/>
      <c r="ZV287" s="735"/>
      <c r="ZW287" s="735"/>
      <c r="ZX287" s="735"/>
      <c r="ZY287" s="735"/>
      <c r="ZZ287" s="735"/>
      <c r="AAA287" s="735"/>
      <c r="AAB287" s="735"/>
      <c r="AAC287" s="735"/>
      <c r="AAD287" s="735"/>
      <c r="AAE287" s="735"/>
      <c r="AAF287" s="735"/>
      <c r="AAG287" s="735"/>
      <c r="AAH287" s="735"/>
      <c r="AAI287" s="735"/>
      <c r="AAJ287" s="735"/>
      <c r="AAK287" s="735"/>
      <c r="AAL287" s="735"/>
      <c r="AAM287" s="735"/>
      <c r="AAN287" s="735"/>
      <c r="AAO287" s="732"/>
      <c r="AAP287" s="732"/>
      <c r="AAQ287" s="732"/>
      <c r="AAR287" s="732"/>
      <c r="AAS287" s="732"/>
      <c r="AAT287" s="732"/>
      <c r="AAU287" s="732"/>
      <c r="AAV287" s="732"/>
      <c r="AAW287" s="732"/>
      <c r="AAX287" s="732"/>
      <c r="AAY287" s="732"/>
      <c r="AAZ287" s="732"/>
      <c r="ABA287" s="732"/>
      <c r="ABB287" s="732"/>
      <c r="ABC287" s="732"/>
      <c r="ABD287" s="732"/>
      <c r="ABE287" s="732"/>
      <c r="ABF287" s="732"/>
      <c r="ABG287" s="732"/>
      <c r="ABH287" s="732"/>
      <c r="ABI287" s="732"/>
      <c r="ABJ287" s="732"/>
      <c r="ABK287" s="732"/>
      <c r="ABL287" s="732"/>
      <c r="ABM287" s="733"/>
      <c r="ABN287" s="733"/>
      <c r="ABO287" s="733"/>
      <c r="ABP287" s="733"/>
      <c r="ABQ287" s="733"/>
      <c r="ABR287" s="732"/>
      <c r="ABS287" s="732"/>
      <c r="ABT287" s="733"/>
      <c r="ABU287" s="733"/>
      <c r="ABV287" s="732"/>
      <c r="ABW287" s="732"/>
      <c r="ABX287" s="733"/>
      <c r="ABY287" s="733"/>
      <c r="ABZ287" s="732"/>
      <c r="ACA287" s="732"/>
      <c r="ACB287" s="732"/>
      <c r="ACC287" s="732"/>
      <c r="ACD287" s="732"/>
      <c r="ACE287" s="732"/>
      <c r="ACF287" s="732"/>
      <c r="ACG287" s="733"/>
      <c r="ACH287" s="733"/>
      <c r="ACI287" s="732"/>
      <c r="ACJ287" s="732"/>
      <c r="ACK287" s="733"/>
      <c r="ACL287" s="733"/>
      <c r="ACM287" s="732"/>
      <c r="ACN287" s="732"/>
      <c r="ACO287" s="732"/>
      <c r="ACP287" s="732"/>
      <c r="ACQ287" s="732"/>
      <c r="ACR287" s="731"/>
      <c r="ACS287" s="734"/>
      <c r="ACT287" s="732"/>
      <c r="ACU287" s="732"/>
      <c r="ACV287" s="732"/>
      <c r="ACW287" s="732"/>
      <c r="ACX287" s="732"/>
      <c r="ACY287" s="732"/>
      <c r="ACZ287" s="732"/>
      <c r="ADA287" s="735"/>
      <c r="ADB287" s="735"/>
      <c r="ADC287" s="735"/>
      <c r="ADD287" s="735"/>
      <c r="ADE287" s="735"/>
      <c r="ADF287" s="735"/>
      <c r="ADG287" s="735"/>
      <c r="ADH287" s="735"/>
      <c r="ADI287" s="735"/>
      <c r="ADJ287" s="735"/>
      <c r="ADK287" s="735"/>
      <c r="ADL287" s="735"/>
      <c r="ADM287" s="735"/>
      <c r="ADN287" s="735"/>
      <c r="ADO287" s="735"/>
      <c r="ADP287" s="735"/>
      <c r="ADQ287" s="735"/>
      <c r="ADR287" s="735"/>
      <c r="ADS287" s="735"/>
      <c r="ADT287" s="735"/>
      <c r="ADU287" s="735"/>
      <c r="ADV287" s="735"/>
      <c r="ADW287" s="735"/>
      <c r="ADX287" s="735"/>
      <c r="ADY287" s="735"/>
      <c r="ADZ287" s="735"/>
      <c r="AEA287" s="735"/>
      <c r="AEB287" s="735"/>
      <c r="AEC287" s="735"/>
      <c r="AED287" s="735"/>
      <c r="AEE287" s="735"/>
      <c r="AEF287" s="735"/>
      <c r="AEG287" s="735"/>
      <c r="AEH287" s="735"/>
      <c r="AEI287" s="735"/>
      <c r="AEJ287" s="735"/>
      <c r="AEK287" s="735"/>
      <c r="AEL287" s="735"/>
      <c r="AEM287" s="735"/>
      <c r="AEN287" s="735"/>
      <c r="AEO287" s="735"/>
      <c r="AEP287" s="735"/>
      <c r="AEQ287" s="735"/>
      <c r="AER287" s="735"/>
      <c r="AES287" s="732"/>
      <c r="AET287" s="732"/>
      <c r="AEU287" s="732"/>
      <c r="AEV287" s="732"/>
      <c r="AEW287" s="732"/>
      <c r="AEX287" s="732"/>
      <c r="AEY287" s="732"/>
      <c r="AEZ287" s="732"/>
      <c r="AFA287" s="732"/>
      <c r="AFB287" s="732"/>
      <c r="AFC287" s="732"/>
      <c r="AFD287" s="732"/>
      <c r="AFE287" s="732"/>
      <c r="AFF287" s="732"/>
      <c r="AFG287" s="732"/>
      <c r="AFH287" s="732"/>
      <c r="AFI287" s="732"/>
      <c r="AFJ287" s="732"/>
      <c r="AFK287" s="732"/>
      <c r="AFL287" s="732"/>
      <c r="AFM287" s="732"/>
      <c r="AFN287" s="732"/>
      <c r="AFO287" s="732"/>
      <c r="AFP287" s="732"/>
      <c r="AFQ287" s="733"/>
      <c r="AFR287" s="733"/>
      <c r="AFS287" s="733"/>
      <c r="AFT287" s="733"/>
      <c r="AFU287" s="733"/>
      <c r="AFV287" s="732"/>
      <c r="AFW287" s="732"/>
      <c r="AFX287" s="733"/>
      <c r="AFY287" s="733"/>
      <c r="AFZ287" s="732"/>
      <c r="AGA287" s="732"/>
      <c r="AGB287" s="733"/>
      <c r="AGC287" s="733"/>
      <c r="AGD287" s="732"/>
      <c r="AGE287" s="732"/>
      <c r="AGF287" s="732"/>
      <c r="AGG287" s="732"/>
      <c r="AGH287" s="732"/>
      <c r="AGI287" s="732"/>
      <c r="AGJ287" s="732"/>
      <c r="AGK287" s="733"/>
      <c r="AGL287" s="733"/>
      <c r="AGM287" s="732"/>
      <c r="AGN287" s="732"/>
      <c r="AGO287" s="733"/>
      <c r="AGP287" s="733"/>
      <c r="AGQ287" s="732"/>
      <c r="AGR287" s="732"/>
      <c r="AGS287" s="732"/>
      <c r="AGT287" s="732"/>
      <c r="AGU287" s="732"/>
      <c r="AGV287" s="731"/>
      <c r="AGW287" s="734"/>
      <c r="AGX287" s="732"/>
      <c r="AGY287" s="732"/>
      <c r="AGZ287" s="732"/>
      <c r="AHA287" s="732"/>
      <c r="AHB287" s="732"/>
      <c r="AHC287" s="732"/>
      <c r="AHD287" s="732"/>
      <c r="AHE287" s="735"/>
      <c r="AHF287" s="735"/>
      <c r="AHG287" s="735"/>
      <c r="AHH287" s="735"/>
      <c r="AHI287" s="735"/>
      <c r="AHJ287" s="735"/>
      <c r="AHK287" s="735"/>
      <c r="AHL287" s="735"/>
      <c r="AHM287" s="735"/>
      <c r="AHN287" s="735"/>
      <c r="AHO287" s="735"/>
      <c r="AHP287" s="735"/>
      <c r="AHQ287" s="735"/>
      <c r="AHR287" s="735"/>
      <c r="AHS287" s="735"/>
      <c r="AHT287" s="735"/>
      <c r="AHU287" s="735"/>
      <c r="AHV287" s="735"/>
      <c r="AHW287" s="735"/>
      <c r="AHX287" s="735"/>
      <c r="AHY287" s="735"/>
      <c r="AHZ287" s="735"/>
      <c r="AIA287" s="735"/>
      <c r="AIB287" s="735"/>
      <c r="AIC287" s="735"/>
      <c r="AID287" s="735"/>
      <c r="AIE287" s="735"/>
      <c r="AIF287" s="735"/>
      <c r="AIG287" s="735"/>
      <c r="AIH287" s="735"/>
      <c r="AII287" s="735"/>
      <c r="AIJ287" s="735"/>
      <c r="AIK287" s="735"/>
      <c r="AIL287" s="735"/>
      <c r="AIM287" s="735"/>
      <c r="AIN287" s="735"/>
      <c r="AIO287" s="735"/>
      <c r="AIP287" s="735"/>
      <c r="AIQ287" s="735"/>
      <c r="AIR287" s="735"/>
      <c r="AIS287" s="735"/>
      <c r="AIT287" s="735"/>
      <c r="AIU287" s="735"/>
      <c r="AIV287" s="735"/>
      <c r="AIW287" s="732"/>
      <c r="AIX287" s="732"/>
      <c r="AIY287" s="732"/>
      <c r="AIZ287" s="732"/>
      <c r="AJA287" s="732"/>
      <c r="AJB287" s="732"/>
      <c r="AJC287" s="732"/>
      <c r="AJD287" s="732"/>
      <c r="AJE287" s="732"/>
      <c r="AJF287" s="732"/>
      <c r="AJG287" s="732"/>
      <c r="AJH287" s="732"/>
      <c r="AJI287" s="732"/>
      <c r="AJJ287" s="732"/>
      <c r="AJK287" s="732"/>
      <c r="AJL287" s="732"/>
      <c r="AJM287" s="732"/>
      <c r="AJN287" s="732"/>
      <c r="AJO287" s="732"/>
      <c r="AJP287" s="732"/>
      <c r="AJQ287" s="732"/>
      <c r="AJR287" s="732"/>
      <c r="AJS287" s="732"/>
      <c r="AJT287" s="732"/>
      <c r="AJU287" s="733"/>
      <c r="AJV287" s="733"/>
      <c r="AJW287" s="733"/>
      <c r="AJX287" s="733"/>
      <c r="AJY287" s="733"/>
      <c r="AJZ287" s="732"/>
      <c r="AKA287" s="732"/>
      <c r="AKB287" s="733"/>
      <c r="AKC287" s="733"/>
      <c r="AKD287" s="732"/>
      <c r="AKE287" s="732"/>
      <c r="AKF287" s="733"/>
      <c r="AKG287" s="733"/>
      <c r="AKH287" s="732"/>
      <c r="AKI287" s="732"/>
      <c r="AKJ287" s="732"/>
      <c r="AKK287" s="732"/>
      <c r="AKL287" s="732"/>
      <c r="AKM287" s="732"/>
      <c r="AKN287" s="732"/>
      <c r="AKO287" s="733"/>
      <c r="AKP287" s="733"/>
      <c r="AKQ287" s="732"/>
      <c r="AKR287" s="732"/>
      <c r="AKS287" s="733"/>
      <c r="AKT287" s="733"/>
      <c r="AKU287" s="732"/>
      <c r="AKV287" s="732"/>
      <c r="AKW287" s="732"/>
      <c r="AKX287" s="732"/>
      <c r="AKY287" s="732"/>
      <c r="AKZ287" s="731"/>
      <c r="ALA287" s="734"/>
      <c r="ALB287" s="732"/>
      <c r="ALC287" s="732"/>
      <c r="ALD287" s="732"/>
      <c r="ALE287" s="732"/>
      <c r="ALF287" s="732"/>
      <c r="ALG287" s="732"/>
      <c r="ALH287" s="732"/>
      <c r="ALI287" s="735"/>
      <c r="ALJ287" s="735"/>
      <c r="ALK287" s="735"/>
      <c r="ALL287" s="735"/>
      <c r="ALM287" s="735"/>
      <c r="ALN287" s="735"/>
      <c r="ALO287" s="735"/>
      <c r="ALP287" s="735"/>
      <c r="ALQ287" s="735"/>
      <c r="ALR287" s="735"/>
      <c r="ALS287" s="735"/>
      <c r="ALT287" s="735"/>
      <c r="ALU287" s="735"/>
      <c r="ALV287" s="735"/>
      <c r="ALW287" s="735"/>
      <c r="ALX287" s="735"/>
      <c r="ALY287" s="735"/>
      <c r="ALZ287" s="735"/>
      <c r="AMA287" s="735"/>
      <c r="AMB287" s="735"/>
      <c r="AMC287" s="735"/>
      <c r="AMD287" s="735"/>
      <c r="AME287" s="735"/>
      <c r="AMF287" s="735"/>
      <c r="AMG287" s="735"/>
      <c r="AMH287" s="735"/>
      <c r="AMI287" s="735"/>
      <c r="AMJ287" s="735"/>
      <c r="AMK287" s="735"/>
      <c r="AML287" s="735"/>
      <c r="AMM287" s="735"/>
      <c r="AMN287" s="735"/>
      <c r="AMO287" s="735"/>
      <c r="AMP287" s="735"/>
      <c r="AMQ287" s="735"/>
      <c r="AMR287" s="735"/>
      <c r="AMS287" s="735"/>
      <c r="AMT287" s="735"/>
      <c r="AMU287" s="735"/>
      <c r="AMV287" s="735"/>
      <c r="AMW287" s="735"/>
      <c r="AMX287" s="735"/>
      <c r="AMY287" s="735"/>
      <c r="AMZ287" s="735"/>
      <c r="ANA287" s="732"/>
      <c r="ANB287" s="732"/>
      <c r="ANC287" s="732"/>
      <c r="AND287" s="732"/>
      <c r="ANE287" s="732"/>
      <c r="ANF287" s="732"/>
      <c r="ANG287" s="732"/>
      <c r="ANH287" s="732"/>
      <c r="ANI287" s="732"/>
      <c r="ANJ287" s="732"/>
      <c r="ANK287" s="732"/>
      <c r="ANL287" s="732"/>
      <c r="ANM287" s="732"/>
      <c r="ANN287" s="732"/>
      <c r="ANO287" s="732"/>
      <c r="ANP287" s="732"/>
      <c r="ANQ287" s="732"/>
      <c r="ANR287" s="732"/>
      <c r="ANS287" s="732"/>
      <c r="ANT287" s="732"/>
      <c r="ANU287" s="732"/>
      <c r="ANV287" s="732"/>
      <c r="ANW287" s="732"/>
      <c r="ANX287" s="732"/>
      <c r="ANY287" s="733"/>
      <c r="ANZ287" s="733"/>
      <c r="AOA287" s="733"/>
      <c r="AOB287" s="733"/>
      <c r="AOC287" s="733"/>
      <c r="AOD287" s="732"/>
      <c r="AOE287" s="732"/>
      <c r="AOF287" s="733"/>
      <c r="AOG287" s="733"/>
      <c r="AOH287" s="732"/>
      <c r="AOI287" s="732"/>
      <c r="AOJ287" s="733"/>
      <c r="AOK287" s="733"/>
      <c r="AOL287" s="732"/>
      <c r="AOM287" s="732"/>
      <c r="AON287" s="732"/>
      <c r="AOO287" s="732"/>
      <c r="AOP287" s="732"/>
      <c r="AOQ287" s="732"/>
      <c r="AOR287" s="732"/>
      <c r="AOS287" s="733"/>
      <c r="AOT287" s="733"/>
      <c r="AOU287" s="732"/>
      <c r="AOV287" s="732"/>
      <c r="AOW287" s="733"/>
      <c r="AOX287" s="733"/>
      <c r="AOY287" s="732"/>
      <c r="AOZ287" s="732"/>
      <c r="APA287" s="732"/>
      <c r="APB287" s="732"/>
      <c r="APC287" s="732"/>
      <c r="APD287" s="731"/>
      <c r="APE287" s="734"/>
      <c r="APF287" s="732"/>
      <c r="APG287" s="732"/>
      <c r="APH287" s="732"/>
      <c r="API287" s="732"/>
      <c r="APJ287" s="732"/>
      <c r="APK287" s="732"/>
      <c r="APL287" s="732"/>
      <c r="APM287" s="735"/>
      <c r="APN287" s="735"/>
      <c r="APO287" s="735"/>
      <c r="APP287" s="735"/>
      <c r="APQ287" s="735"/>
      <c r="APR287" s="735"/>
      <c r="APS287" s="735"/>
      <c r="APT287" s="735"/>
      <c r="APU287" s="735"/>
      <c r="APV287" s="735"/>
      <c r="APW287" s="735"/>
      <c r="APX287" s="735"/>
      <c r="APY287" s="735"/>
      <c r="APZ287" s="735"/>
      <c r="AQA287" s="735"/>
      <c r="AQB287" s="735"/>
      <c r="AQC287" s="735"/>
      <c r="AQD287" s="735"/>
      <c r="AQE287" s="735"/>
      <c r="AQF287" s="735"/>
      <c r="AQG287" s="735"/>
      <c r="AQH287" s="735"/>
      <c r="AQI287" s="735"/>
      <c r="AQJ287" s="735"/>
      <c r="AQK287" s="735"/>
      <c r="AQL287" s="735"/>
      <c r="AQM287" s="735"/>
      <c r="AQN287" s="735"/>
      <c r="AQO287" s="735"/>
      <c r="AQP287" s="735"/>
      <c r="AQQ287" s="735"/>
      <c r="AQR287" s="735"/>
      <c r="AQS287" s="735"/>
      <c r="AQT287" s="735"/>
      <c r="AQU287" s="735"/>
      <c r="AQV287" s="735"/>
      <c r="AQW287" s="735"/>
      <c r="AQX287" s="735"/>
      <c r="AQY287" s="735"/>
      <c r="AQZ287" s="735"/>
      <c r="ARA287" s="735"/>
      <c r="ARB287" s="735"/>
      <c r="ARC287" s="735"/>
      <c r="ARD287" s="735"/>
      <c r="ARE287" s="732"/>
      <c r="ARF287" s="732"/>
      <c r="ARG287" s="732"/>
      <c r="ARH287" s="732"/>
      <c r="ARI287" s="732"/>
      <c r="ARJ287" s="732"/>
      <c r="ARK287" s="732"/>
      <c r="ARL287" s="732"/>
      <c r="ARM287" s="732"/>
      <c r="ARN287" s="732"/>
      <c r="ARO287" s="732"/>
      <c r="ARP287" s="732"/>
      <c r="ARQ287" s="732"/>
      <c r="ARR287" s="732"/>
      <c r="ARS287" s="732"/>
      <c r="ART287" s="732"/>
      <c r="ARU287" s="732"/>
      <c r="ARV287" s="732"/>
      <c r="ARW287" s="732"/>
      <c r="ARX287" s="732"/>
      <c r="ARY287" s="732"/>
      <c r="ARZ287" s="732"/>
      <c r="ASA287" s="732"/>
      <c r="ASB287" s="732"/>
      <c r="ASC287" s="733"/>
      <c r="ASD287" s="733"/>
      <c r="ASE287" s="733"/>
      <c r="ASF287" s="733"/>
      <c r="ASG287" s="733"/>
      <c r="ASH287" s="732"/>
      <c r="ASI287" s="732"/>
      <c r="ASJ287" s="733"/>
      <c r="ASK287" s="733"/>
      <c r="ASL287" s="732"/>
      <c r="ASM287" s="732"/>
      <c r="ASN287" s="733"/>
      <c r="ASO287" s="733"/>
      <c r="ASP287" s="732"/>
      <c r="ASQ287" s="732"/>
      <c r="ASR287" s="732"/>
      <c r="ASS287" s="732"/>
      <c r="AST287" s="732"/>
      <c r="ASU287" s="732"/>
      <c r="ASV287" s="732"/>
      <c r="ASW287" s="733"/>
      <c r="ASX287" s="733"/>
      <c r="ASY287" s="732"/>
      <c r="ASZ287" s="732"/>
      <c r="ATA287" s="733"/>
      <c r="ATB287" s="733"/>
      <c r="ATC287" s="732"/>
      <c r="ATD287" s="732"/>
      <c r="ATE287" s="732"/>
      <c r="ATF287" s="732"/>
      <c r="ATG287" s="732"/>
      <c r="ATH287" s="731"/>
      <c r="ATI287" s="734"/>
      <c r="ATJ287" s="732"/>
      <c r="ATK287" s="732"/>
      <c r="ATL287" s="732"/>
      <c r="ATM287" s="732"/>
      <c r="ATN287" s="732"/>
      <c r="ATO287" s="732"/>
      <c r="ATP287" s="732"/>
      <c r="ATQ287" s="735"/>
      <c r="ATR287" s="735"/>
      <c r="ATS287" s="735"/>
      <c r="ATT287" s="735"/>
      <c r="ATU287" s="735"/>
      <c r="ATV287" s="735"/>
      <c r="ATW287" s="735"/>
      <c r="ATX287" s="735"/>
      <c r="ATY287" s="735"/>
      <c r="ATZ287" s="735"/>
      <c r="AUA287" s="735"/>
      <c r="AUB287" s="735"/>
      <c r="AUC287" s="735"/>
      <c r="AUD287" s="735"/>
      <c r="AUE287" s="735"/>
      <c r="AUF287" s="735"/>
      <c r="AUG287" s="735"/>
      <c r="AUH287" s="735"/>
      <c r="AUI287" s="735"/>
      <c r="AUJ287" s="735"/>
      <c r="AUK287" s="735"/>
      <c r="AUL287" s="735"/>
      <c r="AUM287" s="735"/>
      <c r="AUN287" s="735"/>
      <c r="AUO287" s="735"/>
      <c r="AUP287" s="735"/>
      <c r="AUQ287" s="735"/>
      <c r="AUR287" s="735"/>
      <c r="AUS287" s="735"/>
      <c r="AUT287" s="735"/>
      <c r="AUU287" s="735"/>
      <c r="AUV287" s="735"/>
      <c r="AUW287" s="735"/>
      <c r="AUX287" s="735"/>
      <c r="AUY287" s="735"/>
      <c r="AUZ287" s="735"/>
      <c r="AVA287" s="735"/>
      <c r="AVB287" s="735"/>
      <c r="AVC287" s="735"/>
      <c r="AVD287" s="735"/>
      <c r="AVE287" s="735"/>
      <c r="AVF287" s="735"/>
      <c r="AVG287" s="735"/>
      <c r="AVH287" s="735"/>
      <c r="AVI287" s="732"/>
      <c r="AVJ287" s="732"/>
      <c r="AVK287" s="732"/>
      <c r="AVL287" s="732"/>
      <c r="AVM287" s="732"/>
      <c r="AVN287" s="732"/>
      <c r="AVO287" s="732"/>
      <c r="AVP287" s="732"/>
      <c r="AVQ287" s="732"/>
      <c r="AVR287" s="732"/>
      <c r="AVS287" s="732"/>
      <c r="AVT287" s="732"/>
      <c r="AVU287" s="732"/>
      <c r="AVV287" s="732"/>
      <c r="AVW287" s="732"/>
      <c r="AVX287" s="732"/>
      <c r="AVY287" s="732"/>
      <c r="AVZ287" s="732"/>
      <c r="AWA287" s="732"/>
      <c r="AWB287" s="732"/>
      <c r="AWC287" s="732"/>
      <c r="AWD287" s="732"/>
      <c r="AWE287" s="732"/>
      <c r="AWF287" s="732"/>
      <c r="AWG287" s="733"/>
      <c r="AWH287" s="733"/>
      <c r="AWI287" s="733"/>
      <c r="AWJ287" s="733"/>
      <c r="AWK287" s="733"/>
      <c r="AWL287" s="732"/>
      <c r="AWM287" s="732"/>
      <c r="AWN287" s="733"/>
      <c r="AWO287" s="733"/>
      <c r="AWP287" s="732"/>
      <c r="AWQ287" s="732"/>
      <c r="AWR287" s="733"/>
      <c r="AWS287" s="733"/>
      <c r="AWT287" s="732"/>
      <c r="AWU287" s="732"/>
      <c r="AWV287" s="732"/>
      <c r="AWW287" s="732"/>
      <c r="AWX287" s="732"/>
      <c r="AWY287" s="732"/>
      <c r="AWZ287" s="732"/>
      <c r="AXA287" s="733"/>
      <c r="AXB287" s="733"/>
      <c r="AXC287" s="732"/>
      <c r="AXD287" s="732"/>
      <c r="AXE287" s="733"/>
      <c r="AXF287" s="733"/>
      <c r="AXG287" s="732"/>
      <c r="AXH287" s="732"/>
      <c r="AXI287" s="732"/>
      <c r="AXJ287" s="732"/>
      <c r="AXK287" s="732"/>
      <c r="AXL287" s="731"/>
      <c r="AXM287" s="734"/>
      <c r="AXN287" s="732"/>
      <c r="AXO287" s="732"/>
      <c r="AXP287" s="732"/>
      <c r="AXQ287" s="732"/>
      <c r="AXR287" s="732"/>
      <c r="AXS287" s="732"/>
      <c r="AXT287" s="732"/>
      <c r="AXU287" s="735"/>
      <c r="AXV287" s="735"/>
      <c r="AXW287" s="735"/>
      <c r="AXX287" s="735"/>
      <c r="AXY287" s="735"/>
      <c r="AXZ287" s="735"/>
      <c r="AYA287" s="735"/>
      <c r="AYB287" s="735"/>
      <c r="AYC287" s="735"/>
      <c r="AYD287" s="735"/>
      <c r="AYE287" s="735"/>
      <c r="AYF287" s="735"/>
      <c r="AYG287" s="735"/>
      <c r="AYH287" s="735"/>
      <c r="AYI287" s="735"/>
      <c r="AYJ287" s="735"/>
      <c r="AYK287" s="735"/>
      <c r="AYL287" s="735"/>
      <c r="AYM287" s="735"/>
      <c r="AYN287" s="735"/>
      <c r="AYO287" s="735"/>
      <c r="AYP287" s="735"/>
      <c r="AYQ287" s="735"/>
      <c r="AYR287" s="735"/>
      <c r="AYS287" s="735"/>
      <c r="AYT287" s="735"/>
      <c r="AYU287" s="735"/>
      <c r="AYV287" s="735"/>
      <c r="AYW287" s="735"/>
      <c r="AYX287" s="735"/>
      <c r="AYY287" s="735"/>
      <c r="AYZ287" s="735"/>
      <c r="AZA287" s="735"/>
      <c r="AZB287" s="735"/>
      <c r="AZC287" s="735"/>
      <c r="AZD287" s="735"/>
      <c r="AZE287" s="735"/>
      <c r="AZF287" s="735"/>
      <c r="AZG287" s="735"/>
      <c r="AZH287" s="735"/>
      <c r="AZI287" s="735"/>
      <c r="AZJ287" s="735"/>
      <c r="AZK287" s="735"/>
      <c r="AZL287" s="735"/>
      <c r="AZM287" s="732"/>
      <c r="AZN287" s="732"/>
      <c r="AZO287" s="732"/>
      <c r="AZP287" s="732"/>
      <c r="AZQ287" s="732"/>
      <c r="AZR287" s="732"/>
      <c r="AZS287" s="732"/>
      <c r="AZT287" s="732"/>
      <c r="AZU287" s="732"/>
      <c r="AZV287" s="732"/>
      <c r="AZW287" s="732"/>
      <c r="AZX287" s="732"/>
      <c r="AZY287" s="732"/>
      <c r="AZZ287" s="732"/>
      <c r="BAA287" s="732"/>
      <c r="BAB287" s="732"/>
      <c r="BAC287" s="732"/>
      <c r="BAD287" s="732"/>
      <c r="BAE287" s="732"/>
      <c r="BAF287" s="732"/>
      <c r="BAG287" s="732"/>
      <c r="BAH287" s="732"/>
      <c r="BAI287" s="732"/>
      <c r="BAJ287" s="732"/>
      <c r="BAK287" s="733"/>
      <c r="BAL287" s="733"/>
      <c r="BAM287" s="733"/>
      <c r="BAN287" s="733"/>
      <c r="BAO287" s="733"/>
      <c r="BAP287" s="732"/>
      <c r="BAQ287" s="732"/>
      <c r="BAR287" s="733"/>
      <c r="BAS287" s="733"/>
      <c r="BAT287" s="732"/>
      <c r="BAU287" s="732"/>
      <c r="BAV287" s="733"/>
      <c r="BAW287" s="733"/>
      <c r="BAX287" s="732"/>
      <c r="BAY287" s="732"/>
      <c r="BAZ287" s="732"/>
      <c r="BBA287" s="732"/>
      <c r="BBB287" s="732"/>
      <c r="BBC287" s="732"/>
      <c r="BBD287" s="732"/>
      <c r="BBE287" s="733"/>
      <c r="BBF287" s="733"/>
      <c r="BBG287" s="732"/>
      <c r="BBH287" s="732"/>
      <c r="BBI287" s="733"/>
      <c r="BBJ287" s="733"/>
      <c r="BBK287" s="732"/>
      <c r="BBL287" s="732"/>
      <c r="BBM287" s="732"/>
      <c r="BBN287" s="732"/>
      <c r="BBO287" s="732"/>
      <c r="BBP287" s="731"/>
      <c r="BBQ287" s="734"/>
      <c r="BBR287" s="732"/>
      <c r="BBS287" s="732"/>
      <c r="BBT287" s="732"/>
      <c r="BBU287" s="732"/>
      <c r="BBV287" s="732"/>
      <c r="BBW287" s="732"/>
      <c r="BBX287" s="732"/>
      <c r="BBY287" s="735"/>
      <c r="BBZ287" s="735"/>
      <c r="BCA287" s="735"/>
      <c r="BCB287" s="735"/>
      <c r="BCC287" s="735"/>
      <c r="BCD287" s="735"/>
      <c r="BCE287" s="735"/>
      <c r="BCF287" s="735"/>
      <c r="BCG287" s="735"/>
      <c r="BCH287" s="735"/>
      <c r="BCI287" s="735"/>
      <c r="BCJ287" s="735"/>
      <c r="BCK287" s="735"/>
      <c r="BCL287" s="735"/>
      <c r="BCM287" s="735"/>
      <c r="BCN287" s="735"/>
      <c r="BCO287" s="735"/>
      <c r="BCP287" s="735"/>
      <c r="BCQ287" s="735"/>
      <c r="BCR287" s="735"/>
      <c r="BCS287" s="735"/>
      <c r="BCT287" s="735"/>
      <c r="BCU287" s="735"/>
      <c r="BCV287" s="735"/>
      <c r="BCW287" s="735"/>
      <c r="BCX287" s="735"/>
      <c r="BCY287" s="735"/>
      <c r="BCZ287" s="735"/>
      <c r="BDA287" s="735"/>
      <c r="BDB287" s="735"/>
      <c r="BDC287" s="735"/>
      <c r="BDD287" s="735"/>
      <c r="BDE287" s="735"/>
      <c r="BDF287" s="735"/>
      <c r="BDG287" s="735"/>
      <c r="BDH287" s="735"/>
      <c r="BDI287" s="735"/>
      <c r="BDJ287" s="735"/>
      <c r="BDK287" s="735"/>
      <c r="BDL287" s="735"/>
      <c r="BDM287" s="735"/>
      <c r="BDN287" s="735"/>
      <c r="BDO287" s="735"/>
      <c r="BDP287" s="735"/>
      <c r="BDQ287" s="732"/>
      <c r="BDR287" s="732"/>
      <c r="BDS287" s="732"/>
      <c r="BDT287" s="732"/>
      <c r="BDU287" s="732"/>
      <c r="BDV287" s="732"/>
      <c r="BDW287" s="732"/>
      <c r="BDX287" s="732"/>
      <c r="BDY287" s="732"/>
      <c r="BDZ287" s="732"/>
      <c r="BEA287" s="732"/>
      <c r="BEB287" s="732"/>
      <c r="BEC287" s="732"/>
      <c r="BED287" s="732"/>
      <c r="BEE287" s="732"/>
      <c r="BEF287" s="732"/>
      <c r="BEG287" s="732"/>
      <c r="BEH287" s="732"/>
      <c r="BEI287" s="732"/>
      <c r="BEJ287" s="732"/>
      <c r="BEK287" s="732"/>
      <c r="BEL287" s="732"/>
      <c r="BEM287" s="732"/>
      <c r="BEN287" s="732"/>
      <c r="BEO287" s="733"/>
      <c r="BEP287" s="733"/>
      <c r="BEQ287" s="733"/>
      <c r="BER287" s="733"/>
      <c r="BES287" s="733"/>
      <c r="BET287" s="732"/>
      <c r="BEU287" s="732"/>
      <c r="BEV287" s="733"/>
      <c r="BEW287" s="733"/>
      <c r="BEX287" s="732"/>
      <c r="BEY287" s="732"/>
      <c r="BEZ287" s="733"/>
      <c r="BFA287" s="733"/>
      <c r="BFB287" s="732"/>
      <c r="BFC287" s="732"/>
      <c r="BFD287" s="732"/>
      <c r="BFE287" s="732"/>
      <c r="BFF287" s="732"/>
      <c r="BFG287" s="732"/>
      <c r="BFH287" s="732"/>
      <c r="BFI287" s="733"/>
      <c r="BFJ287" s="733"/>
      <c r="BFK287" s="732"/>
      <c r="BFL287" s="732"/>
      <c r="BFM287" s="733"/>
      <c r="BFN287" s="733"/>
      <c r="BFO287" s="732"/>
      <c r="BFP287" s="732"/>
      <c r="BFQ287" s="732"/>
      <c r="BFR287" s="732"/>
      <c r="BFS287" s="732"/>
      <c r="BFT287" s="731"/>
      <c r="BFU287" s="734"/>
      <c r="BFV287" s="732"/>
      <c r="BFW287" s="732"/>
      <c r="BFX287" s="732"/>
      <c r="BFY287" s="732"/>
      <c r="BFZ287" s="732"/>
      <c r="BGA287" s="732"/>
      <c r="BGB287" s="732"/>
      <c r="BGC287" s="735"/>
      <c r="BGD287" s="735"/>
      <c r="BGE287" s="735"/>
      <c r="BGF287" s="735"/>
      <c r="BGG287" s="735"/>
      <c r="BGH287" s="735"/>
      <c r="BGI287" s="735"/>
      <c r="BGJ287" s="735"/>
      <c r="BGK287" s="735"/>
      <c r="BGL287" s="735"/>
      <c r="BGM287" s="735"/>
      <c r="BGN287" s="735"/>
      <c r="BGO287" s="735"/>
      <c r="BGP287" s="735"/>
      <c r="BGQ287" s="735"/>
      <c r="BGR287" s="735"/>
      <c r="BGS287" s="735"/>
      <c r="BGT287" s="735"/>
      <c r="BGU287" s="735"/>
      <c r="BGV287" s="735"/>
      <c r="BGW287" s="735"/>
      <c r="BGX287" s="735"/>
      <c r="BGY287" s="735"/>
      <c r="BGZ287" s="735"/>
      <c r="BHA287" s="735"/>
      <c r="BHB287" s="735"/>
      <c r="BHC287" s="735"/>
      <c r="BHD287" s="735"/>
      <c r="BHE287" s="735"/>
      <c r="BHF287" s="735"/>
      <c r="BHG287" s="735"/>
      <c r="BHH287" s="735"/>
      <c r="BHI287" s="735"/>
      <c r="BHJ287" s="735"/>
      <c r="BHK287" s="735"/>
      <c r="BHL287" s="735"/>
      <c r="BHM287" s="735"/>
      <c r="BHN287" s="735"/>
      <c r="BHO287" s="735"/>
      <c r="BHP287" s="735"/>
      <c r="BHQ287" s="735"/>
      <c r="BHR287" s="735"/>
      <c r="BHS287" s="735"/>
      <c r="BHT287" s="735"/>
      <c r="BHU287" s="732"/>
      <c r="BHV287" s="732"/>
      <c r="BHW287" s="732"/>
      <c r="BHX287" s="732"/>
      <c r="BHY287" s="732"/>
      <c r="BHZ287" s="732"/>
      <c r="BIA287" s="732"/>
      <c r="BIB287" s="732"/>
      <c r="BIC287" s="732"/>
      <c r="BID287" s="732"/>
      <c r="BIE287" s="732"/>
      <c r="BIF287" s="732"/>
      <c r="BIG287" s="732"/>
      <c r="BIH287" s="732"/>
      <c r="BII287" s="732"/>
      <c r="BIJ287" s="732"/>
      <c r="BIK287" s="732"/>
      <c r="BIL287" s="732"/>
      <c r="BIM287" s="732"/>
      <c r="BIN287" s="732"/>
      <c r="BIO287" s="732"/>
      <c r="BIP287" s="732"/>
      <c r="BIQ287" s="732"/>
      <c r="BIR287" s="732"/>
      <c r="BIS287" s="733"/>
      <c r="BIT287" s="733"/>
      <c r="BIU287" s="733"/>
      <c r="BIV287" s="733"/>
      <c r="BIW287" s="733"/>
      <c r="BIX287" s="732"/>
      <c r="BIY287" s="732"/>
      <c r="BIZ287" s="733"/>
      <c r="BJA287" s="733"/>
      <c r="BJB287" s="732"/>
      <c r="BJC287" s="732"/>
      <c r="BJD287" s="733"/>
      <c r="BJE287" s="733"/>
      <c r="BJF287" s="732"/>
      <c r="BJG287" s="732"/>
      <c r="BJH287" s="732"/>
      <c r="BJI287" s="732"/>
      <c r="BJJ287" s="732"/>
      <c r="BJK287" s="732"/>
      <c r="BJL287" s="732"/>
      <c r="BJM287" s="733"/>
      <c r="BJN287" s="733"/>
      <c r="BJO287" s="732"/>
      <c r="BJP287" s="732"/>
      <c r="BJQ287" s="733"/>
      <c r="BJR287" s="733"/>
      <c r="BJS287" s="732"/>
      <c r="BJT287" s="732"/>
      <c r="BJU287" s="732"/>
      <c r="BJV287" s="732"/>
      <c r="BJW287" s="732"/>
      <c r="BJX287" s="731"/>
      <c r="BJY287" s="734"/>
      <c r="BJZ287" s="732"/>
      <c r="BKA287" s="732"/>
      <c r="BKB287" s="732"/>
      <c r="BKC287" s="732"/>
      <c r="BKD287" s="732"/>
      <c r="BKE287" s="732"/>
      <c r="BKF287" s="732"/>
      <c r="BKG287" s="735"/>
      <c r="BKH287" s="735"/>
      <c r="BKI287" s="735"/>
      <c r="BKJ287" s="735"/>
      <c r="BKK287" s="735"/>
      <c r="BKL287" s="735"/>
      <c r="BKM287" s="735"/>
      <c r="BKN287" s="735"/>
      <c r="BKO287" s="735"/>
      <c r="BKP287" s="735"/>
      <c r="BKQ287" s="735"/>
      <c r="BKR287" s="735"/>
      <c r="BKS287" s="735"/>
      <c r="BKT287" s="735"/>
      <c r="BKU287" s="735"/>
      <c r="BKV287" s="735"/>
      <c r="BKW287" s="735"/>
      <c r="BKX287" s="735"/>
      <c r="BKY287" s="735"/>
      <c r="BKZ287" s="735"/>
      <c r="BLA287" s="735"/>
      <c r="BLB287" s="735"/>
      <c r="BLC287" s="735"/>
      <c r="BLD287" s="735"/>
      <c r="BLE287" s="735"/>
      <c r="BLF287" s="735"/>
      <c r="BLG287" s="735"/>
      <c r="BLH287" s="735"/>
      <c r="BLI287" s="735"/>
      <c r="BLJ287" s="735"/>
      <c r="BLK287" s="735"/>
      <c r="BLL287" s="735"/>
      <c r="BLM287" s="735"/>
      <c r="BLN287" s="735"/>
      <c r="BLO287" s="735"/>
      <c r="BLP287" s="735"/>
      <c r="BLQ287" s="735"/>
      <c r="BLR287" s="735"/>
      <c r="BLS287" s="735"/>
      <c r="BLT287" s="735"/>
      <c r="BLU287" s="735"/>
      <c r="BLV287" s="735"/>
      <c r="BLW287" s="735"/>
      <c r="BLX287" s="735"/>
      <c r="BLY287" s="732"/>
      <c r="BLZ287" s="732"/>
      <c r="BMA287" s="732"/>
      <c r="BMB287" s="732"/>
      <c r="BMC287" s="732"/>
      <c r="BMD287" s="732"/>
      <c r="BME287" s="732"/>
      <c r="BMF287" s="732"/>
      <c r="BMG287" s="732"/>
      <c r="BMH287" s="732"/>
      <c r="BMI287" s="732"/>
      <c r="BMJ287" s="732"/>
      <c r="BMK287" s="732"/>
      <c r="BML287" s="732"/>
      <c r="BMM287" s="732"/>
      <c r="BMN287" s="732"/>
      <c r="BMO287" s="732"/>
      <c r="BMP287" s="732"/>
      <c r="BMQ287" s="732"/>
      <c r="BMR287" s="732"/>
      <c r="BMS287" s="732"/>
      <c r="BMT287" s="732"/>
      <c r="BMU287" s="732"/>
      <c r="BMV287" s="732"/>
      <c r="BMW287" s="733"/>
      <c r="BMX287" s="733"/>
      <c r="BMY287" s="733"/>
      <c r="BMZ287" s="733"/>
      <c r="BNA287" s="733"/>
      <c r="BNB287" s="732"/>
      <c r="BNC287" s="732"/>
      <c r="BND287" s="733"/>
      <c r="BNE287" s="733"/>
      <c r="BNF287" s="732"/>
      <c r="BNG287" s="732"/>
      <c r="BNH287" s="733"/>
      <c r="BNI287" s="733"/>
      <c r="BNJ287" s="732"/>
      <c r="BNK287" s="732"/>
      <c r="BNL287" s="732"/>
      <c r="BNM287" s="732"/>
      <c r="BNN287" s="732"/>
      <c r="BNO287" s="732"/>
      <c r="BNP287" s="732"/>
      <c r="BNQ287" s="733"/>
      <c r="BNR287" s="733"/>
      <c r="BNS287" s="732"/>
      <c r="BNT287" s="732"/>
      <c r="BNU287" s="733"/>
      <c r="BNV287" s="733"/>
      <c r="BNW287" s="732"/>
      <c r="BNX287" s="732"/>
      <c r="BNY287" s="732"/>
      <c r="BNZ287" s="732"/>
      <c r="BOA287" s="732"/>
      <c r="BOB287" s="731"/>
      <c r="BOC287" s="734"/>
      <c r="BOD287" s="732"/>
      <c r="BOE287" s="732"/>
      <c r="BOF287" s="732"/>
      <c r="BOG287" s="732"/>
      <c r="BOH287" s="732"/>
      <c r="BOI287" s="732"/>
      <c r="BOJ287" s="732"/>
      <c r="BOK287" s="735"/>
      <c r="BOL287" s="735"/>
      <c r="BOM287" s="735"/>
      <c r="BON287" s="735"/>
      <c r="BOO287" s="735"/>
      <c r="BOP287" s="735"/>
      <c r="BOQ287" s="735"/>
      <c r="BOR287" s="735"/>
      <c r="BOS287" s="735"/>
      <c r="BOT287" s="735"/>
      <c r="BOU287" s="735"/>
      <c r="BOV287" s="735"/>
      <c r="BOW287" s="735"/>
      <c r="BOX287" s="735"/>
      <c r="BOY287" s="735"/>
      <c r="BOZ287" s="735"/>
      <c r="BPA287" s="735"/>
      <c r="BPB287" s="735"/>
      <c r="BPC287" s="735"/>
      <c r="BPD287" s="735"/>
      <c r="BPE287" s="735"/>
      <c r="BPF287" s="735"/>
      <c r="BPG287" s="735"/>
      <c r="BPH287" s="735"/>
      <c r="BPI287" s="735"/>
      <c r="BPJ287" s="735"/>
      <c r="BPK287" s="735"/>
      <c r="BPL287" s="735"/>
      <c r="BPM287" s="735"/>
      <c r="BPN287" s="735"/>
      <c r="BPO287" s="735"/>
      <c r="BPP287" s="735"/>
      <c r="BPQ287" s="735"/>
      <c r="BPR287" s="735"/>
      <c r="BPS287" s="735"/>
      <c r="BPT287" s="735"/>
      <c r="BPU287" s="735"/>
      <c r="BPV287" s="735"/>
      <c r="BPW287" s="735"/>
      <c r="BPX287" s="735"/>
      <c r="BPY287" s="735"/>
      <c r="BPZ287" s="735"/>
      <c r="BQA287" s="735"/>
      <c r="BQB287" s="735"/>
      <c r="BQC287" s="732"/>
      <c r="BQD287" s="732"/>
      <c r="BQE287" s="732"/>
      <c r="BQF287" s="732"/>
      <c r="BQG287" s="732"/>
      <c r="BQH287" s="732"/>
      <c r="BQI287" s="732"/>
      <c r="BQJ287" s="732"/>
      <c r="BQK287" s="732"/>
      <c r="BQL287" s="732"/>
      <c r="BQM287" s="732"/>
      <c r="BQN287" s="732"/>
      <c r="BQO287" s="732"/>
      <c r="BQP287" s="732"/>
      <c r="BQQ287" s="732"/>
      <c r="BQR287" s="732"/>
      <c r="BQS287" s="732"/>
      <c r="BQT287" s="732"/>
      <c r="BQU287" s="732"/>
      <c r="BQV287" s="732"/>
      <c r="BQW287" s="732"/>
      <c r="BQX287" s="732"/>
      <c r="BQY287" s="732"/>
      <c r="BQZ287" s="732"/>
      <c r="BRA287" s="733"/>
      <c r="BRB287" s="733"/>
      <c r="BRC287" s="733"/>
      <c r="BRD287" s="733"/>
      <c r="BRE287" s="733"/>
      <c r="BRF287" s="732"/>
      <c r="BRG287" s="732"/>
      <c r="BRH287" s="733"/>
      <c r="BRI287" s="733"/>
      <c r="BRJ287" s="732"/>
      <c r="BRK287" s="732"/>
      <c r="BRL287" s="733"/>
      <c r="BRM287" s="733"/>
      <c r="BRN287" s="732"/>
      <c r="BRO287" s="732"/>
      <c r="BRP287" s="732"/>
      <c r="BRQ287" s="732"/>
      <c r="BRR287" s="732"/>
      <c r="BRS287" s="732"/>
      <c r="BRT287" s="732"/>
      <c r="BRU287" s="733"/>
      <c r="BRV287" s="733"/>
      <c r="BRW287" s="732"/>
      <c r="BRX287" s="732"/>
      <c r="BRY287" s="733"/>
      <c r="BRZ287" s="733"/>
      <c r="BSA287" s="732"/>
      <c r="BSB287" s="732"/>
      <c r="BSC287" s="732"/>
      <c r="BSD287" s="732"/>
      <c r="BSE287" s="732"/>
      <c r="BSF287" s="731"/>
      <c r="BSG287" s="734"/>
      <c r="BSH287" s="732"/>
      <c r="BSI287" s="732"/>
      <c r="BSJ287" s="732"/>
      <c r="BSK287" s="732"/>
      <c r="BSL287" s="732"/>
      <c r="BSM287" s="732"/>
      <c r="BSN287" s="732"/>
      <c r="BSO287" s="735"/>
      <c r="BSP287" s="735"/>
      <c r="BSQ287" s="735"/>
      <c r="BSR287" s="735"/>
      <c r="BSS287" s="735"/>
      <c r="BST287" s="735"/>
      <c r="BSU287" s="735"/>
      <c r="BSV287" s="735"/>
      <c r="BSW287" s="735"/>
      <c r="BSX287" s="735"/>
      <c r="BSY287" s="735"/>
      <c r="BSZ287" s="735"/>
      <c r="BTA287" s="735"/>
      <c r="BTB287" s="735"/>
      <c r="BTC287" s="735"/>
      <c r="BTD287" s="735"/>
      <c r="BTE287" s="735"/>
      <c r="BTF287" s="735"/>
      <c r="BTG287" s="735"/>
      <c r="BTH287" s="735"/>
      <c r="BTI287" s="735"/>
      <c r="BTJ287" s="735"/>
      <c r="BTK287" s="735"/>
      <c r="BTL287" s="735"/>
      <c r="BTM287" s="735"/>
      <c r="BTN287" s="735"/>
      <c r="BTO287" s="735"/>
      <c r="BTP287" s="735"/>
      <c r="BTQ287" s="735"/>
      <c r="BTR287" s="735"/>
      <c r="BTS287" s="735"/>
      <c r="BTT287" s="735"/>
      <c r="BTU287" s="735"/>
      <c r="BTV287" s="735"/>
      <c r="BTW287" s="735"/>
      <c r="BTX287" s="735"/>
      <c r="BTY287" s="735"/>
      <c r="BTZ287" s="735"/>
      <c r="BUA287" s="735"/>
      <c r="BUB287" s="735"/>
      <c r="BUC287" s="735"/>
      <c r="BUD287" s="735"/>
      <c r="BUE287" s="735"/>
      <c r="BUF287" s="735"/>
      <c r="BUG287" s="732"/>
      <c r="BUH287" s="732"/>
      <c r="BUI287" s="732"/>
      <c r="BUJ287" s="732"/>
      <c r="BUK287" s="732"/>
      <c r="BUL287" s="732"/>
      <c r="BUM287" s="732"/>
      <c r="BUN287" s="732"/>
      <c r="BUO287" s="732"/>
      <c r="BUP287" s="732"/>
      <c r="BUQ287" s="732"/>
      <c r="BUR287" s="732"/>
      <c r="BUS287" s="732"/>
      <c r="BUT287" s="732"/>
      <c r="BUU287" s="732"/>
      <c r="BUV287" s="732"/>
      <c r="BUW287" s="732"/>
      <c r="BUX287" s="732"/>
      <c r="BUY287" s="732"/>
      <c r="BUZ287" s="732"/>
      <c r="BVA287" s="732"/>
      <c r="BVB287" s="732"/>
      <c r="BVC287" s="732"/>
      <c r="BVD287" s="732"/>
      <c r="BVE287" s="733"/>
      <c r="BVF287" s="733"/>
      <c r="BVG287" s="733"/>
      <c r="BVH287" s="733"/>
      <c r="BVI287" s="733"/>
      <c r="BVJ287" s="732"/>
      <c r="BVK287" s="732"/>
      <c r="BVL287" s="733"/>
      <c r="BVM287" s="733"/>
      <c r="BVN287" s="732"/>
      <c r="BVO287" s="732"/>
      <c r="BVP287" s="733"/>
      <c r="BVQ287" s="733"/>
      <c r="BVR287" s="732"/>
      <c r="BVS287" s="732"/>
      <c r="BVT287" s="732"/>
      <c r="BVU287" s="732"/>
      <c r="BVV287" s="732"/>
      <c r="BVW287" s="732"/>
      <c r="BVX287" s="732"/>
      <c r="BVY287" s="733"/>
      <c r="BVZ287" s="733"/>
      <c r="BWA287" s="732"/>
      <c r="BWB287" s="732"/>
      <c r="BWC287" s="733"/>
      <c r="BWD287" s="733"/>
      <c r="BWE287" s="732"/>
      <c r="BWF287" s="732"/>
      <c r="BWG287" s="732"/>
      <c r="BWH287" s="732"/>
      <c r="BWI287" s="732"/>
      <c r="BWJ287" s="731"/>
      <c r="BWK287" s="734"/>
      <c r="BWL287" s="732"/>
      <c r="BWM287" s="732"/>
      <c r="BWN287" s="732"/>
      <c r="BWO287" s="732"/>
      <c r="BWP287" s="732"/>
      <c r="BWQ287" s="732"/>
      <c r="BWR287" s="732"/>
      <c r="BWS287" s="735"/>
      <c r="BWT287" s="735"/>
      <c r="BWU287" s="735"/>
      <c r="BWV287" s="735"/>
      <c r="BWW287" s="735"/>
      <c r="BWX287" s="735"/>
      <c r="BWY287" s="735"/>
      <c r="BWZ287" s="735"/>
      <c r="BXA287" s="735"/>
      <c r="BXB287" s="735"/>
      <c r="BXC287" s="735"/>
      <c r="BXD287" s="735"/>
      <c r="BXE287" s="735"/>
      <c r="BXF287" s="735"/>
      <c r="BXG287" s="735"/>
      <c r="BXH287" s="735"/>
      <c r="BXI287" s="735"/>
      <c r="BXJ287" s="735"/>
      <c r="BXK287" s="735"/>
      <c r="BXL287" s="735"/>
      <c r="BXM287" s="735"/>
      <c r="BXN287" s="735"/>
      <c r="BXO287" s="735"/>
      <c r="BXP287" s="735"/>
      <c r="BXQ287" s="735"/>
      <c r="BXR287" s="735"/>
      <c r="BXS287" s="735"/>
      <c r="BXT287" s="735"/>
      <c r="BXU287" s="735"/>
      <c r="BXV287" s="735"/>
      <c r="BXW287" s="735"/>
      <c r="BXX287" s="735"/>
      <c r="BXY287" s="735"/>
      <c r="BXZ287" s="735"/>
      <c r="BYA287" s="735"/>
      <c r="BYB287" s="735"/>
      <c r="BYC287" s="735"/>
      <c r="BYD287" s="735"/>
      <c r="BYE287" s="735"/>
      <c r="BYF287" s="735"/>
      <c r="BYG287" s="735"/>
      <c r="BYH287" s="735"/>
      <c r="BYI287" s="735"/>
      <c r="BYJ287" s="735"/>
      <c r="BYK287" s="732"/>
      <c r="BYL287" s="732"/>
      <c r="BYM287" s="732"/>
      <c r="BYN287" s="732"/>
      <c r="BYO287" s="732"/>
      <c r="BYP287" s="732"/>
      <c r="BYQ287" s="732"/>
      <c r="BYR287" s="732"/>
      <c r="BYS287" s="732"/>
      <c r="BYT287" s="732"/>
      <c r="BYU287" s="732"/>
      <c r="BYV287" s="732"/>
      <c r="BYW287" s="732"/>
      <c r="BYX287" s="732"/>
      <c r="BYY287" s="732"/>
      <c r="BYZ287" s="732"/>
      <c r="BZA287" s="732"/>
      <c r="BZB287" s="732"/>
      <c r="BZC287" s="732"/>
      <c r="BZD287" s="732"/>
      <c r="BZE287" s="732"/>
      <c r="BZF287" s="732"/>
      <c r="BZG287" s="732"/>
      <c r="BZH287" s="732"/>
      <c r="BZI287" s="733"/>
      <c r="BZJ287" s="733"/>
      <c r="BZK287" s="733"/>
      <c r="BZL287" s="733"/>
      <c r="BZM287" s="733"/>
      <c r="BZN287" s="732"/>
      <c r="BZO287" s="732"/>
      <c r="BZP287" s="733"/>
      <c r="BZQ287" s="733"/>
      <c r="BZR287" s="732"/>
      <c r="BZS287" s="732"/>
      <c r="BZT287" s="733"/>
      <c r="BZU287" s="733"/>
      <c r="BZV287" s="732"/>
      <c r="BZW287" s="732"/>
      <c r="BZX287" s="732"/>
      <c r="BZY287" s="732"/>
      <c r="BZZ287" s="732"/>
      <c r="CAA287" s="732"/>
      <c r="CAB287" s="732"/>
      <c r="CAC287" s="733"/>
      <c r="CAD287" s="733"/>
      <c r="CAE287" s="732"/>
      <c r="CAF287" s="732"/>
      <c r="CAG287" s="733"/>
      <c r="CAH287" s="733"/>
      <c r="CAI287" s="732"/>
      <c r="CAJ287" s="732"/>
      <c r="CAK287" s="732"/>
      <c r="CAL287" s="732"/>
      <c r="CAM287" s="732"/>
      <c r="CAN287" s="731"/>
      <c r="CAO287" s="734"/>
      <c r="CAP287" s="732"/>
      <c r="CAQ287" s="732"/>
      <c r="CAR287" s="732"/>
      <c r="CAS287" s="732"/>
      <c r="CAT287" s="732"/>
      <c r="CAU287" s="732"/>
      <c r="CAV287" s="732"/>
      <c r="CAW287" s="735"/>
      <c r="CAX287" s="735"/>
      <c r="CAY287" s="735"/>
      <c r="CAZ287" s="735"/>
      <c r="CBA287" s="735"/>
      <c r="CBB287" s="735"/>
      <c r="CBC287" s="735"/>
      <c r="CBD287" s="735"/>
      <c r="CBE287" s="735"/>
      <c r="CBF287" s="735"/>
      <c r="CBG287" s="735"/>
      <c r="CBH287" s="735"/>
      <c r="CBI287" s="735"/>
      <c r="CBJ287" s="735"/>
      <c r="CBK287" s="735"/>
      <c r="CBL287" s="735"/>
      <c r="CBM287" s="735"/>
      <c r="CBN287" s="735"/>
      <c r="CBO287" s="735"/>
      <c r="CBP287" s="735"/>
      <c r="CBQ287" s="735"/>
      <c r="CBR287" s="735"/>
      <c r="CBS287" s="735"/>
      <c r="CBT287" s="735"/>
      <c r="CBU287" s="735"/>
      <c r="CBV287" s="735"/>
      <c r="CBW287" s="735"/>
      <c r="CBX287" s="735"/>
      <c r="CBY287" s="735"/>
      <c r="CBZ287" s="735"/>
      <c r="CCA287" s="735"/>
      <c r="CCB287" s="735"/>
      <c r="CCC287" s="735"/>
      <c r="CCD287" s="735"/>
      <c r="CCE287" s="735"/>
      <c r="CCF287" s="735"/>
      <c r="CCG287" s="735"/>
      <c r="CCH287" s="735"/>
      <c r="CCI287" s="735"/>
      <c r="CCJ287" s="735"/>
      <c r="CCK287" s="735"/>
      <c r="CCL287" s="735"/>
      <c r="CCM287" s="735"/>
      <c r="CCN287" s="735"/>
      <c r="CCO287" s="732"/>
      <c r="CCP287" s="732"/>
      <c r="CCQ287" s="732"/>
      <c r="CCR287" s="732"/>
      <c r="CCS287" s="732"/>
      <c r="CCT287" s="732"/>
      <c r="CCU287" s="732"/>
      <c r="CCV287" s="732"/>
      <c r="CCW287" s="732"/>
      <c r="CCX287" s="732"/>
      <c r="CCY287" s="732"/>
      <c r="CCZ287" s="732"/>
      <c r="CDA287" s="732"/>
      <c r="CDB287" s="732"/>
      <c r="CDC287" s="732"/>
      <c r="CDD287" s="732"/>
      <c r="CDE287" s="732"/>
      <c r="CDF287" s="732"/>
      <c r="CDG287" s="732"/>
      <c r="CDH287" s="732"/>
      <c r="CDI287" s="732"/>
      <c r="CDJ287" s="732"/>
      <c r="CDK287" s="732"/>
      <c r="CDL287" s="732"/>
      <c r="CDM287" s="733"/>
      <c r="CDN287" s="733"/>
      <c r="CDO287" s="733"/>
      <c r="CDP287" s="733"/>
      <c r="CDQ287" s="733"/>
      <c r="CDR287" s="732"/>
      <c r="CDS287" s="732"/>
      <c r="CDT287" s="733"/>
      <c r="CDU287" s="733"/>
      <c r="CDV287" s="732"/>
      <c r="CDW287" s="732"/>
      <c r="CDX287" s="733"/>
      <c r="CDY287" s="733"/>
      <c r="CDZ287" s="732"/>
      <c r="CEA287" s="732"/>
      <c r="CEB287" s="732"/>
      <c r="CEC287" s="732"/>
      <c r="CED287" s="732"/>
      <c r="CEE287" s="732"/>
      <c r="CEF287" s="732"/>
      <c r="CEG287" s="733"/>
      <c r="CEH287" s="733"/>
      <c r="CEI287" s="732"/>
      <c r="CEJ287" s="732"/>
      <c r="CEK287" s="733"/>
      <c r="CEL287" s="733"/>
      <c r="CEM287" s="732"/>
      <c r="CEN287" s="732"/>
      <c r="CEO287" s="732"/>
      <c r="CEP287" s="732"/>
      <c r="CEQ287" s="732"/>
      <c r="CER287" s="731"/>
      <c r="CES287" s="734"/>
      <c r="CET287" s="732"/>
      <c r="CEU287" s="732"/>
      <c r="CEV287" s="732"/>
      <c r="CEW287" s="732"/>
      <c r="CEX287" s="732"/>
      <c r="CEY287" s="732"/>
      <c r="CEZ287" s="732"/>
      <c r="CFA287" s="735"/>
      <c r="CFB287" s="735"/>
      <c r="CFC287" s="735"/>
      <c r="CFD287" s="735"/>
      <c r="CFE287" s="735"/>
      <c r="CFF287" s="735"/>
      <c r="CFG287" s="735"/>
      <c r="CFH287" s="735"/>
      <c r="CFI287" s="735"/>
      <c r="CFJ287" s="735"/>
      <c r="CFK287" s="735"/>
      <c r="CFL287" s="735"/>
      <c r="CFM287" s="735"/>
      <c r="CFN287" s="735"/>
      <c r="CFO287" s="735"/>
      <c r="CFP287" s="735"/>
      <c r="CFQ287" s="735"/>
      <c r="CFR287" s="735"/>
      <c r="CFS287" s="735"/>
      <c r="CFT287" s="735"/>
      <c r="CFU287" s="735"/>
      <c r="CFV287" s="735"/>
      <c r="CFW287" s="735"/>
      <c r="CFX287" s="735"/>
      <c r="CFY287" s="735"/>
      <c r="CFZ287" s="735"/>
      <c r="CGA287" s="735"/>
      <c r="CGB287" s="735"/>
      <c r="CGC287" s="735"/>
      <c r="CGD287" s="735"/>
      <c r="CGE287" s="735"/>
      <c r="CGF287" s="735"/>
      <c r="CGG287" s="735"/>
      <c r="CGH287" s="735"/>
      <c r="CGI287" s="735"/>
      <c r="CGJ287" s="735"/>
      <c r="CGK287" s="735"/>
      <c r="CGL287" s="735"/>
      <c r="CGM287" s="735"/>
      <c r="CGN287" s="735"/>
      <c r="CGO287" s="735"/>
      <c r="CGP287" s="735"/>
      <c r="CGQ287" s="735"/>
      <c r="CGR287" s="735"/>
      <c r="CGS287" s="732"/>
      <c r="CGT287" s="732"/>
      <c r="CGU287" s="732"/>
      <c r="CGV287" s="732"/>
      <c r="CGW287" s="732"/>
      <c r="CGX287" s="732"/>
      <c r="CGY287" s="732"/>
      <c r="CGZ287" s="732"/>
      <c r="CHA287" s="732"/>
      <c r="CHB287" s="732"/>
      <c r="CHC287" s="732"/>
      <c r="CHD287" s="732"/>
      <c r="CHE287" s="732"/>
      <c r="CHF287" s="732"/>
      <c r="CHG287" s="732"/>
      <c r="CHH287" s="732"/>
      <c r="CHI287" s="732"/>
      <c r="CHJ287" s="732"/>
      <c r="CHK287" s="732"/>
      <c r="CHL287" s="732"/>
      <c r="CHM287" s="732"/>
      <c r="CHN287" s="732"/>
      <c r="CHO287" s="732"/>
      <c r="CHP287" s="732"/>
      <c r="CHQ287" s="733"/>
      <c r="CHR287" s="733"/>
      <c r="CHS287" s="733"/>
      <c r="CHT287" s="733"/>
      <c r="CHU287" s="733"/>
      <c r="CHV287" s="732"/>
      <c r="CHW287" s="732"/>
      <c r="CHX287" s="733"/>
      <c r="CHY287" s="733"/>
      <c r="CHZ287" s="732"/>
      <c r="CIA287" s="732"/>
      <c r="CIB287" s="733"/>
      <c r="CIC287" s="733"/>
      <c r="CID287" s="732"/>
      <c r="CIE287" s="732"/>
      <c r="CIF287" s="732"/>
      <c r="CIG287" s="732"/>
      <c r="CIH287" s="732"/>
      <c r="CII287" s="732"/>
      <c r="CIJ287" s="732"/>
      <c r="CIK287" s="733"/>
      <c r="CIL287" s="733"/>
      <c r="CIM287" s="732"/>
      <c r="CIN287" s="732"/>
      <c r="CIO287" s="733"/>
      <c r="CIP287" s="733"/>
      <c r="CIQ287" s="732"/>
      <c r="CIR287" s="732"/>
      <c r="CIS287" s="732"/>
      <c r="CIT287" s="732"/>
      <c r="CIU287" s="732"/>
      <c r="CIV287" s="731"/>
      <c r="CIW287" s="734"/>
      <c r="CIX287" s="732"/>
      <c r="CIY287" s="732"/>
      <c r="CIZ287" s="732"/>
      <c r="CJA287" s="732"/>
      <c r="CJB287" s="732"/>
      <c r="CJC287" s="732"/>
      <c r="CJD287" s="732"/>
      <c r="CJE287" s="735"/>
      <c r="CJF287" s="735"/>
      <c r="CJG287" s="735"/>
      <c r="CJH287" s="735"/>
      <c r="CJI287" s="735"/>
      <c r="CJJ287" s="735"/>
      <c r="CJK287" s="735"/>
      <c r="CJL287" s="735"/>
      <c r="CJM287" s="735"/>
      <c r="CJN287" s="735"/>
      <c r="CJO287" s="735"/>
      <c r="CJP287" s="735"/>
      <c r="CJQ287" s="735"/>
      <c r="CJR287" s="735"/>
      <c r="CJS287" s="735"/>
      <c r="CJT287" s="735"/>
      <c r="CJU287" s="735"/>
      <c r="CJV287" s="735"/>
      <c r="CJW287" s="735"/>
      <c r="CJX287" s="735"/>
      <c r="CJY287" s="735"/>
      <c r="CJZ287" s="735"/>
      <c r="CKA287" s="735"/>
      <c r="CKB287" s="735"/>
      <c r="CKC287" s="735"/>
      <c r="CKD287" s="735"/>
      <c r="CKE287" s="735"/>
      <c r="CKF287" s="735"/>
      <c r="CKG287" s="735"/>
      <c r="CKH287" s="735"/>
      <c r="CKI287" s="735"/>
      <c r="CKJ287" s="735"/>
      <c r="CKK287" s="735"/>
      <c r="CKL287" s="735"/>
      <c r="CKM287" s="735"/>
      <c r="CKN287" s="735"/>
      <c r="CKO287" s="735"/>
      <c r="CKP287" s="735"/>
      <c r="CKQ287" s="735"/>
      <c r="CKR287" s="735"/>
      <c r="CKS287" s="735"/>
      <c r="CKT287" s="735"/>
      <c r="CKU287" s="735"/>
      <c r="CKV287" s="735"/>
      <c r="CKW287" s="732"/>
      <c r="CKX287" s="732"/>
      <c r="CKY287" s="732"/>
      <c r="CKZ287" s="732"/>
      <c r="CLA287" s="732"/>
      <c r="CLB287" s="732"/>
      <c r="CLC287" s="732"/>
      <c r="CLD287" s="732"/>
      <c r="CLE287" s="732"/>
      <c r="CLF287" s="732"/>
      <c r="CLG287" s="732"/>
      <c r="CLH287" s="732"/>
      <c r="CLI287" s="732"/>
      <c r="CLJ287" s="732"/>
      <c r="CLK287" s="732"/>
      <c r="CLL287" s="732"/>
      <c r="CLM287" s="732"/>
      <c r="CLN287" s="732"/>
      <c r="CLO287" s="732"/>
      <c r="CLP287" s="732"/>
      <c r="CLQ287" s="732"/>
      <c r="CLR287" s="732"/>
      <c r="CLS287" s="732"/>
      <c r="CLT287" s="732"/>
      <c r="CLU287" s="733"/>
      <c r="CLV287" s="733"/>
      <c r="CLW287" s="733"/>
      <c r="CLX287" s="733"/>
      <c r="CLY287" s="733"/>
      <c r="CLZ287" s="732"/>
      <c r="CMA287" s="732"/>
      <c r="CMB287" s="733"/>
      <c r="CMC287" s="733"/>
      <c r="CMD287" s="732"/>
      <c r="CME287" s="732"/>
      <c r="CMF287" s="733"/>
      <c r="CMG287" s="733"/>
      <c r="CMH287" s="732"/>
      <c r="CMI287" s="732"/>
      <c r="CMJ287" s="732"/>
      <c r="CMK287" s="732"/>
      <c r="CML287" s="732"/>
      <c r="CMM287" s="732"/>
      <c r="CMN287" s="732"/>
      <c r="CMO287" s="733"/>
      <c r="CMP287" s="733"/>
      <c r="CMQ287" s="732"/>
      <c r="CMR287" s="732"/>
      <c r="CMS287" s="733"/>
      <c r="CMT287" s="733"/>
      <c r="CMU287" s="732"/>
      <c r="CMV287" s="732"/>
      <c r="CMW287" s="732"/>
      <c r="CMX287" s="732"/>
      <c r="CMY287" s="732"/>
      <c r="CMZ287" s="731"/>
      <c r="CNA287" s="734"/>
      <c r="CNB287" s="732"/>
      <c r="CNC287" s="732"/>
      <c r="CND287" s="732"/>
      <c r="CNE287" s="732"/>
      <c r="CNF287" s="732"/>
      <c r="CNG287" s="732"/>
      <c r="CNH287" s="732"/>
      <c r="CNI287" s="735"/>
      <c r="CNJ287" s="735"/>
      <c r="CNK287" s="735"/>
      <c r="CNL287" s="735"/>
      <c r="CNM287" s="735"/>
      <c r="CNN287" s="735"/>
      <c r="CNO287" s="735"/>
      <c r="CNP287" s="735"/>
      <c r="CNQ287" s="735"/>
      <c r="CNR287" s="735"/>
      <c r="CNS287" s="735"/>
      <c r="CNT287" s="735"/>
      <c r="CNU287" s="735"/>
      <c r="CNV287" s="735"/>
      <c r="CNW287" s="735"/>
      <c r="CNX287" s="735"/>
      <c r="CNY287" s="735"/>
      <c r="CNZ287" s="735"/>
      <c r="COA287" s="735"/>
      <c r="COB287" s="735"/>
      <c r="COC287" s="735"/>
      <c r="COD287" s="735"/>
      <c r="COE287" s="735"/>
      <c r="COF287" s="735"/>
      <c r="COG287" s="735"/>
      <c r="COH287" s="735"/>
      <c r="COI287" s="735"/>
      <c r="COJ287" s="735"/>
      <c r="COK287" s="735"/>
      <c r="COL287" s="735"/>
      <c r="COM287" s="735"/>
      <c r="CON287" s="735"/>
      <c r="COO287" s="735"/>
      <c r="COP287" s="735"/>
      <c r="COQ287" s="735"/>
      <c r="COR287" s="735"/>
      <c r="COS287" s="735"/>
      <c r="COT287" s="735"/>
      <c r="COU287" s="735"/>
      <c r="COV287" s="735"/>
      <c r="COW287" s="735"/>
      <c r="COX287" s="735"/>
      <c r="COY287" s="735"/>
      <c r="COZ287" s="735"/>
      <c r="CPA287" s="732"/>
      <c r="CPB287" s="732"/>
      <c r="CPC287" s="732"/>
      <c r="CPD287" s="732"/>
      <c r="CPE287" s="732"/>
      <c r="CPF287" s="732"/>
      <c r="CPG287" s="732"/>
      <c r="CPH287" s="732"/>
      <c r="CPI287" s="732"/>
      <c r="CPJ287" s="732"/>
      <c r="CPK287" s="732"/>
      <c r="CPL287" s="732"/>
      <c r="CPM287" s="732"/>
      <c r="CPN287" s="732"/>
      <c r="CPO287" s="732"/>
      <c r="CPP287" s="732"/>
      <c r="CPQ287" s="732"/>
      <c r="CPR287" s="732"/>
      <c r="CPS287" s="732"/>
      <c r="CPT287" s="732"/>
      <c r="CPU287" s="732"/>
      <c r="CPV287" s="732"/>
      <c r="CPW287" s="732"/>
      <c r="CPX287" s="732"/>
      <c r="CPY287" s="733"/>
      <c r="CPZ287" s="733"/>
      <c r="CQA287" s="733"/>
      <c r="CQB287" s="733"/>
      <c r="CQC287" s="733"/>
      <c r="CQD287" s="732"/>
      <c r="CQE287" s="732"/>
      <c r="CQF287" s="733"/>
      <c r="CQG287" s="733"/>
      <c r="CQH287" s="732"/>
      <c r="CQI287" s="732"/>
      <c r="CQJ287" s="733"/>
      <c r="CQK287" s="733"/>
      <c r="CQL287" s="732"/>
      <c r="CQM287" s="732"/>
      <c r="CQN287" s="732"/>
      <c r="CQO287" s="732"/>
      <c r="CQP287" s="732"/>
      <c r="CQQ287" s="732"/>
      <c r="CQR287" s="732"/>
      <c r="CQS287" s="733"/>
      <c r="CQT287" s="733"/>
      <c r="CQU287" s="732"/>
      <c r="CQV287" s="732"/>
      <c r="CQW287" s="733"/>
      <c r="CQX287" s="733"/>
      <c r="CQY287" s="732"/>
      <c r="CQZ287" s="732"/>
      <c r="CRA287" s="732"/>
      <c r="CRB287" s="732"/>
      <c r="CRC287" s="732"/>
      <c r="CRD287" s="731"/>
      <c r="CRE287" s="734"/>
      <c r="CRF287" s="732"/>
      <c r="CRG287" s="732"/>
      <c r="CRH287" s="732"/>
      <c r="CRI287" s="732"/>
      <c r="CRJ287" s="732"/>
      <c r="CRK287" s="732"/>
      <c r="CRL287" s="732"/>
      <c r="CRM287" s="735"/>
      <c r="CRN287" s="735"/>
      <c r="CRO287" s="735"/>
      <c r="CRP287" s="735"/>
      <c r="CRQ287" s="735"/>
      <c r="CRR287" s="735"/>
      <c r="CRS287" s="735"/>
      <c r="CRT287" s="735"/>
      <c r="CRU287" s="735"/>
      <c r="CRV287" s="735"/>
      <c r="CRW287" s="735"/>
      <c r="CRX287" s="735"/>
      <c r="CRY287" s="735"/>
      <c r="CRZ287" s="735"/>
      <c r="CSA287" s="735"/>
      <c r="CSB287" s="735"/>
      <c r="CSC287" s="735"/>
      <c r="CSD287" s="735"/>
      <c r="CSE287" s="735"/>
      <c r="CSF287" s="735"/>
      <c r="CSG287" s="735"/>
      <c r="CSH287" s="735"/>
      <c r="CSI287" s="735"/>
      <c r="CSJ287" s="735"/>
      <c r="CSK287" s="735"/>
      <c r="CSL287" s="735"/>
      <c r="CSM287" s="735"/>
      <c r="CSN287" s="735"/>
      <c r="CSO287" s="735"/>
      <c r="CSP287" s="735"/>
      <c r="CSQ287" s="735"/>
      <c r="CSR287" s="735"/>
      <c r="CSS287" s="735"/>
      <c r="CST287" s="735"/>
      <c r="CSU287" s="735"/>
      <c r="CSV287" s="735"/>
      <c r="CSW287" s="735"/>
      <c r="CSX287" s="735"/>
      <c r="CSY287" s="735"/>
      <c r="CSZ287" s="735"/>
      <c r="CTA287" s="735"/>
      <c r="CTB287" s="735"/>
      <c r="CTC287" s="735"/>
      <c r="CTD287" s="735"/>
      <c r="CTE287" s="732"/>
      <c r="CTF287" s="732"/>
      <c r="CTG287" s="732"/>
      <c r="CTH287" s="732"/>
      <c r="CTI287" s="732"/>
      <c r="CTJ287" s="732"/>
      <c r="CTK287" s="732"/>
      <c r="CTL287" s="732"/>
      <c r="CTM287" s="732"/>
      <c r="CTN287" s="732"/>
      <c r="CTO287" s="732"/>
      <c r="CTP287" s="732"/>
      <c r="CTQ287" s="732"/>
      <c r="CTR287" s="732"/>
      <c r="CTS287" s="732"/>
      <c r="CTT287" s="732"/>
      <c r="CTU287" s="732"/>
      <c r="CTV287" s="732"/>
      <c r="CTW287" s="732"/>
      <c r="CTX287" s="732"/>
      <c r="CTY287" s="732"/>
      <c r="CTZ287" s="732"/>
      <c r="CUA287" s="732"/>
      <c r="CUB287" s="732"/>
      <c r="CUC287" s="733"/>
      <c r="CUD287" s="733"/>
      <c r="CUE287" s="733"/>
      <c r="CUF287" s="733"/>
      <c r="CUG287" s="733"/>
      <c r="CUH287" s="732"/>
      <c r="CUI287" s="732"/>
      <c r="CUJ287" s="733"/>
      <c r="CUK287" s="733"/>
      <c r="CUL287" s="732"/>
      <c r="CUM287" s="732"/>
      <c r="CUN287" s="733"/>
      <c r="CUO287" s="733"/>
      <c r="CUP287" s="732"/>
      <c r="CUQ287" s="732"/>
      <c r="CUR287" s="732"/>
      <c r="CUS287" s="732"/>
      <c r="CUT287" s="732"/>
      <c r="CUU287" s="732"/>
      <c r="CUV287" s="732"/>
      <c r="CUW287" s="733"/>
      <c r="CUX287" s="733"/>
      <c r="CUY287" s="732"/>
      <c r="CUZ287" s="732"/>
      <c r="CVA287" s="733"/>
      <c r="CVB287" s="733"/>
      <c r="CVC287" s="732"/>
      <c r="CVD287" s="732"/>
      <c r="CVE287" s="732"/>
      <c r="CVF287" s="732"/>
      <c r="CVG287" s="732"/>
      <c r="CVH287" s="731"/>
      <c r="CVI287" s="734"/>
      <c r="CVJ287" s="732"/>
      <c r="CVK287" s="732"/>
      <c r="CVL287" s="732"/>
      <c r="CVM287" s="732"/>
      <c r="CVN287" s="732"/>
      <c r="CVO287" s="732"/>
      <c r="CVP287" s="732"/>
      <c r="CVQ287" s="735"/>
      <c r="CVR287" s="735"/>
      <c r="CVS287" s="735"/>
      <c r="CVT287" s="735"/>
      <c r="CVU287" s="735"/>
      <c r="CVV287" s="735"/>
      <c r="CVW287" s="735"/>
      <c r="CVX287" s="735"/>
      <c r="CVY287" s="735"/>
      <c r="CVZ287" s="735"/>
      <c r="CWA287" s="735"/>
      <c r="CWB287" s="735"/>
      <c r="CWC287" s="735"/>
      <c r="CWD287" s="735"/>
      <c r="CWE287" s="735"/>
      <c r="CWF287" s="735"/>
      <c r="CWG287" s="735"/>
      <c r="CWH287" s="735"/>
      <c r="CWI287" s="735"/>
      <c r="CWJ287" s="735"/>
      <c r="CWK287" s="735"/>
      <c r="CWL287" s="735"/>
      <c r="CWM287" s="735"/>
      <c r="CWN287" s="735"/>
      <c r="CWO287" s="735"/>
      <c r="CWP287" s="735"/>
      <c r="CWQ287" s="735"/>
      <c r="CWR287" s="735"/>
      <c r="CWS287" s="735"/>
      <c r="CWT287" s="735"/>
      <c r="CWU287" s="735"/>
      <c r="CWV287" s="735"/>
      <c r="CWW287" s="735"/>
      <c r="CWX287" s="735"/>
      <c r="CWY287" s="735"/>
      <c r="CWZ287" s="735"/>
      <c r="CXA287" s="735"/>
      <c r="CXB287" s="735"/>
      <c r="CXC287" s="735"/>
      <c r="CXD287" s="735"/>
      <c r="CXE287" s="735"/>
      <c r="CXF287" s="735"/>
      <c r="CXG287" s="735"/>
      <c r="CXH287" s="735"/>
      <c r="CXI287" s="732"/>
      <c r="CXJ287" s="732"/>
      <c r="CXK287" s="732"/>
      <c r="CXL287" s="732"/>
      <c r="CXM287" s="732"/>
      <c r="CXN287" s="732"/>
      <c r="CXO287" s="732"/>
      <c r="CXP287" s="732"/>
      <c r="CXQ287" s="732"/>
      <c r="CXR287" s="732"/>
      <c r="CXS287" s="732"/>
      <c r="CXT287" s="732"/>
      <c r="CXU287" s="732"/>
      <c r="CXV287" s="732"/>
      <c r="CXW287" s="732"/>
      <c r="CXX287" s="732"/>
      <c r="CXY287" s="732"/>
      <c r="CXZ287" s="732"/>
      <c r="CYA287" s="732"/>
      <c r="CYB287" s="732"/>
      <c r="CYC287" s="732"/>
      <c r="CYD287" s="732"/>
      <c r="CYE287" s="732"/>
      <c r="CYF287" s="732"/>
      <c r="CYG287" s="733"/>
      <c r="CYH287" s="733"/>
      <c r="CYI287" s="733"/>
      <c r="CYJ287" s="733"/>
      <c r="CYK287" s="733"/>
      <c r="CYL287" s="732"/>
      <c r="CYM287" s="732"/>
      <c r="CYN287" s="733"/>
      <c r="CYO287" s="733"/>
      <c r="CYP287" s="732"/>
      <c r="CYQ287" s="732"/>
      <c r="CYR287" s="733"/>
      <c r="CYS287" s="733"/>
      <c r="CYT287" s="732"/>
      <c r="CYU287" s="732"/>
      <c r="CYV287" s="732"/>
      <c r="CYW287" s="732"/>
      <c r="CYX287" s="732"/>
      <c r="CYY287" s="732"/>
      <c r="CYZ287" s="732"/>
      <c r="CZA287" s="733"/>
      <c r="CZB287" s="733"/>
      <c r="CZC287" s="732"/>
      <c r="CZD287" s="732"/>
      <c r="CZE287" s="733"/>
      <c r="CZF287" s="733"/>
      <c r="CZG287" s="732"/>
      <c r="CZH287" s="732"/>
      <c r="CZI287" s="732"/>
      <c r="CZJ287" s="732"/>
      <c r="CZK287" s="732"/>
      <c r="CZL287" s="731"/>
      <c r="CZM287" s="734"/>
      <c r="CZN287" s="732"/>
      <c r="CZO287" s="732"/>
      <c r="CZP287" s="732"/>
      <c r="CZQ287" s="732"/>
      <c r="CZR287" s="732"/>
      <c r="CZS287" s="732"/>
      <c r="CZT287" s="732"/>
      <c r="CZU287" s="735"/>
      <c r="CZV287" s="735"/>
      <c r="CZW287" s="735"/>
      <c r="CZX287" s="735"/>
      <c r="CZY287" s="735"/>
      <c r="CZZ287" s="735"/>
      <c r="DAA287" s="735"/>
      <c r="DAB287" s="735"/>
      <c r="DAC287" s="735"/>
      <c r="DAD287" s="735"/>
      <c r="DAE287" s="735"/>
      <c r="DAF287" s="735"/>
      <c r="DAG287" s="735"/>
      <c r="DAH287" s="735"/>
      <c r="DAI287" s="735"/>
      <c r="DAJ287" s="735"/>
      <c r="DAK287" s="735"/>
      <c r="DAL287" s="735"/>
      <c r="DAM287" s="735"/>
      <c r="DAN287" s="735"/>
      <c r="DAO287" s="735"/>
      <c r="DAP287" s="735"/>
      <c r="DAQ287" s="735"/>
      <c r="DAR287" s="735"/>
      <c r="DAS287" s="735"/>
      <c r="DAT287" s="735"/>
      <c r="DAU287" s="735"/>
      <c r="DAV287" s="735"/>
      <c r="DAW287" s="735"/>
      <c r="DAX287" s="735"/>
      <c r="DAY287" s="735"/>
      <c r="DAZ287" s="735"/>
      <c r="DBA287" s="735"/>
      <c r="DBB287" s="735"/>
      <c r="DBC287" s="735"/>
      <c r="DBD287" s="735"/>
      <c r="DBE287" s="735"/>
      <c r="DBF287" s="735"/>
      <c r="DBG287" s="735"/>
      <c r="DBH287" s="735"/>
      <c r="DBI287" s="735"/>
      <c r="DBJ287" s="735"/>
      <c r="DBK287" s="735"/>
      <c r="DBL287" s="735"/>
      <c r="DBM287" s="732"/>
      <c r="DBN287" s="732"/>
      <c r="DBO287" s="732"/>
      <c r="DBP287" s="732"/>
      <c r="DBQ287" s="732"/>
      <c r="DBR287" s="732"/>
      <c r="DBS287" s="732"/>
      <c r="DBT287" s="732"/>
      <c r="DBU287" s="732"/>
      <c r="DBV287" s="732"/>
      <c r="DBW287" s="732"/>
      <c r="DBX287" s="732"/>
      <c r="DBY287" s="732"/>
      <c r="DBZ287" s="732"/>
      <c r="DCA287" s="732"/>
      <c r="DCB287" s="732"/>
      <c r="DCC287" s="732"/>
      <c r="DCD287" s="732"/>
      <c r="DCE287" s="732"/>
      <c r="DCF287" s="732"/>
      <c r="DCG287" s="732"/>
      <c r="DCH287" s="732"/>
      <c r="DCI287" s="732"/>
      <c r="DCJ287" s="732"/>
      <c r="DCK287" s="733"/>
      <c r="DCL287" s="733"/>
      <c r="DCM287" s="733"/>
      <c r="DCN287" s="733"/>
      <c r="DCO287" s="733"/>
      <c r="DCP287" s="732"/>
      <c r="DCQ287" s="732"/>
      <c r="DCR287" s="733"/>
      <c r="DCS287" s="733"/>
      <c r="DCT287" s="732"/>
      <c r="DCU287" s="732"/>
      <c r="DCV287" s="733"/>
      <c r="DCW287" s="733"/>
      <c r="DCX287" s="732"/>
      <c r="DCY287" s="732"/>
      <c r="DCZ287" s="732"/>
      <c r="DDA287" s="732"/>
      <c r="DDB287" s="732"/>
      <c r="DDC287" s="732"/>
      <c r="DDD287" s="732"/>
      <c r="DDE287" s="733"/>
      <c r="DDF287" s="733"/>
      <c r="DDG287" s="732"/>
      <c r="DDH287" s="732"/>
      <c r="DDI287" s="733"/>
      <c r="DDJ287" s="733"/>
      <c r="DDK287" s="732"/>
      <c r="DDL287" s="732"/>
      <c r="DDM287" s="732"/>
      <c r="DDN287" s="732"/>
      <c r="DDO287" s="732"/>
      <c r="DDP287" s="731"/>
      <c r="DDQ287" s="734"/>
      <c r="DDR287" s="732"/>
      <c r="DDS287" s="732"/>
      <c r="DDT287" s="732"/>
      <c r="DDU287" s="732"/>
      <c r="DDV287" s="732"/>
      <c r="DDW287" s="732"/>
      <c r="DDX287" s="732"/>
      <c r="DDY287" s="735"/>
      <c r="DDZ287" s="735"/>
      <c r="DEA287" s="735"/>
      <c r="DEB287" s="735"/>
      <c r="DEC287" s="735"/>
      <c r="DED287" s="735"/>
      <c r="DEE287" s="735"/>
      <c r="DEF287" s="735"/>
      <c r="DEG287" s="735"/>
      <c r="DEH287" s="735"/>
      <c r="DEI287" s="735"/>
      <c r="DEJ287" s="735"/>
      <c r="DEK287" s="735"/>
      <c r="DEL287" s="735"/>
      <c r="DEM287" s="735"/>
      <c r="DEN287" s="735"/>
      <c r="DEO287" s="735"/>
      <c r="DEP287" s="735"/>
      <c r="DEQ287" s="735"/>
      <c r="DER287" s="735"/>
      <c r="DES287" s="735"/>
      <c r="DET287" s="735"/>
      <c r="DEU287" s="735"/>
      <c r="DEV287" s="735"/>
      <c r="DEW287" s="735"/>
      <c r="DEX287" s="735"/>
      <c r="DEY287" s="735"/>
      <c r="DEZ287" s="735"/>
      <c r="DFA287" s="735"/>
      <c r="DFB287" s="735"/>
      <c r="DFC287" s="735"/>
      <c r="DFD287" s="735"/>
      <c r="DFE287" s="735"/>
      <c r="DFF287" s="735"/>
      <c r="DFG287" s="735"/>
      <c r="DFH287" s="735"/>
      <c r="DFI287" s="735"/>
      <c r="DFJ287" s="735"/>
      <c r="DFK287" s="735"/>
      <c r="DFL287" s="735"/>
      <c r="DFM287" s="735"/>
      <c r="DFN287" s="735"/>
      <c r="DFO287" s="735"/>
      <c r="DFP287" s="735"/>
      <c r="DFQ287" s="732"/>
      <c r="DFR287" s="732"/>
      <c r="DFS287" s="732"/>
      <c r="DFT287" s="732"/>
      <c r="DFU287" s="732"/>
      <c r="DFV287" s="732"/>
      <c r="DFW287" s="732"/>
      <c r="DFX287" s="732"/>
      <c r="DFY287" s="732"/>
      <c r="DFZ287" s="732"/>
      <c r="DGA287" s="732"/>
      <c r="DGB287" s="732"/>
      <c r="DGC287" s="732"/>
      <c r="DGD287" s="732"/>
      <c r="DGE287" s="732"/>
      <c r="DGF287" s="732"/>
      <c r="DGG287" s="732"/>
      <c r="DGH287" s="732"/>
      <c r="DGI287" s="732"/>
      <c r="DGJ287" s="732"/>
      <c r="DGK287" s="732"/>
      <c r="DGL287" s="732"/>
      <c r="DGM287" s="732"/>
      <c r="DGN287" s="732"/>
      <c r="DGO287" s="733"/>
      <c r="DGP287" s="733"/>
      <c r="DGQ287" s="733"/>
      <c r="DGR287" s="733"/>
      <c r="DGS287" s="733"/>
      <c r="DGT287" s="732"/>
      <c r="DGU287" s="732"/>
      <c r="DGV287" s="733"/>
      <c r="DGW287" s="733"/>
      <c r="DGX287" s="732"/>
      <c r="DGY287" s="732"/>
      <c r="DGZ287" s="733"/>
      <c r="DHA287" s="733"/>
      <c r="DHB287" s="732"/>
      <c r="DHC287" s="732"/>
      <c r="DHD287" s="732"/>
      <c r="DHE287" s="732"/>
      <c r="DHF287" s="732"/>
      <c r="DHG287" s="732"/>
      <c r="DHH287" s="732"/>
      <c r="DHI287" s="733"/>
      <c r="DHJ287" s="733"/>
      <c r="DHK287" s="732"/>
      <c r="DHL287" s="732"/>
      <c r="DHM287" s="733"/>
      <c r="DHN287" s="733"/>
      <c r="DHO287" s="732"/>
      <c r="DHP287" s="732"/>
      <c r="DHQ287" s="732"/>
      <c r="DHR287" s="732"/>
      <c r="DHS287" s="732"/>
      <c r="DHT287" s="731"/>
      <c r="DHU287" s="734"/>
      <c r="DHV287" s="732"/>
      <c r="DHW287" s="732"/>
      <c r="DHX287" s="732"/>
      <c r="DHY287" s="732"/>
      <c r="DHZ287" s="732"/>
      <c r="DIA287" s="732"/>
      <c r="DIB287" s="732"/>
      <c r="DIC287" s="735"/>
      <c r="DID287" s="735"/>
      <c r="DIE287" s="735"/>
      <c r="DIF287" s="735"/>
      <c r="DIG287" s="735"/>
      <c r="DIH287" s="735"/>
      <c r="DII287" s="735"/>
      <c r="DIJ287" s="735"/>
      <c r="DIK287" s="735"/>
      <c r="DIL287" s="735"/>
      <c r="DIM287" s="735"/>
      <c r="DIN287" s="735"/>
      <c r="DIO287" s="735"/>
      <c r="DIP287" s="735"/>
      <c r="DIQ287" s="735"/>
      <c r="DIR287" s="735"/>
      <c r="DIS287" s="735"/>
      <c r="DIT287" s="735"/>
      <c r="DIU287" s="735"/>
      <c r="DIV287" s="735"/>
      <c r="DIW287" s="735"/>
      <c r="DIX287" s="735"/>
      <c r="DIY287" s="735"/>
      <c r="DIZ287" s="735"/>
      <c r="DJA287" s="735"/>
      <c r="DJB287" s="735"/>
      <c r="DJC287" s="735"/>
      <c r="DJD287" s="735"/>
      <c r="DJE287" s="735"/>
      <c r="DJF287" s="735"/>
      <c r="DJG287" s="735"/>
      <c r="DJH287" s="735"/>
      <c r="DJI287" s="735"/>
      <c r="DJJ287" s="735"/>
      <c r="DJK287" s="735"/>
      <c r="DJL287" s="735"/>
      <c r="DJM287" s="735"/>
      <c r="DJN287" s="735"/>
      <c r="DJO287" s="735"/>
      <c r="DJP287" s="735"/>
      <c r="DJQ287" s="735"/>
      <c r="DJR287" s="735"/>
      <c r="DJS287" s="735"/>
      <c r="DJT287" s="735"/>
      <c r="DJU287" s="732"/>
      <c r="DJV287" s="732"/>
      <c r="DJW287" s="732"/>
      <c r="DJX287" s="732"/>
      <c r="DJY287" s="732"/>
      <c r="DJZ287" s="732"/>
      <c r="DKA287" s="732"/>
      <c r="DKB287" s="732"/>
      <c r="DKC287" s="732"/>
      <c r="DKD287" s="732"/>
      <c r="DKE287" s="732"/>
      <c r="DKF287" s="732"/>
      <c r="DKG287" s="732"/>
      <c r="DKH287" s="732"/>
      <c r="DKI287" s="732"/>
      <c r="DKJ287" s="732"/>
      <c r="DKK287" s="732"/>
      <c r="DKL287" s="732"/>
      <c r="DKM287" s="732"/>
      <c r="DKN287" s="732"/>
      <c r="DKO287" s="732"/>
      <c r="DKP287" s="732"/>
      <c r="DKQ287" s="732"/>
      <c r="DKR287" s="732"/>
      <c r="DKS287" s="733"/>
      <c r="DKT287" s="733"/>
      <c r="DKU287" s="733"/>
      <c r="DKV287" s="733"/>
      <c r="DKW287" s="733"/>
      <c r="DKX287" s="732"/>
      <c r="DKY287" s="732"/>
      <c r="DKZ287" s="733"/>
      <c r="DLA287" s="733"/>
      <c r="DLB287" s="732"/>
      <c r="DLC287" s="732"/>
      <c r="DLD287" s="733"/>
      <c r="DLE287" s="733"/>
      <c r="DLF287" s="732"/>
      <c r="DLG287" s="732"/>
      <c r="DLH287" s="732"/>
      <c r="DLI287" s="732"/>
      <c r="DLJ287" s="732"/>
      <c r="DLK287" s="732"/>
      <c r="DLL287" s="732"/>
      <c r="DLM287" s="733"/>
      <c r="DLN287" s="733"/>
      <c r="DLO287" s="732"/>
      <c r="DLP287" s="732"/>
      <c r="DLQ287" s="733"/>
      <c r="DLR287" s="733"/>
      <c r="DLS287" s="732"/>
      <c r="DLT287" s="732"/>
      <c r="DLU287" s="732"/>
      <c r="DLV287" s="732"/>
      <c r="DLW287" s="732"/>
      <c r="DLX287" s="731"/>
      <c r="DLY287" s="734"/>
      <c r="DLZ287" s="732"/>
      <c r="DMA287" s="732"/>
      <c r="DMB287" s="732"/>
      <c r="DMC287" s="732"/>
      <c r="DMD287" s="732"/>
      <c r="DME287" s="732"/>
      <c r="DMF287" s="732"/>
      <c r="DMG287" s="735"/>
      <c r="DMH287" s="735"/>
      <c r="DMI287" s="735"/>
      <c r="DMJ287" s="735"/>
      <c r="DMK287" s="735"/>
      <c r="DML287" s="735"/>
      <c r="DMM287" s="735"/>
      <c r="DMN287" s="735"/>
      <c r="DMO287" s="735"/>
      <c r="DMP287" s="735"/>
      <c r="DMQ287" s="735"/>
      <c r="DMR287" s="735"/>
      <c r="DMS287" s="735"/>
      <c r="DMT287" s="735"/>
      <c r="DMU287" s="735"/>
      <c r="DMV287" s="735"/>
      <c r="DMW287" s="735"/>
      <c r="DMX287" s="735"/>
      <c r="DMY287" s="735"/>
      <c r="DMZ287" s="735"/>
      <c r="DNA287" s="735"/>
      <c r="DNB287" s="735"/>
      <c r="DNC287" s="735"/>
      <c r="DND287" s="735"/>
      <c r="DNE287" s="735"/>
      <c r="DNF287" s="735"/>
      <c r="DNG287" s="735"/>
      <c r="DNH287" s="735"/>
      <c r="DNI287" s="735"/>
      <c r="DNJ287" s="735"/>
      <c r="DNK287" s="735"/>
      <c r="DNL287" s="735"/>
      <c r="DNM287" s="735"/>
      <c r="DNN287" s="735"/>
      <c r="DNO287" s="735"/>
      <c r="DNP287" s="735"/>
      <c r="DNQ287" s="735"/>
      <c r="DNR287" s="735"/>
      <c r="DNS287" s="735"/>
      <c r="DNT287" s="735"/>
      <c r="DNU287" s="735"/>
      <c r="DNV287" s="735"/>
      <c r="DNW287" s="735"/>
      <c r="DNX287" s="735"/>
      <c r="DNY287" s="732"/>
      <c r="DNZ287" s="732"/>
      <c r="DOA287" s="732"/>
      <c r="DOB287" s="732"/>
      <c r="DOC287" s="732"/>
      <c r="DOD287" s="732"/>
      <c r="DOE287" s="732"/>
      <c r="DOF287" s="732"/>
      <c r="DOG287" s="732"/>
      <c r="DOH287" s="732"/>
      <c r="DOI287" s="732"/>
      <c r="DOJ287" s="732"/>
      <c r="DOK287" s="732"/>
      <c r="DOL287" s="732"/>
      <c r="DOM287" s="732"/>
      <c r="DON287" s="732"/>
      <c r="DOO287" s="732"/>
      <c r="DOP287" s="732"/>
      <c r="DOQ287" s="732"/>
      <c r="DOR287" s="732"/>
      <c r="DOS287" s="732"/>
      <c r="DOT287" s="732"/>
      <c r="DOU287" s="732"/>
      <c r="DOV287" s="732"/>
      <c r="DOW287" s="733"/>
      <c r="DOX287" s="733"/>
      <c r="DOY287" s="733"/>
      <c r="DOZ287" s="733"/>
      <c r="DPA287" s="733"/>
      <c r="DPB287" s="732"/>
      <c r="DPC287" s="732"/>
      <c r="DPD287" s="733"/>
      <c r="DPE287" s="733"/>
      <c r="DPF287" s="732"/>
      <c r="DPG287" s="732"/>
      <c r="DPH287" s="733"/>
      <c r="DPI287" s="733"/>
      <c r="DPJ287" s="732"/>
      <c r="DPK287" s="732"/>
      <c r="DPL287" s="732"/>
      <c r="DPM287" s="732"/>
      <c r="DPN287" s="732"/>
      <c r="DPO287" s="732"/>
      <c r="DPP287" s="732"/>
      <c r="DPQ287" s="733"/>
      <c r="DPR287" s="733"/>
      <c r="DPS287" s="732"/>
      <c r="DPT287" s="732"/>
      <c r="DPU287" s="733"/>
      <c r="DPV287" s="733"/>
      <c r="DPW287" s="732"/>
      <c r="DPX287" s="732"/>
      <c r="DPY287" s="732"/>
      <c r="DPZ287" s="732"/>
      <c r="DQA287" s="732"/>
      <c r="DQB287" s="731"/>
      <c r="DQC287" s="734"/>
      <c r="DQD287" s="732"/>
      <c r="DQE287" s="732"/>
      <c r="DQF287" s="732"/>
      <c r="DQG287" s="732"/>
      <c r="DQH287" s="732"/>
      <c r="DQI287" s="732"/>
      <c r="DQJ287" s="732"/>
      <c r="DQK287" s="735"/>
      <c r="DQL287" s="735"/>
      <c r="DQM287" s="735"/>
      <c r="DQN287" s="735"/>
      <c r="DQO287" s="735"/>
      <c r="DQP287" s="735"/>
      <c r="DQQ287" s="735"/>
      <c r="DQR287" s="735"/>
      <c r="DQS287" s="735"/>
      <c r="DQT287" s="735"/>
      <c r="DQU287" s="735"/>
      <c r="DQV287" s="735"/>
      <c r="DQW287" s="735"/>
      <c r="DQX287" s="735"/>
      <c r="DQY287" s="735"/>
      <c r="DQZ287" s="735"/>
      <c r="DRA287" s="735"/>
      <c r="DRB287" s="735"/>
      <c r="DRC287" s="735"/>
      <c r="DRD287" s="735"/>
      <c r="DRE287" s="735"/>
      <c r="DRF287" s="735"/>
      <c r="DRG287" s="735"/>
      <c r="DRH287" s="735"/>
      <c r="DRI287" s="735"/>
      <c r="DRJ287" s="735"/>
      <c r="DRK287" s="735"/>
      <c r="DRL287" s="735"/>
      <c r="DRM287" s="735"/>
      <c r="DRN287" s="735"/>
      <c r="DRO287" s="735"/>
      <c r="DRP287" s="735"/>
      <c r="DRQ287" s="735"/>
      <c r="DRR287" s="735"/>
      <c r="DRS287" s="735"/>
      <c r="DRT287" s="735"/>
      <c r="DRU287" s="735"/>
      <c r="DRV287" s="735"/>
      <c r="DRW287" s="735"/>
      <c r="DRX287" s="735"/>
      <c r="DRY287" s="735"/>
      <c r="DRZ287" s="735"/>
      <c r="DSA287" s="735"/>
      <c r="DSB287" s="735"/>
      <c r="DSC287" s="732"/>
      <c r="DSD287" s="732"/>
      <c r="DSE287" s="732"/>
      <c r="DSF287" s="732"/>
      <c r="DSG287" s="732"/>
      <c r="DSH287" s="732"/>
      <c r="DSI287" s="732"/>
      <c r="DSJ287" s="732"/>
      <c r="DSK287" s="732"/>
      <c r="DSL287" s="732"/>
      <c r="DSM287" s="732"/>
      <c r="DSN287" s="732"/>
      <c r="DSO287" s="732"/>
      <c r="DSP287" s="732"/>
      <c r="DSQ287" s="732"/>
      <c r="DSR287" s="732"/>
      <c r="DSS287" s="732"/>
      <c r="DST287" s="732"/>
      <c r="DSU287" s="732"/>
      <c r="DSV287" s="732"/>
      <c r="DSW287" s="732"/>
      <c r="DSX287" s="732"/>
      <c r="DSY287" s="732"/>
      <c r="DSZ287" s="732"/>
      <c r="DTA287" s="733"/>
      <c r="DTB287" s="733"/>
      <c r="DTC287" s="733"/>
      <c r="DTD287" s="733"/>
      <c r="DTE287" s="733"/>
      <c r="DTF287" s="732"/>
      <c r="DTG287" s="732"/>
      <c r="DTH287" s="733"/>
      <c r="DTI287" s="733"/>
      <c r="DTJ287" s="732"/>
      <c r="DTK287" s="732"/>
      <c r="DTL287" s="733"/>
      <c r="DTM287" s="733"/>
      <c r="DTN287" s="732"/>
      <c r="DTO287" s="732"/>
      <c r="DTP287" s="732"/>
      <c r="DTQ287" s="732"/>
      <c r="DTR287" s="732"/>
      <c r="DTS287" s="732"/>
      <c r="DTT287" s="732"/>
      <c r="DTU287" s="733"/>
      <c r="DTV287" s="733"/>
      <c r="DTW287" s="732"/>
      <c r="DTX287" s="732"/>
      <c r="DTY287" s="733"/>
      <c r="DTZ287" s="733"/>
      <c r="DUA287" s="732"/>
      <c r="DUB287" s="732"/>
      <c r="DUC287" s="732"/>
      <c r="DUD287" s="732"/>
      <c r="DUE287" s="732"/>
      <c r="DUF287" s="731"/>
      <c r="DUG287" s="734"/>
      <c r="DUH287" s="732"/>
      <c r="DUI287" s="732"/>
      <c r="DUJ287" s="732"/>
      <c r="DUK287" s="732"/>
      <c r="DUL287" s="732"/>
      <c r="DUM287" s="732"/>
      <c r="DUN287" s="732"/>
      <c r="DUO287" s="735"/>
      <c r="DUP287" s="735"/>
      <c r="DUQ287" s="735"/>
      <c r="DUR287" s="735"/>
      <c r="DUS287" s="735"/>
      <c r="DUT287" s="735"/>
      <c r="DUU287" s="735"/>
      <c r="DUV287" s="735"/>
      <c r="DUW287" s="735"/>
      <c r="DUX287" s="735"/>
      <c r="DUY287" s="735"/>
      <c r="DUZ287" s="735"/>
      <c r="DVA287" s="735"/>
      <c r="DVB287" s="735"/>
      <c r="DVC287" s="735"/>
      <c r="DVD287" s="735"/>
      <c r="DVE287" s="735"/>
      <c r="DVF287" s="735"/>
      <c r="DVG287" s="735"/>
      <c r="DVH287" s="735"/>
      <c r="DVI287" s="735"/>
      <c r="DVJ287" s="735"/>
      <c r="DVK287" s="735"/>
      <c r="DVL287" s="735"/>
      <c r="DVM287" s="735"/>
      <c r="DVN287" s="735"/>
      <c r="DVO287" s="735"/>
      <c r="DVP287" s="735"/>
      <c r="DVQ287" s="735"/>
      <c r="DVR287" s="735"/>
      <c r="DVS287" s="735"/>
      <c r="DVT287" s="735"/>
      <c r="DVU287" s="735"/>
      <c r="DVV287" s="735"/>
      <c r="DVW287" s="735"/>
      <c r="DVX287" s="735"/>
      <c r="DVY287" s="735"/>
      <c r="DVZ287" s="735"/>
      <c r="DWA287" s="735"/>
      <c r="DWB287" s="735"/>
      <c r="DWC287" s="735"/>
      <c r="DWD287" s="735"/>
      <c r="DWE287" s="735"/>
      <c r="DWF287" s="735"/>
      <c r="DWG287" s="732"/>
      <c r="DWH287" s="732"/>
      <c r="DWI287" s="732"/>
      <c r="DWJ287" s="732"/>
      <c r="DWK287" s="732"/>
      <c r="DWL287" s="732"/>
      <c r="DWM287" s="732"/>
      <c r="DWN287" s="732"/>
      <c r="DWO287" s="732"/>
      <c r="DWP287" s="732"/>
      <c r="DWQ287" s="732"/>
      <c r="DWR287" s="732"/>
      <c r="DWS287" s="732"/>
      <c r="DWT287" s="732"/>
      <c r="DWU287" s="732"/>
      <c r="DWV287" s="732"/>
      <c r="DWW287" s="732"/>
      <c r="DWX287" s="732"/>
      <c r="DWY287" s="732"/>
      <c r="DWZ287" s="732"/>
      <c r="DXA287" s="732"/>
      <c r="DXB287" s="732"/>
      <c r="DXC287" s="732"/>
      <c r="DXD287" s="732"/>
      <c r="DXE287" s="733"/>
      <c r="DXF287" s="733"/>
      <c r="DXG287" s="733"/>
      <c r="DXH287" s="733"/>
      <c r="DXI287" s="733"/>
      <c r="DXJ287" s="732"/>
      <c r="DXK287" s="732"/>
      <c r="DXL287" s="733"/>
      <c r="DXM287" s="733"/>
      <c r="DXN287" s="732"/>
      <c r="DXO287" s="732"/>
      <c r="DXP287" s="733"/>
      <c r="DXQ287" s="733"/>
      <c r="DXR287" s="732"/>
      <c r="DXS287" s="732"/>
      <c r="DXT287" s="732"/>
      <c r="DXU287" s="732"/>
      <c r="DXV287" s="732"/>
      <c r="DXW287" s="732"/>
      <c r="DXX287" s="732"/>
      <c r="DXY287" s="733"/>
      <c r="DXZ287" s="733"/>
      <c r="DYA287" s="732"/>
      <c r="DYB287" s="732"/>
      <c r="DYC287" s="733"/>
      <c r="DYD287" s="733"/>
      <c r="DYE287" s="732"/>
      <c r="DYF287" s="732"/>
      <c r="DYG287" s="732"/>
      <c r="DYH287" s="732"/>
      <c r="DYI287" s="732"/>
      <c r="DYJ287" s="731"/>
      <c r="DYK287" s="734"/>
      <c r="DYL287" s="732"/>
      <c r="DYM287" s="732"/>
      <c r="DYN287" s="732"/>
      <c r="DYO287" s="732"/>
      <c r="DYP287" s="732"/>
      <c r="DYQ287" s="732"/>
      <c r="DYR287" s="732"/>
      <c r="DYS287" s="735"/>
      <c r="DYT287" s="735"/>
      <c r="DYU287" s="735"/>
      <c r="DYV287" s="735"/>
      <c r="DYW287" s="735"/>
      <c r="DYX287" s="735"/>
      <c r="DYY287" s="735"/>
      <c r="DYZ287" s="735"/>
      <c r="DZA287" s="735"/>
      <c r="DZB287" s="735"/>
      <c r="DZC287" s="735"/>
      <c r="DZD287" s="735"/>
      <c r="DZE287" s="735"/>
      <c r="DZF287" s="735"/>
      <c r="DZG287" s="735"/>
      <c r="DZH287" s="735"/>
      <c r="DZI287" s="735"/>
      <c r="DZJ287" s="735"/>
      <c r="DZK287" s="735"/>
      <c r="DZL287" s="735"/>
      <c r="DZM287" s="735"/>
      <c r="DZN287" s="735"/>
      <c r="DZO287" s="735"/>
      <c r="DZP287" s="735"/>
      <c r="DZQ287" s="735"/>
      <c r="DZR287" s="735"/>
      <c r="DZS287" s="735"/>
      <c r="DZT287" s="735"/>
      <c r="DZU287" s="735"/>
      <c r="DZV287" s="735"/>
      <c r="DZW287" s="735"/>
      <c r="DZX287" s="735"/>
      <c r="DZY287" s="735"/>
      <c r="DZZ287" s="735"/>
      <c r="EAA287" s="735"/>
      <c r="EAB287" s="735"/>
      <c r="EAC287" s="735"/>
      <c r="EAD287" s="735"/>
      <c r="EAE287" s="735"/>
      <c r="EAF287" s="735"/>
      <c r="EAG287" s="735"/>
      <c r="EAH287" s="735"/>
      <c r="EAI287" s="735"/>
      <c r="EAJ287" s="735"/>
      <c r="EAK287" s="732"/>
      <c r="EAL287" s="732"/>
      <c r="EAM287" s="732"/>
      <c r="EAN287" s="732"/>
      <c r="EAO287" s="732"/>
      <c r="EAP287" s="732"/>
      <c r="EAQ287" s="732"/>
      <c r="EAR287" s="732"/>
      <c r="EAS287" s="732"/>
      <c r="EAT287" s="732"/>
      <c r="EAU287" s="732"/>
      <c r="EAV287" s="732"/>
      <c r="EAW287" s="732"/>
      <c r="EAX287" s="732"/>
      <c r="EAY287" s="732"/>
      <c r="EAZ287" s="732"/>
      <c r="EBA287" s="732"/>
      <c r="EBB287" s="732"/>
      <c r="EBC287" s="732"/>
      <c r="EBD287" s="732"/>
      <c r="EBE287" s="732"/>
      <c r="EBF287" s="732"/>
      <c r="EBG287" s="732"/>
      <c r="EBH287" s="732"/>
      <c r="EBI287" s="733"/>
      <c r="EBJ287" s="733"/>
      <c r="EBK287" s="733"/>
      <c r="EBL287" s="733"/>
      <c r="EBM287" s="733"/>
      <c r="EBN287" s="732"/>
      <c r="EBO287" s="732"/>
      <c r="EBP287" s="733"/>
      <c r="EBQ287" s="733"/>
      <c r="EBR287" s="732"/>
      <c r="EBS287" s="732"/>
      <c r="EBT287" s="733"/>
      <c r="EBU287" s="733"/>
      <c r="EBV287" s="732"/>
      <c r="EBW287" s="732"/>
      <c r="EBX287" s="732"/>
      <c r="EBY287" s="732"/>
      <c r="EBZ287" s="732"/>
      <c r="ECA287" s="732"/>
      <c r="ECB287" s="732"/>
      <c r="ECC287" s="733"/>
      <c r="ECD287" s="733"/>
      <c r="ECE287" s="732"/>
      <c r="ECF287" s="732"/>
      <c r="ECG287" s="733"/>
      <c r="ECH287" s="733"/>
      <c r="ECI287" s="732"/>
      <c r="ECJ287" s="732"/>
      <c r="ECK287" s="732"/>
      <c r="ECL287" s="732"/>
      <c r="ECM287" s="732"/>
      <c r="ECN287" s="731"/>
      <c r="ECO287" s="734"/>
      <c r="ECP287" s="732"/>
      <c r="ECQ287" s="732"/>
      <c r="ECR287" s="732"/>
      <c r="ECS287" s="732"/>
      <c r="ECT287" s="732"/>
      <c r="ECU287" s="732"/>
      <c r="ECV287" s="732"/>
      <c r="ECW287" s="735"/>
      <c r="ECX287" s="735"/>
      <c r="ECY287" s="735"/>
      <c r="ECZ287" s="735"/>
      <c r="EDA287" s="735"/>
      <c r="EDB287" s="735"/>
      <c r="EDC287" s="735"/>
      <c r="EDD287" s="735"/>
      <c r="EDE287" s="735"/>
      <c r="EDF287" s="735"/>
      <c r="EDG287" s="735"/>
      <c r="EDH287" s="735"/>
      <c r="EDI287" s="735"/>
      <c r="EDJ287" s="735"/>
      <c r="EDK287" s="735"/>
      <c r="EDL287" s="735"/>
      <c r="EDM287" s="735"/>
      <c r="EDN287" s="735"/>
      <c r="EDO287" s="735"/>
      <c r="EDP287" s="735"/>
      <c r="EDQ287" s="735"/>
      <c r="EDR287" s="735"/>
      <c r="EDS287" s="735"/>
      <c r="EDT287" s="735"/>
      <c r="EDU287" s="735"/>
      <c r="EDV287" s="735"/>
      <c r="EDW287" s="735"/>
      <c r="EDX287" s="735"/>
      <c r="EDY287" s="735"/>
      <c r="EDZ287" s="735"/>
      <c r="EEA287" s="735"/>
      <c r="EEB287" s="735"/>
      <c r="EEC287" s="735"/>
      <c r="EED287" s="735"/>
      <c r="EEE287" s="735"/>
      <c r="EEF287" s="735"/>
      <c r="EEG287" s="735"/>
      <c r="EEH287" s="735"/>
      <c r="EEI287" s="735"/>
      <c r="EEJ287" s="735"/>
      <c r="EEK287" s="735"/>
      <c r="EEL287" s="735"/>
      <c r="EEM287" s="735"/>
      <c r="EEN287" s="735"/>
      <c r="EEO287" s="732"/>
      <c r="EEP287" s="732"/>
      <c r="EEQ287" s="732"/>
      <c r="EER287" s="732"/>
      <c r="EES287" s="732"/>
      <c r="EET287" s="732"/>
      <c r="EEU287" s="732"/>
      <c r="EEV287" s="732"/>
      <c r="EEW287" s="732"/>
      <c r="EEX287" s="732"/>
      <c r="EEY287" s="732"/>
      <c r="EEZ287" s="732"/>
      <c r="EFA287" s="732"/>
      <c r="EFB287" s="732"/>
      <c r="EFC287" s="732"/>
      <c r="EFD287" s="732"/>
      <c r="EFE287" s="732"/>
      <c r="EFF287" s="732"/>
      <c r="EFG287" s="732"/>
      <c r="EFH287" s="732"/>
      <c r="EFI287" s="732"/>
      <c r="EFJ287" s="732"/>
      <c r="EFK287" s="732"/>
      <c r="EFL287" s="732"/>
      <c r="EFM287" s="733"/>
      <c r="EFN287" s="733"/>
      <c r="EFO287" s="733"/>
      <c r="EFP287" s="733"/>
      <c r="EFQ287" s="733"/>
      <c r="EFR287" s="732"/>
      <c r="EFS287" s="732"/>
      <c r="EFT287" s="733"/>
      <c r="EFU287" s="733"/>
      <c r="EFV287" s="732"/>
      <c r="EFW287" s="732"/>
      <c r="EFX287" s="733"/>
      <c r="EFY287" s="733"/>
      <c r="EFZ287" s="732"/>
      <c r="EGA287" s="732"/>
      <c r="EGB287" s="732"/>
      <c r="EGC287" s="732"/>
      <c r="EGD287" s="732"/>
      <c r="EGE287" s="732"/>
      <c r="EGF287" s="732"/>
      <c r="EGG287" s="733"/>
      <c r="EGH287" s="733"/>
      <c r="EGI287" s="732"/>
      <c r="EGJ287" s="732"/>
      <c r="EGK287" s="733"/>
      <c r="EGL287" s="733"/>
      <c r="EGM287" s="732"/>
      <c r="EGN287" s="732"/>
      <c r="EGO287" s="732"/>
      <c r="EGP287" s="732"/>
      <c r="EGQ287" s="732"/>
      <c r="EGR287" s="731"/>
      <c r="EGS287" s="734"/>
      <c r="EGT287" s="732"/>
      <c r="EGU287" s="732"/>
      <c r="EGV287" s="732"/>
      <c r="EGW287" s="732"/>
      <c r="EGX287" s="732"/>
      <c r="EGY287" s="732"/>
      <c r="EGZ287" s="732"/>
      <c r="EHA287" s="735"/>
      <c r="EHB287" s="735"/>
      <c r="EHC287" s="735"/>
      <c r="EHD287" s="735"/>
      <c r="EHE287" s="735"/>
      <c r="EHF287" s="735"/>
      <c r="EHG287" s="735"/>
      <c r="EHH287" s="735"/>
      <c r="EHI287" s="735"/>
      <c r="EHJ287" s="735"/>
      <c r="EHK287" s="735"/>
      <c r="EHL287" s="735"/>
      <c r="EHM287" s="735"/>
      <c r="EHN287" s="735"/>
      <c r="EHO287" s="735"/>
      <c r="EHP287" s="735"/>
      <c r="EHQ287" s="735"/>
      <c r="EHR287" s="735"/>
      <c r="EHS287" s="735"/>
      <c r="EHT287" s="735"/>
      <c r="EHU287" s="735"/>
      <c r="EHV287" s="735"/>
      <c r="EHW287" s="735"/>
      <c r="EHX287" s="735"/>
      <c r="EHY287" s="735"/>
      <c r="EHZ287" s="735"/>
      <c r="EIA287" s="735"/>
      <c r="EIB287" s="735"/>
      <c r="EIC287" s="735"/>
      <c r="EID287" s="735"/>
      <c r="EIE287" s="735"/>
      <c r="EIF287" s="735"/>
      <c r="EIG287" s="735"/>
      <c r="EIH287" s="735"/>
      <c r="EII287" s="735"/>
      <c r="EIJ287" s="735"/>
      <c r="EIK287" s="735"/>
      <c r="EIL287" s="735"/>
      <c r="EIM287" s="735"/>
      <c r="EIN287" s="735"/>
      <c r="EIO287" s="735"/>
      <c r="EIP287" s="735"/>
      <c r="EIQ287" s="735"/>
      <c r="EIR287" s="735"/>
      <c r="EIS287" s="732"/>
      <c r="EIT287" s="732"/>
      <c r="EIU287" s="732"/>
      <c r="EIV287" s="732"/>
      <c r="EIW287" s="732"/>
      <c r="EIX287" s="732"/>
      <c r="EIY287" s="732"/>
      <c r="EIZ287" s="732"/>
      <c r="EJA287" s="732"/>
      <c r="EJB287" s="732"/>
      <c r="EJC287" s="732"/>
      <c r="EJD287" s="732"/>
      <c r="EJE287" s="732"/>
      <c r="EJF287" s="732"/>
      <c r="EJG287" s="732"/>
      <c r="EJH287" s="732"/>
      <c r="EJI287" s="732"/>
      <c r="EJJ287" s="732"/>
      <c r="EJK287" s="732"/>
      <c r="EJL287" s="732"/>
      <c r="EJM287" s="732"/>
      <c r="EJN287" s="732"/>
      <c r="EJO287" s="732"/>
      <c r="EJP287" s="732"/>
      <c r="EJQ287" s="733"/>
      <c r="EJR287" s="733"/>
      <c r="EJS287" s="733"/>
      <c r="EJT287" s="733"/>
      <c r="EJU287" s="733"/>
      <c r="EJV287" s="732"/>
      <c r="EJW287" s="732"/>
      <c r="EJX287" s="733"/>
      <c r="EJY287" s="733"/>
      <c r="EJZ287" s="732"/>
      <c r="EKA287" s="732"/>
      <c r="EKB287" s="733"/>
      <c r="EKC287" s="733"/>
      <c r="EKD287" s="732"/>
      <c r="EKE287" s="732"/>
      <c r="EKF287" s="732"/>
      <c r="EKG287" s="732"/>
      <c r="EKH287" s="732"/>
      <c r="EKI287" s="732"/>
      <c r="EKJ287" s="732"/>
      <c r="EKK287" s="733"/>
      <c r="EKL287" s="733"/>
      <c r="EKM287" s="732"/>
      <c r="EKN287" s="732"/>
      <c r="EKO287" s="733"/>
      <c r="EKP287" s="733"/>
      <c r="EKQ287" s="732"/>
      <c r="EKR287" s="732"/>
      <c r="EKS287" s="732"/>
      <c r="EKT287" s="732"/>
      <c r="EKU287" s="732"/>
      <c r="EKV287" s="731"/>
      <c r="EKW287" s="734"/>
      <c r="EKX287" s="732"/>
      <c r="EKY287" s="732"/>
      <c r="EKZ287" s="732"/>
      <c r="ELA287" s="732"/>
      <c r="ELB287" s="732"/>
      <c r="ELC287" s="732"/>
      <c r="ELD287" s="732"/>
      <c r="ELE287" s="735"/>
      <c r="ELF287" s="735"/>
      <c r="ELG287" s="735"/>
      <c r="ELH287" s="735"/>
      <c r="ELI287" s="735"/>
      <c r="ELJ287" s="735"/>
      <c r="ELK287" s="735"/>
      <c r="ELL287" s="735"/>
      <c r="ELM287" s="735"/>
      <c r="ELN287" s="735"/>
      <c r="ELO287" s="735"/>
      <c r="ELP287" s="735"/>
      <c r="ELQ287" s="735"/>
      <c r="ELR287" s="735"/>
      <c r="ELS287" s="735"/>
      <c r="ELT287" s="735"/>
      <c r="ELU287" s="735"/>
      <c r="ELV287" s="735"/>
      <c r="ELW287" s="735"/>
      <c r="ELX287" s="735"/>
      <c r="ELY287" s="735"/>
      <c r="ELZ287" s="735"/>
      <c r="EMA287" s="735"/>
      <c r="EMB287" s="735"/>
      <c r="EMC287" s="735"/>
      <c r="EMD287" s="735"/>
      <c r="EME287" s="735"/>
      <c r="EMF287" s="735"/>
      <c r="EMG287" s="735"/>
      <c r="EMH287" s="735"/>
      <c r="EMI287" s="735"/>
      <c r="EMJ287" s="735"/>
      <c r="EMK287" s="735"/>
      <c r="EML287" s="735"/>
      <c r="EMM287" s="735"/>
      <c r="EMN287" s="735"/>
      <c r="EMO287" s="735"/>
      <c r="EMP287" s="735"/>
      <c r="EMQ287" s="735"/>
      <c r="EMR287" s="735"/>
      <c r="EMS287" s="735"/>
      <c r="EMT287" s="735"/>
      <c r="EMU287" s="735"/>
      <c r="EMV287" s="735"/>
      <c r="EMW287" s="732"/>
      <c r="EMX287" s="732"/>
      <c r="EMY287" s="732"/>
      <c r="EMZ287" s="732"/>
      <c r="ENA287" s="732"/>
      <c r="ENB287" s="732"/>
      <c r="ENC287" s="732"/>
      <c r="END287" s="732"/>
      <c r="ENE287" s="732"/>
      <c r="ENF287" s="732"/>
      <c r="ENG287" s="732"/>
      <c r="ENH287" s="732"/>
      <c r="ENI287" s="732"/>
      <c r="ENJ287" s="732"/>
      <c r="ENK287" s="732"/>
      <c r="ENL287" s="732"/>
      <c r="ENM287" s="732"/>
      <c r="ENN287" s="732"/>
      <c r="ENO287" s="732"/>
      <c r="ENP287" s="732"/>
      <c r="ENQ287" s="732"/>
      <c r="ENR287" s="732"/>
      <c r="ENS287" s="732"/>
      <c r="ENT287" s="732"/>
      <c r="ENU287" s="733"/>
      <c r="ENV287" s="733"/>
      <c r="ENW287" s="733"/>
      <c r="ENX287" s="733"/>
      <c r="ENY287" s="733"/>
      <c r="ENZ287" s="732"/>
      <c r="EOA287" s="732"/>
      <c r="EOB287" s="733"/>
      <c r="EOC287" s="733"/>
      <c r="EOD287" s="732"/>
      <c r="EOE287" s="732"/>
      <c r="EOF287" s="733"/>
      <c r="EOG287" s="733"/>
      <c r="EOH287" s="732"/>
      <c r="EOI287" s="732"/>
      <c r="EOJ287" s="732"/>
      <c r="EOK287" s="732"/>
      <c r="EOL287" s="732"/>
      <c r="EOM287" s="732"/>
      <c r="EON287" s="732"/>
      <c r="EOO287" s="733"/>
      <c r="EOP287" s="733"/>
      <c r="EOQ287" s="732"/>
      <c r="EOR287" s="732"/>
      <c r="EOS287" s="733"/>
      <c r="EOT287" s="733"/>
      <c r="EOU287" s="732"/>
      <c r="EOV287" s="732"/>
      <c r="EOW287" s="732"/>
      <c r="EOX287" s="732"/>
      <c r="EOY287" s="732"/>
      <c r="EOZ287" s="731"/>
      <c r="EPA287" s="734"/>
      <c r="EPB287" s="732"/>
      <c r="EPC287" s="732"/>
      <c r="EPD287" s="732"/>
      <c r="EPE287" s="732"/>
      <c r="EPF287" s="732"/>
      <c r="EPG287" s="732"/>
      <c r="EPH287" s="732"/>
      <c r="EPI287" s="735"/>
      <c r="EPJ287" s="735"/>
      <c r="EPK287" s="735"/>
      <c r="EPL287" s="735"/>
      <c r="EPM287" s="735"/>
      <c r="EPN287" s="735"/>
      <c r="EPO287" s="735"/>
      <c r="EPP287" s="735"/>
      <c r="EPQ287" s="735"/>
      <c r="EPR287" s="735"/>
      <c r="EPS287" s="735"/>
      <c r="EPT287" s="735"/>
      <c r="EPU287" s="735"/>
      <c r="EPV287" s="735"/>
      <c r="EPW287" s="735"/>
      <c r="EPX287" s="735"/>
      <c r="EPY287" s="735"/>
      <c r="EPZ287" s="735"/>
      <c r="EQA287" s="735"/>
      <c r="EQB287" s="735"/>
      <c r="EQC287" s="735"/>
      <c r="EQD287" s="735"/>
      <c r="EQE287" s="735"/>
      <c r="EQF287" s="735"/>
      <c r="EQG287" s="735"/>
      <c r="EQH287" s="735"/>
      <c r="EQI287" s="735"/>
      <c r="EQJ287" s="735"/>
      <c r="EQK287" s="735"/>
      <c r="EQL287" s="735"/>
      <c r="EQM287" s="735"/>
      <c r="EQN287" s="735"/>
      <c r="EQO287" s="735"/>
      <c r="EQP287" s="735"/>
      <c r="EQQ287" s="735"/>
      <c r="EQR287" s="735"/>
      <c r="EQS287" s="735"/>
      <c r="EQT287" s="735"/>
      <c r="EQU287" s="735"/>
      <c r="EQV287" s="735"/>
      <c r="EQW287" s="735"/>
      <c r="EQX287" s="735"/>
      <c r="EQY287" s="735"/>
      <c r="EQZ287" s="735"/>
      <c r="ERA287" s="732"/>
      <c r="ERB287" s="732"/>
      <c r="ERC287" s="732"/>
      <c r="ERD287" s="732"/>
      <c r="ERE287" s="732"/>
      <c r="ERF287" s="732"/>
      <c r="ERG287" s="732"/>
      <c r="ERH287" s="732"/>
      <c r="ERI287" s="732"/>
      <c r="ERJ287" s="732"/>
      <c r="ERK287" s="732"/>
      <c r="ERL287" s="732"/>
      <c r="ERM287" s="732"/>
      <c r="ERN287" s="732"/>
      <c r="ERO287" s="732"/>
      <c r="ERP287" s="732"/>
      <c r="ERQ287" s="732"/>
      <c r="ERR287" s="732"/>
      <c r="ERS287" s="732"/>
      <c r="ERT287" s="732"/>
      <c r="ERU287" s="732"/>
      <c r="ERV287" s="732"/>
      <c r="ERW287" s="732"/>
      <c r="ERX287" s="732"/>
      <c r="ERY287" s="733"/>
      <c r="ERZ287" s="733"/>
      <c r="ESA287" s="733"/>
      <c r="ESB287" s="733"/>
      <c r="ESC287" s="733"/>
      <c r="ESD287" s="732"/>
      <c r="ESE287" s="732"/>
      <c r="ESF287" s="733"/>
      <c r="ESG287" s="733"/>
      <c r="ESH287" s="732"/>
      <c r="ESI287" s="732"/>
      <c r="ESJ287" s="733"/>
      <c r="ESK287" s="733"/>
      <c r="ESL287" s="732"/>
      <c r="ESM287" s="732"/>
      <c r="ESN287" s="732"/>
      <c r="ESO287" s="732"/>
      <c r="ESP287" s="732"/>
      <c r="ESQ287" s="732"/>
      <c r="ESR287" s="732"/>
      <c r="ESS287" s="733"/>
      <c r="EST287" s="733"/>
      <c r="ESU287" s="732"/>
      <c r="ESV287" s="732"/>
      <c r="ESW287" s="733"/>
      <c r="ESX287" s="733"/>
      <c r="ESY287" s="732"/>
      <c r="ESZ287" s="732"/>
      <c r="ETA287" s="732"/>
      <c r="ETB287" s="732"/>
      <c r="ETC287" s="732"/>
      <c r="ETD287" s="731"/>
      <c r="ETE287" s="734"/>
      <c r="ETF287" s="732"/>
      <c r="ETG287" s="732"/>
      <c r="ETH287" s="732"/>
      <c r="ETI287" s="732"/>
      <c r="ETJ287" s="732"/>
      <c r="ETK287" s="732"/>
      <c r="ETL287" s="732"/>
      <c r="ETM287" s="735"/>
      <c r="ETN287" s="735"/>
      <c r="ETO287" s="735"/>
      <c r="ETP287" s="735"/>
      <c r="ETQ287" s="735"/>
      <c r="ETR287" s="735"/>
      <c r="ETS287" s="735"/>
      <c r="ETT287" s="735"/>
      <c r="ETU287" s="735"/>
      <c r="ETV287" s="735"/>
      <c r="ETW287" s="735"/>
      <c r="ETX287" s="735"/>
      <c r="ETY287" s="735"/>
      <c r="ETZ287" s="735"/>
      <c r="EUA287" s="735"/>
      <c r="EUB287" s="735"/>
      <c r="EUC287" s="735"/>
      <c r="EUD287" s="735"/>
      <c r="EUE287" s="735"/>
      <c r="EUF287" s="735"/>
      <c r="EUG287" s="735"/>
      <c r="EUH287" s="735"/>
      <c r="EUI287" s="735"/>
      <c r="EUJ287" s="735"/>
      <c r="EUK287" s="735"/>
      <c r="EUL287" s="735"/>
      <c r="EUM287" s="735"/>
      <c r="EUN287" s="735"/>
      <c r="EUO287" s="735"/>
      <c r="EUP287" s="735"/>
      <c r="EUQ287" s="735"/>
      <c r="EUR287" s="735"/>
      <c r="EUS287" s="735"/>
      <c r="EUT287" s="735"/>
      <c r="EUU287" s="735"/>
      <c r="EUV287" s="735"/>
      <c r="EUW287" s="735"/>
      <c r="EUX287" s="735"/>
      <c r="EUY287" s="735"/>
      <c r="EUZ287" s="735"/>
      <c r="EVA287" s="735"/>
      <c r="EVB287" s="735"/>
      <c r="EVC287" s="735"/>
      <c r="EVD287" s="735"/>
      <c r="EVE287" s="732"/>
      <c r="EVF287" s="732"/>
      <c r="EVG287" s="732"/>
      <c r="EVH287" s="732"/>
      <c r="EVI287" s="732"/>
      <c r="EVJ287" s="732"/>
      <c r="EVK287" s="732"/>
      <c r="EVL287" s="732"/>
      <c r="EVM287" s="732"/>
      <c r="EVN287" s="732"/>
      <c r="EVO287" s="732"/>
      <c r="EVP287" s="732"/>
      <c r="EVQ287" s="732"/>
      <c r="EVR287" s="732"/>
      <c r="EVS287" s="732"/>
      <c r="EVT287" s="732"/>
      <c r="EVU287" s="732"/>
      <c r="EVV287" s="732"/>
      <c r="EVW287" s="732"/>
      <c r="EVX287" s="732"/>
      <c r="EVY287" s="732"/>
      <c r="EVZ287" s="732"/>
      <c r="EWA287" s="732"/>
      <c r="EWB287" s="732"/>
      <c r="EWC287" s="733"/>
      <c r="EWD287" s="733"/>
      <c r="EWE287" s="733"/>
      <c r="EWF287" s="733"/>
      <c r="EWG287" s="733"/>
      <c r="EWH287" s="732"/>
      <c r="EWI287" s="732"/>
      <c r="EWJ287" s="733"/>
      <c r="EWK287" s="733"/>
      <c r="EWL287" s="732"/>
      <c r="EWM287" s="732"/>
      <c r="EWN287" s="733"/>
      <c r="EWO287" s="733"/>
      <c r="EWP287" s="732"/>
      <c r="EWQ287" s="732"/>
      <c r="EWR287" s="732"/>
      <c r="EWS287" s="732"/>
      <c r="EWT287" s="732"/>
      <c r="EWU287" s="732"/>
      <c r="EWV287" s="732"/>
      <c r="EWW287" s="733"/>
      <c r="EWX287" s="733"/>
      <c r="EWY287" s="732"/>
      <c r="EWZ287" s="732"/>
      <c r="EXA287" s="733"/>
      <c r="EXB287" s="733"/>
      <c r="EXC287" s="732"/>
      <c r="EXD287" s="732"/>
      <c r="EXE287" s="732"/>
      <c r="EXF287" s="732"/>
      <c r="EXG287" s="732"/>
      <c r="EXH287" s="731"/>
      <c r="EXI287" s="734"/>
      <c r="EXJ287" s="732"/>
      <c r="EXK287" s="732"/>
      <c r="EXL287" s="732"/>
      <c r="EXM287" s="732"/>
      <c r="EXN287" s="732"/>
      <c r="EXO287" s="732"/>
      <c r="EXP287" s="732"/>
      <c r="EXQ287" s="735"/>
      <c r="EXR287" s="735"/>
      <c r="EXS287" s="735"/>
      <c r="EXT287" s="735"/>
      <c r="EXU287" s="735"/>
      <c r="EXV287" s="735"/>
      <c r="EXW287" s="735"/>
      <c r="EXX287" s="735"/>
      <c r="EXY287" s="735"/>
      <c r="EXZ287" s="735"/>
      <c r="EYA287" s="735"/>
      <c r="EYB287" s="735"/>
      <c r="EYC287" s="735"/>
      <c r="EYD287" s="735"/>
      <c r="EYE287" s="735"/>
      <c r="EYF287" s="735"/>
      <c r="EYG287" s="735"/>
      <c r="EYH287" s="735"/>
      <c r="EYI287" s="735"/>
      <c r="EYJ287" s="735"/>
      <c r="EYK287" s="735"/>
      <c r="EYL287" s="735"/>
      <c r="EYM287" s="735"/>
      <c r="EYN287" s="735"/>
      <c r="EYO287" s="735"/>
      <c r="EYP287" s="735"/>
      <c r="EYQ287" s="735"/>
      <c r="EYR287" s="735"/>
      <c r="EYS287" s="735"/>
      <c r="EYT287" s="735"/>
      <c r="EYU287" s="735"/>
      <c r="EYV287" s="735"/>
      <c r="EYW287" s="735"/>
      <c r="EYX287" s="735"/>
      <c r="EYY287" s="735"/>
      <c r="EYZ287" s="735"/>
      <c r="EZA287" s="735"/>
      <c r="EZB287" s="735"/>
      <c r="EZC287" s="735"/>
      <c r="EZD287" s="735"/>
      <c r="EZE287" s="735"/>
      <c r="EZF287" s="735"/>
      <c r="EZG287" s="735"/>
      <c r="EZH287" s="735"/>
      <c r="EZI287" s="732"/>
      <c r="EZJ287" s="732"/>
      <c r="EZK287" s="732"/>
      <c r="EZL287" s="732"/>
      <c r="EZM287" s="732"/>
      <c r="EZN287" s="732"/>
      <c r="EZO287" s="732"/>
      <c r="EZP287" s="732"/>
      <c r="EZQ287" s="732"/>
      <c r="EZR287" s="732"/>
      <c r="EZS287" s="732"/>
      <c r="EZT287" s="732"/>
      <c r="EZU287" s="732"/>
      <c r="EZV287" s="732"/>
      <c r="EZW287" s="732"/>
      <c r="EZX287" s="732"/>
      <c r="EZY287" s="732"/>
      <c r="EZZ287" s="732"/>
      <c r="FAA287" s="732"/>
      <c r="FAB287" s="732"/>
      <c r="FAC287" s="732"/>
      <c r="FAD287" s="732"/>
      <c r="FAE287" s="732"/>
      <c r="FAF287" s="732"/>
      <c r="FAG287" s="733"/>
      <c r="FAH287" s="733"/>
      <c r="FAI287" s="733"/>
      <c r="FAJ287" s="733"/>
      <c r="FAK287" s="733"/>
      <c r="FAL287" s="732"/>
      <c r="FAM287" s="732"/>
      <c r="FAN287" s="733"/>
      <c r="FAO287" s="733"/>
      <c r="FAP287" s="732"/>
      <c r="FAQ287" s="732"/>
      <c r="FAR287" s="733"/>
      <c r="FAS287" s="733"/>
      <c r="FAT287" s="732"/>
      <c r="FAU287" s="732"/>
      <c r="FAV287" s="732"/>
      <c r="FAW287" s="732"/>
      <c r="FAX287" s="732"/>
      <c r="FAY287" s="732"/>
      <c r="FAZ287" s="732"/>
      <c r="FBA287" s="733"/>
      <c r="FBB287" s="733"/>
      <c r="FBC287" s="732"/>
      <c r="FBD287" s="732"/>
      <c r="FBE287" s="733"/>
      <c r="FBF287" s="733"/>
      <c r="FBG287" s="732"/>
      <c r="FBH287" s="732"/>
      <c r="FBI287" s="732"/>
      <c r="FBJ287" s="732"/>
      <c r="FBK287" s="732"/>
      <c r="FBL287" s="731"/>
      <c r="FBM287" s="734"/>
      <c r="FBN287" s="732"/>
      <c r="FBO287" s="732"/>
      <c r="FBP287" s="732"/>
      <c r="FBQ287" s="732"/>
      <c r="FBR287" s="732"/>
      <c r="FBS287" s="732"/>
      <c r="FBT287" s="732"/>
      <c r="FBU287" s="735"/>
      <c r="FBV287" s="735"/>
      <c r="FBW287" s="735"/>
      <c r="FBX287" s="735"/>
      <c r="FBY287" s="735"/>
      <c r="FBZ287" s="735"/>
      <c r="FCA287" s="735"/>
      <c r="FCB287" s="735"/>
      <c r="FCC287" s="735"/>
      <c r="FCD287" s="735"/>
      <c r="FCE287" s="735"/>
      <c r="FCF287" s="735"/>
      <c r="FCG287" s="735"/>
      <c r="FCH287" s="735"/>
      <c r="FCI287" s="735"/>
      <c r="FCJ287" s="735"/>
      <c r="FCK287" s="735"/>
      <c r="FCL287" s="735"/>
      <c r="FCM287" s="735"/>
      <c r="FCN287" s="735"/>
      <c r="FCO287" s="735"/>
      <c r="FCP287" s="735"/>
      <c r="FCQ287" s="735"/>
      <c r="FCR287" s="735"/>
      <c r="FCS287" s="735"/>
      <c r="FCT287" s="735"/>
      <c r="FCU287" s="735"/>
      <c r="FCV287" s="735"/>
      <c r="FCW287" s="735"/>
      <c r="FCX287" s="735"/>
      <c r="FCY287" s="735"/>
      <c r="FCZ287" s="735"/>
      <c r="FDA287" s="735"/>
      <c r="FDB287" s="735"/>
      <c r="FDC287" s="735"/>
      <c r="FDD287" s="735"/>
      <c r="FDE287" s="735"/>
      <c r="FDF287" s="735"/>
      <c r="FDG287" s="735"/>
      <c r="FDH287" s="735"/>
      <c r="FDI287" s="735"/>
      <c r="FDJ287" s="735"/>
      <c r="FDK287" s="735"/>
      <c r="FDL287" s="735"/>
      <c r="FDM287" s="732"/>
      <c r="FDN287" s="732"/>
      <c r="FDO287" s="732"/>
      <c r="FDP287" s="732"/>
      <c r="FDQ287" s="732"/>
      <c r="FDR287" s="732"/>
      <c r="FDS287" s="732"/>
      <c r="FDT287" s="732"/>
      <c r="FDU287" s="732"/>
      <c r="FDV287" s="732"/>
      <c r="FDW287" s="732"/>
      <c r="FDX287" s="732"/>
      <c r="FDY287" s="732"/>
      <c r="FDZ287" s="732"/>
      <c r="FEA287" s="732"/>
      <c r="FEB287" s="732"/>
      <c r="FEC287" s="732"/>
      <c r="FED287" s="732"/>
      <c r="FEE287" s="732"/>
      <c r="FEF287" s="732"/>
      <c r="FEG287" s="732"/>
      <c r="FEH287" s="732"/>
      <c r="FEI287" s="732"/>
      <c r="FEJ287" s="732"/>
      <c r="FEK287" s="733"/>
      <c r="FEL287" s="733"/>
      <c r="FEM287" s="733"/>
      <c r="FEN287" s="733"/>
      <c r="FEO287" s="733"/>
      <c r="FEP287" s="732"/>
      <c r="FEQ287" s="732"/>
      <c r="FER287" s="733"/>
      <c r="FES287" s="733"/>
      <c r="FET287" s="732"/>
      <c r="FEU287" s="732"/>
      <c r="FEV287" s="733"/>
      <c r="FEW287" s="733"/>
      <c r="FEX287" s="732"/>
      <c r="FEY287" s="732"/>
      <c r="FEZ287" s="732"/>
      <c r="FFA287" s="732"/>
      <c r="FFB287" s="732"/>
      <c r="FFC287" s="732"/>
      <c r="FFD287" s="732"/>
      <c r="FFE287" s="733"/>
      <c r="FFF287" s="733"/>
      <c r="FFG287" s="732"/>
      <c r="FFH287" s="732"/>
      <c r="FFI287" s="733"/>
      <c r="FFJ287" s="733"/>
      <c r="FFK287" s="732"/>
      <c r="FFL287" s="732"/>
      <c r="FFM287" s="732"/>
      <c r="FFN287" s="732"/>
      <c r="FFO287" s="732"/>
      <c r="FFP287" s="731"/>
      <c r="FFQ287" s="734"/>
      <c r="FFR287" s="732"/>
      <c r="FFS287" s="732"/>
      <c r="FFT287" s="732"/>
      <c r="FFU287" s="732"/>
      <c r="FFV287" s="732"/>
      <c r="FFW287" s="732"/>
      <c r="FFX287" s="732"/>
      <c r="FFY287" s="735"/>
      <c r="FFZ287" s="735"/>
      <c r="FGA287" s="735"/>
      <c r="FGB287" s="735"/>
      <c r="FGC287" s="735"/>
      <c r="FGD287" s="735"/>
      <c r="FGE287" s="735"/>
      <c r="FGF287" s="735"/>
      <c r="FGG287" s="735"/>
      <c r="FGH287" s="735"/>
      <c r="FGI287" s="735"/>
      <c r="FGJ287" s="735"/>
      <c r="FGK287" s="735"/>
      <c r="FGL287" s="735"/>
      <c r="FGM287" s="735"/>
      <c r="FGN287" s="735"/>
      <c r="FGO287" s="735"/>
      <c r="FGP287" s="735"/>
      <c r="FGQ287" s="735"/>
      <c r="FGR287" s="735"/>
      <c r="FGS287" s="735"/>
      <c r="FGT287" s="735"/>
      <c r="FGU287" s="735"/>
      <c r="FGV287" s="735"/>
      <c r="FGW287" s="735"/>
      <c r="FGX287" s="735"/>
      <c r="FGY287" s="735"/>
      <c r="FGZ287" s="735"/>
      <c r="FHA287" s="735"/>
      <c r="FHB287" s="735"/>
      <c r="FHC287" s="735"/>
      <c r="FHD287" s="735"/>
      <c r="FHE287" s="735"/>
      <c r="FHF287" s="735"/>
      <c r="FHG287" s="735"/>
      <c r="FHH287" s="735"/>
      <c r="FHI287" s="735"/>
      <c r="FHJ287" s="735"/>
      <c r="FHK287" s="735"/>
      <c r="FHL287" s="735"/>
      <c r="FHM287" s="735"/>
      <c r="FHN287" s="735"/>
      <c r="FHO287" s="735"/>
      <c r="FHP287" s="735"/>
      <c r="FHQ287" s="732"/>
      <c r="FHR287" s="732"/>
      <c r="FHS287" s="732"/>
      <c r="FHT287" s="732"/>
      <c r="FHU287" s="732"/>
      <c r="FHV287" s="732"/>
      <c r="FHW287" s="732"/>
      <c r="FHX287" s="732"/>
      <c r="FHY287" s="732"/>
      <c r="FHZ287" s="732"/>
      <c r="FIA287" s="732"/>
      <c r="FIB287" s="732"/>
      <c r="FIC287" s="732"/>
      <c r="FID287" s="732"/>
      <c r="FIE287" s="732"/>
      <c r="FIF287" s="732"/>
      <c r="FIG287" s="732"/>
      <c r="FIH287" s="732"/>
      <c r="FII287" s="732"/>
      <c r="FIJ287" s="732"/>
      <c r="FIK287" s="732"/>
      <c r="FIL287" s="732"/>
      <c r="FIM287" s="732"/>
      <c r="FIN287" s="732"/>
      <c r="FIO287" s="733"/>
      <c r="FIP287" s="733"/>
      <c r="FIQ287" s="733"/>
      <c r="FIR287" s="733"/>
      <c r="FIS287" s="733"/>
      <c r="FIT287" s="732"/>
      <c r="FIU287" s="732"/>
      <c r="FIV287" s="733"/>
      <c r="FIW287" s="733"/>
      <c r="FIX287" s="732"/>
      <c r="FIY287" s="732"/>
      <c r="FIZ287" s="733"/>
      <c r="FJA287" s="733"/>
      <c r="FJB287" s="732"/>
      <c r="FJC287" s="732"/>
      <c r="FJD287" s="732"/>
      <c r="FJE287" s="732"/>
      <c r="FJF287" s="732"/>
      <c r="FJG287" s="732"/>
      <c r="FJH287" s="732"/>
      <c r="FJI287" s="733"/>
      <c r="FJJ287" s="733"/>
      <c r="FJK287" s="732"/>
      <c r="FJL287" s="732"/>
      <c r="FJM287" s="733"/>
      <c r="FJN287" s="733"/>
      <c r="FJO287" s="732"/>
      <c r="FJP287" s="732"/>
      <c r="FJQ287" s="732"/>
      <c r="FJR287" s="732"/>
      <c r="FJS287" s="732"/>
      <c r="FJT287" s="731"/>
      <c r="FJU287" s="734"/>
      <c r="FJV287" s="732"/>
      <c r="FJW287" s="732"/>
      <c r="FJX287" s="732"/>
      <c r="FJY287" s="732"/>
      <c r="FJZ287" s="732"/>
      <c r="FKA287" s="732"/>
      <c r="FKB287" s="732"/>
      <c r="FKC287" s="735"/>
      <c r="FKD287" s="735"/>
      <c r="FKE287" s="735"/>
      <c r="FKF287" s="735"/>
      <c r="FKG287" s="735"/>
      <c r="FKH287" s="735"/>
      <c r="FKI287" s="735"/>
      <c r="FKJ287" s="735"/>
      <c r="FKK287" s="735"/>
      <c r="FKL287" s="735"/>
      <c r="FKM287" s="735"/>
      <c r="FKN287" s="735"/>
      <c r="FKO287" s="735"/>
      <c r="FKP287" s="735"/>
      <c r="FKQ287" s="735"/>
      <c r="FKR287" s="735"/>
      <c r="FKS287" s="735"/>
      <c r="FKT287" s="735"/>
      <c r="FKU287" s="735"/>
      <c r="FKV287" s="735"/>
      <c r="FKW287" s="735"/>
      <c r="FKX287" s="735"/>
      <c r="FKY287" s="735"/>
      <c r="FKZ287" s="735"/>
      <c r="FLA287" s="735"/>
      <c r="FLB287" s="735"/>
      <c r="FLC287" s="735"/>
      <c r="FLD287" s="735"/>
      <c r="FLE287" s="735"/>
      <c r="FLF287" s="735"/>
      <c r="FLG287" s="735"/>
      <c r="FLH287" s="735"/>
      <c r="FLI287" s="735"/>
      <c r="FLJ287" s="735"/>
      <c r="FLK287" s="735"/>
      <c r="FLL287" s="735"/>
      <c r="FLM287" s="735"/>
      <c r="FLN287" s="735"/>
      <c r="FLO287" s="735"/>
      <c r="FLP287" s="735"/>
      <c r="FLQ287" s="735"/>
      <c r="FLR287" s="735"/>
      <c r="FLS287" s="735"/>
      <c r="FLT287" s="735"/>
      <c r="FLU287" s="732"/>
      <c r="FLV287" s="732"/>
      <c r="FLW287" s="732"/>
      <c r="FLX287" s="732"/>
      <c r="FLY287" s="732"/>
      <c r="FLZ287" s="732"/>
      <c r="FMA287" s="732"/>
      <c r="FMB287" s="732"/>
      <c r="FMC287" s="732"/>
      <c r="FMD287" s="732"/>
      <c r="FME287" s="732"/>
      <c r="FMF287" s="732"/>
      <c r="FMG287" s="732"/>
      <c r="FMH287" s="732"/>
      <c r="FMI287" s="732"/>
      <c r="FMJ287" s="732"/>
      <c r="FMK287" s="732"/>
      <c r="FML287" s="732"/>
      <c r="FMM287" s="732"/>
      <c r="FMN287" s="732"/>
      <c r="FMO287" s="732"/>
      <c r="FMP287" s="732"/>
      <c r="FMQ287" s="732"/>
      <c r="FMR287" s="732"/>
      <c r="FMS287" s="733"/>
      <c r="FMT287" s="733"/>
      <c r="FMU287" s="733"/>
      <c r="FMV287" s="733"/>
      <c r="FMW287" s="733"/>
      <c r="FMX287" s="732"/>
      <c r="FMY287" s="732"/>
      <c r="FMZ287" s="733"/>
      <c r="FNA287" s="733"/>
      <c r="FNB287" s="732"/>
      <c r="FNC287" s="732"/>
      <c r="FND287" s="733"/>
      <c r="FNE287" s="733"/>
      <c r="FNF287" s="732"/>
      <c r="FNG287" s="732"/>
      <c r="FNH287" s="732"/>
      <c r="FNI287" s="732"/>
      <c r="FNJ287" s="732"/>
      <c r="FNK287" s="732"/>
      <c r="FNL287" s="732"/>
      <c r="FNM287" s="733"/>
      <c r="FNN287" s="733"/>
      <c r="FNO287" s="732"/>
      <c r="FNP287" s="732"/>
      <c r="FNQ287" s="733"/>
      <c r="FNR287" s="733"/>
      <c r="FNS287" s="732"/>
      <c r="FNT287" s="732"/>
      <c r="FNU287" s="732"/>
      <c r="FNV287" s="732"/>
      <c r="FNW287" s="732"/>
      <c r="FNX287" s="731"/>
      <c r="FNY287" s="734"/>
      <c r="FNZ287" s="732"/>
      <c r="FOA287" s="732"/>
      <c r="FOB287" s="732"/>
      <c r="FOC287" s="732"/>
      <c r="FOD287" s="732"/>
      <c r="FOE287" s="732"/>
      <c r="FOF287" s="732"/>
      <c r="FOG287" s="735"/>
      <c r="FOH287" s="735"/>
      <c r="FOI287" s="735"/>
      <c r="FOJ287" s="735"/>
      <c r="FOK287" s="735"/>
      <c r="FOL287" s="735"/>
      <c r="FOM287" s="735"/>
      <c r="FON287" s="735"/>
      <c r="FOO287" s="735"/>
      <c r="FOP287" s="735"/>
      <c r="FOQ287" s="735"/>
      <c r="FOR287" s="735"/>
      <c r="FOS287" s="735"/>
      <c r="FOT287" s="735"/>
      <c r="FOU287" s="735"/>
      <c r="FOV287" s="735"/>
      <c r="FOW287" s="735"/>
      <c r="FOX287" s="735"/>
      <c r="FOY287" s="735"/>
      <c r="FOZ287" s="735"/>
      <c r="FPA287" s="735"/>
      <c r="FPB287" s="735"/>
      <c r="FPC287" s="735"/>
      <c r="FPD287" s="735"/>
      <c r="FPE287" s="735"/>
      <c r="FPF287" s="735"/>
      <c r="FPG287" s="735"/>
      <c r="FPH287" s="735"/>
      <c r="FPI287" s="735"/>
      <c r="FPJ287" s="735"/>
      <c r="FPK287" s="735"/>
      <c r="FPL287" s="735"/>
      <c r="FPM287" s="735"/>
      <c r="FPN287" s="735"/>
      <c r="FPO287" s="735"/>
      <c r="FPP287" s="735"/>
      <c r="FPQ287" s="735"/>
      <c r="FPR287" s="735"/>
      <c r="FPS287" s="735"/>
      <c r="FPT287" s="735"/>
      <c r="FPU287" s="735"/>
      <c r="FPV287" s="735"/>
      <c r="FPW287" s="735"/>
      <c r="FPX287" s="735"/>
      <c r="FPY287" s="732"/>
      <c r="FPZ287" s="732"/>
      <c r="FQA287" s="732"/>
      <c r="FQB287" s="732"/>
      <c r="FQC287" s="732"/>
      <c r="FQD287" s="732"/>
      <c r="FQE287" s="732"/>
      <c r="FQF287" s="732"/>
      <c r="FQG287" s="732"/>
      <c r="FQH287" s="732"/>
      <c r="FQI287" s="732"/>
      <c r="FQJ287" s="732"/>
      <c r="FQK287" s="732"/>
      <c r="FQL287" s="732"/>
      <c r="FQM287" s="732"/>
      <c r="FQN287" s="732"/>
      <c r="FQO287" s="732"/>
      <c r="FQP287" s="732"/>
      <c r="FQQ287" s="732"/>
      <c r="FQR287" s="732"/>
      <c r="FQS287" s="732"/>
      <c r="FQT287" s="732"/>
      <c r="FQU287" s="732"/>
      <c r="FQV287" s="732"/>
      <c r="FQW287" s="733"/>
      <c r="FQX287" s="733"/>
      <c r="FQY287" s="733"/>
      <c r="FQZ287" s="733"/>
      <c r="FRA287" s="733"/>
      <c r="FRB287" s="732"/>
      <c r="FRC287" s="732"/>
      <c r="FRD287" s="733"/>
      <c r="FRE287" s="733"/>
      <c r="FRF287" s="732"/>
      <c r="FRG287" s="732"/>
      <c r="FRH287" s="733"/>
      <c r="FRI287" s="733"/>
      <c r="FRJ287" s="732"/>
      <c r="FRK287" s="732"/>
      <c r="FRL287" s="732"/>
      <c r="FRM287" s="732"/>
      <c r="FRN287" s="732"/>
      <c r="FRO287" s="732"/>
      <c r="FRP287" s="732"/>
      <c r="FRQ287" s="733"/>
      <c r="FRR287" s="733"/>
      <c r="FRS287" s="732"/>
      <c r="FRT287" s="732"/>
      <c r="FRU287" s="733"/>
      <c r="FRV287" s="733"/>
      <c r="FRW287" s="732"/>
      <c r="FRX287" s="732"/>
      <c r="FRY287" s="732"/>
      <c r="FRZ287" s="732"/>
      <c r="FSA287" s="732"/>
      <c r="FSB287" s="731"/>
      <c r="FSC287" s="734"/>
      <c r="FSD287" s="732"/>
      <c r="FSE287" s="732"/>
      <c r="FSF287" s="732"/>
      <c r="FSG287" s="732"/>
      <c r="FSH287" s="732"/>
      <c r="FSI287" s="732"/>
      <c r="FSJ287" s="732"/>
      <c r="FSK287" s="735"/>
      <c r="FSL287" s="735"/>
      <c r="FSM287" s="735"/>
      <c r="FSN287" s="735"/>
      <c r="FSO287" s="735"/>
      <c r="FSP287" s="735"/>
      <c r="FSQ287" s="735"/>
      <c r="FSR287" s="735"/>
      <c r="FSS287" s="735"/>
      <c r="FST287" s="735"/>
      <c r="FSU287" s="735"/>
      <c r="FSV287" s="735"/>
      <c r="FSW287" s="735"/>
      <c r="FSX287" s="735"/>
      <c r="FSY287" s="735"/>
      <c r="FSZ287" s="735"/>
      <c r="FTA287" s="735"/>
      <c r="FTB287" s="735"/>
      <c r="FTC287" s="735"/>
      <c r="FTD287" s="735"/>
      <c r="FTE287" s="735"/>
      <c r="FTF287" s="735"/>
      <c r="FTG287" s="735"/>
      <c r="FTH287" s="735"/>
      <c r="FTI287" s="735"/>
      <c r="FTJ287" s="735"/>
      <c r="FTK287" s="735"/>
      <c r="FTL287" s="735"/>
      <c r="FTM287" s="735"/>
      <c r="FTN287" s="735"/>
      <c r="FTO287" s="735"/>
      <c r="FTP287" s="735"/>
      <c r="FTQ287" s="735"/>
      <c r="FTR287" s="735"/>
      <c r="FTS287" s="735"/>
      <c r="FTT287" s="735"/>
      <c r="FTU287" s="735"/>
      <c r="FTV287" s="735"/>
      <c r="FTW287" s="735"/>
      <c r="FTX287" s="735"/>
      <c r="FTY287" s="735"/>
      <c r="FTZ287" s="735"/>
      <c r="FUA287" s="735"/>
      <c r="FUB287" s="735"/>
      <c r="FUC287" s="732"/>
      <c r="FUD287" s="732"/>
      <c r="FUE287" s="732"/>
      <c r="FUF287" s="732"/>
      <c r="FUG287" s="732"/>
      <c r="FUH287" s="732"/>
      <c r="FUI287" s="732"/>
      <c r="FUJ287" s="732"/>
      <c r="FUK287" s="732"/>
      <c r="FUL287" s="732"/>
      <c r="FUM287" s="732"/>
      <c r="FUN287" s="732"/>
      <c r="FUO287" s="732"/>
      <c r="FUP287" s="732"/>
      <c r="FUQ287" s="732"/>
      <c r="FUR287" s="732"/>
      <c r="FUS287" s="732"/>
      <c r="FUT287" s="732"/>
      <c r="FUU287" s="732"/>
      <c r="FUV287" s="732"/>
      <c r="FUW287" s="732"/>
      <c r="FUX287" s="732"/>
      <c r="FUY287" s="732"/>
      <c r="FUZ287" s="732"/>
      <c r="FVA287" s="733"/>
      <c r="FVB287" s="733"/>
      <c r="FVC287" s="733"/>
      <c r="FVD287" s="733"/>
      <c r="FVE287" s="733"/>
      <c r="FVF287" s="732"/>
      <c r="FVG287" s="732"/>
      <c r="FVH287" s="733"/>
      <c r="FVI287" s="733"/>
      <c r="FVJ287" s="732"/>
      <c r="FVK287" s="732"/>
      <c r="FVL287" s="733"/>
      <c r="FVM287" s="733"/>
      <c r="FVN287" s="732"/>
      <c r="FVO287" s="732"/>
      <c r="FVP287" s="732"/>
      <c r="FVQ287" s="732"/>
      <c r="FVR287" s="732"/>
      <c r="FVS287" s="732"/>
      <c r="FVT287" s="732"/>
      <c r="FVU287" s="733"/>
      <c r="FVV287" s="733"/>
      <c r="FVW287" s="732"/>
      <c r="FVX287" s="732"/>
      <c r="FVY287" s="733"/>
      <c r="FVZ287" s="733"/>
      <c r="FWA287" s="732"/>
      <c r="FWB287" s="732"/>
      <c r="FWC287" s="732"/>
      <c r="FWD287" s="732"/>
      <c r="FWE287" s="732"/>
      <c r="FWF287" s="731"/>
      <c r="FWG287" s="734"/>
      <c r="FWH287" s="732"/>
      <c r="FWI287" s="732"/>
      <c r="FWJ287" s="732"/>
      <c r="FWK287" s="732"/>
      <c r="FWL287" s="732"/>
      <c r="FWM287" s="732"/>
      <c r="FWN287" s="732"/>
      <c r="FWO287" s="735"/>
      <c r="FWP287" s="735"/>
      <c r="FWQ287" s="735"/>
      <c r="FWR287" s="735"/>
      <c r="FWS287" s="735"/>
      <c r="FWT287" s="735"/>
      <c r="FWU287" s="735"/>
      <c r="FWV287" s="735"/>
      <c r="FWW287" s="735"/>
      <c r="FWX287" s="735"/>
      <c r="FWY287" s="735"/>
      <c r="FWZ287" s="735"/>
      <c r="FXA287" s="735"/>
      <c r="FXB287" s="735"/>
      <c r="FXC287" s="735"/>
      <c r="FXD287" s="735"/>
      <c r="FXE287" s="735"/>
      <c r="FXF287" s="735"/>
      <c r="FXG287" s="735"/>
      <c r="FXH287" s="735"/>
      <c r="FXI287" s="735"/>
      <c r="FXJ287" s="735"/>
      <c r="FXK287" s="735"/>
      <c r="FXL287" s="735"/>
      <c r="FXM287" s="735"/>
      <c r="FXN287" s="735"/>
      <c r="FXO287" s="735"/>
      <c r="FXP287" s="735"/>
      <c r="FXQ287" s="735"/>
      <c r="FXR287" s="735"/>
      <c r="FXS287" s="735"/>
      <c r="FXT287" s="735"/>
      <c r="FXU287" s="735"/>
      <c r="FXV287" s="735"/>
      <c r="FXW287" s="735"/>
      <c r="FXX287" s="735"/>
      <c r="FXY287" s="735"/>
      <c r="FXZ287" s="735"/>
      <c r="FYA287" s="735"/>
      <c r="FYB287" s="735"/>
      <c r="FYC287" s="735"/>
      <c r="FYD287" s="735"/>
      <c r="FYE287" s="735"/>
      <c r="FYF287" s="735"/>
      <c r="FYG287" s="732"/>
      <c r="FYH287" s="732"/>
      <c r="FYI287" s="732"/>
      <c r="FYJ287" s="732"/>
      <c r="FYK287" s="732"/>
      <c r="FYL287" s="732"/>
      <c r="FYM287" s="732"/>
      <c r="FYN287" s="732"/>
      <c r="FYO287" s="732"/>
      <c r="FYP287" s="732"/>
      <c r="FYQ287" s="732"/>
      <c r="FYR287" s="732"/>
      <c r="FYS287" s="732"/>
      <c r="FYT287" s="732"/>
      <c r="FYU287" s="732"/>
      <c r="FYV287" s="732"/>
      <c r="FYW287" s="732"/>
      <c r="FYX287" s="732"/>
      <c r="FYY287" s="732"/>
      <c r="FYZ287" s="732"/>
      <c r="FZA287" s="732"/>
      <c r="FZB287" s="732"/>
      <c r="FZC287" s="732"/>
      <c r="FZD287" s="732"/>
      <c r="FZE287" s="733"/>
      <c r="FZF287" s="733"/>
      <c r="FZG287" s="733"/>
      <c r="FZH287" s="733"/>
      <c r="FZI287" s="733"/>
      <c r="FZJ287" s="732"/>
      <c r="FZK287" s="732"/>
      <c r="FZL287" s="733"/>
      <c r="FZM287" s="733"/>
      <c r="FZN287" s="732"/>
      <c r="FZO287" s="732"/>
      <c r="FZP287" s="733"/>
      <c r="FZQ287" s="733"/>
      <c r="FZR287" s="732"/>
      <c r="FZS287" s="732"/>
      <c r="FZT287" s="732"/>
      <c r="FZU287" s="732"/>
      <c r="FZV287" s="732"/>
      <c r="FZW287" s="732"/>
      <c r="FZX287" s="732"/>
      <c r="FZY287" s="733"/>
      <c r="FZZ287" s="733"/>
      <c r="GAA287" s="732"/>
      <c r="GAB287" s="732"/>
      <c r="GAC287" s="733"/>
      <c r="GAD287" s="733"/>
      <c r="GAE287" s="732"/>
      <c r="GAF287" s="732"/>
      <c r="GAG287" s="732"/>
      <c r="GAH287" s="732"/>
      <c r="GAI287" s="732"/>
      <c r="GAJ287" s="731"/>
      <c r="GAK287" s="734"/>
      <c r="GAL287" s="732"/>
      <c r="GAM287" s="732"/>
      <c r="GAN287" s="732"/>
      <c r="GAO287" s="732"/>
      <c r="GAP287" s="732"/>
      <c r="GAQ287" s="732"/>
      <c r="GAR287" s="732"/>
      <c r="GAS287" s="735"/>
      <c r="GAT287" s="735"/>
      <c r="GAU287" s="735"/>
      <c r="GAV287" s="735"/>
      <c r="GAW287" s="735"/>
      <c r="GAX287" s="735"/>
      <c r="GAY287" s="735"/>
      <c r="GAZ287" s="735"/>
      <c r="GBA287" s="735"/>
      <c r="GBB287" s="735"/>
      <c r="GBC287" s="735"/>
      <c r="GBD287" s="735"/>
      <c r="GBE287" s="735"/>
      <c r="GBF287" s="735"/>
      <c r="GBG287" s="735"/>
      <c r="GBH287" s="735"/>
      <c r="GBI287" s="735"/>
      <c r="GBJ287" s="735"/>
      <c r="GBK287" s="735"/>
      <c r="GBL287" s="735"/>
      <c r="GBM287" s="735"/>
      <c r="GBN287" s="735"/>
      <c r="GBO287" s="735"/>
      <c r="GBP287" s="735"/>
      <c r="GBQ287" s="735"/>
      <c r="GBR287" s="735"/>
      <c r="GBS287" s="735"/>
      <c r="GBT287" s="735"/>
      <c r="GBU287" s="735"/>
      <c r="GBV287" s="735"/>
      <c r="GBW287" s="735"/>
      <c r="GBX287" s="735"/>
      <c r="GBY287" s="735"/>
      <c r="GBZ287" s="735"/>
      <c r="GCA287" s="735"/>
      <c r="GCB287" s="735"/>
      <c r="GCC287" s="735"/>
      <c r="GCD287" s="735"/>
      <c r="GCE287" s="735"/>
      <c r="GCF287" s="735"/>
      <c r="GCG287" s="735"/>
      <c r="GCH287" s="735"/>
      <c r="GCI287" s="735"/>
      <c r="GCJ287" s="735"/>
      <c r="GCK287" s="732"/>
      <c r="GCL287" s="732"/>
      <c r="GCM287" s="732"/>
      <c r="GCN287" s="732"/>
      <c r="GCO287" s="732"/>
      <c r="GCP287" s="732"/>
      <c r="GCQ287" s="732"/>
      <c r="GCR287" s="732"/>
      <c r="GCS287" s="732"/>
      <c r="GCT287" s="732"/>
      <c r="GCU287" s="732"/>
      <c r="GCV287" s="732"/>
      <c r="GCW287" s="732"/>
      <c r="GCX287" s="732"/>
      <c r="GCY287" s="732"/>
      <c r="GCZ287" s="732"/>
      <c r="GDA287" s="732"/>
      <c r="GDB287" s="732"/>
      <c r="GDC287" s="732"/>
      <c r="GDD287" s="732"/>
      <c r="GDE287" s="732"/>
      <c r="GDF287" s="732"/>
      <c r="GDG287" s="732"/>
      <c r="GDH287" s="732"/>
      <c r="GDI287" s="733"/>
      <c r="GDJ287" s="733"/>
      <c r="GDK287" s="733"/>
      <c r="GDL287" s="733"/>
      <c r="GDM287" s="733"/>
      <c r="GDN287" s="732"/>
      <c r="GDO287" s="732"/>
      <c r="GDP287" s="733"/>
      <c r="GDQ287" s="733"/>
      <c r="GDR287" s="732"/>
      <c r="GDS287" s="732"/>
      <c r="GDT287" s="733"/>
      <c r="GDU287" s="733"/>
      <c r="GDV287" s="732"/>
      <c r="GDW287" s="732"/>
      <c r="GDX287" s="732"/>
      <c r="GDY287" s="732"/>
      <c r="GDZ287" s="732"/>
      <c r="GEA287" s="732"/>
      <c r="GEB287" s="732"/>
      <c r="GEC287" s="733"/>
      <c r="GED287" s="733"/>
      <c r="GEE287" s="732"/>
      <c r="GEF287" s="732"/>
      <c r="GEG287" s="733"/>
      <c r="GEH287" s="733"/>
      <c r="GEI287" s="732"/>
      <c r="GEJ287" s="732"/>
      <c r="GEK287" s="732"/>
      <c r="GEL287" s="732"/>
      <c r="GEM287" s="732"/>
      <c r="GEN287" s="731"/>
      <c r="GEO287" s="734"/>
      <c r="GEP287" s="732"/>
      <c r="GEQ287" s="732"/>
      <c r="GER287" s="732"/>
      <c r="GES287" s="732"/>
      <c r="GET287" s="732"/>
      <c r="GEU287" s="732"/>
      <c r="GEV287" s="732"/>
      <c r="GEW287" s="735"/>
      <c r="GEX287" s="735"/>
      <c r="GEY287" s="735"/>
      <c r="GEZ287" s="735"/>
      <c r="GFA287" s="735"/>
      <c r="GFB287" s="735"/>
      <c r="GFC287" s="735"/>
      <c r="GFD287" s="735"/>
      <c r="GFE287" s="735"/>
      <c r="GFF287" s="735"/>
      <c r="GFG287" s="735"/>
      <c r="GFH287" s="735"/>
      <c r="GFI287" s="735"/>
      <c r="GFJ287" s="735"/>
      <c r="GFK287" s="735"/>
      <c r="GFL287" s="735"/>
      <c r="GFM287" s="735"/>
      <c r="GFN287" s="735"/>
      <c r="GFO287" s="735"/>
      <c r="GFP287" s="735"/>
      <c r="GFQ287" s="735"/>
      <c r="GFR287" s="735"/>
      <c r="GFS287" s="735"/>
      <c r="GFT287" s="735"/>
      <c r="GFU287" s="735"/>
      <c r="GFV287" s="735"/>
      <c r="GFW287" s="735"/>
      <c r="GFX287" s="735"/>
      <c r="GFY287" s="735"/>
      <c r="GFZ287" s="735"/>
      <c r="GGA287" s="735"/>
      <c r="GGB287" s="735"/>
      <c r="GGC287" s="735"/>
      <c r="GGD287" s="735"/>
      <c r="GGE287" s="735"/>
      <c r="GGF287" s="735"/>
      <c r="GGG287" s="735"/>
      <c r="GGH287" s="735"/>
      <c r="GGI287" s="735"/>
      <c r="GGJ287" s="735"/>
      <c r="GGK287" s="735"/>
      <c r="GGL287" s="735"/>
      <c r="GGM287" s="735"/>
      <c r="GGN287" s="735"/>
      <c r="GGO287" s="732"/>
      <c r="GGP287" s="732"/>
      <c r="GGQ287" s="732"/>
      <c r="GGR287" s="732"/>
      <c r="GGS287" s="732"/>
      <c r="GGT287" s="732"/>
      <c r="GGU287" s="732"/>
      <c r="GGV287" s="732"/>
      <c r="GGW287" s="732"/>
      <c r="GGX287" s="732"/>
      <c r="GGY287" s="732"/>
      <c r="GGZ287" s="732"/>
      <c r="GHA287" s="732"/>
      <c r="GHB287" s="732"/>
      <c r="GHC287" s="732"/>
      <c r="GHD287" s="732"/>
      <c r="GHE287" s="732"/>
      <c r="GHF287" s="732"/>
      <c r="GHG287" s="732"/>
      <c r="GHH287" s="732"/>
      <c r="GHI287" s="732"/>
      <c r="GHJ287" s="732"/>
      <c r="GHK287" s="732"/>
      <c r="GHL287" s="732"/>
      <c r="GHM287" s="733"/>
      <c r="GHN287" s="733"/>
      <c r="GHO287" s="733"/>
      <c r="GHP287" s="733"/>
      <c r="GHQ287" s="733"/>
      <c r="GHR287" s="732"/>
      <c r="GHS287" s="732"/>
      <c r="GHT287" s="733"/>
      <c r="GHU287" s="733"/>
      <c r="GHV287" s="732"/>
      <c r="GHW287" s="732"/>
      <c r="GHX287" s="733"/>
      <c r="GHY287" s="733"/>
      <c r="GHZ287" s="732"/>
      <c r="GIA287" s="732"/>
      <c r="GIB287" s="732"/>
      <c r="GIC287" s="732"/>
      <c r="GID287" s="732"/>
      <c r="GIE287" s="732"/>
      <c r="GIF287" s="732"/>
      <c r="GIG287" s="733"/>
      <c r="GIH287" s="733"/>
      <c r="GII287" s="732"/>
      <c r="GIJ287" s="732"/>
      <c r="GIK287" s="733"/>
      <c r="GIL287" s="733"/>
      <c r="GIM287" s="732"/>
      <c r="GIN287" s="732"/>
      <c r="GIO287" s="732"/>
      <c r="GIP287" s="732"/>
      <c r="GIQ287" s="732"/>
      <c r="GIR287" s="731"/>
      <c r="GIS287" s="734"/>
      <c r="GIT287" s="732"/>
      <c r="GIU287" s="732"/>
      <c r="GIV287" s="732"/>
      <c r="GIW287" s="732"/>
      <c r="GIX287" s="732"/>
      <c r="GIY287" s="732"/>
      <c r="GIZ287" s="732"/>
      <c r="GJA287" s="735"/>
      <c r="GJB287" s="735"/>
      <c r="GJC287" s="735"/>
      <c r="GJD287" s="735"/>
      <c r="GJE287" s="735"/>
      <c r="GJF287" s="735"/>
      <c r="GJG287" s="735"/>
      <c r="GJH287" s="735"/>
      <c r="GJI287" s="735"/>
      <c r="GJJ287" s="735"/>
      <c r="GJK287" s="735"/>
      <c r="GJL287" s="735"/>
      <c r="GJM287" s="735"/>
      <c r="GJN287" s="735"/>
      <c r="GJO287" s="735"/>
      <c r="GJP287" s="735"/>
      <c r="GJQ287" s="735"/>
      <c r="GJR287" s="735"/>
      <c r="GJS287" s="735"/>
      <c r="GJT287" s="735"/>
      <c r="GJU287" s="735"/>
      <c r="GJV287" s="735"/>
      <c r="GJW287" s="735"/>
      <c r="GJX287" s="735"/>
      <c r="GJY287" s="735"/>
      <c r="GJZ287" s="735"/>
      <c r="GKA287" s="735"/>
      <c r="GKB287" s="735"/>
      <c r="GKC287" s="735"/>
      <c r="GKD287" s="735"/>
      <c r="GKE287" s="735"/>
      <c r="GKF287" s="735"/>
      <c r="GKG287" s="735"/>
      <c r="GKH287" s="735"/>
      <c r="GKI287" s="735"/>
      <c r="GKJ287" s="735"/>
      <c r="GKK287" s="735"/>
      <c r="GKL287" s="735"/>
      <c r="GKM287" s="735"/>
      <c r="GKN287" s="735"/>
      <c r="GKO287" s="735"/>
      <c r="GKP287" s="735"/>
      <c r="GKQ287" s="735"/>
      <c r="GKR287" s="735"/>
      <c r="GKS287" s="732"/>
      <c r="GKT287" s="732"/>
      <c r="GKU287" s="732"/>
      <c r="GKV287" s="732"/>
      <c r="GKW287" s="732"/>
      <c r="GKX287" s="732"/>
      <c r="GKY287" s="732"/>
      <c r="GKZ287" s="732"/>
      <c r="GLA287" s="732"/>
      <c r="GLB287" s="732"/>
      <c r="GLC287" s="732"/>
      <c r="GLD287" s="732"/>
      <c r="GLE287" s="732"/>
      <c r="GLF287" s="732"/>
      <c r="GLG287" s="732"/>
      <c r="GLH287" s="732"/>
      <c r="GLI287" s="732"/>
      <c r="GLJ287" s="732"/>
      <c r="GLK287" s="732"/>
      <c r="GLL287" s="732"/>
      <c r="GLM287" s="732"/>
      <c r="GLN287" s="732"/>
      <c r="GLO287" s="732"/>
      <c r="GLP287" s="732"/>
      <c r="GLQ287" s="733"/>
      <c r="GLR287" s="733"/>
      <c r="GLS287" s="733"/>
      <c r="GLT287" s="733"/>
      <c r="GLU287" s="733"/>
      <c r="GLV287" s="732"/>
      <c r="GLW287" s="732"/>
      <c r="GLX287" s="733"/>
      <c r="GLY287" s="733"/>
      <c r="GLZ287" s="732"/>
      <c r="GMA287" s="732"/>
      <c r="GMB287" s="733"/>
      <c r="GMC287" s="733"/>
      <c r="GMD287" s="732"/>
      <c r="GME287" s="732"/>
      <c r="GMF287" s="732"/>
      <c r="GMG287" s="732"/>
      <c r="GMH287" s="732"/>
      <c r="GMI287" s="732"/>
      <c r="GMJ287" s="732"/>
      <c r="GMK287" s="733"/>
      <c r="GML287" s="733"/>
      <c r="GMM287" s="732"/>
      <c r="GMN287" s="732"/>
      <c r="GMO287" s="733"/>
      <c r="GMP287" s="733"/>
      <c r="GMQ287" s="732"/>
      <c r="GMR287" s="732"/>
      <c r="GMS287" s="732"/>
      <c r="GMT287" s="732"/>
      <c r="GMU287" s="732"/>
      <c r="GMV287" s="731"/>
      <c r="GMW287" s="734"/>
      <c r="GMX287" s="732"/>
      <c r="GMY287" s="732"/>
      <c r="GMZ287" s="732"/>
      <c r="GNA287" s="732"/>
      <c r="GNB287" s="732"/>
      <c r="GNC287" s="732"/>
      <c r="GND287" s="732"/>
      <c r="GNE287" s="735"/>
      <c r="GNF287" s="735"/>
      <c r="GNG287" s="735"/>
      <c r="GNH287" s="735"/>
      <c r="GNI287" s="735"/>
      <c r="GNJ287" s="735"/>
      <c r="GNK287" s="735"/>
      <c r="GNL287" s="735"/>
      <c r="GNM287" s="735"/>
      <c r="GNN287" s="735"/>
      <c r="GNO287" s="735"/>
      <c r="GNP287" s="735"/>
      <c r="GNQ287" s="735"/>
      <c r="GNR287" s="735"/>
      <c r="GNS287" s="735"/>
      <c r="GNT287" s="735"/>
      <c r="GNU287" s="735"/>
      <c r="GNV287" s="735"/>
      <c r="GNW287" s="735"/>
      <c r="GNX287" s="735"/>
      <c r="GNY287" s="735"/>
      <c r="GNZ287" s="735"/>
      <c r="GOA287" s="735"/>
      <c r="GOB287" s="735"/>
      <c r="GOC287" s="735"/>
      <c r="GOD287" s="735"/>
      <c r="GOE287" s="735"/>
      <c r="GOF287" s="735"/>
      <c r="GOG287" s="735"/>
      <c r="GOH287" s="735"/>
      <c r="GOI287" s="735"/>
      <c r="GOJ287" s="735"/>
      <c r="GOK287" s="735"/>
      <c r="GOL287" s="735"/>
      <c r="GOM287" s="735"/>
      <c r="GON287" s="735"/>
      <c r="GOO287" s="735"/>
      <c r="GOP287" s="735"/>
      <c r="GOQ287" s="735"/>
      <c r="GOR287" s="735"/>
      <c r="GOS287" s="735"/>
      <c r="GOT287" s="735"/>
      <c r="GOU287" s="735"/>
      <c r="GOV287" s="735"/>
      <c r="GOW287" s="732"/>
      <c r="GOX287" s="732"/>
      <c r="GOY287" s="732"/>
      <c r="GOZ287" s="732"/>
      <c r="GPA287" s="732"/>
      <c r="GPB287" s="732"/>
      <c r="GPC287" s="732"/>
      <c r="GPD287" s="732"/>
      <c r="GPE287" s="732"/>
      <c r="GPF287" s="732"/>
      <c r="GPG287" s="732"/>
      <c r="GPH287" s="732"/>
      <c r="GPI287" s="732"/>
      <c r="GPJ287" s="732"/>
      <c r="GPK287" s="732"/>
      <c r="GPL287" s="732"/>
      <c r="GPM287" s="732"/>
      <c r="GPN287" s="732"/>
      <c r="GPO287" s="732"/>
      <c r="GPP287" s="732"/>
      <c r="GPQ287" s="732"/>
      <c r="GPR287" s="732"/>
      <c r="GPS287" s="732"/>
      <c r="GPT287" s="732"/>
      <c r="GPU287" s="733"/>
      <c r="GPV287" s="733"/>
      <c r="GPW287" s="733"/>
      <c r="GPX287" s="733"/>
      <c r="GPY287" s="733"/>
      <c r="GPZ287" s="732"/>
      <c r="GQA287" s="732"/>
      <c r="GQB287" s="733"/>
      <c r="GQC287" s="733"/>
      <c r="GQD287" s="732"/>
      <c r="GQE287" s="732"/>
      <c r="GQF287" s="733"/>
      <c r="GQG287" s="733"/>
      <c r="GQH287" s="732"/>
      <c r="GQI287" s="732"/>
      <c r="GQJ287" s="732"/>
      <c r="GQK287" s="732"/>
      <c r="GQL287" s="732"/>
      <c r="GQM287" s="732"/>
      <c r="GQN287" s="732"/>
      <c r="GQO287" s="733"/>
      <c r="GQP287" s="733"/>
      <c r="GQQ287" s="732"/>
      <c r="GQR287" s="732"/>
      <c r="GQS287" s="733"/>
      <c r="GQT287" s="733"/>
      <c r="GQU287" s="732"/>
      <c r="GQV287" s="732"/>
      <c r="GQW287" s="732"/>
      <c r="GQX287" s="732"/>
      <c r="GQY287" s="732"/>
      <c r="GQZ287" s="731"/>
      <c r="GRA287" s="734"/>
      <c r="GRB287" s="732"/>
      <c r="GRC287" s="732"/>
      <c r="GRD287" s="732"/>
      <c r="GRE287" s="732"/>
      <c r="GRF287" s="732"/>
      <c r="GRG287" s="732"/>
      <c r="GRH287" s="732"/>
      <c r="GRI287" s="735"/>
      <c r="GRJ287" s="735"/>
      <c r="GRK287" s="735"/>
      <c r="GRL287" s="735"/>
      <c r="GRM287" s="735"/>
      <c r="GRN287" s="735"/>
      <c r="GRO287" s="735"/>
      <c r="GRP287" s="735"/>
      <c r="GRQ287" s="735"/>
      <c r="GRR287" s="735"/>
      <c r="GRS287" s="735"/>
      <c r="GRT287" s="735"/>
      <c r="GRU287" s="735"/>
      <c r="GRV287" s="735"/>
      <c r="GRW287" s="735"/>
      <c r="GRX287" s="735"/>
      <c r="GRY287" s="735"/>
      <c r="GRZ287" s="735"/>
      <c r="GSA287" s="735"/>
      <c r="GSB287" s="735"/>
      <c r="GSC287" s="735"/>
      <c r="GSD287" s="735"/>
      <c r="GSE287" s="735"/>
      <c r="GSF287" s="735"/>
      <c r="GSG287" s="735"/>
      <c r="GSH287" s="735"/>
      <c r="GSI287" s="735"/>
      <c r="GSJ287" s="735"/>
      <c r="GSK287" s="735"/>
      <c r="GSL287" s="735"/>
      <c r="GSM287" s="735"/>
      <c r="GSN287" s="735"/>
      <c r="GSO287" s="735"/>
      <c r="GSP287" s="735"/>
      <c r="GSQ287" s="735"/>
      <c r="GSR287" s="735"/>
      <c r="GSS287" s="735"/>
      <c r="GST287" s="735"/>
      <c r="GSU287" s="735"/>
      <c r="GSV287" s="735"/>
      <c r="GSW287" s="735"/>
      <c r="GSX287" s="735"/>
      <c r="GSY287" s="735"/>
      <c r="GSZ287" s="735"/>
      <c r="GTA287" s="732"/>
      <c r="GTB287" s="732"/>
      <c r="GTC287" s="732"/>
      <c r="GTD287" s="732"/>
      <c r="GTE287" s="732"/>
      <c r="GTF287" s="732"/>
      <c r="GTG287" s="732"/>
      <c r="GTH287" s="732"/>
      <c r="GTI287" s="732"/>
      <c r="GTJ287" s="732"/>
      <c r="GTK287" s="732"/>
      <c r="GTL287" s="732"/>
      <c r="GTM287" s="732"/>
      <c r="GTN287" s="732"/>
      <c r="GTO287" s="732"/>
      <c r="GTP287" s="732"/>
      <c r="GTQ287" s="732"/>
      <c r="GTR287" s="732"/>
      <c r="GTS287" s="732"/>
      <c r="GTT287" s="732"/>
      <c r="GTU287" s="732"/>
      <c r="GTV287" s="732"/>
      <c r="GTW287" s="732"/>
      <c r="GTX287" s="732"/>
      <c r="GTY287" s="733"/>
      <c r="GTZ287" s="733"/>
      <c r="GUA287" s="733"/>
      <c r="GUB287" s="733"/>
      <c r="GUC287" s="733"/>
      <c r="GUD287" s="732"/>
      <c r="GUE287" s="732"/>
      <c r="GUF287" s="733"/>
      <c r="GUG287" s="733"/>
      <c r="GUH287" s="732"/>
      <c r="GUI287" s="732"/>
      <c r="GUJ287" s="733"/>
      <c r="GUK287" s="733"/>
      <c r="GUL287" s="732"/>
      <c r="GUM287" s="732"/>
      <c r="GUN287" s="732"/>
      <c r="GUO287" s="732"/>
      <c r="GUP287" s="732"/>
      <c r="GUQ287" s="732"/>
      <c r="GUR287" s="732"/>
      <c r="GUS287" s="733"/>
      <c r="GUT287" s="733"/>
      <c r="GUU287" s="732"/>
      <c r="GUV287" s="732"/>
      <c r="GUW287" s="733"/>
      <c r="GUX287" s="733"/>
      <c r="GUY287" s="732"/>
      <c r="GUZ287" s="732"/>
      <c r="GVA287" s="732"/>
      <c r="GVB287" s="732"/>
      <c r="GVC287" s="732"/>
      <c r="GVD287" s="731"/>
      <c r="GVE287" s="734"/>
      <c r="GVF287" s="732"/>
      <c r="GVG287" s="732"/>
      <c r="GVH287" s="732"/>
      <c r="GVI287" s="732"/>
      <c r="GVJ287" s="732"/>
      <c r="GVK287" s="732"/>
      <c r="GVL287" s="732"/>
      <c r="GVM287" s="735"/>
      <c r="GVN287" s="735"/>
      <c r="GVO287" s="735"/>
      <c r="GVP287" s="735"/>
      <c r="GVQ287" s="735"/>
      <c r="GVR287" s="735"/>
      <c r="GVS287" s="735"/>
      <c r="GVT287" s="735"/>
      <c r="GVU287" s="735"/>
      <c r="GVV287" s="735"/>
      <c r="GVW287" s="735"/>
      <c r="GVX287" s="735"/>
      <c r="GVY287" s="735"/>
      <c r="GVZ287" s="735"/>
      <c r="GWA287" s="735"/>
      <c r="GWB287" s="735"/>
      <c r="GWC287" s="735"/>
      <c r="GWD287" s="735"/>
      <c r="GWE287" s="735"/>
      <c r="GWF287" s="735"/>
      <c r="GWG287" s="735"/>
      <c r="GWH287" s="735"/>
      <c r="GWI287" s="735"/>
      <c r="GWJ287" s="735"/>
      <c r="GWK287" s="735"/>
      <c r="GWL287" s="735"/>
      <c r="GWM287" s="735"/>
      <c r="GWN287" s="735"/>
      <c r="GWO287" s="735"/>
      <c r="GWP287" s="735"/>
      <c r="GWQ287" s="735"/>
      <c r="GWR287" s="735"/>
      <c r="GWS287" s="735"/>
      <c r="GWT287" s="735"/>
      <c r="GWU287" s="735"/>
      <c r="GWV287" s="735"/>
      <c r="GWW287" s="735"/>
      <c r="GWX287" s="735"/>
      <c r="GWY287" s="735"/>
      <c r="GWZ287" s="735"/>
      <c r="GXA287" s="735"/>
      <c r="GXB287" s="735"/>
      <c r="GXC287" s="735"/>
      <c r="GXD287" s="735"/>
      <c r="GXE287" s="732"/>
      <c r="GXF287" s="732"/>
      <c r="GXG287" s="732"/>
      <c r="GXH287" s="732"/>
      <c r="GXI287" s="732"/>
      <c r="GXJ287" s="732"/>
      <c r="GXK287" s="732"/>
      <c r="GXL287" s="732"/>
      <c r="GXM287" s="732"/>
      <c r="GXN287" s="732"/>
      <c r="GXO287" s="732"/>
      <c r="GXP287" s="732"/>
      <c r="GXQ287" s="732"/>
      <c r="GXR287" s="732"/>
      <c r="GXS287" s="732"/>
      <c r="GXT287" s="732"/>
      <c r="GXU287" s="732"/>
      <c r="GXV287" s="732"/>
      <c r="GXW287" s="732"/>
      <c r="GXX287" s="732"/>
      <c r="GXY287" s="732"/>
      <c r="GXZ287" s="732"/>
      <c r="GYA287" s="732"/>
      <c r="GYB287" s="732"/>
      <c r="GYC287" s="733"/>
      <c r="GYD287" s="733"/>
      <c r="GYE287" s="733"/>
      <c r="GYF287" s="733"/>
      <c r="GYG287" s="733"/>
      <c r="GYH287" s="732"/>
      <c r="GYI287" s="732"/>
      <c r="GYJ287" s="733"/>
      <c r="GYK287" s="733"/>
      <c r="GYL287" s="732"/>
      <c r="GYM287" s="732"/>
      <c r="GYN287" s="733"/>
      <c r="GYO287" s="733"/>
      <c r="GYP287" s="732"/>
      <c r="GYQ287" s="732"/>
      <c r="GYR287" s="732"/>
      <c r="GYS287" s="732"/>
      <c r="GYT287" s="732"/>
      <c r="GYU287" s="732"/>
      <c r="GYV287" s="732"/>
      <c r="GYW287" s="733"/>
      <c r="GYX287" s="733"/>
      <c r="GYY287" s="732"/>
      <c r="GYZ287" s="732"/>
      <c r="GZA287" s="733"/>
      <c r="GZB287" s="733"/>
      <c r="GZC287" s="732"/>
      <c r="GZD287" s="732"/>
      <c r="GZE287" s="732"/>
      <c r="GZF287" s="732"/>
      <c r="GZG287" s="732"/>
      <c r="GZH287" s="731"/>
      <c r="GZI287" s="734"/>
      <c r="GZJ287" s="732"/>
      <c r="GZK287" s="732"/>
      <c r="GZL287" s="732"/>
      <c r="GZM287" s="732"/>
      <c r="GZN287" s="732"/>
      <c r="GZO287" s="732"/>
      <c r="GZP287" s="732"/>
      <c r="GZQ287" s="735"/>
      <c r="GZR287" s="735"/>
      <c r="GZS287" s="735"/>
      <c r="GZT287" s="735"/>
      <c r="GZU287" s="735"/>
      <c r="GZV287" s="735"/>
      <c r="GZW287" s="735"/>
      <c r="GZX287" s="735"/>
      <c r="GZY287" s="735"/>
      <c r="GZZ287" s="735"/>
      <c r="HAA287" s="735"/>
      <c r="HAB287" s="735"/>
      <c r="HAC287" s="735"/>
      <c r="HAD287" s="735"/>
      <c r="HAE287" s="735"/>
      <c r="HAF287" s="735"/>
      <c r="HAG287" s="735"/>
      <c r="HAH287" s="735"/>
      <c r="HAI287" s="735"/>
      <c r="HAJ287" s="735"/>
      <c r="HAK287" s="735"/>
      <c r="HAL287" s="735"/>
      <c r="HAM287" s="735"/>
      <c r="HAN287" s="735"/>
      <c r="HAO287" s="735"/>
      <c r="HAP287" s="735"/>
      <c r="HAQ287" s="735"/>
      <c r="HAR287" s="735"/>
      <c r="HAS287" s="735"/>
      <c r="HAT287" s="735"/>
      <c r="HAU287" s="735"/>
      <c r="HAV287" s="735"/>
      <c r="HAW287" s="735"/>
      <c r="HAX287" s="735"/>
      <c r="HAY287" s="735"/>
      <c r="HAZ287" s="735"/>
      <c r="HBA287" s="735"/>
      <c r="HBB287" s="735"/>
      <c r="HBC287" s="735"/>
      <c r="HBD287" s="735"/>
      <c r="HBE287" s="735"/>
      <c r="HBF287" s="735"/>
      <c r="HBG287" s="735"/>
      <c r="HBH287" s="735"/>
      <c r="HBI287" s="732"/>
      <c r="HBJ287" s="732"/>
      <c r="HBK287" s="732"/>
      <c r="HBL287" s="732"/>
      <c r="HBM287" s="732"/>
      <c r="HBN287" s="732"/>
      <c r="HBO287" s="732"/>
      <c r="HBP287" s="732"/>
      <c r="HBQ287" s="732"/>
      <c r="HBR287" s="732"/>
      <c r="HBS287" s="732"/>
      <c r="HBT287" s="732"/>
      <c r="HBU287" s="732"/>
      <c r="HBV287" s="732"/>
      <c r="HBW287" s="732"/>
      <c r="HBX287" s="732"/>
      <c r="HBY287" s="732"/>
      <c r="HBZ287" s="732"/>
      <c r="HCA287" s="732"/>
      <c r="HCB287" s="732"/>
      <c r="HCC287" s="732"/>
      <c r="HCD287" s="732"/>
      <c r="HCE287" s="732"/>
      <c r="HCF287" s="732"/>
      <c r="HCG287" s="733"/>
      <c r="HCH287" s="733"/>
      <c r="HCI287" s="733"/>
      <c r="HCJ287" s="733"/>
      <c r="HCK287" s="733"/>
      <c r="HCL287" s="732"/>
      <c r="HCM287" s="732"/>
      <c r="HCN287" s="733"/>
      <c r="HCO287" s="733"/>
      <c r="HCP287" s="732"/>
      <c r="HCQ287" s="732"/>
      <c r="HCR287" s="733"/>
      <c r="HCS287" s="733"/>
      <c r="HCT287" s="732"/>
      <c r="HCU287" s="732"/>
      <c r="HCV287" s="732"/>
      <c r="HCW287" s="732"/>
      <c r="HCX287" s="732"/>
      <c r="HCY287" s="732"/>
      <c r="HCZ287" s="732"/>
      <c r="HDA287" s="733"/>
      <c r="HDB287" s="733"/>
      <c r="HDC287" s="732"/>
      <c r="HDD287" s="732"/>
      <c r="HDE287" s="733"/>
      <c r="HDF287" s="733"/>
      <c r="HDG287" s="732"/>
      <c r="HDH287" s="732"/>
      <c r="HDI287" s="732"/>
      <c r="HDJ287" s="732"/>
      <c r="HDK287" s="732"/>
      <c r="HDL287" s="731"/>
      <c r="HDM287" s="734"/>
      <c r="HDN287" s="732"/>
      <c r="HDO287" s="732"/>
      <c r="HDP287" s="732"/>
      <c r="HDQ287" s="732"/>
      <c r="HDR287" s="732"/>
      <c r="HDS287" s="732"/>
      <c r="HDT287" s="732"/>
      <c r="HDU287" s="735"/>
      <c r="HDV287" s="735"/>
      <c r="HDW287" s="735"/>
      <c r="HDX287" s="735"/>
      <c r="HDY287" s="735"/>
      <c r="HDZ287" s="735"/>
      <c r="HEA287" s="735"/>
      <c r="HEB287" s="735"/>
      <c r="HEC287" s="735"/>
      <c r="HED287" s="735"/>
      <c r="HEE287" s="735"/>
      <c r="HEF287" s="735"/>
      <c r="HEG287" s="735"/>
      <c r="HEH287" s="735"/>
      <c r="HEI287" s="735"/>
      <c r="HEJ287" s="735"/>
      <c r="HEK287" s="735"/>
      <c r="HEL287" s="735"/>
      <c r="HEM287" s="735"/>
      <c r="HEN287" s="735"/>
      <c r="HEO287" s="735"/>
      <c r="HEP287" s="735"/>
      <c r="HEQ287" s="735"/>
      <c r="HER287" s="735"/>
      <c r="HES287" s="735"/>
      <c r="HET287" s="735"/>
      <c r="HEU287" s="735"/>
      <c r="HEV287" s="735"/>
      <c r="HEW287" s="735"/>
      <c r="HEX287" s="735"/>
      <c r="HEY287" s="735"/>
      <c r="HEZ287" s="735"/>
      <c r="HFA287" s="735"/>
      <c r="HFB287" s="735"/>
      <c r="HFC287" s="735"/>
      <c r="HFD287" s="735"/>
      <c r="HFE287" s="735"/>
      <c r="HFF287" s="735"/>
      <c r="HFG287" s="735"/>
      <c r="HFH287" s="735"/>
      <c r="HFI287" s="735"/>
      <c r="HFJ287" s="735"/>
      <c r="HFK287" s="735"/>
      <c r="HFL287" s="735"/>
      <c r="HFM287" s="732"/>
      <c r="HFN287" s="732"/>
      <c r="HFO287" s="732"/>
      <c r="HFP287" s="732"/>
      <c r="HFQ287" s="732"/>
      <c r="HFR287" s="732"/>
      <c r="HFS287" s="732"/>
      <c r="HFT287" s="732"/>
      <c r="HFU287" s="732"/>
      <c r="HFV287" s="732"/>
      <c r="HFW287" s="732"/>
      <c r="HFX287" s="732"/>
      <c r="HFY287" s="732"/>
      <c r="HFZ287" s="732"/>
      <c r="HGA287" s="732"/>
      <c r="HGB287" s="732"/>
      <c r="HGC287" s="732"/>
      <c r="HGD287" s="732"/>
      <c r="HGE287" s="732"/>
      <c r="HGF287" s="732"/>
      <c r="HGG287" s="732"/>
      <c r="HGH287" s="732"/>
      <c r="HGI287" s="732"/>
      <c r="HGJ287" s="732"/>
      <c r="HGK287" s="733"/>
      <c r="HGL287" s="733"/>
      <c r="HGM287" s="733"/>
      <c r="HGN287" s="733"/>
      <c r="HGO287" s="733"/>
      <c r="HGP287" s="732"/>
      <c r="HGQ287" s="732"/>
      <c r="HGR287" s="733"/>
      <c r="HGS287" s="733"/>
      <c r="HGT287" s="732"/>
      <c r="HGU287" s="732"/>
      <c r="HGV287" s="733"/>
      <c r="HGW287" s="733"/>
      <c r="HGX287" s="732"/>
      <c r="HGY287" s="732"/>
      <c r="HGZ287" s="732"/>
      <c r="HHA287" s="732"/>
      <c r="HHB287" s="732"/>
      <c r="HHC287" s="732"/>
      <c r="HHD287" s="732"/>
      <c r="HHE287" s="733"/>
      <c r="HHF287" s="733"/>
      <c r="HHG287" s="732"/>
      <c r="HHH287" s="732"/>
      <c r="HHI287" s="733"/>
      <c r="HHJ287" s="733"/>
      <c r="HHK287" s="732"/>
      <c r="HHL287" s="732"/>
      <c r="HHM287" s="732"/>
      <c r="HHN287" s="732"/>
      <c r="HHO287" s="732"/>
      <c r="HHP287" s="731"/>
      <c r="HHQ287" s="734"/>
      <c r="HHR287" s="732"/>
      <c r="HHS287" s="732"/>
      <c r="HHT287" s="732"/>
      <c r="HHU287" s="732"/>
      <c r="HHV287" s="732"/>
      <c r="HHW287" s="732"/>
      <c r="HHX287" s="732"/>
      <c r="HHY287" s="735"/>
      <c r="HHZ287" s="735"/>
      <c r="HIA287" s="735"/>
      <c r="HIB287" s="735"/>
      <c r="HIC287" s="735"/>
      <c r="HID287" s="735"/>
      <c r="HIE287" s="735"/>
      <c r="HIF287" s="735"/>
      <c r="HIG287" s="735"/>
      <c r="HIH287" s="735"/>
      <c r="HII287" s="735"/>
      <c r="HIJ287" s="735"/>
      <c r="HIK287" s="735"/>
      <c r="HIL287" s="735"/>
      <c r="HIM287" s="735"/>
      <c r="HIN287" s="735"/>
      <c r="HIO287" s="735"/>
      <c r="HIP287" s="735"/>
      <c r="HIQ287" s="735"/>
      <c r="HIR287" s="735"/>
      <c r="HIS287" s="735"/>
      <c r="HIT287" s="735"/>
      <c r="HIU287" s="735"/>
      <c r="HIV287" s="735"/>
      <c r="HIW287" s="735"/>
      <c r="HIX287" s="735"/>
      <c r="HIY287" s="735"/>
      <c r="HIZ287" s="735"/>
      <c r="HJA287" s="735"/>
      <c r="HJB287" s="735"/>
      <c r="HJC287" s="735"/>
      <c r="HJD287" s="735"/>
      <c r="HJE287" s="735"/>
      <c r="HJF287" s="735"/>
      <c r="HJG287" s="735"/>
      <c r="HJH287" s="735"/>
      <c r="HJI287" s="735"/>
      <c r="HJJ287" s="735"/>
      <c r="HJK287" s="735"/>
      <c r="HJL287" s="735"/>
      <c r="HJM287" s="735"/>
      <c r="HJN287" s="735"/>
      <c r="HJO287" s="735"/>
      <c r="HJP287" s="735"/>
      <c r="HJQ287" s="732"/>
      <c r="HJR287" s="732"/>
      <c r="HJS287" s="732"/>
      <c r="HJT287" s="732"/>
      <c r="HJU287" s="732"/>
      <c r="HJV287" s="732"/>
      <c r="HJW287" s="732"/>
      <c r="HJX287" s="732"/>
      <c r="HJY287" s="732"/>
      <c r="HJZ287" s="732"/>
      <c r="HKA287" s="732"/>
      <c r="HKB287" s="732"/>
      <c r="HKC287" s="732"/>
      <c r="HKD287" s="732"/>
      <c r="HKE287" s="732"/>
      <c r="HKF287" s="732"/>
      <c r="HKG287" s="732"/>
      <c r="HKH287" s="732"/>
      <c r="HKI287" s="732"/>
      <c r="HKJ287" s="732"/>
      <c r="HKK287" s="732"/>
      <c r="HKL287" s="732"/>
      <c r="HKM287" s="732"/>
      <c r="HKN287" s="732"/>
      <c r="HKO287" s="733"/>
      <c r="HKP287" s="733"/>
      <c r="HKQ287" s="733"/>
      <c r="HKR287" s="733"/>
      <c r="HKS287" s="733"/>
      <c r="HKT287" s="732"/>
      <c r="HKU287" s="732"/>
      <c r="HKV287" s="733"/>
      <c r="HKW287" s="733"/>
      <c r="HKX287" s="732"/>
      <c r="HKY287" s="732"/>
      <c r="HKZ287" s="733"/>
      <c r="HLA287" s="733"/>
      <c r="HLB287" s="732"/>
      <c r="HLC287" s="732"/>
      <c r="HLD287" s="732"/>
      <c r="HLE287" s="732"/>
      <c r="HLF287" s="732"/>
      <c r="HLG287" s="732"/>
      <c r="HLH287" s="732"/>
      <c r="HLI287" s="733"/>
      <c r="HLJ287" s="733"/>
      <c r="HLK287" s="732"/>
      <c r="HLL287" s="732"/>
      <c r="HLM287" s="733"/>
      <c r="HLN287" s="733"/>
      <c r="HLO287" s="732"/>
      <c r="HLP287" s="732"/>
      <c r="HLQ287" s="732"/>
      <c r="HLR287" s="732"/>
      <c r="HLS287" s="732"/>
      <c r="HLT287" s="731"/>
      <c r="HLU287" s="734"/>
      <c r="HLV287" s="732"/>
      <c r="HLW287" s="732"/>
      <c r="HLX287" s="732"/>
      <c r="HLY287" s="732"/>
      <c r="HLZ287" s="732"/>
      <c r="HMA287" s="732"/>
      <c r="HMB287" s="732"/>
      <c r="HMC287" s="735"/>
      <c r="HMD287" s="735"/>
      <c r="HME287" s="735"/>
      <c r="HMF287" s="735"/>
      <c r="HMG287" s="735"/>
      <c r="HMH287" s="735"/>
      <c r="HMI287" s="735"/>
      <c r="HMJ287" s="735"/>
      <c r="HMK287" s="735"/>
      <c r="HML287" s="735"/>
      <c r="HMM287" s="735"/>
      <c r="HMN287" s="735"/>
      <c r="HMO287" s="735"/>
      <c r="HMP287" s="735"/>
      <c r="HMQ287" s="735"/>
      <c r="HMR287" s="735"/>
      <c r="HMS287" s="735"/>
      <c r="HMT287" s="735"/>
      <c r="HMU287" s="735"/>
      <c r="HMV287" s="735"/>
      <c r="HMW287" s="735"/>
      <c r="HMX287" s="735"/>
      <c r="HMY287" s="735"/>
      <c r="HMZ287" s="735"/>
      <c r="HNA287" s="735"/>
      <c r="HNB287" s="735"/>
      <c r="HNC287" s="735"/>
      <c r="HND287" s="735"/>
      <c r="HNE287" s="735"/>
      <c r="HNF287" s="735"/>
      <c r="HNG287" s="735"/>
      <c r="HNH287" s="735"/>
      <c r="HNI287" s="735"/>
      <c r="HNJ287" s="735"/>
      <c r="HNK287" s="735"/>
      <c r="HNL287" s="735"/>
      <c r="HNM287" s="735"/>
      <c r="HNN287" s="735"/>
      <c r="HNO287" s="735"/>
      <c r="HNP287" s="735"/>
      <c r="HNQ287" s="735"/>
      <c r="HNR287" s="735"/>
      <c r="HNS287" s="735"/>
      <c r="HNT287" s="735"/>
      <c r="HNU287" s="732"/>
      <c r="HNV287" s="732"/>
      <c r="HNW287" s="732"/>
      <c r="HNX287" s="732"/>
      <c r="HNY287" s="732"/>
      <c r="HNZ287" s="732"/>
      <c r="HOA287" s="732"/>
      <c r="HOB287" s="732"/>
      <c r="HOC287" s="732"/>
      <c r="HOD287" s="732"/>
      <c r="HOE287" s="732"/>
      <c r="HOF287" s="732"/>
      <c r="HOG287" s="732"/>
      <c r="HOH287" s="732"/>
      <c r="HOI287" s="732"/>
      <c r="HOJ287" s="732"/>
      <c r="HOK287" s="732"/>
      <c r="HOL287" s="732"/>
      <c r="HOM287" s="732"/>
      <c r="HON287" s="732"/>
      <c r="HOO287" s="732"/>
      <c r="HOP287" s="732"/>
      <c r="HOQ287" s="732"/>
      <c r="HOR287" s="732"/>
      <c r="HOS287" s="733"/>
      <c r="HOT287" s="733"/>
      <c r="HOU287" s="733"/>
      <c r="HOV287" s="733"/>
      <c r="HOW287" s="733"/>
      <c r="HOX287" s="732"/>
      <c r="HOY287" s="732"/>
      <c r="HOZ287" s="733"/>
      <c r="HPA287" s="733"/>
      <c r="HPB287" s="732"/>
      <c r="HPC287" s="732"/>
      <c r="HPD287" s="733"/>
      <c r="HPE287" s="733"/>
      <c r="HPF287" s="732"/>
      <c r="HPG287" s="732"/>
      <c r="HPH287" s="732"/>
      <c r="HPI287" s="732"/>
      <c r="HPJ287" s="732"/>
      <c r="HPK287" s="732"/>
      <c r="HPL287" s="732"/>
      <c r="HPM287" s="733"/>
      <c r="HPN287" s="733"/>
      <c r="HPO287" s="732"/>
      <c r="HPP287" s="732"/>
      <c r="HPQ287" s="733"/>
      <c r="HPR287" s="733"/>
      <c r="HPS287" s="732"/>
      <c r="HPT287" s="732"/>
      <c r="HPU287" s="732"/>
      <c r="HPV287" s="732"/>
      <c r="HPW287" s="732"/>
      <c r="HPX287" s="731"/>
      <c r="HPY287" s="734"/>
      <c r="HPZ287" s="732"/>
      <c r="HQA287" s="732"/>
      <c r="HQB287" s="732"/>
      <c r="HQC287" s="732"/>
      <c r="HQD287" s="732"/>
      <c r="HQE287" s="732"/>
      <c r="HQF287" s="732"/>
      <c r="HQG287" s="735"/>
      <c r="HQH287" s="735"/>
      <c r="HQI287" s="735"/>
      <c r="HQJ287" s="735"/>
      <c r="HQK287" s="735"/>
      <c r="HQL287" s="735"/>
      <c r="HQM287" s="735"/>
      <c r="HQN287" s="735"/>
      <c r="HQO287" s="735"/>
      <c r="HQP287" s="735"/>
      <c r="HQQ287" s="735"/>
      <c r="HQR287" s="735"/>
      <c r="HQS287" s="735"/>
      <c r="HQT287" s="735"/>
      <c r="HQU287" s="735"/>
      <c r="HQV287" s="735"/>
      <c r="HQW287" s="735"/>
      <c r="HQX287" s="735"/>
      <c r="HQY287" s="735"/>
      <c r="HQZ287" s="735"/>
      <c r="HRA287" s="735"/>
      <c r="HRB287" s="735"/>
      <c r="HRC287" s="735"/>
      <c r="HRD287" s="735"/>
      <c r="HRE287" s="735"/>
      <c r="HRF287" s="735"/>
      <c r="HRG287" s="735"/>
      <c r="HRH287" s="735"/>
      <c r="HRI287" s="735"/>
      <c r="HRJ287" s="735"/>
      <c r="HRK287" s="735"/>
      <c r="HRL287" s="735"/>
      <c r="HRM287" s="735"/>
      <c r="HRN287" s="735"/>
      <c r="HRO287" s="735"/>
      <c r="HRP287" s="735"/>
      <c r="HRQ287" s="735"/>
      <c r="HRR287" s="735"/>
      <c r="HRS287" s="735"/>
      <c r="HRT287" s="735"/>
      <c r="HRU287" s="735"/>
      <c r="HRV287" s="735"/>
      <c r="HRW287" s="735"/>
      <c r="HRX287" s="735"/>
      <c r="HRY287" s="732"/>
      <c r="HRZ287" s="732"/>
      <c r="HSA287" s="732"/>
      <c r="HSB287" s="732"/>
      <c r="HSC287" s="732"/>
      <c r="HSD287" s="732"/>
      <c r="HSE287" s="732"/>
      <c r="HSF287" s="732"/>
      <c r="HSG287" s="732"/>
      <c r="HSH287" s="732"/>
      <c r="HSI287" s="732"/>
      <c r="HSJ287" s="732"/>
      <c r="HSK287" s="732"/>
      <c r="HSL287" s="732"/>
      <c r="HSM287" s="732"/>
      <c r="HSN287" s="732"/>
      <c r="HSO287" s="732"/>
      <c r="HSP287" s="732"/>
      <c r="HSQ287" s="732"/>
      <c r="HSR287" s="732"/>
      <c r="HSS287" s="732"/>
      <c r="HST287" s="732"/>
      <c r="HSU287" s="732"/>
      <c r="HSV287" s="732"/>
      <c r="HSW287" s="733"/>
      <c r="HSX287" s="733"/>
      <c r="HSY287" s="733"/>
      <c r="HSZ287" s="733"/>
      <c r="HTA287" s="733"/>
      <c r="HTB287" s="732"/>
      <c r="HTC287" s="732"/>
      <c r="HTD287" s="733"/>
      <c r="HTE287" s="733"/>
      <c r="HTF287" s="732"/>
      <c r="HTG287" s="732"/>
      <c r="HTH287" s="733"/>
      <c r="HTI287" s="733"/>
      <c r="HTJ287" s="732"/>
      <c r="HTK287" s="732"/>
      <c r="HTL287" s="732"/>
      <c r="HTM287" s="732"/>
      <c r="HTN287" s="732"/>
      <c r="HTO287" s="732"/>
      <c r="HTP287" s="732"/>
      <c r="HTQ287" s="733"/>
      <c r="HTR287" s="733"/>
      <c r="HTS287" s="732"/>
      <c r="HTT287" s="732"/>
      <c r="HTU287" s="733"/>
      <c r="HTV287" s="733"/>
      <c r="HTW287" s="732"/>
      <c r="HTX287" s="732"/>
      <c r="HTY287" s="732"/>
      <c r="HTZ287" s="732"/>
      <c r="HUA287" s="732"/>
      <c r="HUB287" s="731"/>
      <c r="HUC287" s="734"/>
      <c r="HUD287" s="732"/>
      <c r="HUE287" s="732"/>
      <c r="HUF287" s="732"/>
      <c r="HUG287" s="732"/>
      <c r="HUH287" s="732"/>
      <c r="HUI287" s="732"/>
      <c r="HUJ287" s="732"/>
      <c r="HUK287" s="735"/>
      <c r="HUL287" s="735"/>
      <c r="HUM287" s="735"/>
      <c r="HUN287" s="735"/>
      <c r="HUO287" s="735"/>
      <c r="HUP287" s="735"/>
      <c r="HUQ287" s="735"/>
      <c r="HUR287" s="735"/>
      <c r="HUS287" s="735"/>
      <c r="HUT287" s="735"/>
      <c r="HUU287" s="735"/>
      <c r="HUV287" s="735"/>
      <c r="HUW287" s="735"/>
      <c r="HUX287" s="735"/>
      <c r="HUY287" s="735"/>
      <c r="HUZ287" s="735"/>
      <c r="HVA287" s="735"/>
      <c r="HVB287" s="735"/>
      <c r="HVC287" s="735"/>
      <c r="HVD287" s="735"/>
      <c r="HVE287" s="735"/>
      <c r="HVF287" s="735"/>
      <c r="HVG287" s="735"/>
      <c r="HVH287" s="735"/>
      <c r="HVI287" s="735"/>
      <c r="HVJ287" s="735"/>
      <c r="HVK287" s="735"/>
      <c r="HVL287" s="735"/>
      <c r="HVM287" s="735"/>
      <c r="HVN287" s="735"/>
      <c r="HVO287" s="735"/>
      <c r="HVP287" s="735"/>
      <c r="HVQ287" s="735"/>
      <c r="HVR287" s="735"/>
      <c r="HVS287" s="735"/>
      <c r="HVT287" s="735"/>
      <c r="HVU287" s="735"/>
      <c r="HVV287" s="735"/>
      <c r="HVW287" s="735"/>
      <c r="HVX287" s="735"/>
      <c r="HVY287" s="735"/>
      <c r="HVZ287" s="735"/>
      <c r="HWA287" s="735"/>
      <c r="HWB287" s="735"/>
      <c r="HWC287" s="732"/>
      <c r="HWD287" s="732"/>
      <c r="HWE287" s="732"/>
      <c r="HWF287" s="732"/>
      <c r="HWG287" s="732"/>
      <c r="HWH287" s="732"/>
      <c r="HWI287" s="732"/>
      <c r="HWJ287" s="732"/>
      <c r="HWK287" s="732"/>
      <c r="HWL287" s="732"/>
      <c r="HWM287" s="732"/>
      <c r="HWN287" s="732"/>
      <c r="HWO287" s="732"/>
      <c r="HWP287" s="732"/>
      <c r="HWQ287" s="732"/>
      <c r="HWR287" s="732"/>
      <c r="HWS287" s="732"/>
      <c r="HWT287" s="732"/>
      <c r="HWU287" s="732"/>
      <c r="HWV287" s="732"/>
      <c r="HWW287" s="732"/>
      <c r="HWX287" s="732"/>
      <c r="HWY287" s="732"/>
      <c r="HWZ287" s="732"/>
      <c r="HXA287" s="733"/>
      <c r="HXB287" s="733"/>
      <c r="HXC287" s="733"/>
      <c r="HXD287" s="733"/>
      <c r="HXE287" s="733"/>
      <c r="HXF287" s="732"/>
      <c r="HXG287" s="732"/>
      <c r="HXH287" s="733"/>
      <c r="HXI287" s="733"/>
      <c r="HXJ287" s="732"/>
      <c r="HXK287" s="732"/>
      <c r="HXL287" s="733"/>
      <c r="HXM287" s="733"/>
      <c r="HXN287" s="732"/>
      <c r="HXO287" s="732"/>
      <c r="HXP287" s="732"/>
      <c r="HXQ287" s="732"/>
      <c r="HXR287" s="732"/>
      <c r="HXS287" s="732"/>
      <c r="HXT287" s="732"/>
      <c r="HXU287" s="733"/>
      <c r="HXV287" s="733"/>
      <c r="HXW287" s="732"/>
      <c r="HXX287" s="732"/>
      <c r="HXY287" s="733"/>
      <c r="HXZ287" s="733"/>
      <c r="HYA287" s="732"/>
      <c r="HYB287" s="732"/>
      <c r="HYC287" s="732"/>
      <c r="HYD287" s="732"/>
      <c r="HYE287" s="732"/>
      <c r="HYF287" s="731"/>
      <c r="HYG287" s="734"/>
      <c r="HYH287" s="732"/>
      <c r="HYI287" s="732"/>
      <c r="HYJ287" s="732"/>
      <c r="HYK287" s="732"/>
      <c r="HYL287" s="732"/>
      <c r="HYM287" s="732"/>
      <c r="HYN287" s="732"/>
      <c r="HYO287" s="735"/>
      <c r="HYP287" s="735"/>
      <c r="HYQ287" s="735"/>
      <c r="HYR287" s="735"/>
      <c r="HYS287" s="735"/>
      <c r="HYT287" s="735"/>
      <c r="HYU287" s="735"/>
      <c r="HYV287" s="735"/>
      <c r="HYW287" s="735"/>
      <c r="HYX287" s="735"/>
      <c r="HYY287" s="735"/>
      <c r="HYZ287" s="735"/>
      <c r="HZA287" s="735"/>
      <c r="HZB287" s="735"/>
      <c r="HZC287" s="735"/>
      <c r="HZD287" s="735"/>
      <c r="HZE287" s="735"/>
      <c r="HZF287" s="735"/>
      <c r="HZG287" s="735"/>
      <c r="HZH287" s="735"/>
      <c r="HZI287" s="735"/>
      <c r="HZJ287" s="735"/>
      <c r="HZK287" s="735"/>
      <c r="HZL287" s="735"/>
      <c r="HZM287" s="735"/>
      <c r="HZN287" s="735"/>
      <c r="HZO287" s="735"/>
      <c r="HZP287" s="735"/>
      <c r="HZQ287" s="735"/>
      <c r="HZR287" s="735"/>
      <c r="HZS287" s="735"/>
      <c r="HZT287" s="735"/>
      <c r="HZU287" s="735"/>
      <c r="HZV287" s="735"/>
      <c r="HZW287" s="735"/>
      <c r="HZX287" s="735"/>
      <c r="HZY287" s="735"/>
      <c r="HZZ287" s="735"/>
      <c r="IAA287" s="735"/>
      <c r="IAB287" s="735"/>
      <c r="IAC287" s="735"/>
      <c r="IAD287" s="735"/>
      <c r="IAE287" s="735"/>
      <c r="IAF287" s="735"/>
      <c r="IAG287" s="732"/>
      <c r="IAH287" s="732"/>
      <c r="IAI287" s="732"/>
      <c r="IAJ287" s="732"/>
      <c r="IAK287" s="732"/>
      <c r="IAL287" s="732"/>
      <c r="IAM287" s="732"/>
      <c r="IAN287" s="732"/>
      <c r="IAO287" s="732"/>
      <c r="IAP287" s="732"/>
      <c r="IAQ287" s="732"/>
      <c r="IAR287" s="732"/>
      <c r="IAS287" s="732"/>
      <c r="IAT287" s="732"/>
      <c r="IAU287" s="732"/>
      <c r="IAV287" s="732"/>
      <c r="IAW287" s="732"/>
      <c r="IAX287" s="732"/>
      <c r="IAY287" s="732"/>
      <c r="IAZ287" s="732"/>
      <c r="IBA287" s="732"/>
      <c r="IBB287" s="732"/>
      <c r="IBC287" s="732"/>
      <c r="IBD287" s="732"/>
      <c r="IBE287" s="733"/>
      <c r="IBF287" s="733"/>
      <c r="IBG287" s="733"/>
      <c r="IBH287" s="733"/>
      <c r="IBI287" s="733"/>
      <c r="IBJ287" s="732"/>
      <c r="IBK287" s="732"/>
      <c r="IBL287" s="733"/>
      <c r="IBM287" s="733"/>
      <c r="IBN287" s="732"/>
      <c r="IBO287" s="732"/>
      <c r="IBP287" s="733"/>
      <c r="IBQ287" s="733"/>
      <c r="IBR287" s="732"/>
      <c r="IBS287" s="732"/>
      <c r="IBT287" s="732"/>
      <c r="IBU287" s="732"/>
      <c r="IBV287" s="732"/>
      <c r="IBW287" s="732"/>
      <c r="IBX287" s="732"/>
      <c r="IBY287" s="733"/>
      <c r="IBZ287" s="733"/>
      <c r="ICA287" s="732"/>
      <c r="ICB287" s="732"/>
      <c r="ICC287" s="733"/>
      <c r="ICD287" s="733"/>
      <c r="ICE287" s="732"/>
      <c r="ICF287" s="732"/>
      <c r="ICG287" s="732"/>
      <c r="ICH287" s="732"/>
      <c r="ICI287" s="732"/>
      <c r="ICJ287" s="731"/>
      <c r="ICK287" s="734"/>
      <c r="ICL287" s="732"/>
      <c r="ICM287" s="732"/>
      <c r="ICN287" s="732"/>
      <c r="ICO287" s="732"/>
      <c r="ICP287" s="732"/>
      <c r="ICQ287" s="732"/>
      <c r="ICR287" s="732"/>
      <c r="ICS287" s="735"/>
      <c r="ICT287" s="735"/>
      <c r="ICU287" s="735"/>
      <c r="ICV287" s="735"/>
      <c r="ICW287" s="735"/>
      <c r="ICX287" s="735"/>
      <c r="ICY287" s="735"/>
      <c r="ICZ287" s="735"/>
      <c r="IDA287" s="735"/>
      <c r="IDB287" s="735"/>
      <c r="IDC287" s="735"/>
      <c r="IDD287" s="735"/>
      <c r="IDE287" s="735"/>
      <c r="IDF287" s="735"/>
      <c r="IDG287" s="735"/>
      <c r="IDH287" s="735"/>
      <c r="IDI287" s="735"/>
      <c r="IDJ287" s="735"/>
      <c r="IDK287" s="735"/>
      <c r="IDL287" s="735"/>
      <c r="IDM287" s="735"/>
      <c r="IDN287" s="735"/>
      <c r="IDO287" s="735"/>
      <c r="IDP287" s="735"/>
      <c r="IDQ287" s="735"/>
      <c r="IDR287" s="735"/>
      <c r="IDS287" s="735"/>
      <c r="IDT287" s="735"/>
      <c r="IDU287" s="735"/>
      <c r="IDV287" s="735"/>
      <c r="IDW287" s="735"/>
      <c r="IDX287" s="735"/>
      <c r="IDY287" s="735"/>
      <c r="IDZ287" s="735"/>
      <c r="IEA287" s="735"/>
      <c r="IEB287" s="735"/>
      <c r="IEC287" s="735"/>
      <c r="IED287" s="735"/>
      <c r="IEE287" s="735"/>
      <c r="IEF287" s="735"/>
      <c r="IEG287" s="735"/>
      <c r="IEH287" s="735"/>
      <c r="IEI287" s="735"/>
      <c r="IEJ287" s="735"/>
      <c r="IEK287" s="732"/>
      <c r="IEL287" s="732"/>
      <c r="IEM287" s="732"/>
      <c r="IEN287" s="732"/>
      <c r="IEO287" s="732"/>
      <c r="IEP287" s="732"/>
      <c r="IEQ287" s="732"/>
      <c r="IER287" s="732"/>
      <c r="IES287" s="732"/>
      <c r="IET287" s="732"/>
      <c r="IEU287" s="732"/>
      <c r="IEV287" s="732"/>
      <c r="IEW287" s="732"/>
      <c r="IEX287" s="732"/>
      <c r="IEY287" s="732"/>
      <c r="IEZ287" s="732"/>
      <c r="IFA287" s="732"/>
      <c r="IFB287" s="732"/>
      <c r="IFC287" s="732"/>
      <c r="IFD287" s="732"/>
      <c r="IFE287" s="732"/>
      <c r="IFF287" s="732"/>
      <c r="IFG287" s="732"/>
      <c r="IFH287" s="732"/>
      <c r="IFI287" s="733"/>
      <c r="IFJ287" s="733"/>
      <c r="IFK287" s="733"/>
      <c r="IFL287" s="733"/>
      <c r="IFM287" s="733"/>
      <c r="IFN287" s="732"/>
      <c r="IFO287" s="732"/>
      <c r="IFP287" s="733"/>
      <c r="IFQ287" s="733"/>
      <c r="IFR287" s="732"/>
      <c r="IFS287" s="732"/>
      <c r="IFT287" s="733"/>
      <c r="IFU287" s="733"/>
      <c r="IFV287" s="732"/>
      <c r="IFW287" s="732"/>
      <c r="IFX287" s="732"/>
      <c r="IFY287" s="732"/>
      <c r="IFZ287" s="732"/>
      <c r="IGA287" s="732"/>
      <c r="IGB287" s="732"/>
      <c r="IGC287" s="733"/>
      <c r="IGD287" s="733"/>
      <c r="IGE287" s="732"/>
      <c r="IGF287" s="732"/>
      <c r="IGG287" s="733"/>
      <c r="IGH287" s="733"/>
      <c r="IGI287" s="732"/>
      <c r="IGJ287" s="732"/>
      <c r="IGK287" s="732"/>
      <c r="IGL287" s="732"/>
      <c r="IGM287" s="732"/>
      <c r="IGN287" s="731"/>
      <c r="IGO287" s="734"/>
      <c r="IGP287" s="732"/>
      <c r="IGQ287" s="732"/>
      <c r="IGR287" s="732"/>
      <c r="IGS287" s="732"/>
      <c r="IGT287" s="732"/>
      <c r="IGU287" s="732"/>
      <c r="IGV287" s="732"/>
      <c r="IGW287" s="735"/>
      <c r="IGX287" s="735"/>
      <c r="IGY287" s="735"/>
      <c r="IGZ287" s="735"/>
      <c r="IHA287" s="735"/>
      <c r="IHB287" s="735"/>
      <c r="IHC287" s="735"/>
      <c r="IHD287" s="735"/>
      <c r="IHE287" s="735"/>
      <c r="IHF287" s="735"/>
      <c r="IHG287" s="735"/>
      <c r="IHH287" s="735"/>
      <c r="IHI287" s="735"/>
      <c r="IHJ287" s="735"/>
      <c r="IHK287" s="735"/>
      <c r="IHL287" s="735"/>
      <c r="IHM287" s="735"/>
      <c r="IHN287" s="735"/>
      <c r="IHO287" s="735"/>
      <c r="IHP287" s="735"/>
      <c r="IHQ287" s="735"/>
      <c r="IHR287" s="735"/>
      <c r="IHS287" s="735"/>
      <c r="IHT287" s="735"/>
      <c r="IHU287" s="735"/>
      <c r="IHV287" s="735"/>
      <c r="IHW287" s="735"/>
      <c r="IHX287" s="735"/>
      <c r="IHY287" s="735"/>
      <c r="IHZ287" s="735"/>
      <c r="IIA287" s="735"/>
      <c r="IIB287" s="735"/>
      <c r="IIC287" s="735"/>
      <c r="IID287" s="735"/>
      <c r="IIE287" s="735"/>
      <c r="IIF287" s="735"/>
      <c r="IIG287" s="735"/>
      <c r="IIH287" s="735"/>
      <c r="III287" s="735"/>
      <c r="IIJ287" s="735"/>
      <c r="IIK287" s="735"/>
      <c r="IIL287" s="735"/>
      <c r="IIM287" s="735"/>
      <c r="IIN287" s="735"/>
      <c r="IIO287" s="732"/>
      <c r="IIP287" s="732"/>
      <c r="IIQ287" s="732"/>
      <c r="IIR287" s="732"/>
      <c r="IIS287" s="732"/>
      <c r="IIT287" s="732"/>
      <c r="IIU287" s="732"/>
      <c r="IIV287" s="732"/>
      <c r="IIW287" s="732"/>
      <c r="IIX287" s="732"/>
      <c r="IIY287" s="732"/>
      <c r="IIZ287" s="732"/>
      <c r="IJA287" s="732"/>
      <c r="IJB287" s="732"/>
      <c r="IJC287" s="732"/>
      <c r="IJD287" s="732"/>
      <c r="IJE287" s="732"/>
      <c r="IJF287" s="732"/>
      <c r="IJG287" s="732"/>
      <c r="IJH287" s="732"/>
      <c r="IJI287" s="732"/>
      <c r="IJJ287" s="732"/>
      <c r="IJK287" s="732"/>
      <c r="IJL287" s="732"/>
      <c r="IJM287" s="733"/>
      <c r="IJN287" s="733"/>
      <c r="IJO287" s="733"/>
      <c r="IJP287" s="733"/>
      <c r="IJQ287" s="733"/>
      <c r="IJR287" s="732"/>
      <c r="IJS287" s="732"/>
      <c r="IJT287" s="733"/>
      <c r="IJU287" s="733"/>
      <c r="IJV287" s="732"/>
      <c r="IJW287" s="732"/>
      <c r="IJX287" s="733"/>
      <c r="IJY287" s="733"/>
      <c r="IJZ287" s="732"/>
      <c r="IKA287" s="732"/>
      <c r="IKB287" s="732"/>
      <c r="IKC287" s="732"/>
      <c r="IKD287" s="732"/>
      <c r="IKE287" s="732"/>
      <c r="IKF287" s="732"/>
      <c r="IKG287" s="733"/>
      <c r="IKH287" s="733"/>
      <c r="IKI287" s="732"/>
      <c r="IKJ287" s="732"/>
      <c r="IKK287" s="733"/>
      <c r="IKL287" s="733"/>
      <c r="IKM287" s="732"/>
      <c r="IKN287" s="732"/>
      <c r="IKO287" s="732"/>
      <c r="IKP287" s="732"/>
      <c r="IKQ287" s="732"/>
      <c r="IKR287" s="731"/>
      <c r="IKS287" s="734"/>
      <c r="IKT287" s="732"/>
      <c r="IKU287" s="732"/>
      <c r="IKV287" s="732"/>
      <c r="IKW287" s="732"/>
      <c r="IKX287" s="732"/>
      <c r="IKY287" s="732"/>
      <c r="IKZ287" s="732"/>
      <c r="ILA287" s="735"/>
      <c r="ILB287" s="735"/>
      <c r="ILC287" s="735"/>
      <c r="ILD287" s="735"/>
      <c r="ILE287" s="735"/>
      <c r="ILF287" s="735"/>
      <c r="ILG287" s="735"/>
      <c r="ILH287" s="735"/>
      <c r="ILI287" s="735"/>
      <c r="ILJ287" s="735"/>
      <c r="ILK287" s="735"/>
      <c r="ILL287" s="735"/>
      <c r="ILM287" s="735"/>
      <c r="ILN287" s="735"/>
      <c r="ILO287" s="735"/>
      <c r="ILP287" s="735"/>
      <c r="ILQ287" s="735"/>
      <c r="ILR287" s="735"/>
      <c r="ILS287" s="735"/>
      <c r="ILT287" s="735"/>
      <c r="ILU287" s="735"/>
      <c r="ILV287" s="735"/>
      <c r="ILW287" s="735"/>
      <c r="ILX287" s="735"/>
      <c r="ILY287" s="735"/>
      <c r="ILZ287" s="735"/>
      <c r="IMA287" s="735"/>
      <c r="IMB287" s="735"/>
      <c r="IMC287" s="735"/>
      <c r="IMD287" s="735"/>
      <c r="IME287" s="735"/>
      <c r="IMF287" s="735"/>
      <c r="IMG287" s="735"/>
      <c r="IMH287" s="735"/>
      <c r="IMI287" s="735"/>
      <c r="IMJ287" s="735"/>
      <c r="IMK287" s="735"/>
      <c r="IML287" s="735"/>
      <c r="IMM287" s="735"/>
      <c r="IMN287" s="735"/>
      <c r="IMO287" s="735"/>
      <c r="IMP287" s="735"/>
      <c r="IMQ287" s="735"/>
      <c r="IMR287" s="735"/>
      <c r="IMS287" s="732"/>
      <c r="IMT287" s="732"/>
      <c r="IMU287" s="732"/>
      <c r="IMV287" s="732"/>
      <c r="IMW287" s="732"/>
      <c r="IMX287" s="732"/>
      <c r="IMY287" s="732"/>
      <c r="IMZ287" s="732"/>
      <c r="INA287" s="732"/>
      <c r="INB287" s="732"/>
      <c r="INC287" s="732"/>
      <c r="IND287" s="732"/>
      <c r="INE287" s="732"/>
      <c r="INF287" s="732"/>
      <c r="ING287" s="732"/>
      <c r="INH287" s="732"/>
      <c r="INI287" s="732"/>
      <c r="INJ287" s="732"/>
      <c r="INK287" s="732"/>
      <c r="INL287" s="732"/>
      <c r="INM287" s="732"/>
      <c r="INN287" s="732"/>
      <c r="INO287" s="732"/>
      <c r="INP287" s="732"/>
      <c r="INQ287" s="733"/>
      <c r="INR287" s="733"/>
      <c r="INS287" s="733"/>
      <c r="INT287" s="733"/>
      <c r="INU287" s="733"/>
      <c r="INV287" s="732"/>
      <c r="INW287" s="732"/>
      <c r="INX287" s="733"/>
      <c r="INY287" s="733"/>
      <c r="INZ287" s="732"/>
      <c r="IOA287" s="732"/>
      <c r="IOB287" s="733"/>
      <c r="IOC287" s="733"/>
      <c r="IOD287" s="732"/>
      <c r="IOE287" s="732"/>
      <c r="IOF287" s="732"/>
      <c r="IOG287" s="732"/>
      <c r="IOH287" s="732"/>
      <c r="IOI287" s="732"/>
      <c r="IOJ287" s="732"/>
      <c r="IOK287" s="733"/>
      <c r="IOL287" s="733"/>
      <c r="IOM287" s="732"/>
      <c r="ION287" s="732"/>
      <c r="IOO287" s="733"/>
      <c r="IOP287" s="733"/>
      <c r="IOQ287" s="732"/>
      <c r="IOR287" s="732"/>
      <c r="IOS287" s="732"/>
      <c r="IOT287" s="732"/>
      <c r="IOU287" s="732"/>
      <c r="IOV287" s="731"/>
      <c r="IOW287" s="734"/>
      <c r="IOX287" s="732"/>
      <c r="IOY287" s="732"/>
      <c r="IOZ287" s="732"/>
      <c r="IPA287" s="732"/>
      <c r="IPB287" s="732"/>
      <c r="IPC287" s="732"/>
      <c r="IPD287" s="732"/>
      <c r="IPE287" s="735"/>
      <c r="IPF287" s="735"/>
      <c r="IPG287" s="735"/>
      <c r="IPH287" s="735"/>
      <c r="IPI287" s="735"/>
      <c r="IPJ287" s="735"/>
      <c r="IPK287" s="735"/>
      <c r="IPL287" s="735"/>
      <c r="IPM287" s="735"/>
      <c r="IPN287" s="735"/>
      <c r="IPO287" s="735"/>
      <c r="IPP287" s="735"/>
      <c r="IPQ287" s="735"/>
      <c r="IPR287" s="735"/>
      <c r="IPS287" s="735"/>
      <c r="IPT287" s="735"/>
      <c r="IPU287" s="735"/>
      <c r="IPV287" s="735"/>
      <c r="IPW287" s="735"/>
      <c r="IPX287" s="735"/>
      <c r="IPY287" s="735"/>
      <c r="IPZ287" s="735"/>
      <c r="IQA287" s="735"/>
      <c r="IQB287" s="735"/>
      <c r="IQC287" s="735"/>
      <c r="IQD287" s="735"/>
      <c r="IQE287" s="735"/>
      <c r="IQF287" s="735"/>
      <c r="IQG287" s="735"/>
      <c r="IQH287" s="735"/>
      <c r="IQI287" s="735"/>
      <c r="IQJ287" s="735"/>
      <c r="IQK287" s="735"/>
      <c r="IQL287" s="735"/>
      <c r="IQM287" s="735"/>
      <c r="IQN287" s="735"/>
      <c r="IQO287" s="735"/>
      <c r="IQP287" s="735"/>
      <c r="IQQ287" s="735"/>
      <c r="IQR287" s="735"/>
      <c r="IQS287" s="735"/>
      <c r="IQT287" s="735"/>
      <c r="IQU287" s="735"/>
      <c r="IQV287" s="735"/>
      <c r="IQW287" s="732"/>
      <c r="IQX287" s="732"/>
      <c r="IQY287" s="732"/>
      <c r="IQZ287" s="732"/>
      <c r="IRA287" s="732"/>
      <c r="IRB287" s="732"/>
      <c r="IRC287" s="732"/>
      <c r="IRD287" s="732"/>
      <c r="IRE287" s="732"/>
      <c r="IRF287" s="732"/>
      <c r="IRG287" s="732"/>
      <c r="IRH287" s="732"/>
      <c r="IRI287" s="732"/>
      <c r="IRJ287" s="732"/>
      <c r="IRK287" s="732"/>
      <c r="IRL287" s="732"/>
      <c r="IRM287" s="732"/>
      <c r="IRN287" s="732"/>
      <c r="IRO287" s="732"/>
      <c r="IRP287" s="732"/>
      <c r="IRQ287" s="732"/>
      <c r="IRR287" s="732"/>
      <c r="IRS287" s="732"/>
      <c r="IRT287" s="732"/>
      <c r="IRU287" s="733"/>
      <c r="IRV287" s="733"/>
      <c r="IRW287" s="733"/>
      <c r="IRX287" s="733"/>
      <c r="IRY287" s="733"/>
      <c r="IRZ287" s="732"/>
      <c r="ISA287" s="732"/>
      <c r="ISB287" s="733"/>
      <c r="ISC287" s="733"/>
      <c r="ISD287" s="732"/>
      <c r="ISE287" s="732"/>
      <c r="ISF287" s="733"/>
      <c r="ISG287" s="733"/>
      <c r="ISH287" s="732"/>
      <c r="ISI287" s="732"/>
      <c r="ISJ287" s="732"/>
      <c r="ISK287" s="732"/>
      <c r="ISL287" s="732"/>
      <c r="ISM287" s="732"/>
      <c r="ISN287" s="732"/>
      <c r="ISO287" s="733"/>
      <c r="ISP287" s="733"/>
      <c r="ISQ287" s="732"/>
      <c r="ISR287" s="732"/>
      <c r="ISS287" s="733"/>
      <c r="IST287" s="733"/>
      <c r="ISU287" s="732"/>
      <c r="ISV287" s="732"/>
      <c r="ISW287" s="732"/>
      <c r="ISX287" s="732"/>
      <c r="ISY287" s="732"/>
      <c r="ISZ287" s="731"/>
      <c r="ITA287" s="734"/>
      <c r="ITB287" s="732"/>
      <c r="ITC287" s="732"/>
      <c r="ITD287" s="732"/>
      <c r="ITE287" s="732"/>
      <c r="ITF287" s="732"/>
      <c r="ITG287" s="732"/>
      <c r="ITH287" s="732"/>
      <c r="ITI287" s="735"/>
      <c r="ITJ287" s="735"/>
      <c r="ITK287" s="735"/>
      <c r="ITL287" s="735"/>
      <c r="ITM287" s="735"/>
      <c r="ITN287" s="735"/>
      <c r="ITO287" s="735"/>
      <c r="ITP287" s="735"/>
      <c r="ITQ287" s="735"/>
      <c r="ITR287" s="735"/>
      <c r="ITS287" s="735"/>
      <c r="ITT287" s="735"/>
      <c r="ITU287" s="735"/>
      <c r="ITV287" s="735"/>
      <c r="ITW287" s="735"/>
      <c r="ITX287" s="735"/>
      <c r="ITY287" s="735"/>
      <c r="ITZ287" s="735"/>
      <c r="IUA287" s="735"/>
      <c r="IUB287" s="735"/>
      <c r="IUC287" s="735"/>
      <c r="IUD287" s="735"/>
      <c r="IUE287" s="735"/>
      <c r="IUF287" s="735"/>
      <c r="IUG287" s="735"/>
      <c r="IUH287" s="735"/>
      <c r="IUI287" s="735"/>
      <c r="IUJ287" s="735"/>
      <c r="IUK287" s="735"/>
      <c r="IUL287" s="735"/>
      <c r="IUM287" s="735"/>
      <c r="IUN287" s="735"/>
      <c r="IUO287" s="735"/>
      <c r="IUP287" s="735"/>
      <c r="IUQ287" s="735"/>
      <c r="IUR287" s="735"/>
      <c r="IUS287" s="735"/>
      <c r="IUT287" s="735"/>
      <c r="IUU287" s="735"/>
      <c r="IUV287" s="735"/>
      <c r="IUW287" s="735"/>
      <c r="IUX287" s="735"/>
      <c r="IUY287" s="735"/>
      <c r="IUZ287" s="735"/>
      <c r="IVA287" s="732"/>
      <c r="IVB287" s="732"/>
      <c r="IVC287" s="732"/>
      <c r="IVD287" s="732"/>
      <c r="IVE287" s="732"/>
      <c r="IVF287" s="732"/>
      <c r="IVG287" s="732"/>
      <c r="IVH287" s="732"/>
      <c r="IVI287" s="732"/>
      <c r="IVJ287" s="732"/>
      <c r="IVK287" s="732"/>
      <c r="IVL287" s="732"/>
      <c r="IVM287" s="732"/>
      <c r="IVN287" s="732"/>
      <c r="IVO287" s="732"/>
      <c r="IVP287" s="732"/>
      <c r="IVQ287" s="732"/>
      <c r="IVR287" s="732"/>
      <c r="IVS287" s="732"/>
      <c r="IVT287" s="732"/>
      <c r="IVU287" s="732"/>
      <c r="IVV287" s="732"/>
      <c r="IVW287" s="732"/>
      <c r="IVX287" s="732"/>
      <c r="IVY287" s="733"/>
      <c r="IVZ287" s="733"/>
      <c r="IWA287" s="733"/>
      <c r="IWB287" s="733"/>
      <c r="IWC287" s="733"/>
      <c r="IWD287" s="732"/>
      <c r="IWE287" s="732"/>
      <c r="IWF287" s="733"/>
      <c r="IWG287" s="733"/>
      <c r="IWH287" s="732"/>
      <c r="IWI287" s="732"/>
      <c r="IWJ287" s="733"/>
      <c r="IWK287" s="733"/>
      <c r="IWL287" s="732"/>
      <c r="IWM287" s="732"/>
      <c r="IWN287" s="732"/>
      <c r="IWO287" s="732"/>
      <c r="IWP287" s="732"/>
      <c r="IWQ287" s="732"/>
      <c r="IWR287" s="732"/>
      <c r="IWS287" s="733"/>
      <c r="IWT287" s="733"/>
      <c r="IWU287" s="732"/>
      <c r="IWV287" s="732"/>
      <c r="IWW287" s="733"/>
      <c r="IWX287" s="733"/>
      <c r="IWY287" s="732"/>
      <c r="IWZ287" s="732"/>
      <c r="IXA287" s="732"/>
      <c r="IXB287" s="732"/>
      <c r="IXC287" s="732"/>
      <c r="IXD287" s="731"/>
      <c r="IXE287" s="734"/>
      <c r="IXF287" s="732"/>
      <c r="IXG287" s="732"/>
      <c r="IXH287" s="732"/>
      <c r="IXI287" s="732"/>
      <c r="IXJ287" s="732"/>
      <c r="IXK287" s="732"/>
      <c r="IXL287" s="732"/>
      <c r="IXM287" s="735"/>
      <c r="IXN287" s="735"/>
      <c r="IXO287" s="735"/>
      <c r="IXP287" s="735"/>
      <c r="IXQ287" s="735"/>
      <c r="IXR287" s="735"/>
      <c r="IXS287" s="735"/>
      <c r="IXT287" s="735"/>
      <c r="IXU287" s="735"/>
      <c r="IXV287" s="735"/>
      <c r="IXW287" s="735"/>
      <c r="IXX287" s="735"/>
      <c r="IXY287" s="735"/>
      <c r="IXZ287" s="735"/>
      <c r="IYA287" s="735"/>
      <c r="IYB287" s="735"/>
      <c r="IYC287" s="735"/>
      <c r="IYD287" s="735"/>
      <c r="IYE287" s="735"/>
      <c r="IYF287" s="735"/>
      <c r="IYG287" s="735"/>
      <c r="IYH287" s="735"/>
      <c r="IYI287" s="735"/>
      <c r="IYJ287" s="735"/>
      <c r="IYK287" s="735"/>
      <c r="IYL287" s="735"/>
      <c r="IYM287" s="735"/>
      <c r="IYN287" s="735"/>
      <c r="IYO287" s="735"/>
      <c r="IYP287" s="735"/>
      <c r="IYQ287" s="735"/>
      <c r="IYR287" s="735"/>
      <c r="IYS287" s="735"/>
      <c r="IYT287" s="735"/>
      <c r="IYU287" s="735"/>
      <c r="IYV287" s="735"/>
      <c r="IYW287" s="735"/>
      <c r="IYX287" s="735"/>
      <c r="IYY287" s="735"/>
      <c r="IYZ287" s="735"/>
      <c r="IZA287" s="735"/>
      <c r="IZB287" s="735"/>
      <c r="IZC287" s="735"/>
      <c r="IZD287" s="735"/>
      <c r="IZE287" s="732"/>
      <c r="IZF287" s="732"/>
      <c r="IZG287" s="732"/>
      <c r="IZH287" s="732"/>
      <c r="IZI287" s="732"/>
      <c r="IZJ287" s="732"/>
      <c r="IZK287" s="732"/>
      <c r="IZL287" s="732"/>
      <c r="IZM287" s="732"/>
      <c r="IZN287" s="732"/>
      <c r="IZO287" s="732"/>
      <c r="IZP287" s="732"/>
      <c r="IZQ287" s="732"/>
      <c r="IZR287" s="732"/>
      <c r="IZS287" s="732"/>
      <c r="IZT287" s="732"/>
      <c r="IZU287" s="732"/>
      <c r="IZV287" s="732"/>
      <c r="IZW287" s="732"/>
      <c r="IZX287" s="732"/>
      <c r="IZY287" s="732"/>
      <c r="IZZ287" s="732"/>
      <c r="JAA287" s="732"/>
      <c r="JAB287" s="732"/>
      <c r="JAC287" s="733"/>
      <c r="JAD287" s="733"/>
      <c r="JAE287" s="733"/>
      <c r="JAF287" s="733"/>
      <c r="JAG287" s="733"/>
      <c r="JAH287" s="732"/>
      <c r="JAI287" s="732"/>
      <c r="JAJ287" s="733"/>
      <c r="JAK287" s="733"/>
      <c r="JAL287" s="732"/>
      <c r="JAM287" s="732"/>
      <c r="JAN287" s="733"/>
      <c r="JAO287" s="733"/>
      <c r="JAP287" s="732"/>
      <c r="JAQ287" s="732"/>
      <c r="JAR287" s="732"/>
      <c r="JAS287" s="732"/>
      <c r="JAT287" s="732"/>
      <c r="JAU287" s="732"/>
      <c r="JAV287" s="732"/>
      <c r="JAW287" s="733"/>
      <c r="JAX287" s="733"/>
      <c r="JAY287" s="732"/>
      <c r="JAZ287" s="732"/>
      <c r="JBA287" s="733"/>
      <c r="JBB287" s="733"/>
      <c r="JBC287" s="732"/>
      <c r="JBD287" s="732"/>
      <c r="JBE287" s="732"/>
      <c r="JBF287" s="732"/>
      <c r="JBG287" s="732"/>
      <c r="JBH287" s="731"/>
      <c r="JBI287" s="734"/>
      <c r="JBJ287" s="732"/>
      <c r="JBK287" s="732"/>
      <c r="JBL287" s="732"/>
      <c r="JBM287" s="732"/>
      <c r="JBN287" s="732"/>
      <c r="JBO287" s="732"/>
      <c r="JBP287" s="732"/>
      <c r="JBQ287" s="735"/>
      <c r="JBR287" s="735"/>
      <c r="JBS287" s="735"/>
      <c r="JBT287" s="735"/>
      <c r="JBU287" s="735"/>
      <c r="JBV287" s="735"/>
      <c r="JBW287" s="735"/>
      <c r="JBX287" s="735"/>
      <c r="JBY287" s="735"/>
      <c r="JBZ287" s="735"/>
      <c r="JCA287" s="735"/>
      <c r="JCB287" s="735"/>
      <c r="JCC287" s="735"/>
      <c r="JCD287" s="735"/>
      <c r="JCE287" s="735"/>
      <c r="JCF287" s="735"/>
      <c r="JCG287" s="735"/>
      <c r="JCH287" s="735"/>
      <c r="JCI287" s="735"/>
      <c r="JCJ287" s="735"/>
      <c r="JCK287" s="735"/>
      <c r="JCL287" s="735"/>
      <c r="JCM287" s="735"/>
      <c r="JCN287" s="735"/>
      <c r="JCO287" s="735"/>
      <c r="JCP287" s="735"/>
      <c r="JCQ287" s="735"/>
      <c r="JCR287" s="735"/>
      <c r="JCS287" s="735"/>
      <c r="JCT287" s="735"/>
      <c r="JCU287" s="735"/>
      <c r="JCV287" s="735"/>
      <c r="JCW287" s="735"/>
      <c r="JCX287" s="735"/>
      <c r="JCY287" s="735"/>
      <c r="JCZ287" s="735"/>
      <c r="JDA287" s="735"/>
      <c r="JDB287" s="735"/>
      <c r="JDC287" s="735"/>
      <c r="JDD287" s="735"/>
      <c r="JDE287" s="735"/>
      <c r="JDF287" s="735"/>
      <c r="JDG287" s="735"/>
      <c r="JDH287" s="735"/>
      <c r="JDI287" s="732"/>
      <c r="JDJ287" s="732"/>
      <c r="JDK287" s="732"/>
      <c r="JDL287" s="732"/>
      <c r="JDM287" s="732"/>
      <c r="JDN287" s="732"/>
      <c r="JDO287" s="732"/>
      <c r="JDP287" s="732"/>
      <c r="JDQ287" s="732"/>
      <c r="JDR287" s="732"/>
      <c r="JDS287" s="732"/>
      <c r="JDT287" s="732"/>
      <c r="JDU287" s="732"/>
      <c r="JDV287" s="732"/>
      <c r="JDW287" s="732"/>
      <c r="JDX287" s="732"/>
      <c r="JDY287" s="732"/>
      <c r="JDZ287" s="732"/>
      <c r="JEA287" s="732"/>
      <c r="JEB287" s="732"/>
      <c r="JEC287" s="732"/>
      <c r="JED287" s="732"/>
      <c r="JEE287" s="732"/>
      <c r="JEF287" s="732"/>
      <c r="JEG287" s="733"/>
      <c r="JEH287" s="733"/>
      <c r="JEI287" s="733"/>
      <c r="JEJ287" s="733"/>
      <c r="JEK287" s="733"/>
      <c r="JEL287" s="732"/>
      <c r="JEM287" s="732"/>
      <c r="JEN287" s="733"/>
      <c r="JEO287" s="733"/>
      <c r="JEP287" s="732"/>
      <c r="JEQ287" s="732"/>
      <c r="JER287" s="733"/>
      <c r="JES287" s="733"/>
      <c r="JET287" s="732"/>
      <c r="JEU287" s="732"/>
      <c r="JEV287" s="732"/>
      <c r="JEW287" s="732"/>
      <c r="JEX287" s="732"/>
      <c r="JEY287" s="732"/>
      <c r="JEZ287" s="732"/>
      <c r="JFA287" s="733"/>
      <c r="JFB287" s="733"/>
      <c r="JFC287" s="732"/>
      <c r="JFD287" s="732"/>
      <c r="JFE287" s="733"/>
      <c r="JFF287" s="733"/>
      <c r="JFG287" s="732"/>
      <c r="JFH287" s="732"/>
      <c r="JFI287" s="732"/>
      <c r="JFJ287" s="732"/>
      <c r="JFK287" s="732"/>
      <c r="JFL287" s="731"/>
      <c r="JFM287" s="734"/>
      <c r="JFN287" s="732"/>
      <c r="JFO287" s="732"/>
      <c r="JFP287" s="732"/>
      <c r="JFQ287" s="732"/>
      <c r="JFR287" s="732"/>
      <c r="JFS287" s="732"/>
      <c r="JFT287" s="732"/>
      <c r="JFU287" s="735"/>
      <c r="JFV287" s="735"/>
      <c r="JFW287" s="735"/>
      <c r="JFX287" s="735"/>
      <c r="JFY287" s="735"/>
      <c r="JFZ287" s="735"/>
      <c r="JGA287" s="735"/>
      <c r="JGB287" s="735"/>
      <c r="JGC287" s="735"/>
      <c r="JGD287" s="735"/>
      <c r="JGE287" s="735"/>
      <c r="JGF287" s="735"/>
      <c r="JGG287" s="735"/>
      <c r="JGH287" s="735"/>
      <c r="JGI287" s="735"/>
      <c r="JGJ287" s="735"/>
      <c r="JGK287" s="735"/>
      <c r="JGL287" s="735"/>
      <c r="JGM287" s="735"/>
      <c r="JGN287" s="735"/>
      <c r="JGO287" s="735"/>
      <c r="JGP287" s="735"/>
      <c r="JGQ287" s="735"/>
      <c r="JGR287" s="735"/>
      <c r="JGS287" s="735"/>
      <c r="JGT287" s="735"/>
      <c r="JGU287" s="735"/>
      <c r="JGV287" s="735"/>
      <c r="JGW287" s="735"/>
      <c r="JGX287" s="735"/>
      <c r="JGY287" s="735"/>
      <c r="JGZ287" s="735"/>
      <c r="JHA287" s="735"/>
      <c r="JHB287" s="735"/>
      <c r="JHC287" s="735"/>
      <c r="JHD287" s="735"/>
      <c r="JHE287" s="735"/>
      <c r="JHF287" s="735"/>
      <c r="JHG287" s="735"/>
      <c r="JHH287" s="735"/>
      <c r="JHI287" s="735"/>
      <c r="JHJ287" s="735"/>
      <c r="JHK287" s="735"/>
      <c r="JHL287" s="735"/>
      <c r="JHM287" s="732"/>
      <c r="JHN287" s="732"/>
      <c r="JHO287" s="732"/>
      <c r="JHP287" s="732"/>
      <c r="JHQ287" s="732"/>
      <c r="JHR287" s="732"/>
      <c r="JHS287" s="732"/>
      <c r="JHT287" s="732"/>
      <c r="JHU287" s="732"/>
      <c r="JHV287" s="732"/>
      <c r="JHW287" s="732"/>
      <c r="JHX287" s="732"/>
      <c r="JHY287" s="732"/>
      <c r="JHZ287" s="732"/>
      <c r="JIA287" s="732"/>
      <c r="JIB287" s="732"/>
      <c r="JIC287" s="732"/>
      <c r="JID287" s="732"/>
      <c r="JIE287" s="732"/>
      <c r="JIF287" s="732"/>
      <c r="JIG287" s="732"/>
      <c r="JIH287" s="732"/>
      <c r="JII287" s="732"/>
      <c r="JIJ287" s="732"/>
      <c r="JIK287" s="733"/>
      <c r="JIL287" s="733"/>
      <c r="JIM287" s="733"/>
      <c r="JIN287" s="733"/>
      <c r="JIO287" s="733"/>
      <c r="JIP287" s="732"/>
      <c r="JIQ287" s="732"/>
      <c r="JIR287" s="733"/>
      <c r="JIS287" s="733"/>
      <c r="JIT287" s="732"/>
      <c r="JIU287" s="732"/>
      <c r="JIV287" s="733"/>
      <c r="JIW287" s="733"/>
      <c r="JIX287" s="732"/>
      <c r="JIY287" s="732"/>
      <c r="JIZ287" s="732"/>
      <c r="JJA287" s="732"/>
      <c r="JJB287" s="732"/>
      <c r="JJC287" s="732"/>
      <c r="JJD287" s="732"/>
      <c r="JJE287" s="733"/>
      <c r="JJF287" s="733"/>
      <c r="JJG287" s="732"/>
      <c r="JJH287" s="732"/>
      <c r="JJI287" s="733"/>
      <c r="JJJ287" s="733"/>
      <c r="JJK287" s="732"/>
      <c r="JJL287" s="732"/>
      <c r="JJM287" s="732"/>
      <c r="JJN287" s="732"/>
      <c r="JJO287" s="732"/>
      <c r="JJP287" s="731"/>
      <c r="JJQ287" s="734"/>
      <c r="JJR287" s="732"/>
      <c r="JJS287" s="732"/>
      <c r="JJT287" s="732"/>
      <c r="JJU287" s="732"/>
      <c r="JJV287" s="732"/>
      <c r="JJW287" s="732"/>
      <c r="JJX287" s="732"/>
      <c r="JJY287" s="735"/>
      <c r="JJZ287" s="735"/>
      <c r="JKA287" s="735"/>
      <c r="JKB287" s="735"/>
      <c r="JKC287" s="735"/>
      <c r="JKD287" s="735"/>
      <c r="JKE287" s="735"/>
      <c r="JKF287" s="735"/>
      <c r="JKG287" s="735"/>
      <c r="JKH287" s="735"/>
      <c r="JKI287" s="735"/>
      <c r="JKJ287" s="735"/>
      <c r="JKK287" s="735"/>
      <c r="JKL287" s="735"/>
      <c r="JKM287" s="735"/>
      <c r="JKN287" s="735"/>
      <c r="JKO287" s="735"/>
      <c r="JKP287" s="735"/>
      <c r="JKQ287" s="735"/>
      <c r="JKR287" s="735"/>
      <c r="JKS287" s="735"/>
      <c r="JKT287" s="735"/>
      <c r="JKU287" s="735"/>
      <c r="JKV287" s="735"/>
      <c r="JKW287" s="735"/>
      <c r="JKX287" s="735"/>
      <c r="JKY287" s="735"/>
      <c r="JKZ287" s="735"/>
      <c r="JLA287" s="735"/>
      <c r="JLB287" s="735"/>
      <c r="JLC287" s="735"/>
      <c r="JLD287" s="735"/>
      <c r="JLE287" s="735"/>
      <c r="JLF287" s="735"/>
      <c r="JLG287" s="735"/>
      <c r="JLH287" s="735"/>
      <c r="JLI287" s="735"/>
      <c r="JLJ287" s="735"/>
      <c r="JLK287" s="735"/>
      <c r="JLL287" s="735"/>
      <c r="JLM287" s="735"/>
      <c r="JLN287" s="735"/>
      <c r="JLO287" s="735"/>
      <c r="JLP287" s="735"/>
      <c r="JLQ287" s="732"/>
      <c r="JLR287" s="732"/>
      <c r="JLS287" s="732"/>
      <c r="JLT287" s="732"/>
      <c r="JLU287" s="732"/>
      <c r="JLV287" s="732"/>
      <c r="JLW287" s="732"/>
      <c r="JLX287" s="732"/>
      <c r="JLY287" s="732"/>
      <c r="JLZ287" s="732"/>
      <c r="JMA287" s="732"/>
      <c r="JMB287" s="732"/>
      <c r="JMC287" s="732"/>
      <c r="JMD287" s="732"/>
      <c r="JME287" s="732"/>
      <c r="JMF287" s="732"/>
      <c r="JMG287" s="732"/>
      <c r="JMH287" s="732"/>
      <c r="JMI287" s="732"/>
      <c r="JMJ287" s="732"/>
      <c r="JMK287" s="732"/>
      <c r="JML287" s="732"/>
      <c r="JMM287" s="732"/>
      <c r="JMN287" s="732"/>
      <c r="JMO287" s="733"/>
      <c r="JMP287" s="733"/>
      <c r="JMQ287" s="733"/>
      <c r="JMR287" s="733"/>
      <c r="JMS287" s="733"/>
      <c r="JMT287" s="732"/>
      <c r="JMU287" s="732"/>
      <c r="JMV287" s="733"/>
      <c r="JMW287" s="733"/>
      <c r="JMX287" s="732"/>
      <c r="JMY287" s="732"/>
      <c r="JMZ287" s="733"/>
      <c r="JNA287" s="733"/>
      <c r="JNB287" s="732"/>
      <c r="JNC287" s="732"/>
      <c r="JND287" s="732"/>
      <c r="JNE287" s="732"/>
      <c r="JNF287" s="732"/>
      <c r="JNG287" s="732"/>
      <c r="JNH287" s="732"/>
      <c r="JNI287" s="733"/>
      <c r="JNJ287" s="733"/>
      <c r="JNK287" s="732"/>
      <c r="JNL287" s="732"/>
      <c r="JNM287" s="733"/>
      <c r="JNN287" s="733"/>
      <c r="JNO287" s="732"/>
      <c r="JNP287" s="732"/>
      <c r="JNQ287" s="732"/>
      <c r="JNR287" s="732"/>
      <c r="JNS287" s="732"/>
      <c r="JNT287" s="731"/>
      <c r="JNU287" s="734"/>
      <c r="JNV287" s="732"/>
      <c r="JNW287" s="732"/>
      <c r="JNX287" s="732"/>
      <c r="JNY287" s="732"/>
      <c r="JNZ287" s="732"/>
      <c r="JOA287" s="732"/>
      <c r="JOB287" s="732"/>
      <c r="JOC287" s="735"/>
      <c r="JOD287" s="735"/>
      <c r="JOE287" s="735"/>
      <c r="JOF287" s="735"/>
      <c r="JOG287" s="735"/>
      <c r="JOH287" s="735"/>
      <c r="JOI287" s="735"/>
      <c r="JOJ287" s="735"/>
      <c r="JOK287" s="735"/>
      <c r="JOL287" s="735"/>
      <c r="JOM287" s="735"/>
      <c r="JON287" s="735"/>
      <c r="JOO287" s="735"/>
      <c r="JOP287" s="735"/>
      <c r="JOQ287" s="735"/>
      <c r="JOR287" s="735"/>
      <c r="JOS287" s="735"/>
      <c r="JOT287" s="735"/>
      <c r="JOU287" s="735"/>
      <c r="JOV287" s="735"/>
      <c r="JOW287" s="735"/>
      <c r="JOX287" s="735"/>
      <c r="JOY287" s="735"/>
      <c r="JOZ287" s="735"/>
      <c r="JPA287" s="735"/>
      <c r="JPB287" s="735"/>
      <c r="JPC287" s="735"/>
      <c r="JPD287" s="735"/>
      <c r="JPE287" s="735"/>
      <c r="JPF287" s="735"/>
      <c r="JPG287" s="735"/>
      <c r="JPH287" s="735"/>
      <c r="JPI287" s="735"/>
      <c r="JPJ287" s="735"/>
      <c r="JPK287" s="735"/>
      <c r="JPL287" s="735"/>
      <c r="JPM287" s="735"/>
      <c r="JPN287" s="735"/>
      <c r="JPO287" s="735"/>
      <c r="JPP287" s="735"/>
      <c r="JPQ287" s="735"/>
      <c r="JPR287" s="735"/>
      <c r="JPS287" s="735"/>
      <c r="JPT287" s="735"/>
      <c r="JPU287" s="732"/>
      <c r="JPV287" s="732"/>
      <c r="JPW287" s="732"/>
      <c r="JPX287" s="732"/>
      <c r="JPY287" s="732"/>
      <c r="JPZ287" s="732"/>
      <c r="JQA287" s="732"/>
      <c r="JQB287" s="732"/>
      <c r="JQC287" s="732"/>
      <c r="JQD287" s="732"/>
      <c r="JQE287" s="732"/>
      <c r="JQF287" s="732"/>
      <c r="JQG287" s="732"/>
      <c r="JQH287" s="732"/>
      <c r="JQI287" s="732"/>
      <c r="JQJ287" s="732"/>
      <c r="JQK287" s="732"/>
      <c r="JQL287" s="732"/>
      <c r="JQM287" s="732"/>
      <c r="JQN287" s="732"/>
      <c r="JQO287" s="732"/>
      <c r="JQP287" s="732"/>
      <c r="JQQ287" s="732"/>
      <c r="JQR287" s="732"/>
      <c r="JQS287" s="733"/>
      <c r="JQT287" s="733"/>
      <c r="JQU287" s="733"/>
      <c r="JQV287" s="733"/>
      <c r="JQW287" s="733"/>
      <c r="JQX287" s="732"/>
      <c r="JQY287" s="732"/>
      <c r="JQZ287" s="733"/>
      <c r="JRA287" s="733"/>
      <c r="JRB287" s="732"/>
      <c r="JRC287" s="732"/>
      <c r="JRD287" s="733"/>
      <c r="JRE287" s="733"/>
      <c r="JRF287" s="732"/>
      <c r="JRG287" s="732"/>
      <c r="JRH287" s="732"/>
      <c r="JRI287" s="732"/>
      <c r="JRJ287" s="732"/>
      <c r="JRK287" s="732"/>
      <c r="JRL287" s="732"/>
      <c r="JRM287" s="733"/>
      <c r="JRN287" s="733"/>
      <c r="JRO287" s="732"/>
      <c r="JRP287" s="732"/>
      <c r="JRQ287" s="733"/>
      <c r="JRR287" s="733"/>
      <c r="JRS287" s="732"/>
      <c r="JRT287" s="732"/>
      <c r="JRU287" s="732"/>
      <c r="JRV287" s="732"/>
      <c r="JRW287" s="732"/>
      <c r="JRX287" s="731"/>
      <c r="JRY287" s="734"/>
      <c r="JRZ287" s="732"/>
      <c r="JSA287" s="732"/>
      <c r="JSB287" s="732"/>
      <c r="JSC287" s="732"/>
      <c r="JSD287" s="732"/>
      <c r="JSE287" s="732"/>
      <c r="JSF287" s="732"/>
      <c r="JSG287" s="735"/>
      <c r="JSH287" s="735"/>
      <c r="JSI287" s="735"/>
      <c r="JSJ287" s="735"/>
      <c r="JSK287" s="735"/>
      <c r="JSL287" s="735"/>
      <c r="JSM287" s="735"/>
      <c r="JSN287" s="735"/>
      <c r="JSO287" s="735"/>
      <c r="JSP287" s="735"/>
      <c r="JSQ287" s="735"/>
      <c r="JSR287" s="735"/>
      <c r="JSS287" s="735"/>
      <c r="JST287" s="735"/>
      <c r="JSU287" s="735"/>
      <c r="JSV287" s="735"/>
      <c r="JSW287" s="735"/>
      <c r="JSX287" s="735"/>
      <c r="JSY287" s="735"/>
      <c r="JSZ287" s="735"/>
      <c r="JTA287" s="735"/>
      <c r="JTB287" s="735"/>
      <c r="JTC287" s="735"/>
      <c r="JTD287" s="735"/>
      <c r="JTE287" s="735"/>
      <c r="JTF287" s="735"/>
      <c r="JTG287" s="735"/>
      <c r="JTH287" s="735"/>
      <c r="JTI287" s="735"/>
      <c r="JTJ287" s="735"/>
      <c r="JTK287" s="735"/>
      <c r="JTL287" s="735"/>
      <c r="JTM287" s="735"/>
      <c r="JTN287" s="735"/>
      <c r="JTO287" s="735"/>
      <c r="JTP287" s="735"/>
      <c r="JTQ287" s="735"/>
      <c r="JTR287" s="735"/>
      <c r="JTS287" s="735"/>
      <c r="JTT287" s="735"/>
      <c r="JTU287" s="735"/>
      <c r="JTV287" s="735"/>
      <c r="JTW287" s="735"/>
      <c r="JTX287" s="735"/>
      <c r="JTY287" s="732"/>
      <c r="JTZ287" s="732"/>
      <c r="JUA287" s="732"/>
      <c r="JUB287" s="732"/>
      <c r="JUC287" s="732"/>
      <c r="JUD287" s="732"/>
      <c r="JUE287" s="732"/>
      <c r="JUF287" s="732"/>
      <c r="JUG287" s="732"/>
      <c r="JUH287" s="732"/>
      <c r="JUI287" s="732"/>
      <c r="JUJ287" s="732"/>
      <c r="JUK287" s="732"/>
      <c r="JUL287" s="732"/>
      <c r="JUM287" s="732"/>
      <c r="JUN287" s="732"/>
      <c r="JUO287" s="732"/>
      <c r="JUP287" s="732"/>
      <c r="JUQ287" s="732"/>
      <c r="JUR287" s="732"/>
      <c r="JUS287" s="732"/>
      <c r="JUT287" s="732"/>
      <c r="JUU287" s="732"/>
      <c r="JUV287" s="732"/>
      <c r="JUW287" s="733"/>
      <c r="JUX287" s="733"/>
      <c r="JUY287" s="733"/>
      <c r="JUZ287" s="733"/>
      <c r="JVA287" s="733"/>
      <c r="JVB287" s="732"/>
      <c r="JVC287" s="732"/>
      <c r="JVD287" s="733"/>
      <c r="JVE287" s="733"/>
      <c r="JVF287" s="732"/>
      <c r="JVG287" s="732"/>
      <c r="JVH287" s="733"/>
      <c r="JVI287" s="733"/>
      <c r="JVJ287" s="732"/>
      <c r="JVK287" s="732"/>
      <c r="JVL287" s="732"/>
      <c r="JVM287" s="732"/>
      <c r="JVN287" s="732"/>
      <c r="JVO287" s="732"/>
      <c r="JVP287" s="732"/>
      <c r="JVQ287" s="733"/>
      <c r="JVR287" s="733"/>
      <c r="JVS287" s="732"/>
      <c r="JVT287" s="732"/>
      <c r="JVU287" s="733"/>
      <c r="JVV287" s="733"/>
      <c r="JVW287" s="732"/>
      <c r="JVX287" s="732"/>
      <c r="JVY287" s="732"/>
      <c r="JVZ287" s="732"/>
      <c r="JWA287" s="732"/>
      <c r="JWB287" s="731"/>
      <c r="JWC287" s="734"/>
      <c r="JWD287" s="732"/>
      <c r="JWE287" s="732"/>
      <c r="JWF287" s="732"/>
      <c r="JWG287" s="732"/>
      <c r="JWH287" s="732"/>
      <c r="JWI287" s="732"/>
      <c r="JWJ287" s="732"/>
      <c r="JWK287" s="735"/>
      <c r="JWL287" s="735"/>
      <c r="JWM287" s="735"/>
      <c r="JWN287" s="735"/>
      <c r="JWO287" s="735"/>
      <c r="JWP287" s="735"/>
      <c r="JWQ287" s="735"/>
      <c r="JWR287" s="735"/>
      <c r="JWS287" s="735"/>
      <c r="JWT287" s="735"/>
      <c r="JWU287" s="735"/>
      <c r="JWV287" s="735"/>
      <c r="JWW287" s="735"/>
      <c r="JWX287" s="735"/>
      <c r="JWY287" s="735"/>
      <c r="JWZ287" s="735"/>
      <c r="JXA287" s="735"/>
      <c r="JXB287" s="735"/>
      <c r="JXC287" s="735"/>
      <c r="JXD287" s="735"/>
      <c r="JXE287" s="735"/>
      <c r="JXF287" s="735"/>
      <c r="JXG287" s="735"/>
      <c r="JXH287" s="735"/>
      <c r="JXI287" s="735"/>
      <c r="JXJ287" s="735"/>
      <c r="JXK287" s="735"/>
      <c r="JXL287" s="735"/>
      <c r="JXM287" s="735"/>
      <c r="JXN287" s="735"/>
      <c r="JXO287" s="735"/>
      <c r="JXP287" s="735"/>
      <c r="JXQ287" s="735"/>
      <c r="JXR287" s="735"/>
      <c r="JXS287" s="735"/>
      <c r="JXT287" s="735"/>
      <c r="JXU287" s="735"/>
      <c r="JXV287" s="735"/>
      <c r="JXW287" s="735"/>
      <c r="JXX287" s="735"/>
      <c r="JXY287" s="735"/>
      <c r="JXZ287" s="735"/>
      <c r="JYA287" s="735"/>
      <c r="JYB287" s="735"/>
      <c r="JYC287" s="732"/>
      <c r="JYD287" s="732"/>
      <c r="JYE287" s="732"/>
      <c r="JYF287" s="732"/>
      <c r="JYG287" s="732"/>
      <c r="JYH287" s="732"/>
      <c r="JYI287" s="732"/>
      <c r="JYJ287" s="732"/>
      <c r="JYK287" s="732"/>
      <c r="JYL287" s="732"/>
      <c r="JYM287" s="732"/>
      <c r="JYN287" s="732"/>
      <c r="JYO287" s="732"/>
      <c r="JYP287" s="732"/>
      <c r="JYQ287" s="732"/>
      <c r="JYR287" s="732"/>
      <c r="JYS287" s="732"/>
      <c r="JYT287" s="732"/>
      <c r="JYU287" s="732"/>
      <c r="JYV287" s="732"/>
      <c r="JYW287" s="732"/>
      <c r="JYX287" s="732"/>
      <c r="JYY287" s="732"/>
      <c r="JYZ287" s="732"/>
      <c r="JZA287" s="733"/>
      <c r="JZB287" s="733"/>
      <c r="JZC287" s="733"/>
      <c r="JZD287" s="733"/>
      <c r="JZE287" s="733"/>
      <c r="JZF287" s="732"/>
      <c r="JZG287" s="732"/>
      <c r="JZH287" s="733"/>
      <c r="JZI287" s="733"/>
      <c r="JZJ287" s="732"/>
      <c r="JZK287" s="732"/>
      <c r="JZL287" s="733"/>
      <c r="JZM287" s="733"/>
      <c r="JZN287" s="732"/>
      <c r="JZO287" s="732"/>
      <c r="JZP287" s="732"/>
      <c r="JZQ287" s="732"/>
      <c r="JZR287" s="732"/>
      <c r="JZS287" s="732"/>
      <c r="JZT287" s="732"/>
      <c r="JZU287" s="733"/>
      <c r="JZV287" s="733"/>
      <c r="JZW287" s="732"/>
      <c r="JZX287" s="732"/>
      <c r="JZY287" s="733"/>
      <c r="JZZ287" s="733"/>
      <c r="KAA287" s="732"/>
      <c r="KAB287" s="732"/>
      <c r="KAC287" s="732"/>
      <c r="KAD287" s="732"/>
      <c r="KAE287" s="732"/>
      <c r="KAF287" s="731"/>
      <c r="KAG287" s="734"/>
      <c r="KAH287" s="732"/>
      <c r="KAI287" s="732"/>
      <c r="KAJ287" s="732"/>
      <c r="KAK287" s="732"/>
      <c r="KAL287" s="732"/>
      <c r="KAM287" s="732"/>
      <c r="KAN287" s="732"/>
      <c r="KAO287" s="735"/>
      <c r="KAP287" s="735"/>
      <c r="KAQ287" s="735"/>
      <c r="KAR287" s="735"/>
      <c r="KAS287" s="735"/>
      <c r="KAT287" s="735"/>
      <c r="KAU287" s="735"/>
      <c r="KAV287" s="735"/>
      <c r="KAW287" s="735"/>
      <c r="KAX287" s="735"/>
      <c r="KAY287" s="735"/>
      <c r="KAZ287" s="735"/>
      <c r="KBA287" s="735"/>
      <c r="KBB287" s="735"/>
      <c r="KBC287" s="735"/>
      <c r="KBD287" s="735"/>
      <c r="KBE287" s="735"/>
      <c r="KBF287" s="735"/>
      <c r="KBG287" s="735"/>
      <c r="KBH287" s="735"/>
      <c r="KBI287" s="735"/>
      <c r="KBJ287" s="735"/>
      <c r="KBK287" s="735"/>
      <c r="KBL287" s="735"/>
      <c r="KBM287" s="735"/>
      <c r="KBN287" s="735"/>
      <c r="KBO287" s="735"/>
      <c r="KBP287" s="735"/>
      <c r="KBQ287" s="735"/>
      <c r="KBR287" s="735"/>
      <c r="KBS287" s="735"/>
      <c r="KBT287" s="735"/>
      <c r="KBU287" s="735"/>
      <c r="KBV287" s="735"/>
      <c r="KBW287" s="735"/>
      <c r="KBX287" s="735"/>
      <c r="KBY287" s="735"/>
      <c r="KBZ287" s="735"/>
      <c r="KCA287" s="735"/>
      <c r="KCB287" s="735"/>
      <c r="KCC287" s="735"/>
      <c r="KCD287" s="735"/>
      <c r="KCE287" s="735"/>
      <c r="KCF287" s="735"/>
      <c r="KCG287" s="732"/>
      <c r="KCH287" s="732"/>
      <c r="KCI287" s="732"/>
      <c r="KCJ287" s="732"/>
      <c r="KCK287" s="732"/>
      <c r="KCL287" s="732"/>
      <c r="KCM287" s="732"/>
      <c r="KCN287" s="732"/>
      <c r="KCO287" s="732"/>
      <c r="KCP287" s="732"/>
      <c r="KCQ287" s="732"/>
      <c r="KCR287" s="732"/>
      <c r="KCS287" s="732"/>
      <c r="KCT287" s="732"/>
      <c r="KCU287" s="732"/>
      <c r="KCV287" s="732"/>
      <c r="KCW287" s="732"/>
      <c r="KCX287" s="732"/>
      <c r="KCY287" s="732"/>
      <c r="KCZ287" s="732"/>
      <c r="KDA287" s="732"/>
      <c r="KDB287" s="732"/>
      <c r="KDC287" s="732"/>
      <c r="KDD287" s="732"/>
      <c r="KDE287" s="733"/>
      <c r="KDF287" s="733"/>
      <c r="KDG287" s="733"/>
      <c r="KDH287" s="733"/>
      <c r="KDI287" s="733"/>
      <c r="KDJ287" s="732"/>
      <c r="KDK287" s="732"/>
      <c r="KDL287" s="733"/>
      <c r="KDM287" s="733"/>
      <c r="KDN287" s="732"/>
      <c r="KDO287" s="732"/>
      <c r="KDP287" s="733"/>
      <c r="KDQ287" s="733"/>
      <c r="KDR287" s="732"/>
      <c r="KDS287" s="732"/>
      <c r="KDT287" s="732"/>
      <c r="KDU287" s="732"/>
      <c r="KDV287" s="732"/>
      <c r="KDW287" s="732"/>
      <c r="KDX287" s="732"/>
      <c r="KDY287" s="733"/>
      <c r="KDZ287" s="733"/>
      <c r="KEA287" s="732"/>
      <c r="KEB287" s="732"/>
      <c r="KEC287" s="733"/>
      <c r="KED287" s="733"/>
      <c r="KEE287" s="732"/>
      <c r="KEF287" s="732"/>
      <c r="KEG287" s="732"/>
      <c r="KEH287" s="732"/>
      <c r="KEI287" s="732"/>
      <c r="KEJ287" s="731"/>
      <c r="KEK287" s="734"/>
      <c r="KEL287" s="732"/>
      <c r="KEM287" s="732"/>
      <c r="KEN287" s="732"/>
      <c r="KEO287" s="732"/>
      <c r="KEP287" s="732"/>
      <c r="KEQ287" s="732"/>
      <c r="KER287" s="732"/>
      <c r="KES287" s="735"/>
      <c r="KET287" s="735"/>
      <c r="KEU287" s="735"/>
      <c r="KEV287" s="735"/>
      <c r="KEW287" s="735"/>
      <c r="KEX287" s="735"/>
      <c r="KEY287" s="735"/>
      <c r="KEZ287" s="735"/>
      <c r="KFA287" s="735"/>
      <c r="KFB287" s="735"/>
      <c r="KFC287" s="735"/>
      <c r="KFD287" s="735"/>
      <c r="KFE287" s="735"/>
      <c r="KFF287" s="735"/>
      <c r="KFG287" s="735"/>
      <c r="KFH287" s="735"/>
      <c r="KFI287" s="735"/>
      <c r="KFJ287" s="735"/>
      <c r="KFK287" s="735"/>
      <c r="KFL287" s="735"/>
      <c r="KFM287" s="735"/>
      <c r="KFN287" s="735"/>
      <c r="KFO287" s="735"/>
      <c r="KFP287" s="735"/>
      <c r="KFQ287" s="735"/>
      <c r="KFR287" s="735"/>
      <c r="KFS287" s="735"/>
      <c r="KFT287" s="735"/>
      <c r="KFU287" s="735"/>
      <c r="KFV287" s="735"/>
      <c r="KFW287" s="735"/>
      <c r="KFX287" s="735"/>
      <c r="KFY287" s="735"/>
      <c r="KFZ287" s="735"/>
      <c r="KGA287" s="735"/>
      <c r="KGB287" s="735"/>
      <c r="KGC287" s="735"/>
      <c r="KGD287" s="735"/>
      <c r="KGE287" s="735"/>
      <c r="KGF287" s="735"/>
      <c r="KGG287" s="735"/>
      <c r="KGH287" s="735"/>
      <c r="KGI287" s="735"/>
      <c r="KGJ287" s="735"/>
      <c r="KGK287" s="732"/>
      <c r="KGL287" s="732"/>
      <c r="KGM287" s="732"/>
      <c r="KGN287" s="732"/>
      <c r="KGO287" s="732"/>
      <c r="KGP287" s="732"/>
      <c r="KGQ287" s="732"/>
      <c r="KGR287" s="732"/>
      <c r="KGS287" s="732"/>
      <c r="KGT287" s="732"/>
      <c r="KGU287" s="732"/>
      <c r="KGV287" s="732"/>
      <c r="KGW287" s="732"/>
      <c r="KGX287" s="732"/>
      <c r="KGY287" s="732"/>
      <c r="KGZ287" s="732"/>
      <c r="KHA287" s="732"/>
      <c r="KHB287" s="732"/>
      <c r="KHC287" s="732"/>
      <c r="KHD287" s="732"/>
      <c r="KHE287" s="732"/>
      <c r="KHF287" s="732"/>
      <c r="KHG287" s="732"/>
      <c r="KHH287" s="732"/>
      <c r="KHI287" s="733"/>
      <c r="KHJ287" s="733"/>
      <c r="KHK287" s="733"/>
      <c r="KHL287" s="733"/>
      <c r="KHM287" s="733"/>
      <c r="KHN287" s="732"/>
      <c r="KHO287" s="732"/>
      <c r="KHP287" s="733"/>
      <c r="KHQ287" s="733"/>
      <c r="KHR287" s="732"/>
      <c r="KHS287" s="732"/>
      <c r="KHT287" s="733"/>
      <c r="KHU287" s="733"/>
      <c r="KHV287" s="732"/>
      <c r="KHW287" s="732"/>
      <c r="KHX287" s="732"/>
      <c r="KHY287" s="732"/>
      <c r="KHZ287" s="732"/>
      <c r="KIA287" s="732"/>
      <c r="KIB287" s="732"/>
      <c r="KIC287" s="733"/>
      <c r="KID287" s="733"/>
      <c r="KIE287" s="732"/>
      <c r="KIF287" s="732"/>
      <c r="KIG287" s="733"/>
      <c r="KIH287" s="733"/>
      <c r="KII287" s="732"/>
      <c r="KIJ287" s="732"/>
      <c r="KIK287" s="732"/>
      <c r="KIL287" s="732"/>
      <c r="KIM287" s="732"/>
      <c r="KIN287" s="731"/>
      <c r="KIO287" s="734"/>
      <c r="KIP287" s="732"/>
      <c r="KIQ287" s="732"/>
      <c r="KIR287" s="732"/>
      <c r="KIS287" s="732"/>
      <c r="KIT287" s="732"/>
      <c r="KIU287" s="732"/>
      <c r="KIV287" s="732"/>
      <c r="KIW287" s="735"/>
      <c r="KIX287" s="735"/>
      <c r="KIY287" s="735"/>
      <c r="KIZ287" s="735"/>
      <c r="KJA287" s="735"/>
      <c r="KJB287" s="735"/>
      <c r="KJC287" s="735"/>
      <c r="KJD287" s="735"/>
      <c r="KJE287" s="735"/>
      <c r="KJF287" s="735"/>
      <c r="KJG287" s="735"/>
      <c r="KJH287" s="735"/>
      <c r="KJI287" s="735"/>
      <c r="KJJ287" s="735"/>
      <c r="KJK287" s="735"/>
      <c r="KJL287" s="735"/>
      <c r="KJM287" s="735"/>
      <c r="KJN287" s="735"/>
      <c r="KJO287" s="735"/>
      <c r="KJP287" s="735"/>
      <c r="KJQ287" s="735"/>
      <c r="KJR287" s="735"/>
      <c r="KJS287" s="735"/>
      <c r="KJT287" s="735"/>
      <c r="KJU287" s="735"/>
      <c r="KJV287" s="735"/>
      <c r="KJW287" s="735"/>
      <c r="KJX287" s="735"/>
      <c r="KJY287" s="735"/>
      <c r="KJZ287" s="735"/>
      <c r="KKA287" s="735"/>
      <c r="KKB287" s="735"/>
      <c r="KKC287" s="735"/>
      <c r="KKD287" s="735"/>
      <c r="KKE287" s="735"/>
      <c r="KKF287" s="735"/>
      <c r="KKG287" s="735"/>
      <c r="KKH287" s="735"/>
      <c r="KKI287" s="735"/>
      <c r="KKJ287" s="735"/>
      <c r="KKK287" s="735"/>
      <c r="KKL287" s="735"/>
      <c r="KKM287" s="735"/>
      <c r="KKN287" s="735"/>
      <c r="KKO287" s="732"/>
      <c r="KKP287" s="732"/>
      <c r="KKQ287" s="732"/>
      <c r="KKR287" s="732"/>
      <c r="KKS287" s="732"/>
      <c r="KKT287" s="732"/>
      <c r="KKU287" s="732"/>
      <c r="KKV287" s="732"/>
      <c r="KKW287" s="732"/>
      <c r="KKX287" s="732"/>
      <c r="KKY287" s="732"/>
      <c r="KKZ287" s="732"/>
      <c r="KLA287" s="732"/>
      <c r="KLB287" s="732"/>
      <c r="KLC287" s="732"/>
      <c r="KLD287" s="732"/>
      <c r="KLE287" s="732"/>
      <c r="KLF287" s="732"/>
      <c r="KLG287" s="732"/>
      <c r="KLH287" s="732"/>
      <c r="KLI287" s="732"/>
      <c r="KLJ287" s="732"/>
      <c r="KLK287" s="732"/>
      <c r="KLL287" s="732"/>
      <c r="KLM287" s="733"/>
      <c r="KLN287" s="733"/>
      <c r="KLO287" s="733"/>
      <c r="KLP287" s="733"/>
      <c r="KLQ287" s="733"/>
      <c r="KLR287" s="732"/>
      <c r="KLS287" s="732"/>
      <c r="KLT287" s="733"/>
      <c r="KLU287" s="733"/>
      <c r="KLV287" s="732"/>
      <c r="KLW287" s="732"/>
      <c r="KLX287" s="733"/>
      <c r="KLY287" s="733"/>
      <c r="KLZ287" s="732"/>
      <c r="KMA287" s="732"/>
      <c r="KMB287" s="732"/>
      <c r="KMC287" s="732"/>
      <c r="KMD287" s="732"/>
      <c r="KME287" s="732"/>
      <c r="KMF287" s="732"/>
      <c r="KMG287" s="733"/>
      <c r="KMH287" s="733"/>
      <c r="KMI287" s="732"/>
      <c r="KMJ287" s="732"/>
      <c r="KMK287" s="733"/>
      <c r="KML287" s="733"/>
      <c r="KMM287" s="732"/>
      <c r="KMN287" s="732"/>
      <c r="KMO287" s="732"/>
      <c r="KMP287" s="732"/>
      <c r="KMQ287" s="732"/>
      <c r="KMR287" s="731"/>
      <c r="KMS287" s="734"/>
      <c r="KMT287" s="732"/>
      <c r="KMU287" s="732"/>
      <c r="KMV287" s="732"/>
      <c r="KMW287" s="732"/>
      <c r="KMX287" s="732"/>
      <c r="KMY287" s="732"/>
      <c r="KMZ287" s="732"/>
      <c r="KNA287" s="735"/>
      <c r="KNB287" s="735"/>
      <c r="KNC287" s="735"/>
      <c r="KND287" s="735"/>
      <c r="KNE287" s="735"/>
      <c r="KNF287" s="735"/>
      <c r="KNG287" s="735"/>
      <c r="KNH287" s="735"/>
      <c r="KNI287" s="735"/>
      <c r="KNJ287" s="735"/>
      <c r="KNK287" s="735"/>
      <c r="KNL287" s="735"/>
      <c r="KNM287" s="735"/>
      <c r="KNN287" s="735"/>
      <c r="KNO287" s="735"/>
      <c r="KNP287" s="735"/>
      <c r="KNQ287" s="735"/>
      <c r="KNR287" s="735"/>
      <c r="KNS287" s="735"/>
      <c r="KNT287" s="735"/>
      <c r="KNU287" s="735"/>
      <c r="KNV287" s="735"/>
      <c r="KNW287" s="735"/>
      <c r="KNX287" s="735"/>
      <c r="KNY287" s="735"/>
      <c r="KNZ287" s="735"/>
      <c r="KOA287" s="735"/>
      <c r="KOB287" s="735"/>
      <c r="KOC287" s="735"/>
      <c r="KOD287" s="735"/>
      <c r="KOE287" s="735"/>
      <c r="KOF287" s="735"/>
      <c r="KOG287" s="735"/>
      <c r="KOH287" s="735"/>
      <c r="KOI287" s="735"/>
      <c r="KOJ287" s="735"/>
      <c r="KOK287" s="735"/>
      <c r="KOL287" s="735"/>
      <c r="KOM287" s="735"/>
      <c r="KON287" s="735"/>
      <c r="KOO287" s="735"/>
      <c r="KOP287" s="735"/>
      <c r="KOQ287" s="735"/>
      <c r="KOR287" s="735"/>
      <c r="KOS287" s="732"/>
      <c r="KOT287" s="732"/>
      <c r="KOU287" s="732"/>
      <c r="KOV287" s="732"/>
      <c r="KOW287" s="732"/>
      <c r="KOX287" s="732"/>
      <c r="KOY287" s="732"/>
      <c r="KOZ287" s="732"/>
      <c r="KPA287" s="732"/>
      <c r="KPB287" s="732"/>
      <c r="KPC287" s="732"/>
      <c r="KPD287" s="732"/>
      <c r="KPE287" s="732"/>
      <c r="KPF287" s="732"/>
      <c r="KPG287" s="732"/>
      <c r="KPH287" s="732"/>
      <c r="KPI287" s="732"/>
      <c r="KPJ287" s="732"/>
      <c r="KPK287" s="732"/>
      <c r="KPL287" s="732"/>
      <c r="KPM287" s="732"/>
      <c r="KPN287" s="732"/>
      <c r="KPO287" s="732"/>
      <c r="KPP287" s="732"/>
      <c r="KPQ287" s="733"/>
      <c r="KPR287" s="733"/>
      <c r="KPS287" s="733"/>
      <c r="KPT287" s="733"/>
      <c r="KPU287" s="733"/>
      <c r="KPV287" s="732"/>
      <c r="KPW287" s="732"/>
      <c r="KPX287" s="733"/>
      <c r="KPY287" s="733"/>
      <c r="KPZ287" s="732"/>
      <c r="KQA287" s="732"/>
      <c r="KQB287" s="733"/>
      <c r="KQC287" s="733"/>
      <c r="KQD287" s="732"/>
      <c r="KQE287" s="732"/>
      <c r="KQF287" s="732"/>
      <c r="KQG287" s="732"/>
      <c r="KQH287" s="732"/>
      <c r="KQI287" s="732"/>
      <c r="KQJ287" s="732"/>
      <c r="KQK287" s="733"/>
      <c r="KQL287" s="733"/>
      <c r="KQM287" s="732"/>
      <c r="KQN287" s="732"/>
      <c r="KQO287" s="733"/>
      <c r="KQP287" s="733"/>
      <c r="KQQ287" s="732"/>
      <c r="KQR287" s="732"/>
      <c r="KQS287" s="732"/>
      <c r="KQT287" s="732"/>
      <c r="KQU287" s="732"/>
      <c r="KQV287" s="731"/>
      <c r="KQW287" s="734"/>
      <c r="KQX287" s="732"/>
      <c r="KQY287" s="732"/>
      <c r="KQZ287" s="732"/>
      <c r="KRA287" s="732"/>
      <c r="KRB287" s="732"/>
      <c r="KRC287" s="732"/>
      <c r="KRD287" s="732"/>
      <c r="KRE287" s="735"/>
      <c r="KRF287" s="735"/>
      <c r="KRG287" s="735"/>
      <c r="KRH287" s="735"/>
      <c r="KRI287" s="735"/>
      <c r="KRJ287" s="735"/>
      <c r="KRK287" s="735"/>
      <c r="KRL287" s="735"/>
      <c r="KRM287" s="735"/>
      <c r="KRN287" s="735"/>
      <c r="KRO287" s="735"/>
      <c r="KRP287" s="735"/>
      <c r="KRQ287" s="735"/>
      <c r="KRR287" s="735"/>
      <c r="KRS287" s="735"/>
      <c r="KRT287" s="735"/>
      <c r="KRU287" s="735"/>
      <c r="KRV287" s="735"/>
      <c r="KRW287" s="735"/>
      <c r="KRX287" s="735"/>
      <c r="KRY287" s="735"/>
      <c r="KRZ287" s="735"/>
      <c r="KSA287" s="735"/>
      <c r="KSB287" s="735"/>
      <c r="KSC287" s="735"/>
      <c r="KSD287" s="735"/>
      <c r="KSE287" s="735"/>
      <c r="KSF287" s="735"/>
      <c r="KSG287" s="735"/>
      <c r="KSH287" s="735"/>
      <c r="KSI287" s="735"/>
      <c r="KSJ287" s="735"/>
      <c r="KSK287" s="735"/>
      <c r="KSL287" s="735"/>
      <c r="KSM287" s="735"/>
      <c r="KSN287" s="735"/>
      <c r="KSO287" s="735"/>
      <c r="KSP287" s="735"/>
      <c r="KSQ287" s="735"/>
      <c r="KSR287" s="735"/>
      <c r="KSS287" s="735"/>
      <c r="KST287" s="735"/>
      <c r="KSU287" s="735"/>
      <c r="KSV287" s="735"/>
      <c r="KSW287" s="732"/>
      <c r="KSX287" s="732"/>
      <c r="KSY287" s="732"/>
      <c r="KSZ287" s="732"/>
      <c r="KTA287" s="732"/>
      <c r="KTB287" s="732"/>
      <c r="KTC287" s="732"/>
      <c r="KTD287" s="732"/>
      <c r="KTE287" s="732"/>
      <c r="KTF287" s="732"/>
      <c r="KTG287" s="732"/>
      <c r="KTH287" s="732"/>
      <c r="KTI287" s="732"/>
      <c r="KTJ287" s="732"/>
      <c r="KTK287" s="732"/>
      <c r="KTL287" s="732"/>
      <c r="KTM287" s="732"/>
      <c r="KTN287" s="732"/>
      <c r="KTO287" s="732"/>
      <c r="KTP287" s="732"/>
      <c r="KTQ287" s="732"/>
      <c r="KTR287" s="732"/>
      <c r="KTS287" s="732"/>
      <c r="KTT287" s="732"/>
      <c r="KTU287" s="733"/>
      <c r="KTV287" s="733"/>
      <c r="KTW287" s="733"/>
      <c r="KTX287" s="733"/>
      <c r="KTY287" s="733"/>
      <c r="KTZ287" s="732"/>
      <c r="KUA287" s="732"/>
      <c r="KUB287" s="733"/>
      <c r="KUC287" s="733"/>
      <c r="KUD287" s="732"/>
      <c r="KUE287" s="732"/>
      <c r="KUF287" s="733"/>
      <c r="KUG287" s="733"/>
      <c r="KUH287" s="732"/>
      <c r="KUI287" s="732"/>
      <c r="KUJ287" s="732"/>
      <c r="KUK287" s="732"/>
      <c r="KUL287" s="732"/>
      <c r="KUM287" s="732"/>
      <c r="KUN287" s="732"/>
      <c r="KUO287" s="733"/>
      <c r="KUP287" s="733"/>
      <c r="KUQ287" s="732"/>
      <c r="KUR287" s="732"/>
      <c r="KUS287" s="733"/>
      <c r="KUT287" s="733"/>
      <c r="KUU287" s="732"/>
      <c r="KUV287" s="732"/>
      <c r="KUW287" s="732"/>
      <c r="KUX287" s="732"/>
      <c r="KUY287" s="732"/>
      <c r="KUZ287" s="731"/>
      <c r="KVA287" s="734"/>
      <c r="KVB287" s="732"/>
      <c r="KVC287" s="732"/>
      <c r="KVD287" s="732"/>
      <c r="KVE287" s="732"/>
      <c r="KVF287" s="732"/>
      <c r="KVG287" s="732"/>
      <c r="KVH287" s="732"/>
      <c r="KVI287" s="735"/>
      <c r="KVJ287" s="735"/>
      <c r="KVK287" s="735"/>
      <c r="KVL287" s="735"/>
      <c r="KVM287" s="735"/>
      <c r="KVN287" s="735"/>
      <c r="KVO287" s="735"/>
      <c r="KVP287" s="735"/>
      <c r="KVQ287" s="735"/>
      <c r="KVR287" s="735"/>
      <c r="KVS287" s="735"/>
      <c r="KVT287" s="735"/>
      <c r="KVU287" s="735"/>
      <c r="KVV287" s="735"/>
      <c r="KVW287" s="735"/>
      <c r="KVX287" s="735"/>
      <c r="KVY287" s="735"/>
      <c r="KVZ287" s="735"/>
      <c r="KWA287" s="735"/>
      <c r="KWB287" s="735"/>
      <c r="KWC287" s="735"/>
      <c r="KWD287" s="735"/>
      <c r="KWE287" s="735"/>
      <c r="KWF287" s="735"/>
      <c r="KWG287" s="735"/>
      <c r="KWH287" s="735"/>
      <c r="KWI287" s="735"/>
      <c r="KWJ287" s="735"/>
      <c r="KWK287" s="735"/>
      <c r="KWL287" s="735"/>
      <c r="KWM287" s="735"/>
      <c r="KWN287" s="735"/>
      <c r="KWO287" s="735"/>
      <c r="KWP287" s="735"/>
      <c r="KWQ287" s="735"/>
      <c r="KWR287" s="735"/>
      <c r="KWS287" s="735"/>
      <c r="KWT287" s="735"/>
      <c r="KWU287" s="735"/>
      <c r="KWV287" s="735"/>
      <c r="KWW287" s="735"/>
      <c r="KWX287" s="735"/>
      <c r="KWY287" s="735"/>
      <c r="KWZ287" s="735"/>
      <c r="KXA287" s="732"/>
      <c r="KXB287" s="732"/>
      <c r="KXC287" s="732"/>
      <c r="KXD287" s="732"/>
      <c r="KXE287" s="732"/>
      <c r="KXF287" s="732"/>
      <c r="KXG287" s="732"/>
      <c r="KXH287" s="732"/>
      <c r="KXI287" s="732"/>
      <c r="KXJ287" s="732"/>
      <c r="KXK287" s="732"/>
      <c r="KXL287" s="732"/>
      <c r="KXM287" s="732"/>
      <c r="KXN287" s="732"/>
      <c r="KXO287" s="732"/>
      <c r="KXP287" s="732"/>
      <c r="KXQ287" s="732"/>
      <c r="KXR287" s="732"/>
      <c r="KXS287" s="732"/>
      <c r="KXT287" s="732"/>
      <c r="KXU287" s="732"/>
      <c r="KXV287" s="732"/>
      <c r="KXW287" s="732"/>
      <c r="KXX287" s="732"/>
      <c r="KXY287" s="733"/>
      <c r="KXZ287" s="733"/>
      <c r="KYA287" s="733"/>
      <c r="KYB287" s="733"/>
      <c r="KYC287" s="733"/>
      <c r="KYD287" s="732"/>
      <c r="KYE287" s="732"/>
      <c r="KYF287" s="733"/>
      <c r="KYG287" s="733"/>
      <c r="KYH287" s="732"/>
      <c r="KYI287" s="732"/>
      <c r="KYJ287" s="733"/>
      <c r="KYK287" s="733"/>
      <c r="KYL287" s="732"/>
      <c r="KYM287" s="732"/>
      <c r="KYN287" s="732"/>
      <c r="KYO287" s="732"/>
      <c r="KYP287" s="732"/>
      <c r="KYQ287" s="732"/>
      <c r="KYR287" s="732"/>
      <c r="KYS287" s="733"/>
      <c r="KYT287" s="733"/>
      <c r="KYU287" s="732"/>
      <c r="KYV287" s="732"/>
      <c r="KYW287" s="733"/>
      <c r="KYX287" s="733"/>
      <c r="KYY287" s="732"/>
      <c r="KYZ287" s="732"/>
      <c r="KZA287" s="732"/>
      <c r="KZB287" s="732"/>
      <c r="KZC287" s="732"/>
      <c r="KZD287" s="731"/>
      <c r="KZE287" s="734"/>
      <c r="KZF287" s="732"/>
      <c r="KZG287" s="732"/>
      <c r="KZH287" s="732"/>
      <c r="KZI287" s="732"/>
      <c r="KZJ287" s="732"/>
      <c r="KZK287" s="732"/>
      <c r="KZL287" s="732"/>
      <c r="KZM287" s="735"/>
      <c r="KZN287" s="735"/>
      <c r="KZO287" s="735"/>
      <c r="KZP287" s="735"/>
      <c r="KZQ287" s="735"/>
      <c r="KZR287" s="735"/>
      <c r="KZS287" s="735"/>
      <c r="KZT287" s="735"/>
      <c r="KZU287" s="735"/>
      <c r="KZV287" s="735"/>
      <c r="KZW287" s="735"/>
      <c r="KZX287" s="735"/>
      <c r="KZY287" s="735"/>
      <c r="KZZ287" s="735"/>
      <c r="LAA287" s="735"/>
      <c r="LAB287" s="735"/>
      <c r="LAC287" s="735"/>
      <c r="LAD287" s="735"/>
      <c r="LAE287" s="735"/>
      <c r="LAF287" s="735"/>
      <c r="LAG287" s="735"/>
      <c r="LAH287" s="735"/>
      <c r="LAI287" s="735"/>
      <c r="LAJ287" s="735"/>
      <c r="LAK287" s="735"/>
      <c r="LAL287" s="735"/>
      <c r="LAM287" s="735"/>
      <c r="LAN287" s="735"/>
      <c r="LAO287" s="735"/>
      <c r="LAP287" s="735"/>
      <c r="LAQ287" s="735"/>
      <c r="LAR287" s="735"/>
      <c r="LAS287" s="735"/>
      <c r="LAT287" s="735"/>
      <c r="LAU287" s="735"/>
      <c r="LAV287" s="735"/>
      <c r="LAW287" s="735"/>
      <c r="LAX287" s="735"/>
      <c r="LAY287" s="735"/>
      <c r="LAZ287" s="735"/>
      <c r="LBA287" s="735"/>
      <c r="LBB287" s="735"/>
      <c r="LBC287" s="735"/>
      <c r="LBD287" s="735"/>
      <c r="LBE287" s="732"/>
      <c r="LBF287" s="732"/>
      <c r="LBG287" s="732"/>
      <c r="LBH287" s="732"/>
      <c r="LBI287" s="732"/>
      <c r="LBJ287" s="732"/>
      <c r="LBK287" s="732"/>
      <c r="LBL287" s="732"/>
      <c r="LBM287" s="732"/>
      <c r="LBN287" s="732"/>
      <c r="LBO287" s="732"/>
      <c r="LBP287" s="732"/>
      <c r="LBQ287" s="732"/>
      <c r="LBR287" s="732"/>
      <c r="LBS287" s="732"/>
      <c r="LBT287" s="732"/>
      <c r="LBU287" s="732"/>
      <c r="LBV287" s="732"/>
      <c r="LBW287" s="732"/>
      <c r="LBX287" s="732"/>
      <c r="LBY287" s="732"/>
      <c r="LBZ287" s="732"/>
      <c r="LCA287" s="732"/>
      <c r="LCB287" s="732"/>
      <c r="LCC287" s="733"/>
      <c r="LCD287" s="733"/>
      <c r="LCE287" s="733"/>
      <c r="LCF287" s="733"/>
      <c r="LCG287" s="733"/>
      <c r="LCH287" s="732"/>
      <c r="LCI287" s="732"/>
      <c r="LCJ287" s="733"/>
      <c r="LCK287" s="733"/>
      <c r="LCL287" s="732"/>
      <c r="LCM287" s="732"/>
      <c r="LCN287" s="733"/>
      <c r="LCO287" s="733"/>
      <c r="LCP287" s="732"/>
      <c r="LCQ287" s="732"/>
      <c r="LCR287" s="732"/>
      <c r="LCS287" s="732"/>
      <c r="LCT287" s="732"/>
      <c r="LCU287" s="732"/>
      <c r="LCV287" s="732"/>
      <c r="LCW287" s="733"/>
      <c r="LCX287" s="733"/>
      <c r="LCY287" s="732"/>
      <c r="LCZ287" s="732"/>
      <c r="LDA287" s="733"/>
      <c r="LDB287" s="733"/>
      <c r="LDC287" s="732"/>
      <c r="LDD287" s="732"/>
      <c r="LDE287" s="732"/>
      <c r="LDF287" s="732"/>
      <c r="LDG287" s="732"/>
      <c r="LDH287" s="731"/>
      <c r="LDI287" s="734"/>
      <c r="LDJ287" s="732"/>
      <c r="LDK287" s="732"/>
      <c r="LDL287" s="732"/>
      <c r="LDM287" s="732"/>
      <c r="LDN287" s="732"/>
      <c r="LDO287" s="732"/>
      <c r="LDP287" s="732"/>
      <c r="LDQ287" s="735"/>
      <c r="LDR287" s="735"/>
      <c r="LDS287" s="735"/>
      <c r="LDT287" s="735"/>
      <c r="LDU287" s="735"/>
      <c r="LDV287" s="735"/>
      <c r="LDW287" s="735"/>
      <c r="LDX287" s="735"/>
      <c r="LDY287" s="735"/>
      <c r="LDZ287" s="735"/>
      <c r="LEA287" s="735"/>
      <c r="LEB287" s="735"/>
      <c r="LEC287" s="735"/>
      <c r="LED287" s="735"/>
      <c r="LEE287" s="735"/>
      <c r="LEF287" s="735"/>
      <c r="LEG287" s="735"/>
      <c r="LEH287" s="735"/>
      <c r="LEI287" s="735"/>
      <c r="LEJ287" s="735"/>
      <c r="LEK287" s="735"/>
      <c r="LEL287" s="735"/>
      <c r="LEM287" s="735"/>
      <c r="LEN287" s="735"/>
      <c r="LEO287" s="735"/>
      <c r="LEP287" s="735"/>
      <c r="LEQ287" s="735"/>
      <c r="LER287" s="735"/>
      <c r="LES287" s="735"/>
      <c r="LET287" s="735"/>
      <c r="LEU287" s="735"/>
      <c r="LEV287" s="735"/>
      <c r="LEW287" s="735"/>
      <c r="LEX287" s="735"/>
      <c r="LEY287" s="735"/>
      <c r="LEZ287" s="735"/>
      <c r="LFA287" s="735"/>
      <c r="LFB287" s="735"/>
      <c r="LFC287" s="735"/>
      <c r="LFD287" s="735"/>
      <c r="LFE287" s="735"/>
      <c r="LFF287" s="735"/>
      <c r="LFG287" s="735"/>
      <c r="LFH287" s="735"/>
      <c r="LFI287" s="732"/>
      <c r="LFJ287" s="732"/>
      <c r="LFK287" s="732"/>
      <c r="LFL287" s="732"/>
      <c r="LFM287" s="732"/>
      <c r="LFN287" s="732"/>
      <c r="LFO287" s="732"/>
      <c r="LFP287" s="732"/>
      <c r="LFQ287" s="732"/>
      <c r="LFR287" s="732"/>
      <c r="LFS287" s="732"/>
      <c r="LFT287" s="732"/>
      <c r="LFU287" s="732"/>
      <c r="LFV287" s="732"/>
      <c r="LFW287" s="732"/>
      <c r="LFX287" s="732"/>
      <c r="LFY287" s="732"/>
      <c r="LFZ287" s="732"/>
      <c r="LGA287" s="732"/>
      <c r="LGB287" s="732"/>
      <c r="LGC287" s="732"/>
      <c r="LGD287" s="732"/>
      <c r="LGE287" s="732"/>
      <c r="LGF287" s="732"/>
      <c r="LGG287" s="733"/>
      <c r="LGH287" s="733"/>
      <c r="LGI287" s="733"/>
      <c r="LGJ287" s="733"/>
      <c r="LGK287" s="733"/>
      <c r="LGL287" s="732"/>
      <c r="LGM287" s="732"/>
      <c r="LGN287" s="733"/>
      <c r="LGO287" s="733"/>
      <c r="LGP287" s="732"/>
      <c r="LGQ287" s="732"/>
      <c r="LGR287" s="733"/>
      <c r="LGS287" s="733"/>
      <c r="LGT287" s="732"/>
      <c r="LGU287" s="732"/>
      <c r="LGV287" s="732"/>
      <c r="LGW287" s="732"/>
      <c r="LGX287" s="732"/>
      <c r="LGY287" s="732"/>
      <c r="LGZ287" s="732"/>
      <c r="LHA287" s="733"/>
      <c r="LHB287" s="733"/>
      <c r="LHC287" s="732"/>
      <c r="LHD287" s="732"/>
      <c r="LHE287" s="733"/>
      <c r="LHF287" s="733"/>
      <c r="LHG287" s="732"/>
      <c r="LHH287" s="732"/>
      <c r="LHI287" s="732"/>
      <c r="LHJ287" s="732"/>
      <c r="LHK287" s="732"/>
      <c r="LHL287" s="731"/>
      <c r="LHM287" s="734"/>
      <c r="LHN287" s="732"/>
      <c r="LHO287" s="732"/>
      <c r="LHP287" s="732"/>
      <c r="LHQ287" s="732"/>
      <c r="LHR287" s="732"/>
      <c r="LHS287" s="732"/>
      <c r="LHT287" s="732"/>
      <c r="LHU287" s="735"/>
      <c r="LHV287" s="735"/>
      <c r="LHW287" s="735"/>
      <c r="LHX287" s="735"/>
      <c r="LHY287" s="735"/>
      <c r="LHZ287" s="735"/>
      <c r="LIA287" s="735"/>
      <c r="LIB287" s="735"/>
      <c r="LIC287" s="735"/>
      <c r="LID287" s="735"/>
      <c r="LIE287" s="735"/>
      <c r="LIF287" s="735"/>
      <c r="LIG287" s="735"/>
      <c r="LIH287" s="735"/>
      <c r="LII287" s="735"/>
      <c r="LIJ287" s="735"/>
      <c r="LIK287" s="735"/>
      <c r="LIL287" s="735"/>
      <c r="LIM287" s="735"/>
      <c r="LIN287" s="735"/>
      <c r="LIO287" s="735"/>
      <c r="LIP287" s="735"/>
      <c r="LIQ287" s="735"/>
      <c r="LIR287" s="735"/>
      <c r="LIS287" s="735"/>
      <c r="LIT287" s="735"/>
      <c r="LIU287" s="735"/>
      <c r="LIV287" s="735"/>
      <c r="LIW287" s="735"/>
      <c r="LIX287" s="735"/>
      <c r="LIY287" s="735"/>
      <c r="LIZ287" s="735"/>
      <c r="LJA287" s="735"/>
      <c r="LJB287" s="735"/>
      <c r="LJC287" s="735"/>
      <c r="LJD287" s="735"/>
      <c r="LJE287" s="735"/>
      <c r="LJF287" s="735"/>
      <c r="LJG287" s="735"/>
      <c r="LJH287" s="735"/>
      <c r="LJI287" s="735"/>
      <c r="LJJ287" s="735"/>
      <c r="LJK287" s="735"/>
      <c r="LJL287" s="735"/>
      <c r="LJM287" s="732"/>
      <c r="LJN287" s="732"/>
      <c r="LJO287" s="732"/>
      <c r="LJP287" s="732"/>
      <c r="LJQ287" s="732"/>
      <c r="LJR287" s="732"/>
      <c r="LJS287" s="732"/>
      <c r="LJT287" s="732"/>
      <c r="LJU287" s="732"/>
      <c r="LJV287" s="732"/>
      <c r="LJW287" s="732"/>
      <c r="LJX287" s="732"/>
      <c r="LJY287" s="732"/>
      <c r="LJZ287" s="732"/>
      <c r="LKA287" s="732"/>
      <c r="LKB287" s="732"/>
      <c r="LKC287" s="732"/>
      <c r="LKD287" s="732"/>
      <c r="LKE287" s="732"/>
      <c r="LKF287" s="732"/>
      <c r="LKG287" s="732"/>
      <c r="LKH287" s="732"/>
      <c r="LKI287" s="732"/>
      <c r="LKJ287" s="732"/>
      <c r="LKK287" s="733"/>
      <c r="LKL287" s="733"/>
      <c r="LKM287" s="733"/>
      <c r="LKN287" s="733"/>
      <c r="LKO287" s="733"/>
      <c r="LKP287" s="732"/>
      <c r="LKQ287" s="732"/>
      <c r="LKR287" s="733"/>
      <c r="LKS287" s="733"/>
      <c r="LKT287" s="732"/>
      <c r="LKU287" s="732"/>
      <c r="LKV287" s="733"/>
      <c r="LKW287" s="733"/>
      <c r="LKX287" s="732"/>
      <c r="LKY287" s="732"/>
      <c r="LKZ287" s="732"/>
      <c r="LLA287" s="732"/>
      <c r="LLB287" s="732"/>
      <c r="LLC287" s="732"/>
      <c r="LLD287" s="732"/>
      <c r="LLE287" s="733"/>
      <c r="LLF287" s="733"/>
      <c r="LLG287" s="732"/>
      <c r="LLH287" s="732"/>
      <c r="LLI287" s="733"/>
      <c r="LLJ287" s="733"/>
      <c r="LLK287" s="732"/>
      <c r="LLL287" s="732"/>
      <c r="LLM287" s="732"/>
      <c r="LLN287" s="732"/>
      <c r="LLO287" s="732"/>
      <c r="LLP287" s="731"/>
      <c r="LLQ287" s="734"/>
      <c r="LLR287" s="732"/>
      <c r="LLS287" s="732"/>
      <c r="LLT287" s="732"/>
      <c r="LLU287" s="732"/>
      <c r="LLV287" s="732"/>
      <c r="LLW287" s="732"/>
      <c r="LLX287" s="732"/>
      <c r="LLY287" s="735"/>
      <c r="LLZ287" s="735"/>
      <c r="LMA287" s="735"/>
      <c r="LMB287" s="735"/>
      <c r="LMC287" s="735"/>
      <c r="LMD287" s="735"/>
      <c r="LME287" s="735"/>
      <c r="LMF287" s="735"/>
      <c r="LMG287" s="735"/>
      <c r="LMH287" s="735"/>
      <c r="LMI287" s="735"/>
      <c r="LMJ287" s="735"/>
      <c r="LMK287" s="735"/>
      <c r="LML287" s="735"/>
      <c r="LMM287" s="735"/>
      <c r="LMN287" s="735"/>
      <c r="LMO287" s="735"/>
      <c r="LMP287" s="735"/>
      <c r="LMQ287" s="735"/>
      <c r="LMR287" s="735"/>
      <c r="LMS287" s="735"/>
      <c r="LMT287" s="735"/>
      <c r="LMU287" s="735"/>
      <c r="LMV287" s="735"/>
      <c r="LMW287" s="735"/>
      <c r="LMX287" s="735"/>
      <c r="LMY287" s="735"/>
      <c r="LMZ287" s="735"/>
      <c r="LNA287" s="735"/>
      <c r="LNB287" s="735"/>
      <c r="LNC287" s="735"/>
      <c r="LND287" s="735"/>
      <c r="LNE287" s="735"/>
      <c r="LNF287" s="735"/>
      <c r="LNG287" s="735"/>
      <c r="LNH287" s="735"/>
      <c r="LNI287" s="735"/>
      <c r="LNJ287" s="735"/>
      <c r="LNK287" s="735"/>
      <c r="LNL287" s="735"/>
      <c r="LNM287" s="735"/>
      <c r="LNN287" s="735"/>
      <c r="LNO287" s="735"/>
      <c r="LNP287" s="735"/>
      <c r="LNQ287" s="732"/>
      <c r="LNR287" s="732"/>
      <c r="LNS287" s="732"/>
      <c r="LNT287" s="732"/>
      <c r="LNU287" s="732"/>
      <c r="LNV287" s="732"/>
      <c r="LNW287" s="732"/>
      <c r="LNX287" s="732"/>
      <c r="LNY287" s="732"/>
      <c r="LNZ287" s="732"/>
      <c r="LOA287" s="732"/>
      <c r="LOB287" s="732"/>
      <c r="LOC287" s="732"/>
      <c r="LOD287" s="732"/>
      <c r="LOE287" s="732"/>
      <c r="LOF287" s="732"/>
      <c r="LOG287" s="732"/>
      <c r="LOH287" s="732"/>
      <c r="LOI287" s="732"/>
      <c r="LOJ287" s="732"/>
      <c r="LOK287" s="732"/>
      <c r="LOL287" s="732"/>
      <c r="LOM287" s="732"/>
      <c r="LON287" s="732"/>
      <c r="LOO287" s="733"/>
      <c r="LOP287" s="733"/>
      <c r="LOQ287" s="733"/>
      <c r="LOR287" s="733"/>
      <c r="LOS287" s="733"/>
      <c r="LOT287" s="732"/>
      <c r="LOU287" s="732"/>
      <c r="LOV287" s="733"/>
      <c r="LOW287" s="733"/>
      <c r="LOX287" s="732"/>
      <c r="LOY287" s="732"/>
      <c r="LOZ287" s="733"/>
      <c r="LPA287" s="733"/>
      <c r="LPB287" s="732"/>
      <c r="LPC287" s="732"/>
      <c r="LPD287" s="732"/>
      <c r="LPE287" s="732"/>
      <c r="LPF287" s="732"/>
      <c r="LPG287" s="732"/>
      <c r="LPH287" s="732"/>
      <c r="LPI287" s="733"/>
      <c r="LPJ287" s="733"/>
      <c r="LPK287" s="732"/>
      <c r="LPL287" s="732"/>
      <c r="LPM287" s="733"/>
      <c r="LPN287" s="733"/>
      <c r="LPO287" s="732"/>
      <c r="LPP287" s="732"/>
      <c r="LPQ287" s="732"/>
      <c r="LPR287" s="732"/>
      <c r="LPS287" s="732"/>
      <c r="LPT287" s="731"/>
      <c r="LPU287" s="734"/>
      <c r="LPV287" s="732"/>
      <c r="LPW287" s="732"/>
      <c r="LPX287" s="732"/>
      <c r="LPY287" s="732"/>
      <c r="LPZ287" s="732"/>
      <c r="LQA287" s="732"/>
      <c r="LQB287" s="732"/>
      <c r="LQC287" s="735"/>
      <c r="LQD287" s="735"/>
      <c r="LQE287" s="735"/>
      <c r="LQF287" s="735"/>
      <c r="LQG287" s="735"/>
      <c r="LQH287" s="735"/>
      <c r="LQI287" s="735"/>
      <c r="LQJ287" s="735"/>
      <c r="LQK287" s="735"/>
      <c r="LQL287" s="735"/>
      <c r="LQM287" s="735"/>
      <c r="LQN287" s="735"/>
      <c r="LQO287" s="735"/>
      <c r="LQP287" s="735"/>
      <c r="LQQ287" s="735"/>
      <c r="LQR287" s="735"/>
      <c r="LQS287" s="735"/>
      <c r="LQT287" s="735"/>
      <c r="LQU287" s="735"/>
      <c r="LQV287" s="735"/>
      <c r="LQW287" s="735"/>
      <c r="LQX287" s="735"/>
      <c r="LQY287" s="735"/>
      <c r="LQZ287" s="735"/>
      <c r="LRA287" s="735"/>
      <c r="LRB287" s="735"/>
      <c r="LRC287" s="735"/>
      <c r="LRD287" s="735"/>
      <c r="LRE287" s="735"/>
      <c r="LRF287" s="735"/>
      <c r="LRG287" s="735"/>
      <c r="LRH287" s="735"/>
      <c r="LRI287" s="735"/>
      <c r="LRJ287" s="735"/>
      <c r="LRK287" s="735"/>
      <c r="LRL287" s="735"/>
      <c r="LRM287" s="735"/>
      <c r="LRN287" s="735"/>
      <c r="LRO287" s="735"/>
      <c r="LRP287" s="735"/>
      <c r="LRQ287" s="735"/>
      <c r="LRR287" s="735"/>
      <c r="LRS287" s="735"/>
      <c r="LRT287" s="735"/>
      <c r="LRU287" s="732"/>
      <c r="LRV287" s="732"/>
      <c r="LRW287" s="732"/>
      <c r="LRX287" s="732"/>
      <c r="LRY287" s="732"/>
      <c r="LRZ287" s="732"/>
      <c r="LSA287" s="732"/>
      <c r="LSB287" s="732"/>
      <c r="LSC287" s="732"/>
      <c r="LSD287" s="732"/>
      <c r="LSE287" s="732"/>
      <c r="LSF287" s="732"/>
      <c r="LSG287" s="732"/>
      <c r="LSH287" s="732"/>
      <c r="LSI287" s="732"/>
      <c r="LSJ287" s="732"/>
      <c r="LSK287" s="732"/>
      <c r="LSL287" s="732"/>
      <c r="LSM287" s="732"/>
      <c r="LSN287" s="732"/>
      <c r="LSO287" s="732"/>
      <c r="LSP287" s="732"/>
      <c r="LSQ287" s="732"/>
      <c r="LSR287" s="732"/>
      <c r="LSS287" s="733"/>
      <c r="LST287" s="733"/>
      <c r="LSU287" s="733"/>
      <c r="LSV287" s="733"/>
      <c r="LSW287" s="733"/>
      <c r="LSX287" s="732"/>
      <c r="LSY287" s="732"/>
      <c r="LSZ287" s="733"/>
      <c r="LTA287" s="733"/>
      <c r="LTB287" s="732"/>
      <c r="LTC287" s="732"/>
      <c r="LTD287" s="733"/>
      <c r="LTE287" s="733"/>
      <c r="LTF287" s="732"/>
      <c r="LTG287" s="732"/>
      <c r="LTH287" s="732"/>
      <c r="LTI287" s="732"/>
      <c r="LTJ287" s="732"/>
      <c r="LTK287" s="732"/>
      <c r="LTL287" s="732"/>
      <c r="LTM287" s="733"/>
      <c r="LTN287" s="733"/>
      <c r="LTO287" s="732"/>
      <c r="LTP287" s="732"/>
      <c r="LTQ287" s="733"/>
      <c r="LTR287" s="733"/>
      <c r="LTS287" s="732"/>
      <c r="LTT287" s="732"/>
      <c r="LTU287" s="732"/>
      <c r="LTV287" s="732"/>
      <c r="LTW287" s="732"/>
      <c r="LTX287" s="731"/>
      <c r="LTY287" s="734"/>
      <c r="LTZ287" s="732"/>
      <c r="LUA287" s="732"/>
      <c r="LUB287" s="732"/>
      <c r="LUC287" s="732"/>
      <c r="LUD287" s="732"/>
      <c r="LUE287" s="732"/>
      <c r="LUF287" s="732"/>
      <c r="LUG287" s="735"/>
      <c r="LUH287" s="735"/>
      <c r="LUI287" s="735"/>
      <c r="LUJ287" s="735"/>
      <c r="LUK287" s="735"/>
      <c r="LUL287" s="735"/>
      <c r="LUM287" s="735"/>
      <c r="LUN287" s="735"/>
      <c r="LUO287" s="735"/>
      <c r="LUP287" s="735"/>
      <c r="LUQ287" s="735"/>
      <c r="LUR287" s="735"/>
      <c r="LUS287" s="735"/>
      <c r="LUT287" s="735"/>
      <c r="LUU287" s="735"/>
      <c r="LUV287" s="735"/>
      <c r="LUW287" s="735"/>
      <c r="LUX287" s="735"/>
      <c r="LUY287" s="735"/>
      <c r="LUZ287" s="735"/>
      <c r="LVA287" s="735"/>
      <c r="LVB287" s="735"/>
      <c r="LVC287" s="735"/>
      <c r="LVD287" s="735"/>
      <c r="LVE287" s="735"/>
      <c r="LVF287" s="735"/>
      <c r="LVG287" s="735"/>
      <c r="LVH287" s="735"/>
      <c r="LVI287" s="735"/>
      <c r="LVJ287" s="735"/>
      <c r="LVK287" s="735"/>
      <c r="LVL287" s="735"/>
      <c r="LVM287" s="735"/>
      <c r="LVN287" s="735"/>
      <c r="LVO287" s="735"/>
      <c r="LVP287" s="735"/>
      <c r="LVQ287" s="735"/>
      <c r="LVR287" s="735"/>
      <c r="LVS287" s="735"/>
      <c r="LVT287" s="735"/>
      <c r="LVU287" s="735"/>
      <c r="LVV287" s="735"/>
      <c r="LVW287" s="735"/>
      <c r="LVX287" s="735"/>
      <c r="LVY287" s="732"/>
      <c r="LVZ287" s="732"/>
      <c r="LWA287" s="732"/>
      <c r="LWB287" s="732"/>
      <c r="LWC287" s="732"/>
      <c r="LWD287" s="732"/>
      <c r="LWE287" s="732"/>
      <c r="LWF287" s="732"/>
      <c r="LWG287" s="732"/>
      <c r="LWH287" s="732"/>
      <c r="LWI287" s="732"/>
      <c r="LWJ287" s="732"/>
      <c r="LWK287" s="732"/>
      <c r="LWL287" s="732"/>
      <c r="LWM287" s="732"/>
      <c r="LWN287" s="732"/>
      <c r="LWO287" s="732"/>
      <c r="LWP287" s="732"/>
      <c r="LWQ287" s="732"/>
      <c r="LWR287" s="732"/>
      <c r="LWS287" s="732"/>
      <c r="LWT287" s="732"/>
      <c r="LWU287" s="732"/>
      <c r="LWV287" s="732"/>
      <c r="LWW287" s="733"/>
      <c r="LWX287" s="733"/>
      <c r="LWY287" s="733"/>
      <c r="LWZ287" s="733"/>
      <c r="LXA287" s="733"/>
      <c r="LXB287" s="732"/>
      <c r="LXC287" s="732"/>
      <c r="LXD287" s="733"/>
      <c r="LXE287" s="733"/>
      <c r="LXF287" s="732"/>
      <c r="LXG287" s="732"/>
      <c r="LXH287" s="733"/>
      <c r="LXI287" s="733"/>
      <c r="LXJ287" s="732"/>
      <c r="LXK287" s="732"/>
      <c r="LXL287" s="732"/>
      <c r="LXM287" s="732"/>
      <c r="LXN287" s="732"/>
      <c r="LXO287" s="732"/>
      <c r="LXP287" s="732"/>
      <c r="LXQ287" s="733"/>
      <c r="LXR287" s="733"/>
      <c r="LXS287" s="732"/>
      <c r="LXT287" s="732"/>
      <c r="LXU287" s="733"/>
      <c r="LXV287" s="733"/>
      <c r="LXW287" s="732"/>
      <c r="LXX287" s="732"/>
      <c r="LXY287" s="732"/>
      <c r="LXZ287" s="732"/>
      <c r="LYA287" s="732"/>
      <c r="LYB287" s="731"/>
      <c r="LYC287" s="734"/>
      <c r="LYD287" s="732"/>
      <c r="LYE287" s="732"/>
      <c r="LYF287" s="732"/>
      <c r="LYG287" s="732"/>
      <c r="LYH287" s="732"/>
      <c r="LYI287" s="732"/>
      <c r="LYJ287" s="732"/>
      <c r="LYK287" s="735"/>
      <c r="LYL287" s="735"/>
      <c r="LYM287" s="735"/>
      <c r="LYN287" s="735"/>
      <c r="LYO287" s="735"/>
      <c r="LYP287" s="735"/>
      <c r="LYQ287" s="735"/>
      <c r="LYR287" s="735"/>
      <c r="LYS287" s="735"/>
      <c r="LYT287" s="735"/>
      <c r="LYU287" s="735"/>
      <c r="LYV287" s="735"/>
      <c r="LYW287" s="735"/>
      <c r="LYX287" s="735"/>
      <c r="LYY287" s="735"/>
      <c r="LYZ287" s="735"/>
      <c r="LZA287" s="735"/>
      <c r="LZB287" s="735"/>
      <c r="LZC287" s="735"/>
      <c r="LZD287" s="735"/>
      <c r="LZE287" s="735"/>
      <c r="LZF287" s="735"/>
      <c r="LZG287" s="735"/>
      <c r="LZH287" s="735"/>
      <c r="LZI287" s="735"/>
      <c r="LZJ287" s="735"/>
      <c r="LZK287" s="735"/>
      <c r="LZL287" s="735"/>
      <c r="LZM287" s="735"/>
      <c r="LZN287" s="735"/>
      <c r="LZO287" s="735"/>
      <c r="LZP287" s="735"/>
      <c r="LZQ287" s="735"/>
      <c r="LZR287" s="735"/>
      <c r="LZS287" s="735"/>
      <c r="LZT287" s="735"/>
      <c r="LZU287" s="735"/>
      <c r="LZV287" s="735"/>
      <c r="LZW287" s="735"/>
      <c r="LZX287" s="735"/>
      <c r="LZY287" s="735"/>
      <c r="LZZ287" s="735"/>
      <c r="MAA287" s="735"/>
      <c r="MAB287" s="735"/>
      <c r="MAC287" s="732"/>
      <c r="MAD287" s="732"/>
      <c r="MAE287" s="732"/>
      <c r="MAF287" s="732"/>
      <c r="MAG287" s="732"/>
      <c r="MAH287" s="732"/>
      <c r="MAI287" s="732"/>
      <c r="MAJ287" s="732"/>
      <c r="MAK287" s="732"/>
      <c r="MAL287" s="732"/>
      <c r="MAM287" s="732"/>
      <c r="MAN287" s="732"/>
      <c r="MAO287" s="732"/>
      <c r="MAP287" s="732"/>
      <c r="MAQ287" s="732"/>
      <c r="MAR287" s="732"/>
      <c r="MAS287" s="732"/>
      <c r="MAT287" s="732"/>
      <c r="MAU287" s="732"/>
      <c r="MAV287" s="732"/>
      <c r="MAW287" s="732"/>
      <c r="MAX287" s="732"/>
      <c r="MAY287" s="732"/>
      <c r="MAZ287" s="732"/>
      <c r="MBA287" s="733"/>
      <c r="MBB287" s="733"/>
      <c r="MBC287" s="733"/>
      <c r="MBD287" s="733"/>
      <c r="MBE287" s="733"/>
      <c r="MBF287" s="732"/>
      <c r="MBG287" s="732"/>
      <c r="MBH287" s="733"/>
      <c r="MBI287" s="733"/>
      <c r="MBJ287" s="732"/>
      <c r="MBK287" s="732"/>
      <c r="MBL287" s="733"/>
      <c r="MBM287" s="733"/>
      <c r="MBN287" s="732"/>
      <c r="MBO287" s="732"/>
      <c r="MBP287" s="732"/>
      <c r="MBQ287" s="732"/>
      <c r="MBR287" s="732"/>
      <c r="MBS287" s="732"/>
      <c r="MBT287" s="732"/>
      <c r="MBU287" s="733"/>
      <c r="MBV287" s="733"/>
      <c r="MBW287" s="732"/>
      <c r="MBX287" s="732"/>
      <c r="MBY287" s="733"/>
      <c r="MBZ287" s="733"/>
      <c r="MCA287" s="732"/>
      <c r="MCB287" s="732"/>
      <c r="MCC287" s="732"/>
      <c r="MCD287" s="732"/>
      <c r="MCE287" s="732"/>
      <c r="MCF287" s="731"/>
      <c r="MCG287" s="734"/>
      <c r="MCH287" s="732"/>
      <c r="MCI287" s="732"/>
      <c r="MCJ287" s="732"/>
      <c r="MCK287" s="732"/>
      <c r="MCL287" s="732"/>
      <c r="MCM287" s="732"/>
      <c r="MCN287" s="732"/>
      <c r="MCO287" s="735"/>
      <c r="MCP287" s="735"/>
      <c r="MCQ287" s="735"/>
      <c r="MCR287" s="735"/>
      <c r="MCS287" s="735"/>
      <c r="MCT287" s="735"/>
      <c r="MCU287" s="735"/>
      <c r="MCV287" s="735"/>
      <c r="MCW287" s="735"/>
      <c r="MCX287" s="735"/>
      <c r="MCY287" s="735"/>
      <c r="MCZ287" s="735"/>
      <c r="MDA287" s="735"/>
      <c r="MDB287" s="735"/>
      <c r="MDC287" s="735"/>
      <c r="MDD287" s="735"/>
      <c r="MDE287" s="735"/>
      <c r="MDF287" s="735"/>
      <c r="MDG287" s="735"/>
      <c r="MDH287" s="735"/>
      <c r="MDI287" s="735"/>
      <c r="MDJ287" s="735"/>
      <c r="MDK287" s="735"/>
      <c r="MDL287" s="735"/>
      <c r="MDM287" s="735"/>
      <c r="MDN287" s="735"/>
      <c r="MDO287" s="735"/>
      <c r="MDP287" s="735"/>
      <c r="MDQ287" s="735"/>
      <c r="MDR287" s="735"/>
      <c r="MDS287" s="735"/>
      <c r="MDT287" s="735"/>
      <c r="MDU287" s="735"/>
      <c r="MDV287" s="735"/>
      <c r="MDW287" s="735"/>
      <c r="MDX287" s="735"/>
      <c r="MDY287" s="735"/>
      <c r="MDZ287" s="735"/>
      <c r="MEA287" s="735"/>
      <c r="MEB287" s="735"/>
      <c r="MEC287" s="735"/>
      <c r="MED287" s="735"/>
      <c r="MEE287" s="735"/>
      <c r="MEF287" s="735"/>
      <c r="MEG287" s="732"/>
      <c r="MEH287" s="732"/>
      <c r="MEI287" s="732"/>
      <c r="MEJ287" s="732"/>
      <c r="MEK287" s="732"/>
      <c r="MEL287" s="732"/>
      <c r="MEM287" s="732"/>
      <c r="MEN287" s="732"/>
      <c r="MEO287" s="732"/>
      <c r="MEP287" s="732"/>
      <c r="MEQ287" s="732"/>
      <c r="MER287" s="732"/>
      <c r="MES287" s="732"/>
      <c r="MET287" s="732"/>
      <c r="MEU287" s="732"/>
      <c r="MEV287" s="732"/>
      <c r="MEW287" s="732"/>
      <c r="MEX287" s="732"/>
      <c r="MEY287" s="732"/>
      <c r="MEZ287" s="732"/>
      <c r="MFA287" s="732"/>
      <c r="MFB287" s="732"/>
      <c r="MFC287" s="732"/>
      <c r="MFD287" s="732"/>
      <c r="MFE287" s="733"/>
      <c r="MFF287" s="733"/>
      <c r="MFG287" s="733"/>
      <c r="MFH287" s="733"/>
      <c r="MFI287" s="733"/>
      <c r="MFJ287" s="732"/>
      <c r="MFK287" s="732"/>
      <c r="MFL287" s="733"/>
      <c r="MFM287" s="733"/>
      <c r="MFN287" s="732"/>
      <c r="MFO287" s="732"/>
      <c r="MFP287" s="733"/>
      <c r="MFQ287" s="733"/>
      <c r="MFR287" s="732"/>
      <c r="MFS287" s="732"/>
      <c r="MFT287" s="732"/>
      <c r="MFU287" s="732"/>
      <c r="MFV287" s="732"/>
      <c r="MFW287" s="732"/>
      <c r="MFX287" s="732"/>
      <c r="MFY287" s="733"/>
      <c r="MFZ287" s="733"/>
      <c r="MGA287" s="732"/>
      <c r="MGB287" s="732"/>
      <c r="MGC287" s="733"/>
      <c r="MGD287" s="733"/>
      <c r="MGE287" s="732"/>
      <c r="MGF287" s="732"/>
      <c r="MGG287" s="732"/>
      <c r="MGH287" s="732"/>
      <c r="MGI287" s="732"/>
      <c r="MGJ287" s="731"/>
      <c r="MGK287" s="734"/>
      <c r="MGL287" s="732"/>
      <c r="MGM287" s="732"/>
      <c r="MGN287" s="732"/>
      <c r="MGO287" s="732"/>
      <c r="MGP287" s="732"/>
      <c r="MGQ287" s="732"/>
      <c r="MGR287" s="732"/>
      <c r="MGS287" s="735"/>
      <c r="MGT287" s="735"/>
      <c r="MGU287" s="735"/>
      <c r="MGV287" s="735"/>
      <c r="MGW287" s="735"/>
      <c r="MGX287" s="735"/>
      <c r="MGY287" s="735"/>
      <c r="MGZ287" s="735"/>
      <c r="MHA287" s="735"/>
      <c r="MHB287" s="735"/>
      <c r="MHC287" s="735"/>
      <c r="MHD287" s="735"/>
      <c r="MHE287" s="735"/>
      <c r="MHF287" s="735"/>
      <c r="MHG287" s="735"/>
      <c r="MHH287" s="735"/>
      <c r="MHI287" s="735"/>
      <c r="MHJ287" s="735"/>
      <c r="MHK287" s="735"/>
      <c r="MHL287" s="735"/>
      <c r="MHM287" s="735"/>
      <c r="MHN287" s="735"/>
      <c r="MHO287" s="735"/>
      <c r="MHP287" s="735"/>
      <c r="MHQ287" s="735"/>
      <c r="MHR287" s="735"/>
      <c r="MHS287" s="735"/>
      <c r="MHT287" s="735"/>
      <c r="MHU287" s="735"/>
      <c r="MHV287" s="735"/>
      <c r="MHW287" s="735"/>
      <c r="MHX287" s="735"/>
      <c r="MHY287" s="735"/>
      <c r="MHZ287" s="735"/>
      <c r="MIA287" s="735"/>
      <c r="MIB287" s="735"/>
      <c r="MIC287" s="735"/>
      <c r="MID287" s="735"/>
      <c r="MIE287" s="735"/>
      <c r="MIF287" s="735"/>
      <c r="MIG287" s="735"/>
      <c r="MIH287" s="735"/>
      <c r="MII287" s="735"/>
      <c r="MIJ287" s="735"/>
      <c r="MIK287" s="732"/>
      <c r="MIL287" s="732"/>
      <c r="MIM287" s="732"/>
      <c r="MIN287" s="732"/>
      <c r="MIO287" s="732"/>
      <c r="MIP287" s="732"/>
      <c r="MIQ287" s="732"/>
      <c r="MIR287" s="732"/>
      <c r="MIS287" s="732"/>
      <c r="MIT287" s="732"/>
      <c r="MIU287" s="732"/>
      <c r="MIV287" s="732"/>
      <c r="MIW287" s="732"/>
      <c r="MIX287" s="732"/>
      <c r="MIY287" s="732"/>
      <c r="MIZ287" s="732"/>
      <c r="MJA287" s="732"/>
      <c r="MJB287" s="732"/>
      <c r="MJC287" s="732"/>
      <c r="MJD287" s="732"/>
      <c r="MJE287" s="732"/>
      <c r="MJF287" s="732"/>
      <c r="MJG287" s="732"/>
      <c r="MJH287" s="732"/>
      <c r="MJI287" s="733"/>
      <c r="MJJ287" s="733"/>
      <c r="MJK287" s="733"/>
      <c r="MJL287" s="733"/>
      <c r="MJM287" s="733"/>
      <c r="MJN287" s="732"/>
      <c r="MJO287" s="732"/>
      <c r="MJP287" s="733"/>
      <c r="MJQ287" s="733"/>
      <c r="MJR287" s="732"/>
      <c r="MJS287" s="732"/>
      <c r="MJT287" s="733"/>
      <c r="MJU287" s="733"/>
      <c r="MJV287" s="732"/>
      <c r="MJW287" s="732"/>
      <c r="MJX287" s="732"/>
      <c r="MJY287" s="732"/>
      <c r="MJZ287" s="732"/>
      <c r="MKA287" s="732"/>
      <c r="MKB287" s="732"/>
      <c r="MKC287" s="733"/>
      <c r="MKD287" s="733"/>
      <c r="MKE287" s="732"/>
      <c r="MKF287" s="732"/>
      <c r="MKG287" s="733"/>
      <c r="MKH287" s="733"/>
      <c r="MKI287" s="732"/>
      <c r="MKJ287" s="732"/>
      <c r="MKK287" s="732"/>
      <c r="MKL287" s="732"/>
      <c r="MKM287" s="732"/>
      <c r="MKN287" s="731"/>
      <c r="MKO287" s="734"/>
      <c r="MKP287" s="732"/>
      <c r="MKQ287" s="732"/>
      <c r="MKR287" s="732"/>
      <c r="MKS287" s="732"/>
      <c r="MKT287" s="732"/>
      <c r="MKU287" s="732"/>
      <c r="MKV287" s="732"/>
      <c r="MKW287" s="735"/>
      <c r="MKX287" s="735"/>
      <c r="MKY287" s="735"/>
      <c r="MKZ287" s="735"/>
      <c r="MLA287" s="735"/>
      <c r="MLB287" s="735"/>
      <c r="MLC287" s="735"/>
      <c r="MLD287" s="735"/>
      <c r="MLE287" s="735"/>
      <c r="MLF287" s="735"/>
      <c r="MLG287" s="735"/>
      <c r="MLH287" s="735"/>
      <c r="MLI287" s="735"/>
      <c r="MLJ287" s="735"/>
      <c r="MLK287" s="735"/>
      <c r="MLL287" s="735"/>
      <c r="MLM287" s="735"/>
      <c r="MLN287" s="735"/>
      <c r="MLO287" s="735"/>
      <c r="MLP287" s="735"/>
      <c r="MLQ287" s="735"/>
      <c r="MLR287" s="735"/>
      <c r="MLS287" s="735"/>
      <c r="MLT287" s="735"/>
      <c r="MLU287" s="735"/>
      <c r="MLV287" s="735"/>
      <c r="MLW287" s="735"/>
      <c r="MLX287" s="735"/>
      <c r="MLY287" s="735"/>
      <c r="MLZ287" s="735"/>
      <c r="MMA287" s="735"/>
      <c r="MMB287" s="735"/>
      <c r="MMC287" s="735"/>
      <c r="MMD287" s="735"/>
      <c r="MME287" s="735"/>
      <c r="MMF287" s="735"/>
      <c r="MMG287" s="735"/>
      <c r="MMH287" s="735"/>
      <c r="MMI287" s="735"/>
      <c r="MMJ287" s="735"/>
      <c r="MMK287" s="735"/>
      <c r="MML287" s="735"/>
      <c r="MMM287" s="735"/>
      <c r="MMN287" s="735"/>
      <c r="MMO287" s="732"/>
      <c r="MMP287" s="732"/>
      <c r="MMQ287" s="732"/>
      <c r="MMR287" s="732"/>
      <c r="MMS287" s="732"/>
      <c r="MMT287" s="732"/>
      <c r="MMU287" s="732"/>
      <c r="MMV287" s="732"/>
      <c r="MMW287" s="732"/>
      <c r="MMX287" s="732"/>
      <c r="MMY287" s="732"/>
      <c r="MMZ287" s="732"/>
      <c r="MNA287" s="732"/>
      <c r="MNB287" s="732"/>
      <c r="MNC287" s="732"/>
      <c r="MND287" s="732"/>
      <c r="MNE287" s="732"/>
      <c r="MNF287" s="732"/>
      <c r="MNG287" s="732"/>
      <c r="MNH287" s="732"/>
      <c r="MNI287" s="732"/>
      <c r="MNJ287" s="732"/>
      <c r="MNK287" s="732"/>
      <c r="MNL287" s="732"/>
      <c r="MNM287" s="733"/>
      <c r="MNN287" s="733"/>
      <c r="MNO287" s="733"/>
      <c r="MNP287" s="733"/>
      <c r="MNQ287" s="733"/>
      <c r="MNR287" s="732"/>
      <c r="MNS287" s="732"/>
      <c r="MNT287" s="733"/>
      <c r="MNU287" s="733"/>
      <c r="MNV287" s="732"/>
      <c r="MNW287" s="732"/>
      <c r="MNX287" s="733"/>
      <c r="MNY287" s="733"/>
      <c r="MNZ287" s="732"/>
      <c r="MOA287" s="732"/>
      <c r="MOB287" s="732"/>
      <c r="MOC287" s="732"/>
      <c r="MOD287" s="732"/>
      <c r="MOE287" s="732"/>
      <c r="MOF287" s="732"/>
      <c r="MOG287" s="733"/>
      <c r="MOH287" s="733"/>
      <c r="MOI287" s="732"/>
      <c r="MOJ287" s="732"/>
      <c r="MOK287" s="733"/>
      <c r="MOL287" s="733"/>
      <c r="MOM287" s="732"/>
      <c r="MON287" s="732"/>
      <c r="MOO287" s="732"/>
      <c r="MOP287" s="732"/>
      <c r="MOQ287" s="732"/>
      <c r="MOR287" s="731"/>
      <c r="MOS287" s="734"/>
      <c r="MOT287" s="732"/>
      <c r="MOU287" s="732"/>
      <c r="MOV287" s="732"/>
      <c r="MOW287" s="732"/>
      <c r="MOX287" s="732"/>
      <c r="MOY287" s="732"/>
      <c r="MOZ287" s="732"/>
      <c r="MPA287" s="735"/>
      <c r="MPB287" s="735"/>
      <c r="MPC287" s="735"/>
      <c r="MPD287" s="735"/>
      <c r="MPE287" s="735"/>
      <c r="MPF287" s="735"/>
      <c r="MPG287" s="735"/>
      <c r="MPH287" s="735"/>
      <c r="MPI287" s="735"/>
      <c r="MPJ287" s="735"/>
      <c r="MPK287" s="735"/>
      <c r="MPL287" s="735"/>
      <c r="MPM287" s="735"/>
      <c r="MPN287" s="735"/>
      <c r="MPO287" s="735"/>
      <c r="MPP287" s="735"/>
      <c r="MPQ287" s="735"/>
      <c r="MPR287" s="735"/>
      <c r="MPS287" s="735"/>
      <c r="MPT287" s="735"/>
      <c r="MPU287" s="735"/>
      <c r="MPV287" s="735"/>
      <c r="MPW287" s="735"/>
      <c r="MPX287" s="735"/>
      <c r="MPY287" s="735"/>
      <c r="MPZ287" s="735"/>
      <c r="MQA287" s="735"/>
      <c r="MQB287" s="735"/>
      <c r="MQC287" s="735"/>
      <c r="MQD287" s="735"/>
      <c r="MQE287" s="735"/>
      <c r="MQF287" s="735"/>
      <c r="MQG287" s="735"/>
      <c r="MQH287" s="735"/>
      <c r="MQI287" s="735"/>
      <c r="MQJ287" s="735"/>
      <c r="MQK287" s="735"/>
      <c r="MQL287" s="735"/>
      <c r="MQM287" s="735"/>
      <c r="MQN287" s="735"/>
      <c r="MQO287" s="735"/>
      <c r="MQP287" s="735"/>
      <c r="MQQ287" s="735"/>
      <c r="MQR287" s="735"/>
      <c r="MQS287" s="732"/>
      <c r="MQT287" s="732"/>
      <c r="MQU287" s="732"/>
      <c r="MQV287" s="732"/>
      <c r="MQW287" s="732"/>
      <c r="MQX287" s="732"/>
      <c r="MQY287" s="732"/>
      <c r="MQZ287" s="732"/>
      <c r="MRA287" s="732"/>
      <c r="MRB287" s="732"/>
      <c r="MRC287" s="732"/>
      <c r="MRD287" s="732"/>
      <c r="MRE287" s="732"/>
      <c r="MRF287" s="732"/>
      <c r="MRG287" s="732"/>
      <c r="MRH287" s="732"/>
      <c r="MRI287" s="732"/>
      <c r="MRJ287" s="732"/>
      <c r="MRK287" s="732"/>
      <c r="MRL287" s="732"/>
      <c r="MRM287" s="732"/>
      <c r="MRN287" s="732"/>
      <c r="MRO287" s="732"/>
      <c r="MRP287" s="732"/>
      <c r="MRQ287" s="733"/>
      <c r="MRR287" s="733"/>
      <c r="MRS287" s="733"/>
      <c r="MRT287" s="733"/>
      <c r="MRU287" s="733"/>
      <c r="MRV287" s="732"/>
      <c r="MRW287" s="732"/>
      <c r="MRX287" s="733"/>
      <c r="MRY287" s="733"/>
      <c r="MRZ287" s="732"/>
      <c r="MSA287" s="732"/>
      <c r="MSB287" s="733"/>
      <c r="MSC287" s="733"/>
      <c r="MSD287" s="732"/>
      <c r="MSE287" s="732"/>
      <c r="MSF287" s="732"/>
      <c r="MSG287" s="732"/>
      <c r="MSH287" s="732"/>
      <c r="MSI287" s="732"/>
      <c r="MSJ287" s="732"/>
      <c r="MSK287" s="733"/>
      <c r="MSL287" s="733"/>
      <c r="MSM287" s="732"/>
      <c r="MSN287" s="732"/>
      <c r="MSO287" s="733"/>
      <c r="MSP287" s="733"/>
      <c r="MSQ287" s="732"/>
      <c r="MSR287" s="732"/>
      <c r="MSS287" s="732"/>
      <c r="MST287" s="732"/>
      <c r="MSU287" s="732"/>
      <c r="MSV287" s="731"/>
      <c r="MSW287" s="734"/>
      <c r="MSX287" s="732"/>
      <c r="MSY287" s="732"/>
      <c r="MSZ287" s="732"/>
      <c r="MTA287" s="732"/>
      <c r="MTB287" s="732"/>
      <c r="MTC287" s="732"/>
      <c r="MTD287" s="732"/>
      <c r="MTE287" s="735"/>
      <c r="MTF287" s="735"/>
      <c r="MTG287" s="735"/>
      <c r="MTH287" s="735"/>
      <c r="MTI287" s="735"/>
      <c r="MTJ287" s="735"/>
      <c r="MTK287" s="735"/>
      <c r="MTL287" s="735"/>
      <c r="MTM287" s="735"/>
      <c r="MTN287" s="735"/>
      <c r="MTO287" s="735"/>
      <c r="MTP287" s="735"/>
      <c r="MTQ287" s="735"/>
      <c r="MTR287" s="735"/>
      <c r="MTS287" s="735"/>
      <c r="MTT287" s="735"/>
      <c r="MTU287" s="735"/>
      <c r="MTV287" s="735"/>
      <c r="MTW287" s="735"/>
      <c r="MTX287" s="735"/>
      <c r="MTY287" s="735"/>
      <c r="MTZ287" s="735"/>
      <c r="MUA287" s="735"/>
      <c r="MUB287" s="735"/>
      <c r="MUC287" s="735"/>
      <c r="MUD287" s="735"/>
      <c r="MUE287" s="735"/>
      <c r="MUF287" s="735"/>
      <c r="MUG287" s="735"/>
      <c r="MUH287" s="735"/>
      <c r="MUI287" s="735"/>
      <c r="MUJ287" s="735"/>
      <c r="MUK287" s="735"/>
      <c r="MUL287" s="735"/>
      <c r="MUM287" s="735"/>
      <c r="MUN287" s="735"/>
      <c r="MUO287" s="735"/>
      <c r="MUP287" s="735"/>
      <c r="MUQ287" s="735"/>
      <c r="MUR287" s="735"/>
      <c r="MUS287" s="735"/>
      <c r="MUT287" s="735"/>
      <c r="MUU287" s="735"/>
      <c r="MUV287" s="735"/>
      <c r="MUW287" s="732"/>
      <c r="MUX287" s="732"/>
      <c r="MUY287" s="732"/>
      <c r="MUZ287" s="732"/>
      <c r="MVA287" s="732"/>
      <c r="MVB287" s="732"/>
      <c r="MVC287" s="732"/>
      <c r="MVD287" s="732"/>
      <c r="MVE287" s="732"/>
      <c r="MVF287" s="732"/>
      <c r="MVG287" s="732"/>
      <c r="MVH287" s="732"/>
      <c r="MVI287" s="732"/>
      <c r="MVJ287" s="732"/>
      <c r="MVK287" s="732"/>
      <c r="MVL287" s="732"/>
      <c r="MVM287" s="732"/>
      <c r="MVN287" s="732"/>
      <c r="MVO287" s="732"/>
      <c r="MVP287" s="732"/>
      <c r="MVQ287" s="732"/>
      <c r="MVR287" s="732"/>
      <c r="MVS287" s="732"/>
      <c r="MVT287" s="732"/>
      <c r="MVU287" s="733"/>
      <c r="MVV287" s="733"/>
      <c r="MVW287" s="733"/>
      <c r="MVX287" s="733"/>
      <c r="MVY287" s="733"/>
      <c r="MVZ287" s="732"/>
      <c r="MWA287" s="732"/>
      <c r="MWB287" s="733"/>
      <c r="MWC287" s="733"/>
      <c r="MWD287" s="732"/>
      <c r="MWE287" s="732"/>
      <c r="MWF287" s="733"/>
      <c r="MWG287" s="733"/>
      <c r="MWH287" s="732"/>
      <c r="MWI287" s="732"/>
      <c r="MWJ287" s="732"/>
      <c r="MWK287" s="732"/>
      <c r="MWL287" s="732"/>
      <c r="MWM287" s="732"/>
      <c r="MWN287" s="732"/>
      <c r="MWO287" s="733"/>
      <c r="MWP287" s="733"/>
      <c r="MWQ287" s="732"/>
      <c r="MWR287" s="732"/>
      <c r="MWS287" s="733"/>
      <c r="MWT287" s="733"/>
      <c r="MWU287" s="732"/>
      <c r="MWV287" s="732"/>
      <c r="MWW287" s="732"/>
      <c r="MWX287" s="732"/>
      <c r="MWY287" s="732"/>
      <c r="MWZ287" s="731"/>
      <c r="MXA287" s="734"/>
      <c r="MXB287" s="732"/>
      <c r="MXC287" s="732"/>
      <c r="MXD287" s="732"/>
      <c r="MXE287" s="732"/>
      <c r="MXF287" s="732"/>
      <c r="MXG287" s="732"/>
      <c r="MXH287" s="732"/>
      <c r="MXI287" s="735"/>
      <c r="MXJ287" s="735"/>
      <c r="MXK287" s="735"/>
      <c r="MXL287" s="735"/>
      <c r="MXM287" s="735"/>
      <c r="MXN287" s="735"/>
      <c r="MXO287" s="735"/>
      <c r="MXP287" s="735"/>
      <c r="MXQ287" s="735"/>
      <c r="MXR287" s="735"/>
      <c r="MXS287" s="735"/>
      <c r="MXT287" s="735"/>
      <c r="MXU287" s="735"/>
      <c r="MXV287" s="735"/>
      <c r="MXW287" s="735"/>
      <c r="MXX287" s="735"/>
      <c r="MXY287" s="735"/>
      <c r="MXZ287" s="735"/>
      <c r="MYA287" s="735"/>
      <c r="MYB287" s="735"/>
      <c r="MYC287" s="735"/>
      <c r="MYD287" s="735"/>
      <c r="MYE287" s="735"/>
      <c r="MYF287" s="735"/>
      <c r="MYG287" s="735"/>
      <c r="MYH287" s="735"/>
      <c r="MYI287" s="735"/>
      <c r="MYJ287" s="735"/>
      <c r="MYK287" s="735"/>
      <c r="MYL287" s="735"/>
      <c r="MYM287" s="735"/>
      <c r="MYN287" s="735"/>
      <c r="MYO287" s="735"/>
      <c r="MYP287" s="735"/>
      <c r="MYQ287" s="735"/>
      <c r="MYR287" s="735"/>
      <c r="MYS287" s="735"/>
      <c r="MYT287" s="735"/>
      <c r="MYU287" s="735"/>
      <c r="MYV287" s="735"/>
      <c r="MYW287" s="735"/>
      <c r="MYX287" s="735"/>
      <c r="MYY287" s="735"/>
      <c r="MYZ287" s="735"/>
      <c r="MZA287" s="732"/>
      <c r="MZB287" s="732"/>
      <c r="MZC287" s="732"/>
      <c r="MZD287" s="732"/>
      <c r="MZE287" s="732"/>
      <c r="MZF287" s="732"/>
      <c r="MZG287" s="732"/>
      <c r="MZH287" s="732"/>
      <c r="MZI287" s="732"/>
      <c r="MZJ287" s="732"/>
      <c r="MZK287" s="732"/>
      <c r="MZL287" s="732"/>
      <c r="MZM287" s="732"/>
      <c r="MZN287" s="732"/>
      <c r="MZO287" s="732"/>
      <c r="MZP287" s="732"/>
      <c r="MZQ287" s="732"/>
      <c r="MZR287" s="732"/>
      <c r="MZS287" s="732"/>
      <c r="MZT287" s="732"/>
      <c r="MZU287" s="732"/>
      <c r="MZV287" s="732"/>
      <c r="MZW287" s="732"/>
      <c r="MZX287" s="732"/>
      <c r="MZY287" s="733"/>
      <c r="MZZ287" s="733"/>
      <c r="NAA287" s="733"/>
      <c r="NAB287" s="733"/>
      <c r="NAC287" s="733"/>
      <c r="NAD287" s="732"/>
      <c r="NAE287" s="732"/>
      <c r="NAF287" s="733"/>
      <c r="NAG287" s="733"/>
      <c r="NAH287" s="732"/>
      <c r="NAI287" s="732"/>
      <c r="NAJ287" s="733"/>
      <c r="NAK287" s="733"/>
      <c r="NAL287" s="732"/>
      <c r="NAM287" s="732"/>
      <c r="NAN287" s="732"/>
      <c r="NAO287" s="732"/>
      <c r="NAP287" s="732"/>
      <c r="NAQ287" s="732"/>
      <c r="NAR287" s="732"/>
      <c r="NAS287" s="733"/>
      <c r="NAT287" s="733"/>
      <c r="NAU287" s="732"/>
      <c r="NAV287" s="732"/>
      <c r="NAW287" s="733"/>
      <c r="NAX287" s="733"/>
      <c r="NAY287" s="732"/>
      <c r="NAZ287" s="732"/>
      <c r="NBA287" s="732"/>
      <c r="NBB287" s="732"/>
      <c r="NBC287" s="732"/>
      <c r="NBD287" s="731"/>
      <c r="NBE287" s="734"/>
      <c r="NBF287" s="732"/>
      <c r="NBG287" s="732"/>
      <c r="NBH287" s="732"/>
      <c r="NBI287" s="732"/>
      <c r="NBJ287" s="732"/>
      <c r="NBK287" s="732"/>
      <c r="NBL287" s="732"/>
      <c r="NBM287" s="735"/>
      <c r="NBN287" s="735"/>
      <c r="NBO287" s="735"/>
      <c r="NBP287" s="735"/>
      <c r="NBQ287" s="735"/>
      <c r="NBR287" s="735"/>
      <c r="NBS287" s="735"/>
      <c r="NBT287" s="735"/>
      <c r="NBU287" s="735"/>
      <c r="NBV287" s="735"/>
      <c r="NBW287" s="735"/>
      <c r="NBX287" s="735"/>
      <c r="NBY287" s="735"/>
      <c r="NBZ287" s="735"/>
      <c r="NCA287" s="735"/>
      <c r="NCB287" s="735"/>
      <c r="NCC287" s="735"/>
      <c r="NCD287" s="735"/>
      <c r="NCE287" s="735"/>
      <c r="NCF287" s="735"/>
      <c r="NCG287" s="735"/>
      <c r="NCH287" s="735"/>
      <c r="NCI287" s="735"/>
      <c r="NCJ287" s="735"/>
      <c r="NCK287" s="735"/>
      <c r="NCL287" s="735"/>
      <c r="NCM287" s="735"/>
      <c r="NCN287" s="735"/>
      <c r="NCO287" s="735"/>
      <c r="NCP287" s="735"/>
      <c r="NCQ287" s="735"/>
      <c r="NCR287" s="735"/>
      <c r="NCS287" s="735"/>
      <c r="NCT287" s="735"/>
      <c r="NCU287" s="735"/>
      <c r="NCV287" s="735"/>
      <c r="NCW287" s="735"/>
      <c r="NCX287" s="735"/>
      <c r="NCY287" s="735"/>
      <c r="NCZ287" s="735"/>
      <c r="NDA287" s="735"/>
      <c r="NDB287" s="735"/>
      <c r="NDC287" s="735"/>
      <c r="NDD287" s="735"/>
      <c r="NDE287" s="732"/>
      <c r="NDF287" s="732"/>
      <c r="NDG287" s="732"/>
      <c r="NDH287" s="732"/>
      <c r="NDI287" s="732"/>
      <c r="NDJ287" s="732"/>
      <c r="NDK287" s="732"/>
      <c r="NDL287" s="732"/>
      <c r="NDM287" s="732"/>
      <c r="NDN287" s="732"/>
      <c r="NDO287" s="732"/>
      <c r="NDP287" s="732"/>
      <c r="NDQ287" s="732"/>
      <c r="NDR287" s="732"/>
      <c r="NDS287" s="732"/>
      <c r="NDT287" s="732"/>
      <c r="NDU287" s="732"/>
      <c r="NDV287" s="732"/>
      <c r="NDW287" s="732"/>
      <c r="NDX287" s="732"/>
      <c r="NDY287" s="732"/>
      <c r="NDZ287" s="732"/>
      <c r="NEA287" s="732"/>
      <c r="NEB287" s="732"/>
      <c r="NEC287" s="733"/>
      <c r="NED287" s="733"/>
      <c r="NEE287" s="733"/>
      <c r="NEF287" s="733"/>
      <c r="NEG287" s="733"/>
      <c r="NEH287" s="732"/>
      <c r="NEI287" s="732"/>
      <c r="NEJ287" s="733"/>
      <c r="NEK287" s="733"/>
      <c r="NEL287" s="732"/>
      <c r="NEM287" s="732"/>
      <c r="NEN287" s="733"/>
      <c r="NEO287" s="733"/>
      <c r="NEP287" s="732"/>
      <c r="NEQ287" s="732"/>
      <c r="NER287" s="732"/>
      <c r="NES287" s="732"/>
      <c r="NET287" s="732"/>
      <c r="NEU287" s="732"/>
      <c r="NEV287" s="732"/>
      <c r="NEW287" s="733"/>
      <c r="NEX287" s="733"/>
      <c r="NEY287" s="732"/>
      <c r="NEZ287" s="732"/>
      <c r="NFA287" s="733"/>
      <c r="NFB287" s="733"/>
      <c r="NFC287" s="732"/>
      <c r="NFD287" s="732"/>
      <c r="NFE287" s="732"/>
      <c r="NFF287" s="732"/>
      <c r="NFG287" s="732"/>
      <c r="NFH287" s="731"/>
      <c r="NFI287" s="734"/>
      <c r="NFJ287" s="732"/>
      <c r="NFK287" s="732"/>
      <c r="NFL287" s="732"/>
      <c r="NFM287" s="732"/>
      <c r="NFN287" s="732"/>
      <c r="NFO287" s="732"/>
      <c r="NFP287" s="732"/>
      <c r="NFQ287" s="735"/>
      <c r="NFR287" s="735"/>
      <c r="NFS287" s="735"/>
      <c r="NFT287" s="735"/>
      <c r="NFU287" s="735"/>
      <c r="NFV287" s="735"/>
      <c r="NFW287" s="735"/>
      <c r="NFX287" s="735"/>
      <c r="NFY287" s="735"/>
      <c r="NFZ287" s="735"/>
      <c r="NGA287" s="735"/>
      <c r="NGB287" s="735"/>
      <c r="NGC287" s="735"/>
      <c r="NGD287" s="735"/>
      <c r="NGE287" s="735"/>
      <c r="NGF287" s="735"/>
      <c r="NGG287" s="735"/>
      <c r="NGH287" s="735"/>
      <c r="NGI287" s="735"/>
      <c r="NGJ287" s="735"/>
      <c r="NGK287" s="735"/>
      <c r="NGL287" s="735"/>
      <c r="NGM287" s="735"/>
      <c r="NGN287" s="735"/>
      <c r="NGO287" s="735"/>
      <c r="NGP287" s="735"/>
      <c r="NGQ287" s="735"/>
      <c r="NGR287" s="735"/>
      <c r="NGS287" s="735"/>
      <c r="NGT287" s="735"/>
      <c r="NGU287" s="735"/>
      <c r="NGV287" s="735"/>
      <c r="NGW287" s="735"/>
      <c r="NGX287" s="735"/>
      <c r="NGY287" s="735"/>
      <c r="NGZ287" s="735"/>
      <c r="NHA287" s="735"/>
      <c r="NHB287" s="735"/>
      <c r="NHC287" s="735"/>
      <c r="NHD287" s="735"/>
      <c r="NHE287" s="735"/>
      <c r="NHF287" s="735"/>
      <c r="NHG287" s="735"/>
      <c r="NHH287" s="735"/>
      <c r="NHI287" s="732"/>
      <c r="NHJ287" s="732"/>
      <c r="NHK287" s="732"/>
      <c r="NHL287" s="732"/>
      <c r="NHM287" s="732"/>
      <c r="NHN287" s="732"/>
      <c r="NHO287" s="732"/>
      <c r="NHP287" s="732"/>
      <c r="NHQ287" s="732"/>
      <c r="NHR287" s="732"/>
      <c r="NHS287" s="732"/>
      <c r="NHT287" s="732"/>
      <c r="NHU287" s="732"/>
      <c r="NHV287" s="732"/>
      <c r="NHW287" s="732"/>
      <c r="NHX287" s="732"/>
      <c r="NHY287" s="732"/>
      <c r="NHZ287" s="732"/>
      <c r="NIA287" s="732"/>
      <c r="NIB287" s="732"/>
      <c r="NIC287" s="732"/>
      <c r="NID287" s="732"/>
      <c r="NIE287" s="732"/>
      <c r="NIF287" s="732"/>
      <c r="NIG287" s="733"/>
      <c r="NIH287" s="733"/>
      <c r="NII287" s="733"/>
      <c r="NIJ287" s="733"/>
      <c r="NIK287" s="733"/>
      <c r="NIL287" s="732"/>
      <c r="NIM287" s="732"/>
      <c r="NIN287" s="733"/>
      <c r="NIO287" s="733"/>
      <c r="NIP287" s="732"/>
      <c r="NIQ287" s="732"/>
      <c r="NIR287" s="733"/>
      <c r="NIS287" s="733"/>
      <c r="NIT287" s="732"/>
      <c r="NIU287" s="732"/>
      <c r="NIV287" s="732"/>
      <c r="NIW287" s="732"/>
      <c r="NIX287" s="732"/>
      <c r="NIY287" s="732"/>
      <c r="NIZ287" s="732"/>
      <c r="NJA287" s="733"/>
      <c r="NJB287" s="733"/>
      <c r="NJC287" s="732"/>
      <c r="NJD287" s="732"/>
      <c r="NJE287" s="733"/>
      <c r="NJF287" s="733"/>
      <c r="NJG287" s="732"/>
      <c r="NJH287" s="732"/>
      <c r="NJI287" s="732"/>
      <c r="NJJ287" s="732"/>
      <c r="NJK287" s="732"/>
      <c r="NJL287" s="731"/>
      <c r="NJM287" s="734"/>
      <c r="NJN287" s="732"/>
      <c r="NJO287" s="732"/>
      <c r="NJP287" s="732"/>
      <c r="NJQ287" s="732"/>
      <c r="NJR287" s="732"/>
      <c r="NJS287" s="732"/>
      <c r="NJT287" s="732"/>
      <c r="NJU287" s="735"/>
      <c r="NJV287" s="735"/>
      <c r="NJW287" s="735"/>
      <c r="NJX287" s="735"/>
      <c r="NJY287" s="735"/>
      <c r="NJZ287" s="735"/>
      <c r="NKA287" s="735"/>
      <c r="NKB287" s="735"/>
      <c r="NKC287" s="735"/>
      <c r="NKD287" s="735"/>
      <c r="NKE287" s="735"/>
      <c r="NKF287" s="735"/>
      <c r="NKG287" s="735"/>
      <c r="NKH287" s="735"/>
      <c r="NKI287" s="735"/>
      <c r="NKJ287" s="735"/>
      <c r="NKK287" s="735"/>
      <c r="NKL287" s="735"/>
      <c r="NKM287" s="735"/>
      <c r="NKN287" s="735"/>
      <c r="NKO287" s="735"/>
      <c r="NKP287" s="735"/>
      <c r="NKQ287" s="735"/>
      <c r="NKR287" s="735"/>
      <c r="NKS287" s="735"/>
      <c r="NKT287" s="735"/>
      <c r="NKU287" s="735"/>
      <c r="NKV287" s="735"/>
      <c r="NKW287" s="735"/>
      <c r="NKX287" s="735"/>
      <c r="NKY287" s="735"/>
      <c r="NKZ287" s="735"/>
      <c r="NLA287" s="735"/>
      <c r="NLB287" s="735"/>
      <c r="NLC287" s="735"/>
      <c r="NLD287" s="735"/>
      <c r="NLE287" s="735"/>
      <c r="NLF287" s="735"/>
      <c r="NLG287" s="735"/>
      <c r="NLH287" s="735"/>
      <c r="NLI287" s="735"/>
      <c r="NLJ287" s="735"/>
      <c r="NLK287" s="735"/>
      <c r="NLL287" s="735"/>
      <c r="NLM287" s="732"/>
      <c r="NLN287" s="732"/>
      <c r="NLO287" s="732"/>
      <c r="NLP287" s="732"/>
      <c r="NLQ287" s="732"/>
      <c r="NLR287" s="732"/>
      <c r="NLS287" s="732"/>
      <c r="NLT287" s="732"/>
      <c r="NLU287" s="732"/>
      <c r="NLV287" s="732"/>
      <c r="NLW287" s="732"/>
      <c r="NLX287" s="732"/>
      <c r="NLY287" s="732"/>
      <c r="NLZ287" s="732"/>
      <c r="NMA287" s="732"/>
      <c r="NMB287" s="732"/>
      <c r="NMC287" s="732"/>
      <c r="NMD287" s="732"/>
      <c r="NME287" s="732"/>
      <c r="NMF287" s="732"/>
      <c r="NMG287" s="732"/>
      <c r="NMH287" s="732"/>
      <c r="NMI287" s="732"/>
      <c r="NMJ287" s="732"/>
      <c r="NMK287" s="733"/>
      <c r="NML287" s="733"/>
      <c r="NMM287" s="733"/>
      <c r="NMN287" s="733"/>
      <c r="NMO287" s="733"/>
      <c r="NMP287" s="732"/>
      <c r="NMQ287" s="732"/>
      <c r="NMR287" s="733"/>
      <c r="NMS287" s="733"/>
      <c r="NMT287" s="732"/>
      <c r="NMU287" s="732"/>
      <c r="NMV287" s="733"/>
      <c r="NMW287" s="733"/>
      <c r="NMX287" s="732"/>
      <c r="NMY287" s="732"/>
      <c r="NMZ287" s="732"/>
      <c r="NNA287" s="732"/>
      <c r="NNB287" s="732"/>
      <c r="NNC287" s="732"/>
      <c r="NND287" s="732"/>
      <c r="NNE287" s="733"/>
      <c r="NNF287" s="733"/>
      <c r="NNG287" s="732"/>
      <c r="NNH287" s="732"/>
      <c r="NNI287" s="733"/>
      <c r="NNJ287" s="733"/>
      <c r="NNK287" s="732"/>
      <c r="NNL287" s="732"/>
      <c r="NNM287" s="732"/>
      <c r="NNN287" s="732"/>
      <c r="NNO287" s="732"/>
      <c r="NNP287" s="731"/>
      <c r="NNQ287" s="734"/>
      <c r="NNR287" s="732"/>
      <c r="NNS287" s="732"/>
      <c r="NNT287" s="732"/>
      <c r="NNU287" s="732"/>
      <c r="NNV287" s="732"/>
      <c r="NNW287" s="732"/>
      <c r="NNX287" s="732"/>
      <c r="NNY287" s="735"/>
      <c r="NNZ287" s="735"/>
      <c r="NOA287" s="735"/>
      <c r="NOB287" s="735"/>
      <c r="NOC287" s="735"/>
      <c r="NOD287" s="735"/>
      <c r="NOE287" s="735"/>
      <c r="NOF287" s="735"/>
      <c r="NOG287" s="735"/>
      <c r="NOH287" s="735"/>
      <c r="NOI287" s="735"/>
      <c r="NOJ287" s="735"/>
      <c r="NOK287" s="735"/>
      <c r="NOL287" s="735"/>
      <c r="NOM287" s="735"/>
      <c r="NON287" s="735"/>
      <c r="NOO287" s="735"/>
      <c r="NOP287" s="735"/>
      <c r="NOQ287" s="735"/>
      <c r="NOR287" s="735"/>
      <c r="NOS287" s="735"/>
      <c r="NOT287" s="735"/>
      <c r="NOU287" s="735"/>
      <c r="NOV287" s="735"/>
      <c r="NOW287" s="735"/>
      <c r="NOX287" s="735"/>
      <c r="NOY287" s="735"/>
      <c r="NOZ287" s="735"/>
      <c r="NPA287" s="735"/>
      <c r="NPB287" s="735"/>
      <c r="NPC287" s="735"/>
      <c r="NPD287" s="735"/>
      <c r="NPE287" s="735"/>
      <c r="NPF287" s="735"/>
      <c r="NPG287" s="735"/>
      <c r="NPH287" s="735"/>
      <c r="NPI287" s="735"/>
      <c r="NPJ287" s="735"/>
      <c r="NPK287" s="735"/>
      <c r="NPL287" s="735"/>
      <c r="NPM287" s="735"/>
      <c r="NPN287" s="735"/>
      <c r="NPO287" s="735"/>
      <c r="NPP287" s="735"/>
      <c r="NPQ287" s="732"/>
      <c r="NPR287" s="732"/>
      <c r="NPS287" s="732"/>
      <c r="NPT287" s="732"/>
      <c r="NPU287" s="732"/>
      <c r="NPV287" s="732"/>
      <c r="NPW287" s="732"/>
      <c r="NPX287" s="732"/>
      <c r="NPY287" s="732"/>
      <c r="NPZ287" s="732"/>
      <c r="NQA287" s="732"/>
      <c r="NQB287" s="732"/>
      <c r="NQC287" s="732"/>
      <c r="NQD287" s="732"/>
      <c r="NQE287" s="732"/>
      <c r="NQF287" s="732"/>
      <c r="NQG287" s="732"/>
      <c r="NQH287" s="732"/>
      <c r="NQI287" s="732"/>
      <c r="NQJ287" s="732"/>
      <c r="NQK287" s="732"/>
      <c r="NQL287" s="732"/>
      <c r="NQM287" s="732"/>
      <c r="NQN287" s="732"/>
      <c r="NQO287" s="733"/>
      <c r="NQP287" s="733"/>
      <c r="NQQ287" s="733"/>
      <c r="NQR287" s="733"/>
      <c r="NQS287" s="733"/>
      <c r="NQT287" s="732"/>
      <c r="NQU287" s="732"/>
      <c r="NQV287" s="733"/>
      <c r="NQW287" s="733"/>
      <c r="NQX287" s="732"/>
      <c r="NQY287" s="732"/>
      <c r="NQZ287" s="733"/>
      <c r="NRA287" s="733"/>
      <c r="NRB287" s="732"/>
      <c r="NRC287" s="732"/>
      <c r="NRD287" s="732"/>
      <c r="NRE287" s="732"/>
      <c r="NRF287" s="732"/>
      <c r="NRG287" s="732"/>
      <c r="NRH287" s="732"/>
      <c r="NRI287" s="733"/>
      <c r="NRJ287" s="733"/>
      <c r="NRK287" s="732"/>
      <c r="NRL287" s="732"/>
      <c r="NRM287" s="733"/>
      <c r="NRN287" s="733"/>
      <c r="NRO287" s="732"/>
      <c r="NRP287" s="732"/>
      <c r="NRQ287" s="732"/>
      <c r="NRR287" s="732"/>
      <c r="NRS287" s="732"/>
      <c r="NRT287" s="731"/>
      <c r="NRU287" s="734"/>
      <c r="NRV287" s="732"/>
      <c r="NRW287" s="732"/>
      <c r="NRX287" s="732"/>
      <c r="NRY287" s="732"/>
      <c r="NRZ287" s="732"/>
      <c r="NSA287" s="732"/>
      <c r="NSB287" s="732"/>
      <c r="NSC287" s="735"/>
      <c r="NSD287" s="735"/>
      <c r="NSE287" s="735"/>
      <c r="NSF287" s="735"/>
      <c r="NSG287" s="735"/>
      <c r="NSH287" s="735"/>
      <c r="NSI287" s="735"/>
      <c r="NSJ287" s="735"/>
      <c r="NSK287" s="735"/>
      <c r="NSL287" s="735"/>
      <c r="NSM287" s="735"/>
      <c r="NSN287" s="735"/>
      <c r="NSO287" s="735"/>
      <c r="NSP287" s="735"/>
      <c r="NSQ287" s="735"/>
      <c r="NSR287" s="735"/>
      <c r="NSS287" s="735"/>
      <c r="NST287" s="735"/>
      <c r="NSU287" s="735"/>
      <c r="NSV287" s="735"/>
      <c r="NSW287" s="735"/>
      <c r="NSX287" s="735"/>
      <c r="NSY287" s="735"/>
      <c r="NSZ287" s="735"/>
      <c r="NTA287" s="735"/>
      <c r="NTB287" s="735"/>
      <c r="NTC287" s="735"/>
      <c r="NTD287" s="735"/>
      <c r="NTE287" s="735"/>
      <c r="NTF287" s="735"/>
      <c r="NTG287" s="735"/>
      <c r="NTH287" s="735"/>
      <c r="NTI287" s="735"/>
      <c r="NTJ287" s="735"/>
      <c r="NTK287" s="735"/>
      <c r="NTL287" s="735"/>
      <c r="NTM287" s="735"/>
      <c r="NTN287" s="735"/>
      <c r="NTO287" s="735"/>
      <c r="NTP287" s="735"/>
      <c r="NTQ287" s="735"/>
      <c r="NTR287" s="735"/>
      <c r="NTS287" s="735"/>
      <c r="NTT287" s="735"/>
      <c r="NTU287" s="732"/>
      <c r="NTV287" s="732"/>
      <c r="NTW287" s="732"/>
      <c r="NTX287" s="732"/>
      <c r="NTY287" s="732"/>
      <c r="NTZ287" s="732"/>
      <c r="NUA287" s="732"/>
      <c r="NUB287" s="732"/>
      <c r="NUC287" s="732"/>
      <c r="NUD287" s="732"/>
      <c r="NUE287" s="732"/>
      <c r="NUF287" s="732"/>
      <c r="NUG287" s="732"/>
      <c r="NUH287" s="732"/>
      <c r="NUI287" s="732"/>
      <c r="NUJ287" s="732"/>
      <c r="NUK287" s="732"/>
      <c r="NUL287" s="732"/>
      <c r="NUM287" s="732"/>
      <c r="NUN287" s="732"/>
      <c r="NUO287" s="732"/>
      <c r="NUP287" s="732"/>
      <c r="NUQ287" s="732"/>
      <c r="NUR287" s="732"/>
      <c r="NUS287" s="733"/>
      <c r="NUT287" s="733"/>
      <c r="NUU287" s="733"/>
      <c r="NUV287" s="733"/>
      <c r="NUW287" s="733"/>
      <c r="NUX287" s="732"/>
      <c r="NUY287" s="732"/>
      <c r="NUZ287" s="733"/>
      <c r="NVA287" s="733"/>
      <c r="NVB287" s="732"/>
      <c r="NVC287" s="732"/>
      <c r="NVD287" s="733"/>
      <c r="NVE287" s="733"/>
      <c r="NVF287" s="732"/>
      <c r="NVG287" s="732"/>
      <c r="NVH287" s="732"/>
      <c r="NVI287" s="732"/>
      <c r="NVJ287" s="732"/>
      <c r="NVK287" s="732"/>
      <c r="NVL287" s="732"/>
      <c r="NVM287" s="733"/>
      <c r="NVN287" s="733"/>
      <c r="NVO287" s="732"/>
      <c r="NVP287" s="732"/>
      <c r="NVQ287" s="733"/>
      <c r="NVR287" s="733"/>
      <c r="NVS287" s="732"/>
      <c r="NVT287" s="732"/>
      <c r="NVU287" s="732"/>
      <c r="NVV287" s="732"/>
      <c r="NVW287" s="732"/>
      <c r="NVX287" s="731"/>
      <c r="NVY287" s="734"/>
      <c r="NVZ287" s="732"/>
      <c r="NWA287" s="732"/>
      <c r="NWB287" s="732"/>
      <c r="NWC287" s="732"/>
      <c r="NWD287" s="732"/>
      <c r="NWE287" s="732"/>
      <c r="NWF287" s="732"/>
      <c r="NWG287" s="735"/>
      <c r="NWH287" s="735"/>
      <c r="NWI287" s="735"/>
      <c r="NWJ287" s="735"/>
      <c r="NWK287" s="735"/>
      <c r="NWL287" s="735"/>
      <c r="NWM287" s="735"/>
      <c r="NWN287" s="735"/>
      <c r="NWO287" s="735"/>
      <c r="NWP287" s="735"/>
      <c r="NWQ287" s="735"/>
      <c r="NWR287" s="735"/>
      <c r="NWS287" s="735"/>
      <c r="NWT287" s="735"/>
      <c r="NWU287" s="735"/>
      <c r="NWV287" s="735"/>
      <c r="NWW287" s="735"/>
      <c r="NWX287" s="735"/>
      <c r="NWY287" s="735"/>
      <c r="NWZ287" s="735"/>
      <c r="NXA287" s="735"/>
      <c r="NXB287" s="735"/>
      <c r="NXC287" s="735"/>
      <c r="NXD287" s="735"/>
      <c r="NXE287" s="735"/>
      <c r="NXF287" s="735"/>
      <c r="NXG287" s="735"/>
      <c r="NXH287" s="735"/>
      <c r="NXI287" s="735"/>
      <c r="NXJ287" s="735"/>
      <c r="NXK287" s="735"/>
      <c r="NXL287" s="735"/>
      <c r="NXM287" s="735"/>
      <c r="NXN287" s="735"/>
      <c r="NXO287" s="735"/>
      <c r="NXP287" s="735"/>
      <c r="NXQ287" s="735"/>
      <c r="NXR287" s="735"/>
      <c r="NXS287" s="735"/>
      <c r="NXT287" s="735"/>
      <c r="NXU287" s="735"/>
      <c r="NXV287" s="735"/>
      <c r="NXW287" s="735"/>
      <c r="NXX287" s="735"/>
      <c r="NXY287" s="732"/>
      <c r="NXZ287" s="732"/>
      <c r="NYA287" s="732"/>
      <c r="NYB287" s="732"/>
      <c r="NYC287" s="732"/>
      <c r="NYD287" s="732"/>
      <c r="NYE287" s="732"/>
      <c r="NYF287" s="732"/>
      <c r="NYG287" s="732"/>
      <c r="NYH287" s="732"/>
      <c r="NYI287" s="732"/>
      <c r="NYJ287" s="732"/>
      <c r="NYK287" s="732"/>
      <c r="NYL287" s="732"/>
      <c r="NYM287" s="732"/>
      <c r="NYN287" s="732"/>
      <c r="NYO287" s="732"/>
      <c r="NYP287" s="732"/>
      <c r="NYQ287" s="732"/>
      <c r="NYR287" s="732"/>
      <c r="NYS287" s="732"/>
      <c r="NYT287" s="732"/>
      <c r="NYU287" s="732"/>
      <c r="NYV287" s="732"/>
      <c r="NYW287" s="733"/>
      <c r="NYX287" s="733"/>
      <c r="NYY287" s="733"/>
      <c r="NYZ287" s="733"/>
      <c r="NZA287" s="733"/>
      <c r="NZB287" s="732"/>
      <c r="NZC287" s="732"/>
      <c r="NZD287" s="733"/>
      <c r="NZE287" s="733"/>
      <c r="NZF287" s="732"/>
      <c r="NZG287" s="732"/>
      <c r="NZH287" s="733"/>
      <c r="NZI287" s="733"/>
      <c r="NZJ287" s="732"/>
      <c r="NZK287" s="732"/>
      <c r="NZL287" s="732"/>
      <c r="NZM287" s="732"/>
      <c r="NZN287" s="732"/>
      <c r="NZO287" s="732"/>
      <c r="NZP287" s="732"/>
      <c r="NZQ287" s="733"/>
      <c r="NZR287" s="733"/>
      <c r="NZS287" s="732"/>
      <c r="NZT287" s="732"/>
      <c r="NZU287" s="733"/>
      <c r="NZV287" s="733"/>
      <c r="NZW287" s="732"/>
      <c r="NZX287" s="732"/>
      <c r="NZY287" s="732"/>
      <c r="NZZ287" s="732"/>
      <c r="OAA287" s="732"/>
      <c r="OAB287" s="731"/>
      <c r="OAC287" s="734"/>
      <c r="OAD287" s="732"/>
      <c r="OAE287" s="732"/>
      <c r="OAF287" s="732"/>
      <c r="OAG287" s="732"/>
      <c r="OAH287" s="732"/>
      <c r="OAI287" s="732"/>
      <c r="OAJ287" s="732"/>
      <c r="OAK287" s="735"/>
      <c r="OAL287" s="735"/>
      <c r="OAM287" s="735"/>
      <c r="OAN287" s="735"/>
      <c r="OAO287" s="735"/>
      <c r="OAP287" s="735"/>
      <c r="OAQ287" s="735"/>
      <c r="OAR287" s="735"/>
      <c r="OAS287" s="735"/>
      <c r="OAT287" s="735"/>
      <c r="OAU287" s="735"/>
      <c r="OAV287" s="735"/>
      <c r="OAW287" s="735"/>
      <c r="OAX287" s="735"/>
      <c r="OAY287" s="735"/>
      <c r="OAZ287" s="735"/>
      <c r="OBA287" s="735"/>
      <c r="OBB287" s="735"/>
      <c r="OBC287" s="735"/>
      <c r="OBD287" s="735"/>
      <c r="OBE287" s="735"/>
      <c r="OBF287" s="735"/>
      <c r="OBG287" s="735"/>
      <c r="OBH287" s="735"/>
      <c r="OBI287" s="735"/>
      <c r="OBJ287" s="735"/>
      <c r="OBK287" s="735"/>
      <c r="OBL287" s="735"/>
      <c r="OBM287" s="735"/>
      <c r="OBN287" s="735"/>
      <c r="OBO287" s="735"/>
      <c r="OBP287" s="735"/>
      <c r="OBQ287" s="735"/>
      <c r="OBR287" s="735"/>
      <c r="OBS287" s="735"/>
      <c r="OBT287" s="735"/>
      <c r="OBU287" s="735"/>
      <c r="OBV287" s="735"/>
      <c r="OBW287" s="735"/>
      <c r="OBX287" s="735"/>
      <c r="OBY287" s="735"/>
      <c r="OBZ287" s="735"/>
      <c r="OCA287" s="735"/>
      <c r="OCB287" s="735"/>
      <c r="OCC287" s="732"/>
      <c r="OCD287" s="732"/>
      <c r="OCE287" s="732"/>
      <c r="OCF287" s="732"/>
      <c r="OCG287" s="732"/>
      <c r="OCH287" s="732"/>
      <c r="OCI287" s="732"/>
      <c r="OCJ287" s="732"/>
      <c r="OCK287" s="732"/>
      <c r="OCL287" s="732"/>
      <c r="OCM287" s="732"/>
      <c r="OCN287" s="732"/>
      <c r="OCO287" s="732"/>
      <c r="OCP287" s="732"/>
      <c r="OCQ287" s="732"/>
      <c r="OCR287" s="732"/>
      <c r="OCS287" s="732"/>
      <c r="OCT287" s="732"/>
      <c r="OCU287" s="732"/>
      <c r="OCV287" s="732"/>
      <c r="OCW287" s="732"/>
      <c r="OCX287" s="732"/>
      <c r="OCY287" s="732"/>
      <c r="OCZ287" s="732"/>
      <c r="ODA287" s="733"/>
      <c r="ODB287" s="733"/>
      <c r="ODC287" s="733"/>
      <c r="ODD287" s="733"/>
      <c r="ODE287" s="733"/>
      <c r="ODF287" s="732"/>
      <c r="ODG287" s="732"/>
      <c r="ODH287" s="733"/>
      <c r="ODI287" s="733"/>
      <c r="ODJ287" s="732"/>
      <c r="ODK287" s="732"/>
      <c r="ODL287" s="733"/>
      <c r="ODM287" s="733"/>
      <c r="ODN287" s="732"/>
      <c r="ODO287" s="732"/>
      <c r="ODP287" s="732"/>
      <c r="ODQ287" s="732"/>
      <c r="ODR287" s="732"/>
      <c r="ODS287" s="732"/>
      <c r="ODT287" s="732"/>
      <c r="ODU287" s="733"/>
      <c r="ODV287" s="733"/>
      <c r="ODW287" s="732"/>
      <c r="ODX287" s="732"/>
      <c r="ODY287" s="733"/>
      <c r="ODZ287" s="733"/>
      <c r="OEA287" s="732"/>
      <c r="OEB287" s="732"/>
      <c r="OEC287" s="732"/>
      <c r="OED287" s="732"/>
      <c r="OEE287" s="732"/>
      <c r="OEF287" s="731"/>
      <c r="OEG287" s="734"/>
      <c r="OEH287" s="732"/>
      <c r="OEI287" s="732"/>
      <c r="OEJ287" s="732"/>
      <c r="OEK287" s="732"/>
      <c r="OEL287" s="732"/>
      <c r="OEM287" s="732"/>
      <c r="OEN287" s="732"/>
      <c r="OEO287" s="735"/>
      <c r="OEP287" s="735"/>
      <c r="OEQ287" s="735"/>
      <c r="OER287" s="735"/>
      <c r="OES287" s="735"/>
      <c r="OET287" s="735"/>
      <c r="OEU287" s="735"/>
      <c r="OEV287" s="735"/>
      <c r="OEW287" s="735"/>
      <c r="OEX287" s="735"/>
      <c r="OEY287" s="735"/>
      <c r="OEZ287" s="735"/>
      <c r="OFA287" s="735"/>
      <c r="OFB287" s="735"/>
      <c r="OFC287" s="735"/>
      <c r="OFD287" s="735"/>
      <c r="OFE287" s="735"/>
      <c r="OFF287" s="735"/>
      <c r="OFG287" s="735"/>
      <c r="OFH287" s="735"/>
      <c r="OFI287" s="735"/>
      <c r="OFJ287" s="735"/>
      <c r="OFK287" s="735"/>
      <c r="OFL287" s="735"/>
      <c r="OFM287" s="735"/>
      <c r="OFN287" s="735"/>
      <c r="OFO287" s="735"/>
      <c r="OFP287" s="735"/>
      <c r="OFQ287" s="735"/>
      <c r="OFR287" s="735"/>
      <c r="OFS287" s="735"/>
      <c r="OFT287" s="735"/>
      <c r="OFU287" s="735"/>
      <c r="OFV287" s="735"/>
      <c r="OFW287" s="735"/>
      <c r="OFX287" s="735"/>
      <c r="OFY287" s="735"/>
      <c r="OFZ287" s="735"/>
      <c r="OGA287" s="735"/>
      <c r="OGB287" s="735"/>
      <c r="OGC287" s="735"/>
      <c r="OGD287" s="735"/>
      <c r="OGE287" s="735"/>
      <c r="OGF287" s="735"/>
      <c r="OGG287" s="732"/>
      <c r="OGH287" s="732"/>
      <c r="OGI287" s="732"/>
      <c r="OGJ287" s="732"/>
      <c r="OGK287" s="732"/>
      <c r="OGL287" s="732"/>
      <c r="OGM287" s="732"/>
      <c r="OGN287" s="732"/>
      <c r="OGO287" s="732"/>
      <c r="OGP287" s="732"/>
      <c r="OGQ287" s="732"/>
      <c r="OGR287" s="732"/>
      <c r="OGS287" s="732"/>
      <c r="OGT287" s="732"/>
      <c r="OGU287" s="732"/>
      <c r="OGV287" s="732"/>
      <c r="OGW287" s="732"/>
      <c r="OGX287" s="732"/>
      <c r="OGY287" s="732"/>
      <c r="OGZ287" s="732"/>
      <c r="OHA287" s="732"/>
      <c r="OHB287" s="732"/>
      <c r="OHC287" s="732"/>
      <c r="OHD287" s="732"/>
      <c r="OHE287" s="733"/>
      <c r="OHF287" s="733"/>
      <c r="OHG287" s="733"/>
      <c r="OHH287" s="733"/>
      <c r="OHI287" s="733"/>
      <c r="OHJ287" s="732"/>
      <c r="OHK287" s="732"/>
      <c r="OHL287" s="733"/>
      <c r="OHM287" s="733"/>
      <c r="OHN287" s="732"/>
      <c r="OHO287" s="732"/>
      <c r="OHP287" s="733"/>
      <c r="OHQ287" s="733"/>
      <c r="OHR287" s="732"/>
      <c r="OHS287" s="732"/>
      <c r="OHT287" s="732"/>
      <c r="OHU287" s="732"/>
      <c r="OHV287" s="732"/>
      <c r="OHW287" s="732"/>
      <c r="OHX287" s="732"/>
      <c r="OHY287" s="733"/>
      <c r="OHZ287" s="733"/>
      <c r="OIA287" s="732"/>
      <c r="OIB287" s="732"/>
      <c r="OIC287" s="733"/>
      <c r="OID287" s="733"/>
      <c r="OIE287" s="732"/>
      <c r="OIF287" s="732"/>
      <c r="OIG287" s="732"/>
      <c r="OIH287" s="732"/>
      <c r="OII287" s="732"/>
      <c r="OIJ287" s="731"/>
      <c r="OIK287" s="734"/>
      <c r="OIL287" s="732"/>
      <c r="OIM287" s="732"/>
      <c r="OIN287" s="732"/>
      <c r="OIO287" s="732"/>
      <c r="OIP287" s="732"/>
      <c r="OIQ287" s="732"/>
      <c r="OIR287" s="732"/>
      <c r="OIS287" s="735"/>
      <c r="OIT287" s="735"/>
      <c r="OIU287" s="735"/>
      <c r="OIV287" s="735"/>
      <c r="OIW287" s="735"/>
      <c r="OIX287" s="735"/>
      <c r="OIY287" s="735"/>
      <c r="OIZ287" s="735"/>
      <c r="OJA287" s="735"/>
      <c r="OJB287" s="735"/>
      <c r="OJC287" s="735"/>
      <c r="OJD287" s="735"/>
      <c r="OJE287" s="735"/>
      <c r="OJF287" s="735"/>
      <c r="OJG287" s="735"/>
      <c r="OJH287" s="735"/>
      <c r="OJI287" s="735"/>
      <c r="OJJ287" s="735"/>
      <c r="OJK287" s="735"/>
      <c r="OJL287" s="735"/>
      <c r="OJM287" s="735"/>
      <c r="OJN287" s="735"/>
      <c r="OJO287" s="735"/>
      <c r="OJP287" s="735"/>
      <c r="OJQ287" s="735"/>
      <c r="OJR287" s="735"/>
      <c r="OJS287" s="735"/>
      <c r="OJT287" s="735"/>
      <c r="OJU287" s="735"/>
      <c r="OJV287" s="735"/>
      <c r="OJW287" s="735"/>
      <c r="OJX287" s="735"/>
      <c r="OJY287" s="735"/>
      <c r="OJZ287" s="735"/>
      <c r="OKA287" s="735"/>
      <c r="OKB287" s="735"/>
      <c r="OKC287" s="735"/>
      <c r="OKD287" s="735"/>
      <c r="OKE287" s="735"/>
      <c r="OKF287" s="735"/>
      <c r="OKG287" s="735"/>
      <c r="OKH287" s="735"/>
      <c r="OKI287" s="735"/>
      <c r="OKJ287" s="735"/>
      <c r="OKK287" s="732"/>
      <c r="OKL287" s="732"/>
      <c r="OKM287" s="732"/>
      <c r="OKN287" s="732"/>
      <c r="OKO287" s="732"/>
      <c r="OKP287" s="732"/>
      <c r="OKQ287" s="732"/>
      <c r="OKR287" s="732"/>
      <c r="OKS287" s="732"/>
      <c r="OKT287" s="732"/>
      <c r="OKU287" s="732"/>
      <c r="OKV287" s="732"/>
      <c r="OKW287" s="732"/>
      <c r="OKX287" s="732"/>
      <c r="OKY287" s="732"/>
      <c r="OKZ287" s="732"/>
      <c r="OLA287" s="732"/>
      <c r="OLB287" s="732"/>
      <c r="OLC287" s="732"/>
      <c r="OLD287" s="732"/>
      <c r="OLE287" s="732"/>
      <c r="OLF287" s="732"/>
      <c r="OLG287" s="732"/>
      <c r="OLH287" s="732"/>
      <c r="OLI287" s="733"/>
      <c r="OLJ287" s="733"/>
      <c r="OLK287" s="733"/>
      <c r="OLL287" s="733"/>
      <c r="OLM287" s="733"/>
      <c r="OLN287" s="732"/>
      <c r="OLO287" s="732"/>
      <c r="OLP287" s="733"/>
      <c r="OLQ287" s="733"/>
      <c r="OLR287" s="732"/>
      <c r="OLS287" s="732"/>
      <c r="OLT287" s="733"/>
      <c r="OLU287" s="733"/>
      <c r="OLV287" s="732"/>
      <c r="OLW287" s="732"/>
      <c r="OLX287" s="732"/>
      <c r="OLY287" s="732"/>
      <c r="OLZ287" s="732"/>
      <c r="OMA287" s="732"/>
      <c r="OMB287" s="732"/>
      <c r="OMC287" s="733"/>
      <c r="OMD287" s="733"/>
      <c r="OME287" s="732"/>
      <c r="OMF287" s="732"/>
      <c r="OMG287" s="733"/>
      <c r="OMH287" s="733"/>
      <c r="OMI287" s="732"/>
      <c r="OMJ287" s="732"/>
      <c r="OMK287" s="732"/>
      <c r="OML287" s="732"/>
      <c r="OMM287" s="732"/>
      <c r="OMN287" s="731"/>
      <c r="OMO287" s="734"/>
      <c r="OMP287" s="732"/>
      <c r="OMQ287" s="732"/>
      <c r="OMR287" s="732"/>
      <c r="OMS287" s="732"/>
      <c r="OMT287" s="732"/>
      <c r="OMU287" s="732"/>
      <c r="OMV287" s="732"/>
      <c r="OMW287" s="735"/>
      <c r="OMX287" s="735"/>
      <c r="OMY287" s="735"/>
      <c r="OMZ287" s="735"/>
      <c r="ONA287" s="735"/>
      <c r="ONB287" s="735"/>
      <c r="ONC287" s="735"/>
      <c r="OND287" s="735"/>
      <c r="ONE287" s="735"/>
      <c r="ONF287" s="735"/>
      <c r="ONG287" s="735"/>
      <c r="ONH287" s="735"/>
      <c r="ONI287" s="735"/>
      <c r="ONJ287" s="735"/>
      <c r="ONK287" s="735"/>
      <c r="ONL287" s="735"/>
      <c r="ONM287" s="735"/>
      <c r="ONN287" s="735"/>
      <c r="ONO287" s="735"/>
      <c r="ONP287" s="735"/>
      <c r="ONQ287" s="735"/>
      <c r="ONR287" s="735"/>
      <c r="ONS287" s="735"/>
      <c r="ONT287" s="735"/>
      <c r="ONU287" s="735"/>
      <c r="ONV287" s="735"/>
      <c r="ONW287" s="735"/>
      <c r="ONX287" s="735"/>
      <c r="ONY287" s="735"/>
      <c r="ONZ287" s="735"/>
      <c r="OOA287" s="735"/>
      <c r="OOB287" s="735"/>
      <c r="OOC287" s="735"/>
      <c r="OOD287" s="735"/>
      <c r="OOE287" s="735"/>
      <c r="OOF287" s="735"/>
      <c r="OOG287" s="735"/>
      <c r="OOH287" s="735"/>
      <c r="OOI287" s="735"/>
      <c r="OOJ287" s="735"/>
      <c r="OOK287" s="735"/>
      <c r="OOL287" s="735"/>
      <c r="OOM287" s="735"/>
      <c r="OON287" s="735"/>
      <c r="OOO287" s="732"/>
      <c r="OOP287" s="732"/>
      <c r="OOQ287" s="732"/>
      <c r="OOR287" s="732"/>
      <c r="OOS287" s="732"/>
      <c r="OOT287" s="732"/>
      <c r="OOU287" s="732"/>
      <c r="OOV287" s="732"/>
      <c r="OOW287" s="732"/>
      <c r="OOX287" s="732"/>
      <c r="OOY287" s="732"/>
      <c r="OOZ287" s="732"/>
      <c r="OPA287" s="732"/>
      <c r="OPB287" s="732"/>
      <c r="OPC287" s="732"/>
      <c r="OPD287" s="732"/>
      <c r="OPE287" s="732"/>
      <c r="OPF287" s="732"/>
      <c r="OPG287" s="732"/>
      <c r="OPH287" s="732"/>
      <c r="OPI287" s="732"/>
      <c r="OPJ287" s="732"/>
      <c r="OPK287" s="732"/>
      <c r="OPL287" s="732"/>
      <c r="OPM287" s="733"/>
      <c r="OPN287" s="733"/>
      <c r="OPO287" s="733"/>
      <c r="OPP287" s="733"/>
      <c r="OPQ287" s="733"/>
      <c r="OPR287" s="732"/>
      <c r="OPS287" s="732"/>
      <c r="OPT287" s="733"/>
      <c r="OPU287" s="733"/>
      <c r="OPV287" s="732"/>
      <c r="OPW287" s="732"/>
      <c r="OPX287" s="733"/>
      <c r="OPY287" s="733"/>
      <c r="OPZ287" s="732"/>
      <c r="OQA287" s="732"/>
      <c r="OQB287" s="732"/>
      <c r="OQC287" s="732"/>
      <c r="OQD287" s="732"/>
      <c r="OQE287" s="732"/>
      <c r="OQF287" s="732"/>
      <c r="OQG287" s="733"/>
      <c r="OQH287" s="733"/>
      <c r="OQI287" s="732"/>
      <c r="OQJ287" s="732"/>
      <c r="OQK287" s="733"/>
      <c r="OQL287" s="733"/>
      <c r="OQM287" s="732"/>
      <c r="OQN287" s="732"/>
      <c r="OQO287" s="732"/>
      <c r="OQP287" s="732"/>
      <c r="OQQ287" s="732"/>
      <c r="OQR287" s="731"/>
      <c r="OQS287" s="734"/>
      <c r="OQT287" s="732"/>
      <c r="OQU287" s="732"/>
      <c r="OQV287" s="732"/>
      <c r="OQW287" s="732"/>
      <c r="OQX287" s="732"/>
      <c r="OQY287" s="732"/>
      <c r="OQZ287" s="732"/>
      <c r="ORA287" s="735"/>
      <c r="ORB287" s="735"/>
      <c r="ORC287" s="735"/>
      <c r="ORD287" s="735"/>
      <c r="ORE287" s="735"/>
      <c r="ORF287" s="735"/>
      <c r="ORG287" s="735"/>
      <c r="ORH287" s="735"/>
      <c r="ORI287" s="735"/>
      <c r="ORJ287" s="735"/>
      <c r="ORK287" s="735"/>
      <c r="ORL287" s="735"/>
      <c r="ORM287" s="735"/>
      <c r="ORN287" s="735"/>
      <c r="ORO287" s="735"/>
      <c r="ORP287" s="735"/>
      <c r="ORQ287" s="735"/>
      <c r="ORR287" s="735"/>
      <c r="ORS287" s="735"/>
      <c r="ORT287" s="735"/>
      <c r="ORU287" s="735"/>
      <c r="ORV287" s="735"/>
      <c r="ORW287" s="735"/>
      <c r="ORX287" s="735"/>
      <c r="ORY287" s="735"/>
      <c r="ORZ287" s="735"/>
      <c r="OSA287" s="735"/>
      <c r="OSB287" s="735"/>
      <c r="OSC287" s="735"/>
      <c r="OSD287" s="735"/>
      <c r="OSE287" s="735"/>
      <c r="OSF287" s="735"/>
      <c r="OSG287" s="735"/>
      <c r="OSH287" s="735"/>
      <c r="OSI287" s="735"/>
      <c r="OSJ287" s="735"/>
      <c r="OSK287" s="735"/>
      <c r="OSL287" s="735"/>
      <c r="OSM287" s="735"/>
      <c r="OSN287" s="735"/>
      <c r="OSO287" s="735"/>
      <c r="OSP287" s="735"/>
      <c r="OSQ287" s="735"/>
      <c r="OSR287" s="735"/>
      <c r="OSS287" s="732"/>
      <c r="OST287" s="732"/>
      <c r="OSU287" s="732"/>
      <c r="OSV287" s="732"/>
      <c r="OSW287" s="732"/>
      <c r="OSX287" s="732"/>
      <c r="OSY287" s="732"/>
      <c r="OSZ287" s="732"/>
      <c r="OTA287" s="732"/>
      <c r="OTB287" s="732"/>
      <c r="OTC287" s="732"/>
      <c r="OTD287" s="732"/>
      <c r="OTE287" s="732"/>
      <c r="OTF287" s="732"/>
      <c r="OTG287" s="732"/>
      <c r="OTH287" s="732"/>
      <c r="OTI287" s="732"/>
      <c r="OTJ287" s="732"/>
      <c r="OTK287" s="732"/>
      <c r="OTL287" s="732"/>
      <c r="OTM287" s="732"/>
      <c r="OTN287" s="732"/>
      <c r="OTO287" s="732"/>
      <c r="OTP287" s="732"/>
      <c r="OTQ287" s="733"/>
      <c r="OTR287" s="733"/>
      <c r="OTS287" s="733"/>
      <c r="OTT287" s="733"/>
      <c r="OTU287" s="733"/>
      <c r="OTV287" s="732"/>
      <c r="OTW287" s="732"/>
      <c r="OTX287" s="733"/>
      <c r="OTY287" s="733"/>
      <c r="OTZ287" s="732"/>
      <c r="OUA287" s="732"/>
      <c r="OUB287" s="733"/>
      <c r="OUC287" s="733"/>
      <c r="OUD287" s="732"/>
      <c r="OUE287" s="732"/>
      <c r="OUF287" s="732"/>
      <c r="OUG287" s="732"/>
      <c r="OUH287" s="732"/>
      <c r="OUI287" s="732"/>
      <c r="OUJ287" s="732"/>
      <c r="OUK287" s="733"/>
      <c r="OUL287" s="733"/>
      <c r="OUM287" s="732"/>
      <c r="OUN287" s="732"/>
      <c r="OUO287" s="733"/>
      <c r="OUP287" s="733"/>
      <c r="OUQ287" s="732"/>
      <c r="OUR287" s="732"/>
      <c r="OUS287" s="732"/>
      <c r="OUT287" s="732"/>
      <c r="OUU287" s="732"/>
      <c r="OUV287" s="731"/>
      <c r="OUW287" s="734"/>
      <c r="OUX287" s="732"/>
      <c r="OUY287" s="732"/>
      <c r="OUZ287" s="732"/>
      <c r="OVA287" s="732"/>
      <c r="OVB287" s="732"/>
      <c r="OVC287" s="732"/>
      <c r="OVD287" s="732"/>
      <c r="OVE287" s="735"/>
      <c r="OVF287" s="735"/>
      <c r="OVG287" s="735"/>
      <c r="OVH287" s="735"/>
      <c r="OVI287" s="735"/>
      <c r="OVJ287" s="735"/>
      <c r="OVK287" s="735"/>
      <c r="OVL287" s="735"/>
      <c r="OVM287" s="735"/>
      <c r="OVN287" s="735"/>
      <c r="OVO287" s="735"/>
      <c r="OVP287" s="735"/>
      <c r="OVQ287" s="735"/>
      <c r="OVR287" s="735"/>
      <c r="OVS287" s="735"/>
      <c r="OVT287" s="735"/>
      <c r="OVU287" s="735"/>
      <c r="OVV287" s="735"/>
      <c r="OVW287" s="735"/>
      <c r="OVX287" s="735"/>
      <c r="OVY287" s="735"/>
      <c r="OVZ287" s="735"/>
      <c r="OWA287" s="735"/>
      <c r="OWB287" s="735"/>
      <c r="OWC287" s="735"/>
      <c r="OWD287" s="735"/>
      <c r="OWE287" s="735"/>
      <c r="OWF287" s="735"/>
      <c r="OWG287" s="735"/>
      <c r="OWH287" s="735"/>
      <c r="OWI287" s="735"/>
      <c r="OWJ287" s="735"/>
      <c r="OWK287" s="735"/>
      <c r="OWL287" s="735"/>
      <c r="OWM287" s="735"/>
      <c r="OWN287" s="735"/>
      <c r="OWO287" s="735"/>
      <c r="OWP287" s="735"/>
      <c r="OWQ287" s="735"/>
      <c r="OWR287" s="735"/>
      <c r="OWS287" s="735"/>
      <c r="OWT287" s="735"/>
      <c r="OWU287" s="735"/>
      <c r="OWV287" s="735"/>
      <c r="OWW287" s="732"/>
      <c r="OWX287" s="732"/>
      <c r="OWY287" s="732"/>
      <c r="OWZ287" s="732"/>
      <c r="OXA287" s="732"/>
      <c r="OXB287" s="732"/>
      <c r="OXC287" s="732"/>
      <c r="OXD287" s="732"/>
      <c r="OXE287" s="732"/>
      <c r="OXF287" s="732"/>
      <c r="OXG287" s="732"/>
      <c r="OXH287" s="732"/>
      <c r="OXI287" s="732"/>
      <c r="OXJ287" s="732"/>
      <c r="OXK287" s="732"/>
      <c r="OXL287" s="732"/>
      <c r="OXM287" s="732"/>
      <c r="OXN287" s="732"/>
      <c r="OXO287" s="732"/>
      <c r="OXP287" s="732"/>
      <c r="OXQ287" s="732"/>
      <c r="OXR287" s="732"/>
      <c r="OXS287" s="732"/>
      <c r="OXT287" s="732"/>
      <c r="OXU287" s="733"/>
      <c r="OXV287" s="733"/>
      <c r="OXW287" s="733"/>
      <c r="OXX287" s="733"/>
      <c r="OXY287" s="733"/>
      <c r="OXZ287" s="732"/>
      <c r="OYA287" s="732"/>
      <c r="OYB287" s="733"/>
      <c r="OYC287" s="733"/>
      <c r="OYD287" s="732"/>
      <c r="OYE287" s="732"/>
      <c r="OYF287" s="733"/>
      <c r="OYG287" s="733"/>
      <c r="OYH287" s="732"/>
      <c r="OYI287" s="732"/>
      <c r="OYJ287" s="732"/>
      <c r="OYK287" s="732"/>
      <c r="OYL287" s="732"/>
      <c r="OYM287" s="732"/>
      <c r="OYN287" s="732"/>
      <c r="OYO287" s="733"/>
      <c r="OYP287" s="733"/>
      <c r="OYQ287" s="732"/>
      <c r="OYR287" s="732"/>
      <c r="OYS287" s="733"/>
      <c r="OYT287" s="733"/>
      <c r="OYU287" s="732"/>
      <c r="OYV287" s="732"/>
      <c r="OYW287" s="732"/>
      <c r="OYX287" s="732"/>
      <c r="OYY287" s="732"/>
      <c r="OYZ287" s="731"/>
      <c r="OZA287" s="734"/>
      <c r="OZB287" s="732"/>
      <c r="OZC287" s="732"/>
      <c r="OZD287" s="732"/>
      <c r="OZE287" s="732"/>
      <c r="OZF287" s="732"/>
      <c r="OZG287" s="732"/>
      <c r="OZH287" s="732"/>
      <c r="OZI287" s="735"/>
      <c r="OZJ287" s="735"/>
      <c r="OZK287" s="735"/>
      <c r="OZL287" s="735"/>
      <c r="OZM287" s="735"/>
      <c r="OZN287" s="735"/>
      <c r="OZO287" s="735"/>
      <c r="OZP287" s="735"/>
      <c r="OZQ287" s="735"/>
      <c r="OZR287" s="735"/>
      <c r="OZS287" s="735"/>
      <c r="OZT287" s="735"/>
      <c r="OZU287" s="735"/>
      <c r="OZV287" s="735"/>
      <c r="OZW287" s="735"/>
      <c r="OZX287" s="735"/>
      <c r="OZY287" s="735"/>
      <c r="OZZ287" s="735"/>
      <c r="PAA287" s="735"/>
      <c r="PAB287" s="735"/>
      <c r="PAC287" s="735"/>
      <c r="PAD287" s="735"/>
      <c r="PAE287" s="735"/>
      <c r="PAF287" s="735"/>
      <c r="PAG287" s="735"/>
      <c r="PAH287" s="735"/>
      <c r="PAI287" s="735"/>
      <c r="PAJ287" s="735"/>
      <c r="PAK287" s="735"/>
      <c r="PAL287" s="735"/>
      <c r="PAM287" s="735"/>
      <c r="PAN287" s="735"/>
      <c r="PAO287" s="735"/>
      <c r="PAP287" s="735"/>
      <c r="PAQ287" s="735"/>
      <c r="PAR287" s="735"/>
      <c r="PAS287" s="735"/>
      <c r="PAT287" s="735"/>
      <c r="PAU287" s="735"/>
      <c r="PAV287" s="735"/>
      <c r="PAW287" s="735"/>
      <c r="PAX287" s="735"/>
      <c r="PAY287" s="735"/>
      <c r="PAZ287" s="735"/>
      <c r="PBA287" s="732"/>
      <c r="PBB287" s="732"/>
      <c r="PBC287" s="732"/>
      <c r="PBD287" s="732"/>
      <c r="PBE287" s="732"/>
      <c r="PBF287" s="732"/>
      <c r="PBG287" s="732"/>
      <c r="PBH287" s="732"/>
      <c r="PBI287" s="732"/>
      <c r="PBJ287" s="732"/>
      <c r="PBK287" s="732"/>
      <c r="PBL287" s="732"/>
      <c r="PBM287" s="732"/>
      <c r="PBN287" s="732"/>
      <c r="PBO287" s="732"/>
      <c r="PBP287" s="732"/>
      <c r="PBQ287" s="732"/>
      <c r="PBR287" s="732"/>
      <c r="PBS287" s="732"/>
      <c r="PBT287" s="732"/>
      <c r="PBU287" s="732"/>
      <c r="PBV287" s="732"/>
      <c r="PBW287" s="732"/>
      <c r="PBX287" s="732"/>
      <c r="PBY287" s="733"/>
      <c r="PBZ287" s="733"/>
      <c r="PCA287" s="733"/>
      <c r="PCB287" s="733"/>
      <c r="PCC287" s="733"/>
      <c r="PCD287" s="732"/>
      <c r="PCE287" s="732"/>
      <c r="PCF287" s="733"/>
      <c r="PCG287" s="733"/>
      <c r="PCH287" s="732"/>
      <c r="PCI287" s="732"/>
      <c r="PCJ287" s="733"/>
      <c r="PCK287" s="733"/>
      <c r="PCL287" s="732"/>
      <c r="PCM287" s="732"/>
      <c r="PCN287" s="732"/>
      <c r="PCO287" s="732"/>
      <c r="PCP287" s="732"/>
      <c r="PCQ287" s="732"/>
      <c r="PCR287" s="732"/>
      <c r="PCS287" s="733"/>
      <c r="PCT287" s="733"/>
      <c r="PCU287" s="732"/>
      <c r="PCV287" s="732"/>
      <c r="PCW287" s="733"/>
      <c r="PCX287" s="733"/>
      <c r="PCY287" s="732"/>
      <c r="PCZ287" s="732"/>
      <c r="PDA287" s="732"/>
      <c r="PDB287" s="732"/>
      <c r="PDC287" s="732"/>
      <c r="PDD287" s="731"/>
      <c r="PDE287" s="734"/>
      <c r="PDF287" s="732"/>
      <c r="PDG287" s="732"/>
      <c r="PDH287" s="732"/>
      <c r="PDI287" s="732"/>
      <c r="PDJ287" s="732"/>
      <c r="PDK287" s="732"/>
      <c r="PDL287" s="732"/>
      <c r="PDM287" s="735"/>
      <c r="PDN287" s="735"/>
      <c r="PDO287" s="735"/>
      <c r="PDP287" s="735"/>
      <c r="PDQ287" s="735"/>
      <c r="PDR287" s="735"/>
      <c r="PDS287" s="735"/>
      <c r="PDT287" s="735"/>
      <c r="PDU287" s="735"/>
      <c r="PDV287" s="735"/>
      <c r="PDW287" s="735"/>
      <c r="PDX287" s="735"/>
      <c r="PDY287" s="735"/>
      <c r="PDZ287" s="735"/>
      <c r="PEA287" s="735"/>
      <c r="PEB287" s="735"/>
      <c r="PEC287" s="735"/>
      <c r="PED287" s="735"/>
      <c r="PEE287" s="735"/>
      <c r="PEF287" s="735"/>
      <c r="PEG287" s="735"/>
      <c r="PEH287" s="735"/>
      <c r="PEI287" s="735"/>
      <c r="PEJ287" s="735"/>
      <c r="PEK287" s="735"/>
      <c r="PEL287" s="735"/>
      <c r="PEM287" s="735"/>
      <c r="PEN287" s="735"/>
      <c r="PEO287" s="735"/>
      <c r="PEP287" s="735"/>
      <c r="PEQ287" s="735"/>
      <c r="PER287" s="735"/>
      <c r="PES287" s="735"/>
      <c r="PET287" s="735"/>
      <c r="PEU287" s="735"/>
      <c r="PEV287" s="735"/>
      <c r="PEW287" s="735"/>
      <c r="PEX287" s="735"/>
      <c r="PEY287" s="735"/>
      <c r="PEZ287" s="735"/>
      <c r="PFA287" s="735"/>
      <c r="PFB287" s="735"/>
      <c r="PFC287" s="735"/>
      <c r="PFD287" s="735"/>
      <c r="PFE287" s="732"/>
      <c r="PFF287" s="732"/>
      <c r="PFG287" s="732"/>
      <c r="PFH287" s="732"/>
      <c r="PFI287" s="732"/>
      <c r="PFJ287" s="732"/>
      <c r="PFK287" s="732"/>
      <c r="PFL287" s="732"/>
      <c r="PFM287" s="732"/>
      <c r="PFN287" s="732"/>
      <c r="PFO287" s="732"/>
      <c r="PFP287" s="732"/>
      <c r="PFQ287" s="732"/>
      <c r="PFR287" s="732"/>
      <c r="PFS287" s="732"/>
      <c r="PFT287" s="732"/>
      <c r="PFU287" s="732"/>
      <c r="PFV287" s="732"/>
      <c r="PFW287" s="732"/>
      <c r="PFX287" s="732"/>
      <c r="PFY287" s="732"/>
      <c r="PFZ287" s="732"/>
      <c r="PGA287" s="732"/>
      <c r="PGB287" s="732"/>
      <c r="PGC287" s="733"/>
      <c r="PGD287" s="733"/>
      <c r="PGE287" s="733"/>
      <c r="PGF287" s="733"/>
      <c r="PGG287" s="733"/>
      <c r="PGH287" s="732"/>
      <c r="PGI287" s="732"/>
      <c r="PGJ287" s="733"/>
      <c r="PGK287" s="733"/>
      <c r="PGL287" s="732"/>
      <c r="PGM287" s="732"/>
      <c r="PGN287" s="733"/>
      <c r="PGO287" s="733"/>
      <c r="PGP287" s="732"/>
      <c r="PGQ287" s="732"/>
      <c r="PGR287" s="732"/>
      <c r="PGS287" s="732"/>
      <c r="PGT287" s="732"/>
      <c r="PGU287" s="732"/>
      <c r="PGV287" s="732"/>
      <c r="PGW287" s="733"/>
      <c r="PGX287" s="733"/>
      <c r="PGY287" s="732"/>
      <c r="PGZ287" s="732"/>
      <c r="PHA287" s="733"/>
      <c r="PHB287" s="733"/>
      <c r="PHC287" s="732"/>
      <c r="PHD287" s="732"/>
      <c r="PHE287" s="732"/>
      <c r="PHF287" s="732"/>
      <c r="PHG287" s="732"/>
      <c r="PHH287" s="731"/>
      <c r="PHI287" s="734"/>
      <c r="PHJ287" s="732"/>
      <c r="PHK287" s="732"/>
      <c r="PHL287" s="732"/>
      <c r="PHM287" s="732"/>
      <c r="PHN287" s="732"/>
      <c r="PHO287" s="732"/>
      <c r="PHP287" s="732"/>
      <c r="PHQ287" s="735"/>
      <c r="PHR287" s="735"/>
      <c r="PHS287" s="735"/>
      <c r="PHT287" s="735"/>
      <c r="PHU287" s="735"/>
      <c r="PHV287" s="735"/>
      <c r="PHW287" s="735"/>
      <c r="PHX287" s="735"/>
      <c r="PHY287" s="735"/>
      <c r="PHZ287" s="735"/>
      <c r="PIA287" s="735"/>
      <c r="PIB287" s="735"/>
      <c r="PIC287" s="735"/>
      <c r="PID287" s="735"/>
      <c r="PIE287" s="735"/>
      <c r="PIF287" s="735"/>
      <c r="PIG287" s="735"/>
      <c r="PIH287" s="735"/>
      <c r="PII287" s="735"/>
      <c r="PIJ287" s="735"/>
      <c r="PIK287" s="735"/>
      <c r="PIL287" s="735"/>
      <c r="PIM287" s="735"/>
      <c r="PIN287" s="735"/>
      <c r="PIO287" s="735"/>
      <c r="PIP287" s="735"/>
      <c r="PIQ287" s="735"/>
      <c r="PIR287" s="735"/>
      <c r="PIS287" s="735"/>
      <c r="PIT287" s="735"/>
      <c r="PIU287" s="735"/>
      <c r="PIV287" s="735"/>
      <c r="PIW287" s="735"/>
      <c r="PIX287" s="735"/>
      <c r="PIY287" s="735"/>
      <c r="PIZ287" s="735"/>
      <c r="PJA287" s="735"/>
      <c r="PJB287" s="735"/>
      <c r="PJC287" s="735"/>
      <c r="PJD287" s="735"/>
      <c r="PJE287" s="735"/>
      <c r="PJF287" s="735"/>
      <c r="PJG287" s="735"/>
      <c r="PJH287" s="735"/>
      <c r="PJI287" s="732"/>
      <c r="PJJ287" s="732"/>
      <c r="PJK287" s="732"/>
      <c r="PJL287" s="732"/>
      <c r="PJM287" s="732"/>
      <c r="PJN287" s="732"/>
      <c r="PJO287" s="732"/>
      <c r="PJP287" s="732"/>
      <c r="PJQ287" s="732"/>
      <c r="PJR287" s="732"/>
      <c r="PJS287" s="732"/>
      <c r="PJT287" s="732"/>
      <c r="PJU287" s="732"/>
      <c r="PJV287" s="732"/>
      <c r="PJW287" s="732"/>
      <c r="PJX287" s="732"/>
      <c r="PJY287" s="732"/>
      <c r="PJZ287" s="732"/>
      <c r="PKA287" s="732"/>
      <c r="PKB287" s="732"/>
      <c r="PKC287" s="732"/>
      <c r="PKD287" s="732"/>
      <c r="PKE287" s="732"/>
      <c r="PKF287" s="732"/>
      <c r="PKG287" s="733"/>
      <c r="PKH287" s="733"/>
      <c r="PKI287" s="733"/>
      <c r="PKJ287" s="733"/>
      <c r="PKK287" s="733"/>
      <c r="PKL287" s="732"/>
      <c r="PKM287" s="732"/>
      <c r="PKN287" s="733"/>
      <c r="PKO287" s="733"/>
      <c r="PKP287" s="732"/>
      <c r="PKQ287" s="732"/>
      <c r="PKR287" s="733"/>
      <c r="PKS287" s="733"/>
      <c r="PKT287" s="732"/>
      <c r="PKU287" s="732"/>
      <c r="PKV287" s="732"/>
      <c r="PKW287" s="732"/>
      <c r="PKX287" s="732"/>
      <c r="PKY287" s="732"/>
      <c r="PKZ287" s="732"/>
      <c r="PLA287" s="733"/>
      <c r="PLB287" s="733"/>
      <c r="PLC287" s="732"/>
      <c r="PLD287" s="732"/>
      <c r="PLE287" s="733"/>
      <c r="PLF287" s="733"/>
      <c r="PLG287" s="732"/>
      <c r="PLH287" s="732"/>
      <c r="PLI287" s="732"/>
      <c r="PLJ287" s="732"/>
      <c r="PLK287" s="732"/>
      <c r="PLL287" s="731"/>
      <c r="PLM287" s="734"/>
      <c r="PLN287" s="732"/>
      <c r="PLO287" s="732"/>
      <c r="PLP287" s="732"/>
      <c r="PLQ287" s="732"/>
      <c r="PLR287" s="732"/>
      <c r="PLS287" s="732"/>
      <c r="PLT287" s="732"/>
      <c r="PLU287" s="735"/>
      <c r="PLV287" s="735"/>
      <c r="PLW287" s="735"/>
      <c r="PLX287" s="735"/>
      <c r="PLY287" s="735"/>
      <c r="PLZ287" s="735"/>
      <c r="PMA287" s="735"/>
      <c r="PMB287" s="735"/>
      <c r="PMC287" s="735"/>
      <c r="PMD287" s="735"/>
      <c r="PME287" s="735"/>
      <c r="PMF287" s="735"/>
      <c r="PMG287" s="735"/>
      <c r="PMH287" s="735"/>
      <c r="PMI287" s="735"/>
      <c r="PMJ287" s="735"/>
      <c r="PMK287" s="735"/>
      <c r="PML287" s="735"/>
      <c r="PMM287" s="735"/>
      <c r="PMN287" s="735"/>
      <c r="PMO287" s="735"/>
      <c r="PMP287" s="735"/>
      <c r="PMQ287" s="735"/>
      <c r="PMR287" s="735"/>
      <c r="PMS287" s="735"/>
      <c r="PMT287" s="735"/>
      <c r="PMU287" s="735"/>
      <c r="PMV287" s="735"/>
      <c r="PMW287" s="735"/>
      <c r="PMX287" s="735"/>
      <c r="PMY287" s="735"/>
      <c r="PMZ287" s="735"/>
      <c r="PNA287" s="735"/>
      <c r="PNB287" s="735"/>
      <c r="PNC287" s="735"/>
      <c r="PND287" s="735"/>
      <c r="PNE287" s="735"/>
      <c r="PNF287" s="735"/>
      <c r="PNG287" s="735"/>
      <c r="PNH287" s="735"/>
      <c r="PNI287" s="735"/>
      <c r="PNJ287" s="735"/>
      <c r="PNK287" s="735"/>
      <c r="PNL287" s="735"/>
      <c r="PNM287" s="732"/>
      <c r="PNN287" s="732"/>
      <c r="PNO287" s="732"/>
      <c r="PNP287" s="732"/>
      <c r="PNQ287" s="732"/>
      <c r="PNR287" s="732"/>
      <c r="PNS287" s="732"/>
      <c r="PNT287" s="732"/>
      <c r="PNU287" s="732"/>
      <c r="PNV287" s="732"/>
      <c r="PNW287" s="732"/>
      <c r="PNX287" s="732"/>
      <c r="PNY287" s="732"/>
      <c r="PNZ287" s="732"/>
      <c r="POA287" s="732"/>
      <c r="POB287" s="732"/>
      <c r="POC287" s="732"/>
      <c r="POD287" s="732"/>
      <c r="POE287" s="732"/>
      <c r="POF287" s="732"/>
      <c r="POG287" s="732"/>
      <c r="POH287" s="732"/>
      <c r="POI287" s="732"/>
      <c r="POJ287" s="732"/>
      <c r="POK287" s="733"/>
      <c r="POL287" s="733"/>
      <c r="POM287" s="733"/>
      <c r="PON287" s="733"/>
      <c r="POO287" s="733"/>
      <c r="POP287" s="732"/>
      <c r="POQ287" s="732"/>
      <c r="POR287" s="733"/>
      <c r="POS287" s="733"/>
      <c r="POT287" s="732"/>
      <c r="POU287" s="732"/>
      <c r="POV287" s="733"/>
      <c r="POW287" s="733"/>
      <c r="POX287" s="732"/>
      <c r="POY287" s="732"/>
      <c r="POZ287" s="732"/>
      <c r="PPA287" s="732"/>
      <c r="PPB287" s="732"/>
      <c r="PPC287" s="732"/>
      <c r="PPD287" s="732"/>
      <c r="PPE287" s="733"/>
      <c r="PPF287" s="733"/>
      <c r="PPG287" s="732"/>
      <c r="PPH287" s="732"/>
      <c r="PPI287" s="733"/>
      <c r="PPJ287" s="733"/>
      <c r="PPK287" s="732"/>
      <c r="PPL287" s="732"/>
      <c r="PPM287" s="732"/>
      <c r="PPN287" s="732"/>
      <c r="PPO287" s="732"/>
      <c r="PPP287" s="731"/>
      <c r="PPQ287" s="734"/>
      <c r="PPR287" s="732"/>
      <c r="PPS287" s="732"/>
      <c r="PPT287" s="732"/>
      <c r="PPU287" s="732"/>
      <c r="PPV287" s="732"/>
      <c r="PPW287" s="732"/>
      <c r="PPX287" s="732"/>
      <c r="PPY287" s="735"/>
      <c r="PPZ287" s="735"/>
      <c r="PQA287" s="735"/>
      <c r="PQB287" s="735"/>
      <c r="PQC287" s="735"/>
      <c r="PQD287" s="735"/>
      <c r="PQE287" s="735"/>
      <c r="PQF287" s="735"/>
      <c r="PQG287" s="735"/>
      <c r="PQH287" s="735"/>
      <c r="PQI287" s="735"/>
      <c r="PQJ287" s="735"/>
      <c r="PQK287" s="735"/>
      <c r="PQL287" s="735"/>
      <c r="PQM287" s="735"/>
      <c r="PQN287" s="735"/>
      <c r="PQO287" s="735"/>
      <c r="PQP287" s="735"/>
      <c r="PQQ287" s="735"/>
      <c r="PQR287" s="735"/>
      <c r="PQS287" s="735"/>
      <c r="PQT287" s="735"/>
      <c r="PQU287" s="735"/>
      <c r="PQV287" s="735"/>
      <c r="PQW287" s="735"/>
      <c r="PQX287" s="735"/>
      <c r="PQY287" s="735"/>
      <c r="PQZ287" s="735"/>
      <c r="PRA287" s="735"/>
      <c r="PRB287" s="735"/>
      <c r="PRC287" s="735"/>
      <c r="PRD287" s="735"/>
      <c r="PRE287" s="735"/>
      <c r="PRF287" s="735"/>
      <c r="PRG287" s="735"/>
      <c r="PRH287" s="735"/>
      <c r="PRI287" s="735"/>
      <c r="PRJ287" s="735"/>
      <c r="PRK287" s="735"/>
      <c r="PRL287" s="735"/>
      <c r="PRM287" s="735"/>
      <c r="PRN287" s="735"/>
      <c r="PRO287" s="735"/>
      <c r="PRP287" s="735"/>
      <c r="PRQ287" s="732"/>
      <c r="PRR287" s="732"/>
      <c r="PRS287" s="732"/>
      <c r="PRT287" s="732"/>
      <c r="PRU287" s="732"/>
      <c r="PRV287" s="732"/>
      <c r="PRW287" s="732"/>
      <c r="PRX287" s="732"/>
      <c r="PRY287" s="732"/>
      <c r="PRZ287" s="732"/>
      <c r="PSA287" s="732"/>
      <c r="PSB287" s="732"/>
      <c r="PSC287" s="732"/>
      <c r="PSD287" s="732"/>
      <c r="PSE287" s="732"/>
      <c r="PSF287" s="732"/>
      <c r="PSG287" s="732"/>
      <c r="PSH287" s="732"/>
      <c r="PSI287" s="732"/>
      <c r="PSJ287" s="732"/>
      <c r="PSK287" s="732"/>
      <c r="PSL287" s="732"/>
      <c r="PSM287" s="732"/>
      <c r="PSN287" s="732"/>
      <c r="PSO287" s="733"/>
      <c r="PSP287" s="733"/>
      <c r="PSQ287" s="733"/>
      <c r="PSR287" s="733"/>
      <c r="PSS287" s="733"/>
      <c r="PST287" s="732"/>
      <c r="PSU287" s="732"/>
      <c r="PSV287" s="733"/>
      <c r="PSW287" s="733"/>
      <c r="PSX287" s="732"/>
      <c r="PSY287" s="732"/>
      <c r="PSZ287" s="733"/>
      <c r="PTA287" s="733"/>
      <c r="PTB287" s="732"/>
      <c r="PTC287" s="732"/>
      <c r="PTD287" s="732"/>
      <c r="PTE287" s="732"/>
      <c r="PTF287" s="732"/>
      <c r="PTG287" s="732"/>
      <c r="PTH287" s="732"/>
      <c r="PTI287" s="733"/>
      <c r="PTJ287" s="733"/>
      <c r="PTK287" s="732"/>
      <c r="PTL287" s="732"/>
      <c r="PTM287" s="733"/>
      <c r="PTN287" s="733"/>
      <c r="PTO287" s="732"/>
      <c r="PTP287" s="732"/>
      <c r="PTQ287" s="732"/>
      <c r="PTR287" s="732"/>
      <c r="PTS287" s="732"/>
      <c r="PTT287" s="731"/>
      <c r="PTU287" s="734"/>
      <c r="PTV287" s="732"/>
      <c r="PTW287" s="732"/>
      <c r="PTX287" s="732"/>
      <c r="PTY287" s="732"/>
      <c r="PTZ287" s="732"/>
      <c r="PUA287" s="732"/>
      <c r="PUB287" s="732"/>
      <c r="PUC287" s="735"/>
      <c r="PUD287" s="735"/>
      <c r="PUE287" s="735"/>
      <c r="PUF287" s="735"/>
      <c r="PUG287" s="735"/>
      <c r="PUH287" s="735"/>
      <c r="PUI287" s="735"/>
      <c r="PUJ287" s="735"/>
      <c r="PUK287" s="735"/>
      <c r="PUL287" s="735"/>
      <c r="PUM287" s="735"/>
      <c r="PUN287" s="735"/>
      <c r="PUO287" s="735"/>
      <c r="PUP287" s="735"/>
      <c r="PUQ287" s="735"/>
      <c r="PUR287" s="735"/>
      <c r="PUS287" s="735"/>
      <c r="PUT287" s="735"/>
      <c r="PUU287" s="735"/>
      <c r="PUV287" s="735"/>
      <c r="PUW287" s="735"/>
      <c r="PUX287" s="735"/>
      <c r="PUY287" s="735"/>
      <c r="PUZ287" s="735"/>
      <c r="PVA287" s="735"/>
      <c r="PVB287" s="735"/>
      <c r="PVC287" s="735"/>
      <c r="PVD287" s="735"/>
      <c r="PVE287" s="735"/>
      <c r="PVF287" s="735"/>
      <c r="PVG287" s="735"/>
      <c r="PVH287" s="735"/>
      <c r="PVI287" s="735"/>
      <c r="PVJ287" s="735"/>
      <c r="PVK287" s="735"/>
      <c r="PVL287" s="735"/>
      <c r="PVM287" s="735"/>
      <c r="PVN287" s="735"/>
      <c r="PVO287" s="735"/>
      <c r="PVP287" s="735"/>
      <c r="PVQ287" s="735"/>
      <c r="PVR287" s="735"/>
      <c r="PVS287" s="735"/>
      <c r="PVT287" s="735"/>
      <c r="PVU287" s="732"/>
      <c r="PVV287" s="732"/>
      <c r="PVW287" s="732"/>
      <c r="PVX287" s="732"/>
      <c r="PVY287" s="732"/>
      <c r="PVZ287" s="732"/>
      <c r="PWA287" s="732"/>
      <c r="PWB287" s="732"/>
      <c r="PWC287" s="732"/>
      <c r="PWD287" s="732"/>
      <c r="PWE287" s="732"/>
      <c r="PWF287" s="732"/>
      <c r="PWG287" s="732"/>
      <c r="PWH287" s="732"/>
      <c r="PWI287" s="732"/>
      <c r="PWJ287" s="732"/>
      <c r="PWK287" s="732"/>
      <c r="PWL287" s="732"/>
      <c r="PWM287" s="732"/>
      <c r="PWN287" s="732"/>
      <c r="PWO287" s="732"/>
      <c r="PWP287" s="732"/>
      <c r="PWQ287" s="732"/>
      <c r="PWR287" s="732"/>
      <c r="PWS287" s="733"/>
      <c r="PWT287" s="733"/>
      <c r="PWU287" s="733"/>
      <c r="PWV287" s="733"/>
      <c r="PWW287" s="733"/>
      <c r="PWX287" s="732"/>
      <c r="PWY287" s="732"/>
      <c r="PWZ287" s="733"/>
      <c r="PXA287" s="733"/>
      <c r="PXB287" s="732"/>
      <c r="PXC287" s="732"/>
      <c r="PXD287" s="733"/>
      <c r="PXE287" s="733"/>
      <c r="PXF287" s="732"/>
      <c r="PXG287" s="732"/>
      <c r="PXH287" s="732"/>
      <c r="PXI287" s="732"/>
      <c r="PXJ287" s="732"/>
      <c r="PXK287" s="732"/>
      <c r="PXL287" s="732"/>
      <c r="PXM287" s="733"/>
      <c r="PXN287" s="733"/>
      <c r="PXO287" s="732"/>
      <c r="PXP287" s="732"/>
      <c r="PXQ287" s="733"/>
      <c r="PXR287" s="733"/>
      <c r="PXS287" s="732"/>
      <c r="PXT287" s="732"/>
      <c r="PXU287" s="732"/>
      <c r="PXV287" s="732"/>
      <c r="PXW287" s="732"/>
      <c r="PXX287" s="731"/>
      <c r="PXY287" s="734"/>
      <c r="PXZ287" s="732"/>
      <c r="PYA287" s="732"/>
      <c r="PYB287" s="732"/>
      <c r="PYC287" s="732"/>
      <c r="PYD287" s="732"/>
      <c r="PYE287" s="732"/>
      <c r="PYF287" s="732"/>
      <c r="PYG287" s="735"/>
      <c r="PYH287" s="735"/>
      <c r="PYI287" s="735"/>
      <c r="PYJ287" s="735"/>
      <c r="PYK287" s="735"/>
      <c r="PYL287" s="735"/>
      <c r="PYM287" s="735"/>
      <c r="PYN287" s="735"/>
      <c r="PYO287" s="735"/>
      <c r="PYP287" s="735"/>
      <c r="PYQ287" s="735"/>
      <c r="PYR287" s="735"/>
      <c r="PYS287" s="735"/>
      <c r="PYT287" s="735"/>
      <c r="PYU287" s="735"/>
      <c r="PYV287" s="735"/>
      <c r="PYW287" s="735"/>
      <c r="PYX287" s="735"/>
      <c r="PYY287" s="735"/>
      <c r="PYZ287" s="735"/>
      <c r="PZA287" s="735"/>
      <c r="PZB287" s="735"/>
      <c r="PZC287" s="735"/>
      <c r="PZD287" s="735"/>
      <c r="PZE287" s="735"/>
      <c r="PZF287" s="735"/>
      <c r="PZG287" s="735"/>
      <c r="PZH287" s="735"/>
      <c r="PZI287" s="735"/>
      <c r="PZJ287" s="735"/>
      <c r="PZK287" s="735"/>
      <c r="PZL287" s="735"/>
      <c r="PZM287" s="735"/>
      <c r="PZN287" s="735"/>
      <c r="PZO287" s="735"/>
      <c r="PZP287" s="735"/>
      <c r="PZQ287" s="735"/>
      <c r="PZR287" s="735"/>
      <c r="PZS287" s="735"/>
      <c r="PZT287" s="735"/>
      <c r="PZU287" s="735"/>
      <c r="PZV287" s="735"/>
      <c r="PZW287" s="735"/>
      <c r="PZX287" s="735"/>
      <c r="PZY287" s="732"/>
      <c r="PZZ287" s="732"/>
      <c r="QAA287" s="732"/>
      <c r="QAB287" s="732"/>
      <c r="QAC287" s="732"/>
      <c r="QAD287" s="732"/>
      <c r="QAE287" s="732"/>
      <c r="QAF287" s="732"/>
      <c r="QAG287" s="732"/>
      <c r="QAH287" s="732"/>
      <c r="QAI287" s="732"/>
      <c r="QAJ287" s="732"/>
      <c r="QAK287" s="732"/>
      <c r="QAL287" s="732"/>
      <c r="QAM287" s="732"/>
      <c r="QAN287" s="732"/>
      <c r="QAO287" s="732"/>
      <c r="QAP287" s="732"/>
      <c r="QAQ287" s="732"/>
      <c r="QAR287" s="732"/>
      <c r="QAS287" s="732"/>
      <c r="QAT287" s="732"/>
      <c r="QAU287" s="732"/>
      <c r="QAV287" s="732"/>
      <c r="QAW287" s="733"/>
      <c r="QAX287" s="733"/>
      <c r="QAY287" s="733"/>
      <c r="QAZ287" s="733"/>
      <c r="QBA287" s="733"/>
      <c r="QBB287" s="732"/>
      <c r="QBC287" s="732"/>
      <c r="QBD287" s="733"/>
      <c r="QBE287" s="733"/>
      <c r="QBF287" s="732"/>
      <c r="QBG287" s="732"/>
      <c r="QBH287" s="733"/>
      <c r="QBI287" s="733"/>
      <c r="QBJ287" s="732"/>
      <c r="QBK287" s="732"/>
      <c r="QBL287" s="732"/>
      <c r="QBM287" s="732"/>
      <c r="QBN287" s="732"/>
      <c r="QBO287" s="732"/>
      <c r="QBP287" s="732"/>
      <c r="QBQ287" s="733"/>
      <c r="QBR287" s="733"/>
      <c r="QBS287" s="732"/>
      <c r="QBT287" s="732"/>
      <c r="QBU287" s="733"/>
      <c r="QBV287" s="733"/>
      <c r="QBW287" s="732"/>
      <c r="QBX287" s="732"/>
      <c r="QBY287" s="732"/>
      <c r="QBZ287" s="732"/>
      <c r="QCA287" s="732"/>
      <c r="QCB287" s="731"/>
      <c r="QCC287" s="734"/>
      <c r="QCD287" s="732"/>
      <c r="QCE287" s="732"/>
      <c r="QCF287" s="732"/>
      <c r="QCG287" s="732"/>
      <c r="QCH287" s="732"/>
      <c r="QCI287" s="732"/>
      <c r="QCJ287" s="732"/>
      <c r="QCK287" s="735"/>
      <c r="QCL287" s="735"/>
      <c r="QCM287" s="735"/>
      <c r="QCN287" s="735"/>
      <c r="QCO287" s="735"/>
      <c r="QCP287" s="735"/>
      <c r="QCQ287" s="735"/>
      <c r="QCR287" s="735"/>
      <c r="QCS287" s="735"/>
      <c r="QCT287" s="735"/>
      <c r="QCU287" s="735"/>
      <c r="QCV287" s="735"/>
      <c r="QCW287" s="735"/>
      <c r="QCX287" s="735"/>
      <c r="QCY287" s="735"/>
      <c r="QCZ287" s="735"/>
      <c r="QDA287" s="735"/>
      <c r="QDB287" s="735"/>
      <c r="QDC287" s="735"/>
      <c r="QDD287" s="735"/>
      <c r="QDE287" s="735"/>
      <c r="QDF287" s="735"/>
      <c r="QDG287" s="735"/>
      <c r="QDH287" s="735"/>
      <c r="QDI287" s="735"/>
      <c r="QDJ287" s="735"/>
      <c r="QDK287" s="735"/>
      <c r="QDL287" s="735"/>
      <c r="QDM287" s="735"/>
      <c r="QDN287" s="735"/>
      <c r="QDO287" s="735"/>
      <c r="QDP287" s="735"/>
      <c r="QDQ287" s="735"/>
      <c r="QDR287" s="735"/>
      <c r="QDS287" s="735"/>
      <c r="QDT287" s="735"/>
      <c r="QDU287" s="735"/>
      <c r="QDV287" s="735"/>
      <c r="QDW287" s="735"/>
      <c r="QDX287" s="735"/>
      <c r="QDY287" s="735"/>
      <c r="QDZ287" s="735"/>
      <c r="QEA287" s="735"/>
      <c r="QEB287" s="735"/>
      <c r="QEC287" s="732"/>
      <c r="QED287" s="732"/>
      <c r="QEE287" s="732"/>
      <c r="QEF287" s="732"/>
      <c r="QEG287" s="732"/>
      <c r="QEH287" s="732"/>
      <c r="QEI287" s="732"/>
      <c r="QEJ287" s="732"/>
      <c r="QEK287" s="732"/>
      <c r="QEL287" s="732"/>
      <c r="QEM287" s="732"/>
      <c r="QEN287" s="732"/>
      <c r="QEO287" s="732"/>
      <c r="QEP287" s="732"/>
      <c r="QEQ287" s="732"/>
      <c r="QER287" s="732"/>
      <c r="QES287" s="732"/>
      <c r="QET287" s="732"/>
      <c r="QEU287" s="732"/>
      <c r="QEV287" s="732"/>
      <c r="QEW287" s="732"/>
      <c r="QEX287" s="732"/>
      <c r="QEY287" s="732"/>
      <c r="QEZ287" s="732"/>
      <c r="QFA287" s="733"/>
      <c r="QFB287" s="733"/>
      <c r="QFC287" s="733"/>
      <c r="QFD287" s="733"/>
      <c r="QFE287" s="733"/>
      <c r="QFF287" s="732"/>
      <c r="QFG287" s="732"/>
      <c r="QFH287" s="733"/>
      <c r="QFI287" s="733"/>
      <c r="QFJ287" s="732"/>
      <c r="QFK287" s="732"/>
      <c r="QFL287" s="733"/>
      <c r="QFM287" s="733"/>
      <c r="QFN287" s="732"/>
      <c r="QFO287" s="732"/>
      <c r="QFP287" s="732"/>
      <c r="QFQ287" s="732"/>
      <c r="QFR287" s="732"/>
      <c r="QFS287" s="732"/>
      <c r="QFT287" s="732"/>
      <c r="QFU287" s="733"/>
      <c r="QFV287" s="733"/>
      <c r="QFW287" s="732"/>
      <c r="QFX287" s="732"/>
      <c r="QFY287" s="733"/>
      <c r="QFZ287" s="733"/>
      <c r="QGA287" s="732"/>
      <c r="QGB287" s="732"/>
      <c r="QGC287" s="732"/>
      <c r="QGD287" s="732"/>
      <c r="QGE287" s="732"/>
      <c r="QGF287" s="731"/>
      <c r="QGG287" s="734"/>
      <c r="QGH287" s="732"/>
      <c r="QGI287" s="732"/>
      <c r="QGJ287" s="732"/>
      <c r="QGK287" s="732"/>
      <c r="QGL287" s="732"/>
      <c r="QGM287" s="732"/>
      <c r="QGN287" s="732"/>
      <c r="QGO287" s="735"/>
      <c r="QGP287" s="735"/>
      <c r="QGQ287" s="735"/>
      <c r="QGR287" s="735"/>
      <c r="QGS287" s="735"/>
      <c r="QGT287" s="735"/>
      <c r="QGU287" s="735"/>
      <c r="QGV287" s="735"/>
      <c r="QGW287" s="735"/>
      <c r="QGX287" s="735"/>
      <c r="QGY287" s="735"/>
      <c r="QGZ287" s="735"/>
      <c r="QHA287" s="735"/>
      <c r="QHB287" s="735"/>
      <c r="QHC287" s="735"/>
      <c r="QHD287" s="735"/>
      <c r="QHE287" s="735"/>
      <c r="QHF287" s="735"/>
      <c r="QHG287" s="735"/>
      <c r="QHH287" s="735"/>
      <c r="QHI287" s="735"/>
      <c r="QHJ287" s="735"/>
      <c r="QHK287" s="735"/>
      <c r="QHL287" s="735"/>
      <c r="QHM287" s="735"/>
      <c r="QHN287" s="735"/>
      <c r="QHO287" s="735"/>
      <c r="QHP287" s="735"/>
      <c r="QHQ287" s="735"/>
      <c r="QHR287" s="735"/>
      <c r="QHS287" s="735"/>
      <c r="QHT287" s="735"/>
      <c r="QHU287" s="735"/>
      <c r="QHV287" s="735"/>
      <c r="QHW287" s="735"/>
      <c r="QHX287" s="735"/>
      <c r="QHY287" s="735"/>
      <c r="QHZ287" s="735"/>
      <c r="QIA287" s="735"/>
      <c r="QIB287" s="735"/>
      <c r="QIC287" s="735"/>
      <c r="QID287" s="735"/>
      <c r="QIE287" s="735"/>
      <c r="QIF287" s="735"/>
      <c r="QIG287" s="732"/>
      <c r="QIH287" s="732"/>
      <c r="QII287" s="732"/>
      <c r="QIJ287" s="732"/>
      <c r="QIK287" s="732"/>
      <c r="QIL287" s="732"/>
      <c r="QIM287" s="732"/>
      <c r="QIN287" s="732"/>
      <c r="QIO287" s="732"/>
      <c r="QIP287" s="732"/>
      <c r="QIQ287" s="732"/>
      <c r="QIR287" s="732"/>
      <c r="QIS287" s="732"/>
      <c r="QIT287" s="732"/>
      <c r="QIU287" s="732"/>
      <c r="QIV287" s="732"/>
      <c r="QIW287" s="732"/>
      <c r="QIX287" s="732"/>
      <c r="QIY287" s="732"/>
      <c r="QIZ287" s="732"/>
      <c r="QJA287" s="732"/>
      <c r="QJB287" s="732"/>
      <c r="QJC287" s="732"/>
      <c r="QJD287" s="732"/>
      <c r="QJE287" s="733"/>
      <c r="QJF287" s="733"/>
      <c r="QJG287" s="733"/>
      <c r="QJH287" s="733"/>
      <c r="QJI287" s="733"/>
      <c r="QJJ287" s="732"/>
      <c r="QJK287" s="732"/>
      <c r="QJL287" s="733"/>
      <c r="QJM287" s="733"/>
      <c r="QJN287" s="732"/>
      <c r="QJO287" s="732"/>
      <c r="QJP287" s="733"/>
      <c r="QJQ287" s="733"/>
      <c r="QJR287" s="732"/>
      <c r="QJS287" s="732"/>
      <c r="QJT287" s="732"/>
      <c r="QJU287" s="732"/>
      <c r="QJV287" s="732"/>
      <c r="QJW287" s="732"/>
      <c r="QJX287" s="732"/>
      <c r="QJY287" s="733"/>
      <c r="QJZ287" s="733"/>
      <c r="QKA287" s="732"/>
      <c r="QKB287" s="732"/>
      <c r="QKC287" s="733"/>
      <c r="QKD287" s="733"/>
      <c r="QKE287" s="732"/>
      <c r="QKF287" s="732"/>
      <c r="QKG287" s="732"/>
      <c r="QKH287" s="732"/>
      <c r="QKI287" s="732"/>
      <c r="QKJ287" s="731"/>
      <c r="QKK287" s="734"/>
      <c r="QKL287" s="732"/>
      <c r="QKM287" s="732"/>
      <c r="QKN287" s="732"/>
      <c r="QKO287" s="732"/>
      <c r="QKP287" s="732"/>
      <c r="QKQ287" s="732"/>
      <c r="QKR287" s="732"/>
      <c r="QKS287" s="735"/>
      <c r="QKT287" s="735"/>
      <c r="QKU287" s="735"/>
      <c r="QKV287" s="735"/>
      <c r="QKW287" s="735"/>
      <c r="QKX287" s="735"/>
      <c r="QKY287" s="735"/>
      <c r="QKZ287" s="735"/>
      <c r="QLA287" s="735"/>
      <c r="QLB287" s="735"/>
      <c r="QLC287" s="735"/>
      <c r="QLD287" s="735"/>
      <c r="QLE287" s="735"/>
      <c r="QLF287" s="735"/>
      <c r="QLG287" s="735"/>
      <c r="QLH287" s="735"/>
      <c r="QLI287" s="735"/>
      <c r="QLJ287" s="735"/>
      <c r="QLK287" s="735"/>
      <c r="QLL287" s="735"/>
      <c r="QLM287" s="735"/>
      <c r="QLN287" s="735"/>
      <c r="QLO287" s="735"/>
      <c r="QLP287" s="735"/>
      <c r="QLQ287" s="735"/>
      <c r="QLR287" s="735"/>
      <c r="QLS287" s="735"/>
      <c r="QLT287" s="735"/>
      <c r="QLU287" s="735"/>
      <c r="QLV287" s="735"/>
      <c r="QLW287" s="735"/>
      <c r="QLX287" s="735"/>
      <c r="QLY287" s="735"/>
      <c r="QLZ287" s="735"/>
      <c r="QMA287" s="735"/>
      <c r="QMB287" s="735"/>
      <c r="QMC287" s="735"/>
      <c r="QMD287" s="735"/>
      <c r="QME287" s="735"/>
      <c r="QMF287" s="735"/>
      <c r="QMG287" s="735"/>
      <c r="QMH287" s="735"/>
      <c r="QMI287" s="735"/>
      <c r="QMJ287" s="735"/>
      <c r="QMK287" s="732"/>
      <c r="QML287" s="732"/>
      <c r="QMM287" s="732"/>
      <c r="QMN287" s="732"/>
      <c r="QMO287" s="732"/>
      <c r="QMP287" s="732"/>
      <c r="QMQ287" s="732"/>
      <c r="QMR287" s="732"/>
      <c r="QMS287" s="732"/>
      <c r="QMT287" s="732"/>
      <c r="QMU287" s="732"/>
      <c r="QMV287" s="732"/>
      <c r="QMW287" s="732"/>
      <c r="QMX287" s="732"/>
      <c r="QMY287" s="732"/>
      <c r="QMZ287" s="732"/>
      <c r="QNA287" s="732"/>
      <c r="QNB287" s="732"/>
      <c r="QNC287" s="732"/>
      <c r="QND287" s="732"/>
      <c r="QNE287" s="732"/>
      <c r="QNF287" s="732"/>
      <c r="QNG287" s="732"/>
      <c r="QNH287" s="732"/>
      <c r="QNI287" s="733"/>
      <c r="QNJ287" s="733"/>
      <c r="QNK287" s="733"/>
      <c r="QNL287" s="733"/>
      <c r="QNM287" s="733"/>
      <c r="QNN287" s="732"/>
      <c r="QNO287" s="732"/>
      <c r="QNP287" s="733"/>
      <c r="QNQ287" s="733"/>
      <c r="QNR287" s="732"/>
      <c r="QNS287" s="732"/>
      <c r="QNT287" s="733"/>
      <c r="QNU287" s="733"/>
      <c r="QNV287" s="732"/>
      <c r="QNW287" s="732"/>
      <c r="QNX287" s="732"/>
      <c r="QNY287" s="732"/>
      <c r="QNZ287" s="732"/>
      <c r="QOA287" s="732"/>
      <c r="QOB287" s="732"/>
      <c r="QOC287" s="733"/>
      <c r="QOD287" s="733"/>
      <c r="QOE287" s="732"/>
      <c r="QOF287" s="732"/>
      <c r="QOG287" s="733"/>
      <c r="QOH287" s="733"/>
      <c r="QOI287" s="732"/>
      <c r="QOJ287" s="732"/>
      <c r="QOK287" s="732"/>
      <c r="QOL287" s="732"/>
      <c r="QOM287" s="732"/>
      <c r="QON287" s="731"/>
      <c r="QOO287" s="734"/>
      <c r="QOP287" s="732"/>
      <c r="QOQ287" s="732"/>
      <c r="QOR287" s="732"/>
      <c r="QOS287" s="732"/>
      <c r="QOT287" s="732"/>
      <c r="QOU287" s="732"/>
      <c r="QOV287" s="732"/>
      <c r="QOW287" s="735"/>
      <c r="QOX287" s="735"/>
      <c r="QOY287" s="735"/>
      <c r="QOZ287" s="735"/>
      <c r="QPA287" s="735"/>
      <c r="QPB287" s="735"/>
      <c r="QPC287" s="735"/>
      <c r="QPD287" s="735"/>
      <c r="QPE287" s="735"/>
      <c r="QPF287" s="735"/>
      <c r="QPG287" s="735"/>
      <c r="QPH287" s="735"/>
      <c r="QPI287" s="735"/>
      <c r="QPJ287" s="735"/>
      <c r="QPK287" s="735"/>
      <c r="QPL287" s="735"/>
      <c r="QPM287" s="735"/>
      <c r="QPN287" s="735"/>
      <c r="QPO287" s="735"/>
      <c r="QPP287" s="735"/>
      <c r="QPQ287" s="735"/>
      <c r="QPR287" s="735"/>
      <c r="QPS287" s="735"/>
      <c r="QPT287" s="735"/>
      <c r="QPU287" s="735"/>
      <c r="QPV287" s="735"/>
      <c r="QPW287" s="735"/>
      <c r="QPX287" s="735"/>
      <c r="QPY287" s="735"/>
      <c r="QPZ287" s="735"/>
      <c r="QQA287" s="735"/>
      <c r="QQB287" s="735"/>
      <c r="QQC287" s="735"/>
      <c r="QQD287" s="735"/>
      <c r="QQE287" s="735"/>
      <c r="QQF287" s="735"/>
      <c r="QQG287" s="735"/>
      <c r="QQH287" s="735"/>
      <c r="QQI287" s="735"/>
      <c r="QQJ287" s="735"/>
      <c r="QQK287" s="735"/>
      <c r="QQL287" s="735"/>
      <c r="QQM287" s="735"/>
      <c r="QQN287" s="735"/>
      <c r="QQO287" s="732"/>
      <c r="QQP287" s="732"/>
      <c r="QQQ287" s="732"/>
      <c r="QQR287" s="732"/>
      <c r="QQS287" s="732"/>
      <c r="QQT287" s="732"/>
      <c r="QQU287" s="732"/>
      <c r="QQV287" s="732"/>
      <c r="QQW287" s="732"/>
      <c r="QQX287" s="732"/>
      <c r="QQY287" s="732"/>
      <c r="QQZ287" s="732"/>
      <c r="QRA287" s="732"/>
      <c r="QRB287" s="732"/>
      <c r="QRC287" s="732"/>
      <c r="QRD287" s="732"/>
      <c r="QRE287" s="732"/>
      <c r="QRF287" s="732"/>
      <c r="QRG287" s="732"/>
      <c r="QRH287" s="732"/>
      <c r="QRI287" s="732"/>
      <c r="QRJ287" s="732"/>
      <c r="QRK287" s="732"/>
      <c r="QRL287" s="732"/>
      <c r="QRM287" s="733"/>
      <c r="QRN287" s="733"/>
      <c r="QRO287" s="733"/>
      <c r="QRP287" s="733"/>
      <c r="QRQ287" s="733"/>
      <c r="QRR287" s="732"/>
      <c r="QRS287" s="732"/>
      <c r="QRT287" s="733"/>
      <c r="QRU287" s="733"/>
      <c r="QRV287" s="732"/>
      <c r="QRW287" s="732"/>
      <c r="QRX287" s="733"/>
      <c r="QRY287" s="733"/>
      <c r="QRZ287" s="732"/>
      <c r="QSA287" s="732"/>
      <c r="QSB287" s="732"/>
      <c r="QSC287" s="732"/>
      <c r="QSD287" s="732"/>
      <c r="QSE287" s="732"/>
      <c r="QSF287" s="732"/>
      <c r="QSG287" s="733"/>
      <c r="QSH287" s="733"/>
      <c r="QSI287" s="732"/>
      <c r="QSJ287" s="732"/>
      <c r="QSK287" s="733"/>
      <c r="QSL287" s="733"/>
      <c r="QSM287" s="732"/>
      <c r="QSN287" s="732"/>
      <c r="QSO287" s="732"/>
      <c r="QSP287" s="732"/>
      <c r="QSQ287" s="732"/>
      <c r="QSR287" s="731"/>
      <c r="QSS287" s="734"/>
      <c r="QST287" s="732"/>
      <c r="QSU287" s="732"/>
      <c r="QSV287" s="732"/>
      <c r="QSW287" s="732"/>
      <c r="QSX287" s="732"/>
      <c r="QSY287" s="732"/>
      <c r="QSZ287" s="732"/>
      <c r="QTA287" s="735"/>
      <c r="QTB287" s="735"/>
      <c r="QTC287" s="735"/>
      <c r="QTD287" s="735"/>
      <c r="QTE287" s="735"/>
      <c r="QTF287" s="735"/>
      <c r="QTG287" s="735"/>
      <c r="QTH287" s="735"/>
      <c r="QTI287" s="735"/>
      <c r="QTJ287" s="735"/>
      <c r="QTK287" s="735"/>
      <c r="QTL287" s="735"/>
      <c r="QTM287" s="735"/>
      <c r="QTN287" s="735"/>
      <c r="QTO287" s="735"/>
      <c r="QTP287" s="735"/>
      <c r="QTQ287" s="735"/>
      <c r="QTR287" s="735"/>
      <c r="QTS287" s="735"/>
      <c r="QTT287" s="735"/>
      <c r="QTU287" s="735"/>
      <c r="QTV287" s="735"/>
      <c r="QTW287" s="735"/>
      <c r="QTX287" s="735"/>
      <c r="QTY287" s="735"/>
      <c r="QTZ287" s="735"/>
      <c r="QUA287" s="735"/>
      <c r="QUB287" s="735"/>
      <c r="QUC287" s="735"/>
      <c r="QUD287" s="735"/>
      <c r="QUE287" s="735"/>
      <c r="QUF287" s="735"/>
      <c r="QUG287" s="735"/>
      <c r="QUH287" s="735"/>
      <c r="QUI287" s="735"/>
      <c r="QUJ287" s="735"/>
      <c r="QUK287" s="735"/>
      <c r="QUL287" s="735"/>
      <c r="QUM287" s="735"/>
      <c r="QUN287" s="735"/>
      <c r="QUO287" s="735"/>
      <c r="QUP287" s="735"/>
      <c r="QUQ287" s="735"/>
      <c r="QUR287" s="735"/>
      <c r="QUS287" s="732"/>
      <c r="QUT287" s="732"/>
      <c r="QUU287" s="732"/>
      <c r="QUV287" s="732"/>
      <c r="QUW287" s="732"/>
      <c r="QUX287" s="732"/>
      <c r="QUY287" s="732"/>
      <c r="QUZ287" s="732"/>
      <c r="QVA287" s="732"/>
      <c r="QVB287" s="732"/>
      <c r="QVC287" s="732"/>
      <c r="QVD287" s="732"/>
      <c r="QVE287" s="732"/>
      <c r="QVF287" s="732"/>
      <c r="QVG287" s="732"/>
      <c r="QVH287" s="732"/>
      <c r="QVI287" s="732"/>
      <c r="QVJ287" s="732"/>
      <c r="QVK287" s="732"/>
      <c r="QVL287" s="732"/>
      <c r="QVM287" s="732"/>
      <c r="QVN287" s="732"/>
      <c r="QVO287" s="732"/>
      <c r="QVP287" s="732"/>
      <c r="QVQ287" s="733"/>
      <c r="QVR287" s="733"/>
      <c r="QVS287" s="733"/>
      <c r="QVT287" s="733"/>
      <c r="QVU287" s="733"/>
      <c r="QVV287" s="732"/>
      <c r="QVW287" s="732"/>
      <c r="QVX287" s="733"/>
      <c r="QVY287" s="733"/>
      <c r="QVZ287" s="732"/>
      <c r="QWA287" s="732"/>
      <c r="QWB287" s="733"/>
      <c r="QWC287" s="733"/>
      <c r="QWD287" s="732"/>
      <c r="QWE287" s="732"/>
      <c r="QWF287" s="732"/>
      <c r="QWG287" s="732"/>
      <c r="QWH287" s="732"/>
      <c r="QWI287" s="732"/>
      <c r="QWJ287" s="732"/>
      <c r="QWK287" s="733"/>
      <c r="QWL287" s="733"/>
      <c r="QWM287" s="732"/>
      <c r="QWN287" s="732"/>
      <c r="QWO287" s="733"/>
      <c r="QWP287" s="733"/>
      <c r="QWQ287" s="732"/>
      <c r="QWR287" s="732"/>
      <c r="QWS287" s="732"/>
      <c r="QWT287" s="732"/>
      <c r="QWU287" s="732"/>
      <c r="QWV287" s="731"/>
      <c r="QWW287" s="734"/>
      <c r="QWX287" s="732"/>
      <c r="QWY287" s="732"/>
      <c r="QWZ287" s="732"/>
      <c r="QXA287" s="732"/>
      <c r="QXB287" s="732"/>
      <c r="QXC287" s="732"/>
      <c r="QXD287" s="732"/>
      <c r="QXE287" s="735"/>
      <c r="QXF287" s="735"/>
      <c r="QXG287" s="735"/>
      <c r="QXH287" s="735"/>
      <c r="QXI287" s="735"/>
      <c r="QXJ287" s="735"/>
      <c r="QXK287" s="735"/>
      <c r="QXL287" s="735"/>
      <c r="QXM287" s="735"/>
      <c r="QXN287" s="735"/>
      <c r="QXO287" s="735"/>
      <c r="QXP287" s="735"/>
      <c r="QXQ287" s="735"/>
      <c r="QXR287" s="735"/>
      <c r="QXS287" s="735"/>
      <c r="QXT287" s="735"/>
      <c r="QXU287" s="735"/>
      <c r="QXV287" s="735"/>
      <c r="QXW287" s="735"/>
      <c r="QXX287" s="735"/>
      <c r="QXY287" s="735"/>
      <c r="QXZ287" s="735"/>
      <c r="QYA287" s="735"/>
      <c r="QYB287" s="735"/>
      <c r="QYC287" s="735"/>
      <c r="QYD287" s="735"/>
      <c r="QYE287" s="735"/>
      <c r="QYF287" s="735"/>
      <c r="QYG287" s="735"/>
      <c r="QYH287" s="735"/>
      <c r="QYI287" s="735"/>
      <c r="QYJ287" s="735"/>
      <c r="QYK287" s="735"/>
      <c r="QYL287" s="735"/>
      <c r="QYM287" s="735"/>
      <c r="QYN287" s="735"/>
      <c r="QYO287" s="735"/>
      <c r="QYP287" s="735"/>
      <c r="QYQ287" s="735"/>
      <c r="QYR287" s="735"/>
      <c r="QYS287" s="735"/>
      <c r="QYT287" s="735"/>
      <c r="QYU287" s="735"/>
      <c r="QYV287" s="735"/>
      <c r="QYW287" s="732"/>
      <c r="QYX287" s="732"/>
      <c r="QYY287" s="732"/>
      <c r="QYZ287" s="732"/>
      <c r="QZA287" s="732"/>
      <c r="QZB287" s="732"/>
      <c r="QZC287" s="732"/>
      <c r="QZD287" s="732"/>
      <c r="QZE287" s="732"/>
      <c r="QZF287" s="732"/>
      <c r="QZG287" s="732"/>
      <c r="QZH287" s="732"/>
      <c r="QZI287" s="732"/>
      <c r="QZJ287" s="732"/>
      <c r="QZK287" s="732"/>
      <c r="QZL287" s="732"/>
      <c r="QZM287" s="732"/>
      <c r="QZN287" s="732"/>
      <c r="QZO287" s="732"/>
      <c r="QZP287" s="732"/>
      <c r="QZQ287" s="732"/>
      <c r="QZR287" s="732"/>
      <c r="QZS287" s="732"/>
      <c r="QZT287" s="732"/>
      <c r="QZU287" s="733"/>
      <c r="QZV287" s="733"/>
      <c r="QZW287" s="733"/>
      <c r="QZX287" s="733"/>
      <c r="QZY287" s="733"/>
      <c r="QZZ287" s="732"/>
      <c r="RAA287" s="732"/>
      <c r="RAB287" s="733"/>
      <c r="RAC287" s="733"/>
      <c r="RAD287" s="732"/>
      <c r="RAE287" s="732"/>
      <c r="RAF287" s="733"/>
      <c r="RAG287" s="733"/>
      <c r="RAH287" s="732"/>
      <c r="RAI287" s="732"/>
      <c r="RAJ287" s="732"/>
      <c r="RAK287" s="732"/>
      <c r="RAL287" s="732"/>
      <c r="RAM287" s="732"/>
      <c r="RAN287" s="732"/>
      <c r="RAO287" s="733"/>
      <c r="RAP287" s="733"/>
      <c r="RAQ287" s="732"/>
      <c r="RAR287" s="732"/>
      <c r="RAS287" s="733"/>
      <c r="RAT287" s="733"/>
      <c r="RAU287" s="732"/>
      <c r="RAV287" s="732"/>
      <c r="RAW287" s="732"/>
      <c r="RAX287" s="732"/>
      <c r="RAY287" s="732"/>
      <c r="RAZ287" s="731"/>
      <c r="RBA287" s="734"/>
      <c r="RBB287" s="732"/>
      <c r="RBC287" s="732"/>
      <c r="RBD287" s="732"/>
      <c r="RBE287" s="732"/>
      <c r="RBF287" s="732"/>
      <c r="RBG287" s="732"/>
      <c r="RBH287" s="732"/>
      <c r="RBI287" s="735"/>
      <c r="RBJ287" s="735"/>
      <c r="RBK287" s="735"/>
      <c r="RBL287" s="735"/>
      <c r="RBM287" s="735"/>
      <c r="RBN287" s="735"/>
      <c r="RBO287" s="735"/>
      <c r="RBP287" s="735"/>
      <c r="RBQ287" s="735"/>
      <c r="RBR287" s="735"/>
      <c r="RBS287" s="735"/>
      <c r="RBT287" s="735"/>
      <c r="RBU287" s="735"/>
      <c r="RBV287" s="735"/>
      <c r="RBW287" s="735"/>
      <c r="RBX287" s="735"/>
      <c r="RBY287" s="735"/>
      <c r="RBZ287" s="735"/>
      <c r="RCA287" s="735"/>
      <c r="RCB287" s="735"/>
      <c r="RCC287" s="735"/>
      <c r="RCD287" s="735"/>
      <c r="RCE287" s="735"/>
      <c r="RCF287" s="735"/>
      <c r="RCG287" s="735"/>
      <c r="RCH287" s="735"/>
      <c r="RCI287" s="735"/>
      <c r="RCJ287" s="735"/>
      <c r="RCK287" s="735"/>
      <c r="RCL287" s="735"/>
      <c r="RCM287" s="735"/>
      <c r="RCN287" s="735"/>
      <c r="RCO287" s="735"/>
      <c r="RCP287" s="735"/>
      <c r="RCQ287" s="735"/>
      <c r="RCR287" s="735"/>
      <c r="RCS287" s="735"/>
      <c r="RCT287" s="735"/>
      <c r="RCU287" s="735"/>
      <c r="RCV287" s="735"/>
      <c r="RCW287" s="735"/>
      <c r="RCX287" s="735"/>
      <c r="RCY287" s="735"/>
      <c r="RCZ287" s="735"/>
      <c r="RDA287" s="732"/>
      <c r="RDB287" s="732"/>
      <c r="RDC287" s="732"/>
      <c r="RDD287" s="732"/>
      <c r="RDE287" s="732"/>
      <c r="RDF287" s="732"/>
      <c r="RDG287" s="732"/>
      <c r="RDH287" s="732"/>
      <c r="RDI287" s="732"/>
      <c r="RDJ287" s="732"/>
      <c r="RDK287" s="732"/>
      <c r="RDL287" s="732"/>
      <c r="RDM287" s="732"/>
      <c r="RDN287" s="732"/>
      <c r="RDO287" s="732"/>
      <c r="RDP287" s="732"/>
      <c r="RDQ287" s="732"/>
      <c r="RDR287" s="732"/>
      <c r="RDS287" s="732"/>
      <c r="RDT287" s="732"/>
      <c r="RDU287" s="732"/>
      <c r="RDV287" s="732"/>
      <c r="RDW287" s="732"/>
    </row>
    <row r="288" spans="1:12295" s="355" customFormat="1" ht="75.75" customHeight="1" x14ac:dyDescent="0.3">
      <c r="B288" s="353" t="s">
        <v>346</v>
      </c>
      <c r="C288" s="350" t="s">
        <v>556</v>
      </c>
      <c r="D288" s="869">
        <f>H288</f>
        <v>278186.09600000002</v>
      </c>
      <c r="E288" s="869">
        <f>E289</f>
        <v>0</v>
      </c>
      <c r="F288" s="869"/>
      <c r="G288" s="869">
        <f>G289</f>
        <v>0</v>
      </c>
      <c r="H288" s="869">
        <f>H289</f>
        <v>278186.09600000002</v>
      </c>
      <c r="I288" s="871"/>
      <c r="J288" s="869">
        <f>J289</f>
        <v>0</v>
      </c>
      <c r="K288" s="869">
        <f>S288</f>
        <v>278186.09600000002</v>
      </c>
      <c r="L288" s="762">
        <f t="shared" si="823"/>
        <v>1</v>
      </c>
      <c r="M288" s="869">
        <f>M289</f>
        <v>0</v>
      </c>
      <c r="N288" s="696"/>
      <c r="O288" s="927"/>
      <c r="P288" s="696"/>
      <c r="Q288" s="927">
        <f>Q289</f>
        <v>0</v>
      </c>
      <c r="R288" s="696"/>
      <c r="S288" s="927">
        <f>S289</f>
        <v>278186.09600000002</v>
      </c>
      <c r="T288" s="762">
        <f>S288/H288</f>
        <v>1</v>
      </c>
      <c r="U288" s="927"/>
      <c r="V288" s="927">
        <f t="shared" ref="V288" si="876">W288+X288+Y288</f>
        <v>0</v>
      </c>
      <c r="W288" s="927"/>
      <c r="X288" s="927"/>
      <c r="Y288" s="927"/>
      <c r="Z288" s="927">
        <f t="shared" ref="Z288" si="877">AA288+AB288+AC288</f>
        <v>278186.09600000002</v>
      </c>
      <c r="AA288" s="927">
        <f>E288</f>
        <v>0</v>
      </c>
      <c r="AB288" s="927">
        <f>H288</f>
        <v>278186.09600000002</v>
      </c>
      <c r="AC288" s="927"/>
      <c r="AD288" s="696"/>
      <c r="AE288" s="869">
        <f>SUM(AG288:AM288)</f>
        <v>258310.02726</v>
      </c>
      <c r="AF288" s="762">
        <f t="shared" si="824"/>
        <v>0.92855117841691115</v>
      </c>
      <c r="AG288" s="869">
        <f>AG289</f>
        <v>0</v>
      </c>
      <c r="AH288" s="762"/>
      <c r="AI288" s="927"/>
      <c r="AJ288" s="696"/>
      <c r="AK288" s="927">
        <f>AK289</f>
        <v>0</v>
      </c>
      <c r="AL288" s="762"/>
      <c r="AM288" s="927">
        <f>AM289</f>
        <v>258310.02726</v>
      </c>
      <c r="AN288" s="696">
        <f>AM288/D288</f>
        <v>0.92855117841691115</v>
      </c>
      <c r="AO288" s="927"/>
      <c r="AP288" s="927">
        <f>AP289</f>
        <v>19876.068740000017</v>
      </c>
      <c r="AQ288" s="696"/>
      <c r="AR288" s="869">
        <f>AZ288</f>
        <v>278186.09600000002</v>
      </c>
      <c r="AS288" s="762">
        <f t="shared" si="825"/>
        <v>1</v>
      </c>
      <c r="AT288" s="869">
        <f>AT289</f>
        <v>0</v>
      </c>
      <c r="AU288" s="762"/>
      <c r="AV288" s="927"/>
      <c r="AW288" s="762"/>
      <c r="AX288" s="869">
        <f>AX289</f>
        <v>0</v>
      </c>
      <c r="AY288" s="762">
        <f t="shared" si="875"/>
        <v>0</v>
      </c>
      <c r="AZ288" s="927">
        <f>AZ291</f>
        <v>278186.09600000002</v>
      </c>
      <c r="BA288" s="762">
        <f t="shared" ref="BA288:BA295" si="878">AZ288/H288</f>
        <v>1</v>
      </c>
      <c r="BB288" s="927"/>
      <c r="BC288" s="927"/>
      <c r="BD288" s="927"/>
      <c r="BE288" s="927" t="e">
        <f>BF288</f>
        <v>#REF!</v>
      </c>
      <c r="BF288" s="927" t="e">
        <f>BF291</f>
        <v>#REF!</v>
      </c>
      <c r="BG288" s="927"/>
      <c r="BH288" s="927"/>
      <c r="BI288" s="927"/>
      <c r="BJ288" s="927">
        <f t="shared" ref="BJ288" si="879">BK288+BL288+BM288</f>
        <v>0</v>
      </c>
      <c r="BK288" s="927"/>
      <c r="BL288" s="927"/>
      <c r="BM288" s="927"/>
      <c r="BN288" s="927">
        <f>SUM(BO288:BQ288)</f>
        <v>0</v>
      </c>
      <c r="BO288" s="927">
        <f>BO289</f>
        <v>0</v>
      </c>
      <c r="BP288" s="927"/>
      <c r="BQ288" s="927">
        <f>AX288</f>
        <v>0</v>
      </c>
      <c r="BR288" s="927"/>
      <c r="BS288" s="927"/>
      <c r="BT288" s="927">
        <f>BU288</f>
        <v>278186.09600000002</v>
      </c>
      <c r="BU288" s="927">
        <f>BY288</f>
        <v>278186.09600000002</v>
      </c>
      <c r="BV288" s="927">
        <f>BV289</f>
        <v>0</v>
      </c>
      <c r="BW288" s="927"/>
      <c r="BX288" s="927">
        <f>BQ288</f>
        <v>0</v>
      </c>
      <c r="BY288" s="927">
        <f>BY289</f>
        <v>278186.09600000002</v>
      </c>
      <c r="BZ288" s="354"/>
      <c r="CA288" s="762"/>
      <c r="CE288" s="762"/>
    </row>
    <row r="289" spans="1:12295" s="68" customFormat="1" ht="57.75" customHeight="1" x14ac:dyDescent="0.3">
      <c r="B289" s="200"/>
      <c r="C289" s="97" t="s">
        <v>31</v>
      </c>
      <c r="D289" s="674">
        <f>H289</f>
        <v>278186.09600000002</v>
      </c>
      <c r="E289" s="674">
        <v>0</v>
      </c>
      <c r="F289" s="674"/>
      <c r="G289" s="674">
        <f>G291</f>
        <v>0</v>
      </c>
      <c r="H289" s="674">
        <f>H291</f>
        <v>278186.09600000002</v>
      </c>
      <c r="I289" s="674"/>
      <c r="J289" s="674">
        <f>J291</f>
        <v>0</v>
      </c>
      <c r="K289" s="674">
        <f>S289</f>
        <v>278186.09600000002</v>
      </c>
      <c r="L289" s="695">
        <f t="shared" si="823"/>
        <v>1</v>
      </c>
      <c r="M289" s="166">
        <v>0</v>
      </c>
      <c r="N289" s="683"/>
      <c r="O289" s="674"/>
      <c r="P289" s="683"/>
      <c r="Q289" s="674">
        <f>Q291</f>
        <v>0</v>
      </c>
      <c r="R289" s="683"/>
      <c r="S289" s="924">
        <f>S291</f>
        <v>278186.09600000002</v>
      </c>
      <c r="T289" s="695">
        <f t="shared" ref="T289:T295" si="880">S289/H289</f>
        <v>1</v>
      </c>
      <c r="U289" s="674"/>
      <c r="V289" s="674" t="e">
        <f>W289+X289+Y289</f>
        <v>#REF!</v>
      </c>
      <c r="W289" s="674" t="e">
        <f>#REF!+#REF!</f>
        <v>#REF!</v>
      </c>
      <c r="X289" s="674" t="e">
        <f>#REF!+#REF!</f>
        <v>#REF!</v>
      </c>
      <c r="Y289" s="674" t="e">
        <f>#REF!+#REF!</f>
        <v>#REF!</v>
      </c>
      <c r="Z289" s="674" t="e">
        <f>AA289+AB289+AC289</f>
        <v>#REF!</v>
      </c>
      <c r="AA289" s="674" t="e">
        <f>#REF!+#REF!</f>
        <v>#REF!</v>
      </c>
      <c r="AB289" s="674" t="e">
        <f>#REF!+#REF!</f>
        <v>#REF!</v>
      </c>
      <c r="AC289" s="674" t="e">
        <f>#REF!+#REF!</f>
        <v>#REF!</v>
      </c>
      <c r="AD289" s="683"/>
      <c r="AE289" s="166">
        <f t="shared" si="869"/>
        <v>0</v>
      </c>
      <c r="AF289" s="695">
        <f t="shared" si="824"/>
        <v>0</v>
      </c>
      <c r="AG289" s="166">
        <v>0</v>
      </c>
      <c r="AH289" s="695"/>
      <c r="AI289" s="674"/>
      <c r="AJ289" s="683"/>
      <c r="AK289" s="674">
        <f>AK291</f>
        <v>0</v>
      </c>
      <c r="AL289" s="683"/>
      <c r="AM289" s="674">
        <f>AM291</f>
        <v>258310.02726</v>
      </c>
      <c r="AN289" s="935">
        <f t="shared" ref="AN289:AN295" si="881">AM289/D289</f>
        <v>0.92855117841691115</v>
      </c>
      <c r="AO289" s="674"/>
      <c r="AP289" s="674">
        <f>AP291</f>
        <v>19876.068740000017</v>
      </c>
      <c r="AQ289" s="683"/>
      <c r="AR289" s="166">
        <f>AZ289</f>
        <v>278186.09600000002</v>
      </c>
      <c r="AS289" s="695">
        <f t="shared" si="825"/>
        <v>1</v>
      </c>
      <c r="AT289" s="166">
        <f>AT291</f>
        <v>0</v>
      </c>
      <c r="AU289" s="695"/>
      <c r="AV289" s="674"/>
      <c r="AW289" s="695"/>
      <c r="AX289" s="166">
        <f>AX291</f>
        <v>0</v>
      </c>
      <c r="AY289" s="695">
        <f t="shared" si="875"/>
        <v>0</v>
      </c>
      <c r="AZ289" s="674">
        <f>AZ291</f>
        <v>278186.09600000002</v>
      </c>
      <c r="BA289" s="695">
        <f t="shared" si="878"/>
        <v>1</v>
      </c>
      <c r="BB289" s="674"/>
      <c r="BC289" s="674" t="e">
        <f>#REF!+#REF!</f>
        <v>#REF!</v>
      </c>
      <c r="BD289" s="674" t="e">
        <f>#REF!+#REF!</f>
        <v>#REF!</v>
      </c>
      <c r="BE289" s="674" t="e">
        <f>BF289+BH289+BI289</f>
        <v>#REF!</v>
      </c>
      <c r="BF289" s="674" t="e">
        <f>BF291+#REF!</f>
        <v>#REF!</v>
      </c>
      <c r="BG289" s="674"/>
      <c r="BH289" s="674" t="e">
        <f>BH291+#REF!</f>
        <v>#REF!</v>
      </c>
      <c r="BI289" s="674" t="e">
        <f>#REF!+#REF!</f>
        <v>#REF!</v>
      </c>
      <c r="BJ289" s="674" t="e">
        <f>BK289+BL289+BM289</f>
        <v>#REF!</v>
      </c>
      <c r="BK289" s="674" t="e">
        <f>BK291+#REF!</f>
        <v>#REF!</v>
      </c>
      <c r="BL289" s="674" t="e">
        <f>BL291+#REF!</f>
        <v>#REF!</v>
      </c>
      <c r="BM289" s="674" t="e">
        <f>#REF!+#REF!</f>
        <v>#REF!</v>
      </c>
      <c r="BN289" s="674">
        <f>BQ289</f>
        <v>0</v>
      </c>
      <c r="BO289" s="674"/>
      <c r="BP289" s="674"/>
      <c r="BQ289" s="674">
        <f>AX289</f>
        <v>0</v>
      </c>
      <c r="BR289" s="674"/>
      <c r="BS289" s="674"/>
      <c r="BT289" s="674">
        <f>BU289</f>
        <v>278186.09600000002</v>
      </c>
      <c r="BU289" s="674">
        <f>BY289</f>
        <v>278186.09600000002</v>
      </c>
      <c r="BV289" s="674"/>
      <c r="BW289" s="674"/>
      <c r="BX289" s="674">
        <f>BQ289</f>
        <v>0</v>
      </c>
      <c r="BY289" s="674">
        <f>BY291</f>
        <v>278186.09600000002</v>
      </c>
      <c r="BZ289" s="674"/>
      <c r="CE289" s="695"/>
    </row>
    <row r="290" spans="1:12295" s="359" customFormat="1" ht="209.25" hidden="1" customHeight="1" x14ac:dyDescent="0.3">
      <c r="B290" s="356" t="s">
        <v>7</v>
      </c>
      <c r="C290" s="357" t="s">
        <v>340</v>
      </c>
      <c r="D290" s="358">
        <f t="shared" si="866"/>
        <v>0</v>
      </c>
      <c r="E290" s="358">
        <f>E291</f>
        <v>0</v>
      </c>
      <c r="F290" s="358"/>
      <c r="G290" s="358">
        <f>G291</f>
        <v>0</v>
      </c>
      <c r="H290" s="358"/>
      <c r="I290" s="358"/>
      <c r="J290" s="358"/>
      <c r="K290" s="676">
        <f>SUM(M290:Q290)</f>
        <v>0</v>
      </c>
      <c r="L290" s="695" t="e">
        <f t="shared" si="823"/>
        <v>#DIV/0!</v>
      </c>
      <c r="M290" s="870">
        <f>M291</f>
        <v>0</v>
      </c>
      <c r="N290" s="421"/>
      <c r="O290" s="358"/>
      <c r="P290" s="421"/>
      <c r="Q290" s="358">
        <f>Q291</f>
        <v>0</v>
      </c>
      <c r="R290" s="421"/>
      <c r="S290" s="358"/>
      <c r="T290" s="695" t="e">
        <f t="shared" si="880"/>
        <v>#DIV/0!</v>
      </c>
      <c r="U290" s="358"/>
      <c r="V290" s="358"/>
      <c r="W290" s="358"/>
      <c r="X290" s="358"/>
      <c r="Y290" s="358"/>
      <c r="Z290" s="358"/>
      <c r="AA290" s="358"/>
      <c r="AB290" s="358"/>
      <c r="AC290" s="358"/>
      <c r="AD290" s="421"/>
      <c r="AE290" s="870">
        <f t="shared" si="869"/>
        <v>0</v>
      </c>
      <c r="AF290" s="695" t="e">
        <f t="shared" si="824"/>
        <v>#DIV/0!</v>
      </c>
      <c r="AG290" s="870">
        <f>AG291</f>
        <v>0</v>
      </c>
      <c r="AH290" s="695"/>
      <c r="AI290" s="358"/>
      <c r="AJ290" s="421"/>
      <c r="AK290" s="358">
        <f>AK291</f>
        <v>0</v>
      </c>
      <c r="AL290" s="421"/>
      <c r="AM290" s="358"/>
      <c r="AN290" s="696" t="e">
        <f t="shared" si="881"/>
        <v>#DIV/0!</v>
      </c>
      <c r="AO290" s="358"/>
      <c r="AP290" s="358"/>
      <c r="AQ290" s="421"/>
      <c r="AR290" s="872">
        <f>SUM(AT290:AX290)</f>
        <v>0</v>
      </c>
      <c r="AS290" s="695" t="e">
        <f t="shared" si="825"/>
        <v>#DIV/0!</v>
      </c>
      <c r="AT290" s="870">
        <f>AT291</f>
        <v>0</v>
      </c>
      <c r="AU290" s="695"/>
      <c r="AV290" s="358"/>
      <c r="AW290" s="695"/>
      <c r="AX290" s="870">
        <f>AX291</f>
        <v>0</v>
      </c>
      <c r="AY290" s="695" t="e">
        <f t="shared" si="875"/>
        <v>#DIV/0!</v>
      </c>
      <c r="AZ290" s="358"/>
      <c r="BA290" s="695" t="e">
        <f t="shared" si="878"/>
        <v>#DIV/0!</v>
      </c>
      <c r="BB290" s="358"/>
      <c r="BC290" s="358"/>
      <c r="BD290" s="358"/>
      <c r="BE290" s="676" t="e">
        <f>BF290</f>
        <v>#REF!</v>
      </c>
      <c r="BF290" s="358" t="e">
        <f>BF291</f>
        <v>#REF!</v>
      </c>
      <c r="BG290" s="358"/>
      <c r="BH290" s="358"/>
      <c r="BI290" s="358"/>
      <c r="BJ290" s="358"/>
      <c r="BK290" s="358"/>
      <c r="BL290" s="358"/>
      <c r="BM290" s="358"/>
      <c r="BN290" s="358"/>
      <c r="BO290" s="358"/>
      <c r="BP290" s="358"/>
      <c r="BQ290" s="358"/>
      <c r="BR290" s="358"/>
      <c r="BS290" s="358"/>
      <c r="BT290" s="358"/>
      <c r="BU290" s="676"/>
      <c r="BV290" s="358"/>
      <c r="BW290" s="358"/>
      <c r="BX290" s="358"/>
      <c r="BY290" s="358"/>
      <c r="BZ290" s="358"/>
      <c r="CE290" s="695"/>
    </row>
    <row r="291" spans="1:12295" s="70" customFormat="1" ht="224.25" customHeight="1" x14ac:dyDescent="0.3">
      <c r="A291" s="370"/>
      <c r="B291" s="398" t="s">
        <v>34</v>
      </c>
      <c r="C291" s="398" t="s">
        <v>496</v>
      </c>
      <c r="D291" s="375">
        <f>H291</f>
        <v>278186.09600000002</v>
      </c>
      <c r="E291" s="375">
        <v>0</v>
      </c>
      <c r="F291" s="375"/>
      <c r="G291" s="375">
        <v>0</v>
      </c>
      <c r="H291" s="375">
        <f>H292</f>
        <v>278186.09600000002</v>
      </c>
      <c r="I291" s="375"/>
      <c r="J291" s="375">
        <f>K291-D291</f>
        <v>0</v>
      </c>
      <c r="K291" s="375">
        <f>S291</f>
        <v>278186.09600000002</v>
      </c>
      <c r="L291" s="736">
        <f t="shared" si="823"/>
        <v>1</v>
      </c>
      <c r="M291" s="375"/>
      <c r="N291" s="421"/>
      <c r="O291" s="376"/>
      <c r="P291" s="421"/>
      <c r="Q291" s="376"/>
      <c r="R291" s="736"/>
      <c r="S291" s="376">
        <f>S292</f>
        <v>278186.09600000002</v>
      </c>
      <c r="T291" s="736">
        <f t="shared" si="880"/>
        <v>1</v>
      </c>
      <c r="U291" s="376"/>
      <c r="V291" s="376">
        <f t="shared" ref="V291" si="882">W291+X291+Y291</f>
        <v>0</v>
      </c>
      <c r="W291" s="376"/>
      <c r="X291" s="376"/>
      <c r="Y291" s="376"/>
      <c r="Z291" s="376">
        <f t="shared" ref="Z291" si="883">AA291+AB291+AC291</f>
        <v>278186.09600000002</v>
      </c>
      <c r="AA291" s="376">
        <f t="shared" ref="AA291" si="884">E291</f>
        <v>0</v>
      </c>
      <c r="AB291" s="376">
        <f t="shared" ref="AB291" si="885">H291</f>
        <v>278186.09600000002</v>
      </c>
      <c r="AC291" s="376"/>
      <c r="AD291" s="421"/>
      <c r="AE291" s="375">
        <f>AM291</f>
        <v>258310.02726</v>
      </c>
      <c r="AF291" s="736">
        <f t="shared" si="824"/>
        <v>0.92855117841691115</v>
      </c>
      <c r="AG291" s="375">
        <v>0</v>
      </c>
      <c r="AH291" s="736"/>
      <c r="AI291" s="376"/>
      <c r="AJ291" s="421"/>
      <c r="AK291" s="376">
        <v>0</v>
      </c>
      <c r="AL291" s="736"/>
      <c r="AM291" s="376">
        <f>AM292</f>
        <v>258310.02726</v>
      </c>
      <c r="AN291" s="736">
        <f t="shared" si="881"/>
        <v>0.92855117841691115</v>
      </c>
      <c r="AO291" s="376"/>
      <c r="AP291" s="376">
        <f>AR291-AE291</f>
        <v>19876.068740000017</v>
      </c>
      <c r="AQ291" s="421"/>
      <c r="AR291" s="375">
        <f>AZ291</f>
        <v>278186.09600000002</v>
      </c>
      <c r="AS291" s="736">
        <f t="shared" si="825"/>
        <v>1</v>
      </c>
      <c r="AT291" s="375">
        <v>0</v>
      </c>
      <c r="AU291" s="736"/>
      <c r="AV291" s="376"/>
      <c r="AW291" s="736"/>
      <c r="AX291" s="375">
        <v>0</v>
      </c>
      <c r="AY291" s="736">
        <f t="shared" si="875"/>
        <v>0</v>
      </c>
      <c r="AZ291" s="376">
        <f>AZ292</f>
        <v>278186.09600000002</v>
      </c>
      <c r="BA291" s="736">
        <f t="shared" si="878"/>
        <v>1</v>
      </c>
      <c r="BB291" s="376"/>
      <c r="BC291" s="376"/>
      <c r="BD291" s="376"/>
      <c r="BE291" s="376" t="e">
        <f>BF291</f>
        <v>#REF!</v>
      </c>
      <c r="BF291" s="376" t="e">
        <f>SUM(#REF!)</f>
        <v>#REF!</v>
      </c>
      <c r="BG291" s="376"/>
      <c r="BH291" s="376"/>
      <c r="BI291" s="376"/>
      <c r="BJ291" s="376">
        <f t="shared" ref="BJ291" si="886">BK291+BL291+BM291</f>
        <v>0</v>
      </c>
      <c r="BK291" s="376"/>
      <c r="BL291" s="376"/>
      <c r="BM291" s="376"/>
      <c r="BN291" s="376">
        <f>BQ291</f>
        <v>0</v>
      </c>
      <c r="BO291" s="376"/>
      <c r="BP291" s="376"/>
      <c r="BQ291" s="376">
        <f>AX291</f>
        <v>0</v>
      </c>
      <c r="BR291" s="376"/>
      <c r="BS291" s="376"/>
      <c r="BT291" s="376">
        <f>BU291-BN291</f>
        <v>278186.09600000002</v>
      </c>
      <c r="BU291" s="376">
        <f>BY291</f>
        <v>278186.09600000002</v>
      </c>
      <c r="BV291" s="376"/>
      <c r="BW291" s="376"/>
      <c r="BX291" s="376">
        <f>BQ291</f>
        <v>0</v>
      </c>
      <c r="BY291" s="376">
        <v>278186.09600000002</v>
      </c>
      <c r="BZ291" s="736"/>
      <c r="CA291" s="376"/>
      <c r="CB291" s="376"/>
      <c r="CC291" s="376"/>
      <c r="CD291" s="376"/>
      <c r="CE291" s="736"/>
      <c r="CF291" s="376"/>
      <c r="CG291" s="376"/>
      <c r="CH291" s="376"/>
      <c r="CI291" s="376"/>
      <c r="CJ291" s="376"/>
      <c r="CK291" s="376"/>
      <c r="CL291" s="376"/>
      <c r="CM291" s="376"/>
      <c r="CN291" s="376"/>
      <c r="CO291" s="377"/>
      <c r="CP291" s="377"/>
      <c r="CQ291" s="377"/>
      <c r="CR291" s="377"/>
      <c r="CS291" s="377"/>
      <c r="CT291" s="376"/>
      <c r="CU291" s="376"/>
      <c r="CV291" s="377"/>
      <c r="CW291" s="377"/>
      <c r="CX291" s="376"/>
      <c r="CY291" s="376"/>
      <c r="CZ291" s="377"/>
      <c r="DA291" s="377"/>
      <c r="DB291" s="376"/>
      <c r="DC291" s="376"/>
      <c r="DD291" s="376"/>
      <c r="DE291" s="376"/>
      <c r="DF291" s="376"/>
      <c r="DG291" s="376"/>
      <c r="DH291" s="376"/>
      <c r="DI291" s="377"/>
      <c r="DJ291" s="377"/>
      <c r="DK291" s="376"/>
      <c r="DL291" s="376"/>
      <c r="DM291" s="377"/>
      <c r="DN291" s="377"/>
      <c r="DO291" s="376"/>
      <c r="DP291" s="376"/>
      <c r="DQ291" s="376"/>
      <c r="DR291" s="376"/>
      <c r="DS291" s="376"/>
      <c r="DT291" s="370"/>
      <c r="DU291" s="396"/>
      <c r="DV291" s="376"/>
      <c r="DW291" s="376"/>
      <c r="DX291" s="376"/>
      <c r="DY291" s="376"/>
      <c r="DZ291" s="376"/>
      <c r="EA291" s="376"/>
      <c r="EB291" s="376"/>
      <c r="EC291" s="375"/>
      <c r="ED291" s="375"/>
      <c r="EE291" s="375"/>
      <c r="EF291" s="375"/>
      <c r="EG291" s="375"/>
      <c r="EH291" s="375"/>
      <c r="EI291" s="375"/>
      <c r="EJ291" s="375"/>
      <c r="EK291" s="375"/>
      <c r="EL291" s="375"/>
      <c r="EM291" s="375"/>
      <c r="EN291" s="375"/>
      <c r="EO291" s="375"/>
      <c r="EP291" s="375"/>
      <c r="EQ291" s="375"/>
      <c r="ER291" s="375"/>
      <c r="ES291" s="375"/>
      <c r="ET291" s="375"/>
      <c r="EU291" s="375"/>
      <c r="EV291" s="375"/>
      <c r="EW291" s="375"/>
      <c r="EX291" s="375"/>
      <c r="EY291" s="375"/>
      <c r="EZ291" s="375"/>
      <c r="FA291" s="375"/>
      <c r="FB291" s="375"/>
      <c r="FC291" s="375"/>
      <c r="FD291" s="375"/>
      <c r="FE291" s="375"/>
      <c r="FF291" s="375"/>
      <c r="FG291" s="375"/>
      <c r="FH291" s="375"/>
      <c r="FI291" s="375"/>
      <c r="FJ291" s="375"/>
      <c r="FK291" s="375"/>
      <c r="FL291" s="375"/>
      <c r="FM291" s="375"/>
      <c r="FN291" s="375"/>
      <c r="FO291" s="375"/>
      <c r="FP291" s="375"/>
      <c r="FQ291" s="375"/>
      <c r="FR291" s="375"/>
      <c r="FS291" s="375"/>
      <c r="FT291" s="375"/>
      <c r="FU291" s="376"/>
      <c r="FV291" s="376"/>
      <c r="FW291" s="376"/>
      <c r="FX291" s="376"/>
      <c r="FY291" s="376"/>
      <c r="FZ291" s="376"/>
      <c r="GA291" s="376"/>
      <c r="GB291" s="376"/>
      <c r="GC291" s="376"/>
      <c r="GD291" s="376"/>
      <c r="GE291" s="376"/>
      <c r="GF291" s="376"/>
      <c r="GG291" s="376"/>
      <c r="GH291" s="376"/>
      <c r="GI291" s="376"/>
      <c r="GJ291" s="376"/>
      <c r="GK291" s="376"/>
      <c r="GL291" s="376"/>
      <c r="GM291" s="376"/>
      <c r="GN291" s="376"/>
      <c r="GO291" s="376"/>
      <c r="GP291" s="376"/>
      <c r="GQ291" s="376"/>
      <c r="GR291" s="376"/>
      <c r="GS291" s="377"/>
      <c r="GT291" s="377"/>
      <c r="GU291" s="377"/>
      <c r="GV291" s="377"/>
      <c r="GW291" s="377"/>
      <c r="GX291" s="376"/>
      <c r="GY291" s="376"/>
      <c r="GZ291" s="377"/>
      <c r="HA291" s="377"/>
      <c r="HB291" s="376"/>
      <c r="HC291" s="376"/>
      <c r="HD291" s="377"/>
      <c r="HE291" s="377"/>
      <c r="HF291" s="376"/>
      <c r="HG291" s="376"/>
      <c r="HH291" s="376"/>
      <c r="HI291" s="376"/>
      <c r="HJ291" s="376"/>
      <c r="HK291" s="376"/>
      <c r="HL291" s="376"/>
      <c r="HM291" s="377"/>
      <c r="HN291" s="377"/>
      <c r="HO291" s="376"/>
      <c r="HP291" s="376"/>
      <c r="HQ291" s="377"/>
      <c r="HR291" s="377"/>
      <c r="HS291" s="376"/>
      <c r="HT291" s="376"/>
      <c r="HU291" s="376"/>
      <c r="HV291" s="376"/>
      <c r="HW291" s="376"/>
      <c r="HX291" s="370"/>
      <c r="HY291" s="396"/>
      <c r="HZ291" s="376"/>
      <c r="IA291" s="376"/>
      <c r="IB291" s="376"/>
      <c r="IC291" s="376"/>
      <c r="ID291" s="376"/>
      <c r="IE291" s="376"/>
      <c r="IF291" s="376"/>
      <c r="IG291" s="375"/>
      <c r="IH291" s="375"/>
      <c r="II291" s="375"/>
      <c r="IJ291" s="375"/>
      <c r="IK291" s="375"/>
      <c r="IL291" s="375"/>
      <c r="IM291" s="375"/>
      <c r="IN291" s="375"/>
      <c r="IO291" s="375"/>
      <c r="IP291" s="375"/>
      <c r="IQ291" s="375"/>
      <c r="IR291" s="375"/>
      <c r="IS291" s="375"/>
      <c r="IT291" s="375"/>
      <c r="IU291" s="375"/>
      <c r="IV291" s="375"/>
      <c r="IW291" s="375"/>
      <c r="IX291" s="375"/>
      <c r="IY291" s="375"/>
      <c r="IZ291" s="375"/>
      <c r="JA291" s="375"/>
      <c r="JB291" s="375"/>
      <c r="JC291" s="375"/>
      <c r="JD291" s="375"/>
      <c r="JE291" s="375"/>
      <c r="JF291" s="375"/>
      <c r="JG291" s="375"/>
      <c r="JH291" s="375"/>
      <c r="JI291" s="375"/>
      <c r="JJ291" s="375"/>
      <c r="JK291" s="375"/>
      <c r="JL291" s="375"/>
      <c r="JM291" s="375"/>
      <c r="JN291" s="375"/>
      <c r="JO291" s="375"/>
      <c r="JP291" s="375"/>
      <c r="JQ291" s="375"/>
      <c r="JR291" s="375"/>
      <c r="JS291" s="375"/>
      <c r="JT291" s="375"/>
      <c r="JU291" s="375"/>
      <c r="JV291" s="375"/>
      <c r="JW291" s="375"/>
      <c r="JX291" s="375"/>
      <c r="JY291" s="376"/>
      <c r="JZ291" s="376"/>
      <c r="KA291" s="376"/>
      <c r="KB291" s="376"/>
      <c r="KC291" s="376"/>
      <c r="KD291" s="376"/>
      <c r="KE291" s="376"/>
      <c r="KF291" s="376"/>
      <c r="KG291" s="376"/>
      <c r="KH291" s="376"/>
      <c r="KI291" s="376"/>
      <c r="KJ291" s="376"/>
      <c r="KK291" s="376"/>
      <c r="KL291" s="376"/>
      <c r="KM291" s="376"/>
      <c r="KN291" s="376"/>
      <c r="KO291" s="376"/>
      <c r="KP291" s="376"/>
      <c r="KQ291" s="376"/>
      <c r="KR291" s="376"/>
      <c r="KS291" s="376"/>
      <c r="KT291" s="376"/>
      <c r="KU291" s="376"/>
      <c r="KV291" s="376"/>
      <c r="KW291" s="377"/>
      <c r="KX291" s="377"/>
      <c r="KY291" s="377"/>
      <c r="KZ291" s="377"/>
      <c r="LA291" s="377"/>
      <c r="LB291" s="376"/>
      <c r="LC291" s="376"/>
      <c r="LD291" s="377"/>
      <c r="LE291" s="377"/>
      <c r="LF291" s="376"/>
      <c r="LG291" s="376"/>
      <c r="LH291" s="377"/>
      <c r="LI291" s="377"/>
      <c r="LJ291" s="376"/>
      <c r="LK291" s="376"/>
      <c r="LL291" s="376"/>
      <c r="LM291" s="376"/>
      <c r="LN291" s="376"/>
      <c r="LO291" s="376"/>
      <c r="LP291" s="376"/>
      <c r="LQ291" s="377"/>
      <c r="LR291" s="377"/>
      <c r="LS291" s="376"/>
      <c r="LT291" s="376"/>
      <c r="LU291" s="377"/>
      <c r="LV291" s="377"/>
      <c r="LW291" s="376"/>
      <c r="LX291" s="376"/>
      <c r="LY291" s="376"/>
      <c r="LZ291" s="376"/>
      <c r="MA291" s="376"/>
      <c r="MB291" s="370"/>
      <c r="MC291" s="396"/>
      <c r="MD291" s="376"/>
      <c r="ME291" s="376"/>
      <c r="MF291" s="376"/>
      <c r="MG291" s="376"/>
      <c r="MH291" s="376"/>
      <c r="MI291" s="376"/>
      <c r="MJ291" s="376"/>
      <c r="MK291" s="375"/>
      <c r="ML291" s="375"/>
      <c r="MM291" s="375"/>
      <c r="MN291" s="375"/>
      <c r="MO291" s="375"/>
      <c r="MP291" s="375"/>
      <c r="MQ291" s="375"/>
      <c r="MR291" s="375"/>
      <c r="MS291" s="375"/>
      <c r="MT291" s="375"/>
      <c r="MU291" s="375"/>
      <c r="MV291" s="375"/>
      <c r="MW291" s="375"/>
      <c r="MX291" s="375"/>
      <c r="MY291" s="375"/>
      <c r="MZ291" s="375"/>
      <c r="NA291" s="375"/>
      <c r="NB291" s="375"/>
      <c r="NC291" s="375"/>
      <c r="ND291" s="375"/>
      <c r="NE291" s="375"/>
      <c r="NF291" s="375"/>
      <c r="NG291" s="375"/>
      <c r="NH291" s="375"/>
      <c r="NI291" s="375"/>
      <c r="NJ291" s="375"/>
      <c r="NK291" s="375"/>
      <c r="NL291" s="375"/>
      <c r="NM291" s="375"/>
      <c r="NN291" s="375"/>
      <c r="NO291" s="375"/>
      <c r="NP291" s="375"/>
      <c r="NQ291" s="375"/>
      <c r="NR291" s="375"/>
      <c r="NS291" s="375"/>
      <c r="NT291" s="375"/>
      <c r="NU291" s="375"/>
      <c r="NV291" s="375"/>
      <c r="NW291" s="375"/>
      <c r="NX291" s="375"/>
      <c r="NY291" s="375"/>
      <c r="NZ291" s="375"/>
      <c r="OA291" s="375"/>
      <c r="OB291" s="375"/>
      <c r="OC291" s="376"/>
      <c r="OD291" s="376"/>
      <c r="OE291" s="376"/>
      <c r="OF291" s="376"/>
      <c r="OG291" s="376"/>
      <c r="OH291" s="376"/>
      <c r="OI291" s="376"/>
      <c r="OJ291" s="376"/>
      <c r="OK291" s="376"/>
      <c r="OL291" s="376"/>
      <c r="OM291" s="376"/>
      <c r="ON291" s="376"/>
      <c r="OO291" s="376"/>
      <c r="OP291" s="376"/>
      <c r="OQ291" s="376"/>
      <c r="OR291" s="376"/>
      <c r="OS291" s="376"/>
      <c r="OT291" s="376"/>
      <c r="OU291" s="376"/>
      <c r="OV291" s="376"/>
      <c r="OW291" s="376"/>
      <c r="OX291" s="376"/>
      <c r="OY291" s="376"/>
      <c r="OZ291" s="376"/>
      <c r="PA291" s="377"/>
      <c r="PB291" s="377"/>
      <c r="PC291" s="377"/>
      <c r="PD291" s="377"/>
      <c r="PE291" s="377"/>
      <c r="PF291" s="376"/>
      <c r="PG291" s="376"/>
      <c r="PH291" s="377"/>
      <c r="PI291" s="377"/>
      <c r="PJ291" s="376"/>
      <c r="PK291" s="376"/>
      <c r="PL291" s="377"/>
      <c r="PM291" s="377"/>
      <c r="PN291" s="376"/>
      <c r="PO291" s="376"/>
      <c r="PP291" s="376"/>
      <c r="PQ291" s="376"/>
      <c r="PR291" s="376"/>
      <c r="PS291" s="376"/>
      <c r="PT291" s="376"/>
      <c r="PU291" s="377"/>
      <c r="PV291" s="377"/>
      <c r="PW291" s="376"/>
      <c r="PX291" s="376"/>
      <c r="PY291" s="377"/>
      <c r="PZ291" s="377"/>
      <c r="QA291" s="376"/>
      <c r="QB291" s="376"/>
      <c r="QC291" s="376"/>
      <c r="QD291" s="376"/>
      <c r="QE291" s="376"/>
      <c r="QF291" s="370"/>
      <c r="QG291" s="396"/>
      <c r="QH291" s="376"/>
      <c r="QI291" s="376"/>
      <c r="QJ291" s="376"/>
      <c r="QK291" s="376"/>
      <c r="QL291" s="376"/>
      <c r="QM291" s="376"/>
      <c r="QN291" s="376"/>
      <c r="QO291" s="375"/>
      <c r="QP291" s="375"/>
      <c r="QQ291" s="375"/>
      <c r="QR291" s="375"/>
      <c r="QS291" s="375"/>
      <c r="QT291" s="375"/>
      <c r="QU291" s="375"/>
      <c r="QV291" s="375"/>
      <c r="QW291" s="375"/>
      <c r="QX291" s="375"/>
      <c r="QY291" s="375"/>
      <c r="QZ291" s="375"/>
      <c r="RA291" s="375"/>
      <c r="RB291" s="375"/>
      <c r="RC291" s="375"/>
      <c r="RD291" s="375"/>
      <c r="RE291" s="375"/>
      <c r="RF291" s="375"/>
      <c r="RG291" s="375"/>
      <c r="RH291" s="375"/>
      <c r="RI291" s="375"/>
      <c r="RJ291" s="375"/>
      <c r="RK291" s="375"/>
      <c r="RL291" s="375"/>
      <c r="RM291" s="375"/>
      <c r="RN291" s="375"/>
      <c r="RO291" s="375"/>
      <c r="RP291" s="375"/>
      <c r="RQ291" s="375"/>
      <c r="RR291" s="375"/>
      <c r="RS291" s="375"/>
      <c r="RT291" s="375"/>
      <c r="RU291" s="375"/>
      <c r="RV291" s="375"/>
      <c r="RW291" s="375"/>
      <c r="RX291" s="375"/>
      <c r="RY291" s="375"/>
      <c r="RZ291" s="375"/>
      <c r="SA291" s="375"/>
      <c r="SB291" s="375"/>
      <c r="SC291" s="375"/>
      <c r="SD291" s="375"/>
      <c r="SE291" s="375"/>
      <c r="SF291" s="375"/>
      <c r="SG291" s="376"/>
      <c r="SH291" s="376"/>
      <c r="SI291" s="376"/>
      <c r="SJ291" s="376"/>
      <c r="SK291" s="376"/>
      <c r="SL291" s="376"/>
      <c r="SM291" s="376"/>
      <c r="SN291" s="376"/>
      <c r="SO291" s="376"/>
      <c r="SP291" s="376"/>
      <c r="SQ291" s="376"/>
      <c r="SR291" s="376"/>
      <c r="SS291" s="376"/>
      <c r="ST291" s="376"/>
      <c r="SU291" s="376"/>
      <c r="SV291" s="376"/>
      <c r="SW291" s="376"/>
      <c r="SX291" s="376"/>
      <c r="SY291" s="376"/>
      <c r="SZ291" s="376"/>
      <c r="TA291" s="376"/>
      <c r="TB291" s="376"/>
      <c r="TC291" s="376"/>
      <c r="TD291" s="376"/>
      <c r="TE291" s="377"/>
      <c r="TF291" s="377"/>
      <c r="TG291" s="377"/>
      <c r="TH291" s="377"/>
      <c r="TI291" s="377"/>
      <c r="TJ291" s="376"/>
      <c r="TK291" s="376"/>
      <c r="TL291" s="377"/>
      <c r="TM291" s="377"/>
      <c r="TN291" s="376"/>
      <c r="TO291" s="376"/>
      <c r="TP291" s="377"/>
      <c r="TQ291" s="377"/>
      <c r="TR291" s="376"/>
      <c r="TS291" s="376"/>
      <c r="TT291" s="376"/>
      <c r="TU291" s="376"/>
      <c r="TV291" s="376"/>
      <c r="TW291" s="376"/>
      <c r="TX291" s="376"/>
      <c r="TY291" s="377"/>
      <c r="TZ291" s="377"/>
      <c r="UA291" s="376"/>
      <c r="UB291" s="376"/>
      <c r="UC291" s="377"/>
      <c r="UD291" s="377"/>
      <c r="UE291" s="376"/>
      <c r="UF291" s="376"/>
      <c r="UG291" s="376"/>
      <c r="UH291" s="376"/>
      <c r="UI291" s="376"/>
      <c r="UJ291" s="370"/>
      <c r="UK291" s="396"/>
      <c r="UL291" s="376"/>
      <c r="UM291" s="376"/>
      <c r="UN291" s="376"/>
      <c r="UO291" s="376"/>
      <c r="UP291" s="376"/>
      <c r="UQ291" s="376"/>
      <c r="UR291" s="376"/>
      <c r="US291" s="375"/>
      <c r="UT291" s="375"/>
      <c r="UU291" s="375"/>
      <c r="UV291" s="375"/>
      <c r="UW291" s="375"/>
      <c r="UX291" s="375"/>
      <c r="UY291" s="375"/>
      <c r="UZ291" s="375"/>
      <c r="VA291" s="375"/>
      <c r="VB291" s="375"/>
      <c r="VC291" s="375"/>
      <c r="VD291" s="375"/>
      <c r="VE291" s="375"/>
      <c r="VF291" s="375"/>
      <c r="VG291" s="375"/>
      <c r="VH291" s="375"/>
      <c r="VI291" s="375"/>
      <c r="VJ291" s="375"/>
      <c r="VK291" s="375"/>
      <c r="VL291" s="375"/>
      <c r="VM291" s="375"/>
      <c r="VN291" s="375"/>
      <c r="VO291" s="375"/>
      <c r="VP291" s="375"/>
      <c r="VQ291" s="375"/>
      <c r="VR291" s="375"/>
      <c r="VS291" s="375"/>
      <c r="VT291" s="375"/>
      <c r="VU291" s="375"/>
      <c r="VV291" s="375"/>
      <c r="VW291" s="375"/>
      <c r="VX291" s="375"/>
      <c r="VY291" s="375"/>
      <c r="VZ291" s="375"/>
      <c r="WA291" s="375"/>
      <c r="WB291" s="375"/>
      <c r="WC291" s="375"/>
      <c r="WD291" s="375"/>
      <c r="WE291" s="375"/>
      <c r="WF291" s="375"/>
      <c r="WG291" s="375"/>
      <c r="WH291" s="375"/>
      <c r="WI291" s="375"/>
      <c r="WJ291" s="375"/>
      <c r="WK291" s="376"/>
      <c r="WL291" s="376"/>
      <c r="WM291" s="376"/>
      <c r="WN291" s="376"/>
      <c r="WO291" s="376"/>
      <c r="WP291" s="376"/>
      <c r="WQ291" s="376"/>
      <c r="WR291" s="376"/>
      <c r="WS291" s="376"/>
      <c r="WT291" s="376"/>
      <c r="WU291" s="376"/>
      <c r="WV291" s="376"/>
      <c r="WW291" s="376"/>
      <c r="WX291" s="376"/>
      <c r="WY291" s="376"/>
      <c r="WZ291" s="376"/>
      <c r="XA291" s="376"/>
      <c r="XB291" s="376"/>
      <c r="XC291" s="376"/>
      <c r="XD291" s="376"/>
      <c r="XE291" s="376"/>
      <c r="XF291" s="376"/>
      <c r="XG291" s="376"/>
      <c r="XH291" s="376"/>
      <c r="XI291" s="377"/>
      <c r="XJ291" s="377"/>
      <c r="XK291" s="377"/>
      <c r="XL291" s="377"/>
      <c r="XM291" s="377"/>
      <c r="XN291" s="376"/>
      <c r="XO291" s="376"/>
      <c r="XP291" s="377"/>
      <c r="XQ291" s="377"/>
      <c r="XR291" s="376"/>
      <c r="XS291" s="376"/>
      <c r="XT291" s="377"/>
      <c r="XU291" s="377"/>
      <c r="XV291" s="376"/>
      <c r="XW291" s="376"/>
      <c r="XX291" s="376"/>
      <c r="XY291" s="376"/>
      <c r="XZ291" s="376"/>
      <c r="YA291" s="376"/>
      <c r="YB291" s="376"/>
      <c r="YC291" s="377"/>
      <c r="YD291" s="377"/>
      <c r="YE291" s="376"/>
      <c r="YF291" s="376"/>
      <c r="YG291" s="377"/>
      <c r="YH291" s="377"/>
      <c r="YI291" s="376"/>
      <c r="YJ291" s="376"/>
      <c r="YK291" s="376"/>
      <c r="YL291" s="376"/>
      <c r="YM291" s="376"/>
      <c r="YN291" s="370"/>
      <c r="YO291" s="396"/>
      <c r="YP291" s="376"/>
      <c r="YQ291" s="376"/>
      <c r="YR291" s="376"/>
      <c r="YS291" s="376"/>
      <c r="YT291" s="376"/>
      <c r="YU291" s="376"/>
      <c r="YV291" s="376"/>
      <c r="YW291" s="375"/>
      <c r="YX291" s="375"/>
      <c r="YY291" s="375"/>
      <c r="YZ291" s="375"/>
      <c r="ZA291" s="375"/>
      <c r="ZB291" s="375"/>
      <c r="ZC291" s="375"/>
      <c r="ZD291" s="375"/>
      <c r="ZE291" s="375"/>
      <c r="ZF291" s="375"/>
      <c r="ZG291" s="375"/>
      <c r="ZH291" s="375"/>
      <c r="ZI291" s="375"/>
      <c r="ZJ291" s="375"/>
      <c r="ZK291" s="375"/>
      <c r="ZL291" s="375"/>
      <c r="ZM291" s="375"/>
      <c r="ZN291" s="375"/>
      <c r="ZO291" s="375"/>
      <c r="ZP291" s="375"/>
      <c r="ZQ291" s="375"/>
      <c r="ZR291" s="375"/>
      <c r="ZS291" s="375"/>
      <c r="ZT291" s="375"/>
      <c r="ZU291" s="375"/>
      <c r="ZV291" s="375"/>
      <c r="ZW291" s="375"/>
      <c r="ZX291" s="375"/>
      <c r="ZY291" s="375"/>
      <c r="ZZ291" s="375"/>
      <c r="AAA291" s="375"/>
      <c r="AAB291" s="375"/>
      <c r="AAC291" s="375"/>
      <c r="AAD291" s="375"/>
      <c r="AAE291" s="375"/>
      <c r="AAF291" s="375"/>
      <c r="AAG291" s="375"/>
      <c r="AAH291" s="375"/>
      <c r="AAI291" s="375"/>
      <c r="AAJ291" s="375"/>
      <c r="AAK291" s="375"/>
      <c r="AAL291" s="375"/>
      <c r="AAM291" s="375"/>
      <c r="AAN291" s="375"/>
      <c r="AAO291" s="376"/>
      <c r="AAP291" s="376"/>
      <c r="AAQ291" s="376"/>
      <c r="AAR291" s="376"/>
      <c r="AAS291" s="376"/>
      <c r="AAT291" s="376"/>
      <c r="AAU291" s="376"/>
      <c r="AAV291" s="376"/>
      <c r="AAW291" s="376"/>
      <c r="AAX291" s="376"/>
      <c r="AAY291" s="376"/>
      <c r="AAZ291" s="376"/>
      <c r="ABA291" s="376"/>
      <c r="ABB291" s="376"/>
      <c r="ABC291" s="376"/>
      <c r="ABD291" s="376"/>
      <c r="ABE291" s="376"/>
      <c r="ABF291" s="376"/>
      <c r="ABG291" s="376"/>
      <c r="ABH291" s="376"/>
      <c r="ABI291" s="376"/>
      <c r="ABJ291" s="376"/>
      <c r="ABK291" s="376"/>
      <c r="ABL291" s="376"/>
      <c r="ABM291" s="377"/>
      <c r="ABN291" s="377"/>
      <c r="ABO291" s="377"/>
      <c r="ABP291" s="377"/>
      <c r="ABQ291" s="377"/>
      <c r="ABR291" s="376"/>
      <c r="ABS291" s="376"/>
      <c r="ABT291" s="377"/>
      <c r="ABU291" s="377"/>
      <c r="ABV291" s="376"/>
      <c r="ABW291" s="376"/>
      <c r="ABX291" s="377"/>
      <c r="ABY291" s="377"/>
      <c r="ABZ291" s="376"/>
      <c r="ACA291" s="376"/>
      <c r="ACB291" s="376"/>
      <c r="ACC291" s="376"/>
      <c r="ACD291" s="376"/>
      <c r="ACE291" s="376"/>
      <c r="ACF291" s="376"/>
      <c r="ACG291" s="377"/>
      <c r="ACH291" s="377"/>
      <c r="ACI291" s="376"/>
      <c r="ACJ291" s="376"/>
      <c r="ACK291" s="377"/>
      <c r="ACL291" s="377"/>
      <c r="ACM291" s="376"/>
      <c r="ACN291" s="376"/>
      <c r="ACO291" s="376"/>
      <c r="ACP291" s="376"/>
      <c r="ACQ291" s="376"/>
      <c r="ACR291" s="370"/>
      <c r="ACS291" s="396"/>
      <c r="ACT291" s="376"/>
      <c r="ACU291" s="376"/>
      <c r="ACV291" s="376"/>
      <c r="ACW291" s="376"/>
      <c r="ACX291" s="376"/>
      <c r="ACY291" s="376"/>
      <c r="ACZ291" s="376"/>
      <c r="ADA291" s="375"/>
      <c r="ADB291" s="375"/>
      <c r="ADC291" s="375"/>
      <c r="ADD291" s="375"/>
      <c r="ADE291" s="375"/>
      <c r="ADF291" s="375"/>
      <c r="ADG291" s="375"/>
      <c r="ADH291" s="375"/>
      <c r="ADI291" s="375"/>
      <c r="ADJ291" s="375"/>
      <c r="ADK291" s="375"/>
      <c r="ADL291" s="375"/>
      <c r="ADM291" s="375"/>
      <c r="ADN291" s="375"/>
      <c r="ADO291" s="375"/>
      <c r="ADP291" s="375"/>
      <c r="ADQ291" s="375"/>
      <c r="ADR291" s="375"/>
      <c r="ADS291" s="375"/>
      <c r="ADT291" s="375"/>
      <c r="ADU291" s="375"/>
      <c r="ADV291" s="375"/>
      <c r="ADW291" s="375"/>
      <c r="ADX291" s="375"/>
      <c r="ADY291" s="375"/>
      <c r="ADZ291" s="375"/>
      <c r="AEA291" s="375"/>
      <c r="AEB291" s="375"/>
      <c r="AEC291" s="375"/>
      <c r="AED291" s="375"/>
      <c r="AEE291" s="375"/>
      <c r="AEF291" s="375"/>
      <c r="AEG291" s="375"/>
      <c r="AEH291" s="375"/>
      <c r="AEI291" s="375"/>
      <c r="AEJ291" s="375"/>
      <c r="AEK291" s="375"/>
      <c r="AEL291" s="375"/>
      <c r="AEM291" s="375"/>
      <c r="AEN291" s="375"/>
      <c r="AEO291" s="375"/>
      <c r="AEP291" s="375"/>
      <c r="AEQ291" s="375"/>
      <c r="AER291" s="375"/>
      <c r="AES291" s="376"/>
      <c r="AET291" s="376"/>
      <c r="AEU291" s="376"/>
      <c r="AEV291" s="376"/>
      <c r="AEW291" s="376"/>
      <c r="AEX291" s="376"/>
      <c r="AEY291" s="376"/>
      <c r="AEZ291" s="376"/>
      <c r="AFA291" s="376"/>
      <c r="AFB291" s="376"/>
      <c r="AFC291" s="376"/>
      <c r="AFD291" s="376"/>
      <c r="AFE291" s="376"/>
      <c r="AFF291" s="376"/>
      <c r="AFG291" s="376"/>
      <c r="AFH291" s="376"/>
      <c r="AFI291" s="376"/>
      <c r="AFJ291" s="376"/>
      <c r="AFK291" s="376"/>
      <c r="AFL291" s="376"/>
      <c r="AFM291" s="376"/>
      <c r="AFN291" s="376"/>
      <c r="AFO291" s="376"/>
      <c r="AFP291" s="376"/>
      <c r="AFQ291" s="377"/>
      <c r="AFR291" s="377"/>
      <c r="AFS291" s="377"/>
      <c r="AFT291" s="377"/>
      <c r="AFU291" s="377"/>
      <c r="AFV291" s="376"/>
      <c r="AFW291" s="376"/>
      <c r="AFX291" s="377"/>
      <c r="AFY291" s="377"/>
      <c r="AFZ291" s="376"/>
      <c r="AGA291" s="376"/>
      <c r="AGB291" s="377"/>
      <c r="AGC291" s="377"/>
      <c r="AGD291" s="376"/>
      <c r="AGE291" s="376"/>
      <c r="AGF291" s="376"/>
      <c r="AGG291" s="376"/>
      <c r="AGH291" s="376"/>
      <c r="AGI291" s="376"/>
      <c r="AGJ291" s="376"/>
      <c r="AGK291" s="377"/>
      <c r="AGL291" s="377"/>
      <c r="AGM291" s="376"/>
      <c r="AGN291" s="376"/>
      <c r="AGO291" s="377"/>
      <c r="AGP291" s="377"/>
      <c r="AGQ291" s="376"/>
      <c r="AGR291" s="376"/>
      <c r="AGS291" s="376"/>
      <c r="AGT291" s="376"/>
      <c r="AGU291" s="376"/>
      <c r="AGV291" s="370"/>
      <c r="AGW291" s="396"/>
      <c r="AGX291" s="376"/>
      <c r="AGY291" s="376"/>
      <c r="AGZ291" s="376"/>
      <c r="AHA291" s="376"/>
      <c r="AHB291" s="376"/>
      <c r="AHC291" s="376"/>
      <c r="AHD291" s="376"/>
      <c r="AHE291" s="375"/>
      <c r="AHF291" s="375"/>
      <c r="AHG291" s="375"/>
      <c r="AHH291" s="375"/>
      <c r="AHI291" s="375"/>
      <c r="AHJ291" s="375"/>
      <c r="AHK291" s="375"/>
      <c r="AHL291" s="375"/>
      <c r="AHM291" s="375"/>
      <c r="AHN291" s="375"/>
      <c r="AHO291" s="375"/>
      <c r="AHP291" s="375"/>
      <c r="AHQ291" s="375"/>
      <c r="AHR291" s="375"/>
      <c r="AHS291" s="375"/>
      <c r="AHT291" s="375"/>
      <c r="AHU291" s="375"/>
      <c r="AHV291" s="375"/>
      <c r="AHW291" s="375"/>
      <c r="AHX291" s="375"/>
      <c r="AHY291" s="375"/>
      <c r="AHZ291" s="375"/>
      <c r="AIA291" s="375"/>
      <c r="AIB291" s="375"/>
      <c r="AIC291" s="375"/>
      <c r="AID291" s="375"/>
      <c r="AIE291" s="375"/>
      <c r="AIF291" s="375"/>
      <c r="AIG291" s="375"/>
      <c r="AIH291" s="375"/>
      <c r="AII291" s="375"/>
      <c r="AIJ291" s="375"/>
      <c r="AIK291" s="375"/>
      <c r="AIL291" s="375"/>
      <c r="AIM291" s="375"/>
      <c r="AIN291" s="375"/>
      <c r="AIO291" s="375"/>
      <c r="AIP291" s="375"/>
      <c r="AIQ291" s="375"/>
      <c r="AIR291" s="375"/>
      <c r="AIS291" s="375"/>
      <c r="AIT291" s="375"/>
      <c r="AIU291" s="375"/>
      <c r="AIV291" s="375"/>
      <c r="AIW291" s="376"/>
      <c r="AIX291" s="376"/>
      <c r="AIY291" s="376"/>
      <c r="AIZ291" s="376"/>
      <c r="AJA291" s="376"/>
      <c r="AJB291" s="376"/>
      <c r="AJC291" s="376"/>
      <c r="AJD291" s="376"/>
      <c r="AJE291" s="376"/>
      <c r="AJF291" s="376"/>
      <c r="AJG291" s="376"/>
      <c r="AJH291" s="376"/>
      <c r="AJI291" s="376"/>
      <c r="AJJ291" s="376"/>
      <c r="AJK291" s="376"/>
      <c r="AJL291" s="376"/>
      <c r="AJM291" s="376"/>
      <c r="AJN291" s="376"/>
      <c r="AJO291" s="376"/>
      <c r="AJP291" s="376"/>
      <c r="AJQ291" s="376"/>
      <c r="AJR291" s="376"/>
      <c r="AJS291" s="376"/>
      <c r="AJT291" s="376"/>
      <c r="AJU291" s="377"/>
      <c r="AJV291" s="377"/>
      <c r="AJW291" s="377"/>
      <c r="AJX291" s="377"/>
      <c r="AJY291" s="377"/>
      <c r="AJZ291" s="376"/>
      <c r="AKA291" s="376"/>
      <c r="AKB291" s="377"/>
      <c r="AKC291" s="377"/>
      <c r="AKD291" s="376"/>
      <c r="AKE291" s="376"/>
      <c r="AKF291" s="377"/>
      <c r="AKG291" s="377"/>
      <c r="AKH291" s="376"/>
      <c r="AKI291" s="376"/>
      <c r="AKJ291" s="376"/>
      <c r="AKK291" s="376"/>
      <c r="AKL291" s="376"/>
      <c r="AKM291" s="376"/>
      <c r="AKN291" s="376"/>
      <c r="AKO291" s="377"/>
      <c r="AKP291" s="377"/>
      <c r="AKQ291" s="376"/>
      <c r="AKR291" s="376"/>
      <c r="AKS291" s="377"/>
      <c r="AKT291" s="377"/>
      <c r="AKU291" s="376"/>
      <c r="AKV291" s="376"/>
      <c r="AKW291" s="376"/>
      <c r="AKX291" s="376"/>
      <c r="AKY291" s="376"/>
      <c r="AKZ291" s="370"/>
      <c r="ALA291" s="396"/>
      <c r="ALB291" s="376"/>
      <c r="ALC291" s="376"/>
      <c r="ALD291" s="376"/>
      <c r="ALE291" s="376"/>
      <c r="ALF291" s="376"/>
      <c r="ALG291" s="376"/>
      <c r="ALH291" s="376"/>
      <c r="ALI291" s="375"/>
      <c r="ALJ291" s="375"/>
      <c r="ALK291" s="375"/>
      <c r="ALL291" s="375"/>
      <c r="ALM291" s="375"/>
      <c r="ALN291" s="375"/>
      <c r="ALO291" s="375"/>
      <c r="ALP291" s="375"/>
      <c r="ALQ291" s="375"/>
      <c r="ALR291" s="375"/>
      <c r="ALS291" s="375"/>
      <c r="ALT291" s="375"/>
      <c r="ALU291" s="375"/>
      <c r="ALV291" s="375"/>
      <c r="ALW291" s="375"/>
      <c r="ALX291" s="375"/>
      <c r="ALY291" s="375"/>
      <c r="ALZ291" s="375"/>
      <c r="AMA291" s="375"/>
      <c r="AMB291" s="375"/>
      <c r="AMC291" s="375"/>
      <c r="AMD291" s="375"/>
      <c r="AME291" s="375"/>
      <c r="AMF291" s="375"/>
      <c r="AMG291" s="375"/>
      <c r="AMH291" s="375"/>
      <c r="AMI291" s="375"/>
      <c r="AMJ291" s="375"/>
      <c r="AMK291" s="375"/>
      <c r="AML291" s="375"/>
      <c r="AMM291" s="375"/>
      <c r="AMN291" s="375"/>
      <c r="AMO291" s="375"/>
      <c r="AMP291" s="375"/>
      <c r="AMQ291" s="375"/>
      <c r="AMR291" s="375"/>
      <c r="AMS291" s="375"/>
      <c r="AMT291" s="375"/>
      <c r="AMU291" s="375"/>
      <c r="AMV291" s="375"/>
      <c r="AMW291" s="375"/>
      <c r="AMX291" s="375"/>
      <c r="AMY291" s="375"/>
      <c r="AMZ291" s="375"/>
      <c r="ANA291" s="376"/>
      <c r="ANB291" s="376"/>
      <c r="ANC291" s="376"/>
      <c r="AND291" s="376"/>
      <c r="ANE291" s="376"/>
      <c r="ANF291" s="376"/>
      <c r="ANG291" s="376"/>
      <c r="ANH291" s="376"/>
      <c r="ANI291" s="376"/>
      <c r="ANJ291" s="376"/>
      <c r="ANK291" s="376"/>
      <c r="ANL291" s="376"/>
      <c r="ANM291" s="376"/>
      <c r="ANN291" s="376"/>
      <c r="ANO291" s="376"/>
      <c r="ANP291" s="376"/>
      <c r="ANQ291" s="376"/>
      <c r="ANR291" s="376"/>
      <c r="ANS291" s="376"/>
      <c r="ANT291" s="376"/>
      <c r="ANU291" s="376"/>
      <c r="ANV291" s="376"/>
      <c r="ANW291" s="376"/>
      <c r="ANX291" s="376"/>
      <c r="ANY291" s="377"/>
      <c r="ANZ291" s="377"/>
      <c r="AOA291" s="377"/>
      <c r="AOB291" s="377"/>
      <c r="AOC291" s="377"/>
      <c r="AOD291" s="376"/>
      <c r="AOE291" s="376"/>
      <c r="AOF291" s="377"/>
      <c r="AOG291" s="377"/>
      <c r="AOH291" s="376"/>
      <c r="AOI291" s="376"/>
      <c r="AOJ291" s="377"/>
      <c r="AOK291" s="377"/>
      <c r="AOL291" s="376"/>
      <c r="AOM291" s="376"/>
      <c r="AON291" s="376"/>
      <c r="AOO291" s="376"/>
      <c r="AOP291" s="376"/>
      <c r="AOQ291" s="376"/>
      <c r="AOR291" s="376"/>
      <c r="AOS291" s="377"/>
      <c r="AOT291" s="377"/>
      <c r="AOU291" s="376"/>
      <c r="AOV291" s="376"/>
      <c r="AOW291" s="377"/>
      <c r="AOX291" s="377"/>
      <c r="AOY291" s="376"/>
      <c r="AOZ291" s="376"/>
      <c r="APA291" s="376"/>
      <c r="APB291" s="376"/>
      <c r="APC291" s="376"/>
      <c r="APD291" s="370"/>
      <c r="APE291" s="396"/>
      <c r="APF291" s="376"/>
      <c r="APG291" s="376"/>
      <c r="APH291" s="376"/>
      <c r="API291" s="376"/>
      <c r="APJ291" s="376"/>
      <c r="APK291" s="376"/>
      <c r="APL291" s="376"/>
      <c r="APM291" s="375"/>
      <c r="APN291" s="375"/>
      <c r="APO291" s="375"/>
      <c r="APP291" s="375"/>
      <c r="APQ291" s="375"/>
      <c r="APR291" s="375"/>
      <c r="APS291" s="375"/>
      <c r="APT291" s="375"/>
      <c r="APU291" s="375"/>
      <c r="APV291" s="375"/>
      <c r="APW291" s="375"/>
      <c r="APX291" s="375"/>
      <c r="APY291" s="375"/>
      <c r="APZ291" s="375"/>
      <c r="AQA291" s="375"/>
      <c r="AQB291" s="375"/>
      <c r="AQC291" s="375"/>
      <c r="AQD291" s="375"/>
      <c r="AQE291" s="375"/>
      <c r="AQF291" s="375"/>
      <c r="AQG291" s="375"/>
      <c r="AQH291" s="375"/>
      <c r="AQI291" s="375"/>
      <c r="AQJ291" s="375"/>
      <c r="AQK291" s="375"/>
      <c r="AQL291" s="375"/>
      <c r="AQM291" s="375"/>
      <c r="AQN291" s="375"/>
      <c r="AQO291" s="375"/>
      <c r="AQP291" s="375"/>
      <c r="AQQ291" s="375"/>
      <c r="AQR291" s="375"/>
      <c r="AQS291" s="375"/>
      <c r="AQT291" s="375"/>
      <c r="AQU291" s="375"/>
      <c r="AQV291" s="375"/>
      <c r="AQW291" s="375"/>
      <c r="AQX291" s="375"/>
      <c r="AQY291" s="375"/>
      <c r="AQZ291" s="375"/>
      <c r="ARA291" s="375"/>
      <c r="ARB291" s="375"/>
      <c r="ARC291" s="375"/>
      <c r="ARD291" s="375"/>
      <c r="ARE291" s="376"/>
      <c r="ARF291" s="376"/>
      <c r="ARG291" s="376"/>
      <c r="ARH291" s="376"/>
      <c r="ARI291" s="376"/>
      <c r="ARJ291" s="376"/>
      <c r="ARK291" s="376"/>
      <c r="ARL291" s="376"/>
      <c r="ARM291" s="376"/>
      <c r="ARN291" s="376"/>
      <c r="ARO291" s="376"/>
      <c r="ARP291" s="376"/>
      <c r="ARQ291" s="376"/>
      <c r="ARR291" s="376"/>
      <c r="ARS291" s="376"/>
      <c r="ART291" s="376"/>
      <c r="ARU291" s="376"/>
      <c r="ARV291" s="376"/>
      <c r="ARW291" s="376"/>
      <c r="ARX291" s="376"/>
      <c r="ARY291" s="376"/>
      <c r="ARZ291" s="376"/>
      <c r="ASA291" s="376"/>
      <c r="ASB291" s="376"/>
      <c r="ASC291" s="377"/>
      <c r="ASD291" s="377"/>
      <c r="ASE291" s="377"/>
      <c r="ASF291" s="377"/>
      <c r="ASG291" s="377"/>
      <c r="ASH291" s="376"/>
      <c r="ASI291" s="376"/>
      <c r="ASJ291" s="377"/>
      <c r="ASK291" s="377"/>
      <c r="ASL291" s="376"/>
      <c r="ASM291" s="376"/>
      <c r="ASN291" s="377"/>
      <c r="ASO291" s="377"/>
      <c r="ASP291" s="376"/>
      <c r="ASQ291" s="376"/>
      <c r="ASR291" s="376"/>
      <c r="ASS291" s="376"/>
      <c r="AST291" s="376"/>
      <c r="ASU291" s="376"/>
      <c r="ASV291" s="376"/>
      <c r="ASW291" s="377"/>
      <c r="ASX291" s="377"/>
      <c r="ASY291" s="376"/>
      <c r="ASZ291" s="376"/>
      <c r="ATA291" s="377"/>
      <c r="ATB291" s="377"/>
      <c r="ATC291" s="376"/>
      <c r="ATD291" s="376"/>
      <c r="ATE291" s="376"/>
      <c r="ATF291" s="376"/>
      <c r="ATG291" s="376"/>
      <c r="ATH291" s="370"/>
      <c r="ATI291" s="396"/>
      <c r="ATJ291" s="376"/>
      <c r="ATK291" s="376"/>
      <c r="ATL291" s="376"/>
      <c r="ATM291" s="376"/>
      <c r="ATN291" s="376"/>
      <c r="ATO291" s="376"/>
      <c r="ATP291" s="376"/>
      <c r="ATQ291" s="375"/>
      <c r="ATR291" s="375"/>
      <c r="ATS291" s="375"/>
      <c r="ATT291" s="375"/>
      <c r="ATU291" s="375"/>
      <c r="ATV291" s="375"/>
      <c r="ATW291" s="375"/>
      <c r="ATX291" s="375"/>
      <c r="ATY291" s="375"/>
      <c r="ATZ291" s="375"/>
      <c r="AUA291" s="375"/>
      <c r="AUB291" s="375"/>
      <c r="AUC291" s="375"/>
      <c r="AUD291" s="375"/>
      <c r="AUE291" s="375"/>
      <c r="AUF291" s="375"/>
      <c r="AUG291" s="375"/>
      <c r="AUH291" s="375"/>
      <c r="AUI291" s="375"/>
      <c r="AUJ291" s="375"/>
      <c r="AUK291" s="375"/>
      <c r="AUL291" s="375"/>
      <c r="AUM291" s="375"/>
      <c r="AUN291" s="375"/>
      <c r="AUO291" s="375"/>
      <c r="AUP291" s="375"/>
      <c r="AUQ291" s="375"/>
      <c r="AUR291" s="375"/>
      <c r="AUS291" s="375"/>
      <c r="AUT291" s="375"/>
      <c r="AUU291" s="375"/>
      <c r="AUV291" s="375"/>
      <c r="AUW291" s="375"/>
      <c r="AUX291" s="375"/>
      <c r="AUY291" s="375"/>
      <c r="AUZ291" s="375"/>
      <c r="AVA291" s="375"/>
      <c r="AVB291" s="375"/>
      <c r="AVC291" s="375"/>
      <c r="AVD291" s="375"/>
      <c r="AVE291" s="375"/>
      <c r="AVF291" s="375"/>
      <c r="AVG291" s="375"/>
      <c r="AVH291" s="375"/>
      <c r="AVI291" s="376"/>
      <c r="AVJ291" s="376"/>
      <c r="AVK291" s="376"/>
      <c r="AVL291" s="376"/>
      <c r="AVM291" s="376"/>
      <c r="AVN291" s="376"/>
      <c r="AVO291" s="376"/>
      <c r="AVP291" s="376"/>
      <c r="AVQ291" s="376"/>
      <c r="AVR291" s="376"/>
      <c r="AVS291" s="376"/>
      <c r="AVT291" s="376"/>
      <c r="AVU291" s="376"/>
      <c r="AVV291" s="376"/>
      <c r="AVW291" s="376"/>
      <c r="AVX291" s="376"/>
      <c r="AVY291" s="376"/>
      <c r="AVZ291" s="376"/>
      <c r="AWA291" s="376"/>
      <c r="AWB291" s="376"/>
      <c r="AWC291" s="376"/>
      <c r="AWD291" s="376"/>
      <c r="AWE291" s="376"/>
      <c r="AWF291" s="376"/>
      <c r="AWG291" s="377"/>
      <c r="AWH291" s="377"/>
      <c r="AWI291" s="377"/>
      <c r="AWJ291" s="377"/>
      <c r="AWK291" s="377"/>
      <c r="AWL291" s="376"/>
      <c r="AWM291" s="376"/>
      <c r="AWN291" s="377"/>
      <c r="AWO291" s="377"/>
      <c r="AWP291" s="376"/>
      <c r="AWQ291" s="376"/>
      <c r="AWR291" s="377"/>
      <c r="AWS291" s="377"/>
      <c r="AWT291" s="376"/>
      <c r="AWU291" s="376"/>
      <c r="AWV291" s="376"/>
      <c r="AWW291" s="376"/>
      <c r="AWX291" s="376"/>
      <c r="AWY291" s="376"/>
      <c r="AWZ291" s="376"/>
      <c r="AXA291" s="377"/>
      <c r="AXB291" s="377"/>
      <c r="AXC291" s="376"/>
      <c r="AXD291" s="376"/>
      <c r="AXE291" s="377"/>
      <c r="AXF291" s="377"/>
      <c r="AXG291" s="376"/>
      <c r="AXH291" s="376"/>
      <c r="AXI291" s="376"/>
      <c r="AXJ291" s="376"/>
      <c r="AXK291" s="376"/>
      <c r="AXL291" s="370"/>
      <c r="AXM291" s="396"/>
      <c r="AXN291" s="376"/>
      <c r="AXO291" s="376"/>
      <c r="AXP291" s="376"/>
      <c r="AXQ291" s="376"/>
      <c r="AXR291" s="376"/>
      <c r="AXS291" s="376"/>
      <c r="AXT291" s="376"/>
      <c r="AXU291" s="375"/>
      <c r="AXV291" s="375"/>
      <c r="AXW291" s="375"/>
      <c r="AXX291" s="375"/>
      <c r="AXY291" s="375"/>
      <c r="AXZ291" s="375"/>
      <c r="AYA291" s="375"/>
      <c r="AYB291" s="375"/>
      <c r="AYC291" s="375"/>
      <c r="AYD291" s="375"/>
      <c r="AYE291" s="375"/>
      <c r="AYF291" s="375"/>
      <c r="AYG291" s="375"/>
      <c r="AYH291" s="375"/>
      <c r="AYI291" s="375"/>
      <c r="AYJ291" s="375"/>
      <c r="AYK291" s="375"/>
      <c r="AYL291" s="375"/>
      <c r="AYM291" s="375"/>
      <c r="AYN291" s="375"/>
      <c r="AYO291" s="375"/>
      <c r="AYP291" s="375"/>
      <c r="AYQ291" s="375"/>
      <c r="AYR291" s="375"/>
      <c r="AYS291" s="375"/>
      <c r="AYT291" s="375"/>
      <c r="AYU291" s="375"/>
      <c r="AYV291" s="375"/>
      <c r="AYW291" s="375"/>
      <c r="AYX291" s="375"/>
      <c r="AYY291" s="375"/>
      <c r="AYZ291" s="375"/>
      <c r="AZA291" s="375"/>
      <c r="AZB291" s="375"/>
      <c r="AZC291" s="375"/>
      <c r="AZD291" s="375"/>
      <c r="AZE291" s="375"/>
      <c r="AZF291" s="375"/>
      <c r="AZG291" s="375"/>
      <c r="AZH291" s="375"/>
      <c r="AZI291" s="375"/>
      <c r="AZJ291" s="375"/>
      <c r="AZK291" s="375"/>
      <c r="AZL291" s="375"/>
      <c r="AZM291" s="376"/>
      <c r="AZN291" s="376"/>
      <c r="AZO291" s="376"/>
      <c r="AZP291" s="376"/>
      <c r="AZQ291" s="376"/>
      <c r="AZR291" s="376"/>
      <c r="AZS291" s="376"/>
      <c r="AZT291" s="376"/>
      <c r="AZU291" s="376"/>
      <c r="AZV291" s="376"/>
      <c r="AZW291" s="376"/>
      <c r="AZX291" s="376"/>
      <c r="AZY291" s="376"/>
      <c r="AZZ291" s="376"/>
      <c r="BAA291" s="376"/>
      <c r="BAB291" s="376"/>
      <c r="BAC291" s="376"/>
      <c r="BAD291" s="376"/>
      <c r="BAE291" s="376"/>
      <c r="BAF291" s="376"/>
      <c r="BAG291" s="376"/>
      <c r="BAH291" s="376"/>
      <c r="BAI291" s="376"/>
      <c r="BAJ291" s="376"/>
      <c r="BAK291" s="377"/>
      <c r="BAL291" s="377"/>
      <c r="BAM291" s="377"/>
      <c r="BAN291" s="377"/>
      <c r="BAO291" s="377"/>
      <c r="BAP291" s="376"/>
      <c r="BAQ291" s="376"/>
      <c r="BAR291" s="377"/>
      <c r="BAS291" s="377"/>
      <c r="BAT291" s="376"/>
      <c r="BAU291" s="376"/>
      <c r="BAV291" s="377"/>
      <c r="BAW291" s="377"/>
      <c r="BAX291" s="376"/>
      <c r="BAY291" s="376"/>
      <c r="BAZ291" s="376"/>
      <c r="BBA291" s="376"/>
      <c r="BBB291" s="376"/>
      <c r="BBC291" s="376"/>
      <c r="BBD291" s="376"/>
      <c r="BBE291" s="377"/>
      <c r="BBF291" s="377"/>
      <c r="BBG291" s="376"/>
      <c r="BBH291" s="376"/>
      <c r="BBI291" s="377"/>
      <c r="BBJ291" s="377"/>
      <c r="BBK291" s="376"/>
      <c r="BBL291" s="376"/>
      <c r="BBM291" s="376"/>
      <c r="BBN291" s="376"/>
      <c r="BBO291" s="376"/>
      <c r="BBP291" s="370"/>
      <c r="BBQ291" s="396"/>
      <c r="BBR291" s="376"/>
      <c r="BBS291" s="376"/>
      <c r="BBT291" s="376"/>
      <c r="BBU291" s="376"/>
      <c r="BBV291" s="376"/>
      <c r="BBW291" s="376"/>
      <c r="BBX291" s="376"/>
      <c r="BBY291" s="375"/>
      <c r="BBZ291" s="375"/>
      <c r="BCA291" s="375"/>
      <c r="BCB291" s="375"/>
      <c r="BCC291" s="375"/>
      <c r="BCD291" s="375"/>
      <c r="BCE291" s="375"/>
      <c r="BCF291" s="375"/>
      <c r="BCG291" s="375"/>
      <c r="BCH291" s="375"/>
      <c r="BCI291" s="375"/>
      <c r="BCJ291" s="375"/>
      <c r="BCK291" s="375"/>
      <c r="BCL291" s="375"/>
      <c r="BCM291" s="375"/>
      <c r="BCN291" s="375"/>
      <c r="BCO291" s="375"/>
      <c r="BCP291" s="375"/>
      <c r="BCQ291" s="375"/>
      <c r="BCR291" s="375"/>
      <c r="BCS291" s="375"/>
      <c r="BCT291" s="375"/>
      <c r="BCU291" s="375"/>
      <c r="BCV291" s="375"/>
      <c r="BCW291" s="375"/>
      <c r="BCX291" s="375"/>
      <c r="BCY291" s="375"/>
      <c r="BCZ291" s="375"/>
      <c r="BDA291" s="375"/>
      <c r="BDB291" s="375"/>
      <c r="BDC291" s="375"/>
      <c r="BDD291" s="375"/>
      <c r="BDE291" s="375"/>
      <c r="BDF291" s="375"/>
      <c r="BDG291" s="375"/>
      <c r="BDH291" s="375"/>
      <c r="BDI291" s="375"/>
      <c r="BDJ291" s="375"/>
      <c r="BDK291" s="375"/>
      <c r="BDL291" s="375"/>
      <c r="BDM291" s="375"/>
      <c r="BDN291" s="375"/>
      <c r="BDO291" s="375"/>
      <c r="BDP291" s="375"/>
      <c r="BDQ291" s="376"/>
      <c r="BDR291" s="376"/>
      <c r="BDS291" s="376"/>
      <c r="BDT291" s="376"/>
      <c r="BDU291" s="376"/>
      <c r="BDV291" s="376"/>
      <c r="BDW291" s="376"/>
      <c r="BDX291" s="376"/>
      <c r="BDY291" s="376"/>
      <c r="BDZ291" s="376"/>
      <c r="BEA291" s="376"/>
      <c r="BEB291" s="376"/>
      <c r="BEC291" s="376"/>
      <c r="BED291" s="376"/>
      <c r="BEE291" s="376"/>
      <c r="BEF291" s="376"/>
      <c r="BEG291" s="376"/>
      <c r="BEH291" s="376"/>
      <c r="BEI291" s="376"/>
      <c r="BEJ291" s="376"/>
      <c r="BEK291" s="376"/>
      <c r="BEL291" s="376"/>
      <c r="BEM291" s="376"/>
      <c r="BEN291" s="376"/>
      <c r="BEO291" s="377"/>
      <c r="BEP291" s="377"/>
      <c r="BEQ291" s="377"/>
      <c r="BER291" s="377"/>
      <c r="BES291" s="377"/>
      <c r="BET291" s="376"/>
      <c r="BEU291" s="376"/>
      <c r="BEV291" s="377"/>
      <c r="BEW291" s="377"/>
      <c r="BEX291" s="376"/>
      <c r="BEY291" s="376"/>
      <c r="BEZ291" s="377"/>
      <c r="BFA291" s="377"/>
      <c r="BFB291" s="376"/>
      <c r="BFC291" s="376"/>
      <c r="BFD291" s="376"/>
      <c r="BFE291" s="376"/>
      <c r="BFF291" s="376"/>
      <c r="BFG291" s="376"/>
      <c r="BFH291" s="376"/>
      <c r="BFI291" s="377"/>
      <c r="BFJ291" s="377"/>
      <c r="BFK291" s="376"/>
      <c r="BFL291" s="376"/>
      <c r="BFM291" s="377"/>
      <c r="BFN291" s="377"/>
      <c r="BFO291" s="376"/>
      <c r="BFP291" s="376"/>
      <c r="BFQ291" s="376"/>
      <c r="BFR291" s="376"/>
      <c r="BFS291" s="376"/>
      <c r="BFT291" s="370"/>
      <c r="BFU291" s="396"/>
      <c r="BFV291" s="376"/>
      <c r="BFW291" s="376"/>
      <c r="BFX291" s="376"/>
      <c r="BFY291" s="376"/>
      <c r="BFZ291" s="376"/>
      <c r="BGA291" s="376"/>
      <c r="BGB291" s="376"/>
      <c r="BGC291" s="375"/>
      <c r="BGD291" s="375"/>
      <c r="BGE291" s="375"/>
      <c r="BGF291" s="375"/>
      <c r="BGG291" s="375"/>
      <c r="BGH291" s="375"/>
      <c r="BGI291" s="375"/>
      <c r="BGJ291" s="375"/>
      <c r="BGK291" s="375"/>
      <c r="BGL291" s="375"/>
      <c r="BGM291" s="375"/>
      <c r="BGN291" s="375"/>
      <c r="BGO291" s="375"/>
      <c r="BGP291" s="375"/>
      <c r="BGQ291" s="375"/>
      <c r="BGR291" s="375"/>
      <c r="BGS291" s="375"/>
      <c r="BGT291" s="375"/>
      <c r="BGU291" s="375"/>
      <c r="BGV291" s="375"/>
      <c r="BGW291" s="375"/>
      <c r="BGX291" s="375"/>
      <c r="BGY291" s="375"/>
      <c r="BGZ291" s="375"/>
      <c r="BHA291" s="375"/>
      <c r="BHB291" s="375"/>
      <c r="BHC291" s="375"/>
      <c r="BHD291" s="375"/>
      <c r="BHE291" s="375"/>
      <c r="BHF291" s="375"/>
      <c r="BHG291" s="375"/>
      <c r="BHH291" s="375"/>
      <c r="BHI291" s="375"/>
      <c r="BHJ291" s="375"/>
      <c r="BHK291" s="375"/>
      <c r="BHL291" s="375"/>
      <c r="BHM291" s="375"/>
      <c r="BHN291" s="375"/>
      <c r="BHO291" s="375"/>
      <c r="BHP291" s="375"/>
      <c r="BHQ291" s="375"/>
      <c r="BHR291" s="375"/>
      <c r="BHS291" s="375"/>
      <c r="BHT291" s="375"/>
      <c r="BHU291" s="376"/>
      <c r="BHV291" s="376"/>
      <c r="BHW291" s="376"/>
      <c r="BHX291" s="376"/>
      <c r="BHY291" s="376"/>
      <c r="BHZ291" s="376"/>
      <c r="BIA291" s="376"/>
      <c r="BIB291" s="376"/>
      <c r="BIC291" s="376"/>
      <c r="BID291" s="376"/>
      <c r="BIE291" s="376"/>
      <c r="BIF291" s="376"/>
      <c r="BIG291" s="376"/>
      <c r="BIH291" s="376"/>
      <c r="BII291" s="376"/>
      <c r="BIJ291" s="376"/>
      <c r="BIK291" s="376"/>
      <c r="BIL291" s="376"/>
      <c r="BIM291" s="376"/>
      <c r="BIN291" s="376"/>
      <c r="BIO291" s="376"/>
      <c r="BIP291" s="376"/>
      <c r="BIQ291" s="376"/>
      <c r="BIR291" s="376"/>
      <c r="BIS291" s="377"/>
      <c r="BIT291" s="377"/>
      <c r="BIU291" s="377"/>
      <c r="BIV291" s="377"/>
      <c r="BIW291" s="377"/>
      <c r="BIX291" s="376"/>
      <c r="BIY291" s="376"/>
      <c r="BIZ291" s="377"/>
      <c r="BJA291" s="377"/>
      <c r="BJB291" s="376"/>
      <c r="BJC291" s="376"/>
      <c r="BJD291" s="377"/>
      <c r="BJE291" s="377"/>
      <c r="BJF291" s="376"/>
      <c r="BJG291" s="376"/>
      <c r="BJH291" s="376"/>
      <c r="BJI291" s="376"/>
      <c r="BJJ291" s="376"/>
      <c r="BJK291" s="376"/>
      <c r="BJL291" s="376"/>
      <c r="BJM291" s="377"/>
      <c r="BJN291" s="377"/>
      <c r="BJO291" s="376"/>
      <c r="BJP291" s="376"/>
      <c r="BJQ291" s="377"/>
      <c r="BJR291" s="377"/>
      <c r="BJS291" s="376"/>
      <c r="BJT291" s="376"/>
      <c r="BJU291" s="376"/>
      <c r="BJV291" s="376"/>
      <c r="BJW291" s="376"/>
      <c r="BJX291" s="370"/>
      <c r="BJY291" s="396"/>
      <c r="BJZ291" s="376"/>
      <c r="BKA291" s="376"/>
      <c r="BKB291" s="376"/>
      <c r="BKC291" s="376"/>
      <c r="BKD291" s="376"/>
      <c r="BKE291" s="376"/>
      <c r="BKF291" s="376"/>
      <c r="BKG291" s="375"/>
      <c r="BKH291" s="375"/>
      <c r="BKI291" s="375"/>
      <c r="BKJ291" s="375"/>
      <c r="BKK291" s="375"/>
      <c r="BKL291" s="375"/>
      <c r="BKM291" s="375"/>
      <c r="BKN291" s="375"/>
      <c r="BKO291" s="375"/>
      <c r="BKP291" s="375"/>
      <c r="BKQ291" s="375"/>
      <c r="BKR291" s="375"/>
      <c r="BKS291" s="375"/>
      <c r="BKT291" s="375"/>
      <c r="BKU291" s="375"/>
      <c r="BKV291" s="375"/>
      <c r="BKW291" s="375"/>
      <c r="BKX291" s="375"/>
      <c r="BKY291" s="375"/>
      <c r="BKZ291" s="375"/>
      <c r="BLA291" s="375"/>
      <c r="BLB291" s="375"/>
      <c r="BLC291" s="375"/>
      <c r="BLD291" s="375"/>
      <c r="BLE291" s="375"/>
      <c r="BLF291" s="375"/>
      <c r="BLG291" s="375"/>
      <c r="BLH291" s="375"/>
      <c r="BLI291" s="375"/>
      <c r="BLJ291" s="375"/>
      <c r="BLK291" s="375"/>
      <c r="BLL291" s="375"/>
      <c r="BLM291" s="375"/>
      <c r="BLN291" s="375"/>
      <c r="BLO291" s="375"/>
      <c r="BLP291" s="375"/>
      <c r="BLQ291" s="375"/>
      <c r="BLR291" s="375"/>
      <c r="BLS291" s="375"/>
      <c r="BLT291" s="375"/>
      <c r="BLU291" s="375"/>
      <c r="BLV291" s="375"/>
      <c r="BLW291" s="375"/>
      <c r="BLX291" s="375"/>
      <c r="BLY291" s="376"/>
      <c r="BLZ291" s="376"/>
      <c r="BMA291" s="376"/>
      <c r="BMB291" s="376"/>
      <c r="BMC291" s="376"/>
      <c r="BMD291" s="376"/>
      <c r="BME291" s="376"/>
      <c r="BMF291" s="376"/>
      <c r="BMG291" s="376"/>
      <c r="BMH291" s="376"/>
      <c r="BMI291" s="376"/>
      <c r="BMJ291" s="376"/>
      <c r="BMK291" s="376"/>
      <c r="BML291" s="376"/>
      <c r="BMM291" s="376"/>
      <c r="BMN291" s="376"/>
      <c r="BMO291" s="376"/>
      <c r="BMP291" s="376"/>
      <c r="BMQ291" s="376"/>
      <c r="BMR291" s="376"/>
      <c r="BMS291" s="376"/>
      <c r="BMT291" s="376"/>
      <c r="BMU291" s="376"/>
      <c r="BMV291" s="376"/>
      <c r="BMW291" s="377"/>
      <c r="BMX291" s="377"/>
      <c r="BMY291" s="377"/>
      <c r="BMZ291" s="377"/>
      <c r="BNA291" s="377"/>
      <c r="BNB291" s="376"/>
      <c r="BNC291" s="376"/>
      <c r="BND291" s="377"/>
      <c r="BNE291" s="377"/>
      <c r="BNF291" s="376"/>
      <c r="BNG291" s="376"/>
      <c r="BNH291" s="377"/>
      <c r="BNI291" s="377"/>
      <c r="BNJ291" s="376"/>
      <c r="BNK291" s="376"/>
      <c r="BNL291" s="376"/>
      <c r="BNM291" s="376"/>
      <c r="BNN291" s="376"/>
      <c r="BNO291" s="376"/>
      <c r="BNP291" s="376"/>
      <c r="BNQ291" s="377"/>
      <c r="BNR291" s="377"/>
      <c r="BNS291" s="376"/>
      <c r="BNT291" s="376"/>
      <c r="BNU291" s="377"/>
      <c r="BNV291" s="377"/>
      <c r="BNW291" s="376"/>
      <c r="BNX291" s="376"/>
      <c r="BNY291" s="376"/>
      <c r="BNZ291" s="376"/>
      <c r="BOA291" s="376"/>
      <c r="BOB291" s="370"/>
      <c r="BOC291" s="396"/>
      <c r="BOD291" s="376"/>
      <c r="BOE291" s="376"/>
      <c r="BOF291" s="376"/>
      <c r="BOG291" s="376"/>
      <c r="BOH291" s="376"/>
      <c r="BOI291" s="376"/>
      <c r="BOJ291" s="376"/>
      <c r="BOK291" s="375"/>
      <c r="BOL291" s="375"/>
      <c r="BOM291" s="375"/>
      <c r="BON291" s="375"/>
      <c r="BOO291" s="375"/>
      <c r="BOP291" s="375"/>
      <c r="BOQ291" s="375"/>
      <c r="BOR291" s="375"/>
      <c r="BOS291" s="375"/>
      <c r="BOT291" s="375"/>
      <c r="BOU291" s="375"/>
      <c r="BOV291" s="375"/>
      <c r="BOW291" s="375"/>
      <c r="BOX291" s="375"/>
      <c r="BOY291" s="375"/>
      <c r="BOZ291" s="375"/>
      <c r="BPA291" s="375"/>
      <c r="BPB291" s="375"/>
      <c r="BPC291" s="375"/>
      <c r="BPD291" s="375"/>
      <c r="BPE291" s="375"/>
      <c r="BPF291" s="375"/>
      <c r="BPG291" s="375"/>
      <c r="BPH291" s="375"/>
      <c r="BPI291" s="375"/>
      <c r="BPJ291" s="375"/>
      <c r="BPK291" s="375"/>
      <c r="BPL291" s="375"/>
      <c r="BPM291" s="375"/>
      <c r="BPN291" s="375"/>
      <c r="BPO291" s="375"/>
      <c r="BPP291" s="375"/>
      <c r="BPQ291" s="375"/>
      <c r="BPR291" s="375"/>
      <c r="BPS291" s="375"/>
      <c r="BPT291" s="375"/>
      <c r="BPU291" s="375"/>
      <c r="BPV291" s="375"/>
      <c r="BPW291" s="375"/>
      <c r="BPX291" s="375"/>
      <c r="BPY291" s="375"/>
      <c r="BPZ291" s="375"/>
      <c r="BQA291" s="375"/>
      <c r="BQB291" s="375"/>
      <c r="BQC291" s="376"/>
      <c r="BQD291" s="376"/>
      <c r="BQE291" s="376"/>
      <c r="BQF291" s="376"/>
      <c r="BQG291" s="376"/>
      <c r="BQH291" s="376"/>
      <c r="BQI291" s="376"/>
      <c r="BQJ291" s="376"/>
      <c r="BQK291" s="376"/>
      <c r="BQL291" s="376"/>
      <c r="BQM291" s="376"/>
      <c r="BQN291" s="376"/>
      <c r="BQO291" s="376"/>
      <c r="BQP291" s="376"/>
      <c r="BQQ291" s="376"/>
      <c r="BQR291" s="376"/>
      <c r="BQS291" s="376"/>
      <c r="BQT291" s="376"/>
      <c r="BQU291" s="376"/>
      <c r="BQV291" s="376"/>
      <c r="BQW291" s="376"/>
      <c r="BQX291" s="376"/>
      <c r="BQY291" s="376"/>
      <c r="BQZ291" s="376"/>
      <c r="BRA291" s="377"/>
      <c r="BRB291" s="377"/>
      <c r="BRC291" s="377"/>
      <c r="BRD291" s="377"/>
      <c r="BRE291" s="377"/>
      <c r="BRF291" s="376"/>
      <c r="BRG291" s="376"/>
      <c r="BRH291" s="377"/>
      <c r="BRI291" s="377"/>
      <c r="BRJ291" s="376"/>
      <c r="BRK291" s="376"/>
      <c r="BRL291" s="377"/>
      <c r="BRM291" s="377"/>
      <c r="BRN291" s="376"/>
      <c r="BRO291" s="376"/>
      <c r="BRP291" s="376"/>
      <c r="BRQ291" s="376"/>
      <c r="BRR291" s="376"/>
      <c r="BRS291" s="376"/>
      <c r="BRT291" s="376"/>
      <c r="BRU291" s="377"/>
      <c r="BRV291" s="377"/>
      <c r="BRW291" s="376"/>
      <c r="BRX291" s="376"/>
      <c r="BRY291" s="377"/>
      <c r="BRZ291" s="377"/>
      <c r="BSA291" s="376"/>
      <c r="BSB291" s="376"/>
      <c r="BSC291" s="376"/>
      <c r="BSD291" s="376"/>
      <c r="BSE291" s="376"/>
      <c r="BSF291" s="370"/>
      <c r="BSG291" s="396"/>
      <c r="BSH291" s="376"/>
      <c r="BSI291" s="376"/>
      <c r="BSJ291" s="376"/>
      <c r="BSK291" s="376"/>
      <c r="BSL291" s="376"/>
      <c r="BSM291" s="376"/>
      <c r="BSN291" s="376"/>
      <c r="BSO291" s="375"/>
      <c r="BSP291" s="375"/>
      <c r="BSQ291" s="375"/>
      <c r="BSR291" s="375"/>
      <c r="BSS291" s="375"/>
      <c r="BST291" s="375"/>
      <c r="BSU291" s="375"/>
      <c r="BSV291" s="375"/>
      <c r="BSW291" s="375"/>
      <c r="BSX291" s="375"/>
      <c r="BSY291" s="375"/>
      <c r="BSZ291" s="375"/>
      <c r="BTA291" s="375"/>
      <c r="BTB291" s="375"/>
      <c r="BTC291" s="375"/>
      <c r="BTD291" s="375"/>
      <c r="BTE291" s="375"/>
      <c r="BTF291" s="375"/>
      <c r="BTG291" s="375"/>
      <c r="BTH291" s="375"/>
      <c r="BTI291" s="375"/>
      <c r="BTJ291" s="375"/>
      <c r="BTK291" s="375"/>
      <c r="BTL291" s="375"/>
      <c r="BTM291" s="375"/>
      <c r="BTN291" s="375"/>
      <c r="BTO291" s="375"/>
      <c r="BTP291" s="375"/>
      <c r="BTQ291" s="375"/>
      <c r="BTR291" s="375"/>
      <c r="BTS291" s="375"/>
      <c r="BTT291" s="375"/>
      <c r="BTU291" s="375"/>
      <c r="BTV291" s="375"/>
      <c r="BTW291" s="375"/>
      <c r="BTX291" s="375"/>
      <c r="BTY291" s="375"/>
      <c r="BTZ291" s="375"/>
      <c r="BUA291" s="375"/>
      <c r="BUB291" s="375"/>
      <c r="BUC291" s="375"/>
      <c r="BUD291" s="375"/>
      <c r="BUE291" s="375"/>
      <c r="BUF291" s="375"/>
      <c r="BUG291" s="376"/>
      <c r="BUH291" s="376"/>
      <c r="BUI291" s="376"/>
      <c r="BUJ291" s="376"/>
      <c r="BUK291" s="376"/>
      <c r="BUL291" s="376"/>
      <c r="BUM291" s="376"/>
      <c r="BUN291" s="376"/>
      <c r="BUO291" s="376"/>
      <c r="BUP291" s="376"/>
      <c r="BUQ291" s="376"/>
      <c r="BUR291" s="376"/>
      <c r="BUS291" s="376"/>
      <c r="BUT291" s="376"/>
      <c r="BUU291" s="376"/>
      <c r="BUV291" s="376"/>
      <c r="BUW291" s="376"/>
      <c r="BUX291" s="376"/>
      <c r="BUY291" s="376"/>
      <c r="BUZ291" s="376"/>
      <c r="BVA291" s="376"/>
      <c r="BVB291" s="376"/>
      <c r="BVC291" s="376"/>
      <c r="BVD291" s="376"/>
      <c r="BVE291" s="377"/>
      <c r="BVF291" s="377"/>
      <c r="BVG291" s="377"/>
      <c r="BVH291" s="377"/>
      <c r="BVI291" s="377"/>
      <c r="BVJ291" s="376"/>
      <c r="BVK291" s="376"/>
      <c r="BVL291" s="377"/>
      <c r="BVM291" s="377"/>
      <c r="BVN291" s="376"/>
      <c r="BVO291" s="376"/>
      <c r="BVP291" s="377"/>
      <c r="BVQ291" s="377"/>
      <c r="BVR291" s="376"/>
      <c r="BVS291" s="376"/>
      <c r="BVT291" s="376"/>
      <c r="BVU291" s="376"/>
      <c r="BVV291" s="376"/>
      <c r="BVW291" s="376"/>
      <c r="BVX291" s="376"/>
      <c r="BVY291" s="377"/>
      <c r="BVZ291" s="377"/>
      <c r="BWA291" s="376"/>
      <c r="BWB291" s="376"/>
      <c r="BWC291" s="377"/>
      <c r="BWD291" s="377"/>
      <c r="BWE291" s="376"/>
      <c r="BWF291" s="376"/>
      <c r="BWG291" s="376"/>
      <c r="BWH291" s="376"/>
      <c r="BWI291" s="376"/>
      <c r="BWJ291" s="370"/>
      <c r="BWK291" s="396"/>
      <c r="BWL291" s="376"/>
      <c r="BWM291" s="376"/>
      <c r="BWN291" s="376"/>
      <c r="BWO291" s="376"/>
      <c r="BWP291" s="376"/>
      <c r="BWQ291" s="376"/>
      <c r="BWR291" s="376"/>
      <c r="BWS291" s="375"/>
      <c r="BWT291" s="375"/>
      <c r="BWU291" s="375"/>
      <c r="BWV291" s="375"/>
      <c r="BWW291" s="375"/>
      <c r="BWX291" s="375"/>
      <c r="BWY291" s="375"/>
      <c r="BWZ291" s="375"/>
      <c r="BXA291" s="375"/>
      <c r="BXB291" s="375"/>
      <c r="BXC291" s="375"/>
      <c r="BXD291" s="375"/>
      <c r="BXE291" s="375"/>
      <c r="BXF291" s="375"/>
      <c r="BXG291" s="375"/>
      <c r="BXH291" s="375"/>
      <c r="BXI291" s="375"/>
      <c r="BXJ291" s="375"/>
      <c r="BXK291" s="375"/>
      <c r="BXL291" s="375"/>
      <c r="BXM291" s="375"/>
      <c r="BXN291" s="375"/>
      <c r="BXO291" s="375"/>
      <c r="BXP291" s="375"/>
      <c r="BXQ291" s="375"/>
      <c r="BXR291" s="375"/>
      <c r="BXS291" s="375"/>
      <c r="BXT291" s="375"/>
      <c r="BXU291" s="375"/>
      <c r="BXV291" s="375"/>
      <c r="BXW291" s="375"/>
      <c r="BXX291" s="375"/>
      <c r="BXY291" s="375"/>
      <c r="BXZ291" s="375"/>
      <c r="BYA291" s="375"/>
      <c r="BYB291" s="375"/>
      <c r="BYC291" s="375"/>
      <c r="BYD291" s="375"/>
      <c r="BYE291" s="375"/>
      <c r="BYF291" s="375"/>
      <c r="BYG291" s="375"/>
      <c r="BYH291" s="375"/>
      <c r="BYI291" s="375"/>
      <c r="BYJ291" s="375"/>
      <c r="BYK291" s="376"/>
      <c r="BYL291" s="376"/>
      <c r="BYM291" s="376"/>
      <c r="BYN291" s="376"/>
      <c r="BYO291" s="376"/>
      <c r="BYP291" s="376"/>
      <c r="BYQ291" s="376"/>
      <c r="BYR291" s="376"/>
      <c r="BYS291" s="376"/>
      <c r="BYT291" s="376"/>
      <c r="BYU291" s="376"/>
      <c r="BYV291" s="376"/>
      <c r="BYW291" s="376"/>
      <c r="BYX291" s="376"/>
      <c r="BYY291" s="376"/>
      <c r="BYZ291" s="376"/>
      <c r="BZA291" s="376"/>
      <c r="BZB291" s="376"/>
      <c r="BZC291" s="376"/>
      <c r="BZD291" s="376"/>
      <c r="BZE291" s="376"/>
      <c r="BZF291" s="376"/>
      <c r="BZG291" s="376"/>
      <c r="BZH291" s="376"/>
      <c r="BZI291" s="377"/>
      <c r="BZJ291" s="377"/>
      <c r="BZK291" s="377"/>
      <c r="BZL291" s="377"/>
      <c r="BZM291" s="377"/>
      <c r="BZN291" s="376"/>
      <c r="BZO291" s="376"/>
      <c r="BZP291" s="377"/>
      <c r="BZQ291" s="377"/>
      <c r="BZR291" s="376"/>
      <c r="BZS291" s="376"/>
      <c r="BZT291" s="377"/>
      <c r="BZU291" s="377"/>
      <c r="BZV291" s="376"/>
      <c r="BZW291" s="376"/>
      <c r="BZX291" s="376"/>
      <c r="BZY291" s="376"/>
      <c r="BZZ291" s="376"/>
      <c r="CAA291" s="376"/>
      <c r="CAB291" s="376"/>
      <c r="CAC291" s="377"/>
      <c r="CAD291" s="377"/>
      <c r="CAE291" s="376"/>
      <c r="CAF291" s="376"/>
      <c r="CAG291" s="377"/>
      <c r="CAH291" s="377"/>
      <c r="CAI291" s="376"/>
      <c r="CAJ291" s="376"/>
      <c r="CAK291" s="376"/>
      <c r="CAL291" s="376"/>
      <c r="CAM291" s="376"/>
      <c r="CAN291" s="370"/>
      <c r="CAO291" s="396"/>
      <c r="CAP291" s="376"/>
      <c r="CAQ291" s="376"/>
      <c r="CAR291" s="376"/>
      <c r="CAS291" s="376"/>
      <c r="CAT291" s="376"/>
      <c r="CAU291" s="376"/>
      <c r="CAV291" s="376"/>
      <c r="CAW291" s="375"/>
      <c r="CAX291" s="375"/>
      <c r="CAY291" s="375"/>
      <c r="CAZ291" s="375"/>
      <c r="CBA291" s="375"/>
      <c r="CBB291" s="375"/>
      <c r="CBC291" s="375"/>
      <c r="CBD291" s="375"/>
      <c r="CBE291" s="375"/>
      <c r="CBF291" s="375"/>
      <c r="CBG291" s="375"/>
      <c r="CBH291" s="375"/>
      <c r="CBI291" s="375"/>
      <c r="CBJ291" s="375"/>
      <c r="CBK291" s="375"/>
      <c r="CBL291" s="375"/>
      <c r="CBM291" s="375"/>
      <c r="CBN291" s="375"/>
      <c r="CBO291" s="375"/>
      <c r="CBP291" s="375"/>
      <c r="CBQ291" s="375"/>
      <c r="CBR291" s="375"/>
      <c r="CBS291" s="375"/>
      <c r="CBT291" s="375"/>
      <c r="CBU291" s="375"/>
      <c r="CBV291" s="375"/>
      <c r="CBW291" s="375"/>
      <c r="CBX291" s="375"/>
      <c r="CBY291" s="375"/>
      <c r="CBZ291" s="375"/>
      <c r="CCA291" s="375"/>
      <c r="CCB291" s="375"/>
      <c r="CCC291" s="375"/>
      <c r="CCD291" s="375"/>
      <c r="CCE291" s="375"/>
      <c r="CCF291" s="375"/>
      <c r="CCG291" s="375"/>
      <c r="CCH291" s="375"/>
      <c r="CCI291" s="375"/>
      <c r="CCJ291" s="375"/>
      <c r="CCK291" s="375"/>
      <c r="CCL291" s="375"/>
      <c r="CCM291" s="375"/>
      <c r="CCN291" s="375"/>
      <c r="CCO291" s="376"/>
      <c r="CCP291" s="376"/>
      <c r="CCQ291" s="376"/>
      <c r="CCR291" s="376"/>
      <c r="CCS291" s="376"/>
      <c r="CCT291" s="376"/>
      <c r="CCU291" s="376"/>
      <c r="CCV291" s="376"/>
      <c r="CCW291" s="376"/>
      <c r="CCX291" s="376"/>
      <c r="CCY291" s="376"/>
      <c r="CCZ291" s="376"/>
      <c r="CDA291" s="376"/>
      <c r="CDB291" s="376"/>
      <c r="CDC291" s="376"/>
      <c r="CDD291" s="376"/>
      <c r="CDE291" s="376"/>
      <c r="CDF291" s="376"/>
      <c r="CDG291" s="376"/>
      <c r="CDH291" s="376"/>
      <c r="CDI291" s="376"/>
      <c r="CDJ291" s="376"/>
      <c r="CDK291" s="376"/>
      <c r="CDL291" s="376"/>
      <c r="CDM291" s="377"/>
      <c r="CDN291" s="377"/>
      <c r="CDO291" s="377"/>
      <c r="CDP291" s="377"/>
      <c r="CDQ291" s="377"/>
      <c r="CDR291" s="376"/>
      <c r="CDS291" s="376"/>
      <c r="CDT291" s="377"/>
      <c r="CDU291" s="377"/>
      <c r="CDV291" s="376"/>
      <c r="CDW291" s="376"/>
      <c r="CDX291" s="377"/>
      <c r="CDY291" s="377"/>
      <c r="CDZ291" s="376"/>
      <c r="CEA291" s="376"/>
      <c r="CEB291" s="376"/>
      <c r="CEC291" s="376"/>
      <c r="CED291" s="376"/>
      <c r="CEE291" s="376"/>
      <c r="CEF291" s="376"/>
      <c r="CEG291" s="377"/>
      <c r="CEH291" s="377"/>
      <c r="CEI291" s="376"/>
      <c r="CEJ291" s="376"/>
      <c r="CEK291" s="377"/>
      <c r="CEL291" s="377"/>
      <c r="CEM291" s="376"/>
      <c r="CEN291" s="376"/>
      <c r="CEO291" s="376"/>
      <c r="CEP291" s="376"/>
      <c r="CEQ291" s="376"/>
      <c r="CER291" s="370"/>
      <c r="CES291" s="396"/>
      <c r="CET291" s="376"/>
      <c r="CEU291" s="376"/>
      <c r="CEV291" s="376"/>
      <c r="CEW291" s="376"/>
      <c r="CEX291" s="376"/>
      <c r="CEY291" s="376"/>
      <c r="CEZ291" s="376"/>
      <c r="CFA291" s="375"/>
      <c r="CFB291" s="375"/>
      <c r="CFC291" s="375"/>
      <c r="CFD291" s="375"/>
      <c r="CFE291" s="375"/>
      <c r="CFF291" s="375"/>
      <c r="CFG291" s="375"/>
      <c r="CFH291" s="375"/>
      <c r="CFI291" s="375"/>
      <c r="CFJ291" s="375"/>
      <c r="CFK291" s="375"/>
      <c r="CFL291" s="375"/>
      <c r="CFM291" s="375"/>
      <c r="CFN291" s="375"/>
      <c r="CFO291" s="375"/>
      <c r="CFP291" s="375"/>
      <c r="CFQ291" s="375"/>
      <c r="CFR291" s="375"/>
      <c r="CFS291" s="375"/>
      <c r="CFT291" s="375"/>
      <c r="CFU291" s="375"/>
      <c r="CFV291" s="375"/>
      <c r="CFW291" s="375"/>
      <c r="CFX291" s="375"/>
      <c r="CFY291" s="375"/>
      <c r="CFZ291" s="375"/>
      <c r="CGA291" s="375"/>
      <c r="CGB291" s="375"/>
      <c r="CGC291" s="375"/>
      <c r="CGD291" s="375"/>
      <c r="CGE291" s="375"/>
      <c r="CGF291" s="375"/>
      <c r="CGG291" s="375"/>
      <c r="CGH291" s="375"/>
      <c r="CGI291" s="375"/>
      <c r="CGJ291" s="375"/>
      <c r="CGK291" s="375"/>
      <c r="CGL291" s="375"/>
      <c r="CGM291" s="375"/>
      <c r="CGN291" s="375"/>
      <c r="CGO291" s="375"/>
      <c r="CGP291" s="375"/>
      <c r="CGQ291" s="375"/>
      <c r="CGR291" s="375"/>
      <c r="CGS291" s="376"/>
      <c r="CGT291" s="376"/>
      <c r="CGU291" s="376"/>
      <c r="CGV291" s="376"/>
      <c r="CGW291" s="376"/>
      <c r="CGX291" s="376"/>
      <c r="CGY291" s="376"/>
      <c r="CGZ291" s="376"/>
      <c r="CHA291" s="376"/>
      <c r="CHB291" s="376"/>
      <c r="CHC291" s="376"/>
      <c r="CHD291" s="376"/>
      <c r="CHE291" s="376"/>
      <c r="CHF291" s="376"/>
      <c r="CHG291" s="376"/>
      <c r="CHH291" s="376"/>
      <c r="CHI291" s="376"/>
      <c r="CHJ291" s="376"/>
      <c r="CHK291" s="376"/>
      <c r="CHL291" s="376"/>
      <c r="CHM291" s="376"/>
      <c r="CHN291" s="376"/>
      <c r="CHO291" s="376"/>
      <c r="CHP291" s="376"/>
      <c r="CHQ291" s="377"/>
      <c r="CHR291" s="377"/>
      <c r="CHS291" s="377"/>
      <c r="CHT291" s="377"/>
      <c r="CHU291" s="377"/>
      <c r="CHV291" s="376"/>
      <c r="CHW291" s="376"/>
      <c r="CHX291" s="377"/>
      <c r="CHY291" s="377"/>
      <c r="CHZ291" s="376"/>
      <c r="CIA291" s="376"/>
      <c r="CIB291" s="377"/>
      <c r="CIC291" s="377"/>
      <c r="CID291" s="376"/>
      <c r="CIE291" s="376"/>
      <c r="CIF291" s="376"/>
      <c r="CIG291" s="376"/>
      <c r="CIH291" s="376"/>
      <c r="CII291" s="376"/>
      <c r="CIJ291" s="376"/>
      <c r="CIK291" s="377"/>
      <c r="CIL291" s="377"/>
      <c r="CIM291" s="376"/>
      <c r="CIN291" s="376"/>
      <c r="CIO291" s="377"/>
      <c r="CIP291" s="377"/>
      <c r="CIQ291" s="376"/>
      <c r="CIR291" s="376"/>
      <c r="CIS291" s="376"/>
      <c r="CIT291" s="376"/>
      <c r="CIU291" s="376"/>
      <c r="CIV291" s="370"/>
      <c r="CIW291" s="396"/>
      <c r="CIX291" s="376"/>
      <c r="CIY291" s="376"/>
      <c r="CIZ291" s="376"/>
      <c r="CJA291" s="376"/>
      <c r="CJB291" s="376"/>
      <c r="CJC291" s="376"/>
      <c r="CJD291" s="376"/>
      <c r="CJE291" s="375"/>
      <c r="CJF291" s="375"/>
      <c r="CJG291" s="375"/>
      <c r="CJH291" s="375"/>
      <c r="CJI291" s="375"/>
      <c r="CJJ291" s="375"/>
      <c r="CJK291" s="375"/>
      <c r="CJL291" s="375"/>
      <c r="CJM291" s="375"/>
      <c r="CJN291" s="375"/>
      <c r="CJO291" s="375"/>
      <c r="CJP291" s="375"/>
      <c r="CJQ291" s="375"/>
      <c r="CJR291" s="375"/>
      <c r="CJS291" s="375"/>
      <c r="CJT291" s="375"/>
      <c r="CJU291" s="375"/>
      <c r="CJV291" s="375"/>
      <c r="CJW291" s="375"/>
      <c r="CJX291" s="375"/>
      <c r="CJY291" s="375"/>
      <c r="CJZ291" s="375"/>
      <c r="CKA291" s="375"/>
      <c r="CKB291" s="375"/>
      <c r="CKC291" s="375"/>
      <c r="CKD291" s="375"/>
      <c r="CKE291" s="375"/>
      <c r="CKF291" s="375"/>
      <c r="CKG291" s="375"/>
      <c r="CKH291" s="375"/>
      <c r="CKI291" s="375"/>
      <c r="CKJ291" s="375"/>
      <c r="CKK291" s="375"/>
      <c r="CKL291" s="375"/>
      <c r="CKM291" s="375"/>
      <c r="CKN291" s="375"/>
      <c r="CKO291" s="375"/>
      <c r="CKP291" s="375"/>
      <c r="CKQ291" s="375"/>
      <c r="CKR291" s="375"/>
      <c r="CKS291" s="375"/>
      <c r="CKT291" s="375"/>
      <c r="CKU291" s="375"/>
      <c r="CKV291" s="375"/>
      <c r="CKW291" s="376"/>
      <c r="CKX291" s="376"/>
      <c r="CKY291" s="376"/>
      <c r="CKZ291" s="376"/>
      <c r="CLA291" s="376"/>
      <c r="CLB291" s="376"/>
      <c r="CLC291" s="376"/>
      <c r="CLD291" s="376"/>
      <c r="CLE291" s="376"/>
      <c r="CLF291" s="376"/>
      <c r="CLG291" s="376"/>
      <c r="CLH291" s="376"/>
      <c r="CLI291" s="376"/>
      <c r="CLJ291" s="376"/>
      <c r="CLK291" s="376"/>
      <c r="CLL291" s="376"/>
      <c r="CLM291" s="376"/>
      <c r="CLN291" s="376"/>
      <c r="CLO291" s="376"/>
      <c r="CLP291" s="376"/>
      <c r="CLQ291" s="376"/>
      <c r="CLR291" s="376"/>
      <c r="CLS291" s="376"/>
      <c r="CLT291" s="376"/>
      <c r="CLU291" s="377"/>
      <c r="CLV291" s="377"/>
      <c r="CLW291" s="377"/>
      <c r="CLX291" s="377"/>
      <c r="CLY291" s="377"/>
      <c r="CLZ291" s="376"/>
      <c r="CMA291" s="376"/>
      <c r="CMB291" s="377"/>
      <c r="CMC291" s="377"/>
      <c r="CMD291" s="376"/>
      <c r="CME291" s="376"/>
      <c r="CMF291" s="377"/>
      <c r="CMG291" s="377"/>
      <c r="CMH291" s="376"/>
      <c r="CMI291" s="376"/>
      <c r="CMJ291" s="376"/>
      <c r="CMK291" s="376"/>
      <c r="CML291" s="376"/>
      <c r="CMM291" s="376"/>
      <c r="CMN291" s="376"/>
      <c r="CMO291" s="377"/>
      <c r="CMP291" s="377"/>
      <c r="CMQ291" s="376"/>
      <c r="CMR291" s="376"/>
      <c r="CMS291" s="377"/>
      <c r="CMT291" s="377"/>
      <c r="CMU291" s="376"/>
      <c r="CMV291" s="376"/>
      <c r="CMW291" s="376"/>
      <c r="CMX291" s="376"/>
      <c r="CMY291" s="376"/>
      <c r="CMZ291" s="370"/>
      <c r="CNA291" s="396"/>
      <c r="CNB291" s="376"/>
      <c r="CNC291" s="376"/>
      <c r="CND291" s="376"/>
      <c r="CNE291" s="376"/>
      <c r="CNF291" s="376"/>
      <c r="CNG291" s="376"/>
      <c r="CNH291" s="376"/>
      <c r="CNI291" s="375"/>
      <c r="CNJ291" s="375"/>
      <c r="CNK291" s="375"/>
      <c r="CNL291" s="375"/>
      <c r="CNM291" s="375"/>
      <c r="CNN291" s="375"/>
      <c r="CNO291" s="375"/>
      <c r="CNP291" s="375"/>
      <c r="CNQ291" s="375"/>
      <c r="CNR291" s="375"/>
      <c r="CNS291" s="375"/>
      <c r="CNT291" s="375"/>
      <c r="CNU291" s="375"/>
      <c r="CNV291" s="375"/>
      <c r="CNW291" s="375"/>
      <c r="CNX291" s="375"/>
      <c r="CNY291" s="375"/>
      <c r="CNZ291" s="375"/>
      <c r="COA291" s="375"/>
      <c r="COB291" s="375"/>
      <c r="COC291" s="375"/>
      <c r="COD291" s="375"/>
      <c r="COE291" s="375"/>
      <c r="COF291" s="375"/>
      <c r="COG291" s="375"/>
      <c r="COH291" s="375"/>
      <c r="COI291" s="375"/>
      <c r="COJ291" s="375"/>
      <c r="COK291" s="375"/>
      <c r="COL291" s="375"/>
      <c r="COM291" s="375"/>
      <c r="CON291" s="375"/>
      <c r="COO291" s="375"/>
      <c r="COP291" s="375"/>
      <c r="COQ291" s="375"/>
      <c r="COR291" s="375"/>
      <c r="COS291" s="375"/>
      <c r="COT291" s="375"/>
      <c r="COU291" s="375"/>
      <c r="COV291" s="375"/>
      <c r="COW291" s="375"/>
      <c r="COX291" s="375"/>
      <c r="COY291" s="375"/>
      <c r="COZ291" s="375"/>
      <c r="CPA291" s="376"/>
      <c r="CPB291" s="376"/>
      <c r="CPC291" s="376"/>
      <c r="CPD291" s="376"/>
      <c r="CPE291" s="376"/>
      <c r="CPF291" s="376"/>
      <c r="CPG291" s="376"/>
      <c r="CPH291" s="376"/>
      <c r="CPI291" s="376"/>
      <c r="CPJ291" s="376"/>
      <c r="CPK291" s="376"/>
      <c r="CPL291" s="376"/>
      <c r="CPM291" s="376"/>
      <c r="CPN291" s="376"/>
      <c r="CPO291" s="376"/>
      <c r="CPP291" s="376"/>
      <c r="CPQ291" s="376"/>
      <c r="CPR291" s="376"/>
      <c r="CPS291" s="376"/>
      <c r="CPT291" s="376"/>
      <c r="CPU291" s="376"/>
      <c r="CPV291" s="376"/>
      <c r="CPW291" s="376"/>
      <c r="CPX291" s="376"/>
      <c r="CPY291" s="377"/>
      <c r="CPZ291" s="377"/>
      <c r="CQA291" s="377"/>
      <c r="CQB291" s="377"/>
      <c r="CQC291" s="377"/>
      <c r="CQD291" s="376"/>
      <c r="CQE291" s="376"/>
      <c r="CQF291" s="377"/>
      <c r="CQG291" s="377"/>
      <c r="CQH291" s="376"/>
      <c r="CQI291" s="376"/>
      <c r="CQJ291" s="377"/>
      <c r="CQK291" s="377"/>
      <c r="CQL291" s="376"/>
      <c r="CQM291" s="376"/>
      <c r="CQN291" s="376"/>
      <c r="CQO291" s="376"/>
      <c r="CQP291" s="376"/>
      <c r="CQQ291" s="376"/>
      <c r="CQR291" s="376"/>
      <c r="CQS291" s="377"/>
      <c r="CQT291" s="377"/>
      <c r="CQU291" s="376"/>
      <c r="CQV291" s="376"/>
      <c r="CQW291" s="377"/>
      <c r="CQX291" s="377"/>
      <c r="CQY291" s="376"/>
      <c r="CQZ291" s="376"/>
      <c r="CRA291" s="376"/>
      <c r="CRB291" s="376"/>
      <c r="CRC291" s="376"/>
      <c r="CRD291" s="370"/>
      <c r="CRE291" s="396"/>
      <c r="CRF291" s="376"/>
      <c r="CRG291" s="376"/>
      <c r="CRH291" s="376"/>
      <c r="CRI291" s="376"/>
      <c r="CRJ291" s="376"/>
      <c r="CRK291" s="376"/>
      <c r="CRL291" s="376"/>
      <c r="CRM291" s="375"/>
      <c r="CRN291" s="375"/>
      <c r="CRO291" s="375"/>
      <c r="CRP291" s="375"/>
      <c r="CRQ291" s="375"/>
      <c r="CRR291" s="375"/>
      <c r="CRS291" s="375"/>
      <c r="CRT291" s="375"/>
      <c r="CRU291" s="375"/>
      <c r="CRV291" s="375"/>
      <c r="CRW291" s="375"/>
      <c r="CRX291" s="375"/>
      <c r="CRY291" s="375"/>
      <c r="CRZ291" s="375"/>
      <c r="CSA291" s="375"/>
      <c r="CSB291" s="375"/>
      <c r="CSC291" s="375"/>
      <c r="CSD291" s="375"/>
      <c r="CSE291" s="375"/>
      <c r="CSF291" s="375"/>
      <c r="CSG291" s="375"/>
      <c r="CSH291" s="375"/>
      <c r="CSI291" s="375"/>
      <c r="CSJ291" s="375"/>
      <c r="CSK291" s="375"/>
      <c r="CSL291" s="375"/>
      <c r="CSM291" s="375"/>
      <c r="CSN291" s="375"/>
      <c r="CSO291" s="375"/>
      <c r="CSP291" s="375"/>
      <c r="CSQ291" s="375"/>
      <c r="CSR291" s="375"/>
      <c r="CSS291" s="375"/>
      <c r="CST291" s="375"/>
      <c r="CSU291" s="375"/>
      <c r="CSV291" s="375"/>
      <c r="CSW291" s="375"/>
      <c r="CSX291" s="375"/>
      <c r="CSY291" s="375"/>
      <c r="CSZ291" s="375"/>
      <c r="CTA291" s="375"/>
      <c r="CTB291" s="375"/>
      <c r="CTC291" s="375"/>
      <c r="CTD291" s="375"/>
      <c r="CTE291" s="376"/>
      <c r="CTF291" s="376"/>
      <c r="CTG291" s="376"/>
      <c r="CTH291" s="376"/>
      <c r="CTI291" s="376"/>
      <c r="CTJ291" s="376"/>
      <c r="CTK291" s="376"/>
      <c r="CTL291" s="376"/>
      <c r="CTM291" s="376"/>
      <c r="CTN291" s="376"/>
      <c r="CTO291" s="376"/>
      <c r="CTP291" s="376"/>
      <c r="CTQ291" s="376"/>
      <c r="CTR291" s="376"/>
      <c r="CTS291" s="376"/>
      <c r="CTT291" s="376"/>
      <c r="CTU291" s="376"/>
      <c r="CTV291" s="376"/>
      <c r="CTW291" s="376"/>
      <c r="CTX291" s="376"/>
      <c r="CTY291" s="376"/>
      <c r="CTZ291" s="376"/>
      <c r="CUA291" s="376"/>
      <c r="CUB291" s="376"/>
      <c r="CUC291" s="377"/>
      <c r="CUD291" s="377"/>
      <c r="CUE291" s="377"/>
      <c r="CUF291" s="377"/>
      <c r="CUG291" s="377"/>
      <c r="CUH291" s="376"/>
      <c r="CUI291" s="376"/>
      <c r="CUJ291" s="377"/>
      <c r="CUK291" s="377"/>
      <c r="CUL291" s="376"/>
      <c r="CUM291" s="376"/>
      <c r="CUN291" s="377"/>
      <c r="CUO291" s="377"/>
      <c r="CUP291" s="376"/>
      <c r="CUQ291" s="376"/>
      <c r="CUR291" s="376"/>
      <c r="CUS291" s="376"/>
      <c r="CUT291" s="376"/>
      <c r="CUU291" s="376"/>
      <c r="CUV291" s="376"/>
      <c r="CUW291" s="377"/>
      <c r="CUX291" s="377"/>
      <c r="CUY291" s="376"/>
      <c r="CUZ291" s="376"/>
      <c r="CVA291" s="377"/>
      <c r="CVB291" s="377"/>
      <c r="CVC291" s="376"/>
      <c r="CVD291" s="376"/>
      <c r="CVE291" s="376"/>
      <c r="CVF291" s="376"/>
      <c r="CVG291" s="376"/>
      <c r="CVH291" s="370"/>
      <c r="CVI291" s="396"/>
      <c r="CVJ291" s="376"/>
      <c r="CVK291" s="376"/>
      <c r="CVL291" s="376"/>
      <c r="CVM291" s="376"/>
      <c r="CVN291" s="376"/>
      <c r="CVO291" s="376"/>
      <c r="CVP291" s="376"/>
      <c r="CVQ291" s="375"/>
      <c r="CVR291" s="375"/>
      <c r="CVS291" s="375"/>
      <c r="CVT291" s="375"/>
      <c r="CVU291" s="375"/>
      <c r="CVV291" s="375"/>
      <c r="CVW291" s="375"/>
      <c r="CVX291" s="375"/>
      <c r="CVY291" s="375"/>
      <c r="CVZ291" s="375"/>
      <c r="CWA291" s="375"/>
      <c r="CWB291" s="375"/>
      <c r="CWC291" s="375"/>
      <c r="CWD291" s="375"/>
      <c r="CWE291" s="375"/>
      <c r="CWF291" s="375"/>
      <c r="CWG291" s="375"/>
      <c r="CWH291" s="375"/>
      <c r="CWI291" s="375"/>
      <c r="CWJ291" s="375"/>
      <c r="CWK291" s="375"/>
      <c r="CWL291" s="375"/>
      <c r="CWM291" s="375"/>
      <c r="CWN291" s="375"/>
      <c r="CWO291" s="375"/>
      <c r="CWP291" s="375"/>
      <c r="CWQ291" s="375"/>
      <c r="CWR291" s="375"/>
      <c r="CWS291" s="375"/>
      <c r="CWT291" s="375"/>
      <c r="CWU291" s="375"/>
      <c r="CWV291" s="375"/>
      <c r="CWW291" s="375"/>
      <c r="CWX291" s="375"/>
      <c r="CWY291" s="375"/>
      <c r="CWZ291" s="375"/>
      <c r="CXA291" s="375"/>
      <c r="CXB291" s="375"/>
      <c r="CXC291" s="375"/>
      <c r="CXD291" s="375"/>
      <c r="CXE291" s="375"/>
      <c r="CXF291" s="375"/>
      <c r="CXG291" s="375"/>
      <c r="CXH291" s="375"/>
      <c r="CXI291" s="376"/>
      <c r="CXJ291" s="376"/>
      <c r="CXK291" s="376"/>
      <c r="CXL291" s="376"/>
      <c r="CXM291" s="376"/>
      <c r="CXN291" s="376"/>
      <c r="CXO291" s="376"/>
      <c r="CXP291" s="376"/>
      <c r="CXQ291" s="376"/>
      <c r="CXR291" s="376"/>
      <c r="CXS291" s="376"/>
      <c r="CXT291" s="376"/>
      <c r="CXU291" s="376"/>
      <c r="CXV291" s="376"/>
      <c r="CXW291" s="376"/>
      <c r="CXX291" s="376"/>
      <c r="CXY291" s="376"/>
      <c r="CXZ291" s="376"/>
      <c r="CYA291" s="376"/>
      <c r="CYB291" s="376"/>
      <c r="CYC291" s="376"/>
      <c r="CYD291" s="376"/>
      <c r="CYE291" s="376"/>
      <c r="CYF291" s="376"/>
      <c r="CYG291" s="377"/>
      <c r="CYH291" s="377"/>
      <c r="CYI291" s="377"/>
      <c r="CYJ291" s="377"/>
      <c r="CYK291" s="377"/>
      <c r="CYL291" s="376"/>
      <c r="CYM291" s="376"/>
      <c r="CYN291" s="377"/>
      <c r="CYO291" s="377"/>
      <c r="CYP291" s="376"/>
      <c r="CYQ291" s="376"/>
      <c r="CYR291" s="377"/>
      <c r="CYS291" s="377"/>
      <c r="CYT291" s="376"/>
      <c r="CYU291" s="376"/>
      <c r="CYV291" s="376"/>
      <c r="CYW291" s="376"/>
      <c r="CYX291" s="376"/>
      <c r="CYY291" s="376"/>
      <c r="CYZ291" s="376"/>
      <c r="CZA291" s="377"/>
      <c r="CZB291" s="377"/>
      <c r="CZC291" s="376"/>
      <c r="CZD291" s="376"/>
      <c r="CZE291" s="377"/>
      <c r="CZF291" s="377"/>
      <c r="CZG291" s="376"/>
      <c r="CZH291" s="376"/>
      <c r="CZI291" s="376"/>
      <c r="CZJ291" s="376"/>
      <c r="CZK291" s="376"/>
      <c r="CZL291" s="370"/>
      <c r="CZM291" s="396"/>
      <c r="CZN291" s="376"/>
      <c r="CZO291" s="376"/>
      <c r="CZP291" s="376"/>
      <c r="CZQ291" s="376"/>
      <c r="CZR291" s="376"/>
      <c r="CZS291" s="376"/>
      <c r="CZT291" s="376"/>
      <c r="CZU291" s="375"/>
      <c r="CZV291" s="375"/>
      <c r="CZW291" s="375"/>
      <c r="CZX291" s="375"/>
      <c r="CZY291" s="375"/>
      <c r="CZZ291" s="375"/>
      <c r="DAA291" s="375"/>
      <c r="DAB291" s="375"/>
      <c r="DAC291" s="375"/>
      <c r="DAD291" s="375"/>
      <c r="DAE291" s="375"/>
      <c r="DAF291" s="375"/>
      <c r="DAG291" s="375"/>
      <c r="DAH291" s="375"/>
      <c r="DAI291" s="375"/>
      <c r="DAJ291" s="375"/>
      <c r="DAK291" s="375"/>
      <c r="DAL291" s="375"/>
      <c r="DAM291" s="375"/>
      <c r="DAN291" s="375"/>
      <c r="DAO291" s="375"/>
      <c r="DAP291" s="375"/>
      <c r="DAQ291" s="375"/>
      <c r="DAR291" s="375"/>
      <c r="DAS291" s="375"/>
      <c r="DAT291" s="375"/>
      <c r="DAU291" s="375"/>
      <c r="DAV291" s="375"/>
      <c r="DAW291" s="375"/>
      <c r="DAX291" s="375"/>
      <c r="DAY291" s="375"/>
      <c r="DAZ291" s="375"/>
      <c r="DBA291" s="375"/>
      <c r="DBB291" s="375"/>
      <c r="DBC291" s="375"/>
      <c r="DBD291" s="375"/>
      <c r="DBE291" s="375"/>
      <c r="DBF291" s="375"/>
      <c r="DBG291" s="375"/>
      <c r="DBH291" s="375"/>
      <c r="DBI291" s="375"/>
      <c r="DBJ291" s="375"/>
      <c r="DBK291" s="375"/>
      <c r="DBL291" s="375"/>
      <c r="DBM291" s="376"/>
      <c r="DBN291" s="376"/>
      <c r="DBO291" s="376"/>
      <c r="DBP291" s="376"/>
      <c r="DBQ291" s="376"/>
      <c r="DBR291" s="376"/>
      <c r="DBS291" s="376"/>
      <c r="DBT291" s="376"/>
      <c r="DBU291" s="376"/>
      <c r="DBV291" s="376"/>
      <c r="DBW291" s="376"/>
      <c r="DBX291" s="376"/>
      <c r="DBY291" s="376"/>
      <c r="DBZ291" s="376"/>
      <c r="DCA291" s="376"/>
      <c r="DCB291" s="376"/>
      <c r="DCC291" s="376"/>
      <c r="DCD291" s="376"/>
      <c r="DCE291" s="376"/>
      <c r="DCF291" s="376"/>
      <c r="DCG291" s="376"/>
      <c r="DCH291" s="376"/>
      <c r="DCI291" s="376"/>
      <c r="DCJ291" s="376"/>
      <c r="DCK291" s="377"/>
      <c r="DCL291" s="377"/>
      <c r="DCM291" s="377"/>
      <c r="DCN291" s="377"/>
      <c r="DCO291" s="377"/>
      <c r="DCP291" s="376"/>
      <c r="DCQ291" s="376"/>
      <c r="DCR291" s="377"/>
      <c r="DCS291" s="377"/>
      <c r="DCT291" s="376"/>
      <c r="DCU291" s="376"/>
      <c r="DCV291" s="377"/>
      <c r="DCW291" s="377"/>
      <c r="DCX291" s="376"/>
      <c r="DCY291" s="376"/>
      <c r="DCZ291" s="376"/>
      <c r="DDA291" s="376"/>
      <c r="DDB291" s="376"/>
      <c r="DDC291" s="376"/>
      <c r="DDD291" s="376"/>
      <c r="DDE291" s="377"/>
      <c r="DDF291" s="377"/>
      <c r="DDG291" s="376"/>
      <c r="DDH291" s="376"/>
      <c r="DDI291" s="377"/>
      <c r="DDJ291" s="377"/>
      <c r="DDK291" s="376"/>
      <c r="DDL291" s="376"/>
      <c r="DDM291" s="376"/>
      <c r="DDN291" s="376"/>
      <c r="DDO291" s="376"/>
      <c r="DDP291" s="370"/>
      <c r="DDQ291" s="396"/>
      <c r="DDR291" s="376"/>
      <c r="DDS291" s="376"/>
      <c r="DDT291" s="376"/>
      <c r="DDU291" s="376"/>
      <c r="DDV291" s="376"/>
      <c r="DDW291" s="376"/>
      <c r="DDX291" s="376"/>
      <c r="DDY291" s="375"/>
      <c r="DDZ291" s="375"/>
      <c r="DEA291" s="375"/>
      <c r="DEB291" s="375"/>
      <c r="DEC291" s="375"/>
      <c r="DED291" s="375"/>
      <c r="DEE291" s="375"/>
      <c r="DEF291" s="375"/>
      <c r="DEG291" s="375"/>
      <c r="DEH291" s="375"/>
      <c r="DEI291" s="375"/>
      <c r="DEJ291" s="375"/>
      <c r="DEK291" s="375"/>
      <c r="DEL291" s="375"/>
      <c r="DEM291" s="375"/>
      <c r="DEN291" s="375"/>
      <c r="DEO291" s="375"/>
      <c r="DEP291" s="375"/>
      <c r="DEQ291" s="375"/>
      <c r="DER291" s="375"/>
      <c r="DES291" s="375"/>
      <c r="DET291" s="375"/>
      <c r="DEU291" s="375"/>
      <c r="DEV291" s="375"/>
      <c r="DEW291" s="375"/>
      <c r="DEX291" s="375"/>
      <c r="DEY291" s="375"/>
      <c r="DEZ291" s="375"/>
      <c r="DFA291" s="375"/>
      <c r="DFB291" s="375"/>
      <c r="DFC291" s="375"/>
      <c r="DFD291" s="375"/>
      <c r="DFE291" s="375"/>
      <c r="DFF291" s="375"/>
      <c r="DFG291" s="375"/>
      <c r="DFH291" s="375"/>
      <c r="DFI291" s="375"/>
      <c r="DFJ291" s="375"/>
      <c r="DFK291" s="375"/>
      <c r="DFL291" s="375"/>
      <c r="DFM291" s="375"/>
      <c r="DFN291" s="375"/>
      <c r="DFO291" s="375"/>
      <c r="DFP291" s="375"/>
      <c r="DFQ291" s="376"/>
      <c r="DFR291" s="376"/>
      <c r="DFS291" s="376"/>
      <c r="DFT291" s="376"/>
      <c r="DFU291" s="376"/>
      <c r="DFV291" s="376"/>
      <c r="DFW291" s="376"/>
      <c r="DFX291" s="376"/>
      <c r="DFY291" s="376"/>
      <c r="DFZ291" s="376"/>
      <c r="DGA291" s="376"/>
      <c r="DGB291" s="376"/>
      <c r="DGC291" s="376"/>
      <c r="DGD291" s="376"/>
      <c r="DGE291" s="376"/>
      <c r="DGF291" s="376"/>
      <c r="DGG291" s="376"/>
      <c r="DGH291" s="376"/>
      <c r="DGI291" s="376"/>
      <c r="DGJ291" s="376"/>
      <c r="DGK291" s="376"/>
      <c r="DGL291" s="376"/>
      <c r="DGM291" s="376"/>
      <c r="DGN291" s="376"/>
      <c r="DGO291" s="377"/>
      <c r="DGP291" s="377"/>
      <c r="DGQ291" s="377"/>
      <c r="DGR291" s="377"/>
      <c r="DGS291" s="377"/>
      <c r="DGT291" s="376"/>
      <c r="DGU291" s="376"/>
      <c r="DGV291" s="377"/>
      <c r="DGW291" s="377"/>
      <c r="DGX291" s="376"/>
      <c r="DGY291" s="376"/>
      <c r="DGZ291" s="377"/>
      <c r="DHA291" s="377"/>
      <c r="DHB291" s="376"/>
      <c r="DHC291" s="376"/>
      <c r="DHD291" s="376"/>
      <c r="DHE291" s="376"/>
      <c r="DHF291" s="376"/>
      <c r="DHG291" s="376"/>
      <c r="DHH291" s="376"/>
      <c r="DHI291" s="377"/>
      <c r="DHJ291" s="377"/>
      <c r="DHK291" s="376"/>
      <c r="DHL291" s="376"/>
      <c r="DHM291" s="377"/>
      <c r="DHN291" s="377"/>
      <c r="DHO291" s="376"/>
      <c r="DHP291" s="376"/>
      <c r="DHQ291" s="376"/>
      <c r="DHR291" s="376"/>
      <c r="DHS291" s="376"/>
      <c r="DHT291" s="370"/>
      <c r="DHU291" s="396"/>
      <c r="DHV291" s="376"/>
      <c r="DHW291" s="376"/>
      <c r="DHX291" s="376"/>
      <c r="DHY291" s="376"/>
      <c r="DHZ291" s="376"/>
      <c r="DIA291" s="376"/>
      <c r="DIB291" s="376"/>
      <c r="DIC291" s="375"/>
      <c r="DID291" s="375"/>
      <c r="DIE291" s="375"/>
      <c r="DIF291" s="375"/>
      <c r="DIG291" s="375"/>
      <c r="DIH291" s="375"/>
      <c r="DII291" s="375"/>
      <c r="DIJ291" s="375"/>
      <c r="DIK291" s="375"/>
      <c r="DIL291" s="375"/>
      <c r="DIM291" s="375"/>
      <c r="DIN291" s="375"/>
      <c r="DIO291" s="375"/>
      <c r="DIP291" s="375"/>
      <c r="DIQ291" s="375"/>
      <c r="DIR291" s="375"/>
      <c r="DIS291" s="375"/>
      <c r="DIT291" s="375"/>
      <c r="DIU291" s="375"/>
      <c r="DIV291" s="375"/>
      <c r="DIW291" s="375"/>
      <c r="DIX291" s="375"/>
      <c r="DIY291" s="375"/>
      <c r="DIZ291" s="375"/>
      <c r="DJA291" s="375"/>
      <c r="DJB291" s="375"/>
      <c r="DJC291" s="375"/>
      <c r="DJD291" s="375"/>
      <c r="DJE291" s="375"/>
      <c r="DJF291" s="375"/>
      <c r="DJG291" s="375"/>
      <c r="DJH291" s="375"/>
      <c r="DJI291" s="375"/>
      <c r="DJJ291" s="375"/>
      <c r="DJK291" s="375"/>
      <c r="DJL291" s="375"/>
      <c r="DJM291" s="375"/>
      <c r="DJN291" s="375"/>
      <c r="DJO291" s="375"/>
      <c r="DJP291" s="375"/>
      <c r="DJQ291" s="375"/>
      <c r="DJR291" s="375"/>
      <c r="DJS291" s="375"/>
      <c r="DJT291" s="375"/>
      <c r="DJU291" s="376"/>
      <c r="DJV291" s="376"/>
      <c r="DJW291" s="376"/>
      <c r="DJX291" s="376"/>
      <c r="DJY291" s="376"/>
      <c r="DJZ291" s="376"/>
      <c r="DKA291" s="376"/>
      <c r="DKB291" s="376"/>
      <c r="DKC291" s="376"/>
      <c r="DKD291" s="376"/>
      <c r="DKE291" s="376"/>
      <c r="DKF291" s="376"/>
      <c r="DKG291" s="376"/>
      <c r="DKH291" s="376"/>
      <c r="DKI291" s="376"/>
      <c r="DKJ291" s="376"/>
      <c r="DKK291" s="376"/>
      <c r="DKL291" s="376"/>
      <c r="DKM291" s="376"/>
      <c r="DKN291" s="376"/>
      <c r="DKO291" s="376"/>
      <c r="DKP291" s="376"/>
      <c r="DKQ291" s="376"/>
      <c r="DKR291" s="376"/>
      <c r="DKS291" s="377"/>
      <c r="DKT291" s="377"/>
      <c r="DKU291" s="377"/>
      <c r="DKV291" s="377"/>
      <c r="DKW291" s="377"/>
      <c r="DKX291" s="376"/>
      <c r="DKY291" s="376"/>
      <c r="DKZ291" s="377"/>
      <c r="DLA291" s="377"/>
      <c r="DLB291" s="376"/>
      <c r="DLC291" s="376"/>
      <c r="DLD291" s="377"/>
      <c r="DLE291" s="377"/>
      <c r="DLF291" s="376"/>
      <c r="DLG291" s="376"/>
      <c r="DLH291" s="376"/>
      <c r="DLI291" s="376"/>
      <c r="DLJ291" s="376"/>
      <c r="DLK291" s="376"/>
      <c r="DLL291" s="376"/>
      <c r="DLM291" s="377"/>
      <c r="DLN291" s="377"/>
      <c r="DLO291" s="376"/>
      <c r="DLP291" s="376"/>
      <c r="DLQ291" s="377"/>
      <c r="DLR291" s="377"/>
      <c r="DLS291" s="376"/>
      <c r="DLT291" s="376"/>
      <c r="DLU291" s="376"/>
      <c r="DLV291" s="376"/>
      <c r="DLW291" s="376"/>
      <c r="DLX291" s="370"/>
      <c r="DLY291" s="396"/>
      <c r="DLZ291" s="376"/>
      <c r="DMA291" s="376"/>
      <c r="DMB291" s="376"/>
      <c r="DMC291" s="376"/>
      <c r="DMD291" s="376"/>
      <c r="DME291" s="376"/>
      <c r="DMF291" s="376"/>
      <c r="DMG291" s="375"/>
      <c r="DMH291" s="375"/>
      <c r="DMI291" s="375"/>
      <c r="DMJ291" s="375"/>
      <c r="DMK291" s="375"/>
      <c r="DML291" s="375"/>
      <c r="DMM291" s="375"/>
      <c r="DMN291" s="375"/>
      <c r="DMO291" s="375"/>
      <c r="DMP291" s="375"/>
      <c r="DMQ291" s="375"/>
      <c r="DMR291" s="375"/>
      <c r="DMS291" s="375"/>
      <c r="DMT291" s="375"/>
      <c r="DMU291" s="375"/>
      <c r="DMV291" s="375"/>
      <c r="DMW291" s="375"/>
      <c r="DMX291" s="375"/>
      <c r="DMY291" s="375"/>
      <c r="DMZ291" s="375"/>
      <c r="DNA291" s="375"/>
      <c r="DNB291" s="375"/>
      <c r="DNC291" s="375"/>
      <c r="DND291" s="375"/>
      <c r="DNE291" s="375"/>
      <c r="DNF291" s="375"/>
      <c r="DNG291" s="375"/>
      <c r="DNH291" s="375"/>
      <c r="DNI291" s="375"/>
      <c r="DNJ291" s="375"/>
      <c r="DNK291" s="375"/>
      <c r="DNL291" s="375"/>
      <c r="DNM291" s="375"/>
      <c r="DNN291" s="375"/>
      <c r="DNO291" s="375"/>
      <c r="DNP291" s="375"/>
      <c r="DNQ291" s="375"/>
      <c r="DNR291" s="375"/>
      <c r="DNS291" s="375"/>
      <c r="DNT291" s="375"/>
      <c r="DNU291" s="375"/>
      <c r="DNV291" s="375"/>
      <c r="DNW291" s="375"/>
      <c r="DNX291" s="375"/>
      <c r="DNY291" s="376"/>
      <c r="DNZ291" s="376"/>
      <c r="DOA291" s="376"/>
      <c r="DOB291" s="376"/>
      <c r="DOC291" s="376"/>
      <c r="DOD291" s="376"/>
      <c r="DOE291" s="376"/>
      <c r="DOF291" s="376"/>
      <c r="DOG291" s="376"/>
      <c r="DOH291" s="376"/>
      <c r="DOI291" s="376"/>
      <c r="DOJ291" s="376"/>
      <c r="DOK291" s="376"/>
      <c r="DOL291" s="376"/>
      <c r="DOM291" s="376"/>
      <c r="DON291" s="376"/>
      <c r="DOO291" s="376"/>
      <c r="DOP291" s="376"/>
      <c r="DOQ291" s="376"/>
      <c r="DOR291" s="376"/>
      <c r="DOS291" s="376"/>
      <c r="DOT291" s="376"/>
      <c r="DOU291" s="376"/>
      <c r="DOV291" s="376"/>
      <c r="DOW291" s="377"/>
      <c r="DOX291" s="377"/>
      <c r="DOY291" s="377"/>
      <c r="DOZ291" s="377"/>
      <c r="DPA291" s="377"/>
      <c r="DPB291" s="376"/>
      <c r="DPC291" s="376"/>
      <c r="DPD291" s="377"/>
      <c r="DPE291" s="377"/>
      <c r="DPF291" s="376"/>
      <c r="DPG291" s="376"/>
      <c r="DPH291" s="377"/>
      <c r="DPI291" s="377"/>
      <c r="DPJ291" s="376"/>
      <c r="DPK291" s="376"/>
      <c r="DPL291" s="376"/>
      <c r="DPM291" s="376"/>
      <c r="DPN291" s="376"/>
      <c r="DPO291" s="376"/>
      <c r="DPP291" s="376"/>
      <c r="DPQ291" s="377"/>
      <c r="DPR291" s="377"/>
      <c r="DPS291" s="376"/>
      <c r="DPT291" s="376"/>
      <c r="DPU291" s="377"/>
      <c r="DPV291" s="377"/>
      <c r="DPW291" s="376"/>
      <c r="DPX291" s="376"/>
      <c r="DPY291" s="376"/>
      <c r="DPZ291" s="376"/>
      <c r="DQA291" s="376"/>
      <c r="DQB291" s="370"/>
      <c r="DQC291" s="396"/>
      <c r="DQD291" s="376"/>
      <c r="DQE291" s="376"/>
      <c r="DQF291" s="376"/>
      <c r="DQG291" s="376"/>
      <c r="DQH291" s="376"/>
      <c r="DQI291" s="376"/>
      <c r="DQJ291" s="376"/>
      <c r="DQK291" s="375"/>
      <c r="DQL291" s="375"/>
      <c r="DQM291" s="375"/>
      <c r="DQN291" s="375"/>
      <c r="DQO291" s="375"/>
      <c r="DQP291" s="375"/>
      <c r="DQQ291" s="375"/>
      <c r="DQR291" s="375"/>
      <c r="DQS291" s="375"/>
      <c r="DQT291" s="375"/>
      <c r="DQU291" s="375"/>
      <c r="DQV291" s="375"/>
      <c r="DQW291" s="375"/>
      <c r="DQX291" s="375"/>
      <c r="DQY291" s="375"/>
      <c r="DQZ291" s="375"/>
      <c r="DRA291" s="375"/>
      <c r="DRB291" s="375"/>
      <c r="DRC291" s="375"/>
      <c r="DRD291" s="375"/>
      <c r="DRE291" s="375"/>
      <c r="DRF291" s="375"/>
      <c r="DRG291" s="375"/>
      <c r="DRH291" s="375"/>
      <c r="DRI291" s="375"/>
      <c r="DRJ291" s="375"/>
      <c r="DRK291" s="375"/>
      <c r="DRL291" s="375"/>
      <c r="DRM291" s="375"/>
      <c r="DRN291" s="375"/>
      <c r="DRO291" s="375"/>
      <c r="DRP291" s="375"/>
      <c r="DRQ291" s="375"/>
      <c r="DRR291" s="375"/>
      <c r="DRS291" s="375"/>
      <c r="DRT291" s="375"/>
      <c r="DRU291" s="375"/>
      <c r="DRV291" s="375"/>
      <c r="DRW291" s="375"/>
      <c r="DRX291" s="375"/>
      <c r="DRY291" s="375"/>
      <c r="DRZ291" s="375"/>
      <c r="DSA291" s="375"/>
      <c r="DSB291" s="375"/>
      <c r="DSC291" s="376"/>
      <c r="DSD291" s="376"/>
      <c r="DSE291" s="376"/>
      <c r="DSF291" s="376"/>
      <c r="DSG291" s="376"/>
      <c r="DSH291" s="376"/>
      <c r="DSI291" s="376"/>
      <c r="DSJ291" s="376"/>
      <c r="DSK291" s="376"/>
      <c r="DSL291" s="376"/>
      <c r="DSM291" s="376"/>
      <c r="DSN291" s="376"/>
      <c r="DSO291" s="376"/>
      <c r="DSP291" s="376"/>
      <c r="DSQ291" s="376"/>
      <c r="DSR291" s="376"/>
      <c r="DSS291" s="376"/>
      <c r="DST291" s="376"/>
      <c r="DSU291" s="376"/>
      <c r="DSV291" s="376"/>
      <c r="DSW291" s="376"/>
      <c r="DSX291" s="376"/>
      <c r="DSY291" s="376"/>
      <c r="DSZ291" s="376"/>
      <c r="DTA291" s="377"/>
      <c r="DTB291" s="377"/>
      <c r="DTC291" s="377"/>
      <c r="DTD291" s="377"/>
      <c r="DTE291" s="377"/>
      <c r="DTF291" s="376"/>
      <c r="DTG291" s="376"/>
      <c r="DTH291" s="377"/>
      <c r="DTI291" s="377"/>
      <c r="DTJ291" s="376"/>
      <c r="DTK291" s="376"/>
      <c r="DTL291" s="377"/>
      <c r="DTM291" s="377"/>
      <c r="DTN291" s="376"/>
      <c r="DTO291" s="376"/>
      <c r="DTP291" s="376"/>
      <c r="DTQ291" s="376"/>
      <c r="DTR291" s="376"/>
      <c r="DTS291" s="376"/>
      <c r="DTT291" s="376"/>
      <c r="DTU291" s="377"/>
      <c r="DTV291" s="377"/>
      <c r="DTW291" s="376"/>
      <c r="DTX291" s="376"/>
      <c r="DTY291" s="377"/>
      <c r="DTZ291" s="377"/>
      <c r="DUA291" s="376"/>
      <c r="DUB291" s="376"/>
      <c r="DUC291" s="376"/>
      <c r="DUD291" s="376"/>
      <c r="DUE291" s="376"/>
      <c r="DUF291" s="370"/>
      <c r="DUG291" s="396"/>
      <c r="DUH291" s="376"/>
      <c r="DUI291" s="376"/>
      <c r="DUJ291" s="376"/>
      <c r="DUK291" s="376"/>
      <c r="DUL291" s="376"/>
      <c r="DUM291" s="376"/>
      <c r="DUN291" s="376"/>
      <c r="DUO291" s="375"/>
      <c r="DUP291" s="375"/>
      <c r="DUQ291" s="375"/>
      <c r="DUR291" s="375"/>
      <c r="DUS291" s="375"/>
      <c r="DUT291" s="375"/>
      <c r="DUU291" s="375"/>
      <c r="DUV291" s="375"/>
      <c r="DUW291" s="375"/>
      <c r="DUX291" s="375"/>
      <c r="DUY291" s="375"/>
      <c r="DUZ291" s="375"/>
      <c r="DVA291" s="375"/>
      <c r="DVB291" s="375"/>
      <c r="DVC291" s="375"/>
      <c r="DVD291" s="375"/>
      <c r="DVE291" s="375"/>
      <c r="DVF291" s="375"/>
      <c r="DVG291" s="375"/>
      <c r="DVH291" s="375"/>
      <c r="DVI291" s="375"/>
      <c r="DVJ291" s="375"/>
      <c r="DVK291" s="375"/>
      <c r="DVL291" s="375"/>
      <c r="DVM291" s="375"/>
      <c r="DVN291" s="375"/>
      <c r="DVO291" s="375"/>
      <c r="DVP291" s="375"/>
      <c r="DVQ291" s="375"/>
      <c r="DVR291" s="375"/>
      <c r="DVS291" s="375"/>
      <c r="DVT291" s="375"/>
      <c r="DVU291" s="375"/>
      <c r="DVV291" s="375"/>
      <c r="DVW291" s="375"/>
      <c r="DVX291" s="375"/>
      <c r="DVY291" s="375"/>
      <c r="DVZ291" s="375"/>
      <c r="DWA291" s="375"/>
      <c r="DWB291" s="375"/>
      <c r="DWC291" s="375"/>
      <c r="DWD291" s="375"/>
      <c r="DWE291" s="375"/>
      <c r="DWF291" s="375"/>
      <c r="DWG291" s="376"/>
      <c r="DWH291" s="376"/>
      <c r="DWI291" s="376"/>
      <c r="DWJ291" s="376"/>
      <c r="DWK291" s="376"/>
      <c r="DWL291" s="376"/>
      <c r="DWM291" s="376"/>
      <c r="DWN291" s="376"/>
      <c r="DWO291" s="376"/>
      <c r="DWP291" s="376"/>
      <c r="DWQ291" s="376"/>
      <c r="DWR291" s="376"/>
      <c r="DWS291" s="376"/>
      <c r="DWT291" s="376"/>
      <c r="DWU291" s="376"/>
      <c r="DWV291" s="376"/>
      <c r="DWW291" s="376"/>
      <c r="DWX291" s="376"/>
      <c r="DWY291" s="376"/>
      <c r="DWZ291" s="376"/>
      <c r="DXA291" s="376"/>
      <c r="DXB291" s="376"/>
      <c r="DXC291" s="376"/>
      <c r="DXD291" s="376"/>
      <c r="DXE291" s="377"/>
      <c r="DXF291" s="377"/>
      <c r="DXG291" s="377"/>
      <c r="DXH291" s="377"/>
      <c r="DXI291" s="377"/>
      <c r="DXJ291" s="376"/>
      <c r="DXK291" s="376"/>
      <c r="DXL291" s="377"/>
      <c r="DXM291" s="377"/>
      <c r="DXN291" s="376"/>
      <c r="DXO291" s="376"/>
      <c r="DXP291" s="377"/>
      <c r="DXQ291" s="377"/>
      <c r="DXR291" s="376"/>
      <c r="DXS291" s="376"/>
      <c r="DXT291" s="376"/>
      <c r="DXU291" s="376"/>
      <c r="DXV291" s="376"/>
      <c r="DXW291" s="376"/>
      <c r="DXX291" s="376"/>
      <c r="DXY291" s="377"/>
      <c r="DXZ291" s="377"/>
      <c r="DYA291" s="376"/>
      <c r="DYB291" s="376"/>
      <c r="DYC291" s="377"/>
      <c r="DYD291" s="377"/>
      <c r="DYE291" s="376"/>
      <c r="DYF291" s="376"/>
      <c r="DYG291" s="376"/>
      <c r="DYH291" s="376"/>
      <c r="DYI291" s="376"/>
      <c r="DYJ291" s="370"/>
      <c r="DYK291" s="396"/>
      <c r="DYL291" s="376"/>
      <c r="DYM291" s="376"/>
      <c r="DYN291" s="376"/>
      <c r="DYO291" s="376"/>
      <c r="DYP291" s="376"/>
      <c r="DYQ291" s="376"/>
      <c r="DYR291" s="376"/>
      <c r="DYS291" s="375"/>
      <c r="DYT291" s="375"/>
      <c r="DYU291" s="375"/>
      <c r="DYV291" s="375"/>
      <c r="DYW291" s="375"/>
      <c r="DYX291" s="375"/>
      <c r="DYY291" s="375"/>
      <c r="DYZ291" s="375"/>
      <c r="DZA291" s="375"/>
      <c r="DZB291" s="375"/>
      <c r="DZC291" s="375"/>
      <c r="DZD291" s="375"/>
      <c r="DZE291" s="375"/>
      <c r="DZF291" s="375"/>
      <c r="DZG291" s="375"/>
      <c r="DZH291" s="375"/>
      <c r="DZI291" s="375"/>
      <c r="DZJ291" s="375"/>
      <c r="DZK291" s="375"/>
      <c r="DZL291" s="375"/>
      <c r="DZM291" s="375"/>
      <c r="DZN291" s="375"/>
      <c r="DZO291" s="375"/>
      <c r="DZP291" s="375"/>
      <c r="DZQ291" s="375"/>
      <c r="DZR291" s="375"/>
      <c r="DZS291" s="375"/>
      <c r="DZT291" s="375"/>
      <c r="DZU291" s="375"/>
      <c r="DZV291" s="375"/>
      <c r="DZW291" s="375"/>
      <c r="DZX291" s="375"/>
      <c r="DZY291" s="375"/>
      <c r="DZZ291" s="375"/>
      <c r="EAA291" s="375"/>
      <c r="EAB291" s="375"/>
      <c r="EAC291" s="375"/>
      <c r="EAD291" s="375"/>
      <c r="EAE291" s="375"/>
      <c r="EAF291" s="375"/>
      <c r="EAG291" s="375"/>
      <c r="EAH291" s="375"/>
      <c r="EAI291" s="375"/>
      <c r="EAJ291" s="375"/>
      <c r="EAK291" s="376"/>
      <c r="EAL291" s="376"/>
      <c r="EAM291" s="376"/>
      <c r="EAN291" s="376"/>
      <c r="EAO291" s="376"/>
      <c r="EAP291" s="376"/>
      <c r="EAQ291" s="376"/>
      <c r="EAR291" s="376"/>
      <c r="EAS291" s="376"/>
      <c r="EAT291" s="376"/>
      <c r="EAU291" s="376"/>
      <c r="EAV291" s="376"/>
      <c r="EAW291" s="376"/>
      <c r="EAX291" s="376"/>
      <c r="EAY291" s="376"/>
      <c r="EAZ291" s="376"/>
      <c r="EBA291" s="376"/>
      <c r="EBB291" s="376"/>
      <c r="EBC291" s="376"/>
      <c r="EBD291" s="376"/>
      <c r="EBE291" s="376"/>
      <c r="EBF291" s="376"/>
      <c r="EBG291" s="376"/>
      <c r="EBH291" s="376"/>
      <c r="EBI291" s="377"/>
      <c r="EBJ291" s="377"/>
      <c r="EBK291" s="377"/>
      <c r="EBL291" s="377"/>
      <c r="EBM291" s="377"/>
      <c r="EBN291" s="376"/>
      <c r="EBO291" s="376"/>
      <c r="EBP291" s="377"/>
      <c r="EBQ291" s="377"/>
      <c r="EBR291" s="376"/>
      <c r="EBS291" s="376"/>
      <c r="EBT291" s="377"/>
      <c r="EBU291" s="377"/>
      <c r="EBV291" s="376"/>
      <c r="EBW291" s="376"/>
      <c r="EBX291" s="376"/>
      <c r="EBY291" s="376"/>
      <c r="EBZ291" s="376"/>
      <c r="ECA291" s="376"/>
      <c r="ECB291" s="376"/>
      <c r="ECC291" s="377"/>
      <c r="ECD291" s="377"/>
      <c r="ECE291" s="376"/>
      <c r="ECF291" s="376"/>
      <c r="ECG291" s="377"/>
      <c r="ECH291" s="377"/>
      <c r="ECI291" s="376"/>
      <c r="ECJ291" s="376"/>
      <c r="ECK291" s="376"/>
      <c r="ECL291" s="376"/>
      <c r="ECM291" s="376"/>
      <c r="ECN291" s="370"/>
      <c r="ECO291" s="396"/>
      <c r="ECP291" s="376"/>
      <c r="ECQ291" s="376"/>
      <c r="ECR291" s="376"/>
      <c r="ECS291" s="376"/>
      <c r="ECT291" s="376"/>
      <c r="ECU291" s="376"/>
      <c r="ECV291" s="376"/>
      <c r="ECW291" s="375"/>
      <c r="ECX291" s="375"/>
      <c r="ECY291" s="375"/>
      <c r="ECZ291" s="375"/>
      <c r="EDA291" s="375"/>
      <c r="EDB291" s="375"/>
      <c r="EDC291" s="375"/>
      <c r="EDD291" s="375"/>
      <c r="EDE291" s="375"/>
      <c r="EDF291" s="375"/>
      <c r="EDG291" s="375"/>
      <c r="EDH291" s="375"/>
      <c r="EDI291" s="375"/>
      <c r="EDJ291" s="375"/>
      <c r="EDK291" s="375"/>
      <c r="EDL291" s="375"/>
      <c r="EDM291" s="375"/>
      <c r="EDN291" s="375"/>
      <c r="EDO291" s="375"/>
      <c r="EDP291" s="375"/>
      <c r="EDQ291" s="375"/>
      <c r="EDR291" s="375"/>
      <c r="EDS291" s="375"/>
      <c r="EDT291" s="375"/>
      <c r="EDU291" s="375"/>
      <c r="EDV291" s="375"/>
      <c r="EDW291" s="375"/>
      <c r="EDX291" s="375"/>
      <c r="EDY291" s="375"/>
      <c r="EDZ291" s="375"/>
      <c r="EEA291" s="375"/>
      <c r="EEB291" s="375"/>
      <c r="EEC291" s="375"/>
      <c r="EED291" s="375"/>
      <c r="EEE291" s="375"/>
      <c r="EEF291" s="375"/>
      <c r="EEG291" s="375"/>
      <c r="EEH291" s="375"/>
      <c r="EEI291" s="375"/>
      <c r="EEJ291" s="375"/>
      <c r="EEK291" s="375"/>
      <c r="EEL291" s="375"/>
      <c r="EEM291" s="375"/>
      <c r="EEN291" s="375"/>
      <c r="EEO291" s="376"/>
      <c r="EEP291" s="376"/>
      <c r="EEQ291" s="376"/>
      <c r="EER291" s="376"/>
      <c r="EES291" s="376"/>
      <c r="EET291" s="376"/>
      <c r="EEU291" s="376"/>
      <c r="EEV291" s="376"/>
      <c r="EEW291" s="376"/>
      <c r="EEX291" s="376"/>
      <c r="EEY291" s="376"/>
      <c r="EEZ291" s="376"/>
      <c r="EFA291" s="376"/>
      <c r="EFB291" s="376"/>
      <c r="EFC291" s="376"/>
      <c r="EFD291" s="376"/>
      <c r="EFE291" s="376"/>
      <c r="EFF291" s="376"/>
      <c r="EFG291" s="376"/>
      <c r="EFH291" s="376"/>
      <c r="EFI291" s="376"/>
      <c r="EFJ291" s="376"/>
      <c r="EFK291" s="376"/>
      <c r="EFL291" s="376"/>
      <c r="EFM291" s="377"/>
      <c r="EFN291" s="377"/>
      <c r="EFO291" s="377"/>
      <c r="EFP291" s="377"/>
      <c r="EFQ291" s="377"/>
      <c r="EFR291" s="376"/>
      <c r="EFS291" s="376"/>
      <c r="EFT291" s="377"/>
      <c r="EFU291" s="377"/>
      <c r="EFV291" s="376"/>
      <c r="EFW291" s="376"/>
      <c r="EFX291" s="377"/>
      <c r="EFY291" s="377"/>
      <c r="EFZ291" s="376"/>
      <c r="EGA291" s="376"/>
      <c r="EGB291" s="376"/>
      <c r="EGC291" s="376"/>
      <c r="EGD291" s="376"/>
      <c r="EGE291" s="376"/>
      <c r="EGF291" s="376"/>
      <c r="EGG291" s="377"/>
      <c r="EGH291" s="377"/>
      <c r="EGI291" s="376"/>
      <c r="EGJ291" s="376"/>
      <c r="EGK291" s="377"/>
      <c r="EGL291" s="377"/>
      <c r="EGM291" s="376"/>
      <c r="EGN291" s="376"/>
      <c r="EGO291" s="376"/>
      <c r="EGP291" s="376"/>
      <c r="EGQ291" s="376"/>
      <c r="EGR291" s="370"/>
      <c r="EGS291" s="396"/>
      <c r="EGT291" s="376"/>
      <c r="EGU291" s="376"/>
      <c r="EGV291" s="376"/>
      <c r="EGW291" s="376"/>
      <c r="EGX291" s="376"/>
      <c r="EGY291" s="376"/>
      <c r="EGZ291" s="376"/>
      <c r="EHA291" s="375"/>
      <c r="EHB291" s="375"/>
      <c r="EHC291" s="375"/>
      <c r="EHD291" s="375"/>
      <c r="EHE291" s="375"/>
      <c r="EHF291" s="375"/>
      <c r="EHG291" s="375"/>
      <c r="EHH291" s="375"/>
      <c r="EHI291" s="375"/>
      <c r="EHJ291" s="375"/>
      <c r="EHK291" s="375"/>
      <c r="EHL291" s="375"/>
      <c r="EHM291" s="375"/>
      <c r="EHN291" s="375"/>
      <c r="EHO291" s="375"/>
      <c r="EHP291" s="375"/>
      <c r="EHQ291" s="375"/>
      <c r="EHR291" s="375"/>
      <c r="EHS291" s="375"/>
      <c r="EHT291" s="375"/>
      <c r="EHU291" s="375"/>
      <c r="EHV291" s="375"/>
      <c r="EHW291" s="375"/>
      <c r="EHX291" s="375"/>
      <c r="EHY291" s="375"/>
      <c r="EHZ291" s="375"/>
      <c r="EIA291" s="375"/>
      <c r="EIB291" s="375"/>
      <c r="EIC291" s="375"/>
      <c r="EID291" s="375"/>
      <c r="EIE291" s="375"/>
      <c r="EIF291" s="375"/>
      <c r="EIG291" s="375"/>
      <c r="EIH291" s="375"/>
      <c r="EII291" s="375"/>
      <c r="EIJ291" s="375"/>
      <c r="EIK291" s="375"/>
      <c r="EIL291" s="375"/>
      <c r="EIM291" s="375"/>
      <c r="EIN291" s="375"/>
      <c r="EIO291" s="375"/>
      <c r="EIP291" s="375"/>
      <c r="EIQ291" s="375"/>
      <c r="EIR291" s="375"/>
      <c r="EIS291" s="376"/>
      <c r="EIT291" s="376"/>
      <c r="EIU291" s="376"/>
      <c r="EIV291" s="376"/>
      <c r="EIW291" s="376"/>
      <c r="EIX291" s="376"/>
      <c r="EIY291" s="376"/>
      <c r="EIZ291" s="376"/>
      <c r="EJA291" s="376"/>
      <c r="EJB291" s="376"/>
      <c r="EJC291" s="376"/>
      <c r="EJD291" s="376"/>
      <c r="EJE291" s="376"/>
      <c r="EJF291" s="376"/>
      <c r="EJG291" s="376"/>
      <c r="EJH291" s="376"/>
      <c r="EJI291" s="376"/>
      <c r="EJJ291" s="376"/>
      <c r="EJK291" s="376"/>
      <c r="EJL291" s="376"/>
      <c r="EJM291" s="376"/>
      <c r="EJN291" s="376"/>
      <c r="EJO291" s="376"/>
      <c r="EJP291" s="376"/>
      <c r="EJQ291" s="377"/>
      <c r="EJR291" s="377"/>
      <c r="EJS291" s="377"/>
      <c r="EJT291" s="377"/>
      <c r="EJU291" s="377"/>
      <c r="EJV291" s="376"/>
      <c r="EJW291" s="376"/>
      <c r="EJX291" s="377"/>
      <c r="EJY291" s="377"/>
      <c r="EJZ291" s="376"/>
      <c r="EKA291" s="376"/>
      <c r="EKB291" s="377"/>
      <c r="EKC291" s="377"/>
      <c r="EKD291" s="376"/>
      <c r="EKE291" s="376"/>
      <c r="EKF291" s="376"/>
      <c r="EKG291" s="376"/>
      <c r="EKH291" s="376"/>
      <c r="EKI291" s="376"/>
      <c r="EKJ291" s="376"/>
      <c r="EKK291" s="377"/>
      <c r="EKL291" s="377"/>
      <c r="EKM291" s="376"/>
      <c r="EKN291" s="376"/>
      <c r="EKO291" s="377"/>
      <c r="EKP291" s="377"/>
      <c r="EKQ291" s="376"/>
      <c r="EKR291" s="376"/>
      <c r="EKS291" s="376"/>
      <c r="EKT291" s="376"/>
      <c r="EKU291" s="376"/>
      <c r="EKV291" s="370"/>
      <c r="EKW291" s="396"/>
      <c r="EKX291" s="376"/>
      <c r="EKY291" s="376"/>
      <c r="EKZ291" s="376"/>
      <c r="ELA291" s="376"/>
      <c r="ELB291" s="376"/>
      <c r="ELC291" s="376"/>
      <c r="ELD291" s="376"/>
      <c r="ELE291" s="375"/>
      <c r="ELF291" s="375"/>
      <c r="ELG291" s="375"/>
      <c r="ELH291" s="375"/>
      <c r="ELI291" s="375"/>
      <c r="ELJ291" s="375"/>
      <c r="ELK291" s="375"/>
      <c r="ELL291" s="375"/>
      <c r="ELM291" s="375"/>
      <c r="ELN291" s="375"/>
      <c r="ELO291" s="375"/>
      <c r="ELP291" s="375"/>
      <c r="ELQ291" s="375"/>
      <c r="ELR291" s="375"/>
      <c r="ELS291" s="375"/>
      <c r="ELT291" s="375"/>
      <c r="ELU291" s="375"/>
      <c r="ELV291" s="375"/>
      <c r="ELW291" s="375"/>
      <c r="ELX291" s="375"/>
      <c r="ELY291" s="375"/>
      <c r="ELZ291" s="375"/>
      <c r="EMA291" s="375"/>
      <c r="EMB291" s="375"/>
      <c r="EMC291" s="375"/>
      <c r="EMD291" s="375"/>
      <c r="EME291" s="375"/>
      <c r="EMF291" s="375"/>
      <c r="EMG291" s="375"/>
      <c r="EMH291" s="375"/>
      <c r="EMI291" s="375"/>
      <c r="EMJ291" s="375"/>
      <c r="EMK291" s="375"/>
      <c r="EML291" s="375"/>
      <c r="EMM291" s="375"/>
      <c r="EMN291" s="375"/>
      <c r="EMO291" s="375"/>
      <c r="EMP291" s="375"/>
      <c r="EMQ291" s="375"/>
      <c r="EMR291" s="375"/>
      <c r="EMS291" s="375"/>
      <c r="EMT291" s="375"/>
      <c r="EMU291" s="375"/>
      <c r="EMV291" s="375"/>
      <c r="EMW291" s="376"/>
      <c r="EMX291" s="376"/>
      <c r="EMY291" s="376"/>
      <c r="EMZ291" s="376"/>
      <c r="ENA291" s="376"/>
      <c r="ENB291" s="376"/>
      <c r="ENC291" s="376"/>
      <c r="END291" s="376"/>
      <c r="ENE291" s="376"/>
      <c r="ENF291" s="376"/>
      <c r="ENG291" s="376"/>
      <c r="ENH291" s="376"/>
      <c r="ENI291" s="376"/>
      <c r="ENJ291" s="376"/>
      <c r="ENK291" s="376"/>
      <c r="ENL291" s="376"/>
      <c r="ENM291" s="376"/>
      <c r="ENN291" s="376"/>
      <c r="ENO291" s="376"/>
      <c r="ENP291" s="376"/>
      <c r="ENQ291" s="376"/>
      <c r="ENR291" s="376"/>
      <c r="ENS291" s="376"/>
      <c r="ENT291" s="376"/>
      <c r="ENU291" s="377"/>
      <c r="ENV291" s="377"/>
      <c r="ENW291" s="377"/>
      <c r="ENX291" s="377"/>
      <c r="ENY291" s="377"/>
      <c r="ENZ291" s="376"/>
      <c r="EOA291" s="376"/>
      <c r="EOB291" s="377"/>
      <c r="EOC291" s="377"/>
      <c r="EOD291" s="376"/>
      <c r="EOE291" s="376"/>
      <c r="EOF291" s="377"/>
      <c r="EOG291" s="377"/>
      <c r="EOH291" s="376"/>
      <c r="EOI291" s="376"/>
      <c r="EOJ291" s="376"/>
      <c r="EOK291" s="376"/>
      <c r="EOL291" s="376"/>
      <c r="EOM291" s="376"/>
      <c r="EON291" s="376"/>
      <c r="EOO291" s="377"/>
      <c r="EOP291" s="377"/>
      <c r="EOQ291" s="376"/>
      <c r="EOR291" s="376"/>
      <c r="EOS291" s="377"/>
      <c r="EOT291" s="377"/>
      <c r="EOU291" s="376"/>
      <c r="EOV291" s="376"/>
      <c r="EOW291" s="376"/>
      <c r="EOX291" s="376"/>
      <c r="EOY291" s="376"/>
      <c r="EOZ291" s="370"/>
      <c r="EPA291" s="396"/>
      <c r="EPB291" s="376"/>
      <c r="EPC291" s="376"/>
      <c r="EPD291" s="376"/>
      <c r="EPE291" s="376"/>
      <c r="EPF291" s="376"/>
      <c r="EPG291" s="376"/>
      <c r="EPH291" s="376"/>
      <c r="EPI291" s="375"/>
      <c r="EPJ291" s="375"/>
      <c r="EPK291" s="375"/>
      <c r="EPL291" s="375"/>
      <c r="EPM291" s="375"/>
      <c r="EPN291" s="375"/>
      <c r="EPO291" s="375"/>
      <c r="EPP291" s="375"/>
      <c r="EPQ291" s="375"/>
      <c r="EPR291" s="375"/>
      <c r="EPS291" s="375"/>
      <c r="EPT291" s="375"/>
      <c r="EPU291" s="375"/>
      <c r="EPV291" s="375"/>
      <c r="EPW291" s="375"/>
      <c r="EPX291" s="375"/>
      <c r="EPY291" s="375"/>
      <c r="EPZ291" s="375"/>
      <c r="EQA291" s="375"/>
      <c r="EQB291" s="375"/>
      <c r="EQC291" s="375"/>
      <c r="EQD291" s="375"/>
      <c r="EQE291" s="375"/>
      <c r="EQF291" s="375"/>
      <c r="EQG291" s="375"/>
      <c r="EQH291" s="375"/>
      <c r="EQI291" s="375"/>
      <c r="EQJ291" s="375"/>
      <c r="EQK291" s="375"/>
      <c r="EQL291" s="375"/>
      <c r="EQM291" s="375"/>
      <c r="EQN291" s="375"/>
      <c r="EQO291" s="375"/>
      <c r="EQP291" s="375"/>
      <c r="EQQ291" s="375"/>
      <c r="EQR291" s="375"/>
      <c r="EQS291" s="375"/>
      <c r="EQT291" s="375"/>
      <c r="EQU291" s="375"/>
      <c r="EQV291" s="375"/>
      <c r="EQW291" s="375"/>
      <c r="EQX291" s="375"/>
      <c r="EQY291" s="375"/>
      <c r="EQZ291" s="375"/>
      <c r="ERA291" s="376"/>
      <c r="ERB291" s="376"/>
      <c r="ERC291" s="376"/>
      <c r="ERD291" s="376"/>
      <c r="ERE291" s="376"/>
      <c r="ERF291" s="376"/>
      <c r="ERG291" s="376"/>
      <c r="ERH291" s="376"/>
      <c r="ERI291" s="376"/>
      <c r="ERJ291" s="376"/>
      <c r="ERK291" s="376"/>
      <c r="ERL291" s="376"/>
      <c r="ERM291" s="376"/>
      <c r="ERN291" s="376"/>
      <c r="ERO291" s="376"/>
      <c r="ERP291" s="376"/>
      <c r="ERQ291" s="376"/>
      <c r="ERR291" s="376"/>
      <c r="ERS291" s="376"/>
      <c r="ERT291" s="376"/>
      <c r="ERU291" s="376"/>
      <c r="ERV291" s="376"/>
      <c r="ERW291" s="376"/>
      <c r="ERX291" s="376"/>
      <c r="ERY291" s="377"/>
      <c r="ERZ291" s="377"/>
      <c r="ESA291" s="377"/>
      <c r="ESB291" s="377"/>
      <c r="ESC291" s="377"/>
      <c r="ESD291" s="376"/>
      <c r="ESE291" s="376"/>
      <c r="ESF291" s="377"/>
      <c r="ESG291" s="377"/>
      <c r="ESH291" s="376"/>
      <c r="ESI291" s="376"/>
      <c r="ESJ291" s="377"/>
      <c r="ESK291" s="377"/>
      <c r="ESL291" s="376"/>
      <c r="ESM291" s="376"/>
      <c r="ESN291" s="376"/>
      <c r="ESO291" s="376"/>
      <c r="ESP291" s="376"/>
      <c r="ESQ291" s="376"/>
      <c r="ESR291" s="376"/>
      <c r="ESS291" s="377"/>
      <c r="EST291" s="377"/>
      <c r="ESU291" s="376"/>
      <c r="ESV291" s="376"/>
      <c r="ESW291" s="377"/>
      <c r="ESX291" s="377"/>
      <c r="ESY291" s="376"/>
      <c r="ESZ291" s="376"/>
      <c r="ETA291" s="376"/>
      <c r="ETB291" s="376"/>
      <c r="ETC291" s="376"/>
      <c r="ETD291" s="370"/>
      <c r="ETE291" s="396"/>
      <c r="ETF291" s="376"/>
      <c r="ETG291" s="376"/>
      <c r="ETH291" s="376"/>
      <c r="ETI291" s="376"/>
      <c r="ETJ291" s="376"/>
      <c r="ETK291" s="376"/>
      <c r="ETL291" s="376"/>
      <c r="ETM291" s="375"/>
      <c r="ETN291" s="375"/>
      <c r="ETO291" s="375"/>
      <c r="ETP291" s="375"/>
      <c r="ETQ291" s="375"/>
      <c r="ETR291" s="375"/>
      <c r="ETS291" s="375"/>
      <c r="ETT291" s="375"/>
      <c r="ETU291" s="375"/>
      <c r="ETV291" s="375"/>
      <c r="ETW291" s="375"/>
      <c r="ETX291" s="375"/>
      <c r="ETY291" s="375"/>
      <c r="ETZ291" s="375"/>
      <c r="EUA291" s="375"/>
      <c r="EUB291" s="375"/>
      <c r="EUC291" s="375"/>
      <c r="EUD291" s="375"/>
      <c r="EUE291" s="375"/>
      <c r="EUF291" s="375"/>
      <c r="EUG291" s="375"/>
      <c r="EUH291" s="375"/>
      <c r="EUI291" s="375"/>
      <c r="EUJ291" s="375"/>
      <c r="EUK291" s="375"/>
      <c r="EUL291" s="375"/>
      <c r="EUM291" s="375"/>
      <c r="EUN291" s="375"/>
      <c r="EUO291" s="375"/>
      <c r="EUP291" s="375"/>
      <c r="EUQ291" s="375"/>
      <c r="EUR291" s="375"/>
      <c r="EUS291" s="375"/>
      <c r="EUT291" s="375"/>
      <c r="EUU291" s="375"/>
      <c r="EUV291" s="375"/>
      <c r="EUW291" s="375"/>
      <c r="EUX291" s="375"/>
      <c r="EUY291" s="375"/>
      <c r="EUZ291" s="375"/>
      <c r="EVA291" s="375"/>
      <c r="EVB291" s="375"/>
      <c r="EVC291" s="375"/>
      <c r="EVD291" s="375"/>
      <c r="EVE291" s="376"/>
      <c r="EVF291" s="376"/>
      <c r="EVG291" s="376"/>
      <c r="EVH291" s="376"/>
      <c r="EVI291" s="376"/>
      <c r="EVJ291" s="376"/>
      <c r="EVK291" s="376"/>
      <c r="EVL291" s="376"/>
      <c r="EVM291" s="376"/>
      <c r="EVN291" s="376"/>
      <c r="EVO291" s="376"/>
      <c r="EVP291" s="376"/>
      <c r="EVQ291" s="376"/>
      <c r="EVR291" s="376"/>
      <c r="EVS291" s="376"/>
      <c r="EVT291" s="376"/>
      <c r="EVU291" s="376"/>
      <c r="EVV291" s="376"/>
      <c r="EVW291" s="376"/>
      <c r="EVX291" s="376"/>
      <c r="EVY291" s="376"/>
      <c r="EVZ291" s="376"/>
      <c r="EWA291" s="376"/>
      <c r="EWB291" s="376"/>
      <c r="EWC291" s="377"/>
      <c r="EWD291" s="377"/>
      <c r="EWE291" s="377"/>
      <c r="EWF291" s="377"/>
      <c r="EWG291" s="377"/>
      <c r="EWH291" s="376"/>
      <c r="EWI291" s="376"/>
      <c r="EWJ291" s="377"/>
      <c r="EWK291" s="377"/>
      <c r="EWL291" s="376"/>
      <c r="EWM291" s="376"/>
      <c r="EWN291" s="377"/>
      <c r="EWO291" s="377"/>
      <c r="EWP291" s="376"/>
      <c r="EWQ291" s="376"/>
      <c r="EWR291" s="376"/>
      <c r="EWS291" s="376"/>
      <c r="EWT291" s="376"/>
      <c r="EWU291" s="376"/>
      <c r="EWV291" s="376"/>
      <c r="EWW291" s="377"/>
      <c r="EWX291" s="377"/>
      <c r="EWY291" s="376"/>
      <c r="EWZ291" s="376"/>
      <c r="EXA291" s="377"/>
      <c r="EXB291" s="377"/>
      <c r="EXC291" s="376"/>
      <c r="EXD291" s="376"/>
      <c r="EXE291" s="376"/>
      <c r="EXF291" s="376"/>
      <c r="EXG291" s="376"/>
      <c r="EXH291" s="370"/>
      <c r="EXI291" s="396"/>
      <c r="EXJ291" s="376"/>
      <c r="EXK291" s="376"/>
      <c r="EXL291" s="376"/>
      <c r="EXM291" s="376"/>
      <c r="EXN291" s="376"/>
      <c r="EXO291" s="376"/>
      <c r="EXP291" s="376"/>
      <c r="EXQ291" s="375"/>
      <c r="EXR291" s="375"/>
      <c r="EXS291" s="375"/>
      <c r="EXT291" s="375"/>
      <c r="EXU291" s="375"/>
      <c r="EXV291" s="375"/>
      <c r="EXW291" s="375"/>
      <c r="EXX291" s="375"/>
      <c r="EXY291" s="375"/>
      <c r="EXZ291" s="375"/>
      <c r="EYA291" s="375"/>
      <c r="EYB291" s="375"/>
      <c r="EYC291" s="375"/>
      <c r="EYD291" s="375"/>
      <c r="EYE291" s="375"/>
      <c r="EYF291" s="375"/>
      <c r="EYG291" s="375"/>
      <c r="EYH291" s="375"/>
      <c r="EYI291" s="375"/>
      <c r="EYJ291" s="375"/>
      <c r="EYK291" s="375"/>
      <c r="EYL291" s="375"/>
      <c r="EYM291" s="375"/>
      <c r="EYN291" s="375"/>
      <c r="EYO291" s="375"/>
      <c r="EYP291" s="375"/>
      <c r="EYQ291" s="375"/>
      <c r="EYR291" s="375"/>
      <c r="EYS291" s="375"/>
      <c r="EYT291" s="375"/>
      <c r="EYU291" s="375"/>
      <c r="EYV291" s="375"/>
      <c r="EYW291" s="375"/>
      <c r="EYX291" s="375"/>
      <c r="EYY291" s="375"/>
      <c r="EYZ291" s="375"/>
      <c r="EZA291" s="375"/>
      <c r="EZB291" s="375"/>
      <c r="EZC291" s="375"/>
      <c r="EZD291" s="375"/>
      <c r="EZE291" s="375"/>
      <c r="EZF291" s="375"/>
      <c r="EZG291" s="375"/>
      <c r="EZH291" s="375"/>
      <c r="EZI291" s="376"/>
      <c r="EZJ291" s="376"/>
      <c r="EZK291" s="376"/>
      <c r="EZL291" s="376"/>
      <c r="EZM291" s="376"/>
      <c r="EZN291" s="376"/>
      <c r="EZO291" s="376"/>
      <c r="EZP291" s="376"/>
      <c r="EZQ291" s="376"/>
      <c r="EZR291" s="376"/>
      <c r="EZS291" s="376"/>
      <c r="EZT291" s="376"/>
      <c r="EZU291" s="376"/>
      <c r="EZV291" s="376"/>
      <c r="EZW291" s="376"/>
      <c r="EZX291" s="376"/>
      <c r="EZY291" s="376"/>
      <c r="EZZ291" s="376"/>
      <c r="FAA291" s="376"/>
      <c r="FAB291" s="376"/>
      <c r="FAC291" s="376"/>
      <c r="FAD291" s="376"/>
      <c r="FAE291" s="376"/>
      <c r="FAF291" s="376"/>
      <c r="FAG291" s="377"/>
      <c r="FAH291" s="377"/>
      <c r="FAI291" s="377"/>
      <c r="FAJ291" s="377"/>
      <c r="FAK291" s="377"/>
      <c r="FAL291" s="376"/>
      <c r="FAM291" s="376"/>
      <c r="FAN291" s="377"/>
      <c r="FAO291" s="377"/>
      <c r="FAP291" s="376"/>
      <c r="FAQ291" s="376"/>
      <c r="FAR291" s="377"/>
      <c r="FAS291" s="377"/>
      <c r="FAT291" s="376"/>
      <c r="FAU291" s="376"/>
      <c r="FAV291" s="376"/>
      <c r="FAW291" s="376"/>
      <c r="FAX291" s="376"/>
      <c r="FAY291" s="376"/>
      <c r="FAZ291" s="376"/>
      <c r="FBA291" s="377"/>
      <c r="FBB291" s="377"/>
      <c r="FBC291" s="376"/>
      <c r="FBD291" s="376"/>
      <c r="FBE291" s="377"/>
      <c r="FBF291" s="377"/>
      <c r="FBG291" s="376"/>
      <c r="FBH291" s="376"/>
      <c r="FBI291" s="376"/>
      <c r="FBJ291" s="376"/>
      <c r="FBK291" s="376"/>
      <c r="FBL291" s="370"/>
      <c r="FBM291" s="396"/>
      <c r="FBN291" s="376"/>
      <c r="FBO291" s="376"/>
      <c r="FBP291" s="376"/>
      <c r="FBQ291" s="376"/>
      <c r="FBR291" s="376"/>
      <c r="FBS291" s="376"/>
      <c r="FBT291" s="376"/>
      <c r="FBU291" s="375"/>
      <c r="FBV291" s="375"/>
      <c r="FBW291" s="375"/>
      <c r="FBX291" s="375"/>
      <c r="FBY291" s="375"/>
      <c r="FBZ291" s="375"/>
      <c r="FCA291" s="375"/>
      <c r="FCB291" s="375"/>
      <c r="FCC291" s="375"/>
      <c r="FCD291" s="375"/>
      <c r="FCE291" s="375"/>
      <c r="FCF291" s="375"/>
      <c r="FCG291" s="375"/>
      <c r="FCH291" s="375"/>
      <c r="FCI291" s="375"/>
      <c r="FCJ291" s="375"/>
      <c r="FCK291" s="375"/>
      <c r="FCL291" s="375"/>
      <c r="FCM291" s="375"/>
      <c r="FCN291" s="375"/>
      <c r="FCO291" s="375"/>
      <c r="FCP291" s="375"/>
      <c r="FCQ291" s="375"/>
      <c r="FCR291" s="375"/>
      <c r="FCS291" s="375"/>
      <c r="FCT291" s="375"/>
      <c r="FCU291" s="375"/>
      <c r="FCV291" s="375"/>
      <c r="FCW291" s="375"/>
      <c r="FCX291" s="375"/>
      <c r="FCY291" s="375"/>
      <c r="FCZ291" s="375"/>
      <c r="FDA291" s="375"/>
      <c r="FDB291" s="375"/>
      <c r="FDC291" s="375"/>
      <c r="FDD291" s="375"/>
      <c r="FDE291" s="375"/>
      <c r="FDF291" s="375"/>
      <c r="FDG291" s="375"/>
      <c r="FDH291" s="375"/>
      <c r="FDI291" s="375"/>
      <c r="FDJ291" s="375"/>
      <c r="FDK291" s="375"/>
      <c r="FDL291" s="375"/>
      <c r="FDM291" s="376"/>
      <c r="FDN291" s="376"/>
      <c r="FDO291" s="376"/>
      <c r="FDP291" s="376"/>
      <c r="FDQ291" s="376"/>
      <c r="FDR291" s="376"/>
      <c r="FDS291" s="376"/>
      <c r="FDT291" s="376"/>
      <c r="FDU291" s="376"/>
      <c r="FDV291" s="376"/>
      <c r="FDW291" s="376"/>
      <c r="FDX291" s="376"/>
      <c r="FDY291" s="376"/>
      <c r="FDZ291" s="376"/>
      <c r="FEA291" s="376"/>
      <c r="FEB291" s="376"/>
      <c r="FEC291" s="376"/>
      <c r="FED291" s="376"/>
      <c r="FEE291" s="376"/>
      <c r="FEF291" s="376"/>
      <c r="FEG291" s="376"/>
      <c r="FEH291" s="376"/>
      <c r="FEI291" s="376"/>
      <c r="FEJ291" s="376"/>
      <c r="FEK291" s="377"/>
      <c r="FEL291" s="377"/>
      <c r="FEM291" s="377"/>
      <c r="FEN291" s="377"/>
      <c r="FEO291" s="377"/>
      <c r="FEP291" s="376"/>
      <c r="FEQ291" s="376"/>
      <c r="FER291" s="377"/>
      <c r="FES291" s="377"/>
      <c r="FET291" s="376"/>
      <c r="FEU291" s="376"/>
      <c r="FEV291" s="377"/>
      <c r="FEW291" s="377"/>
      <c r="FEX291" s="376"/>
      <c r="FEY291" s="376"/>
      <c r="FEZ291" s="376"/>
      <c r="FFA291" s="376"/>
      <c r="FFB291" s="376"/>
      <c r="FFC291" s="376"/>
      <c r="FFD291" s="376"/>
      <c r="FFE291" s="377"/>
      <c r="FFF291" s="377"/>
      <c r="FFG291" s="376"/>
      <c r="FFH291" s="376"/>
      <c r="FFI291" s="377"/>
      <c r="FFJ291" s="377"/>
      <c r="FFK291" s="376"/>
      <c r="FFL291" s="376"/>
      <c r="FFM291" s="376"/>
      <c r="FFN291" s="376"/>
      <c r="FFO291" s="376"/>
      <c r="FFP291" s="370"/>
      <c r="FFQ291" s="396"/>
      <c r="FFR291" s="376"/>
      <c r="FFS291" s="376"/>
      <c r="FFT291" s="376"/>
      <c r="FFU291" s="376"/>
      <c r="FFV291" s="376"/>
      <c r="FFW291" s="376"/>
      <c r="FFX291" s="376"/>
      <c r="FFY291" s="375"/>
      <c r="FFZ291" s="375"/>
      <c r="FGA291" s="375"/>
      <c r="FGB291" s="375"/>
      <c r="FGC291" s="375"/>
      <c r="FGD291" s="375"/>
      <c r="FGE291" s="375"/>
      <c r="FGF291" s="375"/>
      <c r="FGG291" s="375"/>
      <c r="FGH291" s="375"/>
      <c r="FGI291" s="375"/>
      <c r="FGJ291" s="375"/>
      <c r="FGK291" s="375"/>
      <c r="FGL291" s="375"/>
      <c r="FGM291" s="375"/>
      <c r="FGN291" s="375"/>
      <c r="FGO291" s="375"/>
      <c r="FGP291" s="375"/>
      <c r="FGQ291" s="375"/>
      <c r="FGR291" s="375"/>
      <c r="FGS291" s="375"/>
      <c r="FGT291" s="375"/>
      <c r="FGU291" s="375"/>
      <c r="FGV291" s="375"/>
      <c r="FGW291" s="375"/>
      <c r="FGX291" s="375"/>
      <c r="FGY291" s="375"/>
      <c r="FGZ291" s="375"/>
      <c r="FHA291" s="375"/>
      <c r="FHB291" s="375"/>
      <c r="FHC291" s="375"/>
      <c r="FHD291" s="375"/>
      <c r="FHE291" s="375"/>
      <c r="FHF291" s="375"/>
      <c r="FHG291" s="375"/>
      <c r="FHH291" s="375"/>
      <c r="FHI291" s="375"/>
      <c r="FHJ291" s="375"/>
      <c r="FHK291" s="375"/>
      <c r="FHL291" s="375"/>
      <c r="FHM291" s="375"/>
      <c r="FHN291" s="375"/>
      <c r="FHO291" s="375"/>
      <c r="FHP291" s="375"/>
      <c r="FHQ291" s="376"/>
      <c r="FHR291" s="376"/>
      <c r="FHS291" s="376"/>
      <c r="FHT291" s="376"/>
      <c r="FHU291" s="376"/>
      <c r="FHV291" s="376"/>
      <c r="FHW291" s="376"/>
      <c r="FHX291" s="376"/>
      <c r="FHY291" s="376"/>
      <c r="FHZ291" s="376"/>
      <c r="FIA291" s="376"/>
      <c r="FIB291" s="376"/>
      <c r="FIC291" s="376"/>
      <c r="FID291" s="376"/>
      <c r="FIE291" s="376"/>
      <c r="FIF291" s="376"/>
      <c r="FIG291" s="376"/>
      <c r="FIH291" s="376"/>
      <c r="FII291" s="376"/>
      <c r="FIJ291" s="376"/>
      <c r="FIK291" s="376"/>
      <c r="FIL291" s="376"/>
      <c r="FIM291" s="376"/>
      <c r="FIN291" s="376"/>
      <c r="FIO291" s="377"/>
      <c r="FIP291" s="377"/>
      <c r="FIQ291" s="377"/>
      <c r="FIR291" s="377"/>
      <c r="FIS291" s="377"/>
      <c r="FIT291" s="376"/>
      <c r="FIU291" s="376"/>
      <c r="FIV291" s="377"/>
      <c r="FIW291" s="377"/>
      <c r="FIX291" s="376"/>
      <c r="FIY291" s="376"/>
      <c r="FIZ291" s="377"/>
      <c r="FJA291" s="377"/>
      <c r="FJB291" s="376"/>
      <c r="FJC291" s="376"/>
      <c r="FJD291" s="376"/>
      <c r="FJE291" s="376"/>
      <c r="FJF291" s="376"/>
      <c r="FJG291" s="376"/>
      <c r="FJH291" s="376"/>
      <c r="FJI291" s="377"/>
      <c r="FJJ291" s="377"/>
      <c r="FJK291" s="376"/>
      <c r="FJL291" s="376"/>
      <c r="FJM291" s="377"/>
      <c r="FJN291" s="377"/>
      <c r="FJO291" s="376"/>
      <c r="FJP291" s="376"/>
      <c r="FJQ291" s="376"/>
      <c r="FJR291" s="376"/>
      <c r="FJS291" s="376"/>
      <c r="FJT291" s="370"/>
      <c r="FJU291" s="396"/>
      <c r="FJV291" s="376"/>
      <c r="FJW291" s="376"/>
      <c r="FJX291" s="376"/>
      <c r="FJY291" s="376"/>
      <c r="FJZ291" s="376"/>
      <c r="FKA291" s="376"/>
      <c r="FKB291" s="376"/>
      <c r="FKC291" s="375"/>
      <c r="FKD291" s="375"/>
      <c r="FKE291" s="375"/>
      <c r="FKF291" s="375"/>
      <c r="FKG291" s="375"/>
      <c r="FKH291" s="375"/>
      <c r="FKI291" s="375"/>
      <c r="FKJ291" s="375"/>
      <c r="FKK291" s="375"/>
      <c r="FKL291" s="375"/>
      <c r="FKM291" s="375"/>
      <c r="FKN291" s="375"/>
      <c r="FKO291" s="375"/>
      <c r="FKP291" s="375"/>
      <c r="FKQ291" s="375"/>
      <c r="FKR291" s="375"/>
      <c r="FKS291" s="375"/>
      <c r="FKT291" s="375"/>
      <c r="FKU291" s="375"/>
      <c r="FKV291" s="375"/>
      <c r="FKW291" s="375"/>
      <c r="FKX291" s="375"/>
      <c r="FKY291" s="375"/>
      <c r="FKZ291" s="375"/>
      <c r="FLA291" s="375"/>
      <c r="FLB291" s="375"/>
      <c r="FLC291" s="375"/>
      <c r="FLD291" s="375"/>
      <c r="FLE291" s="375"/>
      <c r="FLF291" s="375"/>
      <c r="FLG291" s="375"/>
      <c r="FLH291" s="375"/>
      <c r="FLI291" s="375"/>
      <c r="FLJ291" s="375"/>
      <c r="FLK291" s="375"/>
      <c r="FLL291" s="375"/>
      <c r="FLM291" s="375"/>
      <c r="FLN291" s="375"/>
      <c r="FLO291" s="375"/>
      <c r="FLP291" s="375"/>
      <c r="FLQ291" s="375"/>
      <c r="FLR291" s="375"/>
      <c r="FLS291" s="375"/>
      <c r="FLT291" s="375"/>
      <c r="FLU291" s="376"/>
      <c r="FLV291" s="376"/>
      <c r="FLW291" s="376"/>
      <c r="FLX291" s="376"/>
      <c r="FLY291" s="376"/>
      <c r="FLZ291" s="376"/>
      <c r="FMA291" s="376"/>
      <c r="FMB291" s="376"/>
      <c r="FMC291" s="376"/>
      <c r="FMD291" s="376"/>
      <c r="FME291" s="376"/>
      <c r="FMF291" s="376"/>
      <c r="FMG291" s="376"/>
      <c r="FMH291" s="376"/>
      <c r="FMI291" s="376"/>
      <c r="FMJ291" s="376"/>
      <c r="FMK291" s="376"/>
      <c r="FML291" s="376"/>
      <c r="FMM291" s="376"/>
      <c r="FMN291" s="376"/>
      <c r="FMO291" s="376"/>
      <c r="FMP291" s="376"/>
      <c r="FMQ291" s="376"/>
      <c r="FMR291" s="376"/>
      <c r="FMS291" s="377"/>
      <c r="FMT291" s="377"/>
      <c r="FMU291" s="377"/>
      <c r="FMV291" s="377"/>
      <c r="FMW291" s="377"/>
      <c r="FMX291" s="376"/>
      <c r="FMY291" s="376"/>
      <c r="FMZ291" s="377"/>
      <c r="FNA291" s="377"/>
      <c r="FNB291" s="376"/>
      <c r="FNC291" s="376"/>
      <c r="FND291" s="377"/>
      <c r="FNE291" s="377"/>
      <c r="FNF291" s="376"/>
      <c r="FNG291" s="376"/>
      <c r="FNH291" s="376"/>
      <c r="FNI291" s="376"/>
      <c r="FNJ291" s="376"/>
      <c r="FNK291" s="376"/>
      <c r="FNL291" s="376"/>
      <c r="FNM291" s="377"/>
      <c r="FNN291" s="377"/>
      <c r="FNO291" s="376"/>
      <c r="FNP291" s="376"/>
      <c r="FNQ291" s="377"/>
      <c r="FNR291" s="377"/>
      <c r="FNS291" s="376"/>
      <c r="FNT291" s="376"/>
      <c r="FNU291" s="376"/>
      <c r="FNV291" s="376"/>
      <c r="FNW291" s="376"/>
      <c r="FNX291" s="370"/>
      <c r="FNY291" s="396"/>
      <c r="FNZ291" s="376"/>
      <c r="FOA291" s="376"/>
      <c r="FOB291" s="376"/>
      <c r="FOC291" s="376"/>
      <c r="FOD291" s="376"/>
      <c r="FOE291" s="376"/>
      <c r="FOF291" s="376"/>
      <c r="FOG291" s="375"/>
      <c r="FOH291" s="375"/>
      <c r="FOI291" s="375"/>
      <c r="FOJ291" s="375"/>
      <c r="FOK291" s="375"/>
      <c r="FOL291" s="375"/>
      <c r="FOM291" s="375"/>
      <c r="FON291" s="375"/>
      <c r="FOO291" s="375"/>
      <c r="FOP291" s="375"/>
      <c r="FOQ291" s="375"/>
      <c r="FOR291" s="375"/>
      <c r="FOS291" s="375"/>
      <c r="FOT291" s="375"/>
      <c r="FOU291" s="375"/>
      <c r="FOV291" s="375"/>
      <c r="FOW291" s="375"/>
      <c r="FOX291" s="375"/>
      <c r="FOY291" s="375"/>
      <c r="FOZ291" s="375"/>
      <c r="FPA291" s="375"/>
      <c r="FPB291" s="375"/>
      <c r="FPC291" s="375"/>
      <c r="FPD291" s="375"/>
      <c r="FPE291" s="375"/>
      <c r="FPF291" s="375"/>
      <c r="FPG291" s="375"/>
      <c r="FPH291" s="375"/>
      <c r="FPI291" s="375"/>
      <c r="FPJ291" s="375"/>
      <c r="FPK291" s="375"/>
      <c r="FPL291" s="375"/>
      <c r="FPM291" s="375"/>
      <c r="FPN291" s="375"/>
      <c r="FPO291" s="375"/>
      <c r="FPP291" s="375"/>
      <c r="FPQ291" s="375"/>
      <c r="FPR291" s="375"/>
      <c r="FPS291" s="375"/>
      <c r="FPT291" s="375"/>
      <c r="FPU291" s="375"/>
      <c r="FPV291" s="375"/>
      <c r="FPW291" s="375"/>
      <c r="FPX291" s="375"/>
      <c r="FPY291" s="376"/>
      <c r="FPZ291" s="376"/>
      <c r="FQA291" s="376"/>
      <c r="FQB291" s="376"/>
      <c r="FQC291" s="376"/>
      <c r="FQD291" s="376"/>
      <c r="FQE291" s="376"/>
      <c r="FQF291" s="376"/>
      <c r="FQG291" s="376"/>
      <c r="FQH291" s="376"/>
      <c r="FQI291" s="376"/>
      <c r="FQJ291" s="376"/>
      <c r="FQK291" s="376"/>
      <c r="FQL291" s="376"/>
      <c r="FQM291" s="376"/>
      <c r="FQN291" s="376"/>
      <c r="FQO291" s="376"/>
      <c r="FQP291" s="376"/>
      <c r="FQQ291" s="376"/>
      <c r="FQR291" s="376"/>
      <c r="FQS291" s="376"/>
      <c r="FQT291" s="376"/>
      <c r="FQU291" s="376"/>
      <c r="FQV291" s="376"/>
      <c r="FQW291" s="377"/>
      <c r="FQX291" s="377"/>
      <c r="FQY291" s="377"/>
      <c r="FQZ291" s="377"/>
      <c r="FRA291" s="377"/>
      <c r="FRB291" s="376"/>
      <c r="FRC291" s="376"/>
      <c r="FRD291" s="377"/>
      <c r="FRE291" s="377"/>
      <c r="FRF291" s="376"/>
      <c r="FRG291" s="376"/>
      <c r="FRH291" s="377"/>
      <c r="FRI291" s="377"/>
      <c r="FRJ291" s="376"/>
      <c r="FRK291" s="376"/>
      <c r="FRL291" s="376"/>
      <c r="FRM291" s="376"/>
      <c r="FRN291" s="376"/>
      <c r="FRO291" s="376"/>
      <c r="FRP291" s="376"/>
      <c r="FRQ291" s="377"/>
      <c r="FRR291" s="377"/>
      <c r="FRS291" s="376"/>
      <c r="FRT291" s="376"/>
      <c r="FRU291" s="377"/>
      <c r="FRV291" s="377"/>
      <c r="FRW291" s="376"/>
      <c r="FRX291" s="376"/>
      <c r="FRY291" s="376"/>
      <c r="FRZ291" s="376"/>
      <c r="FSA291" s="376"/>
      <c r="FSB291" s="370"/>
      <c r="FSC291" s="396"/>
      <c r="FSD291" s="376"/>
      <c r="FSE291" s="376"/>
      <c r="FSF291" s="376"/>
      <c r="FSG291" s="376"/>
      <c r="FSH291" s="376"/>
      <c r="FSI291" s="376"/>
      <c r="FSJ291" s="376"/>
      <c r="FSK291" s="375"/>
      <c r="FSL291" s="375"/>
      <c r="FSM291" s="375"/>
      <c r="FSN291" s="375"/>
      <c r="FSO291" s="375"/>
      <c r="FSP291" s="375"/>
      <c r="FSQ291" s="375"/>
      <c r="FSR291" s="375"/>
      <c r="FSS291" s="375"/>
      <c r="FST291" s="375"/>
      <c r="FSU291" s="375"/>
      <c r="FSV291" s="375"/>
      <c r="FSW291" s="375"/>
      <c r="FSX291" s="375"/>
      <c r="FSY291" s="375"/>
      <c r="FSZ291" s="375"/>
      <c r="FTA291" s="375"/>
      <c r="FTB291" s="375"/>
      <c r="FTC291" s="375"/>
      <c r="FTD291" s="375"/>
      <c r="FTE291" s="375"/>
      <c r="FTF291" s="375"/>
      <c r="FTG291" s="375"/>
      <c r="FTH291" s="375"/>
      <c r="FTI291" s="375"/>
      <c r="FTJ291" s="375"/>
      <c r="FTK291" s="375"/>
      <c r="FTL291" s="375"/>
      <c r="FTM291" s="375"/>
      <c r="FTN291" s="375"/>
      <c r="FTO291" s="375"/>
      <c r="FTP291" s="375"/>
      <c r="FTQ291" s="375"/>
      <c r="FTR291" s="375"/>
      <c r="FTS291" s="375"/>
      <c r="FTT291" s="375"/>
      <c r="FTU291" s="375"/>
      <c r="FTV291" s="375"/>
      <c r="FTW291" s="375"/>
      <c r="FTX291" s="375"/>
      <c r="FTY291" s="375"/>
      <c r="FTZ291" s="375"/>
      <c r="FUA291" s="375"/>
      <c r="FUB291" s="375"/>
      <c r="FUC291" s="376"/>
      <c r="FUD291" s="376"/>
      <c r="FUE291" s="376"/>
      <c r="FUF291" s="376"/>
      <c r="FUG291" s="376"/>
      <c r="FUH291" s="376"/>
      <c r="FUI291" s="376"/>
      <c r="FUJ291" s="376"/>
      <c r="FUK291" s="376"/>
      <c r="FUL291" s="376"/>
      <c r="FUM291" s="376"/>
      <c r="FUN291" s="376"/>
      <c r="FUO291" s="376"/>
      <c r="FUP291" s="376"/>
      <c r="FUQ291" s="376"/>
      <c r="FUR291" s="376"/>
      <c r="FUS291" s="376"/>
      <c r="FUT291" s="376"/>
      <c r="FUU291" s="376"/>
      <c r="FUV291" s="376"/>
      <c r="FUW291" s="376"/>
      <c r="FUX291" s="376"/>
      <c r="FUY291" s="376"/>
      <c r="FUZ291" s="376"/>
      <c r="FVA291" s="377"/>
      <c r="FVB291" s="377"/>
      <c r="FVC291" s="377"/>
      <c r="FVD291" s="377"/>
      <c r="FVE291" s="377"/>
      <c r="FVF291" s="376"/>
      <c r="FVG291" s="376"/>
      <c r="FVH291" s="377"/>
      <c r="FVI291" s="377"/>
      <c r="FVJ291" s="376"/>
      <c r="FVK291" s="376"/>
      <c r="FVL291" s="377"/>
      <c r="FVM291" s="377"/>
      <c r="FVN291" s="376"/>
      <c r="FVO291" s="376"/>
      <c r="FVP291" s="376"/>
      <c r="FVQ291" s="376"/>
      <c r="FVR291" s="376"/>
      <c r="FVS291" s="376"/>
      <c r="FVT291" s="376"/>
      <c r="FVU291" s="377"/>
      <c r="FVV291" s="377"/>
      <c r="FVW291" s="376"/>
      <c r="FVX291" s="376"/>
      <c r="FVY291" s="377"/>
      <c r="FVZ291" s="377"/>
      <c r="FWA291" s="376"/>
      <c r="FWB291" s="376"/>
      <c r="FWC291" s="376"/>
      <c r="FWD291" s="376"/>
      <c r="FWE291" s="376"/>
      <c r="FWF291" s="370"/>
      <c r="FWG291" s="396"/>
      <c r="FWH291" s="376"/>
      <c r="FWI291" s="376"/>
      <c r="FWJ291" s="376"/>
      <c r="FWK291" s="376"/>
      <c r="FWL291" s="376"/>
      <c r="FWM291" s="376"/>
      <c r="FWN291" s="376"/>
      <c r="FWO291" s="375"/>
      <c r="FWP291" s="375"/>
      <c r="FWQ291" s="375"/>
      <c r="FWR291" s="375"/>
      <c r="FWS291" s="375"/>
      <c r="FWT291" s="375"/>
      <c r="FWU291" s="375"/>
      <c r="FWV291" s="375"/>
      <c r="FWW291" s="375"/>
      <c r="FWX291" s="375"/>
      <c r="FWY291" s="375"/>
      <c r="FWZ291" s="375"/>
      <c r="FXA291" s="375"/>
      <c r="FXB291" s="375"/>
      <c r="FXC291" s="375"/>
      <c r="FXD291" s="375"/>
      <c r="FXE291" s="375"/>
      <c r="FXF291" s="375"/>
      <c r="FXG291" s="375"/>
      <c r="FXH291" s="375"/>
      <c r="FXI291" s="375"/>
      <c r="FXJ291" s="375"/>
      <c r="FXK291" s="375"/>
      <c r="FXL291" s="375"/>
      <c r="FXM291" s="375"/>
      <c r="FXN291" s="375"/>
      <c r="FXO291" s="375"/>
      <c r="FXP291" s="375"/>
      <c r="FXQ291" s="375"/>
      <c r="FXR291" s="375"/>
      <c r="FXS291" s="375"/>
      <c r="FXT291" s="375"/>
      <c r="FXU291" s="375"/>
      <c r="FXV291" s="375"/>
      <c r="FXW291" s="375"/>
      <c r="FXX291" s="375"/>
      <c r="FXY291" s="375"/>
      <c r="FXZ291" s="375"/>
      <c r="FYA291" s="375"/>
      <c r="FYB291" s="375"/>
      <c r="FYC291" s="375"/>
      <c r="FYD291" s="375"/>
      <c r="FYE291" s="375"/>
      <c r="FYF291" s="375"/>
      <c r="FYG291" s="376"/>
      <c r="FYH291" s="376"/>
      <c r="FYI291" s="376"/>
      <c r="FYJ291" s="376"/>
      <c r="FYK291" s="376"/>
      <c r="FYL291" s="376"/>
      <c r="FYM291" s="376"/>
      <c r="FYN291" s="376"/>
      <c r="FYO291" s="376"/>
      <c r="FYP291" s="376"/>
      <c r="FYQ291" s="376"/>
      <c r="FYR291" s="376"/>
      <c r="FYS291" s="376"/>
      <c r="FYT291" s="376"/>
      <c r="FYU291" s="376"/>
      <c r="FYV291" s="376"/>
      <c r="FYW291" s="376"/>
      <c r="FYX291" s="376"/>
      <c r="FYY291" s="376"/>
      <c r="FYZ291" s="376"/>
      <c r="FZA291" s="376"/>
      <c r="FZB291" s="376"/>
      <c r="FZC291" s="376"/>
      <c r="FZD291" s="376"/>
      <c r="FZE291" s="377"/>
      <c r="FZF291" s="377"/>
      <c r="FZG291" s="377"/>
      <c r="FZH291" s="377"/>
      <c r="FZI291" s="377"/>
      <c r="FZJ291" s="376"/>
      <c r="FZK291" s="376"/>
      <c r="FZL291" s="377"/>
      <c r="FZM291" s="377"/>
      <c r="FZN291" s="376"/>
      <c r="FZO291" s="376"/>
      <c r="FZP291" s="377"/>
      <c r="FZQ291" s="377"/>
      <c r="FZR291" s="376"/>
      <c r="FZS291" s="376"/>
      <c r="FZT291" s="376"/>
      <c r="FZU291" s="376"/>
      <c r="FZV291" s="376"/>
      <c r="FZW291" s="376"/>
      <c r="FZX291" s="376"/>
      <c r="FZY291" s="377"/>
      <c r="FZZ291" s="377"/>
      <c r="GAA291" s="376"/>
      <c r="GAB291" s="376"/>
      <c r="GAC291" s="377"/>
      <c r="GAD291" s="377"/>
      <c r="GAE291" s="376"/>
      <c r="GAF291" s="376"/>
      <c r="GAG291" s="376"/>
      <c r="GAH291" s="376"/>
      <c r="GAI291" s="376"/>
      <c r="GAJ291" s="370"/>
      <c r="GAK291" s="396"/>
      <c r="GAL291" s="376"/>
      <c r="GAM291" s="376"/>
      <c r="GAN291" s="376"/>
      <c r="GAO291" s="376"/>
      <c r="GAP291" s="376"/>
      <c r="GAQ291" s="376"/>
      <c r="GAR291" s="376"/>
      <c r="GAS291" s="375"/>
      <c r="GAT291" s="375"/>
      <c r="GAU291" s="375"/>
      <c r="GAV291" s="375"/>
      <c r="GAW291" s="375"/>
      <c r="GAX291" s="375"/>
      <c r="GAY291" s="375"/>
      <c r="GAZ291" s="375"/>
      <c r="GBA291" s="375"/>
      <c r="GBB291" s="375"/>
      <c r="GBC291" s="375"/>
      <c r="GBD291" s="375"/>
      <c r="GBE291" s="375"/>
      <c r="GBF291" s="375"/>
      <c r="GBG291" s="375"/>
      <c r="GBH291" s="375"/>
      <c r="GBI291" s="375"/>
      <c r="GBJ291" s="375"/>
      <c r="GBK291" s="375"/>
      <c r="GBL291" s="375"/>
      <c r="GBM291" s="375"/>
      <c r="GBN291" s="375"/>
      <c r="GBO291" s="375"/>
      <c r="GBP291" s="375"/>
      <c r="GBQ291" s="375"/>
      <c r="GBR291" s="375"/>
      <c r="GBS291" s="375"/>
      <c r="GBT291" s="375"/>
      <c r="GBU291" s="375"/>
      <c r="GBV291" s="375"/>
      <c r="GBW291" s="375"/>
      <c r="GBX291" s="375"/>
      <c r="GBY291" s="375"/>
      <c r="GBZ291" s="375"/>
      <c r="GCA291" s="375"/>
      <c r="GCB291" s="375"/>
      <c r="GCC291" s="375"/>
      <c r="GCD291" s="375"/>
      <c r="GCE291" s="375"/>
      <c r="GCF291" s="375"/>
      <c r="GCG291" s="375"/>
      <c r="GCH291" s="375"/>
      <c r="GCI291" s="375"/>
      <c r="GCJ291" s="375"/>
      <c r="GCK291" s="376"/>
      <c r="GCL291" s="376"/>
      <c r="GCM291" s="376"/>
      <c r="GCN291" s="376"/>
      <c r="GCO291" s="376"/>
      <c r="GCP291" s="376"/>
      <c r="GCQ291" s="376"/>
      <c r="GCR291" s="376"/>
      <c r="GCS291" s="376"/>
      <c r="GCT291" s="376"/>
      <c r="GCU291" s="376"/>
      <c r="GCV291" s="376"/>
      <c r="GCW291" s="376"/>
      <c r="GCX291" s="376"/>
      <c r="GCY291" s="376"/>
      <c r="GCZ291" s="376"/>
      <c r="GDA291" s="376"/>
      <c r="GDB291" s="376"/>
      <c r="GDC291" s="376"/>
      <c r="GDD291" s="376"/>
      <c r="GDE291" s="376"/>
      <c r="GDF291" s="376"/>
      <c r="GDG291" s="376"/>
      <c r="GDH291" s="376"/>
      <c r="GDI291" s="377"/>
      <c r="GDJ291" s="377"/>
      <c r="GDK291" s="377"/>
      <c r="GDL291" s="377"/>
      <c r="GDM291" s="377"/>
      <c r="GDN291" s="376"/>
      <c r="GDO291" s="376"/>
      <c r="GDP291" s="377"/>
      <c r="GDQ291" s="377"/>
      <c r="GDR291" s="376"/>
      <c r="GDS291" s="376"/>
      <c r="GDT291" s="377"/>
      <c r="GDU291" s="377"/>
      <c r="GDV291" s="376"/>
      <c r="GDW291" s="376"/>
      <c r="GDX291" s="376"/>
      <c r="GDY291" s="376"/>
      <c r="GDZ291" s="376"/>
      <c r="GEA291" s="376"/>
      <c r="GEB291" s="376"/>
      <c r="GEC291" s="377"/>
      <c r="GED291" s="377"/>
      <c r="GEE291" s="376"/>
      <c r="GEF291" s="376"/>
      <c r="GEG291" s="377"/>
      <c r="GEH291" s="377"/>
      <c r="GEI291" s="376"/>
      <c r="GEJ291" s="376"/>
      <c r="GEK291" s="376"/>
      <c r="GEL291" s="376"/>
      <c r="GEM291" s="376"/>
      <c r="GEN291" s="370"/>
      <c r="GEO291" s="396"/>
      <c r="GEP291" s="376"/>
      <c r="GEQ291" s="376"/>
      <c r="GER291" s="376"/>
      <c r="GES291" s="376"/>
      <c r="GET291" s="376"/>
      <c r="GEU291" s="376"/>
      <c r="GEV291" s="376"/>
      <c r="GEW291" s="375"/>
      <c r="GEX291" s="375"/>
      <c r="GEY291" s="375"/>
      <c r="GEZ291" s="375"/>
      <c r="GFA291" s="375"/>
      <c r="GFB291" s="375"/>
      <c r="GFC291" s="375"/>
      <c r="GFD291" s="375"/>
      <c r="GFE291" s="375"/>
      <c r="GFF291" s="375"/>
      <c r="GFG291" s="375"/>
      <c r="GFH291" s="375"/>
      <c r="GFI291" s="375"/>
      <c r="GFJ291" s="375"/>
      <c r="GFK291" s="375"/>
      <c r="GFL291" s="375"/>
      <c r="GFM291" s="375"/>
      <c r="GFN291" s="375"/>
      <c r="GFO291" s="375"/>
      <c r="GFP291" s="375"/>
      <c r="GFQ291" s="375"/>
      <c r="GFR291" s="375"/>
      <c r="GFS291" s="375"/>
      <c r="GFT291" s="375"/>
      <c r="GFU291" s="375"/>
      <c r="GFV291" s="375"/>
      <c r="GFW291" s="375"/>
      <c r="GFX291" s="375"/>
      <c r="GFY291" s="375"/>
      <c r="GFZ291" s="375"/>
      <c r="GGA291" s="375"/>
      <c r="GGB291" s="375"/>
      <c r="GGC291" s="375"/>
      <c r="GGD291" s="375"/>
      <c r="GGE291" s="375"/>
      <c r="GGF291" s="375"/>
      <c r="GGG291" s="375"/>
      <c r="GGH291" s="375"/>
      <c r="GGI291" s="375"/>
      <c r="GGJ291" s="375"/>
      <c r="GGK291" s="375"/>
      <c r="GGL291" s="375"/>
      <c r="GGM291" s="375"/>
      <c r="GGN291" s="375"/>
      <c r="GGO291" s="376"/>
      <c r="GGP291" s="376"/>
      <c r="GGQ291" s="376"/>
      <c r="GGR291" s="376"/>
      <c r="GGS291" s="376"/>
      <c r="GGT291" s="376"/>
      <c r="GGU291" s="376"/>
      <c r="GGV291" s="376"/>
      <c r="GGW291" s="376"/>
      <c r="GGX291" s="376"/>
      <c r="GGY291" s="376"/>
      <c r="GGZ291" s="376"/>
      <c r="GHA291" s="376"/>
      <c r="GHB291" s="376"/>
      <c r="GHC291" s="376"/>
      <c r="GHD291" s="376"/>
      <c r="GHE291" s="376"/>
      <c r="GHF291" s="376"/>
      <c r="GHG291" s="376"/>
      <c r="GHH291" s="376"/>
      <c r="GHI291" s="376"/>
      <c r="GHJ291" s="376"/>
      <c r="GHK291" s="376"/>
      <c r="GHL291" s="376"/>
      <c r="GHM291" s="377"/>
      <c r="GHN291" s="377"/>
      <c r="GHO291" s="377"/>
      <c r="GHP291" s="377"/>
      <c r="GHQ291" s="377"/>
      <c r="GHR291" s="376"/>
      <c r="GHS291" s="376"/>
      <c r="GHT291" s="377"/>
      <c r="GHU291" s="377"/>
      <c r="GHV291" s="376"/>
      <c r="GHW291" s="376"/>
      <c r="GHX291" s="377"/>
      <c r="GHY291" s="377"/>
      <c r="GHZ291" s="376"/>
      <c r="GIA291" s="376"/>
      <c r="GIB291" s="376"/>
      <c r="GIC291" s="376"/>
      <c r="GID291" s="376"/>
      <c r="GIE291" s="376"/>
      <c r="GIF291" s="376"/>
      <c r="GIG291" s="377"/>
      <c r="GIH291" s="377"/>
      <c r="GII291" s="376"/>
      <c r="GIJ291" s="376"/>
      <c r="GIK291" s="377"/>
      <c r="GIL291" s="377"/>
      <c r="GIM291" s="376"/>
      <c r="GIN291" s="376"/>
      <c r="GIO291" s="376"/>
      <c r="GIP291" s="376"/>
      <c r="GIQ291" s="376"/>
      <c r="GIR291" s="370"/>
      <c r="GIS291" s="396"/>
      <c r="GIT291" s="376"/>
      <c r="GIU291" s="376"/>
      <c r="GIV291" s="376"/>
      <c r="GIW291" s="376"/>
      <c r="GIX291" s="376"/>
      <c r="GIY291" s="376"/>
      <c r="GIZ291" s="376"/>
      <c r="GJA291" s="375"/>
      <c r="GJB291" s="375"/>
      <c r="GJC291" s="375"/>
      <c r="GJD291" s="375"/>
      <c r="GJE291" s="375"/>
      <c r="GJF291" s="375"/>
      <c r="GJG291" s="375"/>
      <c r="GJH291" s="375"/>
      <c r="GJI291" s="375"/>
      <c r="GJJ291" s="375"/>
      <c r="GJK291" s="375"/>
      <c r="GJL291" s="375"/>
      <c r="GJM291" s="375"/>
      <c r="GJN291" s="375"/>
      <c r="GJO291" s="375"/>
      <c r="GJP291" s="375"/>
      <c r="GJQ291" s="375"/>
      <c r="GJR291" s="375"/>
      <c r="GJS291" s="375"/>
      <c r="GJT291" s="375"/>
      <c r="GJU291" s="375"/>
      <c r="GJV291" s="375"/>
      <c r="GJW291" s="375"/>
      <c r="GJX291" s="375"/>
      <c r="GJY291" s="375"/>
      <c r="GJZ291" s="375"/>
      <c r="GKA291" s="375"/>
      <c r="GKB291" s="375"/>
      <c r="GKC291" s="375"/>
      <c r="GKD291" s="375"/>
      <c r="GKE291" s="375"/>
      <c r="GKF291" s="375"/>
      <c r="GKG291" s="375"/>
      <c r="GKH291" s="375"/>
      <c r="GKI291" s="375"/>
      <c r="GKJ291" s="375"/>
      <c r="GKK291" s="375"/>
      <c r="GKL291" s="375"/>
      <c r="GKM291" s="375"/>
      <c r="GKN291" s="375"/>
      <c r="GKO291" s="375"/>
      <c r="GKP291" s="375"/>
      <c r="GKQ291" s="375"/>
      <c r="GKR291" s="375"/>
      <c r="GKS291" s="376"/>
      <c r="GKT291" s="376"/>
      <c r="GKU291" s="376"/>
      <c r="GKV291" s="376"/>
      <c r="GKW291" s="376"/>
      <c r="GKX291" s="376"/>
      <c r="GKY291" s="376"/>
      <c r="GKZ291" s="376"/>
      <c r="GLA291" s="376"/>
      <c r="GLB291" s="376"/>
      <c r="GLC291" s="376"/>
      <c r="GLD291" s="376"/>
      <c r="GLE291" s="376"/>
      <c r="GLF291" s="376"/>
      <c r="GLG291" s="376"/>
      <c r="GLH291" s="376"/>
      <c r="GLI291" s="376"/>
      <c r="GLJ291" s="376"/>
      <c r="GLK291" s="376"/>
      <c r="GLL291" s="376"/>
      <c r="GLM291" s="376"/>
      <c r="GLN291" s="376"/>
      <c r="GLO291" s="376"/>
      <c r="GLP291" s="376"/>
      <c r="GLQ291" s="377"/>
      <c r="GLR291" s="377"/>
      <c r="GLS291" s="377"/>
      <c r="GLT291" s="377"/>
      <c r="GLU291" s="377"/>
      <c r="GLV291" s="376"/>
      <c r="GLW291" s="376"/>
      <c r="GLX291" s="377"/>
      <c r="GLY291" s="377"/>
      <c r="GLZ291" s="376"/>
      <c r="GMA291" s="376"/>
      <c r="GMB291" s="377"/>
      <c r="GMC291" s="377"/>
      <c r="GMD291" s="376"/>
      <c r="GME291" s="376"/>
      <c r="GMF291" s="376"/>
      <c r="GMG291" s="376"/>
      <c r="GMH291" s="376"/>
      <c r="GMI291" s="376"/>
      <c r="GMJ291" s="376"/>
      <c r="GMK291" s="377"/>
      <c r="GML291" s="377"/>
      <c r="GMM291" s="376"/>
      <c r="GMN291" s="376"/>
      <c r="GMO291" s="377"/>
      <c r="GMP291" s="377"/>
      <c r="GMQ291" s="376"/>
      <c r="GMR291" s="376"/>
      <c r="GMS291" s="376"/>
      <c r="GMT291" s="376"/>
      <c r="GMU291" s="376"/>
      <c r="GMV291" s="370"/>
      <c r="GMW291" s="396"/>
      <c r="GMX291" s="376"/>
      <c r="GMY291" s="376"/>
      <c r="GMZ291" s="376"/>
      <c r="GNA291" s="376"/>
      <c r="GNB291" s="376"/>
      <c r="GNC291" s="376"/>
      <c r="GND291" s="376"/>
      <c r="GNE291" s="375"/>
      <c r="GNF291" s="375"/>
      <c r="GNG291" s="375"/>
      <c r="GNH291" s="375"/>
      <c r="GNI291" s="375"/>
      <c r="GNJ291" s="375"/>
      <c r="GNK291" s="375"/>
      <c r="GNL291" s="375"/>
      <c r="GNM291" s="375"/>
      <c r="GNN291" s="375"/>
      <c r="GNO291" s="375"/>
      <c r="GNP291" s="375"/>
      <c r="GNQ291" s="375"/>
      <c r="GNR291" s="375"/>
      <c r="GNS291" s="375"/>
      <c r="GNT291" s="375"/>
      <c r="GNU291" s="375"/>
      <c r="GNV291" s="375"/>
      <c r="GNW291" s="375"/>
      <c r="GNX291" s="375"/>
      <c r="GNY291" s="375"/>
      <c r="GNZ291" s="375"/>
      <c r="GOA291" s="375"/>
      <c r="GOB291" s="375"/>
      <c r="GOC291" s="375"/>
      <c r="GOD291" s="375"/>
      <c r="GOE291" s="375"/>
      <c r="GOF291" s="375"/>
      <c r="GOG291" s="375"/>
      <c r="GOH291" s="375"/>
      <c r="GOI291" s="375"/>
      <c r="GOJ291" s="375"/>
      <c r="GOK291" s="375"/>
      <c r="GOL291" s="375"/>
      <c r="GOM291" s="375"/>
      <c r="GON291" s="375"/>
      <c r="GOO291" s="375"/>
      <c r="GOP291" s="375"/>
      <c r="GOQ291" s="375"/>
      <c r="GOR291" s="375"/>
      <c r="GOS291" s="375"/>
      <c r="GOT291" s="375"/>
      <c r="GOU291" s="375"/>
      <c r="GOV291" s="375"/>
      <c r="GOW291" s="376"/>
      <c r="GOX291" s="376"/>
      <c r="GOY291" s="376"/>
      <c r="GOZ291" s="376"/>
      <c r="GPA291" s="376"/>
      <c r="GPB291" s="376"/>
      <c r="GPC291" s="376"/>
      <c r="GPD291" s="376"/>
      <c r="GPE291" s="376"/>
      <c r="GPF291" s="376"/>
      <c r="GPG291" s="376"/>
      <c r="GPH291" s="376"/>
      <c r="GPI291" s="376"/>
      <c r="GPJ291" s="376"/>
      <c r="GPK291" s="376"/>
      <c r="GPL291" s="376"/>
      <c r="GPM291" s="376"/>
      <c r="GPN291" s="376"/>
      <c r="GPO291" s="376"/>
      <c r="GPP291" s="376"/>
      <c r="GPQ291" s="376"/>
      <c r="GPR291" s="376"/>
      <c r="GPS291" s="376"/>
      <c r="GPT291" s="376"/>
      <c r="GPU291" s="377"/>
      <c r="GPV291" s="377"/>
      <c r="GPW291" s="377"/>
      <c r="GPX291" s="377"/>
      <c r="GPY291" s="377"/>
      <c r="GPZ291" s="376"/>
      <c r="GQA291" s="376"/>
      <c r="GQB291" s="377"/>
      <c r="GQC291" s="377"/>
      <c r="GQD291" s="376"/>
      <c r="GQE291" s="376"/>
      <c r="GQF291" s="377"/>
      <c r="GQG291" s="377"/>
      <c r="GQH291" s="376"/>
      <c r="GQI291" s="376"/>
      <c r="GQJ291" s="376"/>
      <c r="GQK291" s="376"/>
      <c r="GQL291" s="376"/>
      <c r="GQM291" s="376"/>
      <c r="GQN291" s="376"/>
      <c r="GQO291" s="377"/>
      <c r="GQP291" s="377"/>
      <c r="GQQ291" s="376"/>
      <c r="GQR291" s="376"/>
      <c r="GQS291" s="377"/>
      <c r="GQT291" s="377"/>
      <c r="GQU291" s="376"/>
      <c r="GQV291" s="376"/>
      <c r="GQW291" s="376"/>
      <c r="GQX291" s="376"/>
      <c r="GQY291" s="376"/>
      <c r="GQZ291" s="370"/>
      <c r="GRA291" s="396"/>
      <c r="GRB291" s="376"/>
      <c r="GRC291" s="376"/>
      <c r="GRD291" s="376"/>
      <c r="GRE291" s="376"/>
      <c r="GRF291" s="376"/>
      <c r="GRG291" s="376"/>
      <c r="GRH291" s="376"/>
      <c r="GRI291" s="375"/>
      <c r="GRJ291" s="375"/>
      <c r="GRK291" s="375"/>
      <c r="GRL291" s="375"/>
      <c r="GRM291" s="375"/>
      <c r="GRN291" s="375"/>
      <c r="GRO291" s="375"/>
      <c r="GRP291" s="375"/>
      <c r="GRQ291" s="375"/>
      <c r="GRR291" s="375"/>
      <c r="GRS291" s="375"/>
      <c r="GRT291" s="375"/>
      <c r="GRU291" s="375"/>
      <c r="GRV291" s="375"/>
      <c r="GRW291" s="375"/>
      <c r="GRX291" s="375"/>
      <c r="GRY291" s="375"/>
      <c r="GRZ291" s="375"/>
      <c r="GSA291" s="375"/>
      <c r="GSB291" s="375"/>
      <c r="GSC291" s="375"/>
      <c r="GSD291" s="375"/>
      <c r="GSE291" s="375"/>
      <c r="GSF291" s="375"/>
      <c r="GSG291" s="375"/>
      <c r="GSH291" s="375"/>
      <c r="GSI291" s="375"/>
      <c r="GSJ291" s="375"/>
      <c r="GSK291" s="375"/>
      <c r="GSL291" s="375"/>
      <c r="GSM291" s="375"/>
      <c r="GSN291" s="375"/>
      <c r="GSO291" s="375"/>
      <c r="GSP291" s="375"/>
      <c r="GSQ291" s="375"/>
      <c r="GSR291" s="375"/>
      <c r="GSS291" s="375"/>
      <c r="GST291" s="375"/>
      <c r="GSU291" s="375"/>
      <c r="GSV291" s="375"/>
      <c r="GSW291" s="375"/>
      <c r="GSX291" s="375"/>
      <c r="GSY291" s="375"/>
      <c r="GSZ291" s="375"/>
      <c r="GTA291" s="376"/>
      <c r="GTB291" s="376"/>
      <c r="GTC291" s="376"/>
      <c r="GTD291" s="376"/>
      <c r="GTE291" s="376"/>
      <c r="GTF291" s="376"/>
      <c r="GTG291" s="376"/>
      <c r="GTH291" s="376"/>
      <c r="GTI291" s="376"/>
      <c r="GTJ291" s="376"/>
      <c r="GTK291" s="376"/>
      <c r="GTL291" s="376"/>
      <c r="GTM291" s="376"/>
      <c r="GTN291" s="376"/>
      <c r="GTO291" s="376"/>
      <c r="GTP291" s="376"/>
      <c r="GTQ291" s="376"/>
      <c r="GTR291" s="376"/>
      <c r="GTS291" s="376"/>
      <c r="GTT291" s="376"/>
      <c r="GTU291" s="376"/>
      <c r="GTV291" s="376"/>
      <c r="GTW291" s="376"/>
      <c r="GTX291" s="376"/>
      <c r="GTY291" s="377"/>
      <c r="GTZ291" s="377"/>
      <c r="GUA291" s="377"/>
      <c r="GUB291" s="377"/>
      <c r="GUC291" s="377"/>
      <c r="GUD291" s="376"/>
      <c r="GUE291" s="376"/>
      <c r="GUF291" s="377"/>
      <c r="GUG291" s="377"/>
      <c r="GUH291" s="376"/>
      <c r="GUI291" s="376"/>
      <c r="GUJ291" s="377"/>
      <c r="GUK291" s="377"/>
      <c r="GUL291" s="376"/>
      <c r="GUM291" s="376"/>
      <c r="GUN291" s="376"/>
      <c r="GUO291" s="376"/>
      <c r="GUP291" s="376"/>
      <c r="GUQ291" s="376"/>
      <c r="GUR291" s="376"/>
      <c r="GUS291" s="377"/>
      <c r="GUT291" s="377"/>
      <c r="GUU291" s="376"/>
      <c r="GUV291" s="376"/>
      <c r="GUW291" s="377"/>
      <c r="GUX291" s="377"/>
      <c r="GUY291" s="376"/>
      <c r="GUZ291" s="376"/>
      <c r="GVA291" s="376"/>
      <c r="GVB291" s="376"/>
      <c r="GVC291" s="376"/>
      <c r="GVD291" s="370"/>
      <c r="GVE291" s="396"/>
      <c r="GVF291" s="376"/>
      <c r="GVG291" s="376"/>
      <c r="GVH291" s="376"/>
      <c r="GVI291" s="376"/>
      <c r="GVJ291" s="376"/>
      <c r="GVK291" s="376"/>
      <c r="GVL291" s="376"/>
      <c r="GVM291" s="375"/>
      <c r="GVN291" s="375"/>
      <c r="GVO291" s="375"/>
      <c r="GVP291" s="375"/>
      <c r="GVQ291" s="375"/>
      <c r="GVR291" s="375"/>
      <c r="GVS291" s="375"/>
      <c r="GVT291" s="375"/>
      <c r="GVU291" s="375"/>
      <c r="GVV291" s="375"/>
      <c r="GVW291" s="375"/>
      <c r="GVX291" s="375"/>
      <c r="GVY291" s="375"/>
      <c r="GVZ291" s="375"/>
      <c r="GWA291" s="375"/>
      <c r="GWB291" s="375"/>
      <c r="GWC291" s="375"/>
      <c r="GWD291" s="375"/>
      <c r="GWE291" s="375"/>
      <c r="GWF291" s="375"/>
      <c r="GWG291" s="375"/>
      <c r="GWH291" s="375"/>
      <c r="GWI291" s="375"/>
      <c r="GWJ291" s="375"/>
      <c r="GWK291" s="375"/>
      <c r="GWL291" s="375"/>
      <c r="GWM291" s="375"/>
      <c r="GWN291" s="375"/>
      <c r="GWO291" s="375"/>
      <c r="GWP291" s="375"/>
      <c r="GWQ291" s="375"/>
      <c r="GWR291" s="375"/>
      <c r="GWS291" s="375"/>
      <c r="GWT291" s="375"/>
      <c r="GWU291" s="375"/>
      <c r="GWV291" s="375"/>
      <c r="GWW291" s="375"/>
      <c r="GWX291" s="375"/>
      <c r="GWY291" s="375"/>
      <c r="GWZ291" s="375"/>
      <c r="GXA291" s="375"/>
      <c r="GXB291" s="375"/>
      <c r="GXC291" s="375"/>
      <c r="GXD291" s="375"/>
      <c r="GXE291" s="376"/>
      <c r="GXF291" s="376"/>
      <c r="GXG291" s="376"/>
      <c r="GXH291" s="376"/>
      <c r="GXI291" s="376"/>
      <c r="GXJ291" s="376"/>
      <c r="GXK291" s="376"/>
      <c r="GXL291" s="376"/>
      <c r="GXM291" s="376"/>
      <c r="GXN291" s="376"/>
      <c r="GXO291" s="376"/>
      <c r="GXP291" s="376"/>
      <c r="GXQ291" s="376"/>
      <c r="GXR291" s="376"/>
      <c r="GXS291" s="376"/>
      <c r="GXT291" s="376"/>
      <c r="GXU291" s="376"/>
      <c r="GXV291" s="376"/>
      <c r="GXW291" s="376"/>
      <c r="GXX291" s="376"/>
      <c r="GXY291" s="376"/>
      <c r="GXZ291" s="376"/>
      <c r="GYA291" s="376"/>
      <c r="GYB291" s="376"/>
      <c r="GYC291" s="377"/>
      <c r="GYD291" s="377"/>
      <c r="GYE291" s="377"/>
      <c r="GYF291" s="377"/>
      <c r="GYG291" s="377"/>
      <c r="GYH291" s="376"/>
      <c r="GYI291" s="376"/>
      <c r="GYJ291" s="377"/>
      <c r="GYK291" s="377"/>
      <c r="GYL291" s="376"/>
      <c r="GYM291" s="376"/>
      <c r="GYN291" s="377"/>
      <c r="GYO291" s="377"/>
      <c r="GYP291" s="376"/>
      <c r="GYQ291" s="376"/>
      <c r="GYR291" s="376"/>
      <c r="GYS291" s="376"/>
      <c r="GYT291" s="376"/>
      <c r="GYU291" s="376"/>
      <c r="GYV291" s="376"/>
      <c r="GYW291" s="377"/>
      <c r="GYX291" s="377"/>
      <c r="GYY291" s="376"/>
      <c r="GYZ291" s="376"/>
      <c r="GZA291" s="377"/>
      <c r="GZB291" s="377"/>
      <c r="GZC291" s="376"/>
      <c r="GZD291" s="376"/>
      <c r="GZE291" s="376"/>
      <c r="GZF291" s="376"/>
      <c r="GZG291" s="376"/>
      <c r="GZH291" s="370"/>
      <c r="GZI291" s="396"/>
      <c r="GZJ291" s="376"/>
      <c r="GZK291" s="376"/>
      <c r="GZL291" s="376"/>
      <c r="GZM291" s="376"/>
      <c r="GZN291" s="376"/>
      <c r="GZO291" s="376"/>
      <c r="GZP291" s="376"/>
      <c r="GZQ291" s="375"/>
      <c r="GZR291" s="375"/>
      <c r="GZS291" s="375"/>
      <c r="GZT291" s="375"/>
      <c r="GZU291" s="375"/>
      <c r="GZV291" s="375"/>
      <c r="GZW291" s="375"/>
      <c r="GZX291" s="375"/>
      <c r="GZY291" s="375"/>
      <c r="GZZ291" s="375"/>
      <c r="HAA291" s="375"/>
      <c r="HAB291" s="375"/>
      <c r="HAC291" s="375"/>
      <c r="HAD291" s="375"/>
      <c r="HAE291" s="375"/>
      <c r="HAF291" s="375"/>
      <c r="HAG291" s="375"/>
      <c r="HAH291" s="375"/>
      <c r="HAI291" s="375"/>
      <c r="HAJ291" s="375"/>
      <c r="HAK291" s="375"/>
      <c r="HAL291" s="375"/>
      <c r="HAM291" s="375"/>
      <c r="HAN291" s="375"/>
      <c r="HAO291" s="375"/>
      <c r="HAP291" s="375"/>
      <c r="HAQ291" s="375"/>
      <c r="HAR291" s="375"/>
      <c r="HAS291" s="375"/>
      <c r="HAT291" s="375"/>
      <c r="HAU291" s="375"/>
      <c r="HAV291" s="375"/>
      <c r="HAW291" s="375"/>
      <c r="HAX291" s="375"/>
      <c r="HAY291" s="375"/>
      <c r="HAZ291" s="375"/>
      <c r="HBA291" s="375"/>
      <c r="HBB291" s="375"/>
      <c r="HBC291" s="375"/>
      <c r="HBD291" s="375"/>
      <c r="HBE291" s="375"/>
      <c r="HBF291" s="375"/>
      <c r="HBG291" s="375"/>
      <c r="HBH291" s="375"/>
      <c r="HBI291" s="376"/>
      <c r="HBJ291" s="376"/>
      <c r="HBK291" s="376"/>
      <c r="HBL291" s="376"/>
      <c r="HBM291" s="376"/>
      <c r="HBN291" s="376"/>
      <c r="HBO291" s="376"/>
      <c r="HBP291" s="376"/>
      <c r="HBQ291" s="376"/>
      <c r="HBR291" s="376"/>
      <c r="HBS291" s="376"/>
      <c r="HBT291" s="376"/>
      <c r="HBU291" s="376"/>
      <c r="HBV291" s="376"/>
      <c r="HBW291" s="376"/>
      <c r="HBX291" s="376"/>
      <c r="HBY291" s="376"/>
      <c r="HBZ291" s="376"/>
      <c r="HCA291" s="376"/>
      <c r="HCB291" s="376"/>
      <c r="HCC291" s="376"/>
      <c r="HCD291" s="376"/>
      <c r="HCE291" s="376"/>
      <c r="HCF291" s="376"/>
      <c r="HCG291" s="377"/>
      <c r="HCH291" s="377"/>
      <c r="HCI291" s="377"/>
      <c r="HCJ291" s="377"/>
      <c r="HCK291" s="377"/>
      <c r="HCL291" s="376"/>
      <c r="HCM291" s="376"/>
      <c r="HCN291" s="377"/>
      <c r="HCO291" s="377"/>
      <c r="HCP291" s="376"/>
      <c r="HCQ291" s="376"/>
      <c r="HCR291" s="377"/>
      <c r="HCS291" s="377"/>
      <c r="HCT291" s="376"/>
      <c r="HCU291" s="376"/>
      <c r="HCV291" s="376"/>
      <c r="HCW291" s="376"/>
      <c r="HCX291" s="376"/>
      <c r="HCY291" s="376"/>
      <c r="HCZ291" s="376"/>
      <c r="HDA291" s="377"/>
      <c r="HDB291" s="377"/>
      <c r="HDC291" s="376"/>
      <c r="HDD291" s="376"/>
      <c r="HDE291" s="377"/>
      <c r="HDF291" s="377"/>
      <c r="HDG291" s="376"/>
      <c r="HDH291" s="376"/>
      <c r="HDI291" s="376"/>
      <c r="HDJ291" s="376"/>
      <c r="HDK291" s="376"/>
      <c r="HDL291" s="370"/>
      <c r="HDM291" s="396"/>
      <c r="HDN291" s="376"/>
      <c r="HDO291" s="376"/>
      <c r="HDP291" s="376"/>
      <c r="HDQ291" s="376"/>
      <c r="HDR291" s="376"/>
      <c r="HDS291" s="376"/>
      <c r="HDT291" s="376"/>
      <c r="HDU291" s="375"/>
      <c r="HDV291" s="375"/>
      <c r="HDW291" s="375"/>
      <c r="HDX291" s="375"/>
      <c r="HDY291" s="375"/>
      <c r="HDZ291" s="375"/>
      <c r="HEA291" s="375"/>
      <c r="HEB291" s="375"/>
      <c r="HEC291" s="375"/>
      <c r="HED291" s="375"/>
      <c r="HEE291" s="375"/>
      <c r="HEF291" s="375"/>
      <c r="HEG291" s="375"/>
      <c r="HEH291" s="375"/>
      <c r="HEI291" s="375"/>
      <c r="HEJ291" s="375"/>
      <c r="HEK291" s="375"/>
      <c r="HEL291" s="375"/>
      <c r="HEM291" s="375"/>
      <c r="HEN291" s="375"/>
      <c r="HEO291" s="375"/>
      <c r="HEP291" s="375"/>
      <c r="HEQ291" s="375"/>
      <c r="HER291" s="375"/>
      <c r="HES291" s="375"/>
      <c r="HET291" s="375"/>
      <c r="HEU291" s="375"/>
      <c r="HEV291" s="375"/>
      <c r="HEW291" s="375"/>
      <c r="HEX291" s="375"/>
      <c r="HEY291" s="375"/>
      <c r="HEZ291" s="375"/>
      <c r="HFA291" s="375"/>
      <c r="HFB291" s="375"/>
      <c r="HFC291" s="375"/>
      <c r="HFD291" s="375"/>
      <c r="HFE291" s="375"/>
      <c r="HFF291" s="375"/>
      <c r="HFG291" s="375"/>
      <c r="HFH291" s="375"/>
      <c r="HFI291" s="375"/>
      <c r="HFJ291" s="375"/>
      <c r="HFK291" s="375"/>
      <c r="HFL291" s="375"/>
      <c r="HFM291" s="376"/>
      <c r="HFN291" s="376"/>
      <c r="HFO291" s="376"/>
      <c r="HFP291" s="376"/>
      <c r="HFQ291" s="376"/>
      <c r="HFR291" s="376"/>
      <c r="HFS291" s="376"/>
      <c r="HFT291" s="376"/>
      <c r="HFU291" s="376"/>
      <c r="HFV291" s="376"/>
      <c r="HFW291" s="376"/>
      <c r="HFX291" s="376"/>
      <c r="HFY291" s="376"/>
      <c r="HFZ291" s="376"/>
      <c r="HGA291" s="376"/>
      <c r="HGB291" s="376"/>
      <c r="HGC291" s="376"/>
      <c r="HGD291" s="376"/>
      <c r="HGE291" s="376"/>
      <c r="HGF291" s="376"/>
      <c r="HGG291" s="376"/>
      <c r="HGH291" s="376"/>
      <c r="HGI291" s="376"/>
      <c r="HGJ291" s="376"/>
      <c r="HGK291" s="377"/>
      <c r="HGL291" s="377"/>
      <c r="HGM291" s="377"/>
      <c r="HGN291" s="377"/>
      <c r="HGO291" s="377"/>
      <c r="HGP291" s="376"/>
      <c r="HGQ291" s="376"/>
      <c r="HGR291" s="377"/>
      <c r="HGS291" s="377"/>
      <c r="HGT291" s="376"/>
      <c r="HGU291" s="376"/>
      <c r="HGV291" s="377"/>
      <c r="HGW291" s="377"/>
      <c r="HGX291" s="376"/>
      <c r="HGY291" s="376"/>
      <c r="HGZ291" s="376"/>
      <c r="HHA291" s="376"/>
      <c r="HHB291" s="376"/>
      <c r="HHC291" s="376"/>
      <c r="HHD291" s="376"/>
      <c r="HHE291" s="377"/>
      <c r="HHF291" s="377"/>
      <c r="HHG291" s="376"/>
      <c r="HHH291" s="376"/>
      <c r="HHI291" s="377"/>
      <c r="HHJ291" s="377"/>
      <c r="HHK291" s="376"/>
      <c r="HHL291" s="376"/>
      <c r="HHM291" s="376"/>
      <c r="HHN291" s="376"/>
      <c r="HHO291" s="376"/>
      <c r="HHP291" s="370"/>
      <c r="HHQ291" s="396"/>
      <c r="HHR291" s="376"/>
      <c r="HHS291" s="376"/>
      <c r="HHT291" s="376"/>
      <c r="HHU291" s="376"/>
      <c r="HHV291" s="376"/>
      <c r="HHW291" s="376"/>
      <c r="HHX291" s="376"/>
      <c r="HHY291" s="375"/>
      <c r="HHZ291" s="375"/>
      <c r="HIA291" s="375"/>
      <c r="HIB291" s="375"/>
      <c r="HIC291" s="375"/>
      <c r="HID291" s="375"/>
      <c r="HIE291" s="375"/>
      <c r="HIF291" s="375"/>
      <c r="HIG291" s="375"/>
      <c r="HIH291" s="375"/>
      <c r="HII291" s="375"/>
      <c r="HIJ291" s="375"/>
      <c r="HIK291" s="375"/>
      <c r="HIL291" s="375"/>
      <c r="HIM291" s="375"/>
      <c r="HIN291" s="375"/>
      <c r="HIO291" s="375"/>
      <c r="HIP291" s="375"/>
      <c r="HIQ291" s="375"/>
      <c r="HIR291" s="375"/>
      <c r="HIS291" s="375"/>
      <c r="HIT291" s="375"/>
      <c r="HIU291" s="375"/>
      <c r="HIV291" s="375"/>
      <c r="HIW291" s="375"/>
      <c r="HIX291" s="375"/>
      <c r="HIY291" s="375"/>
      <c r="HIZ291" s="375"/>
      <c r="HJA291" s="375"/>
      <c r="HJB291" s="375"/>
      <c r="HJC291" s="375"/>
      <c r="HJD291" s="375"/>
      <c r="HJE291" s="375"/>
      <c r="HJF291" s="375"/>
      <c r="HJG291" s="375"/>
      <c r="HJH291" s="375"/>
      <c r="HJI291" s="375"/>
      <c r="HJJ291" s="375"/>
      <c r="HJK291" s="375"/>
      <c r="HJL291" s="375"/>
      <c r="HJM291" s="375"/>
      <c r="HJN291" s="375"/>
      <c r="HJO291" s="375"/>
      <c r="HJP291" s="375"/>
      <c r="HJQ291" s="376"/>
      <c r="HJR291" s="376"/>
      <c r="HJS291" s="376"/>
      <c r="HJT291" s="376"/>
      <c r="HJU291" s="376"/>
      <c r="HJV291" s="376"/>
      <c r="HJW291" s="376"/>
      <c r="HJX291" s="376"/>
      <c r="HJY291" s="376"/>
      <c r="HJZ291" s="376"/>
      <c r="HKA291" s="376"/>
      <c r="HKB291" s="376"/>
      <c r="HKC291" s="376"/>
      <c r="HKD291" s="376"/>
      <c r="HKE291" s="376"/>
      <c r="HKF291" s="376"/>
      <c r="HKG291" s="376"/>
      <c r="HKH291" s="376"/>
      <c r="HKI291" s="376"/>
      <c r="HKJ291" s="376"/>
      <c r="HKK291" s="376"/>
      <c r="HKL291" s="376"/>
      <c r="HKM291" s="376"/>
      <c r="HKN291" s="376"/>
      <c r="HKO291" s="377"/>
      <c r="HKP291" s="377"/>
      <c r="HKQ291" s="377"/>
      <c r="HKR291" s="377"/>
      <c r="HKS291" s="377"/>
      <c r="HKT291" s="376"/>
      <c r="HKU291" s="376"/>
      <c r="HKV291" s="377"/>
      <c r="HKW291" s="377"/>
      <c r="HKX291" s="376"/>
      <c r="HKY291" s="376"/>
      <c r="HKZ291" s="377"/>
      <c r="HLA291" s="377"/>
      <c r="HLB291" s="376"/>
      <c r="HLC291" s="376"/>
      <c r="HLD291" s="376"/>
      <c r="HLE291" s="376"/>
      <c r="HLF291" s="376"/>
      <c r="HLG291" s="376"/>
      <c r="HLH291" s="376"/>
      <c r="HLI291" s="377"/>
      <c r="HLJ291" s="377"/>
      <c r="HLK291" s="376"/>
      <c r="HLL291" s="376"/>
      <c r="HLM291" s="377"/>
      <c r="HLN291" s="377"/>
      <c r="HLO291" s="376"/>
      <c r="HLP291" s="376"/>
      <c r="HLQ291" s="376"/>
      <c r="HLR291" s="376"/>
      <c r="HLS291" s="376"/>
      <c r="HLT291" s="370"/>
      <c r="HLU291" s="396"/>
      <c r="HLV291" s="376"/>
      <c r="HLW291" s="376"/>
      <c r="HLX291" s="376"/>
      <c r="HLY291" s="376"/>
      <c r="HLZ291" s="376"/>
      <c r="HMA291" s="376"/>
      <c r="HMB291" s="376"/>
      <c r="HMC291" s="375"/>
      <c r="HMD291" s="375"/>
      <c r="HME291" s="375"/>
      <c r="HMF291" s="375"/>
      <c r="HMG291" s="375"/>
      <c r="HMH291" s="375"/>
      <c r="HMI291" s="375"/>
      <c r="HMJ291" s="375"/>
      <c r="HMK291" s="375"/>
      <c r="HML291" s="375"/>
      <c r="HMM291" s="375"/>
      <c r="HMN291" s="375"/>
      <c r="HMO291" s="375"/>
      <c r="HMP291" s="375"/>
      <c r="HMQ291" s="375"/>
      <c r="HMR291" s="375"/>
      <c r="HMS291" s="375"/>
      <c r="HMT291" s="375"/>
      <c r="HMU291" s="375"/>
      <c r="HMV291" s="375"/>
      <c r="HMW291" s="375"/>
      <c r="HMX291" s="375"/>
      <c r="HMY291" s="375"/>
      <c r="HMZ291" s="375"/>
      <c r="HNA291" s="375"/>
      <c r="HNB291" s="375"/>
      <c r="HNC291" s="375"/>
      <c r="HND291" s="375"/>
      <c r="HNE291" s="375"/>
      <c r="HNF291" s="375"/>
      <c r="HNG291" s="375"/>
      <c r="HNH291" s="375"/>
      <c r="HNI291" s="375"/>
      <c r="HNJ291" s="375"/>
      <c r="HNK291" s="375"/>
      <c r="HNL291" s="375"/>
      <c r="HNM291" s="375"/>
      <c r="HNN291" s="375"/>
      <c r="HNO291" s="375"/>
      <c r="HNP291" s="375"/>
      <c r="HNQ291" s="375"/>
      <c r="HNR291" s="375"/>
      <c r="HNS291" s="375"/>
      <c r="HNT291" s="375"/>
      <c r="HNU291" s="376"/>
      <c r="HNV291" s="376"/>
      <c r="HNW291" s="376"/>
      <c r="HNX291" s="376"/>
      <c r="HNY291" s="376"/>
      <c r="HNZ291" s="376"/>
      <c r="HOA291" s="376"/>
      <c r="HOB291" s="376"/>
      <c r="HOC291" s="376"/>
      <c r="HOD291" s="376"/>
      <c r="HOE291" s="376"/>
      <c r="HOF291" s="376"/>
      <c r="HOG291" s="376"/>
      <c r="HOH291" s="376"/>
      <c r="HOI291" s="376"/>
      <c r="HOJ291" s="376"/>
      <c r="HOK291" s="376"/>
      <c r="HOL291" s="376"/>
      <c r="HOM291" s="376"/>
      <c r="HON291" s="376"/>
      <c r="HOO291" s="376"/>
      <c r="HOP291" s="376"/>
      <c r="HOQ291" s="376"/>
      <c r="HOR291" s="376"/>
      <c r="HOS291" s="377"/>
      <c r="HOT291" s="377"/>
      <c r="HOU291" s="377"/>
      <c r="HOV291" s="377"/>
      <c r="HOW291" s="377"/>
      <c r="HOX291" s="376"/>
      <c r="HOY291" s="376"/>
      <c r="HOZ291" s="377"/>
      <c r="HPA291" s="377"/>
      <c r="HPB291" s="376"/>
      <c r="HPC291" s="376"/>
      <c r="HPD291" s="377"/>
      <c r="HPE291" s="377"/>
      <c r="HPF291" s="376"/>
      <c r="HPG291" s="376"/>
      <c r="HPH291" s="376"/>
      <c r="HPI291" s="376"/>
      <c r="HPJ291" s="376"/>
      <c r="HPK291" s="376"/>
      <c r="HPL291" s="376"/>
      <c r="HPM291" s="377"/>
      <c r="HPN291" s="377"/>
      <c r="HPO291" s="376"/>
      <c r="HPP291" s="376"/>
      <c r="HPQ291" s="377"/>
      <c r="HPR291" s="377"/>
      <c r="HPS291" s="376"/>
      <c r="HPT291" s="376"/>
      <c r="HPU291" s="376"/>
      <c r="HPV291" s="376"/>
      <c r="HPW291" s="376"/>
      <c r="HPX291" s="370"/>
      <c r="HPY291" s="396"/>
      <c r="HPZ291" s="376"/>
      <c r="HQA291" s="376"/>
      <c r="HQB291" s="376"/>
      <c r="HQC291" s="376"/>
      <c r="HQD291" s="376"/>
      <c r="HQE291" s="376"/>
      <c r="HQF291" s="376"/>
      <c r="HQG291" s="375"/>
      <c r="HQH291" s="375"/>
      <c r="HQI291" s="375"/>
      <c r="HQJ291" s="375"/>
      <c r="HQK291" s="375"/>
      <c r="HQL291" s="375"/>
      <c r="HQM291" s="375"/>
      <c r="HQN291" s="375"/>
      <c r="HQO291" s="375"/>
      <c r="HQP291" s="375"/>
      <c r="HQQ291" s="375"/>
      <c r="HQR291" s="375"/>
      <c r="HQS291" s="375"/>
      <c r="HQT291" s="375"/>
      <c r="HQU291" s="375"/>
      <c r="HQV291" s="375"/>
      <c r="HQW291" s="375"/>
      <c r="HQX291" s="375"/>
      <c r="HQY291" s="375"/>
      <c r="HQZ291" s="375"/>
      <c r="HRA291" s="375"/>
      <c r="HRB291" s="375"/>
      <c r="HRC291" s="375"/>
      <c r="HRD291" s="375"/>
      <c r="HRE291" s="375"/>
      <c r="HRF291" s="375"/>
      <c r="HRG291" s="375"/>
      <c r="HRH291" s="375"/>
      <c r="HRI291" s="375"/>
      <c r="HRJ291" s="375"/>
      <c r="HRK291" s="375"/>
      <c r="HRL291" s="375"/>
      <c r="HRM291" s="375"/>
      <c r="HRN291" s="375"/>
      <c r="HRO291" s="375"/>
      <c r="HRP291" s="375"/>
      <c r="HRQ291" s="375"/>
      <c r="HRR291" s="375"/>
      <c r="HRS291" s="375"/>
      <c r="HRT291" s="375"/>
      <c r="HRU291" s="375"/>
      <c r="HRV291" s="375"/>
      <c r="HRW291" s="375"/>
      <c r="HRX291" s="375"/>
      <c r="HRY291" s="376"/>
      <c r="HRZ291" s="376"/>
      <c r="HSA291" s="376"/>
      <c r="HSB291" s="376"/>
      <c r="HSC291" s="376"/>
      <c r="HSD291" s="376"/>
      <c r="HSE291" s="376"/>
      <c r="HSF291" s="376"/>
      <c r="HSG291" s="376"/>
      <c r="HSH291" s="376"/>
      <c r="HSI291" s="376"/>
      <c r="HSJ291" s="376"/>
      <c r="HSK291" s="376"/>
      <c r="HSL291" s="376"/>
      <c r="HSM291" s="376"/>
      <c r="HSN291" s="376"/>
      <c r="HSO291" s="376"/>
      <c r="HSP291" s="376"/>
      <c r="HSQ291" s="376"/>
      <c r="HSR291" s="376"/>
      <c r="HSS291" s="376"/>
      <c r="HST291" s="376"/>
      <c r="HSU291" s="376"/>
      <c r="HSV291" s="376"/>
      <c r="HSW291" s="377"/>
      <c r="HSX291" s="377"/>
      <c r="HSY291" s="377"/>
      <c r="HSZ291" s="377"/>
      <c r="HTA291" s="377"/>
      <c r="HTB291" s="376"/>
      <c r="HTC291" s="376"/>
      <c r="HTD291" s="377"/>
      <c r="HTE291" s="377"/>
      <c r="HTF291" s="376"/>
      <c r="HTG291" s="376"/>
      <c r="HTH291" s="377"/>
      <c r="HTI291" s="377"/>
      <c r="HTJ291" s="376"/>
      <c r="HTK291" s="376"/>
      <c r="HTL291" s="376"/>
      <c r="HTM291" s="376"/>
      <c r="HTN291" s="376"/>
      <c r="HTO291" s="376"/>
      <c r="HTP291" s="376"/>
      <c r="HTQ291" s="377"/>
      <c r="HTR291" s="377"/>
      <c r="HTS291" s="376"/>
      <c r="HTT291" s="376"/>
      <c r="HTU291" s="377"/>
      <c r="HTV291" s="377"/>
      <c r="HTW291" s="376"/>
      <c r="HTX291" s="376"/>
      <c r="HTY291" s="376"/>
      <c r="HTZ291" s="376"/>
      <c r="HUA291" s="376"/>
      <c r="HUB291" s="370"/>
      <c r="HUC291" s="396"/>
      <c r="HUD291" s="376"/>
      <c r="HUE291" s="376"/>
      <c r="HUF291" s="376"/>
      <c r="HUG291" s="376"/>
      <c r="HUH291" s="376"/>
      <c r="HUI291" s="376"/>
      <c r="HUJ291" s="376"/>
      <c r="HUK291" s="375"/>
      <c r="HUL291" s="375"/>
      <c r="HUM291" s="375"/>
      <c r="HUN291" s="375"/>
      <c r="HUO291" s="375"/>
      <c r="HUP291" s="375"/>
      <c r="HUQ291" s="375"/>
      <c r="HUR291" s="375"/>
      <c r="HUS291" s="375"/>
      <c r="HUT291" s="375"/>
      <c r="HUU291" s="375"/>
      <c r="HUV291" s="375"/>
      <c r="HUW291" s="375"/>
      <c r="HUX291" s="375"/>
      <c r="HUY291" s="375"/>
      <c r="HUZ291" s="375"/>
      <c r="HVA291" s="375"/>
      <c r="HVB291" s="375"/>
      <c r="HVC291" s="375"/>
      <c r="HVD291" s="375"/>
      <c r="HVE291" s="375"/>
      <c r="HVF291" s="375"/>
      <c r="HVG291" s="375"/>
      <c r="HVH291" s="375"/>
      <c r="HVI291" s="375"/>
      <c r="HVJ291" s="375"/>
      <c r="HVK291" s="375"/>
      <c r="HVL291" s="375"/>
      <c r="HVM291" s="375"/>
      <c r="HVN291" s="375"/>
      <c r="HVO291" s="375"/>
      <c r="HVP291" s="375"/>
      <c r="HVQ291" s="375"/>
      <c r="HVR291" s="375"/>
      <c r="HVS291" s="375"/>
      <c r="HVT291" s="375"/>
      <c r="HVU291" s="375"/>
      <c r="HVV291" s="375"/>
      <c r="HVW291" s="375"/>
      <c r="HVX291" s="375"/>
      <c r="HVY291" s="375"/>
      <c r="HVZ291" s="375"/>
      <c r="HWA291" s="375"/>
      <c r="HWB291" s="375"/>
      <c r="HWC291" s="376"/>
      <c r="HWD291" s="376"/>
      <c r="HWE291" s="376"/>
      <c r="HWF291" s="376"/>
      <c r="HWG291" s="376"/>
      <c r="HWH291" s="376"/>
      <c r="HWI291" s="376"/>
      <c r="HWJ291" s="376"/>
      <c r="HWK291" s="376"/>
      <c r="HWL291" s="376"/>
      <c r="HWM291" s="376"/>
      <c r="HWN291" s="376"/>
      <c r="HWO291" s="376"/>
      <c r="HWP291" s="376"/>
      <c r="HWQ291" s="376"/>
      <c r="HWR291" s="376"/>
      <c r="HWS291" s="376"/>
      <c r="HWT291" s="376"/>
      <c r="HWU291" s="376"/>
      <c r="HWV291" s="376"/>
      <c r="HWW291" s="376"/>
      <c r="HWX291" s="376"/>
      <c r="HWY291" s="376"/>
      <c r="HWZ291" s="376"/>
      <c r="HXA291" s="377"/>
      <c r="HXB291" s="377"/>
      <c r="HXC291" s="377"/>
      <c r="HXD291" s="377"/>
      <c r="HXE291" s="377"/>
      <c r="HXF291" s="376"/>
      <c r="HXG291" s="376"/>
      <c r="HXH291" s="377"/>
      <c r="HXI291" s="377"/>
      <c r="HXJ291" s="376"/>
      <c r="HXK291" s="376"/>
      <c r="HXL291" s="377"/>
      <c r="HXM291" s="377"/>
      <c r="HXN291" s="376"/>
      <c r="HXO291" s="376"/>
      <c r="HXP291" s="376"/>
      <c r="HXQ291" s="376"/>
      <c r="HXR291" s="376"/>
      <c r="HXS291" s="376"/>
      <c r="HXT291" s="376"/>
      <c r="HXU291" s="377"/>
      <c r="HXV291" s="377"/>
      <c r="HXW291" s="376"/>
      <c r="HXX291" s="376"/>
      <c r="HXY291" s="377"/>
      <c r="HXZ291" s="377"/>
      <c r="HYA291" s="376"/>
      <c r="HYB291" s="376"/>
      <c r="HYC291" s="376"/>
      <c r="HYD291" s="376"/>
      <c r="HYE291" s="376"/>
      <c r="HYF291" s="370"/>
      <c r="HYG291" s="396"/>
      <c r="HYH291" s="376"/>
      <c r="HYI291" s="376"/>
      <c r="HYJ291" s="376"/>
      <c r="HYK291" s="376"/>
      <c r="HYL291" s="376"/>
      <c r="HYM291" s="376"/>
      <c r="HYN291" s="376"/>
      <c r="HYO291" s="375"/>
      <c r="HYP291" s="375"/>
      <c r="HYQ291" s="375"/>
      <c r="HYR291" s="375"/>
      <c r="HYS291" s="375"/>
      <c r="HYT291" s="375"/>
      <c r="HYU291" s="375"/>
      <c r="HYV291" s="375"/>
      <c r="HYW291" s="375"/>
      <c r="HYX291" s="375"/>
      <c r="HYY291" s="375"/>
      <c r="HYZ291" s="375"/>
      <c r="HZA291" s="375"/>
      <c r="HZB291" s="375"/>
      <c r="HZC291" s="375"/>
      <c r="HZD291" s="375"/>
      <c r="HZE291" s="375"/>
      <c r="HZF291" s="375"/>
      <c r="HZG291" s="375"/>
      <c r="HZH291" s="375"/>
      <c r="HZI291" s="375"/>
      <c r="HZJ291" s="375"/>
      <c r="HZK291" s="375"/>
      <c r="HZL291" s="375"/>
      <c r="HZM291" s="375"/>
      <c r="HZN291" s="375"/>
      <c r="HZO291" s="375"/>
      <c r="HZP291" s="375"/>
      <c r="HZQ291" s="375"/>
      <c r="HZR291" s="375"/>
      <c r="HZS291" s="375"/>
      <c r="HZT291" s="375"/>
      <c r="HZU291" s="375"/>
      <c r="HZV291" s="375"/>
      <c r="HZW291" s="375"/>
      <c r="HZX291" s="375"/>
      <c r="HZY291" s="375"/>
      <c r="HZZ291" s="375"/>
      <c r="IAA291" s="375"/>
      <c r="IAB291" s="375"/>
      <c r="IAC291" s="375"/>
      <c r="IAD291" s="375"/>
      <c r="IAE291" s="375"/>
      <c r="IAF291" s="375"/>
      <c r="IAG291" s="376"/>
      <c r="IAH291" s="376"/>
      <c r="IAI291" s="376"/>
      <c r="IAJ291" s="376"/>
      <c r="IAK291" s="376"/>
      <c r="IAL291" s="376"/>
      <c r="IAM291" s="376"/>
      <c r="IAN291" s="376"/>
      <c r="IAO291" s="376"/>
      <c r="IAP291" s="376"/>
      <c r="IAQ291" s="376"/>
      <c r="IAR291" s="376"/>
      <c r="IAS291" s="376"/>
      <c r="IAT291" s="376"/>
      <c r="IAU291" s="376"/>
      <c r="IAV291" s="376"/>
      <c r="IAW291" s="376"/>
      <c r="IAX291" s="376"/>
      <c r="IAY291" s="376"/>
      <c r="IAZ291" s="376"/>
      <c r="IBA291" s="376"/>
      <c r="IBB291" s="376"/>
      <c r="IBC291" s="376"/>
      <c r="IBD291" s="376"/>
      <c r="IBE291" s="377"/>
      <c r="IBF291" s="377"/>
      <c r="IBG291" s="377"/>
      <c r="IBH291" s="377"/>
      <c r="IBI291" s="377"/>
      <c r="IBJ291" s="376"/>
      <c r="IBK291" s="376"/>
      <c r="IBL291" s="377"/>
      <c r="IBM291" s="377"/>
      <c r="IBN291" s="376"/>
      <c r="IBO291" s="376"/>
      <c r="IBP291" s="377"/>
      <c r="IBQ291" s="377"/>
      <c r="IBR291" s="376"/>
      <c r="IBS291" s="376"/>
      <c r="IBT291" s="376"/>
      <c r="IBU291" s="376"/>
      <c r="IBV291" s="376"/>
      <c r="IBW291" s="376"/>
      <c r="IBX291" s="376"/>
      <c r="IBY291" s="377"/>
      <c r="IBZ291" s="377"/>
      <c r="ICA291" s="376"/>
      <c r="ICB291" s="376"/>
      <c r="ICC291" s="377"/>
      <c r="ICD291" s="377"/>
      <c r="ICE291" s="376"/>
      <c r="ICF291" s="376"/>
      <c r="ICG291" s="376"/>
      <c r="ICH291" s="376"/>
      <c r="ICI291" s="376"/>
      <c r="ICJ291" s="370"/>
      <c r="ICK291" s="396"/>
      <c r="ICL291" s="376"/>
      <c r="ICM291" s="376"/>
      <c r="ICN291" s="376"/>
      <c r="ICO291" s="376"/>
      <c r="ICP291" s="376"/>
      <c r="ICQ291" s="376"/>
      <c r="ICR291" s="376"/>
      <c r="ICS291" s="375"/>
      <c r="ICT291" s="375"/>
      <c r="ICU291" s="375"/>
      <c r="ICV291" s="375"/>
      <c r="ICW291" s="375"/>
      <c r="ICX291" s="375"/>
      <c r="ICY291" s="375"/>
      <c r="ICZ291" s="375"/>
      <c r="IDA291" s="375"/>
      <c r="IDB291" s="375"/>
      <c r="IDC291" s="375"/>
      <c r="IDD291" s="375"/>
      <c r="IDE291" s="375"/>
      <c r="IDF291" s="375"/>
      <c r="IDG291" s="375"/>
      <c r="IDH291" s="375"/>
      <c r="IDI291" s="375"/>
      <c r="IDJ291" s="375"/>
      <c r="IDK291" s="375"/>
      <c r="IDL291" s="375"/>
      <c r="IDM291" s="375"/>
      <c r="IDN291" s="375"/>
      <c r="IDO291" s="375"/>
      <c r="IDP291" s="375"/>
      <c r="IDQ291" s="375"/>
      <c r="IDR291" s="375"/>
      <c r="IDS291" s="375"/>
      <c r="IDT291" s="375"/>
      <c r="IDU291" s="375"/>
      <c r="IDV291" s="375"/>
      <c r="IDW291" s="375"/>
      <c r="IDX291" s="375"/>
      <c r="IDY291" s="375"/>
      <c r="IDZ291" s="375"/>
      <c r="IEA291" s="375"/>
      <c r="IEB291" s="375"/>
      <c r="IEC291" s="375"/>
      <c r="IED291" s="375"/>
      <c r="IEE291" s="375"/>
      <c r="IEF291" s="375"/>
      <c r="IEG291" s="375"/>
      <c r="IEH291" s="375"/>
      <c r="IEI291" s="375"/>
      <c r="IEJ291" s="375"/>
      <c r="IEK291" s="376"/>
      <c r="IEL291" s="376"/>
      <c r="IEM291" s="376"/>
      <c r="IEN291" s="376"/>
      <c r="IEO291" s="376"/>
      <c r="IEP291" s="376"/>
      <c r="IEQ291" s="376"/>
      <c r="IER291" s="376"/>
      <c r="IES291" s="376"/>
      <c r="IET291" s="376"/>
      <c r="IEU291" s="376"/>
      <c r="IEV291" s="376"/>
      <c r="IEW291" s="376"/>
      <c r="IEX291" s="376"/>
      <c r="IEY291" s="376"/>
      <c r="IEZ291" s="376"/>
      <c r="IFA291" s="376"/>
      <c r="IFB291" s="376"/>
      <c r="IFC291" s="376"/>
      <c r="IFD291" s="376"/>
      <c r="IFE291" s="376"/>
      <c r="IFF291" s="376"/>
      <c r="IFG291" s="376"/>
      <c r="IFH291" s="376"/>
      <c r="IFI291" s="377"/>
      <c r="IFJ291" s="377"/>
      <c r="IFK291" s="377"/>
      <c r="IFL291" s="377"/>
      <c r="IFM291" s="377"/>
      <c r="IFN291" s="376"/>
      <c r="IFO291" s="376"/>
      <c r="IFP291" s="377"/>
      <c r="IFQ291" s="377"/>
      <c r="IFR291" s="376"/>
      <c r="IFS291" s="376"/>
      <c r="IFT291" s="377"/>
      <c r="IFU291" s="377"/>
      <c r="IFV291" s="376"/>
      <c r="IFW291" s="376"/>
      <c r="IFX291" s="376"/>
      <c r="IFY291" s="376"/>
      <c r="IFZ291" s="376"/>
      <c r="IGA291" s="376"/>
      <c r="IGB291" s="376"/>
      <c r="IGC291" s="377"/>
      <c r="IGD291" s="377"/>
      <c r="IGE291" s="376"/>
      <c r="IGF291" s="376"/>
      <c r="IGG291" s="377"/>
      <c r="IGH291" s="377"/>
      <c r="IGI291" s="376"/>
      <c r="IGJ291" s="376"/>
      <c r="IGK291" s="376"/>
      <c r="IGL291" s="376"/>
      <c r="IGM291" s="376"/>
      <c r="IGN291" s="370"/>
      <c r="IGO291" s="396"/>
      <c r="IGP291" s="376"/>
      <c r="IGQ291" s="376"/>
      <c r="IGR291" s="376"/>
      <c r="IGS291" s="376"/>
      <c r="IGT291" s="376"/>
      <c r="IGU291" s="376"/>
      <c r="IGV291" s="376"/>
      <c r="IGW291" s="375"/>
      <c r="IGX291" s="375"/>
      <c r="IGY291" s="375"/>
      <c r="IGZ291" s="375"/>
      <c r="IHA291" s="375"/>
      <c r="IHB291" s="375"/>
      <c r="IHC291" s="375"/>
      <c r="IHD291" s="375"/>
      <c r="IHE291" s="375"/>
      <c r="IHF291" s="375"/>
      <c r="IHG291" s="375"/>
      <c r="IHH291" s="375"/>
      <c r="IHI291" s="375"/>
      <c r="IHJ291" s="375"/>
      <c r="IHK291" s="375"/>
      <c r="IHL291" s="375"/>
      <c r="IHM291" s="375"/>
      <c r="IHN291" s="375"/>
      <c r="IHO291" s="375"/>
      <c r="IHP291" s="375"/>
      <c r="IHQ291" s="375"/>
      <c r="IHR291" s="375"/>
      <c r="IHS291" s="375"/>
      <c r="IHT291" s="375"/>
      <c r="IHU291" s="375"/>
      <c r="IHV291" s="375"/>
      <c r="IHW291" s="375"/>
      <c r="IHX291" s="375"/>
      <c r="IHY291" s="375"/>
      <c r="IHZ291" s="375"/>
      <c r="IIA291" s="375"/>
      <c r="IIB291" s="375"/>
      <c r="IIC291" s="375"/>
      <c r="IID291" s="375"/>
      <c r="IIE291" s="375"/>
      <c r="IIF291" s="375"/>
      <c r="IIG291" s="375"/>
      <c r="IIH291" s="375"/>
      <c r="III291" s="375"/>
      <c r="IIJ291" s="375"/>
      <c r="IIK291" s="375"/>
      <c r="IIL291" s="375"/>
      <c r="IIM291" s="375"/>
      <c r="IIN291" s="375"/>
      <c r="IIO291" s="376"/>
      <c r="IIP291" s="376"/>
      <c r="IIQ291" s="376"/>
      <c r="IIR291" s="376"/>
      <c r="IIS291" s="376"/>
      <c r="IIT291" s="376"/>
      <c r="IIU291" s="376"/>
      <c r="IIV291" s="376"/>
      <c r="IIW291" s="376"/>
      <c r="IIX291" s="376"/>
      <c r="IIY291" s="376"/>
      <c r="IIZ291" s="376"/>
      <c r="IJA291" s="376"/>
      <c r="IJB291" s="376"/>
      <c r="IJC291" s="376"/>
      <c r="IJD291" s="376"/>
      <c r="IJE291" s="376"/>
      <c r="IJF291" s="376"/>
      <c r="IJG291" s="376"/>
      <c r="IJH291" s="376"/>
      <c r="IJI291" s="376"/>
      <c r="IJJ291" s="376"/>
      <c r="IJK291" s="376"/>
      <c r="IJL291" s="376"/>
      <c r="IJM291" s="377"/>
      <c r="IJN291" s="377"/>
      <c r="IJO291" s="377"/>
      <c r="IJP291" s="377"/>
      <c r="IJQ291" s="377"/>
      <c r="IJR291" s="376"/>
      <c r="IJS291" s="376"/>
      <c r="IJT291" s="377"/>
      <c r="IJU291" s="377"/>
      <c r="IJV291" s="376"/>
      <c r="IJW291" s="376"/>
      <c r="IJX291" s="377"/>
      <c r="IJY291" s="377"/>
      <c r="IJZ291" s="376"/>
      <c r="IKA291" s="376"/>
      <c r="IKB291" s="376"/>
      <c r="IKC291" s="376"/>
      <c r="IKD291" s="376"/>
      <c r="IKE291" s="376"/>
      <c r="IKF291" s="376"/>
      <c r="IKG291" s="377"/>
      <c r="IKH291" s="377"/>
      <c r="IKI291" s="376"/>
      <c r="IKJ291" s="376"/>
      <c r="IKK291" s="377"/>
      <c r="IKL291" s="377"/>
      <c r="IKM291" s="376"/>
      <c r="IKN291" s="376"/>
      <c r="IKO291" s="376"/>
      <c r="IKP291" s="376"/>
      <c r="IKQ291" s="376"/>
      <c r="IKR291" s="370"/>
      <c r="IKS291" s="396"/>
      <c r="IKT291" s="376"/>
      <c r="IKU291" s="376"/>
      <c r="IKV291" s="376"/>
      <c r="IKW291" s="376"/>
      <c r="IKX291" s="376"/>
      <c r="IKY291" s="376"/>
      <c r="IKZ291" s="376"/>
      <c r="ILA291" s="375"/>
      <c r="ILB291" s="375"/>
      <c r="ILC291" s="375"/>
      <c r="ILD291" s="375"/>
      <c r="ILE291" s="375"/>
      <c r="ILF291" s="375"/>
      <c r="ILG291" s="375"/>
      <c r="ILH291" s="375"/>
      <c r="ILI291" s="375"/>
      <c r="ILJ291" s="375"/>
      <c r="ILK291" s="375"/>
      <c r="ILL291" s="375"/>
      <c r="ILM291" s="375"/>
      <c r="ILN291" s="375"/>
      <c r="ILO291" s="375"/>
      <c r="ILP291" s="375"/>
      <c r="ILQ291" s="375"/>
      <c r="ILR291" s="375"/>
      <c r="ILS291" s="375"/>
      <c r="ILT291" s="375"/>
      <c r="ILU291" s="375"/>
      <c r="ILV291" s="375"/>
      <c r="ILW291" s="375"/>
      <c r="ILX291" s="375"/>
      <c r="ILY291" s="375"/>
      <c r="ILZ291" s="375"/>
      <c r="IMA291" s="375"/>
      <c r="IMB291" s="375"/>
      <c r="IMC291" s="375"/>
      <c r="IMD291" s="375"/>
      <c r="IME291" s="375"/>
      <c r="IMF291" s="375"/>
      <c r="IMG291" s="375"/>
      <c r="IMH291" s="375"/>
      <c r="IMI291" s="375"/>
      <c r="IMJ291" s="375"/>
      <c r="IMK291" s="375"/>
      <c r="IML291" s="375"/>
      <c r="IMM291" s="375"/>
      <c r="IMN291" s="375"/>
      <c r="IMO291" s="375"/>
      <c r="IMP291" s="375"/>
      <c r="IMQ291" s="375"/>
      <c r="IMR291" s="375"/>
      <c r="IMS291" s="376"/>
      <c r="IMT291" s="376"/>
      <c r="IMU291" s="376"/>
      <c r="IMV291" s="376"/>
      <c r="IMW291" s="376"/>
      <c r="IMX291" s="376"/>
      <c r="IMY291" s="376"/>
      <c r="IMZ291" s="376"/>
      <c r="INA291" s="376"/>
      <c r="INB291" s="376"/>
      <c r="INC291" s="376"/>
      <c r="IND291" s="376"/>
      <c r="INE291" s="376"/>
      <c r="INF291" s="376"/>
      <c r="ING291" s="376"/>
      <c r="INH291" s="376"/>
      <c r="INI291" s="376"/>
      <c r="INJ291" s="376"/>
      <c r="INK291" s="376"/>
      <c r="INL291" s="376"/>
      <c r="INM291" s="376"/>
      <c r="INN291" s="376"/>
      <c r="INO291" s="376"/>
      <c r="INP291" s="376"/>
      <c r="INQ291" s="377"/>
      <c r="INR291" s="377"/>
      <c r="INS291" s="377"/>
      <c r="INT291" s="377"/>
      <c r="INU291" s="377"/>
      <c r="INV291" s="376"/>
      <c r="INW291" s="376"/>
      <c r="INX291" s="377"/>
      <c r="INY291" s="377"/>
      <c r="INZ291" s="376"/>
      <c r="IOA291" s="376"/>
      <c r="IOB291" s="377"/>
      <c r="IOC291" s="377"/>
      <c r="IOD291" s="376"/>
      <c r="IOE291" s="376"/>
      <c r="IOF291" s="376"/>
      <c r="IOG291" s="376"/>
      <c r="IOH291" s="376"/>
      <c r="IOI291" s="376"/>
      <c r="IOJ291" s="376"/>
      <c r="IOK291" s="377"/>
      <c r="IOL291" s="377"/>
      <c r="IOM291" s="376"/>
      <c r="ION291" s="376"/>
      <c r="IOO291" s="377"/>
      <c r="IOP291" s="377"/>
      <c r="IOQ291" s="376"/>
      <c r="IOR291" s="376"/>
      <c r="IOS291" s="376"/>
      <c r="IOT291" s="376"/>
      <c r="IOU291" s="376"/>
      <c r="IOV291" s="370"/>
      <c r="IOW291" s="396"/>
      <c r="IOX291" s="376"/>
      <c r="IOY291" s="376"/>
      <c r="IOZ291" s="376"/>
      <c r="IPA291" s="376"/>
      <c r="IPB291" s="376"/>
      <c r="IPC291" s="376"/>
      <c r="IPD291" s="376"/>
      <c r="IPE291" s="375"/>
      <c r="IPF291" s="375"/>
      <c r="IPG291" s="375"/>
      <c r="IPH291" s="375"/>
      <c r="IPI291" s="375"/>
      <c r="IPJ291" s="375"/>
      <c r="IPK291" s="375"/>
      <c r="IPL291" s="375"/>
      <c r="IPM291" s="375"/>
      <c r="IPN291" s="375"/>
      <c r="IPO291" s="375"/>
      <c r="IPP291" s="375"/>
      <c r="IPQ291" s="375"/>
      <c r="IPR291" s="375"/>
      <c r="IPS291" s="375"/>
      <c r="IPT291" s="375"/>
      <c r="IPU291" s="375"/>
      <c r="IPV291" s="375"/>
      <c r="IPW291" s="375"/>
      <c r="IPX291" s="375"/>
      <c r="IPY291" s="375"/>
      <c r="IPZ291" s="375"/>
      <c r="IQA291" s="375"/>
      <c r="IQB291" s="375"/>
      <c r="IQC291" s="375"/>
      <c r="IQD291" s="375"/>
      <c r="IQE291" s="375"/>
      <c r="IQF291" s="375"/>
      <c r="IQG291" s="375"/>
      <c r="IQH291" s="375"/>
      <c r="IQI291" s="375"/>
      <c r="IQJ291" s="375"/>
      <c r="IQK291" s="375"/>
      <c r="IQL291" s="375"/>
      <c r="IQM291" s="375"/>
      <c r="IQN291" s="375"/>
      <c r="IQO291" s="375"/>
      <c r="IQP291" s="375"/>
      <c r="IQQ291" s="375"/>
      <c r="IQR291" s="375"/>
      <c r="IQS291" s="375"/>
      <c r="IQT291" s="375"/>
      <c r="IQU291" s="375"/>
      <c r="IQV291" s="375"/>
      <c r="IQW291" s="376"/>
      <c r="IQX291" s="376"/>
      <c r="IQY291" s="376"/>
      <c r="IQZ291" s="376"/>
      <c r="IRA291" s="376"/>
      <c r="IRB291" s="376"/>
      <c r="IRC291" s="376"/>
      <c r="IRD291" s="376"/>
      <c r="IRE291" s="376"/>
      <c r="IRF291" s="376"/>
      <c r="IRG291" s="376"/>
      <c r="IRH291" s="376"/>
      <c r="IRI291" s="376"/>
      <c r="IRJ291" s="376"/>
      <c r="IRK291" s="376"/>
      <c r="IRL291" s="376"/>
      <c r="IRM291" s="376"/>
      <c r="IRN291" s="376"/>
      <c r="IRO291" s="376"/>
      <c r="IRP291" s="376"/>
      <c r="IRQ291" s="376"/>
      <c r="IRR291" s="376"/>
      <c r="IRS291" s="376"/>
      <c r="IRT291" s="376"/>
      <c r="IRU291" s="377"/>
      <c r="IRV291" s="377"/>
      <c r="IRW291" s="377"/>
      <c r="IRX291" s="377"/>
      <c r="IRY291" s="377"/>
      <c r="IRZ291" s="376"/>
      <c r="ISA291" s="376"/>
      <c r="ISB291" s="377"/>
      <c r="ISC291" s="377"/>
      <c r="ISD291" s="376"/>
      <c r="ISE291" s="376"/>
      <c r="ISF291" s="377"/>
      <c r="ISG291" s="377"/>
      <c r="ISH291" s="376"/>
      <c r="ISI291" s="376"/>
      <c r="ISJ291" s="376"/>
      <c r="ISK291" s="376"/>
      <c r="ISL291" s="376"/>
      <c r="ISM291" s="376"/>
      <c r="ISN291" s="376"/>
      <c r="ISO291" s="377"/>
      <c r="ISP291" s="377"/>
      <c r="ISQ291" s="376"/>
      <c r="ISR291" s="376"/>
      <c r="ISS291" s="377"/>
      <c r="IST291" s="377"/>
      <c r="ISU291" s="376"/>
      <c r="ISV291" s="376"/>
      <c r="ISW291" s="376"/>
      <c r="ISX291" s="376"/>
      <c r="ISY291" s="376"/>
      <c r="ISZ291" s="370"/>
      <c r="ITA291" s="396"/>
      <c r="ITB291" s="376"/>
      <c r="ITC291" s="376"/>
      <c r="ITD291" s="376"/>
      <c r="ITE291" s="376"/>
      <c r="ITF291" s="376"/>
      <c r="ITG291" s="376"/>
      <c r="ITH291" s="376"/>
      <c r="ITI291" s="375"/>
      <c r="ITJ291" s="375"/>
      <c r="ITK291" s="375"/>
      <c r="ITL291" s="375"/>
      <c r="ITM291" s="375"/>
      <c r="ITN291" s="375"/>
      <c r="ITO291" s="375"/>
      <c r="ITP291" s="375"/>
      <c r="ITQ291" s="375"/>
      <c r="ITR291" s="375"/>
      <c r="ITS291" s="375"/>
      <c r="ITT291" s="375"/>
      <c r="ITU291" s="375"/>
      <c r="ITV291" s="375"/>
      <c r="ITW291" s="375"/>
      <c r="ITX291" s="375"/>
      <c r="ITY291" s="375"/>
      <c r="ITZ291" s="375"/>
      <c r="IUA291" s="375"/>
      <c r="IUB291" s="375"/>
      <c r="IUC291" s="375"/>
      <c r="IUD291" s="375"/>
      <c r="IUE291" s="375"/>
      <c r="IUF291" s="375"/>
      <c r="IUG291" s="375"/>
      <c r="IUH291" s="375"/>
      <c r="IUI291" s="375"/>
      <c r="IUJ291" s="375"/>
      <c r="IUK291" s="375"/>
      <c r="IUL291" s="375"/>
      <c r="IUM291" s="375"/>
      <c r="IUN291" s="375"/>
      <c r="IUO291" s="375"/>
      <c r="IUP291" s="375"/>
      <c r="IUQ291" s="375"/>
      <c r="IUR291" s="375"/>
      <c r="IUS291" s="375"/>
      <c r="IUT291" s="375"/>
      <c r="IUU291" s="375"/>
      <c r="IUV291" s="375"/>
      <c r="IUW291" s="375"/>
      <c r="IUX291" s="375"/>
      <c r="IUY291" s="375"/>
      <c r="IUZ291" s="375"/>
      <c r="IVA291" s="376"/>
      <c r="IVB291" s="376"/>
      <c r="IVC291" s="376"/>
      <c r="IVD291" s="376"/>
      <c r="IVE291" s="376"/>
      <c r="IVF291" s="376"/>
      <c r="IVG291" s="376"/>
      <c r="IVH291" s="376"/>
      <c r="IVI291" s="376"/>
      <c r="IVJ291" s="376"/>
      <c r="IVK291" s="376"/>
      <c r="IVL291" s="376"/>
      <c r="IVM291" s="376"/>
      <c r="IVN291" s="376"/>
      <c r="IVO291" s="376"/>
      <c r="IVP291" s="376"/>
      <c r="IVQ291" s="376"/>
      <c r="IVR291" s="376"/>
      <c r="IVS291" s="376"/>
      <c r="IVT291" s="376"/>
      <c r="IVU291" s="376"/>
      <c r="IVV291" s="376"/>
      <c r="IVW291" s="376"/>
      <c r="IVX291" s="376"/>
      <c r="IVY291" s="377"/>
      <c r="IVZ291" s="377"/>
      <c r="IWA291" s="377"/>
      <c r="IWB291" s="377"/>
      <c r="IWC291" s="377"/>
      <c r="IWD291" s="376"/>
      <c r="IWE291" s="376"/>
      <c r="IWF291" s="377"/>
      <c r="IWG291" s="377"/>
      <c r="IWH291" s="376"/>
      <c r="IWI291" s="376"/>
      <c r="IWJ291" s="377"/>
      <c r="IWK291" s="377"/>
      <c r="IWL291" s="376"/>
      <c r="IWM291" s="376"/>
      <c r="IWN291" s="376"/>
      <c r="IWO291" s="376"/>
      <c r="IWP291" s="376"/>
      <c r="IWQ291" s="376"/>
      <c r="IWR291" s="376"/>
      <c r="IWS291" s="377"/>
      <c r="IWT291" s="377"/>
      <c r="IWU291" s="376"/>
      <c r="IWV291" s="376"/>
      <c r="IWW291" s="377"/>
      <c r="IWX291" s="377"/>
      <c r="IWY291" s="376"/>
      <c r="IWZ291" s="376"/>
      <c r="IXA291" s="376"/>
      <c r="IXB291" s="376"/>
      <c r="IXC291" s="376"/>
      <c r="IXD291" s="370"/>
      <c r="IXE291" s="396"/>
      <c r="IXF291" s="376"/>
      <c r="IXG291" s="376"/>
      <c r="IXH291" s="376"/>
      <c r="IXI291" s="376"/>
      <c r="IXJ291" s="376"/>
      <c r="IXK291" s="376"/>
      <c r="IXL291" s="376"/>
      <c r="IXM291" s="375"/>
      <c r="IXN291" s="375"/>
      <c r="IXO291" s="375"/>
      <c r="IXP291" s="375"/>
      <c r="IXQ291" s="375"/>
      <c r="IXR291" s="375"/>
      <c r="IXS291" s="375"/>
      <c r="IXT291" s="375"/>
      <c r="IXU291" s="375"/>
      <c r="IXV291" s="375"/>
      <c r="IXW291" s="375"/>
      <c r="IXX291" s="375"/>
      <c r="IXY291" s="375"/>
      <c r="IXZ291" s="375"/>
      <c r="IYA291" s="375"/>
      <c r="IYB291" s="375"/>
      <c r="IYC291" s="375"/>
      <c r="IYD291" s="375"/>
      <c r="IYE291" s="375"/>
      <c r="IYF291" s="375"/>
      <c r="IYG291" s="375"/>
      <c r="IYH291" s="375"/>
      <c r="IYI291" s="375"/>
      <c r="IYJ291" s="375"/>
      <c r="IYK291" s="375"/>
      <c r="IYL291" s="375"/>
      <c r="IYM291" s="375"/>
      <c r="IYN291" s="375"/>
      <c r="IYO291" s="375"/>
      <c r="IYP291" s="375"/>
      <c r="IYQ291" s="375"/>
      <c r="IYR291" s="375"/>
      <c r="IYS291" s="375"/>
      <c r="IYT291" s="375"/>
      <c r="IYU291" s="375"/>
      <c r="IYV291" s="375"/>
      <c r="IYW291" s="375"/>
      <c r="IYX291" s="375"/>
      <c r="IYY291" s="375"/>
      <c r="IYZ291" s="375"/>
      <c r="IZA291" s="375"/>
      <c r="IZB291" s="375"/>
      <c r="IZC291" s="375"/>
      <c r="IZD291" s="375"/>
      <c r="IZE291" s="376"/>
      <c r="IZF291" s="376"/>
      <c r="IZG291" s="376"/>
      <c r="IZH291" s="376"/>
      <c r="IZI291" s="376"/>
      <c r="IZJ291" s="376"/>
      <c r="IZK291" s="376"/>
      <c r="IZL291" s="376"/>
      <c r="IZM291" s="376"/>
      <c r="IZN291" s="376"/>
      <c r="IZO291" s="376"/>
      <c r="IZP291" s="376"/>
      <c r="IZQ291" s="376"/>
      <c r="IZR291" s="376"/>
      <c r="IZS291" s="376"/>
      <c r="IZT291" s="376"/>
      <c r="IZU291" s="376"/>
      <c r="IZV291" s="376"/>
      <c r="IZW291" s="376"/>
      <c r="IZX291" s="376"/>
      <c r="IZY291" s="376"/>
      <c r="IZZ291" s="376"/>
      <c r="JAA291" s="376"/>
      <c r="JAB291" s="376"/>
      <c r="JAC291" s="377"/>
      <c r="JAD291" s="377"/>
      <c r="JAE291" s="377"/>
      <c r="JAF291" s="377"/>
      <c r="JAG291" s="377"/>
      <c r="JAH291" s="376"/>
      <c r="JAI291" s="376"/>
      <c r="JAJ291" s="377"/>
      <c r="JAK291" s="377"/>
      <c r="JAL291" s="376"/>
      <c r="JAM291" s="376"/>
      <c r="JAN291" s="377"/>
      <c r="JAO291" s="377"/>
      <c r="JAP291" s="376"/>
      <c r="JAQ291" s="376"/>
      <c r="JAR291" s="376"/>
      <c r="JAS291" s="376"/>
      <c r="JAT291" s="376"/>
      <c r="JAU291" s="376"/>
      <c r="JAV291" s="376"/>
      <c r="JAW291" s="377"/>
      <c r="JAX291" s="377"/>
      <c r="JAY291" s="376"/>
      <c r="JAZ291" s="376"/>
      <c r="JBA291" s="377"/>
      <c r="JBB291" s="377"/>
      <c r="JBC291" s="376"/>
      <c r="JBD291" s="376"/>
      <c r="JBE291" s="376"/>
      <c r="JBF291" s="376"/>
      <c r="JBG291" s="376"/>
      <c r="JBH291" s="370"/>
      <c r="JBI291" s="396"/>
      <c r="JBJ291" s="376"/>
      <c r="JBK291" s="376"/>
      <c r="JBL291" s="376"/>
      <c r="JBM291" s="376"/>
      <c r="JBN291" s="376"/>
      <c r="JBO291" s="376"/>
      <c r="JBP291" s="376"/>
      <c r="JBQ291" s="375"/>
      <c r="JBR291" s="375"/>
      <c r="JBS291" s="375"/>
      <c r="JBT291" s="375"/>
      <c r="JBU291" s="375"/>
      <c r="JBV291" s="375"/>
      <c r="JBW291" s="375"/>
      <c r="JBX291" s="375"/>
      <c r="JBY291" s="375"/>
      <c r="JBZ291" s="375"/>
      <c r="JCA291" s="375"/>
      <c r="JCB291" s="375"/>
      <c r="JCC291" s="375"/>
      <c r="JCD291" s="375"/>
      <c r="JCE291" s="375"/>
      <c r="JCF291" s="375"/>
      <c r="JCG291" s="375"/>
      <c r="JCH291" s="375"/>
      <c r="JCI291" s="375"/>
      <c r="JCJ291" s="375"/>
      <c r="JCK291" s="375"/>
      <c r="JCL291" s="375"/>
      <c r="JCM291" s="375"/>
      <c r="JCN291" s="375"/>
      <c r="JCO291" s="375"/>
      <c r="JCP291" s="375"/>
      <c r="JCQ291" s="375"/>
      <c r="JCR291" s="375"/>
      <c r="JCS291" s="375"/>
      <c r="JCT291" s="375"/>
      <c r="JCU291" s="375"/>
      <c r="JCV291" s="375"/>
      <c r="JCW291" s="375"/>
      <c r="JCX291" s="375"/>
      <c r="JCY291" s="375"/>
      <c r="JCZ291" s="375"/>
      <c r="JDA291" s="375"/>
      <c r="JDB291" s="375"/>
      <c r="JDC291" s="375"/>
      <c r="JDD291" s="375"/>
      <c r="JDE291" s="375"/>
      <c r="JDF291" s="375"/>
      <c r="JDG291" s="375"/>
      <c r="JDH291" s="375"/>
      <c r="JDI291" s="376"/>
      <c r="JDJ291" s="376"/>
      <c r="JDK291" s="376"/>
      <c r="JDL291" s="376"/>
      <c r="JDM291" s="376"/>
      <c r="JDN291" s="376"/>
      <c r="JDO291" s="376"/>
      <c r="JDP291" s="376"/>
      <c r="JDQ291" s="376"/>
      <c r="JDR291" s="376"/>
      <c r="JDS291" s="376"/>
      <c r="JDT291" s="376"/>
      <c r="JDU291" s="376"/>
      <c r="JDV291" s="376"/>
      <c r="JDW291" s="376"/>
      <c r="JDX291" s="376"/>
      <c r="JDY291" s="376"/>
      <c r="JDZ291" s="376"/>
      <c r="JEA291" s="376"/>
      <c r="JEB291" s="376"/>
      <c r="JEC291" s="376"/>
      <c r="JED291" s="376"/>
      <c r="JEE291" s="376"/>
      <c r="JEF291" s="376"/>
      <c r="JEG291" s="377"/>
      <c r="JEH291" s="377"/>
      <c r="JEI291" s="377"/>
      <c r="JEJ291" s="377"/>
      <c r="JEK291" s="377"/>
      <c r="JEL291" s="376"/>
      <c r="JEM291" s="376"/>
      <c r="JEN291" s="377"/>
      <c r="JEO291" s="377"/>
      <c r="JEP291" s="376"/>
      <c r="JEQ291" s="376"/>
      <c r="JER291" s="377"/>
      <c r="JES291" s="377"/>
      <c r="JET291" s="376"/>
      <c r="JEU291" s="376"/>
      <c r="JEV291" s="376"/>
      <c r="JEW291" s="376"/>
      <c r="JEX291" s="376"/>
      <c r="JEY291" s="376"/>
      <c r="JEZ291" s="376"/>
      <c r="JFA291" s="377"/>
      <c r="JFB291" s="377"/>
      <c r="JFC291" s="376"/>
      <c r="JFD291" s="376"/>
      <c r="JFE291" s="377"/>
      <c r="JFF291" s="377"/>
      <c r="JFG291" s="376"/>
      <c r="JFH291" s="376"/>
      <c r="JFI291" s="376"/>
      <c r="JFJ291" s="376"/>
      <c r="JFK291" s="376"/>
      <c r="JFL291" s="370"/>
      <c r="JFM291" s="396"/>
      <c r="JFN291" s="376"/>
      <c r="JFO291" s="376"/>
      <c r="JFP291" s="376"/>
      <c r="JFQ291" s="376"/>
      <c r="JFR291" s="376"/>
      <c r="JFS291" s="376"/>
      <c r="JFT291" s="376"/>
      <c r="JFU291" s="375"/>
      <c r="JFV291" s="375"/>
      <c r="JFW291" s="375"/>
      <c r="JFX291" s="375"/>
      <c r="JFY291" s="375"/>
      <c r="JFZ291" s="375"/>
      <c r="JGA291" s="375"/>
      <c r="JGB291" s="375"/>
      <c r="JGC291" s="375"/>
      <c r="JGD291" s="375"/>
      <c r="JGE291" s="375"/>
      <c r="JGF291" s="375"/>
      <c r="JGG291" s="375"/>
      <c r="JGH291" s="375"/>
      <c r="JGI291" s="375"/>
      <c r="JGJ291" s="375"/>
      <c r="JGK291" s="375"/>
      <c r="JGL291" s="375"/>
      <c r="JGM291" s="375"/>
      <c r="JGN291" s="375"/>
      <c r="JGO291" s="375"/>
      <c r="JGP291" s="375"/>
      <c r="JGQ291" s="375"/>
      <c r="JGR291" s="375"/>
      <c r="JGS291" s="375"/>
      <c r="JGT291" s="375"/>
      <c r="JGU291" s="375"/>
      <c r="JGV291" s="375"/>
      <c r="JGW291" s="375"/>
      <c r="JGX291" s="375"/>
      <c r="JGY291" s="375"/>
      <c r="JGZ291" s="375"/>
      <c r="JHA291" s="375"/>
      <c r="JHB291" s="375"/>
      <c r="JHC291" s="375"/>
      <c r="JHD291" s="375"/>
      <c r="JHE291" s="375"/>
      <c r="JHF291" s="375"/>
      <c r="JHG291" s="375"/>
      <c r="JHH291" s="375"/>
      <c r="JHI291" s="375"/>
      <c r="JHJ291" s="375"/>
      <c r="JHK291" s="375"/>
      <c r="JHL291" s="375"/>
      <c r="JHM291" s="376"/>
      <c r="JHN291" s="376"/>
      <c r="JHO291" s="376"/>
      <c r="JHP291" s="376"/>
      <c r="JHQ291" s="376"/>
      <c r="JHR291" s="376"/>
      <c r="JHS291" s="376"/>
      <c r="JHT291" s="376"/>
      <c r="JHU291" s="376"/>
      <c r="JHV291" s="376"/>
      <c r="JHW291" s="376"/>
      <c r="JHX291" s="376"/>
      <c r="JHY291" s="376"/>
      <c r="JHZ291" s="376"/>
      <c r="JIA291" s="376"/>
      <c r="JIB291" s="376"/>
      <c r="JIC291" s="376"/>
      <c r="JID291" s="376"/>
      <c r="JIE291" s="376"/>
      <c r="JIF291" s="376"/>
      <c r="JIG291" s="376"/>
      <c r="JIH291" s="376"/>
      <c r="JII291" s="376"/>
      <c r="JIJ291" s="376"/>
      <c r="JIK291" s="377"/>
      <c r="JIL291" s="377"/>
      <c r="JIM291" s="377"/>
      <c r="JIN291" s="377"/>
      <c r="JIO291" s="377"/>
      <c r="JIP291" s="376"/>
      <c r="JIQ291" s="376"/>
      <c r="JIR291" s="377"/>
      <c r="JIS291" s="377"/>
      <c r="JIT291" s="376"/>
      <c r="JIU291" s="376"/>
      <c r="JIV291" s="377"/>
      <c r="JIW291" s="377"/>
      <c r="JIX291" s="376"/>
      <c r="JIY291" s="376"/>
      <c r="JIZ291" s="376"/>
      <c r="JJA291" s="376"/>
      <c r="JJB291" s="376"/>
      <c r="JJC291" s="376"/>
      <c r="JJD291" s="376"/>
      <c r="JJE291" s="377"/>
      <c r="JJF291" s="377"/>
      <c r="JJG291" s="376"/>
      <c r="JJH291" s="376"/>
      <c r="JJI291" s="377"/>
      <c r="JJJ291" s="377"/>
      <c r="JJK291" s="376"/>
      <c r="JJL291" s="376"/>
      <c r="JJM291" s="376"/>
      <c r="JJN291" s="376"/>
      <c r="JJO291" s="376"/>
      <c r="JJP291" s="370"/>
      <c r="JJQ291" s="396"/>
      <c r="JJR291" s="376"/>
      <c r="JJS291" s="376"/>
      <c r="JJT291" s="376"/>
      <c r="JJU291" s="376"/>
      <c r="JJV291" s="376"/>
      <c r="JJW291" s="376"/>
      <c r="JJX291" s="376"/>
      <c r="JJY291" s="375"/>
      <c r="JJZ291" s="375"/>
      <c r="JKA291" s="375"/>
      <c r="JKB291" s="375"/>
      <c r="JKC291" s="375"/>
      <c r="JKD291" s="375"/>
      <c r="JKE291" s="375"/>
      <c r="JKF291" s="375"/>
      <c r="JKG291" s="375"/>
      <c r="JKH291" s="375"/>
      <c r="JKI291" s="375"/>
      <c r="JKJ291" s="375"/>
      <c r="JKK291" s="375"/>
      <c r="JKL291" s="375"/>
      <c r="JKM291" s="375"/>
      <c r="JKN291" s="375"/>
      <c r="JKO291" s="375"/>
      <c r="JKP291" s="375"/>
      <c r="JKQ291" s="375"/>
      <c r="JKR291" s="375"/>
      <c r="JKS291" s="375"/>
      <c r="JKT291" s="375"/>
      <c r="JKU291" s="375"/>
      <c r="JKV291" s="375"/>
      <c r="JKW291" s="375"/>
      <c r="JKX291" s="375"/>
      <c r="JKY291" s="375"/>
      <c r="JKZ291" s="375"/>
      <c r="JLA291" s="375"/>
      <c r="JLB291" s="375"/>
      <c r="JLC291" s="375"/>
      <c r="JLD291" s="375"/>
      <c r="JLE291" s="375"/>
      <c r="JLF291" s="375"/>
      <c r="JLG291" s="375"/>
      <c r="JLH291" s="375"/>
      <c r="JLI291" s="375"/>
      <c r="JLJ291" s="375"/>
      <c r="JLK291" s="375"/>
      <c r="JLL291" s="375"/>
      <c r="JLM291" s="375"/>
      <c r="JLN291" s="375"/>
      <c r="JLO291" s="375"/>
      <c r="JLP291" s="375"/>
      <c r="JLQ291" s="376"/>
      <c r="JLR291" s="376"/>
      <c r="JLS291" s="376"/>
      <c r="JLT291" s="376"/>
      <c r="JLU291" s="376"/>
      <c r="JLV291" s="376"/>
      <c r="JLW291" s="376"/>
      <c r="JLX291" s="376"/>
      <c r="JLY291" s="376"/>
      <c r="JLZ291" s="376"/>
      <c r="JMA291" s="376"/>
      <c r="JMB291" s="376"/>
      <c r="JMC291" s="376"/>
      <c r="JMD291" s="376"/>
      <c r="JME291" s="376"/>
      <c r="JMF291" s="376"/>
      <c r="JMG291" s="376"/>
      <c r="JMH291" s="376"/>
      <c r="JMI291" s="376"/>
      <c r="JMJ291" s="376"/>
      <c r="JMK291" s="376"/>
      <c r="JML291" s="376"/>
      <c r="JMM291" s="376"/>
      <c r="JMN291" s="376"/>
      <c r="JMO291" s="377"/>
      <c r="JMP291" s="377"/>
      <c r="JMQ291" s="377"/>
      <c r="JMR291" s="377"/>
      <c r="JMS291" s="377"/>
      <c r="JMT291" s="376"/>
      <c r="JMU291" s="376"/>
      <c r="JMV291" s="377"/>
      <c r="JMW291" s="377"/>
      <c r="JMX291" s="376"/>
      <c r="JMY291" s="376"/>
      <c r="JMZ291" s="377"/>
      <c r="JNA291" s="377"/>
      <c r="JNB291" s="376"/>
      <c r="JNC291" s="376"/>
      <c r="JND291" s="376"/>
      <c r="JNE291" s="376"/>
      <c r="JNF291" s="376"/>
      <c r="JNG291" s="376"/>
      <c r="JNH291" s="376"/>
      <c r="JNI291" s="377"/>
      <c r="JNJ291" s="377"/>
      <c r="JNK291" s="376"/>
      <c r="JNL291" s="376"/>
      <c r="JNM291" s="377"/>
      <c r="JNN291" s="377"/>
      <c r="JNO291" s="376"/>
      <c r="JNP291" s="376"/>
      <c r="JNQ291" s="376"/>
      <c r="JNR291" s="376"/>
      <c r="JNS291" s="376"/>
      <c r="JNT291" s="370"/>
      <c r="JNU291" s="396"/>
      <c r="JNV291" s="376"/>
      <c r="JNW291" s="376"/>
      <c r="JNX291" s="376"/>
      <c r="JNY291" s="376"/>
      <c r="JNZ291" s="376"/>
      <c r="JOA291" s="376"/>
      <c r="JOB291" s="376"/>
      <c r="JOC291" s="375"/>
      <c r="JOD291" s="375"/>
      <c r="JOE291" s="375"/>
      <c r="JOF291" s="375"/>
      <c r="JOG291" s="375"/>
      <c r="JOH291" s="375"/>
      <c r="JOI291" s="375"/>
      <c r="JOJ291" s="375"/>
      <c r="JOK291" s="375"/>
      <c r="JOL291" s="375"/>
      <c r="JOM291" s="375"/>
      <c r="JON291" s="375"/>
      <c r="JOO291" s="375"/>
      <c r="JOP291" s="375"/>
      <c r="JOQ291" s="375"/>
      <c r="JOR291" s="375"/>
      <c r="JOS291" s="375"/>
      <c r="JOT291" s="375"/>
      <c r="JOU291" s="375"/>
      <c r="JOV291" s="375"/>
      <c r="JOW291" s="375"/>
      <c r="JOX291" s="375"/>
      <c r="JOY291" s="375"/>
      <c r="JOZ291" s="375"/>
      <c r="JPA291" s="375"/>
      <c r="JPB291" s="375"/>
      <c r="JPC291" s="375"/>
      <c r="JPD291" s="375"/>
      <c r="JPE291" s="375"/>
      <c r="JPF291" s="375"/>
      <c r="JPG291" s="375"/>
      <c r="JPH291" s="375"/>
      <c r="JPI291" s="375"/>
      <c r="JPJ291" s="375"/>
      <c r="JPK291" s="375"/>
      <c r="JPL291" s="375"/>
      <c r="JPM291" s="375"/>
      <c r="JPN291" s="375"/>
      <c r="JPO291" s="375"/>
      <c r="JPP291" s="375"/>
      <c r="JPQ291" s="375"/>
      <c r="JPR291" s="375"/>
      <c r="JPS291" s="375"/>
      <c r="JPT291" s="375"/>
      <c r="JPU291" s="376"/>
      <c r="JPV291" s="376"/>
      <c r="JPW291" s="376"/>
      <c r="JPX291" s="376"/>
      <c r="JPY291" s="376"/>
      <c r="JPZ291" s="376"/>
      <c r="JQA291" s="376"/>
      <c r="JQB291" s="376"/>
      <c r="JQC291" s="376"/>
      <c r="JQD291" s="376"/>
      <c r="JQE291" s="376"/>
      <c r="JQF291" s="376"/>
      <c r="JQG291" s="376"/>
      <c r="JQH291" s="376"/>
      <c r="JQI291" s="376"/>
      <c r="JQJ291" s="376"/>
      <c r="JQK291" s="376"/>
      <c r="JQL291" s="376"/>
      <c r="JQM291" s="376"/>
      <c r="JQN291" s="376"/>
      <c r="JQO291" s="376"/>
      <c r="JQP291" s="376"/>
      <c r="JQQ291" s="376"/>
      <c r="JQR291" s="376"/>
      <c r="JQS291" s="377"/>
      <c r="JQT291" s="377"/>
      <c r="JQU291" s="377"/>
      <c r="JQV291" s="377"/>
      <c r="JQW291" s="377"/>
      <c r="JQX291" s="376"/>
      <c r="JQY291" s="376"/>
      <c r="JQZ291" s="377"/>
      <c r="JRA291" s="377"/>
      <c r="JRB291" s="376"/>
      <c r="JRC291" s="376"/>
      <c r="JRD291" s="377"/>
      <c r="JRE291" s="377"/>
      <c r="JRF291" s="376"/>
      <c r="JRG291" s="376"/>
      <c r="JRH291" s="376"/>
      <c r="JRI291" s="376"/>
      <c r="JRJ291" s="376"/>
      <c r="JRK291" s="376"/>
      <c r="JRL291" s="376"/>
      <c r="JRM291" s="377"/>
      <c r="JRN291" s="377"/>
      <c r="JRO291" s="376"/>
      <c r="JRP291" s="376"/>
      <c r="JRQ291" s="377"/>
      <c r="JRR291" s="377"/>
      <c r="JRS291" s="376"/>
      <c r="JRT291" s="376"/>
      <c r="JRU291" s="376"/>
      <c r="JRV291" s="376"/>
      <c r="JRW291" s="376"/>
      <c r="JRX291" s="370"/>
      <c r="JRY291" s="396"/>
      <c r="JRZ291" s="376"/>
      <c r="JSA291" s="376"/>
      <c r="JSB291" s="376"/>
      <c r="JSC291" s="376"/>
      <c r="JSD291" s="376"/>
      <c r="JSE291" s="376"/>
      <c r="JSF291" s="376"/>
      <c r="JSG291" s="375"/>
      <c r="JSH291" s="375"/>
      <c r="JSI291" s="375"/>
      <c r="JSJ291" s="375"/>
      <c r="JSK291" s="375"/>
      <c r="JSL291" s="375"/>
      <c r="JSM291" s="375"/>
      <c r="JSN291" s="375"/>
      <c r="JSO291" s="375"/>
      <c r="JSP291" s="375"/>
      <c r="JSQ291" s="375"/>
      <c r="JSR291" s="375"/>
      <c r="JSS291" s="375"/>
      <c r="JST291" s="375"/>
      <c r="JSU291" s="375"/>
      <c r="JSV291" s="375"/>
      <c r="JSW291" s="375"/>
      <c r="JSX291" s="375"/>
      <c r="JSY291" s="375"/>
      <c r="JSZ291" s="375"/>
      <c r="JTA291" s="375"/>
      <c r="JTB291" s="375"/>
      <c r="JTC291" s="375"/>
      <c r="JTD291" s="375"/>
      <c r="JTE291" s="375"/>
      <c r="JTF291" s="375"/>
      <c r="JTG291" s="375"/>
      <c r="JTH291" s="375"/>
      <c r="JTI291" s="375"/>
      <c r="JTJ291" s="375"/>
      <c r="JTK291" s="375"/>
      <c r="JTL291" s="375"/>
      <c r="JTM291" s="375"/>
      <c r="JTN291" s="375"/>
      <c r="JTO291" s="375"/>
      <c r="JTP291" s="375"/>
      <c r="JTQ291" s="375"/>
      <c r="JTR291" s="375"/>
      <c r="JTS291" s="375"/>
      <c r="JTT291" s="375"/>
      <c r="JTU291" s="375"/>
      <c r="JTV291" s="375"/>
      <c r="JTW291" s="375"/>
      <c r="JTX291" s="375"/>
      <c r="JTY291" s="376"/>
      <c r="JTZ291" s="376"/>
      <c r="JUA291" s="376"/>
      <c r="JUB291" s="376"/>
      <c r="JUC291" s="376"/>
      <c r="JUD291" s="376"/>
      <c r="JUE291" s="376"/>
      <c r="JUF291" s="376"/>
      <c r="JUG291" s="376"/>
      <c r="JUH291" s="376"/>
      <c r="JUI291" s="376"/>
      <c r="JUJ291" s="376"/>
      <c r="JUK291" s="376"/>
      <c r="JUL291" s="376"/>
      <c r="JUM291" s="376"/>
      <c r="JUN291" s="376"/>
      <c r="JUO291" s="376"/>
      <c r="JUP291" s="376"/>
      <c r="JUQ291" s="376"/>
      <c r="JUR291" s="376"/>
      <c r="JUS291" s="376"/>
      <c r="JUT291" s="376"/>
      <c r="JUU291" s="376"/>
      <c r="JUV291" s="376"/>
      <c r="JUW291" s="377"/>
      <c r="JUX291" s="377"/>
      <c r="JUY291" s="377"/>
      <c r="JUZ291" s="377"/>
      <c r="JVA291" s="377"/>
      <c r="JVB291" s="376"/>
      <c r="JVC291" s="376"/>
      <c r="JVD291" s="377"/>
      <c r="JVE291" s="377"/>
      <c r="JVF291" s="376"/>
      <c r="JVG291" s="376"/>
      <c r="JVH291" s="377"/>
      <c r="JVI291" s="377"/>
      <c r="JVJ291" s="376"/>
      <c r="JVK291" s="376"/>
      <c r="JVL291" s="376"/>
      <c r="JVM291" s="376"/>
      <c r="JVN291" s="376"/>
      <c r="JVO291" s="376"/>
      <c r="JVP291" s="376"/>
      <c r="JVQ291" s="377"/>
      <c r="JVR291" s="377"/>
      <c r="JVS291" s="376"/>
      <c r="JVT291" s="376"/>
      <c r="JVU291" s="377"/>
      <c r="JVV291" s="377"/>
      <c r="JVW291" s="376"/>
      <c r="JVX291" s="376"/>
      <c r="JVY291" s="376"/>
      <c r="JVZ291" s="376"/>
      <c r="JWA291" s="376"/>
      <c r="JWB291" s="370"/>
      <c r="JWC291" s="396"/>
      <c r="JWD291" s="376"/>
      <c r="JWE291" s="376"/>
      <c r="JWF291" s="376"/>
      <c r="JWG291" s="376"/>
      <c r="JWH291" s="376"/>
      <c r="JWI291" s="376"/>
      <c r="JWJ291" s="376"/>
      <c r="JWK291" s="375"/>
      <c r="JWL291" s="375"/>
      <c r="JWM291" s="375"/>
      <c r="JWN291" s="375"/>
      <c r="JWO291" s="375"/>
      <c r="JWP291" s="375"/>
      <c r="JWQ291" s="375"/>
      <c r="JWR291" s="375"/>
      <c r="JWS291" s="375"/>
      <c r="JWT291" s="375"/>
      <c r="JWU291" s="375"/>
      <c r="JWV291" s="375"/>
      <c r="JWW291" s="375"/>
      <c r="JWX291" s="375"/>
      <c r="JWY291" s="375"/>
      <c r="JWZ291" s="375"/>
      <c r="JXA291" s="375"/>
      <c r="JXB291" s="375"/>
      <c r="JXC291" s="375"/>
      <c r="JXD291" s="375"/>
      <c r="JXE291" s="375"/>
      <c r="JXF291" s="375"/>
      <c r="JXG291" s="375"/>
      <c r="JXH291" s="375"/>
      <c r="JXI291" s="375"/>
      <c r="JXJ291" s="375"/>
      <c r="JXK291" s="375"/>
      <c r="JXL291" s="375"/>
      <c r="JXM291" s="375"/>
      <c r="JXN291" s="375"/>
      <c r="JXO291" s="375"/>
      <c r="JXP291" s="375"/>
      <c r="JXQ291" s="375"/>
      <c r="JXR291" s="375"/>
      <c r="JXS291" s="375"/>
      <c r="JXT291" s="375"/>
      <c r="JXU291" s="375"/>
      <c r="JXV291" s="375"/>
      <c r="JXW291" s="375"/>
      <c r="JXX291" s="375"/>
      <c r="JXY291" s="375"/>
      <c r="JXZ291" s="375"/>
      <c r="JYA291" s="375"/>
      <c r="JYB291" s="375"/>
      <c r="JYC291" s="376"/>
      <c r="JYD291" s="376"/>
      <c r="JYE291" s="376"/>
      <c r="JYF291" s="376"/>
      <c r="JYG291" s="376"/>
      <c r="JYH291" s="376"/>
      <c r="JYI291" s="376"/>
      <c r="JYJ291" s="376"/>
      <c r="JYK291" s="376"/>
      <c r="JYL291" s="376"/>
      <c r="JYM291" s="376"/>
      <c r="JYN291" s="376"/>
      <c r="JYO291" s="376"/>
      <c r="JYP291" s="376"/>
      <c r="JYQ291" s="376"/>
      <c r="JYR291" s="376"/>
      <c r="JYS291" s="376"/>
      <c r="JYT291" s="376"/>
      <c r="JYU291" s="376"/>
      <c r="JYV291" s="376"/>
      <c r="JYW291" s="376"/>
      <c r="JYX291" s="376"/>
      <c r="JYY291" s="376"/>
      <c r="JYZ291" s="376"/>
      <c r="JZA291" s="377"/>
      <c r="JZB291" s="377"/>
      <c r="JZC291" s="377"/>
      <c r="JZD291" s="377"/>
      <c r="JZE291" s="377"/>
      <c r="JZF291" s="376"/>
      <c r="JZG291" s="376"/>
      <c r="JZH291" s="377"/>
      <c r="JZI291" s="377"/>
      <c r="JZJ291" s="376"/>
      <c r="JZK291" s="376"/>
      <c r="JZL291" s="377"/>
      <c r="JZM291" s="377"/>
      <c r="JZN291" s="376"/>
      <c r="JZO291" s="376"/>
      <c r="JZP291" s="376"/>
      <c r="JZQ291" s="376"/>
      <c r="JZR291" s="376"/>
      <c r="JZS291" s="376"/>
      <c r="JZT291" s="376"/>
      <c r="JZU291" s="377"/>
      <c r="JZV291" s="377"/>
      <c r="JZW291" s="376"/>
      <c r="JZX291" s="376"/>
      <c r="JZY291" s="377"/>
      <c r="JZZ291" s="377"/>
      <c r="KAA291" s="376"/>
      <c r="KAB291" s="376"/>
      <c r="KAC291" s="376"/>
      <c r="KAD291" s="376"/>
      <c r="KAE291" s="376"/>
      <c r="KAF291" s="370"/>
      <c r="KAG291" s="396"/>
      <c r="KAH291" s="376"/>
      <c r="KAI291" s="376"/>
      <c r="KAJ291" s="376"/>
      <c r="KAK291" s="376"/>
      <c r="KAL291" s="376"/>
      <c r="KAM291" s="376"/>
      <c r="KAN291" s="376"/>
      <c r="KAO291" s="375"/>
      <c r="KAP291" s="375"/>
      <c r="KAQ291" s="375"/>
      <c r="KAR291" s="375"/>
      <c r="KAS291" s="375"/>
      <c r="KAT291" s="375"/>
      <c r="KAU291" s="375"/>
      <c r="KAV291" s="375"/>
      <c r="KAW291" s="375"/>
      <c r="KAX291" s="375"/>
      <c r="KAY291" s="375"/>
      <c r="KAZ291" s="375"/>
      <c r="KBA291" s="375"/>
      <c r="KBB291" s="375"/>
      <c r="KBC291" s="375"/>
      <c r="KBD291" s="375"/>
      <c r="KBE291" s="375"/>
      <c r="KBF291" s="375"/>
      <c r="KBG291" s="375"/>
      <c r="KBH291" s="375"/>
      <c r="KBI291" s="375"/>
      <c r="KBJ291" s="375"/>
      <c r="KBK291" s="375"/>
      <c r="KBL291" s="375"/>
      <c r="KBM291" s="375"/>
      <c r="KBN291" s="375"/>
      <c r="KBO291" s="375"/>
      <c r="KBP291" s="375"/>
      <c r="KBQ291" s="375"/>
      <c r="KBR291" s="375"/>
      <c r="KBS291" s="375"/>
      <c r="KBT291" s="375"/>
      <c r="KBU291" s="375"/>
      <c r="KBV291" s="375"/>
      <c r="KBW291" s="375"/>
      <c r="KBX291" s="375"/>
      <c r="KBY291" s="375"/>
      <c r="KBZ291" s="375"/>
      <c r="KCA291" s="375"/>
      <c r="KCB291" s="375"/>
      <c r="KCC291" s="375"/>
      <c r="KCD291" s="375"/>
      <c r="KCE291" s="375"/>
      <c r="KCF291" s="375"/>
      <c r="KCG291" s="376"/>
      <c r="KCH291" s="376"/>
      <c r="KCI291" s="376"/>
      <c r="KCJ291" s="376"/>
      <c r="KCK291" s="376"/>
      <c r="KCL291" s="376"/>
      <c r="KCM291" s="376"/>
      <c r="KCN291" s="376"/>
      <c r="KCO291" s="376"/>
      <c r="KCP291" s="376"/>
      <c r="KCQ291" s="376"/>
      <c r="KCR291" s="376"/>
      <c r="KCS291" s="376"/>
      <c r="KCT291" s="376"/>
      <c r="KCU291" s="376"/>
      <c r="KCV291" s="376"/>
      <c r="KCW291" s="376"/>
      <c r="KCX291" s="376"/>
      <c r="KCY291" s="376"/>
      <c r="KCZ291" s="376"/>
      <c r="KDA291" s="376"/>
      <c r="KDB291" s="376"/>
      <c r="KDC291" s="376"/>
      <c r="KDD291" s="376"/>
      <c r="KDE291" s="377"/>
      <c r="KDF291" s="377"/>
      <c r="KDG291" s="377"/>
      <c r="KDH291" s="377"/>
      <c r="KDI291" s="377"/>
      <c r="KDJ291" s="376"/>
      <c r="KDK291" s="376"/>
      <c r="KDL291" s="377"/>
      <c r="KDM291" s="377"/>
      <c r="KDN291" s="376"/>
      <c r="KDO291" s="376"/>
      <c r="KDP291" s="377"/>
      <c r="KDQ291" s="377"/>
      <c r="KDR291" s="376"/>
      <c r="KDS291" s="376"/>
      <c r="KDT291" s="376"/>
      <c r="KDU291" s="376"/>
      <c r="KDV291" s="376"/>
      <c r="KDW291" s="376"/>
      <c r="KDX291" s="376"/>
      <c r="KDY291" s="377"/>
      <c r="KDZ291" s="377"/>
      <c r="KEA291" s="376"/>
      <c r="KEB291" s="376"/>
      <c r="KEC291" s="377"/>
      <c r="KED291" s="377"/>
      <c r="KEE291" s="376"/>
      <c r="KEF291" s="376"/>
      <c r="KEG291" s="376"/>
      <c r="KEH291" s="376"/>
      <c r="KEI291" s="376"/>
      <c r="KEJ291" s="370"/>
      <c r="KEK291" s="396"/>
      <c r="KEL291" s="376"/>
      <c r="KEM291" s="376"/>
      <c r="KEN291" s="376"/>
      <c r="KEO291" s="376"/>
      <c r="KEP291" s="376"/>
      <c r="KEQ291" s="376"/>
      <c r="KER291" s="376"/>
      <c r="KES291" s="375"/>
      <c r="KET291" s="375"/>
      <c r="KEU291" s="375"/>
      <c r="KEV291" s="375"/>
      <c r="KEW291" s="375"/>
      <c r="KEX291" s="375"/>
      <c r="KEY291" s="375"/>
      <c r="KEZ291" s="375"/>
      <c r="KFA291" s="375"/>
      <c r="KFB291" s="375"/>
      <c r="KFC291" s="375"/>
      <c r="KFD291" s="375"/>
      <c r="KFE291" s="375"/>
      <c r="KFF291" s="375"/>
      <c r="KFG291" s="375"/>
      <c r="KFH291" s="375"/>
      <c r="KFI291" s="375"/>
      <c r="KFJ291" s="375"/>
      <c r="KFK291" s="375"/>
      <c r="KFL291" s="375"/>
      <c r="KFM291" s="375"/>
      <c r="KFN291" s="375"/>
      <c r="KFO291" s="375"/>
      <c r="KFP291" s="375"/>
      <c r="KFQ291" s="375"/>
      <c r="KFR291" s="375"/>
      <c r="KFS291" s="375"/>
      <c r="KFT291" s="375"/>
      <c r="KFU291" s="375"/>
      <c r="KFV291" s="375"/>
      <c r="KFW291" s="375"/>
      <c r="KFX291" s="375"/>
      <c r="KFY291" s="375"/>
      <c r="KFZ291" s="375"/>
      <c r="KGA291" s="375"/>
      <c r="KGB291" s="375"/>
      <c r="KGC291" s="375"/>
      <c r="KGD291" s="375"/>
      <c r="KGE291" s="375"/>
      <c r="KGF291" s="375"/>
      <c r="KGG291" s="375"/>
      <c r="KGH291" s="375"/>
      <c r="KGI291" s="375"/>
      <c r="KGJ291" s="375"/>
      <c r="KGK291" s="376"/>
      <c r="KGL291" s="376"/>
      <c r="KGM291" s="376"/>
      <c r="KGN291" s="376"/>
      <c r="KGO291" s="376"/>
      <c r="KGP291" s="376"/>
      <c r="KGQ291" s="376"/>
      <c r="KGR291" s="376"/>
      <c r="KGS291" s="376"/>
      <c r="KGT291" s="376"/>
      <c r="KGU291" s="376"/>
      <c r="KGV291" s="376"/>
      <c r="KGW291" s="376"/>
      <c r="KGX291" s="376"/>
      <c r="KGY291" s="376"/>
      <c r="KGZ291" s="376"/>
      <c r="KHA291" s="376"/>
      <c r="KHB291" s="376"/>
      <c r="KHC291" s="376"/>
      <c r="KHD291" s="376"/>
      <c r="KHE291" s="376"/>
      <c r="KHF291" s="376"/>
      <c r="KHG291" s="376"/>
      <c r="KHH291" s="376"/>
      <c r="KHI291" s="377"/>
      <c r="KHJ291" s="377"/>
      <c r="KHK291" s="377"/>
      <c r="KHL291" s="377"/>
      <c r="KHM291" s="377"/>
      <c r="KHN291" s="376"/>
      <c r="KHO291" s="376"/>
      <c r="KHP291" s="377"/>
      <c r="KHQ291" s="377"/>
      <c r="KHR291" s="376"/>
      <c r="KHS291" s="376"/>
      <c r="KHT291" s="377"/>
      <c r="KHU291" s="377"/>
      <c r="KHV291" s="376"/>
      <c r="KHW291" s="376"/>
      <c r="KHX291" s="376"/>
      <c r="KHY291" s="376"/>
      <c r="KHZ291" s="376"/>
      <c r="KIA291" s="376"/>
      <c r="KIB291" s="376"/>
      <c r="KIC291" s="377"/>
      <c r="KID291" s="377"/>
      <c r="KIE291" s="376"/>
      <c r="KIF291" s="376"/>
      <c r="KIG291" s="377"/>
      <c r="KIH291" s="377"/>
      <c r="KII291" s="376"/>
      <c r="KIJ291" s="376"/>
      <c r="KIK291" s="376"/>
      <c r="KIL291" s="376"/>
      <c r="KIM291" s="376"/>
      <c r="KIN291" s="370"/>
      <c r="KIO291" s="396"/>
      <c r="KIP291" s="376"/>
      <c r="KIQ291" s="376"/>
      <c r="KIR291" s="376"/>
      <c r="KIS291" s="376"/>
      <c r="KIT291" s="376"/>
      <c r="KIU291" s="376"/>
      <c r="KIV291" s="376"/>
      <c r="KIW291" s="375"/>
      <c r="KIX291" s="375"/>
      <c r="KIY291" s="375"/>
      <c r="KIZ291" s="375"/>
      <c r="KJA291" s="375"/>
      <c r="KJB291" s="375"/>
      <c r="KJC291" s="375"/>
      <c r="KJD291" s="375"/>
      <c r="KJE291" s="375"/>
      <c r="KJF291" s="375"/>
      <c r="KJG291" s="375"/>
      <c r="KJH291" s="375"/>
      <c r="KJI291" s="375"/>
      <c r="KJJ291" s="375"/>
      <c r="KJK291" s="375"/>
      <c r="KJL291" s="375"/>
      <c r="KJM291" s="375"/>
      <c r="KJN291" s="375"/>
      <c r="KJO291" s="375"/>
      <c r="KJP291" s="375"/>
      <c r="KJQ291" s="375"/>
      <c r="KJR291" s="375"/>
      <c r="KJS291" s="375"/>
      <c r="KJT291" s="375"/>
      <c r="KJU291" s="375"/>
      <c r="KJV291" s="375"/>
      <c r="KJW291" s="375"/>
      <c r="KJX291" s="375"/>
      <c r="KJY291" s="375"/>
      <c r="KJZ291" s="375"/>
      <c r="KKA291" s="375"/>
      <c r="KKB291" s="375"/>
      <c r="KKC291" s="375"/>
      <c r="KKD291" s="375"/>
      <c r="KKE291" s="375"/>
      <c r="KKF291" s="375"/>
      <c r="KKG291" s="375"/>
      <c r="KKH291" s="375"/>
      <c r="KKI291" s="375"/>
      <c r="KKJ291" s="375"/>
      <c r="KKK291" s="375"/>
      <c r="KKL291" s="375"/>
      <c r="KKM291" s="375"/>
      <c r="KKN291" s="375"/>
      <c r="KKO291" s="376"/>
      <c r="KKP291" s="376"/>
      <c r="KKQ291" s="376"/>
      <c r="KKR291" s="376"/>
      <c r="KKS291" s="376"/>
      <c r="KKT291" s="376"/>
      <c r="KKU291" s="376"/>
      <c r="KKV291" s="376"/>
      <c r="KKW291" s="376"/>
      <c r="KKX291" s="376"/>
      <c r="KKY291" s="376"/>
      <c r="KKZ291" s="376"/>
      <c r="KLA291" s="376"/>
      <c r="KLB291" s="376"/>
      <c r="KLC291" s="376"/>
      <c r="KLD291" s="376"/>
      <c r="KLE291" s="376"/>
      <c r="KLF291" s="376"/>
      <c r="KLG291" s="376"/>
      <c r="KLH291" s="376"/>
      <c r="KLI291" s="376"/>
      <c r="KLJ291" s="376"/>
      <c r="KLK291" s="376"/>
      <c r="KLL291" s="376"/>
      <c r="KLM291" s="377"/>
      <c r="KLN291" s="377"/>
      <c r="KLO291" s="377"/>
      <c r="KLP291" s="377"/>
      <c r="KLQ291" s="377"/>
      <c r="KLR291" s="376"/>
      <c r="KLS291" s="376"/>
      <c r="KLT291" s="377"/>
      <c r="KLU291" s="377"/>
      <c r="KLV291" s="376"/>
      <c r="KLW291" s="376"/>
      <c r="KLX291" s="377"/>
      <c r="KLY291" s="377"/>
      <c r="KLZ291" s="376"/>
      <c r="KMA291" s="376"/>
      <c r="KMB291" s="376"/>
      <c r="KMC291" s="376"/>
      <c r="KMD291" s="376"/>
      <c r="KME291" s="376"/>
      <c r="KMF291" s="376"/>
      <c r="KMG291" s="377"/>
      <c r="KMH291" s="377"/>
      <c r="KMI291" s="376"/>
      <c r="KMJ291" s="376"/>
      <c r="KMK291" s="377"/>
      <c r="KML291" s="377"/>
      <c r="KMM291" s="376"/>
      <c r="KMN291" s="376"/>
      <c r="KMO291" s="376"/>
      <c r="KMP291" s="376"/>
      <c r="KMQ291" s="376"/>
      <c r="KMR291" s="370"/>
      <c r="KMS291" s="396"/>
      <c r="KMT291" s="376"/>
      <c r="KMU291" s="376"/>
      <c r="KMV291" s="376"/>
      <c r="KMW291" s="376"/>
      <c r="KMX291" s="376"/>
      <c r="KMY291" s="376"/>
      <c r="KMZ291" s="376"/>
      <c r="KNA291" s="375"/>
      <c r="KNB291" s="375"/>
      <c r="KNC291" s="375"/>
      <c r="KND291" s="375"/>
      <c r="KNE291" s="375"/>
      <c r="KNF291" s="375"/>
      <c r="KNG291" s="375"/>
      <c r="KNH291" s="375"/>
      <c r="KNI291" s="375"/>
      <c r="KNJ291" s="375"/>
      <c r="KNK291" s="375"/>
      <c r="KNL291" s="375"/>
      <c r="KNM291" s="375"/>
      <c r="KNN291" s="375"/>
      <c r="KNO291" s="375"/>
      <c r="KNP291" s="375"/>
      <c r="KNQ291" s="375"/>
      <c r="KNR291" s="375"/>
      <c r="KNS291" s="375"/>
      <c r="KNT291" s="375"/>
      <c r="KNU291" s="375"/>
      <c r="KNV291" s="375"/>
      <c r="KNW291" s="375"/>
      <c r="KNX291" s="375"/>
      <c r="KNY291" s="375"/>
      <c r="KNZ291" s="375"/>
      <c r="KOA291" s="375"/>
      <c r="KOB291" s="375"/>
      <c r="KOC291" s="375"/>
      <c r="KOD291" s="375"/>
      <c r="KOE291" s="375"/>
      <c r="KOF291" s="375"/>
      <c r="KOG291" s="375"/>
      <c r="KOH291" s="375"/>
      <c r="KOI291" s="375"/>
      <c r="KOJ291" s="375"/>
      <c r="KOK291" s="375"/>
      <c r="KOL291" s="375"/>
      <c r="KOM291" s="375"/>
      <c r="KON291" s="375"/>
      <c r="KOO291" s="375"/>
      <c r="KOP291" s="375"/>
      <c r="KOQ291" s="375"/>
      <c r="KOR291" s="375"/>
      <c r="KOS291" s="376"/>
      <c r="KOT291" s="376"/>
      <c r="KOU291" s="376"/>
      <c r="KOV291" s="376"/>
      <c r="KOW291" s="376"/>
      <c r="KOX291" s="376"/>
      <c r="KOY291" s="376"/>
      <c r="KOZ291" s="376"/>
      <c r="KPA291" s="376"/>
      <c r="KPB291" s="376"/>
      <c r="KPC291" s="376"/>
      <c r="KPD291" s="376"/>
      <c r="KPE291" s="376"/>
      <c r="KPF291" s="376"/>
      <c r="KPG291" s="376"/>
      <c r="KPH291" s="376"/>
      <c r="KPI291" s="376"/>
      <c r="KPJ291" s="376"/>
      <c r="KPK291" s="376"/>
      <c r="KPL291" s="376"/>
      <c r="KPM291" s="376"/>
      <c r="KPN291" s="376"/>
      <c r="KPO291" s="376"/>
      <c r="KPP291" s="376"/>
      <c r="KPQ291" s="377"/>
      <c r="KPR291" s="377"/>
      <c r="KPS291" s="377"/>
      <c r="KPT291" s="377"/>
      <c r="KPU291" s="377"/>
      <c r="KPV291" s="376"/>
      <c r="KPW291" s="376"/>
      <c r="KPX291" s="377"/>
      <c r="KPY291" s="377"/>
      <c r="KPZ291" s="376"/>
      <c r="KQA291" s="376"/>
      <c r="KQB291" s="377"/>
      <c r="KQC291" s="377"/>
      <c r="KQD291" s="376"/>
      <c r="KQE291" s="376"/>
      <c r="KQF291" s="376"/>
      <c r="KQG291" s="376"/>
      <c r="KQH291" s="376"/>
      <c r="KQI291" s="376"/>
      <c r="KQJ291" s="376"/>
      <c r="KQK291" s="377"/>
      <c r="KQL291" s="377"/>
      <c r="KQM291" s="376"/>
      <c r="KQN291" s="376"/>
      <c r="KQO291" s="377"/>
      <c r="KQP291" s="377"/>
      <c r="KQQ291" s="376"/>
      <c r="KQR291" s="376"/>
      <c r="KQS291" s="376"/>
      <c r="KQT291" s="376"/>
      <c r="KQU291" s="376"/>
      <c r="KQV291" s="370"/>
      <c r="KQW291" s="396"/>
      <c r="KQX291" s="376"/>
      <c r="KQY291" s="376"/>
      <c r="KQZ291" s="376"/>
      <c r="KRA291" s="376"/>
      <c r="KRB291" s="376"/>
      <c r="KRC291" s="376"/>
      <c r="KRD291" s="376"/>
      <c r="KRE291" s="375"/>
      <c r="KRF291" s="375"/>
      <c r="KRG291" s="375"/>
      <c r="KRH291" s="375"/>
      <c r="KRI291" s="375"/>
      <c r="KRJ291" s="375"/>
      <c r="KRK291" s="375"/>
      <c r="KRL291" s="375"/>
      <c r="KRM291" s="375"/>
      <c r="KRN291" s="375"/>
      <c r="KRO291" s="375"/>
      <c r="KRP291" s="375"/>
      <c r="KRQ291" s="375"/>
      <c r="KRR291" s="375"/>
      <c r="KRS291" s="375"/>
      <c r="KRT291" s="375"/>
      <c r="KRU291" s="375"/>
      <c r="KRV291" s="375"/>
      <c r="KRW291" s="375"/>
      <c r="KRX291" s="375"/>
      <c r="KRY291" s="375"/>
      <c r="KRZ291" s="375"/>
      <c r="KSA291" s="375"/>
      <c r="KSB291" s="375"/>
      <c r="KSC291" s="375"/>
      <c r="KSD291" s="375"/>
      <c r="KSE291" s="375"/>
      <c r="KSF291" s="375"/>
      <c r="KSG291" s="375"/>
      <c r="KSH291" s="375"/>
      <c r="KSI291" s="375"/>
      <c r="KSJ291" s="375"/>
      <c r="KSK291" s="375"/>
      <c r="KSL291" s="375"/>
      <c r="KSM291" s="375"/>
      <c r="KSN291" s="375"/>
      <c r="KSO291" s="375"/>
      <c r="KSP291" s="375"/>
      <c r="KSQ291" s="375"/>
      <c r="KSR291" s="375"/>
      <c r="KSS291" s="375"/>
      <c r="KST291" s="375"/>
      <c r="KSU291" s="375"/>
      <c r="KSV291" s="375"/>
      <c r="KSW291" s="376"/>
      <c r="KSX291" s="376"/>
      <c r="KSY291" s="376"/>
      <c r="KSZ291" s="376"/>
      <c r="KTA291" s="376"/>
      <c r="KTB291" s="376"/>
      <c r="KTC291" s="376"/>
      <c r="KTD291" s="376"/>
      <c r="KTE291" s="376"/>
      <c r="KTF291" s="376"/>
      <c r="KTG291" s="376"/>
      <c r="KTH291" s="376"/>
      <c r="KTI291" s="376"/>
      <c r="KTJ291" s="376"/>
      <c r="KTK291" s="376"/>
      <c r="KTL291" s="376"/>
      <c r="KTM291" s="376"/>
      <c r="KTN291" s="376"/>
      <c r="KTO291" s="376"/>
      <c r="KTP291" s="376"/>
      <c r="KTQ291" s="376"/>
      <c r="KTR291" s="376"/>
      <c r="KTS291" s="376"/>
      <c r="KTT291" s="376"/>
      <c r="KTU291" s="377"/>
      <c r="KTV291" s="377"/>
      <c r="KTW291" s="377"/>
      <c r="KTX291" s="377"/>
      <c r="KTY291" s="377"/>
      <c r="KTZ291" s="376"/>
      <c r="KUA291" s="376"/>
      <c r="KUB291" s="377"/>
      <c r="KUC291" s="377"/>
      <c r="KUD291" s="376"/>
      <c r="KUE291" s="376"/>
      <c r="KUF291" s="377"/>
      <c r="KUG291" s="377"/>
      <c r="KUH291" s="376"/>
      <c r="KUI291" s="376"/>
      <c r="KUJ291" s="376"/>
      <c r="KUK291" s="376"/>
      <c r="KUL291" s="376"/>
      <c r="KUM291" s="376"/>
      <c r="KUN291" s="376"/>
      <c r="KUO291" s="377"/>
      <c r="KUP291" s="377"/>
      <c r="KUQ291" s="376"/>
      <c r="KUR291" s="376"/>
      <c r="KUS291" s="377"/>
      <c r="KUT291" s="377"/>
      <c r="KUU291" s="376"/>
      <c r="KUV291" s="376"/>
      <c r="KUW291" s="376"/>
      <c r="KUX291" s="376"/>
      <c r="KUY291" s="376"/>
      <c r="KUZ291" s="370"/>
      <c r="KVA291" s="396"/>
      <c r="KVB291" s="376"/>
      <c r="KVC291" s="376"/>
      <c r="KVD291" s="376"/>
      <c r="KVE291" s="376"/>
      <c r="KVF291" s="376"/>
      <c r="KVG291" s="376"/>
      <c r="KVH291" s="376"/>
      <c r="KVI291" s="375"/>
      <c r="KVJ291" s="375"/>
      <c r="KVK291" s="375"/>
      <c r="KVL291" s="375"/>
      <c r="KVM291" s="375"/>
      <c r="KVN291" s="375"/>
      <c r="KVO291" s="375"/>
      <c r="KVP291" s="375"/>
      <c r="KVQ291" s="375"/>
      <c r="KVR291" s="375"/>
      <c r="KVS291" s="375"/>
      <c r="KVT291" s="375"/>
      <c r="KVU291" s="375"/>
      <c r="KVV291" s="375"/>
      <c r="KVW291" s="375"/>
      <c r="KVX291" s="375"/>
      <c r="KVY291" s="375"/>
      <c r="KVZ291" s="375"/>
      <c r="KWA291" s="375"/>
      <c r="KWB291" s="375"/>
      <c r="KWC291" s="375"/>
      <c r="KWD291" s="375"/>
      <c r="KWE291" s="375"/>
      <c r="KWF291" s="375"/>
      <c r="KWG291" s="375"/>
      <c r="KWH291" s="375"/>
      <c r="KWI291" s="375"/>
      <c r="KWJ291" s="375"/>
      <c r="KWK291" s="375"/>
      <c r="KWL291" s="375"/>
      <c r="KWM291" s="375"/>
      <c r="KWN291" s="375"/>
      <c r="KWO291" s="375"/>
      <c r="KWP291" s="375"/>
      <c r="KWQ291" s="375"/>
      <c r="KWR291" s="375"/>
      <c r="KWS291" s="375"/>
      <c r="KWT291" s="375"/>
      <c r="KWU291" s="375"/>
      <c r="KWV291" s="375"/>
      <c r="KWW291" s="375"/>
      <c r="KWX291" s="375"/>
      <c r="KWY291" s="375"/>
      <c r="KWZ291" s="375"/>
      <c r="KXA291" s="376"/>
      <c r="KXB291" s="376"/>
      <c r="KXC291" s="376"/>
      <c r="KXD291" s="376"/>
      <c r="KXE291" s="376"/>
      <c r="KXF291" s="376"/>
      <c r="KXG291" s="376"/>
      <c r="KXH291" s="376"/>
      <c r="KXI291" s="376"/>
      <c r="KXJ291" s="376"/>
      <c r="KXK291" s="376"/>
      <c r="KXL291" s="376"/>
      <c r="KXM291" s="376"/>
      <c r="KXN291" s="376"/>
      <c r="KXO291" s="376"/>
      <c r="KXP291" s="376"/>
      <c r="KXQ291" s="376"/>
      <c r="KXR291" s="376"/>
      <c r="KXS291" s="376"/>
      <c r="KXT291" s="376"/>
      <c r="KXU291" s="376"/>
      <c r="KXV291" s="376"/>
      <c r="KXW291" s="376"/>
      <c r="KXX291" s="376"/>
      <c r="KXY291" s="377"/>
      <c r="KXZ291" s="377"/>
      <c r="KYA291" s="377"/>
      <c r="KYB291" s="377"/>
      <c r="KYC291" s="377"/>
      <c r="KYD291" s="376"/>
      <c r="KYE291" s="376"/>
      <c r="KYF291" s="377"/>
      <c r="KYG291" s="377"/>
      <c r="KYH291" s="376"/>
      <c r="KYI291" s="376"/>
      <c r="KYJ291" s="377"/>
      <c r="KYK291" s="377"/>
      <c r="KYL291" s="376"/>
      <c r="KYM291" s="376"/>
      <c r="KYN291" s="376"/>
      <c r="KYO291" s="376"/>
      <c r="KYP291" s="376"/>
      <c r="KYQ291" s="376"/>
      <c r="KYR291" s="376"/>
      <c r="KYS291" s="377"/>
      <c r="KYT291" s="377"/>
      <c r="KYU291" s="376"/>
      <c r="KYV291" s="376"/>
      <c r="KYW291" s="377"/>
      <c r="KYX291" s="377"/>
      <c r="KYY291" s="376"/>
      <c r="KYZ291" s="376"/>
      <c r="KZA291" s="376"/>
      <c r="KZB291" s="376"/>
      <c r="KZC291" s="376"/>
      <c r="KZD291" s="370"/>
      <c r="KZE291" s="396"/>
      <c r="KZF291" s="376"/>
      <c r="KZG291" s="376"/>
      <c r="KZH291" s="376"/>
      <c r="KZI291" s="376"/>
      <c r="KZJ291" s="376"/>
      <c r="KZK291" s="376"/>
      <c r="KZL291" s="376"/>
      <c r="KZM291" s="375"/>
      <c r="KZN291" s="375"/>
      <c r="KZO291" s="375"/>
      <c r="KZP291" s="375"/>
      <c r="KZQ291" s="375"/>
      <c r="KZR291" s="375"/>
      <c r="KZS291" s="375"/>
      <c r="KZT291" s="375"/>
      <c r="KZU291" s="375"/>
      <c r="KZV291" s="375"/>
      <c r="KZW291" s="375"/>
      <c r="KZX291" s="375"/>
      <c r="KZY291" s="375"/>
      <c r="KZZ291" s="375"/>
      <c r="LAA291" s="375"/>
      <c r="LAB291" s="375"/>
      <c r="LAC291" s="375"/>
      <c r="LAD291" s="375"/>
      <c r="LAE291" s="375"/>
      <c r="LAF291" s="375"/>
      <c r="LAG291" s="375"/>
      <c r="LAH291" s="375"/>
      <c r="LAI291" s="375"/>
      <c r="LAJ291" s="375"/>
      <c r="LAK291" s="375"/>
      <c r="LAL291" s="375"/>
      <c r="LAM291" s="375"/>
      <c r="LAN291" s="375"/>
      <c r="LAO291" s="375"/>
      <c r="LAP291" s="375"/>
      <c r="LAQ291" s="375"/>
      <c r="LAR291" s="375"/>
      <c r="LAS291" s="375"/>
      <c r="LAT291" s="375"/>
      <c r="LAU291" s="375"/>
      <c r="LAV291" s="375"/>
      <c r="LAW291" s="375"/>
      <c r="LAX291" s="375"/>
      <c r="LAY291" s="375"/>
      <c r="LAZ291" s="375"/>
      <c r="LBA291" s="375"/>
      <c r="LBB291" s="375"/>
      <c r="LBC291" s="375"/>
      <c r="LBD291" s="375"/>
      <c r="LBE291" s="376"/>
      <c r="LBF291" s="376"/>
      <c r="LBG291" s="376"/>
      <c r="LBH291" s="376"/>
      <c r="LBI291" s="376"/>
      <c r="LBJ291" s="376"/>
      <c r="LBK291" s="376"/>
      <c r="LBL291" s="376"/>
      <c r="LBM291" s="376"/>
      <c r="LBN291" s="376"/>
      <c r="LBO291" s="376"/>
      <c r="LBP291" s="376"/>
      <c r="LBQ291" s="376"/>
      <c r="LBR291" s="376"/>
      <c r="LBS291" s="376"/>
      <c r="LBT291" s="376"/>
      <c r="LBU291" s="376"/>
      <c r="LBV291" s="376"/>
      <c r="LBW291" s="376"/>
      <c r="LBX291" s="376"/>
      <c r="LBY291" s="376"/>
      <c r="LBZ291" s="376"/>
      <c r="LCA291" s="376"/>
      <c r="LCB291" s="376"/>
      <c r="LCC291" s="377"/>
      <c r="LCD291" s="377"/>
      <c r="LCE291" s="377"/>
      <c r="LCF291" s="377"/>
      <c r="LCG291" s="377"/>
      <c r="LCH291" s="376"/>
      <c r="LCI291" s="376"/>
      <c r="LCJ291" s="377"/>
      <c r="LCK291" s="377"/>
      <c r="LCL291" s="376"/>
      <c r="LCM291" s="376"/>
      <c r="LCN291" s="377"/>
      <c r="LCO291" s="377"/>
      <c r="LCP291" s="376"/>
      <c r="LCQ291" s="376"/>
      <c r="LCR291" s="376"/>
      <c r="LCS291" s="376"/>
      <c r="LCT291" s="376"/>
      <c r="LCU291" s="376"/>
      <c r="LCV291" s="376"/>
      <c r="LCW291" s="377"/>
      <c r="LCX291" s="377"/>
      <c r="LCY291" s="376"/>
      <c r="LCZ291" s="376"/>
      <c r="LDA291" s="377"/>
      <c r="LDB291" s="377"/>
      <c r="LDC291" s="376"/>
      <c r="LDD291" s="376"/>
      <c r="LDE291" s="376"/>
      <c r="LDF291" s="376"/>
      <c r="LDG291" s="376"/>
      <c r="LDH291" s="370"/>
      <c r="LDI291" s="396"/>
      <c r="LDJ291" s="376"/>
      <c r="LDK291" s="376"/>
      <c r="LDL291" s="376"/>
      <c r="LDM291" s="376"/>
      <c r="LDN291" s="376"/>
      <c r="LDO291" s="376"/>
      <c r="LDP291" s="376"/>
      <c r="LDQ291" s="375"/>
      <c r="LDR291" s="375"/>
      <c r="LDS291" s="375"/>
      <c r="LDT291" s="375"/>
      <c r="LDU291" s="375"/>
      <c r="LDV291" s="375"/>
      <c r="LDW291" s="375"/>
      <c r="LDX291" s="375"/>
      <c r="LDY291" s="375"/>
      <c r="LDZ291" s="375"/>
      <c r="LEA291" s="375"/>
      <c r="LEB291" s="375"/>
      <c r="LEC291" s="375"/>
      <c r="LED291" s="375"/>
      <c r="LEE291" s="375"/>
      <c r="LEF291" s="375"/>
      <c r="LEG291" s="375"/>
      <c r="LEH291" s="375"/>
      <c r="LEI291" s="375"/>
      <c r="LEJ291" s="375"/>
      <c r="LEK291" s="375"/>
      <c r="LEL291" s="375"/>
      <c r="LEM291" s="375"/>
      <c r="LEN291" s="375"/>
      <c r="LEO291" s="375"/>
      <c r="LEP291" s="375"/>
      <c r="LEQ291" s="375"/>
      <c r="LER291" s="375"/>
      <c r="LES291" s="375"/>
      <c r="LET291" s="375"/>
      <c r="LEU291" s="375"/>
      <c r="LEV291" s="375"/>
      <c r="LEW291" s="375"/>
      <c r="LEX291" s="375"/>
      <c r="LEY291" s="375"/>
      <c r="LEZ291" s="375"/>
      <c r="LFA291" s="375"/>
      <c r="LFB291" s="375"/>
      <c r="LFC291" s="375"/>
      <c r="LFD291" s="375"/>
      <c r="LFE291" s="375"/>
      <c r="LFF291" s="375"/>
      <c r="LFG291" s="375"/>
      <c r="LFH291" s="375"/>
      <c r="LFI291" s="376"/>
      <c r="LFJ291" s="376"/>
      <c r="LFK291" s="376"/>
      <c r="LFL291" s="376"/>
      <c r="LFM291" s="376"/>
      <c r="LFN291" s="376"/>
      <c r="LFO291" s="376"/>
      <c r="LFP291" s="376"/>
      <c r="LFQ291" s="376"/>
      <c r="LFR291" s="376"/>
      <c r="LFS291" s="376"/>
      <c r="LFT291" s="376"/>
      <c r="LFU291" s="376"/>
      <c r="LFV291" s="376"/>
      <c r="LFW291" s="376"/>
      <c r="LFX291" s="376"/>
      <c r="LFY291" s="376"/>
      <c r="LFZ291" s="376"/>
      <c r="LGA291" s="376"/>
      <c r="LGB291" s="376"/>
      <c r="LGC291" s="376"/>
      <c r="LGD291" s="376"/>
      <c r="LGE291" s="376"/>
      <c r="LGF291" s="376"/>
      <c r="LGG291" s="377"/>
      <c r="LGH291" s="377"/>
      <c r="LGI291" s="377"/>
      <c r="LGJ291" s="377"/>
      <c r="LGK291" s="377"/>
      <c r="LGL291" s="376"/>
      <c r="LGM291" s="376"/>
      <c r="LGN291" s="377"/>
      <c r="LGO291" s="377"/>
      <c r="LGP291" s="376"/>
      <c r="LGQ291" s="376"/>
      <c r="LGR291" s="377"/>
      <c r="LGS291" s="377"/>
      <c r="LGT291" s="376"/>
      <c r="LGU291" s="376"/>
      <c r="LGV291" s="376"/>
      <c r="LGW291" s="376"/>
      <c r="LGX291" s="376"/>
      <c r="LGY291" s="376"/>
      <c r="LGZ291" s="376"/>
      <c r="LHA291" s="377"/>
      <c r="LHB291" s="377"/>
      <c r="LHC291" s="376"/>
      <c r="LHD291" s="376"/>
      <c r="LHE291" s="377"/>
      <c r="LHF291" s="377"/>
      <c r="LHG291" s="376"/>
      <c r="LHH291" s="376"/>
      <c r="LHI291" s="376"/>
      <c r="LHJ291" s="376"/>
      <c r="LHK291" s="376"/>
      <c r="LHL291" s="370"/>
      <c r="LHM291" s="396"/>
      <c r="LHN291" s="376"/>
      <c r="LHO291" s="376"/>
      <c r="LHP291" s="376"/>
      <c r="LHQ291" s="376"/>
      <c r="LHR291" s="376"/>
      <c r="LHS291" s="376"/>
      <c r="LHT291" s="376"/>
      <c r="LHU291" s="375"/>
      <c r="LHV291" s="375"/>
      <c r="LHW291" s="375"/>
      <c r="LHX291" s="375"/>
      <c r="LHY291" s="375"/>
      <c r="LHZ291" s="375"/>
      <c r="LIA291" s="375"/>
      <c r="LIB291" s="375"/>
      <c r="LIC291" s="375"/>
      <c r="LID291" s="375"/>
      <c r="LIE291" s="375"/>
      <c r="LIF291" s="375"/>
      <c r="LIG291" s="375"/>
      <c r="LIH291" s="375"/>
      <c r="LII291" s="375"/>
      <c r="LIJ291" s="375"/>
      <c r="LIK291" s="375"/>
      <c r="LIL291" s="375"/>
      <c r="LIM291" s="375"/>
      <c r="LIN291" s="375"/>
      <c r="LIO291" s="375"/>
      <c r="LIP291" s="375"/>
      <c r="LIQ291" s="375"/>
      <c r="LIR291" s="375"/>
      <c r="LIS291" s="375"/>
      <c r="LIT291" s="375"/>
      <c r="LIU291" s="375"/>
      <c r="LIV291" s="375"/>
      <c r="LIW291" s="375"/>
      <c r="LIX291" s="375"/>
      <c r="LIY291" s="375"/>
      <c r="LIZ291" s="375"/>
      <c r="LJA291" s="375"/>
      <c r="LJB291" s="375"/>
      <c r="LJC291" s="375"/>
      <c r="LJD291" s="375"/>
      <c r="LJE291" s="375"/>
      <c r="LJF291" s="375"/>
      <c r="LJG291" s="375"/>
      <c r="LJH291" s="375"/>
      <c r="LJI291" s="375"/>
      <c r="LJJ291" s="375"/>
      <c r="LJK291" s="375"/>
      <c r="LJL291" s="375"/>
      <c r="LJM291" s="376"/>
      <c r="LJN291" s="376"/>
      <c r="LJO291" s="376"/>
      <c r="LJP291" s="376"/>
      <c r="LJQ291" s="376"/>
      <c r="LJR291" s="376"/>
      <c r="LJS291" s="376"/>
      <c r="LJT291" s="376"/>
      <c r="LJU291" s="376"/>
      <c r="LJV291" s="376"/>
      <c r="LJW291" s="376"/>
      <c r="LJX291" s="376"/>
      <c r="LJY291" s="376"/>
      <c r="LJZ291" s="376"/>
      <c r="LKA291" s="376"/>
      <c r="LKB291" s="376"/>
      <c r="LKC291" s="376"/>
      <c r="LKD291" s="376"/>
      <c r="LKE291" s="376"/>
      <c r="LKF291" s="376"/>
      <c r="LKG291" s="376"/>
      <c r="LKH291" s="376"/>
      <c r="LKI291" s="376"/>
      <c r="LKJ291" s="376"/>
      <c r="LKK291" s="377"/>
      <c r="LKL291" s="377"/>
      <c r="LKM291" s="377"/>
      <c r="LKN291" s="377"/>
      <c r="LKO291" s="377"/>
      <c r="LKP291" s="376"/>
      <c r="LKQ291" s="376"/>
      <c r="LKR291" s="377"/>
      <c r="LKS291" s="377"/>
      <c r="LKT291" s="376"/>
      <c r="LKU291" s="376"/>
      <c r="LKV291" s="377"/>
      <c r="LKW291" s="377"/>
      <c r="LKX291" s="376"/>
      <c r="LKY291" s="376"/>
      <c r="LKZ291" s="376"/>
      <c r="LLA291" s="376"/>
      <c r="LLB291" s="376"/>
      <c r="LLC291" s="376"/>
      <c r="LLD291" s="376"/>
      <c r="LLE291" s="377"/>
      <c r="LLF291" s="377"/>
      <c r="LLG291" s="376"/>
      <c r="LLH291" s="376"/>
      <c r="LLI291" s="377"/>
      <c r="LLJ291" s="377"/>
      <c r="LLK291" s="376"/>
      <c r="LLL291" s="376"/>
      <c r="LLM291" s="376"/>
      <c r="LLN291" s="376"/>
      <c r="LLO291" s="376"/>
      <c r="LLP291" s="370"/>
      <c r="LLQ291" s="396"/>
      <c r="LLR291" s="376"/>
      <c r="LLS291" s="376"/>
      <c r="LLT291" s="376"/>
      <c r="LLU291" s="376"/>
      <c r="LLV291" s="376"/>
      <c r="LLW291" s="376"/>
      <c r="LLX291" s="376"/>
      <c r="LLY291" s="375"/>
      <c r="LLZ291" s="375"/>
      <c r="LMA291" s="375"/>
      <c r="LMB291" s="375"/>
      <c r="LMC291" s="375"/>
      <c r="LMD291" s="375"/>
      <c r="LME291" s="375"/>
      <c r="LMF291" s="375"/>
      <c r="LMG291" s="375"/>
      <c r="LMH291" s="375"/>
      <c r="LMI291" s="375"/>
      <c r="LMJ291" s="375"/>
      <c r="LMK291" s="375"/>
      <c r="LML291" s="375"/>
      <c r="LMM291" s="375"/>
      <c r="LMN291" s="375"/>
      <c r="LMO291" s="375"/>
      <c r="LMP291" s="375"/>
      <c r="LMQ291" s="375"/>
      <c r="LMR291" s="375"/>
      <c r="LMS291" s="375"/>
      <c r="LMT291" s="375"/>
      <c r="LMU291" s="375"/>
      <c r="LMV291" s="375"/>
      <c r="LMW291" s="375"/>
      <c r="LMX291" s="375"/>
      <c r="LMY291" s="375"/>
      <c r="LMZ291" s="375"/>
      <c r="LNA291" s="375"/>
      <c r="LNB291" s="375"/>
      <c r="LNC291" s="375"/>
      <c r="LND291" s="375"/>
      <c r="LNE291" s="375"/>
      <c r="LNF291" s="375"/>
      <c r="LNG291" s="375"/>
      <c r="LNH291" s="375"/>
      <c r="LNI291" s="375"/>
      <c r="LNJ291" s="375"/>
      <c r="LNK291" s="375"/>
      <c r="LNL291" s="375"/>
      <c r="LNM291" s="375"/>
      <c r="LNN291" s="375"/>
      <c r="LNO291" s="375"/>
      <c r="LNP291" s="375"/>
      <c r="LNQ291" s="376"/>
      <c r="LNR291" s="376"/>
      <c r="LNS291" s="376"/>
      <c r="LNT291" s="376"/>
      <c r="LNU291" s="376"/>
      <c r="LNV291" s="376"/>
      <c r="LNW291" s="376"/>
      <c r="LNX291" s="376"/>
      <c r="LNY291" s="376"/>
      <c r="LNZ291" s="376"/>
      <c r="LOA291" s="376"/>
      <c r="LOB291" s="376"/>
      <c r="LOC291" s="376"/>
      <c r="LOD291" s="376"/>
      <c r="LOE291" s="376"/>
      <c r="LOF291" s="376"/>
      <c r="LOG291" s="376"/>
      <c r="LOH291" s="376"/>
      <c r="LOI291" s="376"/>
      <c r="LOJ291" s="376"/>
      <c r="LOK291" s="376"/>
      <c r="LOL291" s="376"/>
      <c r="LOM291" s="376"/>
      <c r="LON291" s="376"/>
      <c r="LOO291" s="377"/>
      <c r="LOP291" s="377"/>
      <c r="LOQ291" s="377"/>
      <c r="LOR291" s="377"/>
      <c r="LOS291" s="377"/>
      <c r="LOT291" s="376"/>
      <c r="LOU291" s="376"/>
      <c r="LOV291" s="377"/>
      <c r="LOW291" s="377"/>
      <c r="LOX291" s="376"/>
      <c r="LOY291" s="376"/>
      <c r="LOZ291" s="377"/>
      <c r="LPA291" s="377"/>
      <c r="LPB291" s="376"/>
      <c r="LPC291" s="376"/>
      <c r="LPD291" s="376"/>
      <c r="LPE291" s="376"/>
      <c r="LPF291" s="376"/>
      <c r="LPG291" s="376"/>
      <c r="LPH291" s="376"/>
      <c r="LPI291" s="377"/>
      <c r="LPJ291" s="377"/>
      <c r="LPK291" s="376"/>
      <c r="LPL291" s="376"/>
      <c r="LPM291" s="377"/>
      <c r="LPN291" s="377"/>
      <c r="LPO291" s="376"/>
      <c r="LPP291" s="376"/>
      <c r="LPQ291" s="376"/>
      <c r="LPR291" s="376"/>
      <c r="LPS291" s="376"/>
      <c r="LPT291" s="370"/>
      <c r="LPU291" s="396"/>
      <c r="LPV291" s="376"/>
      <c r="LPW291" s="376"/>
      <c r="LPX291" s="376"/>
      <c r="LPY291" s="376"/>
      <c r="LPZ291" s="376"/>
      <c r="LQA291" s="376"/>
      <c r="LQB291" s="376"/>
      <c r="LQC291" s="375"/>
      <c r="LQD291" s="375"/>
      <c r="LQE291" s="375"/>
      <c r="LQF291" s="375"/>
      <c r="LQG291" s="375"/>
      <c r="LQH291" s="375"/>
      <c r="LQI291" s="375"/>
      <c r="LQJ291" s="375"/>
      <c r="LQK291" s="375"/>
      <c r="LQL291" s="375"/>
      <c r="LQM291" s="375"/>
      <c r="LQN291" s="375"/>
      <c r="LQO291" s="375"/>
      <c r="LQP291" s="375"/>
      <c r="LQQ291" s="375"/>
      <c r="LQR291" s="375"/>
      <c r="LQS291" s="375"/>
      <c r="LQT291" s="375"/>
      <c r="LQU291" s="375"/>
      <c r="LQV291" s="375"/>
      <c r="LQW291" s="375"/>
      <c r="LQX291" s="375"/>
      <c r="LQY291" s="375"/>
      <c r="LQZ291" s="375"/>
      <c r="LRA291" s="375"/>
      <c r="LRB291" s="375"/>
      <c r="LRC291" s="375"/>
      <c r="LRD291" s="375"/>
      <c r="LRE291" s="375"/>
      <c r="LRF291" s="375"/>
      <c r="LRG291" s="375"/>
      <c r="LRH291" s="375"/>
      <c r="LRI291" s="375"/>
      <c r="LRJ291" s="375"/>
      <c r="LRK291" s="375"/>
      <c r="LRL291" s="375"/>
      <c r="LRM291" s="375"/>
      <c r="LRN291" s="375"/>
      <c r="LRO291" s="375"/>
      <c r="LRP291" s="375"/>
      <c r="LRQ291" s="375"/>
      <c r="LRR291" s="375"/>
      <c r="LRS291" s="375"/>
      <c r="LRT291" s="375"/>
      <c r="LRU291" s="376"/>
      <c r="LRV291" s="376"/>
      <c r="LRW291" s="376"/>
      <c r="LRX291" s="376"/>
      <c r="LRY291" s="376"/>
      <c r="LRZ291" s="376"/>
      <c r="LSA291" s="376"/>
      <c r="LSB291" s="376"/>
      <c r="LSC291" s="376"/>
      <c r="LSD291" s="376"/>
      <c r="LSE291" s="376"/>
      <c r="LSF291" s="376"/>
      <c r="LSG291" s="376"/>
      <c r="LSH291" s="376"/>
      <c r="LSI291" s="376"/>
      <c r="LSJ291" s="376"/>
      <c r="LSK291" s="376"/>
      <c r="LSL291" s="376"/>
      <c r="LSM291" s="376"/>
      <c r="LSN291" s="376"/>
      <c r="LSO291" s="376"/>
      <c r="LSP291" s="376"/>
      <c r="LSQ291" s="376"/>
      <c r="LSR291" s="376"/>
      <c r="LSS291" s="377"/>
      <c r="LST291" s="377"/>
      <c r="LSU291" s="377"/>
      <c r="LSV291" s="377"/>
      <c r="LSW291" s="377"/>
      <c r="LSX291" s="376"/>
      <c r="LSY291" s="376"/>
      <c r="LSZ291" s="377"/>
      <c r="LTA291" s="377"/>
      <c r="LTB291" s="376"/>
      <c r="LTC291" s="376"/>
      <c r="LTD291" s="377"/>
      <c r="LTE291" s="377"/>
      <c r="LTF291" s="376"/>
      <c r="LTG291" s="376"/>
      <c r="LTH291" s="376"/>
      <c r="LTI291" s="376"/>
      <c r="LTJ291" s="376"/>
      <c r="LTK291" s="376"/>
      <c r="LTL291" s="376"/>
      <c r="LTM291" s="377"/>
      <c r="LTN291" s="377"/>
      <c r="LTO291" s="376"/>
      <c r="LTP291" s="376"/>
      <c r="LTQ291" s="377"/>
      <c r="LTR291" s="377"/>
      <c r="LTS291" s="376"/>
      <c r="LTT291" s="376"/>
      <c r="LTU291" s="376"/>
      <c r="LTV291" s="376"/>
      <c r="LTW291" s="376"/>
      <c r="LTX291" s="370"/>
      <c r="LTY291" s="396"/>
      <c r="LTZ291" s="376"/>
      <c r="LUA291" s="376"/>
      <c r="LUB291" s="376"/>
      <c r="LUC291" s="376"/>
      <c r="LUD291" s="376"/>
      <c r="LUE291" s="376"/>
      <c r="LUF291" s="376"/>
      <c r="LUG291" s="375"/>
      <c r="LUH291" s="375"/>
      <c r="LUI291" s="375"/>
      <c r="LUJ291" s="375"/>
      <c r="LUK291" s="375"/>
      <c r="LUL291" s="375"/>
      <c r="LUM291" s="375"/>
      <c r="LUN291" s="375"/>
      <c r="LUO291" s="375"/>
      <c r="LUP291" s="375"/>
      <c r="LUQ291" s="375"/>
      <c r="LUR291" s="375"/>
      <c r="LUS291" s="375"/>
      <c r="LUT291" s="375"/>
      <c r="LUU291" s="375"/>
      <c r="LUV291" s="375"/>
      <c r="LUW291" s="375"/>
      <c r="LUX291" s="375"/>
      <c r="LUY291" s="375"/>
      <c r="LUZ291" s="375"/>
      <c r="LVA291" s="375"/>
      <c r="LVB291" s="375"/>
      <c r="LVC291" s="375"/>
      <c r="LVD291" s="375"/>
      <c r="LVE291" s="375"/>
      <c r="LVF291" s="375"/>
      <c r="LVG291" s="375"/>
      <c r="LVH291" s="375"/>
      <c r="LVI291" s="375"/>
      <c r="LVJ291" s="375"/>
      <c r="LVK291" s="375"/>
      <c r="LVL291" s="375"/>
      <c r="LVM291" s="375"/>
      <c r="LVN291" s="375"/>
      <c r="LVO291" s="375"/>
      <c r="LVP291" s="375"/>
      <c r="LVQ291" s="375"/>
      <c r="LVR291" s="375"/>
      <c r="LVS291" s="375"/>
      <c r="LVT291" s="375"/>
      <c r="LVU291" s="375"/>
      <c r="LVV291" s="375"/>
      <c r="LVW291" s="375"/>
      <c r="LVX291" s="375"/>
      <c r="LVY291" s="376"/>
      <c r="LVZ291" s="376"/>
      <c r="LWA291" s="376"/>
      <c r="LWB291" s="376"/>
      <c r="LWC291" s="376"/>
      <c r="LWD291" s="376"/>
      <c r="LWE291" s="376"/>
      <c r="LWF291" s="376"/>
      <c r="LWG291" s="376"/>
      <c r="LWH291" s="376"/>
      <c r="LWI291" s="376"/>
      <c r="LWJ291" s="376"/>
      <c r="LWK291" s="376"/>
      <c r="LWL291" s="376"/>
      <c r="LWM291" s="376"/>
      <c r="LWN291" s="376"/>
      <c r="LWO291" s="376"/>
      <c r="LWP291" s="376"/>
      <c r="LWQ291" s="376"/>
      <c r="LWR291" s="376"/>
      <c r="LWS291" s="376"/>
      <c r="LWT291" s="376"/>
      <c r="LWU291" s="376"/>
      <c r="LWV291" s="376"/>
      <c r="LWW291" s="377"/>
      <c r="LWX291" s="377"/>
      <c r="LWY291" s="377"/>
      <c r="LWZ291" s="377"/>
      <c r="LXA291" s="377"/>
      <c r="LXB291" s="376"/>
      <c r="LXC291" s="376"/>
      <c r="LXD291" s="377"/>
      <c r="LXE291" s="377"/>
      <c r="LXF291" s="376"/>
      <c r="LXG291" s="376"/>
      <c r="LXH291" s="377"/>
      <c r="LXI291" s="377"/>
      <c r="LXJ291" s="376"/>
      <c r="LXK291" s="376"/>
      <c r="LXL291" s="376"/>
      <c r="LXM291" s="376"/>
      <c r="LXN291" s="376"/>
      <c r="LXO291" s="376"/>
      <c r="LXP291" s="376"/>
      <c r="LXQ291" s="377"/>
      <c r="LXR291" s="377"/>
      <c r="LXS291" s="376"/>
      <c r="LXT291" s="376"/>
      <c r="LXU291" s="377"/>
      <c r="LXV291" s="377"/>
      <c r="LXW291" s="376"/>
      <c r="LXX291" s="376"/>
      <c r="LXY291" s="376"/>
      <c r="LXZ291" s="376"/>
      <c r="LYA291" s="376"/>
      <c r="LYB291" s="370"/>
      <c r="LYC291" s="396"/>
      <c r="LYD291" s="376"/>
      <c r="LYE291" s="376"/>
      <c r="LYF291" s="376"/>
      <c r="LYG291" s="376"/>
      <c r="LYH291" s="376"/>
      <c r="LYI291" s="376"/>
      <c r="LYJ291" s="376"/>
      <c r="LYK291" s="375"/>
      <c r="LYL291" s="375"/>
      <c r="LYM291" s="375"/>
      <c r="LYN291" s="375"/>
      <c r="LYO291" s="375"/>
      <c r="LYP291" s="375"/>
      <c r="LYQ291" s="375"/>
      <c r="LYR291" s="375"/>
      <c r="LYS291" s="375"/>
      <c r="LYT291" s="375"/>
      <c r="LYU291" s="375"/>
      <c r="LYV291" s="375"/>
      <c r="LYW291" s="375"/>
      <c r="LYX291" s="375"/>
      <c r="LYY291" s="375"/>
      <c r="LYZ291" s="375"/>
      <c r="LZA291" s="375"/>
      <c r="LZB291" s="375"/>
      <c r="LZC291" s="375"/>
      <c r="LZD291" s="375"/>
      <c r="LZE291" s="375"/>
      <c r="LZF291" s="375"/>
      <c r="LZG291" s="375"/>
      <c r="LZH291" s="375"/>
      <c r="LZI291" s="375"/>
      <c r="LZJ291" s="375"/>
      <c r="LZK291" s="375"/>
      <c r="LZL291" s="375"/>
      <c r="LZM291" s="375"/>
      <c r="LZN291" s="375"/>
      <c r="LZO291" s="375"/>
      <c r="LZP291" s="375"/>
      <c r="LZQ291" s="375"/>
      <c r="LZR291" s="375"/>
      <c r="LZS291" s="375"/>
      <c r="LZT291" s="375"/>
      <c r="LZU291" s="375"/>
      <c r="LZV291" s="375"/>
      <c r="LZW291" s="375"/>
      <c r="LZX291" s="375"/>
      <c r="LZY291" s="375"/>
      <c r="LZZ291" s="375"/>
      <c r="MAA291" s="375"/>
      <c r="MAB291" s="375"/>
      <c r="MAC291" s="376"/>
      <c r="MAD291" s="376"/>
      <c r="MAE291" s="376"/>
      <c r="MAF291" s="376"/>
      <c r="MAG291" s="376"/>
      <c r="MAH291" s="376"/>
      <c r="MAI291" s="376"/>
      <c r="MAJ291" s="376"/>
      <c r="MAK291" s="376"/>
      <c r="MAL291" s="376"/>
      <c r="MAM291" s="376"/>
      <c r="MAN291" s="376"/>
      <c r="MAO291" s="376"/>
      <c r="MAP291" s="376"/>
      <c r="MAQ291" s="376"/>
      <c r="MAR291" s="376"/>
      <c r="MAS291" s="376"/>
      <c r="MAT291" s="376"/>
      <c r="MAU291" s="376"/>
      <c r="MAV291" s="376"/>
      <c r="MAW291" s="376"/>
      <c r="MAX291" s="376"/>
      <c r="MAY291" s="376"/>
      <c r="MAZ291" s="376"/>
      <c r="MBA291" s="377"/>
      <c r="MBB291" s="377"/>
      <c r="MBC291" s="377"/>
      <c r="MBD291" s="377"/>
      <c r="MBE291" s="377"/>
      <c r="MBF291" s="376"/>
      <c r="MBG291" s="376"/>
      <c r="MBH291" s="377"/>
      <c r="MBI291" s="377"/>
      <c r="MBJ291" s="376"/>
      <c r="MBK291" s="376"/>
      <c r="MBL291" s="377"/>
      <c r="MBM291" s="377"/>
      <c r="MBN291" s="376"/>
      <c r="MBO291" s="376"/>
      <c r="MBP291" s="376"/>
      <c r="MBQ291" s="376"/>
      <c r="MBR291" s="376"/>
      <c r="MBS291" s="376"/>
      <c r="MBT291" s="376"/>
      <c r="MBU291" s="377"/>
      <c r="MBV291" s="377"/>
      <c r="MBW291" s="376"/>
      <c r="MBX291" s="376"/>
      <c r="MBY291" s="377"/>
      <c r="MBZ291" s="377"/>
      <c r="MCA291" s="376"/>
      <c r="MCB291" s="376"/>
      <c r="MCC291" s="376"/>
      <c r="MCD291" s="376"/>
      <c r="MCE291" s="376"/>
      <c r="MCF291" s="370"/>
      <c r="MCG291" s="396"/>
      <c r="MCH291" s="376"/>
      <c r="MCI291" s="376"/>
      <c r="MCJ291" s="376"/>
      <c r="MCK291" s="376"/>
      <c r="MCL291" s="376"/>
      <c r="MCM291" s="376"/>
      <c r="MCN291" s="376"/>
      <c r="MCO291" s="375"/>
      <c r="MCP291" s="375"/>
      <c r="MCQ291" s="375"/>
      <c r="MCR291" s="375"/>
      <c r="MCS291" s="375"/>
      <c r="MCT291" s="375"/>
      <c r="MCU291" s="375"/>
      <c r="MCV291" s="375"/>
      <c r="MCW291" s="375"/>
      <c r="MCX291" s="375"/>
      <c r="MCY291" s="375"/>
      <c r="MCZ291" s="375"/>
      <c r="MDA291" s="375"/>
      <c r="MDB291" s="375"/>
      <c r="MDC291" s="375"/>
      <c r="MDD291" s="375"/>
      <c r="MDE291" s="375"/>
      <c r="MDF291" s="375"/>
      <c r="MDG291" s="375"/>
      <c r="MDH291" s="375"/>
      <c r="MDI291" s="375"/>
      <c r="MDJ291" s="375"/>
      <c r="MDK291" s="375"/>
      <c r="MDL291" s="375"/>
      <c r="MDM291" s="375"/>
      <c r="MDN291" s="375"/>
      <c r="MDO291" s="375"/>
      <c r="MDP291" s="375"/>
      <c r="MDQ291" s="375"/>
      <c r="MDR291" s="375"/>
      <c r="MDS291" s="375"/>
      <c r="MDT291" s="375"/>
      <c r="MDU291" s="375"/>
      <c r="MDV291" s="375"/>
      <c r="MDW291" s="375"/>
      <c r="MDX291" s="375"/>
      <c r="MDY291" s="375"/>
      <c r="MDZ291" s="375"/>
      <c r="MEA291" s="375"/>
      <c r="MEB291" s="375"/>
      <c r="MEC291" s="375"/>
      <c r="MED291" s="375"/>
      <c r="MEE291" s="375"/>
      <c r="MEF291" s="375"/>
      <c r="MEG291" s="376"/>
      <c r="MEH291" s="376"/>
      <c r="MEI291" s="376"/>
      <c r="MEJ291" s="376"/>
      <c r="MEK291" s="376"/>
      <c r="MEL291" s="376"/>
      <c r="MEM291" s="376"/>
      <c r="MEN291" s="376"/>
      <c r="MEO291" s="376"/>
      <c r="MEP291" s="376"/>
      <c r="MEQ291" s="376"/>
      <c r="MER291" s="376"/>
      <c r="MES291" s="376"/>
      <c r="MET291" s="376"/>
      <c r="MEU291" s="376"/>
      <c r="MEV291" s="376"/>
      <c r="MEW291" s="376"/>
      <c r="MEX291" s="376"/>
      <c r="MEY291" s="376"/>
      <c r="MEZ291" s="376"/>
      <c r="MFA291" s="376"/>
      <c r="MFB291" s="376"/>
      <c r="MFC291" s="376"/>
      <c r="MFD291" s="376"/>
      <c r="MFE291" s="377"/>
      <c r="MFF291" s="377"/>
      <c r="MFG291" s="377"/>
      <c r="MFH291" s="377"/>
      <c r="MFI291" s="377"/>
      <c r="MFJ291" s="376"/>
      <c r="MFK291" s="376"/>
      <c r="MFL291" s="377"/>
      <c r="MFM291" s="377"/>
      <c r="MFN291" s="376"/>
      <c r="MFO291" s="376"/>
      <c r="MFP291" s="377"/>
      <c r="MFQ291" s="377"/>
      <c r="MFR291" s="376"/>
      <c r="MFS291" s="376"/>
      <c r="MFT291" s="376"/>
      <c r="MFU291" s="376"/>
      <c r="MFV291" s="376"/>
      <c r="MFW291" s="376"/>
      <c r="MFX291" s="376"/>
      <c r="MFY291" s="377"/>
      <c r="MFZ291" s="377"/>
      <c r="MGA291" s="376"/>
      <c r="MGB291" s="376"/>
      <c r="MGC291" s="377"/>
      <c r="MGD291" s="377"/>
      <c r="MGE291" s="376"/>
      <c r="MGF291" s="376"/>
      <c r="MGG291" s="376"/>
      <c r="MGH291" s="376"/>
      <c r="MGI291" s="376"/>
      <c r="MGJ291" s="370"/>
      <c r="MGK291" s="396"/>
      <c r="MGL291" s="376"/>
      <c r="MGM291" s="376"/>
      <c r="MGN291" s="376"/>
      <c r="MGO291" s="376"/>
      <c r="MGP291" s="376"/>
      <c r="MGQ291" s="376"/>
      <c r="MGR291" s="376"/>
      <c r="MGS291" s="375"/>
      <c r="MGT291" s="375"/>
      <c r="MGU291" s="375"/>
      <c r="MGV291" s="375"/>
      <c r="MGW291" s="375"/>
      <c r="MGX291" s="375"/>
      <c r="MGY291" s="375"/>
      <c r="MGZ291" s="375"/>
      <c r="MHA291" s="375"/>
      <c r="MHB291" s="375"/>
      <c r="MHC291" s="375"/>
      <c r="MHD291" s="375"/>
      <c r="MHE291" s="375"/>
      <c r="MHF291" s="375"/>
      <c r="MHG291" s="375"/>
      <c r="MHH291" s="375"/>
      <c r="MHI291" s="375"/>
      <c r="MHJ291" s="375"/>
      <c r="MHK291" s="375"/>
      <c r="MHL291" s="375"/>
      <c r="MHM291" s="375"/>
      <c r="MHN291" s="375"/>
      <c r="MHO291" s="375"/>
      <c r="MHP291" s="375"/>
      <c r="MHQ291" s="375"/>
      <c r="MHR291" s="375"/>
      <c r="MHS291" s="375"/>
      <c r="MHT291" s="375"/>
      <c r="MHU291" s="375"/>
      <c r="MHV291" s="375"/>
      <c r="MHW291" s="375"/>
      <c r="MHX291" s="375"/>
      <c r="MHY291" s="375"/>
      <c r="MHZ291" s="375"/>
      <c r="MIA291" s="375"/>
      <c r="MIB291" s="375"/>
      <c r="MIC291" s="375"/>
      <c r="MID291" s="375"/>
      <c r="MIE291" s="375"/>
      <c r="MIF291" s="375"/>
      <c r="MIG291" s="375"/>
      <c r="MIH291" s="375"/>
      <c r="MII291" s="375"/>
      <c r="MIJ291" s="375"/>
      <c r="MIK291" s="376"/>
      <c r="MIL291" s="376"/>
      <c r="MIM291" s="376"/>
      <c r="MIN291" s="376"/>
      <c r="MIO291" s="376"/>
      <c r="MIP291" s="376"/>
      <c r="MIQ291" s="376"/>
      <c r="MIR291" s="376"/>
      <c r="MIS291" s="376"/>
      <c r="MIT291" s="376"/>
      <c r="MIU291" s="376"/>
      <c r="MIV291" s="376"/>
      <c r="MIW291" s="376"/>
      <c r="MIX291" s="376"/>
      <c r="MIY291" s="376"/>
      <c r="MIZ291" s="376"/>
      <c r="MJA291" s="376"/>
      <c r="MJB291" s="376"/>
      <c r="MJC291" s="376"/>
      <c r="MJD291" s="376"/>
      <c r="MJE291" s="376"/>
      <c r="MJF291" s="376"/>
      <c r="MJG291" s="376"/>
      <c r="MJH291" s="376"/>
      <c r="MJI291" s="377"/>
      <c r="MJJ291" s="377"/>
      <c r="MJK291" s="377"/>
      <c r="MJL291" s="377"/>
      <c r="MJM291" s="377"/>
      <c r="MJN291" s="376"/>
      <c r="MJO291" s="376"/>
      <c r="MJP291" s="377"/>
      <c r="MJQ291" s="377"/>
      <c r="MJR291" s="376"/>
      <c r="MJS291" s="376"/>
      <c r="MJT291" s="377"/>
      <c r="MJU291" s="377"/>
      <c r="MJV291" s="376"/>
      <c r="MJW291" s="376"/>
      <c r="MJX291" s="376"/>
      <c r="MJY291" s="376"/>
      <c r="MJZ291" s="376"/>
      <c r="MKA291" s="376"/>
      <c r="MKB291" s="376"/>
      <c r="MKC291" s="377"/>
      <c r="MKD291" s="377"/>
      <c r="MKE291" s="376"/>
      <c r="MKF291" s="376"/>
      <c r="MKG291" s="377"/>
      <c r="MKH291" s="377"/>
      <c r="MKI291" s="376"/>
      <c r="MKJ291" s="376"/>
      <c r="MKK291" s="376"/>
      <c r="MKL291" s="376"/>
      <c r="MKM291" s="376"/>
      <c r="MKN291" s="370"/>
      <c r="MKO291" s="396"/>
      <c r="MKP291" s="376"/>
      <c r="MKQ291" s="376"/>
      <c r="MKR291" s="376"/>
      <c r="MKS291" s="376"/>
      <c r="MKT291" s="376"/>
      <c r="MKU291" s="376"/>
      <c r="MKV291" s="376"/>
      <c r="MKW291" s="375"/>
      <c r="MKX291" s="375"/>
      <c r="MKY291" s="375"/>
      <c r="MKZ291" s="375"/>
      <c r="MLA291" s="375"/>
      <c r="MLB291" s="375"/>
      <c r="MLC291" s="375"/>
      <c r="MLD291" s="375"/>
      <c r="MLE291" s="375"/>
      <c r="MLF291" s="375"/>
      <c r="MLG291" s="375"/>
      <c r="MLH291" s="375"/>
      <c r="MLI291" s="375"/>
      <c r="MLJ291" s="375"/>
      <c r="MLK291" s="375"/>
      <c r="MLL291" s="375"/>
      <c r="MLM291" s="375"/>
      <c r="MLN291" s="375"/>
      <c r="MLO291" s="375"/>
      <c r="MLP291" s="375"/>
      <c r="MLQ291" s="375"/>
      <c r="MLR291" s="375"/>
      <c r="MLS291" s="375"/>
      <c r="MLT291" s="375"/>
      <c r="MLU291" s="375"/>
      <c r="MLV291" s="375"/>
      <c r="MLW291" s="375"/>
      <c r="MLX291" s="375"/>
      <c r="MLY291" s="375"/>
      <c r="MLZ291" s="375"/>
      <c r="MMA291" s="375"/>
      <c r="MMB291" s="375"/>
      <c r="MMC291" s="375"/>
      <c r="MMD291" s="375"/>
      <c r="MME291" s="375"/>
      <c r="MMF291" s="375"/>
      <c r="MMG291" s="375"/>
      <c r="MMH291" s="375"/>
      <c r="MMI291" s="375"/>
      <c r="MMJ291" s="375"/>
      <c r="MMK291" s="375"/>
      <c r="MML291" s="375"/>
      <c r="MMM291" s="375"/>
      <c r="MMN291" s="375"/>
      <c r="MMO291" s="376"/>
      <c r="MMP291" s="376"/>
      <c r="MMQ291" s="376"/>
      <c r="MMR291" s="376"/>
      <c r="MMS291" s="376"/>
      <c r="MMT291" s="376"/>
      <c r="MMU291" s="376"/>
      <c r="MMV291" s="376"/>
      <c r="MMW291" s="376"/>
      <c r="MMX291" s="376"/>
      <c r="MMY291" s="376"/>
      <c r="MMZ291" s="376"/>
      <c r="MNA291" s="376"/>
      <c r="MNB291" s="376"/>
      <c r="MNC291" s="376"/>
      <c r="MND291" s="376"/>
      <c r="MNE291" s="376"/>
      <c r="MNF291" s="376"/>
      <c r="MNG291" s="376"/>
      <c r="MNH291" s="376"/>
      <c r="MNI291" s="376"/>
      <c r="MNJ291" s="376"/>
      <c r="MNK291" s="376"/>
      <c r="MNL291" s="376"/>
      <c r="MNM291" s="377"/>
      <c r="MNN291" s="377"/>
      <c r="MNO291" s="377"/>
      <c r="MNP291" s="377"/>
      <c r="MNQ291" s="377"/>
      <c r="MNR291" s="376"/>
      <c r="MNS291" s="376"/>
      <c r="MNT291" s="377"/>
      <c r="MNU291" s="377"/>
      <c r="MNV291" s="376"/>
      <c r="MNW291" s="376"/>
      <c r="MNX291" s="377"/>
      <c r="MNY291" s="377"/>
      <c r="MNZ291" s="376"/>
      <c r="MOA291" s="376"/>
      <c r="MOB291" s="376"/>
      <c r="MOC291" s="376"/>
      <c r="MOD291" s="376"/>
      <c r="MOE291" s="376"/>
      <c r="MOF291" s="376"/>
      <c r="MOG291" s="377"/>
      <c r="MOH291" s="377"/>
      <c r="MOI291" s="376"/>
      <c r="MOJ291" s="376"/>
      <c r="MOK291" s="377"/>
      <c r="MOL291" s="377"/>
      <c r="MOM291" s="376"/>
      <c r="MON291" s="376"/>
      <c r="MOO291" s="376"/>
      <c r="MOP291" s="376"/>
      <c r="MOQ291" s="376"/>
      <c r="MOR291" s="370"/>
      <c r="MOS291" s="396"/>
      <c r="MOT291" s="376"/>
      <c r="MOU291" s="376"/>
      <c r="MOV291" s="376"/>
      <c r="MOW291" s="376"/>
      <c r="MOX291" s="376"/>
      <c r="MOY291" s="376"/>
      <c r="MOZ291" s="376"/>
      <c r="MPA291" s="375"/>
      <c r="MPB291" s="375"/>
      <c r="MPC291" s="375"/>
      <c r="MPD291" s="375"/>
      <c r="MPE291" s="375"/>
      <c r="MPF291" s="375"/>
      <c r="MPG291" s="375"/>
      <c r="MPH291" s="375"/>
      <c r="MPI291" s="375"/>
      <c r="MPJ291" s="375"/>
      <c r="MPK291" s="375"/>
      <c r="MPL291" s="375"/>
      <c r="MPM291" s="375"/>
      <c r="MPN291" s="375"/>
      <c r="MPO291" s="375"/>
      <c r="MPP291" s="375"/>
      <c r="MPQ291" s="375"/>
      <c r="MPR291" s="375"/>
      <c r="MPS291" s="375"/>
      <c r="MPT291" s="375"/>
      <c r="MPU291" s="375"/>
      <c r="MPV291" s="375"/>
      <c r="MPW291" s="375"/>
      <c r="MPX291" s="375"/>
      <c r="MPY291" s="375"/>
      <c r="MPZ291" s="375"/>
      <c r="MQA291" s="375"/>
      <c r="MQB291" s="375"/>
      <c r="MQC291" s="375"/>
      <c r="MQD291" s="375"/>
      <c r="MQE291" s="375"/>
      <c r="MQF291" s="375"/>
      <c r="MQG291" s="375"/>
      <c r="MQH291" s="375"/>
      <c r="MQI291" s="375"/>
      <c r="MQJ291" s="375"/>
      <c r="MQK291" s="375"/>
      <c r="MQL291" s="375"/>
      <c r="MQM291" s="375"/>
      <c r="MQN291" s="375"/>
      <c r="MQO291" s="375"/>
      <c r="MQP291" s="375"/>
      <c r="MQQ291" s="375"/>
      <c r="MQR291" s="375"/>
      <c r="MQS291" s="376"/>
      <c r="MQT291" s="376"/>
      <c r="MQU291" s="376"/>
      <c r="MQV291" s="376"/>
      <c r="MQW291" s="376"/>
      <c r="MQX291" s="376"/>
      <c r="MQY291" s="376"/>
      <c r="MQZ291" s="376"/>
      <c r="MRA291" s="376"/>
      <c r="MRB291" s="376"/>
      <c r="MRC291" s="376"/>
      <c r="MRD291" s="376"/>
      <c r="MRE291" s="376"/>
      <c r="MRF291" s="376"/>
      <c r="MRG291" s="376"/>
      <c r="MRH291" s="376"/>
      <c r="MRI291" s="376"/>
      <c r="MRJ291" s="376"/>
      <c r="MRK291" s="376"/>
      <c r="MRL291" s="376"/>
      <c r="MRM291" s="376"/>
      <c r="MRN291" s="376"/>
      <c r="MRO291" s="376"/>
      <c r="MRP291" s="376"/>
      <c r="MRQ291" s="377"/>
      <c r="MRR291" s="377"/>
      <c r="MRS291" s="377"/>
      <c r="MRT291" s="377"/>
      <c r="MRU291" s="377"/>
      <c r="MRV291" s="376"/>
      <c r="MRW291" s="376"/>
      <c r="MRX291" s="377"/>
      <c r="MRY291" s="377"/>
      <c r="MRZ291" s="376"/>
      <c r="MSA291" s="376"/>
      <c r="MSB291" s="377"/>
      <c r="MSC291" s="377"/>
      <c r="MSD291" s="376"/>
      <c r="MSE291" s="376"/>
      <c r="MSF291" s="376"/>
      <c r="MSG291" s="376"/>
      <c r="MSH291" s="376"/>
      <c r="MSI291" s="376"/>
      <c r="MSJ291" s="376"/>
      <c r="MSK291" s="377"/>
      <c r="MSL291" s="377"/>
      <c r="MSM291" s="376"/>
      <c r="MSN291" s="376"/>
      <c r="MSO291" s="377"/>
      <c r="MSP291" s="377"/>
      <c r="MSQ291" s="376"/>
      <c r="MSR291" s="376"/>
      <c r="MSS291" s="376"/>
      <c r="MST291" s="376"/>
      <c r="MSU291" s="376"/>
      <c r="MSV291" s="370"/>
      <c r="MSW291" s="396"/>
      <c r="MSX291" s="376"/>
      <c r="MSY291" s="376"/>
      <c r="MSZ291" s="376"/>
      <c r="MTA291" s="376"/>
      <c r="MTB291" s="376"/>
      <c r="MTC291" s="376"/>
      <c r="MTD291" s="376"/>
      <c r="MTE291" s="375"/>
      <c r="MTF291" s="375"/>
      <c r="MTG291" s="375"/>
      <c r="MTH291" s="375"/>
      <c r="MTI291" s="375"/>
      <c r="MTJ291" s="375"/>
      <c r="MTK291" s="375"/>
      <c r="MTL291" s="375"/>
      <c r="MTM291" s="375"/>
      <c r="MTN291" s="375"/>
      <c r="MTO291" s="375"/>
      <c r="MTP291" s="375"/>
      <c r="MTQ291" s="375"/>
      <c r="MTR291" s="375"/>
      <c r="MTS291" s="375"/>
      <c r="MTT291" s="375"/>
      <c r="MTU291" s="375"/>
      <c r="MTV291" s="375"/>
      <c r="MTW291" s="375"/>
      <c r="MTX291" s="375"/>
      <c r="MTY291" s="375"/>
      <c r="MTZ291" s="375"/>
      <c r="MUA291" s="375"/>
      <c r="MUB291" s="375"/>
      <c r="MUC291" s="375"/>
      <c r="MUD291" s="375"/>
      <c r="MUE291" s="375"/>
      <c r="MUF291" s="375"/>
      <c r="MUG291" s="375"/>
      <c r="MUH291" s="375"/>
      <c r="MUI291" s="375"/>
      <c r="MUJ291" s="375"/>
      <c r="MUK291" s="375"/>
      <c r="MUL291" s="375"/>
      <c r="MUM291" s="375"/>
      <c r="MUN291" s="375"/>
      <c r="MUO291" s="375"/>
      <c r="MUP291" s="375"/>
      <c r="MUQ291" s="375"/>
      <c r="MUR291" s="375"/>
      <c r="MUS291" s="375"/>
      <c r="MUT291" s="375"/>
      <c r="MUU291" s="375"/>
      <c r="MUV291" s="375"/>
      <c r="MUW291" s="376"/>
      <c r="MUX291" s="376"/>
      <c r="MUY291" s="376"/>
      <c r="MUZ291" s="376"/>
      <c r="MVA291" s="376"/>
      <c r="MVB291" s="376"/>
      <c r="MVC291" s="376"/>
      <c r="MVD291" s="376"/>
      <c r="MVE291" s="376"/>
      <c r="MVF291" s="376"/>
      <c r="MVG291" s="376"/>
      <c r="MVH291" s="376"/>
      <c r="MVI291" s="376"/>
      <c r="MVJ291" s="376"/>
      <c r="MVK291" s="376"/>
      <c r="MVL291" s="376"/>
      <c r="MVM291" s="376"/>
      <c r="MVN291" s="376"/>
      <c r="MVO291" s="376"/>
      <c r="MVP291" s="376"/>
      <c r="MVQ291" s="376"/>
      <c r="MVR291" s="376"/>
      <c r="MVS291" s="376"/>
      <c r="MVT291" s="376"/>
      <c r="MVU291" s="377"/>
      <c r="MVV291" s="377"/>
      <c r="MVW291" s="377"/>
      <c r="MVX291" s="377"/>
      <c r="MVY291" s="377"/>
      <c r="MVZ291" s="376"/>
      <c r="MWA291" s="376"/>
      <c r="MWB291" s="377"/>
      <c r="MWC291" s="377"/>
      <c r="MWD291" s="376"/>
      <c r="MWE291" s="376"/>
      <c r="MWF291" s="377"/>
      <c r="MWG291" s="377"/>
      <c r="MWH291" s="376"/>
      <c r="MWI291" s="376"/>
      <c r="MWJ291" s="376"/>
      <c r="MWK291" s="376"/>
      <c r="MWL291" s="376"/>
      <c r="MWM291" s="376"/>
      <c r="MWN291" s="376"/>
      <c r="MWO291" s="377"/>
      <c r="MWP291" s="377"/>
      <c r="MWQ291" s="376"/>
      <c r="MWR291" s="376"/>
      <c r="MWS291" s="377"/>
      <c r="MWT291" s="377"/>
      <c r="MWU291" s="376"/>
      <c r="MWV291" s="376"/>
      <c r="MWW291" s="376"/>
      <c r="MWX291" s="376"/>
      <c r="MWY291" s="376"/>
      <c r="MWZ291" s="370"/>
      <c r="MXA291" s="396"/>
      <c r="MXB291" s="376"/>
      <c r="MXC291" s="376"/>
      <c r="MXD291" s="376"/>
      <c r="MXE291" s="376"/>
      <c r="MXF291" s="376"/>
      <c r="MXG291" s="376"/>
      <c r="MXH291" s="376"/>
      <c r="MXI291" s="375"/>
      <c r="MXJ291" s="375"/>
      <c r="MXK291" s="375"/>
      <c r="MXL291" s="375"/>
      <c r="MXM291" s="375"/>
      <c r="MXN291" s="375"/>
      <c r="MXO291" s="375"/>
      <c r="MXP291" s="375"/>
      <c r="MXQ291" s="375"/>
      <c r="MXR291" s="375"/>
      <c r="MXS291" s="375"/>
      <c r="MXT291" s="375"/>
      <c r="MXU291" s="375"/>
      <c r="MXV291" s="375"/>
      <c r="MXW291" s="375"/>
      <c r="MXX291" s="375"/>
      <c r="MXY291" s="375"/>
      <c r="MXZ291" s="375"/>
      <c r="MYA291" s="375"/>
      <c r="MYB291" s="375"/>
      <c r="MYC291" s="375"/>
      <c r="MYD291" s="375"/>
      <c r="MYE291" s="375"/>
      <c r="MYF291" s="375"/>
      <c r="MYG291" s="375"/>
      <c r="MYH291" s="375"/>
      <c r="MYI291" s="375"/>
      <c r="MYJ291" s="375"/>
      <c r="MYK291" s="375"/>
      <c r="MYL291" s="375"/>
      <c r="MYM291" s="375"/>
      <c r="MYN291" s="375"/>
      <c r="MYO291" s="375"/>
      <c r="MYP291" s="375"/>
      <c r="MYQ291" s="375"/>
      <c r="MYR291" s="375"/>
      <c r="MYS291" s="375"/>
      <c r="MYT291" s="375"/>
      <c r="MYU291" s="375"/>
      <c r="MYV291" s="375"/>
      <c r="MYW291" s="375"/>
      <c r="MYX291" s="375"/>
      <c r="MYY291" s="375"/>
      <c r="MYZ291" s="375"/>
      <c r="MZA291" s="376"/>
      <c r="MZB291" s="376"/>
      <c r="MZC291" s="376"/>
      <c r="MZD291" s="376"/>
      <c r="MZE291" s="376"/>
      <c r="MZF291" s="376"/>
      <c r="MZG291" s="376"/>
      <c r="MZH291" s="376"/>
      <c r="MZI291" s="376"/>
      <c r="MZJ291" s="376"/>
      <c r="MZK291" s="376"/>
      <c r="MZL291" s="376"/>
      <c r="MZM291" s="376"/>
      <c r="MZN291" s="376"/>
      <c r="MZO291" s="376"/>
      <c r="MZP291" s="376"/>
      <c r="MZQ291" s="376"/>
      <c r="MZR291" s="376"/>
      <c r="MZS291" s="376"/>
      <c r="MZT291" s="376"/>
      <c r="MZU291" s="376"/>
      <c r="MZV291" s="376"/>
      <c r="MZW291" s="376"/>
      <c r="MZX291" s="376"/>
      <c r="MZY291" s="377"/>
      <c r="MZZ291" s="377"/>
      <c r="NAA291" s="377"/>
      <c r="NAB291" s="377"/>
      <c r="NAC291" s="377"/>
      <c r="NAD291" s="376"/>
      <c r="NAE291" s="376"/>
      <c r="NAF291" s="377"/>
      <c r="NAG291" s="377"/>
      <c r="NAH291" s="376"/>
      <c r="NAI291" s="376"/>
      <c r="NAJ291" s="377"/>
      <c r="NAK291" s="377"/>
      <c r="NAL291" s="376"/>
      <c r="NAM291" s="376"/>
      <c r="NAN291" s="376"/>
      <c r="NAO291" s="376"/>
      <c r="NAP291" s="376"/>
      <c r="NAQ291" s="376"/>
      <c r="NAR291" s="376"/>
      <c r="NAS291" s="377"/>
      <c r="NAT291" s="377"/>
      <c r="NAU291" s="376"/>
      <c r="NAV291" s="376"/>
      <c r="NAW291" s="377"/>
      <c r="NAX291" s="377"/>
      <c r="NAY291" s="376"/>
      <c r="NAZ291" s="376"/>
      <c r="NBA291" s="376"/>
      <c r="NBB291" s="376"/>
      <c r="NBC291" s="376"/>
      <c r="NBD291" s="370"/>
      <c r="NBE291" s="396"/>
      <c r="NBF291" s="376"/>
      <c r="NBG291" s="376"/>
      <c r="NBH291" s="376"/>
      <c r="NBI291" s="376"/>
      <c r="NBJ291" s="376"/>
      <c r="NBK291" s="376"/>
      <c r="NBL291" s="376"/>
      <c r="NBM291" s="375"/>
      <c r="NBN291" s="375"/>
      <c r="NBO291" s="375"/>
      <c r="NBP291" s="375"/>
      <c r="NBQ291" s="375"/>
      <c r="NBR291" s="375"/>
      <c r="NBS291" s="375"/>
      <c r="NBT291" s="375"/>
      <c r="NBU291" s="375"/>
      <c r="NBV291" s="375"/>
      <c r="NBW291" s="375"/>
      <c r="NBX291" s="375"/>
      <c r="NBY291" s="375"/>
      <c r="NBZ291" s="375"/>
      <c r="NCA291" s="375"/>
      <c r="NCB291" s="375"/>
      <c r="NCC291" s="375"/>
      <c r="NCD291" s="375"/>
      <c r="NCE291" s="375"/>
      <c r="NCF291" s="375"/>
      <c r="NCG291" s="375"/>
      <c r="NCH291" s="375"/>
      <c r="NCI291" s="375"/>
      <c r="NCJ291" s="375"/>
      <c r="NCK291" s="375"/>
      <c r="NCL291" s="375"/>
      <c r="NCM291" s="375"/>
      <c r="NCN291" s="375"/>
      <c r="NCO291" s="375"/>
      <c r="NCP291" s="375"/>
      <c r="NCQ291" s="375"/>
      <c r="NCR291" s="375"/>
      <c r="NCS291" s="375"/>
      <c r="NCT291" s="375"/>
      <c r="NCU291" s="375"/>
      <c r="NCV291" s="375"/>
      <c r="NCW291" s="375"/>
      <c r="NCX291" s="375"/>
      <c r="NCY291" s="375"/>
      <c r="NCZ291" s="375"/>
      <c r="NDA291" s="375"/>
      <c r="NDB291" s="375"/>
      <c r="NDC291" s="375"/>
      <c r="NDD291" s="375"/>
      <c r="NDE291" s="376"/>
      <c r="NDF291" s="376"/>
      <c r="NDG291" s="376"/>
      <c r="NDH291" s="376"/>
      <c r="NDI291" s="376"/>
      <c r="NDJ291" s="376"/>
      <c r="NDK291" s="376"/>
      <c r="NDL291" s="376"/>
      <c r="NDM291" s="376"/>
      <c r="NDN291" s="376"/>
      <c r="NDO291" s="376"/>
      <c r="NDP291" s="376"/>
      <c r="NDQ291" s="376"/>
      <c r="NDR291" s="376"/>
      <c r="NDS291" s="376"/>
      <c r="NDT291" s="376"/>
      <c r="NDU291" s="376"/>
      <c r="NDV291" s="376"/>
      <c r="NDW291" s="376"/>
      <c r="NDX291" s="376"/>
      <c r="NDY291" s="376"/>
      <c r="NDZ291" s="376"/>
      <c r="NEA291" s="376"/>
      <c r="NEB291" s="376"/>
      <c r="NEC291" s="377"/>
      <c r="NED291" s="377"/>
      <c r="NEE291" s="377"/>
      <c r="NEF291" s="377"/>
      <c r="NEG291" s="377"/>
      <c r="NEH291" s="376"/>
      <c r="NEI291" s="376"/>
      <c r="NEJ291" s="377"/>
      <c r="NEK291" s="377"/>
      <c r="NEL291" s="376"/>
      <c r="NEM291" s="376"/>
      <c r="NEN291" s="377"/>
      <c r="NEO291" s="377"/>
      <c r="NEP291" s="376"/>
      <c r="NEQ291" s="376"/>
      <c r="NER291" s="376"/>
      <c r="NES291" s="376"/>
      <c r="NET291" s="376"/>
      <c r="NEU291" s="376"/>
      <c r="NEV291" s="376"/>
      <c r="NEW291" s="377"/>
      <c r="NEX291" s="377"/>
      <c r="NEY291" s="376"/>
      <c r="NEZ291" s="376"/>
      <c r="NFA291" s="377"/>
      <c r="NFB291" s="377"/>
      <c r="NFC291" s="376"/>
      <c r="NFD291" s="376"/>
      <c r="NFE291" s="376"/>
      <c r="NFF291" s="376"/>
      <c r="NFG291" s="376"/>
      <c r="NFH291" s="370"/>
      <c r="NFI291" s="396"/>
      <c r="NFJ291" s="376"/>
      <c r="NFK291" s="376"/>
      <c r="NFL291" s="376"/>
      <c r="NFM291" s="376"/>
      <c r="NFN291" s="376"/>
      <c r="NFO291" s="376"/>
      <c r="NFP291" s="376"/>
      <c r="NFQ291" s="375"/>
      <c r="NFR291" s="375"/>
      <c r="NFS291" s="375"/>
      <c r="NFT291" s="375"/>
      <c r="NFU291" s="375"/>
      <c r="NFV291" s="375"/>
      <c r="NFW291" s="375"/>
      <c r="NFX291" s="375"/>
      <c r="NFY291" s="375"/>
      <c r="NFZ291" s="375"/>
      <c r="NGA291" s="375"/>
      <c r="NGB291" s="375"/>
      <c r="NGC291" s="375"/>
      <c r="NGD291" s="375"/>
      <c r="NGE291" s="375"/>
      <c r="NGF291" s="375"/>
      <c r="NGG291" s="375"/>
      <c r="NGH291" s="375"/>
      <c r="NGI291" s="375"/>
      <c r="NGJ291" s="375"/>
      <c r="NGK291" s="375"/>
      <c r="NGL291" s="375"/>
      <c r="NGM291" s="375"/>
      <c r="NGN291" s="375"/>
      <c r="NGO291" s="375"/>
      <c r="NGP291" s="375"/>
      <c r="NGQ291" s="375"/>
      <c r="NGR291" s="375"/>
      <c r="NGS291" s="375"/>
      <c r="NGT291" s="375"/>
      <c r="NGU291" s="375"/>
      <c r="NGV291" s="375"/>
      <c r="NGW291" s="375"/>
      <c r="NGX291" s="375"/>
      <c r="NGY291" s="375"/>
      <c r="NGZ291" s="375"/>
      <c r="NHA291" s="375"/>
      <c r="NHB291" s="375"/>
      <c r="NHC291" s="375"/>
      <c r="NHD291" s="375"/>
      <c r="NHE291" s="375"/>
      <c r="NHF291" s="375"/>
      <c r="NHG291" s="375"/>
      <c r="NHH291" s="375"/>
      <c r="NHI291" s="376"/>
      <c r="NHJ291" s="376"/>
      <c r="NHK291" s="376"/>
      <c r="NHL291" s="376"/>
      <c r="NHM291" s="376"/>
      <c r="NHN291" s="376"/>
      <c r="NHO291" s="376"/>
      <c r="NHP291" s="376"/>
      <c r="NHQ291" s="376"/>
      <c r="NHR291" s="376"/>
      <c r="NHS291" s="376"/>
      <c r="NHT291" s="376"/>
      <c r="NHU291" s="376"/>
      <c r="NHV291" s="376"/>
      <c r="NHW291" s="376"/>
      <c r="NHX291" s="376"/>
      <c r="NHY291" s="376"/>
      <c r="NHZ291" s="376"/>
      <c r="NIA291" s="376"/>
      <c r="NIB291" s="376"/>
      <c r="NIC291" s="376"/>
      <c r="NID291" s="376"/>
      <c r="NIE291" s="376"/>
      <c r="NIF291" s="376"/>
      <c r="NIG291" s="377"/>
      <c r="NIH291" s="377"/>
      <c r="NII291" s="377"/>
      <c r="NIJ291" s="377"/>
      <c r="NIK291" s="377"/>
      <c r="NIL291" s="376"/>
      <c r="NIM291" s="376"/>
      <c r="NIN291" s="377"/>
      <c r="NIO291" s="377"/>
      <c r="NIP291" s="376"/>
      <c r="NIQ291" s="376"/>
      <c r="NIR291" s="377"/>
      <c r="NIS291" s="377"/>
      <c r="NIT291" s="376"/>
      <c r="NIU291" s="376"/>
      <c r="NIV291" s="376"/>
      <c r="NIW291" s="376"/>
      <c r="NIX291" s="376"/>
      <c r="NIY291" s="376"/>
      <c r="NIZ291" s="376"/>
      <c r="NJA291" s="377"/>
      <c r="NJB291" s="377"/>
      <c r="NJC291" s="376"/>
      <c r="NJD291" s="376"/>
      <c r="NJE291" s="377"/>
      <c r="NJF291" s="377"/>
      <c r="NJG291" s="376"/>
      <c r="NJH291" s="376"/>
      <c r="NJI291" s="376"/>
      <c r="NJJ291" s="376"/>
      <c r="NJK291" s="376"/>
      <c r="NJL291" s="370"/>
      <c r="NJM291" s="396"/>
      <c r="NJN291" s="376"/>
      <c r="NJO291" s="376"/>
      <c r="NJP291" s="376"/>
      <c r="NJQ291" s="376"/>
      <c r="NJR291" s="376"/>
      <c r="NJS291" s="376"/>
      <c r="NJT291" s="376"/>
      <c r="NJU291" s="375"/>
      <c r="NJV291" s="375"/>
      <c r="NJW291" s="375"/>
      <c r="NJX291" s="375"/>
      <c r="NJY291" s="375"/>
      <c r="NJZ291" s="375"/>
      <c r="NKA291" s="375"/>
      <c r="NKB291" s="375"/>
      <c r="NKC291" s="375"/>
      <c r="NKD291" s="375"/>
      <c r="NKE291" s="375"/>
      <c r="NKF291" s="375"/>
      <c r="NKG291" s="375"/>
      <c r="NKH291" s="375"/>
      <c r="NKI291" s="375"/>
      <c r="NKJ291" s="375"/>
      <c r="NKK291" s="375"/>
      <c r="NKL291" s="375"/>
      <c r="NKM291" s="375"/>
      <c r="NKN291" s="375"/>
      <c r="NKO291" s="375"/>
      <c r="NKP291" s="375"/>
      <c r="NKQ291" s="375"/>
      <c r="NKR291" s="375"/>
      <c r="NKS291" s="375"/>
      <c r="NKT291" s="375"/>
      <c r="NKU291" s="375"/>
      <c r="NKV291" s="375"/>
      <c r="NKW291" s="375"/>
      <c r="NKX291" s="375"/>
      <c r="NKY291" s="375"/>
      <c r="NKZ291" s="375"/>
      <c r="NLA291" s="375"/>
      <c r="NLB291" s="375"/>
      <c r="NLC291" s="375"/>
      <c r="NLD291" s="375"/>
      <c r="NLE291" s="375"/>
      <c r="NLF291" s="375"/>
      <c r="NLG291" s="375"/>
      <c r="NLH291" s="375"/>
      <c r="NLI291" s="375"/>
      <c r="NLJ291" s="375"/>
      <c r="NLK291" s="375"/>
      <c r="NLL291" s="375"/>
      <c r="NLM291" s="376"/>
      <c r="NLN291" s="376"/>
      <c r="NLO291" s="376"/>
      <c r="NLP291" s="376"/>
      <c r="NLQ291" s="376"/>
      <c r="NLR291" s="376"/>
      <c r="NLS291" s="376"/>
      <c r="NLT291" s="376"/>
      <c r="NLU291" s="376"/>
      <c r="NLV291" s="376"/>
      <c r="NLW291" s="376"/>
      <c r="NLX291" s="376"/>
      <c r="NLY291" s="376"/>
      <c r="NLZ291" s="376"/>
      <c r="NMA291" s="376"/>
      <c r="NMB291" s="376"/>
      <c r="NMC291" s="376"/>
      <c r="NMD291" s="376"/>
      <c r="NME291" s="376"/>
      <c r="NMF291" s="376"/>
      <c r="NMG291" s="376"/>
      <c r="NMH291" s="376"/>
      <c r="NMI291" s="376"/>
      <c r="NMJ291" s="376"/>
      <c r="NMK291" s="377"/>
      <c r="NML291" s="377"/>
      <c r="NMM291" s="377"/>
      <c r="NMN291" s="377"/>
      <c r="NMO291" s="377"/>
      <c r="NMP291" s="376"/>
      <c r="NMQ291" s="376"/>
      <c r="NMR291" s="377"/>
      <c r="NMS291" s="377"/>
      <c r="NMT291" s="376"/>
      <c r="NMU291" s="376"/>
      <c r="NMV291" s="377"/>
      <c r="NMW291" s="377"/>
      <c r="NMX291" s="376"/>
      <c r="NMY291" s="376"/>
      <c r="NMZ291" s="376"/>
      <c r="NNA291" s="376"/>
      <c r="NNB291" s="376"/>
      <c r="NNC291" s="376"/>
      <c r="NND291" s="376"/>
      <c r="NNE291" s="377"/>
      <c r="NNF291" s="377"/>
      <c r="NNG291" s="376"/>
      <c r="NNH291" s="376"/>
      <c r="NNI291" s="377"/>
      <c r="NNJ291" s="377"/>
      <c r="NNK291" s="376"/>
      <c r="NNL291" s="376"/>
      <c r="NNM291" s="376"/>
      <c r="NNN291" s="376"/>
      <c r="NNO291" s="376"/>
      <c r="NNP291" s="370"/>
      <c r="NNQ291" s="396"/>
      <c r="NNR291" s="376"/>
      <c r="NNS291" s="376"/>
      <c r="NNT291" s="376"/>
      <c r="NNU291" s="376"/>
      <c r="NNV291" s="376"/>
      <c r="NNW291" s="376"/>
      <c r="NNX291" s="376"/>
      <c r="NNY291" s="375"/>
      <c r="NNZ291" s="375"/>
      <c r="NOA291" s="375"/>
      <c r="NOB291" s="375"/>
      <c r="NOC291" s="375"/>
      <c r="NOD291" s="375"/>
      <c r="NOE291" s="375"/>
      <c r="NOF291" s="375"/>
      <c r="NOG291" s="375"/>
      <c r="NOH291" s="375"/>
      <c r="NOI291" s="375"/>
      <c r="NOJ291" s="375"/>
      <c r="NOK291" s="375"/>
      <c r="NOL291" s="375"/>
      <c r="NOM291" s="375"/>
      <c r="NON291" s="375"/>
      <c r="NOO291" s="375"/>
      <c r="NOP291" s="375"/>
      <c r="NOQ291" s="375"/>
      <c r="NOR291" s="375"/>
      <c r="NOS291" s="375"/>
      <c r="NOT291" s="375"/>
      <c r="NOU291" s="375"/>
      <c r="NOV291" s="375"/>
      <c r="NOW291" s="375"/>
      <c r="NOX291" s="375"/>
      <c r="NOY291" s="375"/>
      <c r="NOZ291" s="375"/>
      <c r="NPA291" s="375"/>
      <c r="NPB291" s="375"/>
      <c r="NPC291" s="375"/>
      <c r="NPD291" s="375"/>
      <c r="NPE291" s="375"/>
      <c r="NPF291" s="375"/>
      <c r="NPG291" s="375"/>
      <c r="NPH291" s="375"/>
      <c r="NPI291" s="375"/>
      <c r="NPJ291" s="375"/>
      <c r="NPK291" s="375"/>
      <c r="NPL291" s="375"/>
      <c r="NPM291" s="375"/>
      <c r="NPN291" s="375"/>
      <c r="NPO291" s="375"/>
      <c r="NPP291" s="375"/>
      <c r="NPQ291" s="376"/>
      <c r="NPR291" s="376"/>
      <c r="NPS291" s="376"/>
      <c r="NPT291" s="376"/>
      <c r="NPU291" s="376"/>
      <c r="NPV291" s="376"/>
      <c r="NPW291" s="376"/>
      <c r="NPX291" s="376"/>
      <c r="NPY291" s="376"/>
      <c r="NPZ291" s="376"/>
      <c r="NQA291" s="376"/>
      <c r="NQB291" s="376"/>
      <c r="NQC291" s="376"/>
      <c r="NQD291" s="376"/>
      <c r="NQE291" s="376"/>
      <c r="NQF291" s="376"/>
      <c r="NQG291" s="376"/>
      <c r="NQH291" s="376"/>
      <c r="NQI291" s="376"/>
      <c r="NQJ291" s="376"/>
      <c r="NQK291" s="376"/>
      <c r="NQL291" s="376"/>
      <c r="NQM291" s="376"/>
      <c r="NQN291" s="376"/>
      <c r="NQO291" s="377"/>
      <c r="NQP291" s="377"/>
      <c r="NQQ291" s="377"/>
      <c r="NQR291" s="377"/>
      <c r="NQS291" s="377"/>
      <c r="NQT291" s="376"/>
      <c r="NQU291" s="376"/>
      <c r="NQV291" s="377"/>
      <c r="NQW291" s="377"/>
      <c r="NQX291" s="376"/>
      <c r="NQY291" s="376"/>
      <c r="NQZ291" s="377"/>
      <c r="NRA291" s="377"/>
      <c r="NRB291" s="376"/>
      <c r="NRC291" s="376"/>
      <c r="NRD291" s="376"/>
      <c r="NRE291" s="376"/>
      <c r="NRF291" s="376"/>
      <c r="NRG291" s="376"/>
      <c r="NRH291" s="376"/>
      <c r="NRI291" s="377"/>
      <c r="NRJ291" s="377"/>
      <c r="NRK291" s="376"/>
      <c r="NRL291" s="376"/>
      <c r="NRM291" s="377"/>
      <c r="NRN291" s="377"/>
      <c r="NRO291" s="376"/>
      <c r="NRP291" s="376"/>
      <c r="NRQ291" s="376"/>
      <c r="NRR291" s="376"/>
      <c r="NRS291" s="376"/>
      <c r="NRT291" s="370"/>
      <c r="NRU291" s="396"/>
      <c r="NRV291" s="376"/>
      <c r="NRW291" s="376"/>
      <c r="NRX291" s="376"/>
      <c r="NRY291" s="376"/>
      <c r="NRZ291" s="376"/>
      <c r="NSA291" s="376"/>
      <c r="NSB291" s="376"/>
      <c r="NSC291" s="375"/>
      <c r="NSD291" s="375"/>
      <c r="NSE291" s="375"/>
      <c r="NSF291" s="375"/>
      <c r="NSG291" s="375"/>
      <c r="NSH291" s="375"/>
      <c r="NSI291" s="375"/>
      <c r="NSJ291" s="375"/>
      <c r="NSK291" s="375"/>
      <c r="NSL291" s="375"/>
      <c r="NSM291" s="375"/>
      <c r="NSN291" s="375"/>
      <c r="NSO291" s="375"/>
      <c r="NSP291" s="375"/>
      <c r="NSQ291" s="375"/>
      <c r="NSR291" s="375"/>
      <c r="NSS291" s="375"/>
      <c r="NST291" s="375"/>
      <c r="NSU291" s="375"/>
      <c r="NSV291" s="375"/>
      <c r="NSW291" s="375"/>
      <c r="NSX291" s="375"/>
      <c r="NSY291" s="375"/>
      <c r="NSZ291" s="375"/>
      <c r="NTA291" s="375"/>
      <c r="NTB291" s="375"/>
      <c r="NTC291" s="375"/>
      <c r="NTD291" s="375"/>
      <c r="NTE291" s="375"/>
      <c r="NTF291" s="375"/>
      <c r="NTG291" s="375"/>
      <c r="NTH291" s="375"/>
      <c r="NTI291" s="375"/>
      <c r="NTJ291" s="375"/>
      <c r="NTK291" s="375"/>
      <c r="NTL291" s="375"/>
      <c r="NTM291" s="375"/>
      <c r="NTN291" s="375"/>
      <c r="NTO291" s="375"/>
      <c r="NTP291" s="375"/>
      <c r="NTQ291" s="375"/>
      <c r="NTR291" s="375"/>
      <c r="NTS291" s="375"/>
      <c r="NTT291" s="375"/>
      <c r="NTU291" s="376"/>
      <c r="NTV291" s="376"/>
      <c r="NTW291" s="376"/>
      <c r="NTX291" s="376"/>
      <c r="NTY291" s="376"/>
      <c r="NTZ291" s="376"/>
      <c r="NUA291" s="376"/>
      <c r="NUB291" s="376"/>
      <c r="NUC291" s="376"/>
      <c r="NUD291" s="376"/>
      <c r="NUE291" s="376"/>
      <c r="NUF291" s="376"/>
      <c r="NUG291" s="376"/>
      <c r="NUH291" s="376"/>
      <c r="NUI291" s="376"/>
      <c r="NUJ291" s="376"/>
      <c r="NUK291" s="376"/>
      <c r="NUL291" s="376"/>
      <c r="NUM291" s="376"/>
      <c r="NUN291" s="376"/>
      <c r="NUO291" s="376"/>
      <c r="NUP291" s="376"/>
      <c r="NUQ291" s="376"/>
      <c r="NUR291" s="376"/>
      <c r="NUS291" s="377"/>
      <c r="NUT291" s="377"/>
      <c r="NUU291" s="377"/>
      <c r="NUV291" s="377"/>
      <c r="NUW291" s="377"/>
      <c r="NUX291" s="376"/>
      <c r="NUY291" s="376"/>
      <c r="NUZ291" s="377"/>
      <c r="NVA291" s="377"/>
      <c r="NVB291" s="376"/>
      <c r="NVC291" s="376"/>
      <c r="NVD291" s="377"/>
      <c r="NVE291" s="377"/>
      <c r="NVF291" s="376"/>
      <c r="NVG291" s="376"/>
      <c r="NVH291" s="376"/>
      <c r="NVI291" s="376"/>
      <c r="NVJ291" s="376"/>
      <c r="NVK291" s="376"/>
      <c r="NVL291" s="376"/>
      <c r="NVM291" s="377"/>
      <c r="NVN291" s="377"/>
      <c r="NVO291" s="376"/>
      <c r="NVP291" s="376"/>
      <c r="NVQ291" s="377"/>
      <c r="NVR291" s="377"/>
      <c r="NVS291" s="376"/>
      <c r="NVT291" s="376"/>
      <c r="NVU291" s="376"/>
      <c r="NVV291" s="376"/>
      <c r="NVW291" s="376"/>
      <c r="NVX291" s="370"/>
      <c r="NVY291" s="396"/>
      <c r="NVZ291" s="376"/>
      <c r="NWA291" s="376"/>
      <c r="NWB291" s="376"/>
      <c r="NWC291" s="376"/>
      <c r="NWD291" s="376"/>
      <c r="NWE291" s="376"/>
      <c r="NWF291" s="376"/>
      <c r="NWG291" s="375"/>
      <c r="NWH291" s="375"/>
      <c r="NWI291" s="375"/>
      <c r="NWJ291" s="375"/>
      <c r="NWK291" s="375"/>
      <c r="NWL291" s="375"/>
      <c r="NWM291" s="375"/>
      <c r="NWN291" s="375"/>
      <c r="NWO291" s="375"/>
      <c r="NWP291" s="375"/>
      <c r="NWQ291" s="375"/>
      <c r="NWR291" s="375"/>
      <c r="NWS291" s="375"/>
      <c r="NWT291" s="375"/>
      <c r="NWU291" s="375"/>
      <c r="NWV291" s="375"/>
      <c r="NWW291" s="375"/>
      <c r="NWX291" s="375"/>
      <c r="NWY291" s="375"/>
      <c r="NWZ291" s="375"/>
      <c r="NXA291" s="375"/>
      <c r="NXB291" s="375"/>
      <c r="NXC291" s="375"/>
      <c r="NXD291" s="375"/>
      <c r="NXE291" s="375"/>
      <c r="NXF291" s="375"/>
      <c r="NXG291" s="375"/>
      <c r="NXH291" s="375"/>
      <c r="NXI291" s="375"/>
      <c r="NXJ291" s="375"/>
      <c r="NXK291" s="375"/>
      <c r="NXL291" s="375"/>
      <c r="NXM291" s="375"/>
      <c r="NXN291" s="375"/>
      <c r="NXO291" s="375"/>
      <c r="NXP291" s="375"/>
      <c r="NXQ291" s="375"/>
      <c r="NXR291" s="375"/>
      <c r="NXS291" s="375"/>
      <c r="NXT291" s="375"/>
      <c r="NXU291" s="375"/>
      <c r="NXV291" s="375"/>
      <c r="NXW291" s="375"/>
      <c r="NXX291" s="375"/>
      <c r="NXY291" s="376"/>
      <c r="NXZ291" s="376"/>
      <c r="NYA291" s="376"/>
      <c r="NYB291" s="376"/>
      <c r="NYC291" s="376"/>
      <c r="NYD291" s="376"/>
      <c r="NYE291" s="376"/>
      <c r="NYF291" s="376"/>
      <c r="NYG291" s="376"/>
      <c r="NYH291" s="376"/>
      <c r="NYI291" s="376"/>
      <c r="NYJ291" s="376"/>
      <c r="NYK291" s="376"/>
      <c r="NYL291" s="376"/>
      <c r="NYM291" s="376"/>
      <c r="NYN291" s="376"/>
      <c r="NYO291" s="376"/>
      <c r="NYP291" s="376"/>
      <c r="NYQ291" s="376"/>
      <c r="NYR291" s="376"/>
      <c r="NYS291" s="376"/>
      <c r="NYT291" s="376"/>
      <c r="NYU291" s="376"/>
      <c r="NYV291" s="376"/>
      <c r="NYW291" s="377"/>
      <c r="NYX291" s="377"/>
      <c r="NYY291" s="377"/>
      <c r="NYZ291" s="377"/>
      <c r="NZA291" s="377"/>
      <c r="NZB291" s="376"/>
      <c r="NZC291" s="376"/>
      <c r="NZD291" s="377"/>
      <c r="NZE291" s="377"/>
      <c r="NZF291" s="376"/>
      <c r="NZG291" s="376"/>
      <c r="NZH291" s="377"/>
      <c r="NZI291" s="377"/>
      <c r="NZJ291" s="376"/>
      <c r="NZK291" s="376"/>
      <c r="NZL291" s="376"/>
      <c r="NZM291" s="376"/>
      <c r="NZN291" s="376"/>
      <c r="NZO291" s="376"/>
      <c r="NZP291" s="376"/>
      <c r="NZQ291" s="377"/>
      <c r="NZR291" s="377"/>
      <c r="NZS291" s="376"/>
      <c r="NZT291" s="376"/>
      <c r="NZU291" s="377"/>
      <c r="NZV291" s="377"/>
      <c r="NZW291" s="376"/>
      <c r="NZX291" s="376"/>
      <c r="NZY291" s="376"/>
      <c r="NZZ291" s="376"/>
      <c r="OAA291" s="376"/>
      <c r="OAB291" s="370"/>
      <c r="OAC291" s="396"/>
      <c r="OAD291" s="376"/>
      <c r="OAE291" s="376"/>
      <c r="OAF291" s="376"/>
      <c r="OAG291" s="376"/>
      <c r="OAH291" s="376"/>
      <c r="OAI291" s="376"/>
      <c r="OAJ291" s="376"/>
      <c r="OAK291" s="375"/>
      <c r="OAL291" s="375"/>
      <c r="OAM291" s="375"/>
      <c r="OAN291" s="375"/>
      <c r="OAO291" s="375"/>
      <c r="OAP291" s="375"/>
      <c r="OAQ291" s="375"/>
      <c r="OAR291" s="375"/>
      <c r="OAS291" s="375"/>
      <c r="OAT291" s="375"/>
      <c r="OAU291" s="375"/>
      <c r="OAV291" s="375"/>
      <c r="OAW291" s="375"/>
      <c r="OAX291" s="375"/>
      <c r="OAY291" s="375"/>
      <c r="OAZ291" s="375"/>
      <c r="OBA291" s="375"/>
      <c r="OBB291" s="375"/>
      <c r="OBC291" s="375"/>
      <c r="OBD291" s="375"/>
      <c r="OBE291" s="375"/>
      <c r="OBF291" s="375"/>
      <c r="OBG291" s="375"/>
      <c r="OBH291" s="375"/>
      <c r="OBI291" s="375"/>
      <c r="OBJ291" s="375"/>
      <c r="OBK291" s="375"/>
      <c r="OBL291" s="375"/>
      <c r="OBM291" s="375"/>
      <c r="OBN291" s="375"/>
      <c r="OBO291" s="375"/>
      <c r="OBP291" s="375"/>
      <c r="OBQ291" s="375"/>
      <c r="OBR291" s="375"/>
      <c r="OBS291" s="375"/>
      <c r="OBT291" s="375"/>
      <c r="OBU291" s="375"/>
      <c r="OBV291" s="375"/>
      <c r="OBW291" s="375"/>
      <c r="OBX291" s="375"/>
      <c r="OBY291" s="375"/>
      <c r="OBZ291" s="375"/>
      <c r="OCA291" s="375"/>
      <c r="OCB291" s="375"/>
      <c r="OCC291" s="376"/>
      <c r="OCD291" s="376"/>
      <c r="OCE291" s="376"/>
      <c r="OCF291" s="376"/>
      <c r="OCG291" s="376"/>
      <c r="OCH291" s="376"/>
      <c r="OCI291" s="376"/>
      <c r="OCJ291" s="376"/>
      <c r="OCK291" s="376"/>
      <c r="OCL291" s="376"/>
      <c r="OCM291" s="376"/>
      <c r="OCN291" s="376"/>
      <c r="OCO291" s="376"/>
      <c r="OCP291" s="376"/>
      <c r="OCQ291" s="376"/>
      <c r="OCR291" s="376"/>
      <c r="OCS291" s="376"/>
      <c r="OCT291" s="376"/>
      <c r="OCU291" s="376"/>
      <c r="OCV291" s="376"/>
      <c r="OCW291" s="376"/>
      <c r="OCX291" s="376"/>
      <c r="OCY291" s="376"/>
      <c r="OCZ291" s="376"/>
      <c r="ODA291" s="377"/>
      <c r="ODB291" s="377"/>
      <c r="ODC291" s="377"/>
      <c r="ODD291" s="377"/>
      <c r="ODE291" s="377"/>
      <c r="ODF291" s="376"/>
      <c r="ODG291" s="376"/>
      <c r="ODH291" s="377"/>
      <c r="ODI291" s="377"/>
      <c r="ODJ291" s="376"/>
      <c r="ODK291" s="376"/>
      <c r="ODL291" s="377"/>
      <c r="ODM291" s="377"/>
      <c r="ODN291" s="376"/>
      <c r="ODO291" s="376"/>
      <c r="ODP291" s="376"/>
      <c r="ODQ291" s="376"/>
      <c r="ODR291" s="376"/>
      <c r="ODS291" s="376"/>
      <c r="ODT291" s="376"/>
      <c r="ODU291" s="377"/>
      <c r="ODV291" s="377"/>
      <c r="ODW291" s="376"/>
      <c r="ODX291" s="376"/>
      <c r="ODY291" s="377"/>
      <c r="ODZ291" s="377"/>
      <c r="OEA291" s="376"/>
      <c r="OEB291" s="376"/>
      <c r="OEC291" s="376"/>
      <c r="OED291" s="376"/>
      <c r="OEE291" s="376"/>
      <c r="OEF291" s="370"/>
      <c r="OEG291" s="396"/>
      <c r="OEH291" s="376"/>
      <c r="OEI291" s="376"/>
      <c r="OEJ291" s="376"/>
      <c r="OEK291" s="376"/>
      <c r="OEL291" s="376"/>
      <c r="OEM291" s="376"/>
      <c r="OEN291" s="376"/>
      <c r="OEO291" s="375"/>
      <c r="OEP291" s="375"/>
      <c r="OEQ291" s="375"/>
      <c r="OER291" s="375"/>
      <c r="OES291" s="375"/>
      <c r="OET291" s="375"/>
      <c r="OEU291" s="375"/>
      <c r="OEV291" s="375"/>
      <c r="OEW291" s="375"/>
      <c r="OEX291" s="375"/>
      <c r="OEY291" s="375"/>
      <c r="OEZ291" s="375"/>
      <c r="OFA291" s="375"/>
      <c r="OFB291" s="375"/>
      <c r="OFC291" s="375"/>
      <c r="OFD291" s="375"/>
      <c r="OFE291" s="375"/>
      <c r="OFF291" s="375"/>
      <c r="OFG291" s="375"/>
      <c r="OFH291" s="375"/>
      <c r="OFI291" s="375"/>
      <c r="OFJ291" s="375"/>
      <c r="OFK291" s="375"/>
      <c r="OFL291" s="375"/>
      <c r="OFM291" s="375"/>
      <c r="OFN291" s="375"/>
      <c r="OFO291" s="375"/>
      <c r="OFP291" s="375"/>
      <c r="OFQ291" s="375"/>
      <c r="OFR291" s="375"/>
      <c r="OFS291" s="375"/>
      <c r="OFT291" s="375"/>
      <c r="OFU291" s="375"/>
      <c r="OFV291" s="375"/>
      <c r="OFW291" s="375"/>
      <c r="OFX291" s="375"/>
      <c r="OFY291" s="375"/>
      <c r="OFZ291" s="375"/>
      <c r="OGA291" s="375"/>
      <c r="OGB291" s="375"/>
      <c r="OGC291" s="375"/>
      <c r="OGD291" s="375"/>
      <c r="OGE291" s="375"/>
      <c r="OGF291" s="375"/>
      <c r="OGG291" s="376"/>
      <c r="OGH291" s="376"/>
      <c r="OGI291" s="376"/>
      <c r="OGJ291" s="376"/>
      <c r="OGK291" s="376"/>
      <c r="OGL291" s="376"/>
      <c r="OGM291" s="376"/>
      <c r="OGN291" s="376"/>
      <c r="OGO291" s="376"/>
      <c r="OGP291" s="376"/>
      <c r="OGQ291" s="376"/>
      <c r="OGR291" s="376"/>
      <c r="OGS291" s="376"/>
      <c r="OGT291" s="376"/>
      <c r="OGU291" s="376"/>
      <c r="OGV291" s="376"/>
      <c r="OGW291" s="376"/>
      <c r="OGX291" s="376"/>
      <c r="OGY291" s="376"/>
      <c r="OGZ291" s="376"/>
      <c r="OHA291" s="376"/>
      <c r="OHB291" s="376"/>
      <c r="OHC291" s="376"/>
      <c r="OHD291" s="376"/>
      <c r="OHE291" s="377"/>
      <c r="OHF291" s="377"/>
      <c r="OHG291" s="377"/>
      <c r="OHH291" s="377"/>
      <c r="OHI291" s="377"/>
      <c r="OHJ291" s="376"/>
      <c r="OHK291" s="376"/>
      <c r="OHL291" s="377"/>
      <c r="OHM291" s="377"/>
      <c r="OHN291" s="376"/>
      <c r="OHO291" s="376"/>
      <c r="OHP291" s="377"/>
      <c r="OHQ291" s="377"/>
      <c r="OHR291" s="376"/>
      <c r="OHS291" s="376"/>
      <c r="OHT291" s="376"/>
      <c r="OHU291" s="376"/>
      <c r="OHV291" s="376"/>
      <c r="OHW291" s="376"/>
      <c r="OHX291" s="376"/>
      <c r="OHY291" s="377"/>
      <c r="OHZ291" s="377"/>
      <c r="OIA291" s="376"/>
      <c r="OIB291" s="376"/>
      <c r="OIC291" s="377"/>
      <c r="OID291" s="377"/>
      <c r="OIE291" s="376"/>
      <c r="OIF291" s="376"/>
      <c r="OIG291" s="376"/>
      <c r="OIH291" s="376"/>
      <c r="OII291" s="376"/>
      <c r="OIJ291" s="370"/>
      <c r="OIK291" s="396"/>
      <c r="OIL291" s="376"/>
      <c r="OIM291" s="376"/>
      <c r="OIN291" s="376"/>
      <c r="OIO291" s="376"/>
      <c r="OIP291" s="376"/>
      <c r="OIQ291" s="376"/>
      <c r="OIR291" s="376"/>
      <c r="OIS291" s="375"/>
      <c r="OIT291" s="375"/>
      <c r="OIU291" s="375"/>
      <c r="OIV291" s="375"/>
      <c r="OIW291" s="375"/>
      <c r="OIX291" s="375"/>
      <c r="OIY291" s="375"/>
      <c r="OIZ291" s="375"/>
      <c r="OJA291" s="375"/>
      <c r="OJB291" s="375"/>
      <c r="OJC291" s="375"/>
      <c r="OJD291" s="375"/>
      <c r="OJE291" s="375"/>
      <c r="OJF291" s="375"/>
      <c r="OJG291" s="375"/>
      <c r="OJH291" s="375"/>
      <c r="OJI291" s="375"/>
      <c r="OJJ291" s="375"/>
      <c r="OJK291" s="375"/>
      <c r="OJL291" s="375"/>
      <c r="OJM291" s="375"/>
      <c r="OJN291" s="375"/>
      <c r="OJO291" s="375"/>
      <c r="OJP291" s="375"/>
      <c r="OJQ291" s="375"/>
      <c r="OJR291" s="375"/>
      <c r="OJS291" s="375"/>
      <c r="OJT291" s="375"/>
      <c r="OJU291" s="375"/>
      <c r="OJV291" s="375"/>
      <c r="OJW291" s="375"/>
      <c r="OJX291" s="375"/>
      <c r="OJY291" s="375"/>
      <c r="OJZ291" s="375"/>
      <c r="OKA291" s="375"/>
      <c r="OKB291" s="375"/>
      <c r="OKC291" s="375"/>
      <c r="OKD291" s="375"/>
      <c r="OKE291" s="375"/>
      <c r="OKF291" s="375"/>
      <c r="OKG291" s="375"/>
      <c r="OKH291" s="375"/>
      <c r="OKI291" s="375"/>
      <c r="OKJ291" s="375"/>
      <c r="OKK291" s="376"/>
      <c r="OKL291" s="376"/>
      <c r="OKM291" s="376"/>
      <c r="OKN291" s="376"/>
      <c r="OKO291" s="376"/>
      <c r="OKP291" s="376"/>
      <c r="OKQ291" s="376"/>
      <c r="OKR291" s="376"/>
      <c r="OKS291" s="376"/>
      <c r="OKT291" s="376"/>
      <c r="OKU291" s="376"/>
      <c r="OKV291" s="376"/>
      <c r="OKW291" s="376"/>
      <c r="OKX291" s="376"/>
      <c r="OKY291" s="376"/>
      <c r="OKZ291" s="376"/>
      <c r="OLA291" s="376"/>
      <c r="OLB291" s="376"/>
      <c r="OLC291" s="376"/>
      <c r="OLD291" s="376"/>
      <c r="OLE291" s="376"/>
      <c r="OLF291" s="376"/>
      <c r="OLG291" s="376"/>
      <c r="OLH291" s="376"/>
      <c r="OLI291" s="377"/>
      <c r="OLJ291" s="377"/>
      <c r="OLK291" s="377"/>
      <c r="OLL291" s="377"/>
      <c r="OLM291" s="377"/>
      <c r="OLN291" s="376"/>
      <c r="OLO291" s="376"/>
      <c r="OLP291" s="377"/>
      <c r="OLQ291" s="377"/>
      <c r="OLR291" s="376"/>
      <c r="OLS291" s="376"/>
      <c r="OLT291" s="377"/>
      <c r="OLU291" s="377"/>
      <c r="OLV291" s="376"/>
      <c r="OLW291" s="376"/>
      <c r="OLX291" s="376"/>
      <c r="OLY291" s="376"/>
      <c r="OLZ291" s="376"/>
      <c r="OMA291" s="376"/>
      <c r="OMB291" s="376"/>
      <c r="OMC291" s="377"/>
      <c r="OMD291" s="377"/>
      <c r="OME291" s="376"/>
      <c r="OMF291" s="376"/>
      <c r="OMG291" s="377"/>
      <c r="OMH291" s="377"/>
      <c r="OMI291" s="376"/>
      <c r="OMJ291" s="376"/>
      <c r="OMK291" s="376"/>
      <c r="OML291" s="376"/>
      <c r="OMM291" s="376"/>
      <c r="OMN291" s="370"/>
      <c r="OMO291" s="396"/>
      <c r="OMP291" s="376"/>
      <c r="OMQ291" s="376"/>
      <c r="OMR291" s="376"/>
      <c r="OMS291" s="376"/>
      <c r="OMT291" s="376"/>
      <c r="OMU291" s="376"/>
      <c r="OMV291" s="376"/>
      <c r="OMW291" s="375"/>
      <c r="OMX291" s="375"/>
      <c r="OMY291" s="375"/>
      <c r="OMZ291" s="375"/>
      <c r="ONA291" s="375"/>
      <c r="ONB291" s="375"/>
      <c r="ONC291" s="375"/>
      <c r="OND291" s="375"/>
      <c r="ONE291" s="375"/>
      <c r="ONF291" s="375"/>
      <c r="ONG291" s="375"/>
      <c r="ONH291" s="375"/>
      <c r="ONI291" s="375"/>
      <c r="ONJ291" s="375"/>
      <c r="ONK291" s="375"/>
      <c r="ONL291" s="375"/>
      <c r="ONM291" s="375"/>
      <c r="ONN291" s="375"/>
      <c r="ONO291" s="375"/>
      <c r="ONP291" s="375"/>
      <c r="ONQ291" s="375"/>
      <c r="ONR291" s="375"/>
      <c r="ONS291" s="375"/>
      <c r="ONT291" s="375"/>
      <c r="ONU291" s="375"/>
      <c r="ONV291" s="375"/>
      <c r="ONW291" s="375"/>
      <c r="ONX291" s="375"/>
      <c r="ONY291" s="375"/>
      <c r="ONZ291" s="375"/>
      <c r="OOA291" s="375"/>
      <c r="OOB291" s="375"/>
      <c r="OOC291" s="375"/>
      <c r="OOD291" s="375"/>
      <c r="OOE291" s="375"/>
      <c r="OOF291" s="375"/>
      <c r="OOG291" s="375"/>
      <c r="OOH291" s="375"/>
      <c r="OOI291" s="375"/>
      <c r="OOJ291" s="375"/>
      <c r="OOK291" s="375"/>
      <c r="OOL291" s="375"/>
      <c r="OOM291" s="375"/>
      <c r="OON291" s="375"/>
      <c r="OOO291" s="376"/>
      <c r="OOP291" s="376"/>
      <c r="OOQ291" s="376"/>
      <c r="OOR291" s="376"/>
      <c r="OOS291" s="376"/>
      <c r="OOT291" s="376"/>
      <c r="OOU291" s="376"/>
      <c r="OOV291" s="376"/>
      <c r="OOW291" s="376"/>
      <c r="OOX291" s="376"/>
      <c r="OOY291" s="376"/>
      <c r="OOZ291" s="376"/>
      <c r="OPA291" s="376"/>
      <c r="OPB291" s="376"/>
      <c r="OPC291" s="376"/>
      <c r="OPD291" s="376"/>
      <c r="OPE291" s="376"/>
      <c r="OPF291" s="376"/>
      <c r="OPG291" s="376"/>
      <c r="OPH291" s="376"/>
      <c r="OPI291" s="376"/>
      <c r="OPJ291" s="376"/>
      <c r="OPK291" s="376"/>
      <c r="OPL291" s="376"/>
      <c r="OPM291" s="377"/>
      <c r="OPN291" s="377"/>
      <c r="OPO291" s="377"/>
      <c r="OPP291" s="377"/>
      <c r="OPQ291" s="377"/>
      <c r="OPR291" s="376"/>
      <c r="OPS291" s="376"/>
      <c r="OPT291" s="377"/>
      <c r="OPU291" s="377"/>
      <c r="OPV291" s="376"/>
      <c r="OPW291" s="376"/>
      <c r="OPX291" s="377"/>
      <c r="OPY291" s="377"/>
      <c r="OPZ291" s="376"/>
      <c r="OQA291" s="376"/>
      <c r="OQB291" s="376"/>
      <c r="OQC291" s="376"/>
      <c r="OQD291" s="376"/>
      <c r="OQE291" s="376"/>
      <c r="OQF291" s="376"/>
      <c r="OQG291" s="377"/>
      <c r="OQH291" s="377"/>
      <c r="OQI291" s="376"/>
      <c r="OQJ291" s="376"/>
      <c r="OQK291" s="377"/>
      <c r="OQL291" s="377"/>
      <c r="OQM291" s="376"/>
      <c r="OQN291" s="376"/>
      <c r="OQO291" s="376"/>
      <c r="OQP291" s="376"/>
      <c r="OQQ291" s="376"/>
      <c r="OQR291" s="370"/>
      <c r="OQS291" s="396"/>
      <c r="OQT291" s="376"/>
      <c r="OQU291" s="376"/>
      <c r="OQV291" s="376"/>
      <c r="OQW291" s="376"/>
      <c r="OQX291" s="376"/>
      <c r="OQY291" s="376"/>
      <c r="OQZ291" s="376"/>
      <c r="ORA291" s="375"/>
      <c r="ORB291" s="375"/>
      <c r="ORC291" s="375"/>
      <c r="ORD291" s="375"/>
      <c r="ORE291" s="375"/>
      <c r="ORF291" s="375"/>
      <c r="ORG291" s="375"/>
      <c r="ORH291" s="375"/>
      <c r="ORI291" s="375"/>
      <c r="ORJ291" s="375"/>
      <c r="ORK291" s="375"/>
      <c r="ORL291" s="375"/>
      <c r="ORM291" s="375"/>
      <c r="ORN291" s="375"/>
      <c r="ORO291" s="375"/>
      <c r="ORP291" s="375"/>
      <c r="ORQ291" s="375"/>
      <c r="ORR291" s="375"/>
      <c r="ORS291" s="375"/>
      <c r="ORT291" s="375"/>
      <c r="ORU291" s="375"/>
      <c r="ORV291" s="375"/>
      <c r="ORW291" s="375"/>
      <c r="ORX291" s="375"/>
      <c r="ORY291" s="375"/>
      <c r="ORZ291" s="375"/>
      <c r="OSA291" s="375"/>
      <c r="OSB291" s="375"/>
      <c r="OSC291" s="375"/>
      <c r="OSD291" s="375"/>
      <c r="OSE291" s="375"/>
      <c r="OSF291" s="375"/>
      <c r="OSG291" s="375"/>
      <c r="OSH291" s="375"/>
      <c r="OSI291" s="375"/>
      <c r="OSJ291" s="375"/>
      <c r="OSK291" s="375"/>
      <c r="OSL291" s="375"/>
      <c r="OSM291" s="375"/>
      <c r="OSN291" s="375"/>
      <c r="OSO291" s="375"/>
      <c r="OSP291" s="375"/>
      <c r="OSQ291" s="375"/>
      <c r="OSR291" s="375"/>
      <c r="OSS291" s="376"/>
      <c r="OST291" s="376"/>
      <c r="OSU291" s="376"/>
      <c r="OSV291" s="376"/>
      <c r="OSW291" s="376"/>
      <c r="OSX291" s="376"/>
      <c r="OSY291" s="376"/>
      <c r="OSZ291" s="376"/>
      <c r="OTA291" s="376"/>
      <c r="OTB291" s="376"/>
      <c r="OTC291" s="376"/>
      <c r="OTD291" s="376"/>
      <c r="OTE291" s="376"/>
      <c r="OTF291" s="376"/>
      <c r="OTG291" s="376"/>
      <c r="OTH291" s="376"/>
      <c r="OTI291" s="376"/>
      <c r="OTJ291" s="376"/>
      <c r="OTK291" s="376"/>
      <c r="OTL291" s="376"/>
      <c r="OTM291" s="376"/>
      <c r="OTN291" s="376"/>
      <c r="OTO291" s="376"/>
      <c r="OTP291" s="376"/>
      <c r="OTQ291" s="377"/>
      <c r="OTR291" s="377"/>
      <c r="OTS291" s="377"/>
      <c r="OTT291" s="377"/>
      <c r="OTU291" s="377"/>
      <c r="OTV291" s="376"/>
      <c r="OTW291" s="376"/>
      <c r="OTX291" s="377"/>
      <c r="OTY291" s="377"/>
      <c r="OTZ291" s="376"/>
      <c r="OUA291" s="376"/>
      <c r="OUB291" s="377"/>
      <c r="OUC291" s="377"/>
      <c r="OUD291" s="376"/>
      <c r="OUE291" s="376"/>
      <c r="OUF291" s="376"/>
      <c r="OUG291" s="376"/>
      <c r="OUH291" s="376"/>
      <c r="OUI291" s="376"/>
      <c r="OUJ291" s="376"/>
      <c r="OUK291" s="377"/>
      <c r="OUL291" s="377"/>
      <c r="OUM291" s="376"/>
      <c r="OUN291" s="376"/>
      <c r="OUO291" s="377"/>
      <c r="OUP291" s="377"/>
      <c r="OUQ291" s="376"/>
      <c r="OUR291" s="376"/>
      <c r="OUS291" s="376"/>
      <c r="OUT291" s="376"/>
      <c r="OUU291" s="376"/>
      <c r="OUV291" s="370"/>
      <c r="OUW291" s="396"/>
      <c r="OUX291" s="376"/>
      <c r="OUY291" s="376"/>
      <c r="OUZ291" s="376"/>
      <c r="OVA291" s="376"/>
      <c r="OVB291" s="376"/>
      <c r="OVC291" s="376"/>
      <c r="OVD291" s="376"/>
      <c r="OVE291" s="375"/>
      <c r="OVF291" s="375"/>
      <c r="OVG291" s="375"/>
      <c r="OVH291" s="375"/>
      <c r="OVI291" s="375"/>
      <c r="OVJ291" s="375"/>
      <c r="OVK291" s="375"/>
      <c r="OVL291" s="375"/>
      <c r="OVM291" s="375"/>
      <c r="OVN291" s="375"/>
      <c r="OVO291" s="375"/>
      <c r="OVP291" s="375"/>
      <c r="OVQ291" s="375"/>
      <c r="OVR291" s="375"/>
      <c r="OVS291" s="375"/>
      <c r="OVT291" s="375"/>
      <c r="OVU291" s="375"/>
      <c r="OVV291" s="375"/>
      <c r="OVW291" s="375"/>
      <c r="OVX291" s="375"/>
      <c r="OVY291" s="375"/>
      <c r="OVZ291" s="375"/>
      <c r="OWA291" s="375"/>
      <c r="OWB291" s="375"/>
      <c r="OWC291" s="375"/>
      <c r="OWD291" s="375"/>
      <c r="OWE291" s="375"/>
      <c r="OWF291" s="375"/>
      <c r="OWG291" s="375"/>
      <c r="OWH291" s="375"/>
      <c r="OWI291" s="375"/>
      <c r="OWJ291" s="375"/>
      <c r="OWK291" s="375"/>
      <c r="OWL291" s="375"/>
      <c r="OWM291" s="375"/>
      <c r="OWN291" s="375"/>
      <c r="OWO291" s="375"/>
      <c r="OWP291" s="375"/>
      <c r="OWQ291" s="375"/>
      <c r="OWR291" s="375"/>
      <c r="OWS291" s="375"/>
      <c r="OWT291" s="375"/>
      <c r="OWU291" s="375"/>
      <c r="OWV291" s="375"/>
      <c r="OWW291" s="376"/>
      <c r="OWX291" s="376"/>
      <c r="OWY291" s="376"/>
      <c r="OWZ291" s="376"/>
      <c r="OXA291" s="376"/>
      <c r="OXB291" s="376"/>
      <c r="OXC291" s="376"/>
      <c r="OXD291" s="376"/>
      <c r="OXE291" s="376"/>
      <c r="OXF291" s="376"/>
      <c r="OXG291" s="376"/>
      <c r="OXH291" s="376"/>
      <c r="OXI291" s="376"/>
      <c r="OXJ291" s="376"/>
      <c r="OXK291" s="376"/>
      <c r="OXL291" s="376"/>
      <c r="OXM291" s="376"/>
      <c r="OXN291" s="376"/>
      <c r="OXO291" s="376"/>
      <c r="OXP291" s="376"/>
      <c r="OXQ291" s="376"/>
      <c r="OXR291" s="376"/>
      <c r="OXS291" s="376"/>
      <c r="OXT291" s="376"/>
      <c r="OXU291" s="377"/>
      <c r="OXV291" s="377"/>
      <c r="OXW291" s="377"/>
      <c r="OXX291" s="377"/>
      <c r="OXY291" s="377"/>
      <c r="OXZ291" s="376"/>
      <c r="OYA291" s="376"/>
      <c r="OYB291" s="377"/>
      <c r="OYC291" s="377"/>
      <c r="OYD291" s="376"/>
      <c r="OYE291" s="376"/>
      <c r="OYF291" s="377"/>
      <c r="OYG291" s="377"/>
      <c r="OYH291" s="376"/>
      <c r="OYI291" s="376"/>
      <c r="OYJ291" s="376"/>
      <c r="OYK291" s="376"/>
      <c r="OYL291" s="376"/>
      <c r="OYM291" s="376"/>
      <c r="OYN291" s="376"/>
      <c r="OYO291" s="377"/>
      <c r="OYP291" s="377"/>
      <c r="OYQ291" s="376"/>
      <c r="OYR291" s="376"/>
      <c r="OYS291" s="377"/>
      <c r="OYT291" s="377"/>
      <c r="OYU291" s="376"/>
      <c r="OYV291" s="376"/>
      <c r="OYW291" s="376"/>
      <c r="OYX291" s="376"/>
      <c r="OYY291" s="376"/>
      <c r="OYZ291" s="370"/>
      <c r="OZA291" s="396"/>
      <c r="OZB291" s="376"/>
      <c r="OZC291" s="376"/>
      <c r="OZD291" s="376"/>
      <c r="OZE291" s="376"/>
      <c r="OZF291" s="376"/>
      <c r="OZG291" s="376"/>
      <c r="OZH291" s="376"/>
      <c r="OZI291" s="375"/>
      <c r="OZJ291" s="375"/>
      <c r="OZK291" s="375"/>
      <c r="OZL291" s="375"/>
      <c r="OZM291" s="375"/>
      <c r="OZN291" s="375"/>
      <c r="OZO291" s="375"/>
      <c r="OZP291" s="375"/>
      <c r="OZQ291" s="375"/>
      <c r="OZR291" s="375"/>
      <c r="OZS291" s="375"/>
      <c r="OZT291" s="375"/>
      <c r="OZU291" s="375"/>
      <c r="OZV291" s="375"/>
      <c r="OZW291" s="375"/>
      <c r="OZX291" s="375"/>
      <c r="OZY291" s="375"/>
      <c r="OZZ291" s="375"/>
      <c r="PAA291" s="375"/>
      <c r="PAB291" s="375"/>
      <c r="PAC291" s="375"/>
      <c r="PAD291" s="375"/>
      <c r="PAE291" s="375"/>
      <c r="PAF291" s="375"/>
      <c r="PAG291" s="375"/>
      <c r="PAH291" s="375"/>
      <c r="PAI291" s="375"/>
      <c r="PAJ291" s="375"/>
      <c r="PAK291" s="375"/>
      <c r="PAL291" s="375"/>
      <c r="PAM291" s="375"/>
      <c r="PAN291" s="375"/>
      <c r="PAO291" s="375"/>
      <c r="PAP291" s="375"/>
      <c r="PAQ291" s="375"/>
      <c r="PAR291" s="375"/>
      <c r="PAS291" s="375"/>
      <c r="PAT291" s="375"/>
      <c r="PAU291" s="375"/>
      <c r="PAV291" s="375"/>
      <c r="PAW291" s="375"/>
      <c r="PAX291" s="375"/>
      <c r="PAY291" s="375"/>
      <c r="PAZ291" s="375"/>
      <c r="PBA291" s="376"/>
      <c r="PBB291" s="376"/>
      <c r="PBC291" s="376"/>
      <c r="PBD291" s="376"/>
      <c r="PBE291" s="376"/>
      <c r="PBF291" s="376"/>
      <c r="PBG291" s="376"/>
      <c r="PBH291" s="376"/>
      <c r="PBI291" s="376"/>
      <c r="PBJ291" s="376"/>
      <c r="PBK291" s="376"/>
      <c r="PBL291" s="376"/>
      <c r="PBM291" s="376"/>
      <c r="PBN291" s="376"/>
      <c r="PBO291" s="376"/>
      <c r="PBP291" s="376"/>
      <c r="PBQ291" s="376"/>
      <c r="PBR291" s="376"/>
      <c r="PBS291" s="376"/>
      <c r="PBT291" s="376"/>
      <c r="PBU291" s="376"/>
      <c r="PBV291" s="376"/>
      <c r="PBW291" s="376"/>
      <c r="PBX291" s="376"/>
      <c r="PBY291" s="377"/>
      <c r="PBZ291" s="377"/>
      <c r="PCA291" s="377"/>
      <c r="PCB291" s="377"/>
      <c r="PCC291" s="377"/>
      <c r="PCD291" s="376"/>
      <c r="PCE291" s="376"/>
      <c r="PCF291" s="377"/>
      <c r="PCG291" s="377"/>
      <c r="PCH291" s="376"/>
      <c r="PCI291" s="376"/>
      <c r="PCJ291" s="377"/>
      <c r="PCK291" s="377"/>
      <c r="PCL291" s="376"/>
      <c r="PCM291" s="376"/>
      <c r="PCN291" s="376"/>
      <c r="PCO291" s="376"/>
      <c r="PCP291" s="376"/>
      <c r="PCQ291" s="376"/>
      <c r="PCR291" s="376"/>
      <c r="PCS291" s="377"/>
      <c r="PCT291" s="377"/>
      <c r="PCU291" s="376"/>
      <c r="PCV291" s="376"/>
      <c r="PCW291" s="377"/>
      <c r="PCX291" s="377"/>
      <c r="PCY291" s="376"/>
      <c r="PCZ291" s="376"/>
      <c r="PDA291" s="376"/>
      <c r="PDB291" s="376"/>
      <c r="PDC291" s="376"/>
      <c r="PDD291" s="370"/>
      <c r="PDE291" s="396"/>
      <c r="PDF291" s="376"/>
      <c r="PDG291" s="376"/>
      <c r="PDH291" s="376"/>
      <c r="PDI291" s="376"/>
      <c r="PDJ291" s="376"/>
      <c r="PDK291" s="376"/>
      <c r="PDL291" s="376"/>
      <c r="PDM291" s="375"/>
      <c r="PDN291" s="375"/>
      <c r="PDO291" s="375"/>
      <c r="PDP291" s="375"/>
      <c r="PDQ291" s="375"/>
      <c r="PDR291" s="375"/>
      <c r="PDS291" s="375"/>
      <c r="PDT291" s="375"/>
      <c r="PDU291" s="375"/>
      <c r="PDV291" s="375"/>
      <c r="PDW291" s="375"/>
      <c r="PDX291" s="375"/>
      <c r="PDY291" s="375"/>
      <c r="PDZ291" s="375"/>
      <c r="PEA291" s="375"/>
      <c r="PEB291" s="375"/>
      <c r="PEC291" s="375"/>
      <c r="PED291" s="375"/>
      <c r="PEE291" s="375"/>
      <c r="PEF291" s="375"/>
      <c r="PEG291" s="375"/>
      <c r="PEH291" s="375"/>
      <c r="PEI291" s="375"/>
      <c r="PEJ291" s="375"/>
      <c r="PEK291" s="375"/>
      <c r="PEL291" s="375"/>
      <c r="PEM291" s="375"/>
      <c r="PEN291" s="375"/>
      <c r="PEO291" s="375"/>
      <c r="PEP291" s="375"/>
      <c r="PEQ291" s="375"/>
      <c r="PER291" s="375"/>
      <c r="PES291" s="375"/>
      <c r="PET291" s="375"/>
      <c r="PEU291" s="375"/>
      <c r="PEV291" s="375"/>
      <c r="PEW291" s="375"/>
      <c r="PEX291" s="375"/>
      <c r="PEY291" s="375"/>
      <c r="PEZ291" s="375"/>
      <c r="PFA291" s="375"/>
      <c r="PFB291" s="375"/>
      <c r="PFC291" s="375"/>
      <c r="PFD291" s="375"/>
      <c r="PFE291" s="376"/>
      <c r="PFF291" s="376"/>
      <c r="PFG291" s="376"/>
      <c r="PFH291" s="376"/>
      <c r="PFI291" s="376"/>
      <c r="PFJ291" s="376"/>
      <c r="PFK291" s="376"/>
      <c r="PFL291" s="376"/>
      <c r="PFM291" s="376"/>
      <c r="PFN291" s="376"/>
      <c r="PFO291" s="376"/>
      <c r="PFP291" s="376"/>
      <c r="PFQ291" s="376"/>
      <c r="PFR291" s="376"/>
      <c r="PFS291" s="376"/>
      <c r="PFT291" s="376"/>
      <c r="PFU291" s="376"/>
      <c r="PFV291" s="376"/>
      <c r="PFW291" s="376"/>
      <c r="PFX291" s="376"/>
      <c r="PFY291" s="376"/>
      <c r="PFZ291" s="376"/>
      <c r="PGA291" s="376"/>
      <c r="PGB291" s="376"/>
      <c r="PGC291" s="377"/>
      <c r="PGD291" s="377"/>
      <c r="PGE291" s="377"/>
      <c r="PGF291" s="377"/>
      <c r="PGG291" s="377"/>
      <c r="PGH291" s="376"/>
      <c r="PGI291" s="376"/>
      <c r="PGJ291" s="377"/>
      <c r="PGK291" s="377"/>
      <c r="PGL291" s="376"/>
      <c r="PGM291" s="376"/>
      <c r="PGN291" s="377"/>
      <c r="PGO291" s="377"/>
      <c r="PGP291" s="376"/>
      <c r="PGQ291" s="376"/>
      <c r="PGR291" s="376"/>
      <c r="PGS291" s="376"/>
      <c r="PGT291" s="376"/>
      <c r="PGU291" s="376"/>
      <c r="PGV291" s="376"/>
      <c r="PGW291" s="377"/>
      <c r="PGX291" s="377"/>
      <c r="PGY291" s="376"/>
      <c r="PGZ291" s="376"/>
      <c r="PHA291" s="377"/>
      <c r="PHB291" s="377"/>
      <c r="PHC291" s="376"/>
      <c r="PHD291" s="376"/>
      <c r="PHE291" s="376"/>
      <c r="PHF291" s="376"/>
      <c r="PHG291" s="376"/>
      <c r="PHH291" s="370"/>
      <c r="PHI291" s="396"/>
      <c r="PHJ291" s="376"/>
      <c r="PHK291" s="376"/>
      <c r="PHL291" s="376"/>
      <c r="PHM291" s="376"/>
      <c r="PHN291" s="376"/>
      <c r="PHO291" s="376"/>
      <c r="PHP291" s="376"/>
      <c r="PHQ291" s="375"/>
      <c r="PHR291" s="375"/>
      <c r="PHS291" s="375"/>
      <c r="PHT291" s="375"/>
      <c r="PHU291" s="375"/>
      <c r="PHV291" s="375"/>
      <c r="PHW291" s="375"/>
      <c r="PHX291" s="375"/>
      <c r="PHY291" s="375"/>
      <c r="PHZ291" s="375"/>
      <c r="PIA291" s="375"/>
      <c r="PIB291" s="375"/>
      <c r="PIC291" s="375"/>
      <c r="PID291" s="375"/>
      <c r="PIE291" s="375"/>
      <c r="PIF291" s="375"/>
      <c r="PIG291" s="375"/>
      <c r="PIH291" s="375"/>
      <c r="PII291" s="375"/>
      <c r="PIJ291" s="375"/>
      <c r="PIK291" s="375"/>
      <c r="PIL291" s="375"/>
      <c r="PIM291" s="375"/>
      <c r="PIN291" s="375"/>
      <c r="PIO291" s="375"/>
      <c r="PIP291" s="375"/>
      <c r="PIQ291" s="375"/>
      <c r="PIR291" s="375"/>
      <c r="PIS291" s="375"/>
      <c r="PIT291" s="375"/>
      <c r="PIU291" s="375"/>
      <c r="PIV291" s="375"/>
      <c r="PIW291" s="375"/>
      <c r="PIX291" s="375"/>
      <c r="PIY291" s="375"/>
      <c r="PIZ291" s="375"/>
      <c r="PJA291" s="375"/>
      <c r="PJB291" s="375"/>
      <c r="PJC291" s="375"/>
      <c r="PJD291" s="375"/>
      <c r="PJE291" s="375"/>
      <c r="PJF291" s="375"/>
      <c r="PJG291" s="375"/>
      <c r="PJH291" s="375"/>
      <c r="PJI291" s="376"/>
      <c r="PJJ291" s="376"/>
      <c r="PJK291" s="376"/>
      <c r="PJL291" s="376"/>
      <c r="PJM291" s="376"/>
      <c r="PJN291" s="376"/>
      <c r="PJO291" s="376"/>
      <c r="PJP291" s="376"/>
      <c r="PJQ291" s="376"/>
      <c r="PJR291" s="376"/>
      <c r="PJS291" s="376"/>
      <c r="PJT291" s="376"/>
      <c r="PJU291" s="376"/>
      <c r="PJV291" s="376"/>
      <c r="PJW291" s="376"/>
      <c r="PJX291" s="376"/>
      <c r="PJY291" s="376"/>
      <c r="PJZ291" s="376"/>
      <c r="PKA291" s="376"/>
      <c r="PKB291" s="376"/>
      <c r="PKC291" s="376"/>
      <c r="PKD291" s="376"/>
      <c r="PKE291" s="376"/>
      <c r="PKF291" s="376"/>
      <c r="PKG291" s="377"/>
      <c r="PKH291" s="377"/>
      <c r="PKI291" s="377"/>
      <c r="PKJ291" s="377"/>
      <c r="PKK291" s="377"/>
      <c r="PKL291" s="376"/>
      <c r="PKM291" s="376"/>
      <c r="PKN291" s="377"/>
      <c r="PKO291" s="377"/>
      <c r="PKP291" s="376"/>
      <c r="PKQ291" s="376"/>
      <c r="PKR291" s="377"/>
      <c r="PKS291" s="377"/>
      <c r="PKT291" s="376"/>
      <c r="PKU291" s="376"/>
      <c r="PKV291" s="376"/>
      <c r="PKW291" s="376"/>
      <c r="PKX291" s="376"/>
      <c r="PKY291" s="376"/>
      <c r="PKZ291" s="376"/>
      <c r="PLA291" s="377"/>
      <c r="PLB291" s="377"/>
      <c r="PLC291" s="376"/>
      <c r="PLD291" s="376"/>
      <c r="PLE291" s="377"/>
      <c r="PLF291" s="377"/>
      <c r="PLG291" s="376"/>
      <c r="PLH291" s="376"/>
      <c r="PLI291" s="376"/>
      <c r="PLJ291" s="376"/>
      <c r="PLK291" s="376"/>
      <c r="PLL291" s="370"/>
      <c r="PLM291" s="396"/>
      <c r="PLN291" s="376"/>
      <c r="PLO291" s="376"/>
      <c r="PLP291" s="376"/>
      <c r="PLQ291" s="376"/>
      <c r="PLR291" s="376"/>
      <c r="PLS291" s="376"/>
      <c r="PLT291" s="376"/>
      <c r="PLU291" s="375"/>
      <c r="PLV291" s="375"/>
      <c r="PLW291" s="375"/>
      <c r="PLX291" s="375"/>
      <c r="PLY291" s="375"/>
      <c r="PLZ291" s="375"/>
      <c r="PMA291" s="375"/>
      <c r="PMB291" s="375"/>
      <c r="PMC291" s="375"/>
      <c r="PMD291" s="375"/>
      <c r="PME291" s="375"/>
      <c r="PMF291" s="375"/>
      <c r="PMG291" s="375"/>
      <c r="PMH291" s="375"/>
      <c r="PMI291" s="375"/>
      <c r="PMJ291" s="375"/>
      <c r="PMK291" s="375"/>
      <c r="PML291" s="375"/>
      <c r="PMM291" s="375"/>
      <c r="PMN291" s="375"/>
      <c r="PMO291" s="375"/>
      <c r="PMP291" s="375"/>
      <c r="PMQ291" s="375"/>
      <c r="PMR291" s="375"/>
      <c r="PMS291" s="375"/>
      <c r="PMT291" s="375"/>
      <c r="PMU291" s="375"/>
      <c r="PMV291" s="375"/>
      <c r="PMW291" s="375"/>
      <c r="PMX291" s="375"/>
      <c r="PMY291" s="375"/>
      <c r="PMZ291" s="375"/>
      <c r="PNA291" s="375"/>
      <c r="PNB291" s="375"/>
      <c r="PNC291" s="375"/>
      <c r="PND291" s="375"/>
      <c r="PNE291" s="375"/>
      <c r="PNF291" s="375"/>
      <c r="PNG291" s="375"/>
      <c r="PNH291" s="375"/>
      <c r="PNI291" s="375"/>
      <c r="PNJ291" s="375"/>
      <c r="PNK291" s="375"/>
      <c r="PNL291" s="375"/>
      <c r="PNM291" s="376"/>
      <c r="PNN291" s="376"/>
      <c r="PNO291" s="376"/>
      <c r="PNP291" s="376"/>
      <c r="PNQ291" s="376"/>
      <c r="PNR291" s="376"/>
      <c r="PNS291" s="376"/>
      <c r="PNT291" s="376"/>
      <c r="PNU291" s="376"/>
      <c r="PNV291" s="376"/>
      <c r="PNW291" s="376"/>
      <c r="PNX291" s="376"/>
      <c r="PNY291" s="376"/>
      <c r="PNZ291" s="376"/>
      <c r="POA291" s="376"/>
      <c r="POB291" s="376"/>
      <c r="POC291" s="376"/>
      <c r="POD291" s="376"/>
      <c r="POE291" s="376"/>
      <c r="POF291" s="376"/>
      <c r="POG291" s="376"/>
      <c r="POH291" s="376"/>
      <c r="POI291" s="376"/>
      <c r="POJ291" s="376"/>
      <c r="POK291" s="377"/>
      <c r="POL291" s="377"/>
      <c r="POM291" s="377"/>
      <c r="PON291" s="377"/>
      <c r="POO291" s="377"/>
      <c r="POP291" s="376"/>
      <c r="POQ291" s="376"/>
      <c r="POR291" s="377"/>
      <c r="POS291" s="377"/>
      <c r="POT291" s="376"/>
      <c r="POU291" s="376"/>
      <c r="POV291" s="377"/>
      <c r="POW291" s="377"/>
      <c r="POX291" s="376"/>
      <c r="POY291" s="376"/>
      <c r="POZ291" s="376"/>
      <c r="PPA291" s="376"/>
      <c r="PPB291" s="376"/>
      <c r="PPC291" s="376"/>
      <c r="PPD291" s="376"/>
      <c r="PPE291" s="377"/>
      <c r="PPF291" s="377"/>
      <c r="PPG291" s="376"/>
      <c r="PPH291" s="376"/>
      <c r="PPI291" s="377"/>
      <c r="PPJ291" s="377"/>
      <c r="PPK291" s="376"/>
      <c r="PPL291" s="376"/>
      <c r="PPM291" s="376"/>
      <c r="PPN291" s="376"/>
      <c r="PPO291" s="376"/>
      <c r="PPP291" s="370"/>
      <c r="PPQ291" s="396"/>
      <c r="PPR291" s="376"/>
      <c r="PPS291" s="376"/>
      <c r="PPT291" s="376"/>
      <c r="PPU291" s="376"/>
      <c r="PPV291" s="376"/>
      <c r="PPW291" s="376"/>
      <c r="PPX291" s="376"/>
      <c r="PPY291" s="375"/>
      <c r="PPZ291" s="375"/>
      <c r="PQA291" s="375"/>
      <c r="PQB291" s="375"/>
      <c r="PQC291" s="375"/>
      <c r="PQD291" s="375"/>
      <c r="PQE291" s="375"/>
      <c r="PQF291" s="375"/>
      <c r="PQG291" s="375"/>
      <c r="PQH291" s="375"/>
      <c r="PQI291" s="375"/>
      <c r="PQJ291" s="375"/>
      <c r="PQK291" s="375"/>
      <c r="PQL291" s="375"/>
      <c r="PQM291" s="375"/>
      <c r="PQN291" s="375"/>
      <c r="PQO291" s="375"/>
      <c r="PQP291" s="375"/>
      <c r="PQQ291" s="375"/>
      <c r="PQR291" s="375"/>
      <c r="PQS291" s="375"/>
      <c r="PQT291" s="375"/>
      <c r="PQU291" s="375"/>
      <c r="PQV291" s="375"/>
      <c r="PQW291" s="375"/>
      <c r="PQX291" s="375"/>
      <c r="PQY291" s="375"/>
      <c r="PQZ291" s="375"/>
      <c r="PRA291" s="375"/>
      <c r="PRB291" s="375"/>
      <c r="PRC291" s="375"/>
      <c r="PRD291" s="375"/>
      <c r="PRE291" s="375"/>
      <c r="PRF291" s="375"/>
      <c r="PRG291" s="375"/>
      <c r="PRH291" s="375"/>
      <c r="PRI291" s="375"/>
      <c r="PRJ291" s="375"/>
      <c r="PRK291" s="375"/>
      <c r="PRL291" s="375"/>
      <c r="PRM291" s="375"/>
      <c r="PRN291" s="375"/>
      <c r="PRO291" s="375"/>
      <c r="PRP291" s="375"/>
      <c r="PRQ291" s="376"/>
      <c r="PRR291" s="376"/>
      <c r="PRS291" s="376"/>
      <c r="PRT291" s="376"/>
      <c r="PRU291" s="376"/>
      <c r="PRV291" s="376"/>
      <c r="PRW291" s="376"/>
      <c r="PRX291" s="376"/>
      <c r="PRY291" s="376"/>
      <c r="PRZ291" s="376"/>
      <c r="PSA291" s="376"/>
      <c r="PSB291" s="376"/>
      <c r="PSC291" s="376"/>
      <c r="PSD291" s="376"/>
      <c r="PSE291" s="376"/>
      <c r="PSF291" s="376"/>
      <c r="PSG291" s="376"/>
      <c r="PSH291" s="376"/>
      <c r="PSI291" s="376"/>
      <c r="PSJ291" s="376"/>
      <c r="PSK291" s="376"/>
      <c r="PSL291" s="376"/>
      <c r="PSM291" s="376"/>
      <c r="PSN291" s="376"/>
      <c r="PSO291" s="377"/>
      <c r="PSP291" s="377"/>
      <c r="PSQ291" s="377"/>
      <c r="PSR291" s="377"/>
      <c r="PSS291" s="377"/>
      <c r="PST291" s="376"/>
      <c r="PSU291" s="376"/>
      <c r="PSV291" s="377"/>
      <c r="PSW291" s="377"/>
      <c r="PSX291" s="376"/>
      <c r="PSY291" s="376"/>
      <c r="PSZ291" s="377"/>
      <c r="PTA291" s="377"/>
      <c r="PTB291" s="376"/>
      <c r="PTC291" s="376"/>
      <c r="PTD291" s="376"/>
      <c r="PTE291" s="376"/>
      <c r="PTF291" s="376"/>
      <c r="PTG291" s="376"/>
      <c r="PTH291" s="376"/>
      <c r="PTI291" s="377"/>
      <c r="PTJ291" s="377"/>
      <c r="PTK291" s="376"/>
      <c r="PTL291" s="376"/>
      <c r="PTM291" s="377"/>
      <c r="PTN291" s="377"/>
      <c r="PTO291" s="376"/>
      <c r="PTP291" s="376"/>
      <c r="PTQ291" s="376"/>
      <c r="PTR291" s="376"/>
      <c r="PTS291" s="376"/>
      <c r="PTT291" s="370"/>
      <c r="PTU291" s="396"/>
      <c r="PTV291" s="376"/>
      <c r="PTW291" s="376"/>
      <c r="PTX291" s="376"/>
      <c r="PTY291" s="376"/>
      <c r="PTZ291" s="376"/>
      <c r="PUA291" s="376"/>
      <c r="PUB291" s="376"/>
      <c r="PUC291" s="375"/>
      <c r="PUD291" s="375"/>
      <c r="PUE291" s="375"/>
      <c r="PUF291" s="375"/>
      <c r="PUG291" s="375"/>
      <c r="PUH291" s="375"/>
      <c r="PUI291" s="375"/>
      <c r="PUJ291" s="375"/>
      <c r="PUK291" s="375"/>
      <c r="PUL291" s="375"/>
      <c r="PUM291" s="375"/>
      <c r="PUN291" s="375"/>
      <c r="PUO291" s="375"/>
      <c r="PUP291" s="375"/>
      <c r="PUQ291" s="375"/>
      <c r="PUR291" s="375"/>
      <c r="PUS291" s="375"/>
      <c r="PUT291" s="375"/>
      <c r="PUU291" s="375"/>
      <c r="PUV291" s="375"/>
      <c r="PUW291" s="375"/>
      <c r="PUX291" s="375"/>
      <c r="PUY291" s="375"/>
      <c r="PUZ291" s="375"/>
      <c r="PVA291" s="375"/>
      <c r="PVB291" s="375"/>
      <c r="PVC291" s="375"/>
      <c r="PVD291" s="375"/>
      <c r="PVE291" s="375"/>
      <c r="PVF291" s="375"/>
      <c r="PVG291" s="375"/>
      <c r="PVH291" s="375"/>
      <c r="PVI291" s="375"/>
      <c r="PVJ291" s="375"/>
      <c r="PVK291" s="375"/>
      <c r="PVL291" s="375"/>
      <c r="PVM291" s="375"/>
      <c r="PVN291" s="375"/>
      <c r="PVO291" s="375"/>
      <c r="PVP291" s="375"/>
      <c r="PVQ291" s="375"/>
      <c r="PVR291" s="375"/>
      <c r="PVS291" s="375"/>
      <c r="PVT291" s="375"/>
      <c r="PVU291" s="376"/>
      <c r="PVV291" s="376"/>
      <c r="PVW291" s="376"/>
      <c r="PVX291" s="376"/>
      <c r="PVY291" s="376"/>
      <c r="PVZ291" s="376"/>
      <c r="PWA291" s="376"/>
      <c r="PWB291" s="376"/>
      <c r="PWC291" s="376"/>
      <c r="PWD291" s="376"/>
      <c r="PWE291" s="376"/>
      <c r="PWF291" s="376"/>
      <c r="PWG291" s="376"/>
      <c r="PWH291" s="376"/>
      <c r="PWI291" s="376"/>
      <c r="PWJ291" s="376"/>
      <c r="PWK291" s="376"/>
      <c r="PWL291" s="376"/>
      <c r="PWM291" s="376"/>
      <c r="PWN291" s="376"/>
      <c r="PWO291" s="376"/>
      <c r="PWP291" s="376"/>
      <c r="PWQ291" s="376"/>
      <c r="PWR291" s="376"/>
      <c r="PWS291" s="377"/>
      <c r="PWT291" s="377"/>
      <c r="PWU291" s="377"/>
      <c r="PWV291" s="377"/>
      <c r="PWW291" s="377"/>
      <c r="PWX291" s="376"/>
      <c r="PWY291" s="376"/>
      <c r="PWZ291" s="377"/>
      <c r="PXA291" s="377"/>
      <c r="PXB291" s="376"/>
      <c r="PXC291" s="376"/>
      <c r="PXD291" s="377"/>
      <c r="PXE291" s="377"/>
      <c r="PXF291" s="376"/>
      <c r="PXG291" s="376"/>
      <c r="PXH291" s="376"/>
      <c r="PXI291" s="376"/>
      <c r="PXJ291" s="376"/>
      <c r="PXK291" s="376"/>
      <c r="PXL291" s="376"/>
      <c r="PXM291" s="377"/>
      <c r="PXN291" s="377"/>
      <c r="PXO291" s="376"/>
      <c r="PXP291" s="376"/>
      <c r="PXQ291" s="377"/>
      <c r="PXR291" s="377"/>
      <c r="PXS291" s="376"/>
      <c r="PXT291" s="376"/>
      <c r="PXU291" s="376"/>
      <c r="PXV291" s="376"/>
      <c r="PXW291" s="376"/>
      <c r="PXX291" s="370"/>
      <c r="PXY291" s="396"/>
      <c r="PXZ291" s="376"/>
      <c r="PYA291" s="376"/>
      <c r="PYB291" s="376"/>
      <c r="PYC291" s="376"/>
      <c r="PYD291" s="376"/>
      <c r="PYE291" s="376"/>
      <c r="PYF291" s="376"/>
      <c r="PYG291" s="375"/>
      <c r="PYH291" s="375"/>
      <c r="PYI291" s="375"/>
      <c r="PYJ291" s="375"/>
      <c r="PYK291" s="375"/>
      <c r="PYL291" s="375"/>
      <c r="PYM291" s="375"/>
      <c r="PYN291" s="375"/>
      <c r="PYO291" s="375"/>
      <c r="PYP291" s="375"/>
      <c r="PYQ291" s="375"/>
      <c r="PYR291" s="375"/>
      <c r="PYS291" s="375"/>
      <c r="PYT291" s="375"/>
      <c r="PYU291" s="375"/>
      <c r="PYV291" s="375"/>
      <c r="PYW291" s="375"/>
      <c r="PYX291" s="375"/>
      <c r="PYY291" s="375"/>
      <c r="PYZ291" s="375"/>
      <c r="PZA291" s="375"/>
      <c r="PZB291" s="375"/>
      <c r="PZC291" s="375"/>
      <c r="PZD291" s="375"/>
      <c r="PZE291" s="375"/>
      <c r="PZF291" s="375"/>
      <c r="PZG291" s="375"/>
      <c r="PZH291" s="375"/>
      <c r="PZI291" s="375"/>
      <c r="PZJ291" s="375"/>
      <c r="PZK291" s="375"/>
      <c r="PZL291" s="375"/>
      <c r="PZM291" s="375"/>
      <c r="PZN291" s="375"/>
      <c r="PZO291" s="375"/>
      <c r="PZP291" s="375"/>
      <c r="PZQ291" s="375"/>
      <c r="PZR291" s="375"/>
      <c r="PZS291" s="375"/>
      <c r="PZT291" s="375"/>
      <c r="PZU291" s="375"/>
      <c r="PZV291" s="375"/>
      <c r="PZW291" s="375"/>
      <c r="PZX291" s="375"/>
      <c r="PZY291" s="376"/>
      <c r="PZZ291" s="376"/>
      <c r="QAA291" s="376"/>
      <c r="QAB291" s="376"/>
      <c r="QAC291" s="376"/>
      <c r="QAD291" s="376"/>
      <c r="QAE291" s="376"/>
      <c r="QAF291" s="376"/>
      <c r="QAG291" s="376"/>
      <c r="QAH291" s="376"/>
      <c r="QAI291" s="376"/>
      <c r="QAJ291" s="376"/>
      <c r="QAK291" s="376"/>
      <c r="QAL291" s="376"/>
      <c r="QAM291" s="376"/>
      <c r="QAN291" s="376"/>
      <c r="QAO291" s="376"/>
      <c r="QAP291" s="376"/>
      <c r="QAQ291" s="376"/>
      <c r="QAR291" s="376"/>
      <c r="QAS291" s="376"/>
      <c r="QAT291" s="376"/>
      <c r="QAU291" s="376"/>
      <c r="QAV291" s="376"/>
      <c r="QAW291" s="377"/>
      <c r="QAX291" s="377"/>
      <c r="QAY291" s="377"/>
      <c r="QAZ291" s="377"/>
      <c r="QBA291" s="377"/>
      <c r="QBB291" s="376"/>
      <c r="QBC291" s="376"/>
      <c r="QBD291" s="377"/>
      <c r="QBE291" s="377"/>
      <c r="QBF291" s="376"/>
      <c r="QBG291" s="376"/>
      <c r="QBH291" s="377"/>
      <c r="QBI291" s="377"/>
      <c r="QBJ291" s="376"/>
      <c r="QBK291" s="376"/>
      <c r="QBL291" s="376"/>
      <c r="QBM291" s="376"/>
      <c r="QBN291" s="376"/>
      <c r="QBO291" s="376"/>
      <c r="QBP291" s="376"/>
      <c r="QBQ291" s="377"/>
      <c r="QBR291" s="377"/>
      <c r="QBS291" s="376"/>
      <c r="QBT291" s="376"/>
      <c r="QBU291" s="377"/>
      <c r="QBV291" s="377"/>
      <c r="QBW291" s="376"/>
      <c r="QBX291" s="376"/>
      <c r="QBY291" s="376"/>
      <c r="QBZ291" s="376"/>
      <c r="QCA291" s="376"/>
      <c r="QCB291" s="370"/>
      <c r="QCC291" s="396"/>
      <c r="QCD291" s="376"/>
      <c r="QCE291" s="376"/>
      <c r="QCF291" s="376"/>
      <c r="QCG291" s="376"/>
      <c r="QCH291" s="376"/>
      <c r="QCI291" s="376"/>
      <c r="QCJ291" s="376"/>
      <c r="QCK291" s="375"/>
      <c r="QCL291" s="375"/>
      <c r="QCM291" s="375"/>
      <c r="QCN291" s="375"/>
      <c r="QCO291" s="375"/>
      <c r="QCP291" s="375"/>
      <c r="QCQ291" s="375"/>
      <c r="QCR291" s="375"/>
      <c r="QCS291" s="375"/>
      <c r="QCT291" s="375"/>
      <c r="QCU291" s="375"/>
      <c r="QCV291" s="375"/>
      <c r="QCW291" s="375"/>
      <c r="QCX291" s="375"/>
      <c r="QCY291" s="375"/>
      <c r="QCZ291" s="375"/>
      <c r="QDA291" s="375"/>
      <c r="QDB291" s="375"/>
      <c r="QDC291" s="375"/>
      <c r="QDD291" s="375"/>
      <c r="QDE291" s="375"/>
      <c r="QDF291" s="375"/>
      <c r="QDG291" s="375"/>
      <c r="QDH291" s="375"/>
      <c r="QDI291" s="375"/>
      <c r="QDJ291" s="375"/>
      <c r="QDK291" s="375"/>
      <c r="QDL291" s="375"/>
      <c r="QDM291" s="375"/>
      <c r="QDN291" s="375"/>
      <c r="QDO291" s="375"/>
      <c r="QDP291" s="375"/>
      <c r="QDQ291" s="375"/>
      <c r="QDR291" s="375"/>
      <c r="QDS291" s="375"/>
      <c r="QDT291" s="375"/>
      <c r="QDU291" s="375"/>
      <c r="QDV291" s="375"/>
      <c r="QDW291" s="375"/>
      <c r="QDX291" s="375"/>
      <c r="QDY291" s="375"/>
      <c r="QDZ291" s="375"/>
      <c r="QEA291" s="375"/>
      <c r="QEB291" s="375"/>
      <c r="QEC291" s="376"/>
      <c r="QED291" s="376"/>
      <c r="QEE291" s="376"/>
      <c r="QEF291" s="376"/>
      <c r="QEG291" s="376"/>
      <c r="QEH291" s="376"/>
      <c r="QEI291" s="376"/>
      <c r="QEJ291" s="376"/>
      <c r="QEK291" s="376"/>
      <c r="QEL291" s="376"/>
      <c r="QEM291" s="376"/>
      <c r="QEN291" s="376"/>
      <c r="QEO291" s="376"/>
      <c r="QEP291" s="376"/>
      <c r="QEQ291" s="376"/>
      <c r="QER291" s="376"/>
      <c r="QES291" s="376"/>
      <c r="QET291" s="376"/>
      <c r="QEU291" s="376"/>
      <c r="QEV291" s="376"/>
      <c r="QEW291" s="376"/>
      <c r="QEX291" s="376"/>
      <c r="QEY291" s="376"/>
      <c r="QEZ291" s="376"/>
      <c r="QFA291" s="377"/>
      <c r="QFB291" s="377"/>
      <c r="QFC291" s="377"/>
      <c r="QFD291" s="377"/>
      <c r="QFE291" s="377"/>
      <c r="QFF291" s="376"/>
      <c r="QFG291" s="376"/>
      <c r="QFH291" s="377"/>
      <c r="QFI291" s="377"/>
      <c r="QFJ291" s="376"/>
      <c r="QFK291" s="376"/>
      <c r="QFL291" s="377"/>
      <c r="QFM291" s="377"/>
      <c r="QFN291" s="376"/>
      <c r="QFO291" s="376"/>
      <c r="QFP291" s="376"/>
      <c r="QFQ291" s="376"/>
      <c r="QFR291" s="376"/>
      <c r="QFS291" s="376"/>
      <c r="QFT291" s="376"/>
      <c r="QFU291" s="377"/>
      <c r="QFV291" s="377"/>
      <c r="QFW291" s="376"/>
      <c r="QFX291" s="376"/>
      <c r="QFY291" s="377"/>
      <c r="QFZ291" s="377"/>
      <c r="QGA291" s="376"/>
      <c r="QGB291" s="376"/>
      <c r="QGC291" s="376"/>
      <c r="QGD291" s="376"/>
      <c r="QGE291" s="376"/>
      <c r="QGF291" s="370"/>
      <c r="QGG291" s="396"/>
      <c r="QGH291" s="376"/>
      <c r="QGI291" s="376"/>
      <c r="QGJ291" s="376"/>
      <c r="QGK291" s="376"/>
      <c r="QGL291" s="376"/>
      <c r="QGM291" s="376"/>
      <c r="QGN291" s="376"/>
      <c r="QGO291" s="375"/>
      <c r="QGP291" s="375"/>
      <c r="QGQ291" s="375"/>
      <c r="QGR291" s="375"/>
      <c r="QGS291" s="375"/>
      <c r="QGT291" s="375"/>
      <c r="QGU291" s="375"/>
      <c r="QGV291" s="375"/>
      <c r="QGW291" s="375"/>
      <c r="QGX291" s="375"/>
      <c r="QGY291" s="375"/>
      <c r="QGZ291" s="375"/>
      <c r="QHA291" s="375"/>
      <c r="QHB291" s="375"/>
      <c r="QHC291" s="375"/>
      <c r="QHD291" s="375"/>
      <c r="QHE291" s="375"/>
      <c r="QHF291" s="375"/>
      <c r="QHG291" s="375"/>
      <c r="QHH291" s="375"/>
      <c r="QHI291" s="375"/>
      <c r="QHJ291" s="375"/>
      <c r="QHK291" s="375"/>
      <c r="QHL291" s="375"/>
      <c r="QHM291" s="375"/>
      <c r="QHN291" s="375"/>
      <c r="QHO291" s="375"/>
      <c r="QHP291" s="375"/>
      <c r="QHQ291" s="375"/>
      <c r="QHR291" s="375"/>
      <c r="QHS291" s="375"/>
      <c r="QHT291" s="375"/>
      <c r="QHU291" s="375"/>
      <c r="QHV291" s="375"/>
      <c r="QHW291" s="375"/>
      <c r="QHX291" s="375"/>
      <c r="QHY291" s="375"/>
      <c r="QHZ291" s="375"/>
      <c r="QIA291" s="375"/>
      <c r="QIB291" s="375"/>
      <c r="QIC291" s="375"/>
      <c r="QID291" s="375"/>
      <c r="QIE291" s="375"/>
      <c r="QIF291" s="375"/>
      <c r="QIG291" s="376"/>
      <c r="QIH291" s="376"/>
      <c r="QII291" s="376"/>
      <c r="QIJ291" s="376"/>
      <c r="QIK291" s="376"/>
      <c r="QIL291" s="376"/>
      <c r="QIM291" s="376"/>
      <c r="QIN291" s="376"/>
      <c r="QIO291" s="376"/>
      <c r="QIP291" s="376"/>
      <c r="QIQ291" s="376"/>
      <c r="QIR291" s="376"/>
      <c r="QIS291" s="376"/>
      <c r="QIT291" s="376"/>
      <c r="QIU291" s="376"/>
      <c r="QIV291" s="376"/>
      <c r="QIW291" s="376"/>
      <c r="QIX291" s="376"/>
      <c r="QIY291" s="376"/>
      <c r="QIZ291" s="376"/>
      <c r="QJA291" s="376"/>
      <c r="QJB291" s="376"/>
      <c r="QJC291" s="376"/>
      <c r="QJD291" s="376"/>
      <c r="QJE291" s="377"/>
      <c r="QJF291" s="377"/>
      <c r="QJG291" s="377"/>
      <c r="QJH291" s="377"/>
      <c r="QJI291" s="377"/>
      <c r="QJJ291" s="376"/>
      <c r="QJK291" s="376"/>
      <c r="QJL291" s="377"/>
      <c r="QJM291" s="377"/>
      <c r="QJN291" s="376"/>
      <c r="QJO291" s="376"/>
      <c r="QJP291" s="377"/>
      <c r="QJQ291" s="377"/>
      <c r="QJR291" s="376"/>
      <c r="QJS291" s="376"/>
      <c r="QJT291" s="376"/>
      <c r="QJU291" s="376"/>
      <c r="QJV291" s="376"/>
      <c r="QJW291" s="376"/>
      <c r="QJX291" s="376"/>
      <c r="QJY291" s="377"/>
      <c r="QJZ291" s="377"/>
      <c r="QKA291" s="376"/>
      <c r="QKB291" s="376"/>
      <c r="QKC291" s="377"/>
      <c r="QKD291" s="377"/>
      <c r="QKE291" s="376"/>
      <c r="QKF291" s="376"/>
      <c r="QKG291" s="376"/>
      <c r="QKH291" s="376"/>
      <c r="QKI291" s="376"/>
      <c r="QKJ291" s="370"/>
      <c r="QKK291" s="396"/>
      <c r="QKL291" s="376"/>
      <c r="QKM291" s="376"/>
      <c r="QKN291" s="376"/>
      <c r="QKO291" s="376"/>
      <c r="QKP291" s="376"/>
      <c r="QKQ291" s="376"/>
      <c r="QKR291" s="376"/>
      <c r="QKS291" s="375"/>
      <c r="QKT291" s="375"/>
      <c r="QKU291" s="375"/>
      <c r="QKV291" s="375"/>
      <c r="QKW291" s="375"/>
      <c r="QKX291" s="375"/>
      <c r="QKY291" s="375"/>
      <c r="QKZ291" s="375"/>
      <c r="QLA291" s="375"/>
      <c r="QLB291" s="375"/>
      <c r="QLC291" s="375"/>
      <c r="QLD291" s="375"/>
      <c r="QLE291" s="375"/>
      <c r="QLF291" s="375"/>
      <c r="QLG291" s="375"/>
      <c r="QLH291" s="375"/>
      <c r="QLI291" s="375"/>
      <c r="QLJ291" s="375"/>
      <c r="QLK291" s="375"/>
      <c r="QLL291" s="375"/>
      <c r="QLM291" s="375"/>
      <c r="QLN291" s="375"/>
      <c r="QLO291" s="375"/>
      <c r="QLP291" s="375"/>
      <c r="QLQ291" s="375"/>
      <c r="QLR291" s="375"/>
      <c r="QLS291" s="375"/>
      <c r="QLT291" s="375"/>
      <c r="QLU291" s="375"/>
      <c r="QLV291" s="375"/>
      <c r="QLW291" s="375"/>
      <c r="QLX291" s="375"/>
      <c r="QLY291" s="375"/>
      <c r="QLZ291" s="375"/>
      <c r="QMA291" s="375"/>
      <c r="QMB291" s="375"/>
      <c r="QMC291" s="375"/>
      <c r="QMD291" s="375"/>
      <c r="QME291" s="375"/>
      <c r="QMF291" s="375"/>
      <c r="QMG291" s="375"/>
      <c r="QMH291" s="375"/>
      <c r="QMI291" s="375"/>
      <c r="QMJ291" s="375"/>
      <c r="QMK291" s="376"/>
      <c r="QML291" s="376"/>
      <c r="QMM291" s="376"/>
      <c r="QMN291" s="376"/>
      <c r="QMO291" s="376"/>
      <c r="QMP291" s="376"/>
      <c r="QMQ291" s="376"/>
      <c r="QMR291" s="376"/>
      <c r="QMS291" s="376"/>
      <c r="QMT291" s="376"/>
      <c r="QMU291" s="376"/>
      <c r="QMV291" s="376"/>
      <c r="QMW291" s="376"/>
      <c r="QMX291" s="376"/>
      <c r="QMY291" s="376"/>
      <c r="QMZ291" s="376"/>
      <c r="QNA291" s="376"/>
      <c r="QNB291" s="376"/>
      <c r="QNC291" s="376"/>
      <c r="QND291" s="376"/>
      <c r="QNE291" s="376"/>
      <c r="QNF291" s="376"/>
      <c r="QNG291" s="376"/>
      <c r="QNH291" s="376"/>
      <c r="QNI291" s="377"/>
      <c r="QNJ291" s="377"/>
      <c r="QNK291" s="377"/>
      <c r="QNL291" s="377"/>
      <c r="QNM291" s="377"/>
      <c r="QNN291" s="376"/>
      <c r="QNO291" s="376"/>
      <c r="QNP291" s="377"/>
      <c r="QNQ291" s="377"/>
      <c r="QNR291" s="376"/>
      <c r="QNS291" s="376"/>
      <c r="QNT291" s="377"/>
      <c r="QNU291" s="377"/>
      <c r="QNV291" s="376"/>
      <c r="QNW291" s="376"/>
      <c r="QNX291" s="376"/>
      <c r="QNY291" s="376"/>
      <c r="QNZ291" s="376"/>
      <c r="QOA291" s="376"/>
      <c r="QOB291" s="376"/>
      <c r="QOC291" s="377"/>
      <c r="QOD291" s="377"/>
      <c r="QOE291" s="376"/>
      <c r="QOF291" s="376"/>
      <c r="QOG291" s="377"/>
      <c r="QOH291" s="377"/>
      <c r="QOI291" s="376"/>
      <c r="QOJ291" s="376"/>
      <c r="QOK291" s="376"/>
      <c r="QOL291" s="376"/>
      <c r="QOM291" s="376"/>
      <c r="QON291" s="370"/>
      <c r="QOO291" s="396"/>
      <c r="QOP291" s="376"/>
      <c r="QOQ291" s="376"/>
      <c r="QOR291" s="376"/>
      <c r="QOS291" s="376"/>
      <c r="QOT291" s="376"/>
      <c r="QOU291" s="376"/>
      <c r="QOV291" s="376"/>
      <c r="QOW291" s="375"/>
      <c r="QOX291" s="375"/>
      <c r="QOY291" s="375"/>
      <c r="QOZ291" s="375"/>
      <c r="QPA291" s="375"/>
      <c r="QPB291" s="375"/>
      <c r="QPC291" s="375"/>
      <c r="QPD291" s="375"/>
      <c r="QPE291" s="375"/>
      <c r="QPF291" s="375"/>
      <c r="QPG291" s="375"/>
      <c r="QPH291" s="375"/>
      <c r="QPI291" s="375"/>
      <c r="QPJ291" s="375"/>
      <c r="QPK291" s="375"/>
      <c r="QPL291" s="375"/>
      <c r="QPM291" s="375"/>
      <c r="QPN291" s="375"/>
      <c r="QPO291" s="375"/>
      <c r="QPP291" s="375"/>
      <c r="QPQ291" s="375"/>
      <c r="QPR291" s="375"/>
      <c r="QPS291" s="375"/>
      <c r="QPT291" s="375"/>
      <c r="QPU291" s="375"/>
      <c r="QPV291" s="375"/>
      <c r="QPW291" s="375"/>
      <c r="QPX291" s="375"/>
      <c r="QPY291" s="375"/>
      <c r="QPZ291" s="375"/>
      <c r="QQA291" s="375"/>
      <c r="QQB291" s="375"/>
      <c r="QQC291" s="375"/>
      <c r="QQD291" s="375"/>
      <c r="QQE291" s="375"/>
      <c r="QQF291" s="375"/>
      <c r="QQG291" s="375"/>
      <c r="QQH291" s="375"/>
      <c r="QQI291" s="375"/>
      <c r="QQJ291" s="375"/>
      <c r="QQK291" s="375"/>
      <c r="QQL291" s="375"/>
      <c r="QQM291" s="375"/>
      <c r="QQN291" s="375"/>
      <c r="QQO291" s="376"/>
      <c r="QQP291" s="376"/>
      <c r="QQQ291" s="376"/>
      <c r="QQR291" s="376"/>
      <c r="QQS291" s="376"/>
      <c r="QQT291" s="376"/>
      <c r="QQU291" s="376"/>
      <c r="QQV291" s="376"/>
      <c r="QQW291" s="376"/>
      <c r="QQX291" s="376"/>
      <c r="QQY291" s="376"/>
      <c r="QQZ291" s="376"/>
      <c r="QRA291" s="376"/>
      <c r="QRB291" s="376"/>
      <c r="QRC291" s="376"/>
      <c r="QRD291" s="376"/>
      <c r="QRE291" s="376"/>
      <c r="QRF291" s="376"/>
      <c r="QRG291" s="376"/>
      <c r="QRH291" s="376"/>
      <c r="QRI291" s="376"/>
      <c r="QRJ291" s="376"/>
      <c r="QRK291" s="376"/>
      <c r="QRL291" s="376"/>
      <c r="QRM291" s="377"/>
      <c r="QRN291" s="377"/>
      <c r="QRO291" s="377"/>
      <c r="QRP291" s="377"/>
      <c r="QRQ291" s="377"/>
      <c r="QRR291" s="376"/>
      <c r="QRS291" s="376"/>
      <c r="QRT291" s="377"/>
      <c r="QRU291" s="377"/>
      <c r="QRV291" s="376"/>
      <c r="QRW291" s="376"/>
      <c r="QRX291" s="377"/>
      <c r="QRY291" s="377"/>
      <c r="QRZ291" s="376"/>
      <c r="QSA291" s="376"/>
      <c r="QSB291" s="376"/>
      <c r="QSC291" s="376"/>
      <c r="QSD291" s="376"/>
      <c r="QSE291" s="376"/>
      <c r="QSF291" s="376"/>
      <c r="QSG291" s="377"/>
      <c r="QSH291" s="377"/>
      <c r="QSI291" s="376"/>
      <c r="QSJ291" s="376"/>
      <c r="QSK291" s="377"/>
      <c r="QSL291" s="377"/>
      <c r="QSM291" s="376"/>
      <c r="QSN291" s="376"/>
      <c r="QSO291" s="376"/>
      <c r="QSP291" s="376"/>
      <c r="QSQ291" s="376"/>
      <c r="QSR291" s="370"/>
      <c r="QSS291" s="396"/>
      <c r="QST291" s="376"/>
      <c r="QSU291" s="376"/>
      <c r="QSV291" s="376"/>
      <c r="QSW291" s="376"/>
      <c r="QSX291" s="376"/>
      <c r="QSY291" s="376"/>
      <c r="QSZ291" s="376"/>
      <c r="QTA291" s="375"/>
      <c r="QTB291" s="375"/>
      <c r="QTC291" s="375"/>
      <c r="QTD291" s="375"/>
      <c r="QTE291" s="375"/>
      <c r="QTF291" s="375"/>
      <c r="QTG291" s="375"/>
      <c r="QTH291" s="375"/>
      <c r="QTI291" s="375"/>
      <c r="QTJ291" s="375"/>
      <c r="QTK291" s="375"/>
      <c r="QTL291" s="375"/>
      <c r="QTM291" s="375"/>
      <c r="QTN291" s="375"/>
      <c r="QTO291" s="375"/>
      <c r="QTP291" s="375"/>
      <c r="QTQ291" s="375"/>
      <c r="QTR291" s="375"/>
      <c r="QTS291" s="375"/>
      <c r="QTT291" s="375"/>
      <c r="QTU291" s="375"/>
      <c r="QTV291" s="375"/>
      <c r="QTW291" s="375"/>
      <c r="QTX291" s="375"/>
      <c r="QTY291" s="375"/>
      <c r="QTZ291" s="375"/>
      <c r="QUA291" s="375"/>
      <c r="QUB291" s="375"/>
      <c r="QUC291" s="375"/>
      <c r="QUD291" s="375"/>
      <c r="QUE291" s="375"/>
      <c r="QUF291" s="375"/>
      <c r="QUG291" s="375"/>
      <c r="QUH291" s="375"/>
      <c r="QUI291" s="375"/>
      <c r="QUJ291" s="375"/>
      <c r="QUK291" s="375"/>
      <c r="QUL291" s="375"/>
      <c r="QUM291" s="375"/>
      <c r="QUN291" s="375"/>
      <c r="QUO291" s="375"/>
      <c r="QUP291" s="375"/>
      <c r="QUQ291" s="375"/>
      <c r="QUR291" s="375"/>
      <c r="QUS291" s="376"/>
      <c r="QUT291" s="376"/>
      <c r="QUU291" s="376"/>
      <c r="QUV291" s="376"/>
      <c r="QUW291" s="376"/>
      <c r="QUX291" s="376"/>
      <c r="QUY291" s="376"/>
      <c r="QUZ291" s="376"/>
      <c r="QVA291" s="376"/>
      <c r="QVB291" s="376"/>
      <c r="QVC291" s="376"/>
      <c r="QVD291" s="376"/>
      <c r="QVE291" s="376"/>
      <c r="QVF291" s="376"/>
      <c r="QVG291" s="376"/>
      <c r="QVH291" s="376"/>
      <c r="QVI291" s="376"/>
      <c r="QVJ291" s="376"/>
      <c r="QVK291" s="376"/>
      <c r="QVL291" s="376"/>
      <c r="QVM291" s="376"/>
      <c r="QVN291" s="376"/>
      <c r="QVO291" s="376"/>
      <c r="QVP291" s="376"/>
      <c r="QVQ291" s="377"/>
      <c r="QVR291" s="377"/>
      <c r="QVS291" s="377"/>
      <c r="QVT291" s="377"/>
      <c r="QVU291" s="377"/>
      <c r="QVV291" s="376"/>
      <c r="QVW291" s="376"/>
      <c r="QVX291" s="377"/>
      <c r="QVY291" s="377"/>
      <c r="QVZ291" s="376"/>
      <c r="QWA291" s="376"/>
      <c r="QWB291" s="377"/>
      <c r="QWC291" s="377"/>
      <c r="QWD291" s="376"/>
      <c r="QWE291" s="376"/>
      <c r="QWF291" s="376"/>
      <c r="QWG291" s="376"/>
      <c r="QWH291" s="376"/>
      <c r="QWI291" s="376"/>
      <c r="QWJ291" s="376"/>
      <c r="QWK291" s="377"/>
      <c r="QWL291" s="377"/>
      <c r="QWM291" s="376"/>
      <c r="QWN291" s="376"/>
      <c r="QWO291" s="377"/>
      <c r="QWP291" s="377"/>
      <c r="QWQ291" s="376"/>
      <c r="QWR291" s="376"/>
      <c r="QWS291" s="376"/>
      <c r="QWT291" s="376"/>
      <c r="QWU291" s="376"/>
      <c r="QWV291" s="370"/>
      <c r="QWW291" s="396"/>
      <c r="QWX291" s="376"/>
      <c r="QWY291" s="376"/>
      <c r="QWZ291" s="376"/>
      <c r="QXA291" s="376"/>
      <c r="QXB291" s="376"/>
      <c r="QXC291" s="376"/>
      <c r="QXD291" s="376"/>
      <c r="QXE291" s="375"/>
      <c r="QXF291" s="375"/>
      <c r="QXG291" s="375"/>
      <c r="QXH291" s="375"/>
      <c r="QXI291" s="375"/>
      <c r="QXJ291" s="375"/>
      <c r="QXK291" s="375"/>
      <c r="QXL291" s="375"/>
      <c r="QXM291" s="375"/>
      <c r="QXN291" s="375"/>
      <c r="QXO291" s="375"/>
      <c r="QXP291" s="375"/>
      <c r="QXQ291" s="375"/>
      <c r="QXR291" s="375"/>
      <c r="QXS291" s="375"/>
      <c r="QXT291" s="375"/>
      <c r="QXU291" s="375"/>
      <c r="QXV291" s="375"/>
      <c r="QXW291" s="375"/>
      <c r="QXX291" s="375"/>
      <c r="QXY291" s="375"/>
      <c r="QXZ291" s="375"/>
      <c r="QYA291" s="375"/>
      <c r="QYB291" s="375"/>
      <c r="QYC291" s="375"/>
      <c r="QYD291" s="375"/>
      <c r="QYE291" s="375"/>
      <c r="QYF291" s="375"/>
      <c r="QYG291" s="375"/>
      <c r="QYH291" s="375"/>
      <c r="QYI291" s="375"/>
      <c r="QYJ291" s="375"/>
      <c r="QYK291" s="375"/>
      <c r="QYL291" s="375"/>
      <c r="QYM291" s="375"/>
      <c r="QYN291" s="375"/>
      <c r="QYO291" s="375"/>
      <c r="QYP291" s="375"/>
      <c r="QYQ291" s="375"/>
      <c r="QYR291" s="375"/>
      <c r="QYS291" s="375"/>
      <c r="QYT291" s="375"/>
      <c r="QYU291" s="375"/>
      <c r="QYV291" s="375"/>
      <c r="QYW291" s="376"/>
      <c r="QYX291" s="376"/>
      <c r="QYY291" s="376"/>
      <c r="QYZ291" s="376"/>
      <c r="QZA291" s="376"/>
      <c r="QZB291" s="376"/>
      <c r="QZC291" s="376"/>
      <c r="QZD291" s="376"/>
      <c r="QZE291" s="376"/>
      <c r="QZF291" s="376"/>
      <c r="QZG291" s="376"/>
      <c r="QZH291" s="376"/>
      <c r="QZI291" s="376"/>
      <c r="QZJ291" s="376"/>
      <c r="QZK291" s="376"/>
      <c r="QZL291" s="376"/>
      <c r="QZM291" s="376"/>
      <c r="QZN291" s="376"/>
      <c r="QZO291" s="376"/>
      <c r="QZP291" s="376"/>
      <c r="QZQ291" s="376"/>
      <c r="QZR291" s="376"/>
      <c r="QZS291" s="376"/>
      <c r="QZT291" s="376"/>
      <c r="QZU291" s="377"/>
      <c r="QZV291" s="377"/>
      <c r="QZW291" s="377"/>
      <c r="QZX291" s="377"/>
      <c r="QZY291" s="377"/>
      <c r="QZZ291" s="376"/>
      <c r="RAA291" s="376"/>
      <c r="RAB291" s="377"/>
      <c r="RAC291" s="377"/>
      <c r="RAD291" s="376"/>
      <c r="RAE291" s="376"/>
      <c r="RAF291" s="377"/>
      <c r="RAG291" s="377"/>
      <c r="RAH291" s="376"/>
      <c r="RAI291" s="376"/>
      <c r="RAJ291" s="376"/>
      <c r="RAK291" s="376"/>
      <c r="RAL291" s="376"/>
      <c r="RAM291" s="376"/>
      <c r="RAN291" s="376"/>
      <c r="RAO291" s="377"/>
      <c r="RAP291" s="377"/>
      <c r="RAQ291" s="376"/>
      <c r="RAR291" s="376"/>
      <c r="RAS291" s="377"/>
      <c r="RAT291" s="377"/>
      <c r="RAU291" s="376"/>
      <c r="RAV291" s="376"/>
      <c r="RAW291" s="376"/>
      <c r="RAX291" s="376"/>
      <c r="RAY291" s="376"/>
      <c r="RAZ291" s="370"/>
      <c r="RBA291" s="396"/>
      <c r="RBB291" s="376"/>
      <c r="RBC291" s="376"/>
      <c r="RBD291" s="376"/>
      <c r="RBE291" s="376"/>
      <c r="RBF291" s="376"/>
      <c r="RBG291" s="376"/>
      <c r="RBH291" s="376"/>
      <c r="RBI291" s="375"/>
      <c r="RBJ291" s="375"/>
      <c r="RBK291" s="375"/>
      <c r="RBL291" s="375"/>
      <c r="RBM291" s="375"/>
      <c r="RBN291" s="375"/>
      <c r="RBO291" s="375"/>
      <c r="RBP291" s="375"/>
      <c r="RBQ291" s="375"/>
      <c r="RBR291" s="375"/>
      <c r="RBS291" s="375"/>
      <c r="RBT291" s="375"/>
      <c r="RBU291" s="375"/>
      <c r="RBV291" s="375"/>
      <c r="RBW291" s="375"/>
      <c r="RBX291" s="375"/>
      <c r="RBY291" s="375"/>
      <c r="RBZ291" s="375"/>
      <c r="RCA291" s="375"/>
      <c r="RCB291" s="375"/>
      <c r="RCC291" s="375"/>
      <c r="RCD291" s="375"/>
      <c r="RCE291" s="375"/>
      <c r="RCF291" s="375"/>
      <c r="RCG291" s="375"/>
      <c r="RCH291" s="375"/>
      <c r="RCI291" s="375"/>
      <c r="RCJ291" s="375"/>
      <c r="RCK291" s="375"/>
      <c r="RCL291" s="375"/>
      <c r="RCM291" s="375"/>
      <c r="RCN291" s="375"/>
      <c r="RCO291" s="375"/>
      <c r="RCP291" s="375"/>
      <c r="RCQ291" s="375"/>
      <c r="RCR291" s="375"/>
      <c r="RCS291" s="375"/>
      <c r="RCT291" s="375"/>
      <c r="RCU291" s="375"/>
      <c r="RCV291" s="375"/>
      <c r="RCW291" s="375"/>
      <c r="RCX291" s="375"/>
      <c r="RCY291" s="375"/>
      <c r="RCZ291" s="375"/>
      <c r="RDA291" s="376"/>
      <c r="RDB291" s="376"/>
      <c r="RDC291" s="376"/>
      <c r="RDD291" s="376"/>
      <c r="RDE291" s="376"/>
      <c r="RDF291" s="376"/>
      <c r="RDG291" s="376"/>
      <c r="RDH291" s="376"/>
      <c r="RDI291" s="376"/>
      <c r="RDJ291" s="376"/>
      <c r="RDK291" s="376"/>
      <c r="RDL291" s="376"/>
      <c r="RDM291" s="376"/>
      <c r="RDN291" s="376"/>
      <c r="RDO291" s="376"/>
      <c r="RDP291" s="376"/>
      <c r="RDQ291" s="376"/>
      <c r="RDR291" s="376"/>
      <c r="RDS291" s="376"/>
      <c r="RDT291" s="376"/>
      <c r="RDU291" s="376"/>
      <c r="RDV291" s="376"/>
      <c r="RDW291" s="376"/>
    </row>
    <row r="292" spans="1:12295" s="921" customFormat="1" ht="106.5" customHeight="1" x14ac:dyDescent="0.25">
      <c r="B292" s="922"/>
      <c r="C292" s="119" t="s">
        <v>397</v>
      </c>
      <c r="D292" s="109">
        <f>H292</f>
        <v>278186.09600000002</v>
      </c>
      <c r="E292" s="920"/>
      <c r="F292" s="920"/>
      <c r="G292" s="920"/>
      <c r="H292" s="109">
        <f>278186.096</f>
        <v>278186.09600000002</v>
      </c>
      <c r="I292" s="920"/>
      <c r="J292" s="920"/>
      <c r="K292" s="109">
        <f>S292</f>
        <v>278186.09600000002</v>
      </c>
      <c r="L292" s="740">
        <f t="shared" si="823"/>
        <v>1</v>
      </c>
      <c r="M292" s="922"/>
      <c r="N292" s="920"/>
      <c r="O292" s="920"/>
      <c r="P292" s="920"/>
      <c r="Q292" s="920"/>
      <c r="R292" s="920"/>
      <c r="S292" s="109">
        <f>278186.096</f>
        <v>278186.09600000002</v>
      </c>
      <c r="T292" s="740">
        <f t="shared" si="880"/>
        <v>1</v>
      </c>
      <c r="U292" s="920"/>
      <c r="V292" s="31"/>
      <c r="W292" s="920"/>
      <c r="X292" s="923"/>
      <c r="Y292" s="923"/>
      <c r="Z292" s="920"/>
      <c r="AA292" s="920"/>
      <c r="AB292" s="920"/>
      <c r="AC292" s="920"/>
      <c r="AD292" s="920"/>
      <c r="AE292" s="109">
        <f>AM292</f>
        <v>258310.02726</v>
      </c>
      <c r="AF292" s="740">
        <f t="shared" si="824"/>
        <v>0.92855117841691115</v>
      </c>
      <c r="AG292" s="922"/>
      <c r="AH292" s="740"/>
      <c r="AI292" s="920"/>
      <c r="AJ292" s="920"/>
      <c r="AK292" s="920"/>
      <c r="AL292" s="920"/>
      <c r="AM292" s="109">
        <f>'[8]2025'!$AM$292</f>
        <v>258310.02726</v>
      </c>
      <c r="AN292" s="740">
        <f t="shared" si="881"/>
        <v>0.92855117841691115</v>
      </c>
      <c r="AO292" s="920"/>
      <c r="AP292" s="920"/>
      <c r="AQ292" s="920"/>
      <c r="AR292" s="109">
        <f>AZ292</f>
        <v>278186.09600000002</v>
      </c>
      <c r="AS292" s="740">
        <f t="shared" si="825"/>
        <v>1</v>
      </c>
      <c r="AT292" s="922"/>
      <c r="AU292" s="740"/>
      <c r="AV292" s="920"/>
      <c r="AW292" s="740"/>
      <c r="AX292" s="922"/>
      <c r="AY292" s="740">
        <f t="shared" si="875"/>
        <v>0</v>
      </c>
      <c r="AZ292" s="109">
        <f>'[9]2025_2027'!$AZ$285</f>
        <v>278186.09600000002</v>
      </c>
      <c r="BA292" s="740">
        <f t="shared" si="878"/>
        <v>1</v>
      </c>
      <c r="BB292" s="920"/>
      <c r="BC292" s="920"/>
      <c r="BD292" s="923"/>
      <c r="BE292" s="920"/>
      <c r="BF292" s="920"/>
      <c r="BG292" s="920"/>
      <c r="BH292" s="920"/>
      <c r="BI292" s="920"/>
      <c r="BJ292" s="920"/>
      <c r="BK292" s="920"/>
      <c r="BL292" s="920"/>
      <c r="BM292" s="920"/>
      <c r="BN292" s="920"/>
      <c r="BO292" s="920"/>
      <c r="BP292" s="920"/>
      <c r="BQ292" s="920"/>
      <c r="BR292" s="920"/>
      <c r="BS292" s="923"/>
      <c r="BT292" s="920"/>
      <c r="BU292" s="920"/>
      <c r="BV292" s="920"/>
      <c r="BW292" s="920"/>
      <c r="BX292" s="920"/>
      <c r="BY292" s="920"/>
      <c r="BZ292" s="920"/>
      <c r="CE292" s="740"/>
    </row>
    <row r="293" spans="1:12295" s="147" customFormat="1" ht="47.25" customHeight="1" x14ac:dyDescent="0.3">
      <c r="B293" s="1092" t="s">
        <v>355</v>
      </c>
      <c r="C293" s="1093"/>
      <c r="D293" s="842">
        <f>E293+H293+I293+G293</f>
        <v>10676717.654829999</v>
      </c>
      <c r="E293" s="842">
        <f>E294+E295+E306</f>
        <v>6282866.0233799992</v>
      </c>
      <c r="F293" s="842">
        <f t="shared" ref="F293:I293" si="887">F294+F295+F306</f>
        <v>0</v>
      </c>
      <c r="G293" s="842">
        <f t="shared" si="887"/>
        <v>4115665.5354499999</v>
      </c>
      <c r="H293" s="842">
        <f t="shared" si="887"/>
        <v>278186.09600000002</v>
      </c>
      <c r="I293" s="842">
        <f t="shared" si="887"/>
        <v>0</v>
      </c>
      <c r="J293" s="842">
        <f>K293-D293</f>
        <v>0</v>
      </c>
      <c r="K293" s="842">
        <f>M293+S293+U293+Q293</f>
        <v>10676717.654829999</v>
      </c>
      <c r="L293" s="695">
        <f t="shared" si="823"/>
        <v>1</v>
      </c>
      <c r="M293" s="842">
        <f>M294+M295+M306</f>
        <v>6282866.0233799992</v>
      </c>
      <c r="N293" s="695">
        <f>M293/E293</f>
        <v>1</v>
      </c>
      <c r="O293" s="675"/>
      <c r="P293" s="683"/>
      <c r="Q293" s="842">
        <f t="shared" ref="Q293" si="888">Q294+Q295+Q306</f>
        <v>4115665.5354499999</v>
      </c>
      <c r="R293" s="695">
        <f>Q293/G293</f>
        <v>1</v>
      </c>
      <c r="S293" s="675">
        <f>S288</f>
        <v>278186.09600000002</v>
      </c>
      <c r="T293" s="695">
        <f t="shared" si="880"/>
        <v>1</v>
      </c>
      <c r="U293" s="675">
        <f t="shared" ref="U293" si="889">U294+U295+U306</f>
        <v>0</v>
      </c>
      <c r="V293" s="675" t="e">
        <f t="shared" ref="V293" si="890">W293+X293+Y293</f>
        <v>#REF!</v>
      </c>
      <c r="W293" s="675" t="e">
        <f>W294+W295</f>
        <v>#REF!</v>
      </c>
      <c r="X293" s="297"/>
      <c r="Y293" s="297"/>
      <c r="Z293" s="675" t="e">
        <f>AA293+AB293</f>
        <v>#REF!</v>
      </c>
      <c r="AA293" s="675" t="e">
        <f>AA294+AA295</f>
        <v>#REF!</v>
      </c>
      <c r="AB293" s="675">
        <f t="shared" si="873"/>
        <v>278186.09600000002</v>
      </c>
      <c r="AC293" s="675"/>
      <c r="AD293" s="683"/>
      <c r="AE293" s="842">
        <f>AG293+AM293+AO293+AK293</f>
        <v>10369880.8785</v>
      </c>
      <c r="AF293" s="695">
        <f t="shared" si="824"/>
        <v>0.97126113228336697</v>
      </c>
      <c r="AG293" s="842">
        <f>AG294+AG295+AG306</f>
        <v>6279507.3048399994</v>
      </c>
      <c r="AH293" s="695">
        <f>AG293/E293</f>
        <v>0.99946541617670959</v>
      </c>
      <c r="AI293" s="675"/>
      <c r="AJ293" s="683"/>
      <c r="AK293" s="842">
        <f t="shared" ref="AK293" si="891">AK294+AK295+AK306</f>
        <v>3832063.5463999994</v>
      </c>
      <c r="AL293" s="695">
        <f>AK293/G293</f>
        <v>0.93109207086746615</v>
      </c>
      <c r="AM293" s="675">
        <f t="shared" ref="AM293" si="892">AM294+AM295</f>
        <v>258310.02726</v>
      </c>
      <c r="AN293" s="695">
        <f t="shared" si="881"/>
        <v>2.4193767748756017E-2</v>
      </c>
      <c r="AO293" s="675">
        <f t="shared" ref="AO293" si="893">AO294+AO295</f>
        <v>0</v>
      </c>
      <c r="AP293" s="675">
        <f>AP294+AP295+AP306+AP288</f>
        <v>306824.22769000055</v>
      </c>
      <c r="AQ293" s="683"/>
      <c r="AR293" s="842">
        <f>AT293+AZ293+BB293+AX293</f>
        <v>10676717.654829999</v>
      </c>
      <c r="AS293" s="695">
        <f t="shared" si="825"/>
        <v>1</v>
      </c>
      <c r="AT293" s="842">
        <f>AT294+AT295+AT306</f>
        <v>6282866.0233799992</v>
      </c>
      <c r="AU293" s="695">
        <f>AT293/E293</f>
        <v>1</v>
      </c>
      <c r="AV293" s="675"/>
      <c r="AW293" s="695">
        <v>0</v>
      </c>
      <c r="AX293" s="842">
        <f>AX294+AX295+AX306</f>
        <v>4115665.5354500003</v>
      </c>
      <c r="AY293" s="695">
        <f>AX293/G293</f>
        <v>1.0000000000000002</v>
      </c>
      <c r="AZ293" s="675">
        <f>AZ291</f>
        <v>278186.09600000002</v>
      </c>
      <c r="BA293" s="740">
        <f t="shared" si="878"/>
        <v>1</v>
      </c>
      <c r="BB293" s="675"/>
      <c r="BC293" s="675"/>
      <c r="BD293" s="297"/>
      <c r="BE293" s="675" t="e">
        <f>BF293+BH293+BI293+BG293</f>
        <v>#REF!</v>
      </c>
      <c r="BF293" s="675" t="e">
        <f>BF294+BF295</f>
        <v>#REF!</v>
      </c>
      <c r="BG293" s="675">
        <f t="shared" ref="BG293:BI293" si="894">BG294+BG295</f>
        <v>0</v>
      </c>
      <c r="BH293" s="675" t="e">
        <f t="shared" si="894"/>
        <v>#REF!</v>
      </c>
      <c r="BI293" s="675" t="e">
        <f t="shared" si="894"/>
        <v>#REF!</v>
      </c>
      <c r="BJ293" s="675">
        <f>BJ294+BJ295+BJ306</f>
        <v>8459712.8792899996</v>
      </c>
      <c r="BK293" s="675">
        <f>BL293+BN293+BO293+BM293</f>
        <v>17247613.564100001</v>
      </c>
      <c r="BL293" s="675">
        <f>BL294+BL295+BL306</f>
        <v>0</v>
      </c>
      <c r="BM293" s="675">
        <f>BM294+BM295+BM306</f>
        <v>0</v>
      </c>
      <c r="BN293" s="675">
        <f>BN294+BN295+BN306</f>
        <v>14123397.564100001</v>
      </c>
      <c r="BO293" s="675">
        <f>BO294+BO295</f>
        <v>3124216</v>
      </c>
      <c r="BP293" s="675"/>
      <c r="BQ293" s="675">
        <f>BQ294+BQ295+BQ306</f>
        <v>8544440.4212400001</v>
      </c>
      <c r="BR293" s="675"/>
      <c r="BS293" s="297"/>
      <c r="BT293" s="675">
        <f>BU293-BN293</f>
        <v>278186.09599999897</v>
      </c>
      <c r="BU293" s="675">
        <f>BU294+BU295+BU306</f>
        <v>14401583.6601</v>
      </c>
      <c r="BV293" s="675">
        <f>BV294+BV295+BV306</f>
        <v>5578957.14286</v>
      </c>
      <c r="BW293" s="675"/>
      <c r="BX293" s="675">
        <f>BX294+BX295+BX306</f>
        <v>8544440.4212400001</v>
      </c>
      <c r="BY293" s="675">
        <f>BY291</f>
        <v>278186.09600000002</v>
      </c>
      <c r="BZ293" s="675">
        <f t="shared" ref="BZ293" si="895">BZ294+BZ295</f>
        <v>0</v>
      </c>
      <c r="CE293" s="695"/>
    </row>
    <row r="294" spans="1:12295" s="463" customFormat="1" ht="39" customHeight="1" x14ac:dyDescent="0.25">
      <c r="B294" s="201"/>
      <c r="C294" s="101" t="s">
        <v>32</v>
      </c>
      <c r="D294" s="176">
        <f t="shared" ref="D294:D295" si="896">E294+H294+I294+G294</f>
        <v>5207584.5</v>
      </c>
      <c r="E294" s="176">
        <f>E279</f>
        <v>2841629.3449499998</v>
      </c>
      <c r="F294" s="176">
        <f t="shared" ref="F294:I294" si="897">F279</f>
        <v>0</v>
      </c>
      <c r="G294" s="176">
        <f t="shared" si="897"/>
        <v>2365955.1550500002</v>
      </c>
      <c r="H294" s="176">
        <f t="shared" si="897"/>
        <v>0</v>
      </c>
      <c r="I294" s="176">
        <f t="shared" si="897"/>
        <v>0</v>
      </c>
      <c r="J294" s="176">
        <f>J66</f>
        <v>0</v>
      </c>
      <c r="K294" s="176">
        <f t="shared" ref="K294:K295" si="898">M294+S294+U294+Q294</f>
        <v>5207584.5</v>
      </c>
      <c r="L294" s="730">
        <f t="shared" si="823"/>
        <v>1</v>
      </c>
      <c r="M294" s="176">
        <f>M279</f>
        <v>2841629.3449499998</v>
      </c>
      <c r="N294" s="730">
        <f>M294/E294</f>
        <v>1</v>
      </c>
      <c r="O294" s="752"/>
      <c r="P294" s="752"/>
      <c r="Q294" s="176">
        <f t="shared" ref="Q294" si="899">Q279</f>
        <v>2365955.1550500002</v>
      </c>
      <c r="R294" s="730">
        <f>Q294/G294</f>
        <v>1</v>
      </c>
      <c r="S294" s="752">
        <f>S66</f>
        <v>0</v>
      </c>
      <c r="T294" s="730">
        <v>0</v>
      </c>
      <c r="U294" s="752">
        <f t="shared" ref="U294:AC294" si="900">U66</f>
        <v>0</v>
      </c>
      <c r="V294" s="752">
        <f t="shared" si="900"/>
        <v>2530090.7000000002</v>
      </c>
      <c r="W294" s="752">
        <f t="shared" si="900"/>
        <v>2530090.7000000002</v>
      </c>
      <c r="X294" s="752">
        <f t="shared" si="900"/>
        <v>0</v>
      </c>
      <c r="Y294" s="752">
        <f t="shared" si="900"/>
        <v>0</v>
      </c>
      <c r="Z294" s="752" t="e">
        <f t="shared" si="900"/>
        <v>#REF!</v>
      </c>
      <c r="AA294" s="752" t="e">
        <f t="shared" si="900"/>
        <v>#REF!</v>
      </c>
      <c r="AB294" s="752">
        <f t="shared" si="900"/>
        <v>0</v>
      </c>
      <c r="AC294" s="752">
        <f t="shared" si="900"/>
        <v>0</v>
      </c>
      <c r="AD294" s="752"/>
      <c r="AE294" s="176">
        <f t="shared" ref="AE294" si="901">AG294+AM294+AO294+AK294</f>
        <v>5048485.0510699991</v>
      </c>
      <c r="AF294" s="730">
        <f t="shared" si="824"/>
        <v>0.96944851323487868</v>
      </c>
      <c r="AG294" s="176">
        <f>AG279</f>
        <v>2841629.3449499998</v>
      </c>
      <c r="AH294" s="695">
        <f t="shared" ref="AH294:AH295" si="902">AG294/E294</f>
        <v>1</v>
      </c>
      <c r="AI294" s="752"/>
      <c r="AJ294" s="752"/>
      <c r="AK294" s="176">
        <f>AK279</f>
        <v>2206855.7061199998</v>
      </c>
      <c r="AL294" s="730">
        <f t="shared" ref="AL294:AL295" si="903">AK294/D294</f>
        <v>0.42377722456927963</v>
      </c>
      <c r="AM294" s="752">
        <f>AM66</f>
        <v>0</v>
      </c>
      <c r="AN294" s="730">
        <f t="shared" si="881"/>
        <v>0</v>
      </c>
      <c r="AO294" s="752">
        <f>AO66</f>
        <v>0</v>
      </c>
      <c r="AP294" s="752">
        <f>AP66</f>
        <v>159099.44893000042</v>
      </c>
      <c r="AQ294" s="752"/>
      <c r="AR294" s="176">
        <f t="shared" ref="AR294:AR295" si="904">AT294+AZ294+BB294+AX294</f>
        <v>5207584.5</v>
      </c>
      <c r="AS294" s="730">
        <f t="shared" si="825"/>
        <v>1</v>
      </c>
      <c r="AT294" s="176">
        <f>AT279</f>
        <v>2841629.3449499998</v>
      </c>
      <c r="AU294" s="730">
        <f t="shared" ref="AU294:AU295" si="905">AT294/E294</f>
        <v>1</v>
      </c>
      <c r="AV294" s="752"/>
      <c r="AW294" s="730">
        <v>0</v>
      </c>
      <c r="AX294" s="176">
        <f>AX66</f>
        <v>2365955.1550500002</v>
      </c>
      <c r="AY294" s="730">
        <f t="shared" ref="AY294:AY295" si="906">AX294/G294</f>
        <v>1</v>
      </c>
      <c r="AZ294" s="752"/>
      <c r="BA294" s="740" t="e">
        <f t="shared" si="878"/>
        <v>#DIV/0!</v>
      </c>
      <c r="BB294" s="752"/>
      <c r="BC294" s="752"/>
      <c r="BD294" s="752"/>
      <c r="BE294" s="752">
        <f t="shared" ref="BE294:BE295" si="907">BF294+BH294+BI294+BG294</f>
        <v>0</v>
      </c>
      <c r="BF294" s="752">
        <f>BF66</f>
        <v>0</v>
      </c>
      <c r="BG294" s="752">
        <f>BG66</f>
        <v>0</v>
      </c>
      <c r="BH294" s="752">
        <f>BH66</f>
        <v>0</v>
      </c>
      <c r="BI294" s="752">
        <f>BI66</f>
        <v>0</v>
      </c>
      <c r="BJ294" s="752">
        <f t="shared" si="868"/>
        <v>0</v>
      </c>
      <c r="BK294" s="752">
        <f>BK66+BK226</f>
        <v>0</v>
      </c>
      <c r="BL294" s="752"/>
      <c r="BM294" s="752"/>
      <c r="BN294" s="752">
        <f>BO294+BQ294</f>
        <v>7642691.2999999998</v>
      </c>
      <c r="BO294" s="752">
        <f>BO66</f>
        <v>3124216</v>
      </c>
      <c r="BP294" s="752"/>
      <c r="BQ294" s="752">
        <f>BQ208</f>
        <v>4518475.3</v>
      </c>
      <c r="BR294" s="752"/>
      <c r="BS294" s="752"/>
      <c r="BT294" s="752">
        <f>BT66</f>
        <v>0</v>
      </c>
      <c r="BU294" s="752">
        <f t="shared" ref="BU294:BU295" si="908">BV294+BY294+BZ294+BX294</f>
        <v>7642691.2999999998</v>
      </c>
      <c r="BV294" s="752">
        <f>BV66</f>
        <v>3124216</v>
      </c>
      <c r="BW294" s="752"/>
      <c r="BX294" s="752">
        <f>BX66</f>
        <v>4518475.3</v>
      </c>
      <c r="BY294" s="613">
        <f>BY66</f>
        <v>0</v>
      </c>
      <c r="BZ294" s="752">
        <f>BZ66</f>
        <v>0</v>
      </c>
      <c r="CE294" s="730"/>
    </row>
    <row r="295" spans="1:12295" s="50" customFormat="1" ht="42.75" customHeight="1" x14ac:dyDescent="0.25">
      <c r="B295" s="200"/>
      <c r="C295" s="97" t="s">
        <v>31</v>
      </c>
      <c r="D295" s="166">
        <f t="shared" si="896"/>
        <v>2665049.1932800002</v>
      </c>
      <c r="E295" s="166">
        <f>E281+E283+E289</f>
        <v>1911128.5696100001</v>
      </c>
      <c r="F295" s="166">
        <f t="shared" ref="F295:I295" si="909">F281+F283+F289</f>
        <v>0</v>
      </c>
      <c r="G295" s="166">
        <f t="shared" si="909"/>
        <v>475734.52766999998</v>
      </c>
      <c r="H295" s="166">
        <f t="shared" si="909"/>
        <v>278186.09600000002</v>
      </c>
      <c r="I295" s="166">
        <f t="shared" si="909"/>
        <v>0</v>
      </c>
      <c r="J295" s="166">
        <f>K295-D295</f>
        <v>0</v>
      </c>
      <c r="K295" s="166">
        <f t="shared" si="898"/>
        <v>2665049.1932800002</v>
      </c>
      <c r="L295" s="695">
        <f t="shared" si="823"/>
        <v>1</v>
      </c>
      <c r="M295" s="166">
        <f>M281+M283+M289</f>
        <v>1911128.5696100001</v>
      </c>
      <c r="N295" s="683">
        <v>0</v>
      </c>
      <c r="O295" s="622"/>
      <c r="P295" s="683"/>
      <c r="Q295" s="166">
        <f t="shared" ref="Q295" si="910">Q281+Q283+Q289</f>
        <v>475734.52766999998</v>
      </c>
      <c r="R295" s="695">
        <f>Q295/G295</f>
        <v>1</v>
      </c>
      <c r="S295" s="622">
        <f>S288</f>
        <v>278186.09600000002</v>
      </c>
      <c r="T295" s="695">
        <f t="shared" si="880"/>
        <v>1</v>
      </c>
      <c r="U295" s="622">
        <f t="shared" ref="U295:AC295" si="911">U65+U283</f>
        <v>0</v>
      </c>
      <c r="V295" s="622" t="e">
        <f t="shared" si="911"/>
        <v>#REF!</v>
      </c>
      <c r="W295" s="622" t="e">
        <f t="shared" si="911"/>
        <v>#REF!</v>
      </c>
      <c r="X295" s="622" t="e">
        <f t="shared" si="911"/>
        <v>#REF!</v>
      </c>
      <c r="Y295" s="622" t="e">
        <f t="shared" si="911"/>
        <v>#REF!</v>
      </c>
      <c r="Z295" s="622" t="e">
        <f t="shared" si="911"/>
        <v>#REF!</v>
      </c>
      <c r="AA295" s="622" t="e">
        <f t="shared" si="911"/>
        <v>#REF!</v>
      </c>
      <c r="AB295" s="622" t="e">
        <f t="shared" si="911"/>
        <v>#REF!</v>
      </c>
      <c r="AC295" s="622" t="e">
        <f t="shared" si="911"/>
        <v>#REF!</v>
      </c>
      <c r="AD295" s="683"/>
      <c r="AE295" s="166">
        <f t="shared" ref="AE295" si="912">AG295+AM295+AO295+AK295</f>
        <v>2625284.50716</v>
      </c>
      <c r="AF295" s="695">
        <f t="shared" si="824"/>
        <v>0.98507919245158104</v>
      </c>
      <c r="AG295" s="166">
        <f>AG281+AG283+AG289</f>
        <v>1907769.8510700001</v>
      </c>
      <c r="AH295" s="695">
        <f t="shared" si="902"/>
        <v>0.99824254705130311</v>
      </c>
      <c r="AI295" s="622"/>
      <c r="AJ295" s="683"/>
      <c r="AK295" s="166">
        <f t="shared" ref="AK295" si="913">AK281+AK283+AK289</f>
        <v>459204.62883</v>
      </c>
      <c r="AL295" s="695">
        <f t="shared" si="903"/>
        <v>0.17230624860055038</v>
      </c>
      <c r="AM295" s="622">
        <f>AM288</f>
        <v>258310.02726</v>
      </c>
      <c r="AN295" s="695">
        <f t="shared" si="881"/>
        <v>9.6925050356044581E-2</v>
      </c>
      <c r="AO295" s="622">
        <f>AO65+AO227+AO283</f>
        <v>0</v>
      </c>
      <c r="AP295" s="622">
        <f>AP291</f>
        <v>19876.068740000017</v>
      </c>
      <c r="AQ295" s="683"/>
      <c r="AR295" s="166">
        <f t="shared" si="904"/>
        <v>2665049.1932800002</v>
      </c>
      <c r="AS295" s="695">
        <f t="shared" si="825"/>
        <v>1</v>
      </c>
      <c r="AT295" s="166">
        <f>AT281+AT283+AT289</f>
        <v>1911128.5696100001</v>
      </c>
      <c r="AU295" s="695">
        <f t="shared" si="905"/>
        <v>1</v>
      </c>
      <c r="AV295" s="622"/>
      <c r="AW295" s="695">
        <v>0</v>
      </c>
      <c r="AX295" s="166">
        <f>AX65+AX283</f>
        <v>475734.52766999998</v>
      </c>
      <c r="AY295" s="695">
        <f t="shared" si="906"/>
        <v>1</v>
      </c>
      <c r="AZ295" s="674">
        <f>AZ293</f>
        <v>278186.09600000002</v>
      </c>
      <c r="BA295" s="740">
        <f t="shared" si="878"/>
        <v>1</v>
      </c>
      <c r="BB295" s="622"/>
      <c r="BC295" s="622"/>
      <c r="BD295" s="622"/>
      <c r="BE295" s="622" t="e">
        <f t="shared" si="907"/>
        <v>#REF!</v>
      </c>
      <c r="BF295" s="622" t="e">
        <f>BF65+BF227+BF283</f>
        <v>#REF!</v>
      </c>
      <c r="BG295" s="622">
        <f>BG65+BG227+BG283</f>
        <v>0</v>
      </c>
      <c r="BH295" s="622" t="e">
        <f>BH65+BH227+BH283</f>
        <v>#REF!</v>
      </c>
      <c r="BI295" s="622" t="e">
        <f>BI65+BI227+BI283</f>
        <v>#REF!</v>
      </c>
      <c r="BJ295" s="622">
        <f t="shared" si="868"/>
        <v>0</v>
      </c>
      <c r="BK295" s="622">
        <f>BK65+BK227+BK285</f>
        <v>0</v>
      </c>
      <c r="BL295" s="622"/>
      <c r="BM295" s="622"/>
      <c r="BN295" s="622">
        <f>BQ295</f>
        <v>475734.52766999998</v>
      </c>
      <c r="BO295" s="622">
        <f>BO210+BO283</f>
        <v>0</v>
      </c>
      <c r="BP295" s="622"/>
      <c r="BQ295" s="622">
        <f>BQ285</f>
        <v>475734.52766999998</v>
      </c>
      <c r="BR295" s="622"/>
      <c r="BS295" s="622"/>
      <c r="BT295" s="622">
        <f>BU295-BN295</f>
        <v>278186.09600000002</v>
      </c>
      <c r="BU295" s="622">
        <f t="shared" si="908"/>
        <v>753920.62367</v>
      </c>
      <c r="BV295" s="435">
        <f>BV65+BV227+BV283</f>
        <v>0</v>
      </c>
      <c r="BW295" s="519"/>
      <c r="BX295" s="435">
        <f>BX65+BX227+BX283</f>
        <v>475734.52766999998</v>
      </c>
      <c r="BY295" s="614">
        <f>BY291</f>
        <v>278186.09600000002</v>
      </c>
      <c r="BZ295" s="608">
        <f>BZ65+BZ227+BZ283</f>
        <v>0</v>
      </c>
      <c r="CE295" s="695"/>
    </row>
    <row r="296" spans="1:12295" s="50" customFormat="1" ht="54" hidden="1" customHeight="1" x14ac:dyDescent="0.25">
      <c r="B296" s="1068" t="s">
        <v>192</v>
      </c>
      <c r="C296" s="1068"/>
      <c r="D296" s="1068"/>
      <c r="E296" s="1068"/>
      <c r="F296" s="1068"/>
      <c r="G296" s="1068"/>
      <c r="H296" s="1068"/>
      <c r="I296" s="1068"/>
      <c r="J296" s="1068"/>
      <c r="K296" s="1068"/>
      <c r="L296" s="1068"/>
      <c r="M296" s="1068"/>
      <c r="N296" s="1068"/>
      <c r="O296" s="1068"/>
      <c r="P296" s="1068"/>
      <c r="Q296" s="1068"/>
      <c r="R296" s="1068"/>
      <c r="S296" s="1068"/>
      <c r="T296" s="1068"/>
      <c r="U296" s="1068"/>
      <c r="V296" s="1068"/>
      <c r="W296" s="1068"/>
      <c r="X296" s="1068"/>
      <c r="Y296" s="1068"/>
      <c r="Z296" s="1068"/>
      <c r="AA296" s="1068"/>
      <c r="AB296" s="1068"/>
      <c r="AC296" s="1068"/>
      <c r="AD296" s="1068"/>
      <c r="AE296" s="1068"/>
      <c r="AF296" s="1068"/>
      <c r="AG296" s="1068"/>
      <c r="AH296" s="1068"/>
      <c r="AI296" s="1068"/>
      <c r="AJ296" s="1068"/>
      <c r="AK296" s="1068"/>
      <c r="AL296" s="1068"/>
      <c r="AM296" s="1068"/>
      <c r="AN296" s="1068"/>
      <c r="AO296" s="1068"/>
      <c r="AP296" s="1068"/>
      <c r="AQ296" s="1068"/>
      <c r="AR296" s="1068"/>
      <c r="AS296" s="1068"/>
      <c r="AT296" s="1068"/>
      <c r="AU296" s="1068"/>
      <c r="AV296" s="1068"/>
      <c r="AW296" s="1068"/>
      <c r="AX296" s="1068"/>
      <c r="AY296" s="1068"/>
      <c r="AZ296" s="1068"/>
      <c r="BA296" s="1068"/>
      <c r="BB296" s="1068"/>
      <c r="BC296" s="1068"/>
      <c r="BD296" s="1068"/>
      <c r="BE296" s="1068"/>
      <c r="BF296" s="1068"/>
      <c r="BG296" s="1068"/>
      <c r="BH296" s="1068"/>
      <c r="BI296" s="1068"/>
      <c r="BJ296" s="1068"/>
      <c r="BK296" s="1068"/>
      <c r="BL296" s="1068"/>
      <c r="BM296" s="1068"/>
      <c r="BN296" s="1068"/>
      <c r="BO296" s="1068"/>
      <c r="BP296" s="1068"/>
      <c r="BQ296" s="1068"/>
      <c r="BR296" s="1068"/>
      <c r="BS296" s="1068"/>
      <c r="BT296" s="29"/>
      <c r="BU296" s="29"/>
      <c r="BV296" s="45"/>
      <c r="BW296" s="45"/>
      <c r="BX296" s="45"/>
      <c r="BY296" s="45"/>
      <c r="BZ296" s="619"/>
      <c r="CE296" s="695"/>
    </row>
    <row r="297" spans="1:12295" s="173" customFormat="1" ht="153" hidden="1" customHeight="1" x14ac:dyDescent="0.3">
      <c r="B297" s="210" t="s">
        <v>34</v>
      </c>
      <c r="C297" s="174" t="s">
        <v>225</v>
      </c>
      <c r="D297" s="278">
        <f>E297</f>
        <v>0</v>
      </c>
      <c r="E297" s="489">
        <f>E299+E300</f>
        <v>0</v>
      </c>
      <c r="F297" s="505"/>
      <c r="G297" s="489"/>
      <c r="H297" s="489"/>
      <c r="I297" s="279"/>
      <c r="J297" s="278">
        <f>K297</f>
        <v>0</v>
      </c>
      <c r="K297" s="575">
        <f>M297</f>
        <v>0</v>
      </c>
      <c r="L297" s="683"/>
      <c r="M297" s="176">
        <f>M299+M300</f>
        <v>0</v>
      </c>
      <c r="N297" s="683"/>
      <c r="O297" s="517"/>
      <c r="P297" s="683"/>
      <c r="Q297" s="436"/>
      <c r="R297" s="683"/>
      <c r="S297" s="436"/>
      <c r="T297" s="683"/>
      <c r="U297" s="279"/>
      <c r="V297" s="279">
        <f>W297+X297+Y297</f>
        <v>0</v>
      </c>
      <c r="W297" s="279"/>
      <c r="X297" s="279"/>
      <c r="Y297" s="279"/>
      <c r="Z297" s="279">
        <f>AA297+AB297+AC297</f>
        <v>0</v>
      </c>
      <c r="AA297" s="279">
        <f>E297</f>
        <v>0</v>
      </c>
      <c r="AB297" s="279">
        <f t="shared" ref="AB297:AC301" si="914">H297</f>
        <v>0</v>
      </c>
      <c r="AC297" s="279">
        <f t="shared" si="914"/>
        <v>0</v>
      </c>
      <c r="AD297" s="19"/>
      <c r="AE297" s="864">
        <f>AG297</f>
        <v>0</v>
      </c>
      <c r="AF297" s="263"/>
      <c r="AG297" s="176">
        <f>AG299+AG300</f>
        <v>0</v>
      </c>
      <c r="AH297" s="166"/>
      <c r="AI297" s="176"/>
      <c r="AJ297" s="166"/>
      <c r="AK297" s="176"/>
      <c r="AL297" s="166"/>
      <c r="AM297" s="176"/>
      <c r="AN297" s="166"/>
      <c r="AO297" s="238"/>
      <c r="AP297" s="311">
        <f>AR297+AT297+AX297</f>
        <v>0</v>
      </c>
      <c r="AQ297" s="683"/>
      <c r="AR297" s="578">
        <f>AT297</f>
        <v>0</v>
      </c>
      <c r="AS297" s="683"/>
      <c r="AT297" s="176">
        <f>AT299+AT300</f>
        <v>0</v>
      </c>
      <c r="AU297" s="166"/>
      <c r="AV297" s="176"/>
      <c r="AW297" s="166"/>
      <c r="AX297" s="176"/>
      <c r="AY297" s="166"/>
      <c r="AZ297" s="176"/>
      <c r="BA297" s="166"/>
      <c r="BB297" s="238"/>
      <c r="BC297" s="176">
        <f>AM297</f>
        <v>0</v>
      </c>
      <c r="BD297" s="238">
        <f>AO297</f>
        <v>0</v>
      </c>
      <c r="BE297" s="443">
        <f>BF297</f>
        <v>0</v>
      </c>
      <c r="BF297" s="176">
        <f>BF299+BF300</f>
        <v>0</v>
      </c>
      <c r="BG297" s="176"/>
      <c r="BH297" s="176"/>
      <c r="BI297" s="238"/>
      <c r="BJ297" s="330">
        <f>BK297+BL297+BM297</f>
        <v>0</v>
      </c>
      <c r="BK297" s="176"/>
      <c r="BL297" s="176"/>
      <c r="BM297" s="238"/>
      <c r="BN297" s="330">
        <f t="shared" ref="BN297:BN301" si="915">BO297+BR297+BS297</f>
        <v>0</v>
      </c>
      <c r="BO297" s="176">
        <f>BF297</f>
        <v>0</v>
      </c>
      <c r="BP297" s="176"/>
      <c r="BQ297" s="176"/>
      <c r="BR297" s="176">
        <f t="shared" ref="BR297:BR301" si="916">BH297</f>
        <v>0</v>
      </c>
      <c r="BS297" s="238">
        <f t="shared" ref="BS297:BS301" si="917">BI297</f>
        <v>0</v>
      </c>
      <c r="BT297" s="436"/>
      <c r="BU297" s="578">
        <f>BV297</f>
        <v>0</v>
      </c>
      <c r="BV297" s="176">
        <f>BV299+BV300</f>
        <v>0</v>
      </c>
      <c r="BW297" s="176"/>
      <c r="BX297" s="176"/>
      <c r="BY297" s="615"/>
      <c r="BZ297" s="238"/>
      <c r="CE297" s="695"/>
    </row>
    <row r="298" spans="1:12295" s="68" customFormat="1" ht="126" hidden="1" customHeight="1" x14ac:dyDescent="0.3">
      <c r="B298" s="211"/>
      <c r="C298" s="131" t="s">
        <v>224</v>
      </c>
      <c r="D298" s="275"/>
      <c r="E298" s="491"/>
      <c r="F298" s="504"/>
      <c r="G298" s="491"/>
      <c r="H298" s="19"/>
      <c r="I298" s="19"/>
      <c r="J298" s="275"/>
      <c r="K298" s="575"/>
      <c r="L298" s="683"/>
      <c r="M298" s="166"/>
      <c r="N298" s="683"/>
      <c r="O298" s="519"/>
      <c r="P298" s="683"/>
      <c r="Q298" s="435"/>
      <c r="R298" s="683"/>
      <c r="S298" s="19"/>
      <c r="T298" s="19"/>
      <c r="U298" s="19"/>
      <c r="V298" s="279">
        <f t="shared" ref="V298:V301" si="918">W298+X298+Y298</f>
        <v>0</v>
      </c>
      <c r="W298" s="19"/>
      <c r="X298" s="19"/>
      <c r="Y298" s="19"/>
      <c r="Z298" s="279">
        <f t="shared" ref="Z298:Z301" si="919">AA298+AB298+AC298</f>
        <v>0</v>
      </c>
      <c r="AA298" s="279">
        <f>E298</f>
        <v>0</v>
      </c>
      <c r="AB298" s="279">
        <f t="shared" si="914"/>
        <v>0</v>
      </c>
      <c r="AC298" s="279">
        <f t="shared" si="914"/>
        <v>0</v>
      </c>
      <c r="AD298" s="19"/>
      <c r="AE298" s="866"/>
      <c r="AF298" s="263"/>
      <c r="AG298" s="166"/>
      <c r="AH298" s="166"/>
      <c r="AI298" s="166"/>
      <c r="AJ298" s="166"/>
      <c r="AK298" s="166"/>
      <c r="AL298" s="166"/>
      <c r="AM298" s="237"/>
      <c r="AN298" s="237"/>
      <c r="AO298" s="237"/>
      <c r="AP298" s="307">
        <f t="shared" ref="AP298:AP304" si="920">AR298+AT298+AX298</f>
        <v>0</v>
      </c>
      <c r="AQ298" s="683"/>
      <c r="AR298" s="575"/>
      <c r="AS298" s="683"/>
      <c r="AT298" s="166"/>
      <c r="AU298" s="166"/>
      <c r="AV298" s="166"/>
      <c r="AW298" s="166"/>
      <c r="AX298" s="166"/>
      <c r="AY298" s="166"/>
      <c r="AZ298" s="237"/>
      <c r="BA298" s="237"/>
      <c r="BB298" s="237"/>
      <c r="BC298" s="237">
        <f t="shared" ref="BC298:BC301" si="921">AM298</f>
        <v>0</v>
      </c>
      <c r="BD298" s="237">
        <f t="shared" ref="BD298:BD301" si="922">AO298</f>
        <v>0</v>
      </c>
      <c r="BE298" s="444"/>
      <c r="BF298" s="166"/>
      <c r="BG298" s="166"/>
      <c r="BH298" s="237"/>
      <c r="BI298" s="237"/>
      <c r="BJ298" s="329">
        <f t="shared" ref="BJ298:BJ304" si="923">BK298+BL298+BM298</f>
        <v>0</v>
      </c>
      <c r="BK298" s="166"/>
      <c r="BL298" s="237"/>
      <c r="BM298" s="237"/>
      <c r="BN298" s="329">
        <f t="shared" si="915"/>
        <v>0</v>
      </c>
      <c r="BO298" s="166">
        <f t="shared" ref="BO298:BO301" si="924">BF298</f>
        <v>0</v>
      </c>
      <c r="BP298" s="166"/>
      <c r="BQ298" s="166"/>
      <c r="BR298" s="237">
        <f t="shared" si="916"/>
        <v>0</v>
      </c>
      <c r="BS298" s="237">
        <f t="shared" si="917"/>
        <v>0</v>
      </c>
      <c r="BT298" s="435"/>
      <c r="BU298" s="575"/>
      <c r="BV298" s="166"/>
      <c r="BW298" s="166"/>
      <c r="BX298" s="166"/>
      <c r="BY298" s="616"/>
      <c r="BZ298" s="237"/>
      <c r="CE298" s="695"/>
    </row>
    <row r="299" spans="1:12295" s="151" customFormat="1" ht="131.25" hidden="1" customHeight="1" x14ac:dyDescent="0.25">
      <c r="B299" s="198">
        <v>1</v>
      </c>
      <c r="C299" s="99" t="s">
        <v>176</v>
      </c>
      <c r="D299" s="277"/>
      <c r="E299" s="486"/>
      <c r="F299" s="506"/>
      <c r="G299" s="486"/>
      <c r="H299" s="486"/>
      <c r="I299" s="486"/>
      <c r="J299" s="277"/>
      <c r="K299" s="590"/>
      <c r="L299" s="590"/>
      <c r="M299" s="340"/>
      <c r="N299" s="656"/>
      <c r="O299" s="511"/>
      <c r="P299" s="656"/>
      <c r="Q299" s="440"/>
      <c r="R299" s="656"/>
      <c r="S299" s="440"/>
      <c r="T299" s="656"/>
      <c r="U299" s="440"/>
      <c r="V299" s="279">
        <f t="shared" si="918"/>
        <v>0</v>
      </c>
      <c r="W299" s="472"/>
      <c r="X299" s="472"/>
      <c r="Y299" s="472"/>
      <c r="Z299" s="279">
        <f t="shared" si="919"/>
        <v>0</v>
      </c>
      <c r="AA299" s="279">
        <f>E299</f>
        <v>0</v>
      </c>
      <c r="AB299" s="279">
        <f t="shared" si="914"/>
        <v>0</v>
      </c>
      <c r="AC299" s="279">
        <f t="shared" si="914"/>
        <v>0</v>
      </c>
      <c r="AD299" s="19"/>
      <c r="AE299" s="950"/>
      <c r="AF299" s="719"/>
      <c r="AG299" s="340"/>
      <c r="AH299" s="726"/>
      <c r="AI299" s="340"/>
      <c r="AJ299" s="726"/>
      <c r="AK299" s="340"/>
      <c r="AL299" s="726"/>
      <c r="AM299" s="340"/>
      <c r="AN299" s="726"/>
      <c r="AO299" s="340"/>
      <c r="AP299" s="310">
        <f t="shared" si="920"/>
        <v>0</v>
      </c>
      <c r="AQ299" s="656"/>
      <c r="AR299" s="576"/>
      <c r="AS299" s="590"/>
      <c r="AT299" s="951"/>
      <c r="AU299" s="687"/>
      <c r="AV299" s="513"/>
      <c r="AW299" s="687"/>
      <c r="AX299" s="340"/>
      <c r="AY299" s="726"/>
      <c r="AZ299" s="340"/>
      <c r="BA299" s="726"/>
      <c r="BB299" s="340"/>
      <c r="BC299" s="309">
        <f t="shared" si="921"/>
        <v>0</v>
      </c>
      <c r="BD299" s="309">
        <f t="shared" si="922"/>
        <v>0</v>
      </c>
      <c r="BE299" s="445"/>
      <c r="BF299" s="333"/>
      <c r="BG299" s="340"/>
      <c r="BH299" s="333"/>
      <c r="BI299" s="333"/>
      <c r="BJ299" s="332">
        <f t="shared" si="923"/>
        <v>0</v>
      </c>
      <c r="BK299" s="333"/>
      <c r="BL299" s="333"/>
      <c r="BM299" s="333"/>
      <c r="BN299" s="332">
        <f t="shared" si="915"/>
        <v>0</v>
      </c>
      <c r="BO299" s="333">
        <f t="shared" si="924"/>
        <v>0</v>
      </c>
      <c r="BP299" s="340"/>
      <c r="BQ299" s="340"/>
      <c r="BR299" s="333">
        <f t="shared" si="916"/>
        <v>0</v>
      </c>
      <c r="BS299" s="333">
        <f t="shared" si="917"/>
        <v>0</v>
      </c>
      <c r="BT299" s="440"/>
      <c r="BU299" s="576"/>
      <c r="BV299" s="340"/>
      <c r="BW299" s="340"/>
      <c r="BX299" s="340"/>
      <c r="BY299" s="617"/>
      <c r="BZ299" s="340"/>
      <c r="CE299" s="695"/>
    </row>
    <row r="300" spans="1:12295" s="151" customFormat="1" ht="143.25" hidden="1" customHeight="1" x14ac:dyDescent="0.25">
      <c r="B300" s="198">
        <v>2</v>
      </c>
      <c r="C300" s="99" t="s">
        <v>223</v>
      </c>
      <c r="D300" s="277"/>
      <c r="E300" s="486"/>
      <c r="F300" s="506"/>
      <c r="G300" s="486"/>
      <c r="H300" s="486"/>
      <c r="I300" s="486"/>
      <c r="J300" s="277"/>
      <c r="K300" s="590"/>
      <c r="L300" s="590"/>
      <c r="M300" s="340"/>
      <c r="N300" s="656"/>
      <c r="O300" s="511"/>
      <c r="P300" s="656"/>
      <c r="Q300" s="440"/>
      <c r="R300" s="656"/>
      <c r="S300" s="440"/>
      <c r="T300" s="656"/>
      <c r="U300" s="440"/>
      <c r="V300" s="279">
        <f t="shared" si="918"/>
        <v>0</v>
      </c>
      <c r="W300" s="472"/>
      <c r="X300" s="472"/>
      <c r="Y300" s="472"/>
      <c r="Z300" s="279">
        <f t="shared" si="919"/>
        <v>0</v>
      </c>
      <c r="AA300" s="279">
        <f>E300</f>
        <v>0</v>
      </c>
      <c r="AB300" s="279">
        <f t="shared" si="914"/>
        <v>0</v>
      </c>
      <c r="AC300" s="279">
        <f t="shared" si="914"/>
        <v>0</v>
      </c>
      <c r="AD300" s="19"/>
      <c r="AE300" s="950"/>
      <c r="AF300" s="719"/>
      <c r="AG300" s="340"/>
      <c r="AH300" s="726"/>
      <c r="AI300" s="340"/>
      <c r="AJ300" s="726"/>
      <c r="AK300" s="340"/>
      <c r="AL300" s="726"/>
      <c r="AM300" s="340"/>
      <c r="AN300" s="726"/>
      <c r="AO300" s="340"/>
      <c r="AP300" s="310">
        <f t="shared" si="920"/>
        <v>0</v>
      </c>
      <c r="AQ300" s="656"/>
      <c r="AR300" s="576"/>
      <c r="AS300" s="590"/>
      <c r="AT300" s="951"/>
      <c r="AU300" s="687"/>
      <c r="AV300" s="513"/>
      <c r="AW300" s="687"/>
      <c r="AX300" s="340"/>
      <c r="AY300" s="726"/>
      <c r="AZ300" s="340"/>
      <c r="BA300" s="726"/>
      <c r="BB300" s="340"/>
      <c r="BC300" s="309">
        <f t="shared" si="921"/>
        <v>0</v>
      </c>
      <c r="BD300" s="309">
        <f t="shared" si="922"/>
        <v>0</v>
      </c>
      <c r="BE300" s="445"/>
      <c r="BF300" s="333"/>
      <c r="BG300" s="340"/>
      <c r="BH300" s="333"/>
      <c r="BI300" s="333"/>
      <c r="BJ300" s="332">
        <f t="shared" si="923"/>
        <v>0</v>
      </c>
      <c r="BK300" s="333"/>
      <c r="BL300" s="333"/>
      <c r="BM300" s="333"/>
      <c r="BN300" s="332">
        <f t="shared" si="915"/>
        <v>0</v>
      </c>
      <c r="BO300" s="333">
        <f t="shared" si="924"/>
        <v>0</v>
      </c>
      <c r="BP300" s="340"/>
      <c r="BQ300" s="340"/>
      <c r="BR300" s="333">
        <f t="shared" si="916"/>
        <v>0</v>
      </c>
      <c r="BS300" s="333">
        <f t="shared" si="917"/>
        <v>0</v>
      </c>
      <c r="BT300" s="440"/>
      <c r="BU300" s="576"/>
      <c r="BV300" s="340"/>
      <c r="BW300" s="340"/>
      <c r="BX300" s="340"/>
      <c r="BY300" s="617"/>
      <c r="BZ300" s="340"/>
      <c r="CE300" s="695"/>
    </row>
    <row r="301" spans="1:12295" s="229" customFormat="1" ht="132.75" hidden="1" customHeight="1" x14ac:dyDescent="0.2">
      <c r="B301" s="274" t="s">
        <v>184</v>
      </c>
      <c r="C301" s="231" t="s">
        <v>45</v>
      </c>
      <c r="D301" s="298"/>
      <c r="E301" s="298"/>
      <c r="F301" s="298"/>
      <c r="G301" s="298"/>
      <c r="H301" s="298"/>
      <c r="I301" s="298"/>
      <c r="J301" s="298"/>
      <c r="K301" s="461"/>
      <c r="L301" s="461"/>
      <c r="M301" s="242"/>
      <c r="N301" s="298"/>
      <c r="O301" s="298"/>
      <c r="P301" s="298"/>
      <c r="Q301" s="298"/>
      <c r="R301" s="298"/>
      <c r="S301" s="298"/>
      <c r="T301" s="298"/>
      <c r="U301" s="298"/>
      <c r="V301" s="279">
        <f t="shared" si="918"/>
        <v>0</v>
      </c>
      <c r="W301" s="298"/>
      <c r="X301" s="298"/>
      <c r="Y301" s="298"/>
      <c r="Z301" s="279">
        <f t="shared" si="919"/>
        <v>0</v>
      </c>
      <c r="AA301" s="279">
        <f>E301</f>
        <v>0</v>
      </c>
      <c r="AB301" s="279">
        <f t="shared" si="914"/>
        <v>0</v>
      </c>
      <c r="AC301" s="279">
        <f t="shared" si="914"/>
        <v>0</v>
      </c>
      <c r="AD301" s="19"/>
      <c r="AE301" s="499"/>
      <c r="AF301" s="498"/>
      <c r="AG301" s="242"/>
      <c r="AH301" s="242"/>
      <c r="AI301" s="242"/>
      <c r="AJ301" s="242"/>
      <c r="AK301" s="242"/>
      <c r="AL301" s="242"/>
      <c r="AM301" s="242"/>
      <c r="AN301" s="242"/>
      <c r="AO301" s="242"/>
      <c r="AP301" s="298">
        <f t="shared" si="920"/>
        <v>0</v>
      </c>
      <c r="AQ301" s="298"/>
      <c r="AR301" s="461"/>
      <c r="AS301" s="461"/>
      <c r="AT301" s="449"/>
      <c r="AU301" s="449"/>
      <c r="AV301" s="449"/>
      <c r="AW301" s="449"/>
      <c r="AX301" s="242"/>
      <c r="AY301" s="242"/>
      <c r="AZ301" s="242"/>
      <c r="BA301" s="242"/>
      <c r="BB301" s="242"/>
      <c r="BC301" s="242">
        <f t="shared" si="921"/>
        <v>0</v>
      </c>
      <c r="BD301" s="242">
        <f t="shared" si="922"/>
        <v>0</v>
      </c>
      <c r="BE301" s="461"/>
      <c r="BF301" s="242"/>
      <c r="BG301" s="242"/>
      <c r="BH301" s="242"/>
      <c r="BI301" s="242"/>
      <c r="BJ301" s="298">
        <f t="shared" si="923"/>
        <v>0</v>
      </c>
      <c r="BK301" s="242"/>
      <c r="BL301" s="242"/>
      <c r="BM301" s="242"/>
      <c r="BN301" s="298">
        <f t="shared" si="915"/>
        <v>0</v>
      </c>
      <c r="BO301" s="242">
        <f t="shared" si="924"/>
        <v>0</v>
      </c>
      <c r="BP301" s="242"/>
      <c r="BQ301" s="242"/>
      <c r="BR301" s="242">
        <f t="shared" si="916"/>
        <v>0</v>
      </c>
      <c r="BS301" s="242">
        <f t="shared" si="917"/>
        <v>0</v>
      </c>
      <c r="BT301" s="298"/>
      <c r="BU301" s="461"/>
      <c r="BV301" s="242"/>
      <c r="BW301" s="242"/>
      <c r="BX301" s="242"/>
      <c r="BY301" s="618"/>
      <c r="BZ301" s="242"/>
      <c r="CE301" s="695"/>
    </row>
    <row r="302" spans="1:12295" s="229" customFormat="1" ht="76.5" hidden="1" customHeight="1" x14ac:dyDescent="0.2">
      <c r="B302" s="230"/>
      <c r="C302" s="121" t="s">
        <v>227</v>
      </c>
      <c r="D302" s="242"/>
      <c r="E302" s="242"/>
      <c r="F302" s="242"/>
      <c r="G302" s="242"/>
      <c r="H302" s="242"/>
      <c r="I302" s="242"/>
      <c r="J302" s="242"/>
      <c r="K302" s="449"/>
      <c r="L302" s="449"/>
      <c r="M302" s="242"/>
      <c r="N302" s="242"/>
      <c r="O302" s="242"/>
      <c r="P302" s="242"/>
      <c r="Q302" s="242"/>
      <c r="R302" s="242"/>
      <c r="S302" s="242"/>
      <c r="T302" s="242"/>
      <c r="U302" s="242"/>
      <c r="V302" s="242"/>
      <c r="W302" s="242"/>
      <c r="X302" s="242"/>
      <c r="Y302" s="242"/>
      <c r="Z302" s="242"/>
      <c r="AA302" s="242"/>
      <c r="AB302" s="242"/>
      <c r="AC302" s="242"/>
      <c r="AD302" s="242"/>
      <c r="AE302" s="499"/>
      <c r="AF302" s="499"/>
      <c r="AG302" s="242"/>
      <c r="AH302" s="242"/>
      <c r="AI302" s="242"/>
      <c r="AJ302" s="242"/>
      <c r="AK302" s="242"/>
      <c r="AL302" s="242"/>
      <c r="AM302" s="242"/>
      <c r="AN302" s="242"/>
      <c r="AO302" s="242"/>
      <c r="AP302" s="279">
        <f t="shared" si="920"/>
        <v>0</v>
      </c>
      <c r="AQ302" s="19"/>
      <c r="AR302" s="449"/>
      <c r="AS302" s="449"/>
      <c r="AT302" s="449"/>
      <c r="AU302" s="449"/>
      <c r="AV302" s="449"/>
      <c r="AW302" s="449"/>
      <c r="AX302" s="242"/>
      <c r="AY302" s="242"/>
      <c r="AZ302" s="242"/>
      <c r="BA302" s="242"/>
      <c r="BB302" s="242"/>
      <c r="BC302" s="242"/>
      <c r="BD302" s="242"/>
      <c r="BE302" s="449"/>
      <c r="BF302" s="242"/>
      <c r="BG302" s="242"/>
      <c r="BH302" s="242"/>
      <c r="BI302" s="242"/>
      <c r="BJ302" s="279">
        <f t="shared" si="923"/>
        <v>0</v>
      </c>
      <c r="BK302" s="242"/>
      <c r="BL302" s="242"/>
      <c r="BM302" s="242"/>
      <c r="BN302" s="242"/>
      <c r="BO302" s="242"/>
      <c r="BP302" s="242"/>
      <c r="BQ302" s="242"/>
      <c r="BR302" s="242"/>
      <c r="BS302" s="242"/>
      <c r="BT302" s="279"/>
      <c r="BU302" s="449"/>
      <c r="BV302" s="242"/>
      <c r="BW302" s="242"/>
      <c r="BX302" s="242"/>
      <c r="BY302" s="618"/>
      <c r="BZ302" s="242"/>
      <c r="CE302" s="695"/>
    </row>
    <row r="303" spans="1:12295" s="229" customFormat="1" ht="54" hidden="1" customHeight="1" x14ac:dyDescent="0.2">
      <c r="B303" s="230"/>
      <c r="C303" s="123" t="s">
        <v>41</v>
      </c>
      <c r="D303" s="242"/>
      <c r="E303" s="242"/>
      <c r="F303" s="242"/>
      <c r="G303" s="242"/>
      <c r="H303" s="242"/>
      <c r="I303" s="242"/>
      <c r="J303" s="242"/>
      <c r="K303" s="449"/>
      <c r="L303" s="449"/>
      <c r="M303" s="242"/>
      <c r="N303" s="242"/>
      <c r="O303" s="242"/>
      <c r="P303" s="242"/>
      <c r="Q303" s="242"/>
      <c r="R303" s="242"/>
      <c r="S303" s="242"/>
      <c r="T303" s="242"/>
      <c r="U303" s="242"/>
      <c r="V303" s="242"/>
      <c r="W303" s="242"/>
      <c r="X303" s="242"/>
      <c r="Y303" s="242"/>
      <c r="Z303" s="242"/>
      <c r="AA303" s="242"/>
      <c r="AB303" s="242"/>
      <c r="AC303" s="242"/>
      <c r="AD303" s="242"/>
      <c r="AE303" s="499"/>
      <c r="AF303" s="499"/>
      <c r="AG303" s="242"/>
      <c r="AH303" s="242"/>
      <c r="AI303" s="242"/>
      <c r="AJ303" s="242"/>
      <c r="AK303" s="242"/>
      <c r="AL303" s="242"/>
      <c r="AM303" s="242"/>
      <c r="AN303" s="242"/>
      <c r="AO303" s="242"/>
      <c r="AP303" s="279">
        <f t="shared" si="920"/>
        <v>0</v>
      </c>
      <c r="AQ303" s="19"/>
      <c r="AR303" s="449"/>
      <c r="AS303" s="449"/>
      <c r="AT303" s="449"/>
      <c r="AU303" s="449"/>
      <c r="AV303" s="449"/>
      <c r="AW303" s="449"/>
      <c r="AX303" s="242"/>
      <c r="AY303" s="242"/>
      <c r="AZ303" s="242"/>
      <c r="BA303" s="242"/>
      <c r="BB303" s="242"/>
      <c r="BC303" s="242"/>
      <c r="BD303" s="242"/>
      <c r="BE303" s="449"/>
      <c r="BF303" s="242"/>
      <c r="BG303" s="242"/>
      <c r="BH303" s="242"/>
      <c r="BI303" s="242"/>
      <c r="BJ303" s="279">
        <f t="shared" si="923"/>
        <v>0</v>
      </c>
      <c r="BK303" s="242"/>
      <c r="BL303" s="242"/>
      <c r="BM303" s="242"/>
      <c r="BN303" s="242"/>
      <c r="BO303" s="242"/>
      <c r="BP303" s="242"/>
      <c r="BQ303" s="242"/>
      <c r="BR303" s="242"/>
      <c r="BS303" s="242"/>
      <c r="BT303" s="279"/>
      <c r="BU303" s="449"/>
      <c r="BV303" s="242"/>
      <c r="BW303" s="242"/>
      <c r="BX303" s="242"/>
      <c r="BY303" s="618"/>
      <c r="BZ303" s="242"/>
      <c r="CE303" s="695"/>
    </row>
    <row r="304" spans="1:12295" s="50" customFormat="1" ht="54" hidden="1" customHeight="1" x14ac:dyDescent="0.25">
      <c r="B304" s="198"/>
      <c r="C304" s="198"/>
      <c r="D304" s="198"/>
      <c r="E304" s="490"/>
      <c r="F304" s="502"/>
      <c r="G304" s="490"/>
      <c r="H304" s="490"/>
      <c r="I304" s="490"/>
      <c r="J304" s="257"/>
      <c r="K304" s="591"/>
      <c r="L304" s="591"/>
      <c r="M304" s="340"/>
      <c r="N304" s="703"/>
      <c r="O304" s="518"/>
      <c r="P304" s="703"/>
      <c r="Q304" s="437"/>
      <c r="R304" s="703"/>
      <c r="S304" s="437"/>
      <c r="T304" s="703"/>
      <c r="U304" s="437"/>
      <c r="V304" s="305"/>
      <c r="W304" s="471"/>
      <c r="X304" s="471"/>
      <c r="Y304" s="471"/>
      <c r="Z304" s="471"/>
      <c r="AA304" s="305"/>
      <c r="AB304" s="305"/>
      <c r="AC304" s="305"/>
      <c r="AD304" s="703"/>
      <c r="AE304" s="950"/>
      <c r="AF304" s="720"/>
      <c r="AG304" s="340"/>
      <c r="AH304" s="703"/>
      <c r="AI304" s="518"/>
      <c r="AJ304" s="703"/>
      <c r="AK304" s="490"/>
      <c r="AL304" s="703"/>
      <c r="AM304" s="490"/>
      <c r="AN304" s="703"/>
      <c r="AO304" s="490"/>
      <c r="AP304" s="279">
        <f t="shared" si="920"/>
        <v>0</v>
      </c>
      <c r="AQ304" s="19"/>
      <c r="AR304" s="577"/>
      <c r="AS304" s="591"/>
      <c r="AT304" s="951"/>
      <c r="AU304" s="591"/>
      <c r="AV304" s="521"/>
      <c r="AW304" s="591"/>
      <c r="AX304" s="340"/>
      <c r="AY304" s="703"/>
      <c r="AZ304" s="437"/>
      <c r="BA304" s="703"/>
      <c r="BB304" s="437"/>
      <c r="BC304" s="305"/>
      <c r="BD304" s="305"/>
      <c r="BE304" s="446"/>
      <c r="BF304" s="328"/>
      <c r="BG304" s="339"/>
      <c r="BH304" s="328"/>
      <c r="BI304" s="328"/>
      <c r="BJ304" s="279">
        <f t="shared" si="923"/>
        <v>0</v>
      </c>
      <c r="BK304" s="328"/>
      <c r="BL304" s="328"/>
      <c r="BM304" s="328"/>
      <c r="BN304" s="328"/>
      <c r="BO304" s="328"/>
      <c r="BP304" s="518"/>
      <c r="BQ304" s="471"/>
      <c r="BR304" s="328"/>
      <c r="BS304" s="328"/>
      <c r="BT304" s="279"/>
      <c r="BU304" s="577"/>
      <c r="BV304" s="437"/>
      <c r="BW304" s="518"/>
      <c r="BX304" s="437"/>
      <c r="BY304" s="612"/>
      <c r="BZ304" s="607"/>
      <c r="CE304" s="695"/>
    </row>
    <row r="305" spans="1:83" s="26" customFormat="1" ht="55.5" hidden="1" customHeight="1" x14ac:dyDescent="0.25">
      <c r="A305" s="26" t="s">
        <v>182</v>
      </c>
      <c r="B305" s="1068" t="s">
        <v>284</v>
      </c>
      <c r="C305" s="1068"/>
      <c r="D305" s="1068"/>
      <c r="E305" s="1068"/>
      <c r="F305" s="1068"/>
      <c r="G305" s="1068"/>
      <c r="H305" s="1068"/>
      <c r="I305" s="1068"/>
      <c r="J305" s="1068"/>
      <c r="K305" s="1068"/>
      <c r="L305" s="1068"/>
      <c r="M305" s="1068"/>
      <c r="N305" s="1068"/>
      <c r="O305" s="1068"/>
      <c r="P305" s="1068"/>
      <c r="Q305" s="1068"/>
      <c r="R305" s="1068"/>
      <c r="S305" s="1068"/>
      <c r="T305" s="1068"/>
      <c r="U305" s="1068"/>
      <c r="V305" s="1068"/>
      <c r="W305" s="1068"/>
      <c r="X305" s="1068"/>
      <c r="Y305" s="1068"/>
      <c r="Z305" s="1068"/>
      <c r="AA305" s="1068"/>
      <c r="AB305" s="1068"/>
      <c r="AC305" s="1068"/>
      <c r="AD305" s="1068"/>
      <c r="AE305" s="1068"/>
      <c r="AF305" s="1068"/>
      <c r="AG305" s="1068"/>
      <c r="AH305" s="1068"/>
      <c r="AI305" s="1068"/>
      <c r="AJ305" s="1068"/>
      <c r="AK305" s="1068"/>
      <c r="AL305" s="1068"/>
      <c r="AM305" s="1068"/>
      <c r="AN305" s="1068"/>
      <c r="AO305" s="1068"/>
      <c r="AP305" s="1068"/>
      <c r="AQ305" s="1068"/>
      <c r="AR305" s="1068"/>
      <c r="AS305" s="1068"/>
      <c r="AT305" s="1068"/>
      <c r="AU305" s="1068"/>
      <c r="AV305" s="1068"/>
      <c r="AW305" s="1068"/>
      <c r="AX305" s="1068"/>
      <c r="AY305" s="1068"/>
      <c r="AZ305" s="1068"/>
      <c r="BA305" s="1068"/>
      <c r="BB305" s="1068"/>
      <c r="BC305" s="1068"/>
      <c r="BD305" s="1068"/>
      <c r="BE305" s="1068"/>
      <c r="BF305" s="1068"/>
      <c r="BG305" s="1068"/>
      <c r="BH305" s="1068"/>
      <c r="BI305" s="1068"/>
      <c r="BJ305" s="1068"/>
      <c r="BK305" s="1068"/>
      <c r="BL305" s="1068"/>
      <c r="BM305" s="1068"/>
      <c r="BN305" s="1068"/>
      <c r="BO305" s="1068"/>
      <c r="BP305" s="1068"/>
      <c r="BQ305" s="1068"/>
      <c r="BR305" s="1068"/>
      <c r="BS305" s="1068"/>
      <c r="BT305" s="24"/>
      <c r="BU305" s="24"/>
      <c r="BV305" s="25"/>
      <c r="BW305" s="25"/>
      <c r="BX305" s="25"/>
      <c r="BY305" s="25"/>
      <c r="BZ305" s="620"/>
      <c r="CE305" s="695"/>
    </row>
    <row r="306" spans="1:83" s="26" customFormat="1" ht="55.5" customHeight="1" x14ac:dyDescent="0.25">
      <c r="B306" s="458"/>
      <c r="C306" s="97" t="s">
        <v>409</v>
      </c>
      <c r="D306" s="166">
        <f t="shared" ref="D306" si="925">E306+H306+I306+G306</f>
        <v>2804083.9615500001</v>
      </c>
      <c r="E306" s="166">
        <f>E280</f>
        <v>1530108.10882</v>
      </c>
      <c r="F306" s="166">
        <f t="shared" ref="F306:I306" si="926">F280</f>
        <v>0</v>
      </c>
      <c r="G306" s="166">
        <f t="shared" si="926"/>
        <v>1273975.8527299999</v>
      </c>
      <c r="H306" s="166">
        <f t="shared" si="926"/>
        <v>0</v>
      </c>
      <c r="I306" s="166">
        <f t="shared" si="926"/>
        <v>0</v>
      </c>
      <c r="J306" s="166">
        <f>K306-D306</f>
        <v>0</v>
      </c>
      <c r="K306" s="166">
        <f t="shared" ref="K306" si="927">M306+S306+U306+Q306</f>
        <v>2804083.9615500001</v>
      </c>
      <c r="L306" s="695">
        <f t="shared" ref="L306:L376" si="928">K306/D306</f>
        <v>1</v>
      </c>
      <c r="M306" s="166">
        <f>M280</f>
        <v>1530108.10882</v>
      </c>
      <c r="N306" s="695">
        <f>M306/E306</f>
        <v>1</v>
      </c>
      <c r="O306" s="622"/>
      <c r="P306" s="683"/>
      <c r="Q306" s="166">
        <f t="shared" ref="Q306" si="929">Q280</f>
        <v>1273975.8527299999</v>
      </c>
      <c r="R306" s="695">
        <f>Q306/G306</f>
        <v>1</v>
      </c>
      <c r="S306" s="622">
        <f>S122</f>
        <v>0</v>
      </c>
      <c r="T306" s="683"/>
      <c r="U306" s="622">
        <f>U122</f>
        <v>0</v>
      </c>
      <c r="V306" s="624"/>
      <c r="W306" s="624"/>
      <c r="X306" s="624"/>
      <c r="Y306" s="624"/>
      <c r="Z306" s="624"/>
      <c r="AA306" s="624"/>
      <c r="AB306" s="624"/>
      <c r="AC306" s="624"/>
      <c r="AD306" s="656"/>
      <c r="AE306" s="166">
        <f t="shared" ref="AE306" si="930">AG306+AM306+AO306+AK306</f>
        <v>2696111.32027</v>
      </c>
      <c r="AF306" s="695">
        <f t="shared" ref="AF306:AF376" si="931">AE306/D306</f>
        <v>0.96149450488625288</v>
      </c>
      <c r="AG306" s="166">
        <f>AG280</f>
        <v>1530108.10882</v>
      </c>
      <c r="AH306" s="695">
        <f>AG306/E306</f>
        <v>1</v>
      </c>
      <c r="AI306" s="622"/>
      <c r="AJ306" s="683"/>
      <c r="AK306" s="166">
        <f t="shared" ref="AK306" si="932">AK280</f>
        <v>1166003.2114499998</v>
      </c>
      <c r="AL306" s="695">
        <f t="shared" ref="AL306" si="933">AK306/D306</f>
        <v>0.41582321622262475</v>
      </c>
      <c r="AM306" s="624"/>
      <c r="AN306" s="656"/>
      <c r="AO306" s="624"/>
      <c r="AP306" s="622">
        <f>AR306-AE306</f>
        <v>107972.6412800001</v>
      </c>
      <c r="AQ306" s="683"/>
      <c r="AR306" s="166">
        <f>AT306+AX306+AZ306+BB306</f>
        <v>2804083.9615500001</v>
      </c>
      <c r="AS306" s="695">
        <f t="shared" ref="AS306:AS376" si="934">AR306/D306</f>
        <v>1</v>
      </c>
      <c r="AT306" s="166">
        <f>AT280</f>
        <v>1530108.10882</v>
      </c>
      <c r="AU306" s="695">
        <f t="shared" ref="AU306" si="935">AT306/E306</f>
        <v>1</v>
      </c>
      <c r="AV306" s="622"/>
      <c r="AW306" s="695">
        <v>0</v>
      </c>
      <c r="AX306" s="166">
        <f>AX122</f>
        <v>1273975.8527300002</v>
      </c>
      <c r="AY306" s="695">
        <f t="shared" ref="AY306" si="936">AX306/G306</f>
        <v>1.0000000000000002</v>
      </c>
      <c r="AZ306" s="624"/>
      <c r="BA306" s="695"/>
      <c r="BB306" s="624"/>
      <c r="BC306" s="624"/>
      <c r="BD306" s="624"/>
      <c r="BE306" s="622">
        <f t="shared" ref="BE306" si="937">BF306+BH306+BI306+BG306</f>
        <v>0</v>
      </c>
      <c r="BF306" s="624"/>
      <c r="BG306" s="624"/>
      <c r="BH306" s="624"/>
      <c r="BI306" s="624"/>
      <c r="BJ306" s="622">
        <f>BK306-BE306</f>
        <v>8459712.8792899996</v>
      </c>
      <c r="BK306" s="622">
        <f>BL306+BM306+BN306+BO306</f>
        <v>8459712.8792899996</v>
      </c>
      <c r="BL306" s="622">
        <f>BL122</f>
        <v>0</v>
      </c>
      <c r="BM306" s="622">
        <f>BM122</f>
        <v>0</v>
      </c>
      <c r="BN306" s="622">
        <f>BO306+BQ306</f>
        <v>6004971.7364300005</v>
      </c>
      <c r="BO306" s="624">
        <f>BO122</f>
        <v>2454741.14286</v>
      </c>
      <c r="BP306" s="624"/>
      <c r="BQ306" s="622">
        <f>BQ122</f>
        <v>3550230.59357</v>
      </c>
      <c r="BR306" s="624"/>
      <c r="BS306" s="624"/>
      <c r="BT306" s="622">
        <f>BU306-BN306</f>
        <v>0</v>
      </c>
      <c r="BU306" s="622">
        <f>BV306+BX306+BY306+BZ306</f>
        <v>6004971.7364300005</v>
      </c>
      <c r="BV306" s="457">
        <f>BV122</f>
        <v>2454741.14286</v>
      </c>
      <c r="BW306" s="519"/>
      <c r="BX306" s="457">
        <f>BX122</f>
        <v>3550230.59357</v>
      </c>
      <c r="BY306" s="25"/>
      <c r="BZ306" s="621"/>
      <c r="CE306" s="695"/>
    </row>
    <row r="307" spans="1:83" s="838" customFormat="1" ht="213.75" hidden="1" customHeight="1" x14ac:dyDescent="0.25">
      <c r="B307" s="839"/>
      <c r="C307" s="836" t="s">
        <v>574</v>
      </c>
      <c r="D307" s="176"/>
      <c r="E307" s="176">
        <v>0</v>
      </c>
      <c r="F307" s="176">
        <v>0</v>
      </c>
      <c r="G307" s="176">
        <v>0</v>
      </c>
      <c r="H307" s="873">
        <v>0</v>
      </c>
      <c r="I307" s="873">
        <v>0</v>
      </c>
      <c r="J307" s="176"/>
      <c r="K307" s="176"/>
      <c r="L307" s="730"/>
      <c r="M307" s="176"/>
      <c r="N307" s="824"/>
      <c r="O307" s="824"/>
      <c r="P307" s="824"/>
      <c r="Q307" s="824"/>
      <c r="R307" s="824"/>
      <c r="S307" s="824"/>
      <c r="T307" s="824"/>
      <c r="U307" s="824"/>
      <c r="V307" s="466"/>
      <c r="W307" s="466"/>
      <c r="X307" s="466"/>
      <c r="Y307" s="466"/>
      <c r="Z307" s="466"/>
      <c r="AA307" s="466"/>
      <c r="AB307" s="466"/>
      <c r="AC307" s="466"/>
      <c r="AD307" s="466"/>
      <c r="AE307" s="176">
        <f>AK307</f>
        <v>314722.97857000004</v>
      </c>
      <c r="AF307" s="730">
        <v>0</v>
      </c>
      <c r="AG307" s="176"/>
      <c r="AH307" s="730"/>
      <c r="AI307" s="824"/>
      <c r="AJ307" s="824"/>
      <c r="AK307" s="824">
        <f>AK308+AK309</f>
        <v>314722.97857000004</v>
      </c>
      <c r="AL307" s="730">
        <v>0</v>
      </c>
      <c r="AM307" s="466"/>
      <c r="AN307" s="466"/>
      <c r="AO307" s="466"/>
      <c r="AP307" s="824"/>
      <c r="AQ307" s="824"/>
      <c r="AR307" s="824"/>
      <c r="AS307" s="730"/>
      <c r="AT307" s="176"/>
      <c r="AU307" s="730"/>
      <c r="AV307" s="824"/>
      <c r="AW307" s="730"/>
      <c r="AX307" s="176"/>
      <c r="AY307" s="730"/>
      <c r="AZ307" s="466"/>
      <c r="BA307" s="730"/>
      <c r="BB307" s="466"/>
      <c r="BC307" s="466"/>
      <c r="BD307" s="466"/>
      <c r="BE307" s="824"/>
      <c r="BF307" s="466"/>
      <c r="BG307" s="466"/>
      <c r="BH307" s="466"/>
      <c r="BI307" s="466"/>
      <c r="BJ307" s="824"/>
      <c r="BK307" s="824"/>
      <c r="BL307" s="824"/>
      <c r="BM307" s="824"/>
      <c r="BN307" s="824"/>
      <c r="BO307" s="466"/>
      <c r="BP307" s="466"/>
      <c r="BQ307" s="824"/>
      <c r="BR307" s="466"/>
      <c r="BS307" s="466"/>
      <c r="BT307" s="824"/>
      <c r="BU307" s="824"/>
      <c r="BV307" s="824"/>
      <c r="BW307" s="824"/>
      <c r="BX307" s="824"/>
      <c r="BY307" s="74"/>
      <c r="BZ307" s="840"/>
      <c r="CE307" s="730"/>
    </row>
    <row r="308" spans="1:83" s="838" customFormat="1" ht="181.5" hidden="1" customHeight="1" x14ac:dyDescent="0.25">
      <c r="B308" s="948"/>
      <c r="C308" s="97" t="s">
        <v>538</v>
      </c>
      <c r="D308" s="176"/>
      <c r="E308" s="176"/>
      <c r="F308" s="176"/>
      <c r="G308" s="176"/>
      <c r="H308" s="873"/>
      <c r="I308" s="873"/>
      <c r="J308" s="176"/>
      <c r="K308" s="176"/>
      <c r="L308" s="730"/>
      <c r="M308" s="176"/>
      <c r="N308" s="946"/>
      <c r="O308" s="946"/>
      <c r="P308" s="946"/>
      <c r="Q308" s="946"/>
      <c r="R308" s="946"/>
      <c r="S308" s="946"/>
      <c r="T308" s="946"/>
      <c r="U308" s="946"/>
      <c r="V308" s="466"/>
      <c r="W308" s="466"/>
      <c r="X308" s="466"/>
      <c r="Y308" s="466"/>
      <c r="Z308" s="466"/>
      <c r="AA308" s="466"/>
      <c r="AB308" s="466"/>
      <c r="AC308" s="466"/>
      <c r="AD308" s="466"/>
      <c r="AE308" s="166">
        <f>AK308</f>
        <v>281738.25819000002</v>
      </c>
      <c r="AF308" s="730">
        <v>0</v>
      </c>
      <c r="AG308" s="176"/>
      <c r="AH308" s="730"/>
      <c r="AI308" s="946"/>
      <c r="AJ308" s="946"/>
      <c r="AK308" s="945">
        <f>'[7]2 вариант'!$D$150</f>
        <v>281738.25819000002</v>
      </c>
      <c r="AL308" s="695">
        <v>0</v>
      </c>
      <c r="AM308" s="466"/>
      <c r="AN308" s="466"/>
      <c r="AO308" s="466"/>
      <c r="AP308" s="946"/>
      <c r="AQ308" s="946"/>
      <c r="AR308" s="946"/>
      <c r="AS308" s="730"/>
      <c r="AT308" s="176"/>
      <c r="AU308" s="730"/>
      <c r="AV308" s="946"/>
      <c r="AW308" s="730"/>
      <c r="AX308" s="176"/>
      <c r="AY308" s="730"/>
      <c r="AZ308" s="466"/>
      <c r="BA308" s="730"/>
      <c r="BB308" s="466"/>
      <c r="BC308" s="466"/>
      <c r="BD308" s="466"/>
      <c r="BE308" s="946"/>
      <c r="BF308" s="466"/>
      <c r="BG308" s="466"/>
      <c r="BH308" s="466"/>
      <c r="BI308" s="466"/>
      <c r="BJ308" s="946"/>
      <c r="BK308" s="946"/>
      <c r="BL308" s="946"/>
      <c r="BM308" s="946"/>
      <c r="BN308" s="946"/>
      <c r="BO308" s="466"/>
      <c r="BP308" s="466"/>
      <c r="BQ308" s="946"/>
      <c r="BR308" s="466"/>
      <c r="BS308" s="466"/>
      <c r="BT308" s="946"/>
      <c r="BU308" s="946"/>
      <c r="BV308" s="946"/>
      <c r="BW308" s="946"/>
      <c r="BX308" s="946"/>
      <c r="BY308" s="74"/>
      <c r="BZ308" s="840"/>
      <c r="CE308" s="730"/>
    </row>
    <row r="309" spans="1:83" s="26" customFormat="1" ht="142.5" hidden="1" customHeight="1" x14ac:dyDescent="0.25">
      <c r="B309" s="822"/>
      <c r="C309" s="97" t="s">
        <v>45</v>
      </c>
      <c r="D309" s="166"/>
      <c r="E309" s="166">
        <v>0</v>
      </c>
      <c r="F309" s="166">
        <v>0</v>
      </c>
      <c r="G309" s="166">
        <v>0</v>
      </c>
      <c r="H309" s="340">
        <v>0</v>
      </c>
      <c r="I309" s="340">
        <v>0</v>
      </c>
      <c r="J309" s="166"/>
      <c r="K309" s="166"/>
      <c r="L309" s="695"/>
      <c r="M309" s="166"/>
      <c r="N309" s="823"/>
      <c r="O309" s="823"/>
      <c r="P309" s="823"/>
      <c r="Q309" s="823"/>
      <c r="R309" s="823"/>
      <c r="S309" s="823"/>
      <c r="T309" s="823"/>
      <c r="U309" s="823"/>
      <c r="V309" s="819"/>
      <c r="W309" s="819"/>
      <c r="X309" s="819"/>
      <c r="Y309" s="819"/>
      <c r="Z309" s="819"/>
      <c r="AA309" s="819"/>
      <c r="AB309" s="819"/>
      <c r="AC309" s="819"/>
      <c r="AD309" s="656"/>
      <c r="AE309" s="166">
        <f>AK309</f>
        <v>32984.720379999999</v>
      </c>
      <c r="AF309" s="695">
        <v>0</v>
      </c>
      <c r="AG309" s="166"/>
      <c r="AH309" s="695"/>
      <c r="AI309" s="823"/>
      <c r="AJ309" s="823"/>
      <c r="AK309" s="823">
        <f>'[7]2 вариант'!$D$151</f>
        <v>32984.720379999999</v>
      </c>
      <c r="AL309" s="695">
        <v>0</v>
      </c>
      <c r="AM309" s="819"/>
      <c r="AN309" s="656"/>
      <c r="AO309" s="819"/>
      <c r="AP309" s="823"/>
      <c r="AQ309" s="823"/>
      <c r="AR309" s="823"/>
      <c r="AS309" s="695"/>
      <c r="AT309" s="166"/>
      <c r="AU309" s="695"/>
      <c r="AV309" s="823"/>
      <c r="AW309" s="695"/>
      <c r="AX309" s="166"/>
      <c r="AY309" s="695"/>
      <c r="AZ309" s="819"/>
      <c r="BA309" s="695"/>
      <c r="BB309" s="819"/>
      <c r="BC309" s="819"/>
      <c r="BD309" s="819"/>
      <c r="BE309" s="823"/>
      <c r="BF309" s="819"/>
      <c r="BG309" s="819"/>
      <c r="BH309" s="819"/>
      <c r="BI309" s="819"/>
      <c r="BJ309" s="823"/>
      <c r="BK309" s="823"/>
      <c r="BL309" s="823"/>
      <c r="BM309" s="823"/>
      <c r="BN309" s="823"/>
      <c r="BO309" s="819"/>
      <c r="BP309" s="819"/>
      <c r="BQ309" s="823"/>
      <c r="BR309" s="819"/>
      <c r="BS309" s="819"/>
      <c r="BT309" s="823"/>
      <c r="BU309" s="823"/>
      <c r="BV309" s="823"/>
      <c r="BW309" s="823"/>
      <c r="BX309" s="823"/>
      <c r="BY309" s="25"/>
      <c r="BZ309" s="621"/>
      <c r="CE309" s="695"/>
    </row>
    <row r="310" spans="1:83" s="147" customFormat="1" ht="47.25" customHeight="1" x14ac:dyDescent="0.3">
      <c r="B310" s="1092" t="s">
        <v>520</v>
      </c>
      <c r="C310" s="1093"/>
      <c r="D310" s="842">
        <f>E310+F310+G310+H310+I310</f>
        <v>10676717.654829999</v>
      </c>
      <c r="E310" s="842">
        <f>E311+E312+E313</f>
        <v>6282866.0233799992</v>
      </c>
      <c r="F310" s="842">
        <f t="shared" ref="F310:I310" si="938">F311+F312+F313</f>
        <v>0</v>
      </c>
      <c r="G310" s="842">
        <f t="shared" si="938"/>
        <v>4115665.5354499999</v>
      </c>
      <c r="H310" s="842">
        <f t="shared" si="938"/>
        <v>278186.09600000002</v>
      </c>
      <c r="I310" s="842">
        <f t="shared" si="938"/>
        <v>0</v>
      </c>
      <c r="J310" s="842"/>
      <c r="K310" s="842">
        <f>M310+Q310+S310</f>
        <v>10676717.654829999</v>
      </c>
      <c r="L310" s="695">
        <f>K310/D310</f>
        <v>1</v>
      </c>
      <c r="M310" s="842">
        <f>M311+M312+M313</f>
        <v>6282866.0233799992</v>
      </c>
      <c r="N310" s="695">
        <f>M310/E310</f>
        <v>1</v>
      </c>
      <c r="O310" s="828"/>
      <c r="P310" s="823"/>
      <c r="Q310" s="842">
        <f t="shared" ref="Q310" si="939">Q311+Q312+Q313</f>
        <v>4115665.5354499999</v>
      </c>
      <c r="R310" s="695">
        <f>Q310/G310</f>
        <v>1</v>
      </c>
      <c r="S310" s="842">
        <f t="shared" ref="S310" si="940">S311+S312+S313</f>
        <v>278186.09600000002</v>
      </c>
      <c r="T310" s="695">
        <f>S310/H310</f>
        <v>1</v>
      </c>
      <c r="U310" s="828"/>
      <c r="V310" s="828"/>
      <c r="W310" s="828"/>
      <c r="X310" s="297"/>
      <c r="Y310" s="297"/>
      <c r="Z310" s="828"/>
      <c r="AA310" s="828"/>
      <c r="AB310" s="828"/>
      <c r="AC310" s="828"/>
      <c r="AD310" s="823"/>
      <c r="AE310" s="842">
        <f>AG310+AK310+AM310</f>
        <v>10684603.857069999</v>
      </c>
      <c r="AF310" s="695">
        <f>AE310/D310</f>
        <v>1.0007386354584764</v>
      </c>
      <c r="AG310" s="842">
        <f>AG311+AG312+AG313</f>
        <v>6279507.3048399994</v>
      </c>
      <c r="AH310" s="695">
        <f>AG310/E310</f>
        <v>0.99946541617670959</v>
      </c>
      <c r="AI310" s="828">
        <v>0</v>
      </c>
      <c r="AJ310" s="695">
        <v>0</v>
      </c>
      <c r="AK310" s="842">
        <f t="shared" ref="AK310" si="941">AK311+AK312+AK313</f>
        <v>4146786.5249699992</v>
      </c>
      <c r="AL310" s="695">
        <f>AK310/G310</f>
        <v>1.007561593441435</v>
      </c>
      <c r="AM310" s="842">
        <f>AM311+AM312+AM313</f>
        <v>258310.02726</v>
      </c>
      <c r="AN310" s="695">
        <v>0</v>
      </c>
      <c r="AO310" s="930">
        <v>0</v>
      </c>
      <c r="AP310" s="695">
        <v>0</v>
      </c>
      <c r="AQ310" s="695">
        <v>0</v>
      </c>
      <c r="AR310" s="842">
        <f>AT310+AX310+AZ310</f>
        <v>10676717.654830001</v>
      </c>
      <c r="AS310" s="695">
        <f>AR310/D310</f>
        <v>1.0000000000000002</v>
      </c>
      <c r="AT310" s="842">
        <f>AT293</f>
        <v>6282866.0233799992</v>
      </c>
      <c r="AU310" s="695">
        <f>AT310/E310</f>
        <v>1</v>
      </c>
      <c r="AV310" s="828">
        <v>0</v>
      </c>
      <c r="AW310" s="695">
        <v>0</v>
      </c>
      <c r="AX310" s="842">
        <f t="shared" ref="AX310" si="942">AX311+AX312+AX313</f>
        <v>4115665.5354500003</v>
      </c>
      <c r="AY310" s="695">
        <f>AX310/G310</f>
        <v>1.0000000000000002</v>
      </c>
      <c r="AZ310" s="930">
        <f>AZ311+AZ312+AZ313</f>
        <v>278186.09600000002</v>
      </c>
      <c r="BA310" s="695">
        <v>0</v>
      </c>
      <c r="BB310" s="930">
        <v>0</v>
      </c>
      <c r="BC310" s="695">
        <v>0</v>
      </c>
      <c r="BD310" s="930">
        <v>0</v>
      </c>
      <c r="BE310" s="695">
        <v>0</v>
      </c>
      <c r="BF310" s="930">
        <v>0</v>
      </c>
      <c r="BG310" s="695">
        <v>0</v>
      </c>
      <c r="BH310" s="930">
        <v>0</v>
      </c>
      <c r="BI310" s="695">
        <v>0</v>
      </c>
      <c r="BJ310" s="930">
        <v>0</v>
      </c>
      <c r="BK310" s="695">
        <v>0</v>
      </c>
      <c r="BL310" s="930">
        <v>0</v>
      </c>
      <c r="BM310" s="695">
        <v>0</v>
      </c>
      <c r="BN310" s="930">
        <v>0</v>
      </c>
      <c r="BO310" s="695">
        <v>0</v>
      </c>
      <c r="BP310" s="930">
        <v>0</v>
      </c>
      <c r="BQ310" s="695">
        <v>0</v>
      </c>
      <c r="BR310" s="930">
        <v>0</v>
      </c>
      <c r="BS310" s="695">
        <v>0</v>
      </c>
      <c r="BT310" s="930">
        <v>0</v>
      </c>
      <c r="BU310" s="695">
        <v>0</v>
      </c>
      <c r="BV310" s="930">
        <v>0</v>
      </c>
      <c r="BW310" s="695">
        <v>0</v>
      </c>
      <c r="BX310" s="930">
        <v>0</v>
      </c>
      <c r="BY310" s="695">
        <v>0</v>
      </c>
      <c r="BZ310" s="930">
        <v>0</v>
      </c>
      <c r="CA310" s="695">
        <v>0</v>
      </c>
      <c r="CB310" s="930">
        <v>0</v>
      </c>
      <c r="CC310" s="695">
        <v>0</v>
      </c>
      <c r="CD310" s="930">
        <v>0</v>
      </c>
      <c r="CE310" s="695">
        <v>0</v>
      </c>
    </row>
    <row r="311" spans="1:83" s="838" customFormat="1" ht="55.5" customHeight="1" x14ac:dyDescent="0.25">
      <c r="B311" s="839"/>
      <c r="C311" s="101" t="s">
        <v>32</v>
      </c>
      <c r="D311" s="176">
        <f>E311+F311+G311+H311+I311</f>
        <v>5207584.5</v>
      </c>
      <c r="E311" s="176">
        <f>E294</f>
        <v>2841629.3449499998</v>
      </c>
      <c r="F311" s="176">
        <f t="shared" ref="F311:I311" si="943">F294</f>
        <v>0</v>
      </c>
      <c r="G311" s="176">
        <f t="shared" si="943"/>
        <v>2365955.1550500002</v>
      </c>
      <c r="H311" s="176">
        <f t="shared" si="943"/>
        <v>0</v>
      </c>
      <c r="I311" s="176">
        <f t="shared" si="943"/>
        <v>0</v>
      </c>
      <c r="J311" s="176"/>
      <c r="K311" s="176">
        <f t="shared" ref="K311:K313" si="944">M311+Q311</f>
        <v>5207584.5</v>
      </c>
      <c r="L311" s="730">
        <f t="shared" ref="L311:L313" si="945">K311/D311</f>
        <v>1</v>
      </c>
      <c r="M311" s="176">
        <f>M294</f>
        <v>2841629.3449499998</v>
      </c>
      <c r="N311" s="730">
        <f t="shared" ref="N311:N318" si="946">M311/E311</f>
        <v>1</v>
      </c>
      <c r="O311" s="824"/>
      <c r="P311" s="824"/>
      <c r="Q311" s="176">
        <f t="shared" ref="Q311" si="947">Q294</f>
        <v>2365955.1550500002</v>
      </c>
      <c r="R311" s="730">
        <f t="shared" ref="R311:R313" si="948">Q311/G311</f>
        <v>1</v>
      </c>
      <c r="S311" s="824"/>
      <c r="T311" s="730">
        <v>0</v>
      </c>
      <c r="U311" s="824"/>
      <c r="V311" s="466"/>
      <c r="W311" s="466"/>
      <c r="X311" s="466"/>
      <c r="Y311" s="466"/>
      <c r="Z311" s="466"/>
      <c r="AA311" s="466"/>
      <c r="AB311" s="466"/>
      <c r="AC311" s="466"/>
      <c r="AD311" s="466"/>
      <c r="AE311" s="176">
        <f t="shared" ref="AE311" si="949">AG311+AK311</f>
        <v>5363208.0296399994</v>
      </c>
      <c r="AF311" s="730">
        <f t="shared" ref="AF311:AF313" si="950">AE311/D311</f>
        <v>1.029884014294919</v>
      </c>
      <c r="AG311" s="176">
        <f>AG294+AG307</f>
        <v>2841629.3449499998</v>
      </c>
      <c r="AH311" s="730">
        <f>AG311/E311</f>
        <v>1</v>
      </c>
      <c r="AI311" s="824">
        <v>0</v>
      </c>
      <c r="AJ311" s="730">
        <v>0</v>
      </c>
      <c r="AK311" s="176">
        <f>AK294+AK307</f>
        <v>2521578.6846899996</v>
      </c>
      <c r="AL311" s="730">
        <f t="shared" ref="AL311:AL313" si="951">AK311/G311</f>
        <v>1.0657761958453986</v>
      </c>
      <c r="AM311" s="929">
        <v>0</v>
      </c>
      <c r="AN311" s="730">
        <v>0</v>
      </c>
      <c r="AO311" s="929">
        <v>0</v>
      </c>
      <c r="AP311" s="730">
        <v>0</v>
      </c>
      <c r="AQ311" s="730">
        <v>0</v>
      </c>
      <c r="AR311" s="176">
        <f t="shared" ref="AR311:AR313" si="952">AT311+AX311</f>
        <v>5207584.5</v>
      </c>
      <c r="AS311" s="730">
        <f t="shared" ref="AS311:AS313" si="953">AR311/D311</f>
        <v>1</v>
      </c>
      <c r="AT311" s="176">
        <f>AT294</f>
        <v>2841629.3449499998</v>
      </c>
      <c r="AU311" s="730">
        <f t="shared" ref="AU311:AU313" si="954">AT311/E311</f>
        <v>1</v>
      </c>
      <c r="AV311" s="824">
        <v>0</v>
      </c>
      <c r="AW311" s="730">
        <v>0</v>
      </c>
      <c r="AX311" s="176">
        <f t="shared" ref="AX311" si="955">AX294</f>
        <v>2365955.1550500002</v>
      </c>
      <c r="AY311" s="730">
        <f t="shared" ref="AY311:AY313" si="956">AX311/G311</f>
        <v>1</v>
      </c>
      <c r="AZ311" s="929">
        <v>0</v>
      </c>
      <c r="BA311" s="730">
        <v>0</v>
      </c>
      <c r="BB311" s="929">
        <v>0</v>
      </c>
      <c r="BC311" s="730">
        <v>0</v>
      </c>
      <c r="BD311" s="929">
        <v>0</v>
      </c>
      <c r="BE311" s="730">
        <v>0</v>
      </c>
      <c r="BF311" s="929">
        <v>0</v>
      </c>
      <c r="BG311" s="730">
        <v>0</v>
      </c>
      <c r="BH311" s="929">
        <v>0</v>
      </c>
      <c r="BI311" s="730">
        <v>0</v>
      </c>
      <c r="BJ311" s="929">
        <v>0</v>
      </c>
      <c r="BK311" s="730">
        <v>0</v>
      </c>
      <c r="BL311" s="929">
        <v>0</v>
      </c>
      <c r="BM311" s="730">
        <v>0</v>
      </c>
      <c r="BN311" s="929">
        <v>0</v>
      </c>
      <c r="BO311" s="730">
        <v>0</v>
      </c>
      <c r="BP311" s="929">
        <v>0</v>
      </c>
      <c r="BQ311" s="730">
        <v>0</v>
      </c>
      <c r="BR311" s="929">
        <v>0</v>
      </c>
      <c r="BS311" s="730">
        <v>0</v>
      </c>
      <c r="BT311" s="929">
        <v>0</v>
      </c>
      <c r="BU311" s="730">
        <v>0</v>
      </c>
      <c r="BV311" s="929">
        <v>0</v>
      </c>
      <c r="BW311" s="730">
        <v>0</v>
      </c>
      <c r="BX311" s="929">
        <v>0</v>
      </c>
      <c r="BY311" s="730">
        <v>0</v>
      </c>
      <c r="BZ311" s="929">
        <v>0</v>
      </c>
      <c r="CA311" s="730">
        <v>0</v>
      </c>
      <c r="CB311" s="929">
        <v>0</v>
      </c>
      <c r="CC311" s="730">
        <v>0</v>
      </c>
      <c r="CD311" s="929">
        <v>0</v>
      </c>
      <c r="CE311" s="730">
        <v>0</v>
      </c>
    </row>
    <row r="312" spans="1:83" s="26" customFormat="1" ht="55.5" customHeight="1" x14ac:dyDescent="0.25">
      <c r="B312" s="820"/>
      <c r="C312" s="837" t="s">
        <v>31</v>
      </c>
      <c r="D312" s="166">
        <f>E312+F312+G312+H312+I312</f>
        <v>2665049.1932800002</v>
      </c>
      <c r="E312" s="166">
        <f>E295</f>
        <v>1911128.5696100001</v>
      </c>
      <c r="F312" s="166">
        <f t="shared" ref="F312:I312" si="957">F295</f>
        <v>0</v>
      </c>
      <c r="G312" s="166">
        <f t="shared" si="957"/>
        <v>475734.52766999998</v>
      </c>
      <c r="H312" s="166">
        <f t="shared" si="957"/>
        <v>278186.09600000002</v>
      </c>
      <c r="I312" s="166">
        <f t="shared" si="957"/>
        <v>0</v>
      </c>
      <c r="J312" s="166"/>
      <c r="K312" s="166">
        <f>M312+Q312+S312</f>
        <v>2665049.1932800002</v>
      </c>
      <c r="L312" s="695">
        <f t="shared" si="945"/>
        <v>1</v>
      </c>
      <c r="M312" s="166">
        <f>M295</f>
        <v>1911128.5696100001</v>
      </c>
      <c r="N312" s="695">
        <v>0</v>
      </c>
      <c r="O312" s="823"/>
      <c r="P312" s="823"/>
      <c r="Q312" s="166">
        <f t="shared" ref="Q312" si="958">Q295</f>
        <v>475734.52766999998</v>
      </c>
      <c r="R312" s="695">
        <f t="shared" si="948"/>
        <v>1</v>
      </c>
      <c r="S312" s="166">
        <f t="shared" ref="S312" si="959">S295</f>
        <v>278186.09600000002</v>
      </c>
      <c r="T312" s="695">
        <f t="shared" ref="T312" si="960">S312/H312</f>
        <v>1</v>
      </c>
      <c r="U312" s="823"/>
      <c r="V312" s="819"/>
      <c r="W312" s="819"/>
      <c r="X312" s="819"/>
      <c r="Y312" s="819"/>
      <c r="Z312" s="819"/>
      <c r="AA312" s="819"/>
      <c r="AB312" s="819"/>
      <c r="AC312" s="819"/>
      <c r="AD312" s="656"/>
      <c r="AE312" s="166">
        <f>AG312+AK312+AM312</f>
        <v>2625284.50716</v>
      </c>
      <c r="AF312" s="695">
        <f t="shared" si="950"/>
        <v>0.98507919245158104</v>
      </c>
      <c r="AG312" s="166">
        <f>AG295</f>
        <v>1907769.8510700001</v>
      </c>
      <c r="AH312" s="695">
        <v>0</v>
      </c>
      <c r="AI312" s="823">
        <v>0</v>
      </c>
      <c r="AJ312" s="695">
        <v>0</v>
      </c>
      <c r="AK312" s="166">
        <f>AK295</f>
        <v>459204.62883</v>
      </c>
      <c r="AL312" s="695">
        <f t="shared" si="951"/>
        <v>0.9652539433684616</v>
      </c>
      <c r="AM312" s="928">
        <f>AM295</f>
        <v>258310.02726</v>
      </c>
      <c r="AN312" s="695">
        <v>0</v>
      </c>
      <c r="AO312" s="928">
        <v>0</v>
      </c>
      <c r="AP312" s="695">
        <v>0</v>
      </c>
      <c r="AQ312" s="695">
        <v>0</v>
      </c>
      <c r="AR312" s="166">
        <f>AT312+AX312+AZ312</f>
        <v>2665049.1932800002</v>
      </c>
      <c r="AS312" s="695">
        <f t="shared" si="953"/>
        <v>1</v>
      </c>
      <c r="AT312" s="166">
        <f>AT295</f>
        <v>1911128.5696100001</v>
      </c>
      <c r="AU312" s="695">
        <v>0</v>
      </c>
      <c r="AV312" s="823">
        <v>0</v>
      </c>
      <c r="AW312" s="695">
        <v>0</v>
      </c>
      <c r="AX312" s="166">
        <f>AX295</f>
        <v>475734.52766999998</v>
      </c>
      <c r="AY312" s="695">
        <f t="shared" si="956"/>
        <v>1</v>
      </c>
      <c r="AZ312" s="166">
        <f>AZ291</f>
        <v>278186.09600000002</v>
      </c>
      <c r="BA312" s="695">
        <v>0</v>
      </c>
      <c r="BB312" s="928">
        <v>0</v>
      </c>
      <c r="BC312" s="695">
        <v>0</v>
      </c>
      <c r="BD312" s="928">
        <v>0</v>
      </c>
      <c r="BE312" s="695">
        <v>0</v>
      </c>
      <c r="BF312" s="928">
        <v>0</v>
      </c>
      <c r="BG312" s="695">
        <v>0</v>
      </c>
      <c r="BH312" s="928">
        <v>0</v>
      </c>
      <c r="BI312" s="695">
        <v>0</v>
      </c>
      <c r="BJ312" s="928">
        <v>0</v>
      </c>
      <c r="BK312" s="695">
        <v>0</v>
      </c>
      <c r="BL312" s="928">
        <v>0</v>
      </c>
      <c r="BM312" s="695">
        <v>0</v>
      </c>
      <c r="BN312" s="928">
        <v>0</v>
      </c>
      <c r="BO312" s="695">
        <v>0</v>
      </c>
      <c r="BP312" s="928">
        <v>0</v>
      </c>
      <c r="BQ312" s="695">
        <v>0</v>
      </c>
      <c r="BR312" s="928">
        <v>0</v>
      </c>
      <c r="BS312" s="695">
        <v>0</v>
      </c>
      <c r="BT312" s="928">
        <v>0</v>
      </c>
      <c r="BU312" s="695">
        <v>0</v>
      </c>
      <c r="BV312" s="928">
        <v>0</v>
      </c>
      <c r="BW312" s="695">
        <v>0</v>
      </c>
      <c r="BX312" s="928">
        <v>0</v>
      </c>
      <c r="BY312" s="695">
        <v>0</v>
      </c>
      <c r="BZ312" s="928">
        <v>0</v>
      </c>
      <c r="CA312" s="695">
        <v>0</v>
      </c>
      <c r="CB312" s="928">
        <v>0</v>
      </c>
      <c r="CC312" s="695">
        <v>0</v>
      </c>
      <c r="CD312" s="928">
        <v>0</v>
      </c>
      <c r="CE312" s="695">
        <v>0</v>
      </c>
    </row>
    <row r="313" spans="1:83" s="26" customFormat="1" ht="55.5" customHeight="1" x14ac:dyDescent="0.25">
      <c r="B313" s="820"/>
      <c r="C313" s="97" t="s">
        <v>409</v>
      </c>
      <c r="D313" s="166">
        <f>E313+F313+G313+H313+I313</f>
        <v>2804083.9615500001</v>
      </c>
      <c r="E313" s="166">
        <f>E306</f>
        <v>1530108.10882</v>
      </c>
      <c r="F313" s="166">
        <f t="shared" ref="F313:I313" si="961">F306</f>
        <v>0</v>
      </c>
      <c r="G313" s="166">
        <f t="shared" si="961"/>
        <v>1273975.8527299999</v>
      </c>
      <c r="H313" s="166">
        <f t="shared" si="961"/>
        <v>0</v>
      </c>
      <c r="I313" s="166">
        <f t="shared" si="961"/>
        <v>0</v>
      </c>
      <c r="J313" s="166"/>
      <c r="K313" s="166">
        <f t="shared" si="944"/>
        <v>2804083.9615500001</v>
      </c>
      <c r="L313" s="695">
        <f t="shared" si="945"/>
        <v>1</v>
      </c>
      <c r="M313" s="166">
        <f>M306</f>
        <v>1530108.10882</v>
      </c>
      <c r="N313" s="695">
        <f t="shared" si="946"/>
        <v>1</v>
      </c>
      <c r="O313" s="823"/>
      <c r="P313" s="823"/>
      <c r="Q313" s="166">
        <f t="shared" ref="Q313" si="962">Q306</f>
        <v>1273975.8527299999</v>
      </c>
      <c r="R313" s="695">
        <f t="shared" si="948"/>
        <v>1</v>
      </c>
      <c r="S313" s="823"/>
      <c r="T313" s="695">
        <v>0</v>
      </c>
      <c r="U313" s="823"/>
      <c r="V313" s="819"/>
      <c r="W313" s="819"/>
      <c r="X313" s="819"/>
      <c r="Y313" s="819"/>
      <c r="Z313" s="819"/>
      <c r="AA313" s="819"/>
      <c r="AB313" s="819"/>
      <c r="AC313" s="819"/>
      <c r="AD313" s="656"/>
      <c r="AE313" s="166">
        <f>AG313+AK313</f>
        <v>2696111.32027</v>
      </c>
      <c r="AF313" s="695">
        <f t="shared" si="950"/>
        <v>0.96149450488625288</v>
      </c>
      <c r="AG313" s="166">
        <f>AG306</f>
        <v>1530108.10882</v>
      </c>
      <c r="AH313" s="695">
        <f t="shared" ref="AH313" si="963">AG313/E313</f>
        <v>1</v>
      </c>
      <c r="AI313" s="823">
        <v>0</v>
      </c>
      <c r="AJ313" s="695">
        <v>0</v>
      </c>
      <c r="AK313" s="166">
        <f>AK306</f>
        <v>1166003.2114499998</v>
      </c>
      <c r="AL313" s="695">
        <f t="shared" si="951"/>
        <v>0.91524749778527925</v>
      </c>
      <c r="AM313" s="928">
        <v>0</v>
      </c>
      <c r="AN313" s="695">
        <v>0</v>
      </c>
      <c r="AO313" s="928">
        <v>0</v>
      </c>
      <c r="AP313" s="695">
        <v>0</v>
      </c>
      <c r="AQ313" s="695">
        <v>0</v>
      </c>
      <c r="AR313" s="166">
        <f t="shared" si="952"/>
        <v>2804083.9615500001</v>
      </c>
      <c r="AS313" s="695">
        <f t="shared" si="953"/>
        <v>1</v>
      </c>
      <c r="AT313" s="166">
        <f>AT306</f>
        <v>1530108.10882</v>
      </c>
      <c r="AU313" s="695">
        <f t="shared" si="954"/>
        <v>1</v>
      </c>
      <c r="AV313" s="823">
        <v>0</v>
      </c>
      <c r="AW313" s="695">
        <v>0</v>
      </c>
      <c r="AX313" s="166">
        <f t="shared" ref="AX313" si="964">AX306</f>
        <v>1273975.8527300002</v>
      </c>
      <c r="AY313" s="695">
        <f t="shared" si="956"/>
        <v>1.0000000000000002</v>
      </c>
      <c r="AZ313" s="928">
        <v>0</v>
      </c>
      <c r="BA313" s="695">
        <v>0</v>
      </c>
      <c r="BB313" s="928">
        <v>0</v>
      </c>
      <c r="BC313" s="695">
        <v>0</v>
      </c>
      <c r="BD313" s="928">
        <v>0</v>
      </c>
      <c r="BE313" s="695">
        <v>0</v>
      </c>
      <c r="BF313" s="928">
        <v>0</v>
      </c>
      <c r="BG313" s="695">
        <v>0</v>
      </c>
      <c r="BH313" s="928">
        <v>0</v>
      </c>
      <c r="BI313" s="695">
        <v>0</v>
      </c>
      <c r="BJ313" s="928">
        <v>0</v>
      </c>
      <c r="BK313" s="695">
        <v>0</v>
      </c>
      <c r="BL313" s="928">
        <v>0</v>
      </c>
      <c r="BM313" s="695">
        <v>0</v>
      </c>
      <c r="BN313" s="928">
        <v>0</v>
      </c>
      <c r="BO313" s="695">
        <v>0</v>
      </c>
      <c r="BP313" s="928">
        <v>0</v>
      </c>
      <c r="BQ313" s="695">
        <v>0</v>
      </c>
      <c r="BR313" s="928">
        <v>0</v>
      </c>
      <c r="BS313" s="695">
        <v>0</v>
      </c>
      <c r="BT313" s="928">
        <v>0</v>
      </c>
      <c r="BU313" s="695">
        <v>0</v>
      </c>
      <c r="BV313" s="928">
        <v>0</v>
      </c>
      <c r="BW313" s="695">
        <v>0</v>
      </c>
      <c r="BX313" s="928">
        <v>0</v>
      </c>
      <c r="BY313" s="695">
        <v>0</v>
      </c>
      <c r="BZ313" s="928">
        <v>0</v>
      </c>
      <c r="CA313" s="695">
        <v>0</v>
      </c>
      <c r="CB313" s="928">
        <v>0</v>
      </c>
      <c r="CC313" s="695">
        <v>0</v>
      </c>
      <c r="CD313" s="928">
        <v>0</v>
      </c>
      <c r="CE313" s="695">
        <v>0</v>
      </c>
    </row>
    <row r="314" spans="1:83" s="361" customFormat="1" ht="107.25" customHeight="1" x14ac:dyDescent="0.3">
      <c r="B314" s="353" t="s">
        <v>345</v>
      </c>
      <c r="C314" s="350" t="s">
        <v>380</v>
      </c>
      <c r="D314" s="869">
        <f>E314+F314+G314+H314+I314</f>
        <v>16089571.13931</v>
      </c>
      <c r="E314" s="869">
        <f>E315+E316+E317+E318</f>
        <v>6252367.7656800002</v>
      </c>
      <c r="F314" s="869">
        <f>F315+F316+F317+F318</f>
        <v>4519572.8046599999</v>
      </c>
      <c r="G314" s="869">
        <f>G315+G316+G317+G318</f>
        <v>2899777.8341700002</v>
      </c>
      <c r="H314" s="869">
        <f t="shared" ref="H314" si="965">H315+H316+H317+H318</f>
        <v>0</v>
      </c>
      <c r="I314" s="869">
        <f>I315+I316+I317+I318</f>
        <v>2417852.7348000002</v>
      </c>
      <c r="J314" s="869">
        <f>J316+J317+J318</f>
        <v>-478542.70553000004</v>
      </c>
      <c r="K314" s="869">
        <f>M314+O314+Q314+S314+U314</f>
        <v>15611028.43378</v>
      </c>
      <c r="L314" s="762">
        <f t="shared" si="928"/>
        <v>0.97025758478044044</v>
      </c>
      <c r="M314" s="869">
        <f>M315+M316+M317+M318</f>
        <v>6252367.7656800002</v>
      </c>
      <c r="N314" s="762">
        <f t="shared" si="946"/>
        <v>1</v>
      </c>
      <c r="O314" s="869">
        <f>O315+O316+O317+O318</f>
        <v>4519572.8046599999</v>
      </c>
      <c r="P314" s="762">
        <f>O314/F314</f>
        <v>1</v>
      </c>
      <c r="Q314" s="869">
        <f t="shared" ref="Q314" si="966">Q315+Q316+Q317+Q318</f>
        <v>2766644.8938000002</v>
      </c>
      <c r="R314" s="762">
        <f>Q314/G314</f>
        <v>0.95408857230329636</v>
      </c>
      <c r="S314" s="869">
        <f t="shared" ref="S314" si="967">S315+S316+S317+S318</f>
        <v>0</v>
      </c>
      <c r="T314" s="696">
        <v>0</v>
      </c>
      <c r="U314" s="869">
        <f t="shared" ref="U314" si="968">U315+U316+U317+U318</f>
        <v>2072442.96964</v>
      </c>
      <c r="V314" s="757"/>
      <c r="W314" s="757"/>
      <c r="X314" s="757"/>
      <c r="Y314" s="757"/>
      <c r="Z314" s="757"/>
      <c r="AA314" s="757"/>
      <c r="AB314" s="757"/>
      <c r="AC314" s="757"/>
      <c r="AD314" s="762">
        <f>U314/I314</f>
        <v>0.85714193416805773</v>
      </c>
      <c r="AE314" s="869">
        <f>AE316+AE317+AE318</f>
        <v>15956647.35837</v>
      </c>
      <c r="AF314" s="762">
        <f t="shared" si="931"/>
        <v>0.99173851311578831</v>
      </c>
      <c r="AG314" s="869">
        <f>AG315+AG316+AG317+AG318</f>
        <v>5560427.5508700013</v>
      </c>
      <c r="AH314" s="762">
        <f t="shared" ref="AH314:AH322" si="969">AG314/E314</f>
        <v>0.88933149156578051</v>
      </c>
      <c r="AI314" s="869">
        <f>AI315+AI316+AI317+AI318</f>
        <v>4434199.9700100003</v>
      </c>
      <c r="AJ314" s="762">
        <f>AI314/F314</f>
        <v>0.98111041942681521</v>
      </c>
      <c r="AK314" s="869">
        <f t="shared" ref="AK314" si="970">AK315+AK316+AK317+AK318</f>
        <v>4146395.79721</v>
      </c>
      <c r="AL314" s="762">
        <f>AK314/G314</f>
        <v>1.429901197378046</v>
      </c>
      <c r="AM314" s="869">
        <f t="shared" ref="AM314" si="971">AM315+AM316+AM317+AM318</f>
        <v>0</v>
      </c>
      <c r="AN314" s="696">
        <v>0</v>
      </c>
      <c r="AO314" s="869">
        <f t="shared" ref="AO314" si="972">AO315+AO316+AO317+AO318</f>
        <v>1815624.0402799998</v>
      </c>
      <c r="AP314" s="757">
        <f>AP316+AP317+AP318</f>
        <v>-943080.11778000009</v>
      </c>
      <c r="AQ314" s="762">
        <f>AO314/I314</f>
        <v>0.75092416264557338</v>
      </c>
      <c r="AR314" s="869">
        <f>AT314+AV314+AX314+AZ314+BB314</f>
        <v>16063804.22115</v>
      </c>
      <c r="AS314" s="762">
        <f t="shared" si="934"/>
        <v>0.99839853294181058</v>
      </c>
      <c r="AT314" s="869">
        <f>AT315+AT316+AT317+AT318</f>
        <v>6252367.7656799993</v>
      </c>
      <c r="AU314" s="762">
        <f t="shared" ref="AU314:AU322" si="973">AT314/E314</f>
        <v>0.99999999999999989</v>
      </c>
      <c r="AV314" s="869">
        <f>AV315+AV316+AV317+AV318</f>
        <v>4519572.8046599999</v>
      </c>
      <c r="AW314" s="762">
        <v>0</v>
      </c>
      <c r="AX314" s="869">
        <f t="shared" ref="AX314" si="974">AX315+AX316+AX317+AX318</f>
        <v>2874306.85445</v>
      </c>
      <c r="AY314" s="762">
        <f t="shared" ref="AY314:AY324" si="975">AX314/G314</f>
        <v>0.99121623062985764</v>
      </c>
      <c r="AZ314" s="757">
        <f t="shared" ref="AZ314:BB314" si="976">AZ315+AZ316+AZ317+AZ318</f>
        <v>0</v>
      </c>
      <c r="BA314" s="762">
        <v>0</v>
      </c>
      <c r="BB314" s="757">
        <f t="shared" si="976"/>
        <v>2417556.79636</v>
      </c>
      <c r="BC314" s="757"/>
      <c r="BD314" s="757"/>
      <c r="BE314" s="757" t="e">
        <f>BF314+BG314+BH314+BI314</f>
        <v>#REF!</v>
      </c>
      <c r="BF314" s="757">
        <f>BF315+BF316+BF317+BF318</f>
        <v>500000</v>
      </c>
      <c r="BG314" s="757">
        <f t="shared" ref="BG314" si="977">BG315+BG316+BG317+BG318</f>
        <v>0</v>
      </c>
      <c r="BH314" s="757">
        <f t="shared" ref="BH314" si="978">BH315+BH316+BH317+BH318</f>
        <v>0</v>
      </c>
      <c r="BI314" s="757" t="e">
        <f t="shared" ref="BI314" si="979">BI315+BI316+BI317+BI318</f>
        <v>#REF!</v>
      </c>
      <c r="BJ314" s="757"/>
      <c r="BK314" s="757"/>
      <c r="BL314" s="757"/>
      <c r="BM314" s="757"/>
      <c r="BN314" s="757">
        <f>BO314+BP314+BQ314+BR314+BS314</f>
        <v>2342082.0132400002</v>
      </c>
      <c r="BO314" s="757">
        <f>BO315+BO316+BO317+BO318</f>
        <v>1130982.01324</v>
      </c>
      <c r="BP314" s="757">
        <f>BP315+BP316+BP317+BP318</f>
        <v>0</v>
      </c>
      <c r="BQ314" s="757">
        <f t="shared" ref="BQ314:BS314" si="980">BQ315+BQ316+BQ317+BQ318</f>
        <v>0</v>
      </c>
      <c r="BR314" s="757">
        <f t="shared" si="980"/>
        <v>0</v>
      </c>
      <c r="BS314" s="757">
        <f t="shared" si="980"/>
        <v>1211100</v>
      </c>
      <c r="BT314" s="757">
        <f>BT316+BT317+BT318</f>
        <v>-200000</v>
      </c>
      <c r="BU314" s="757">
        <f>BV314+BW314+BX314+BY314+BZ314</f>
        <v>2142082.0132400002</v>
      </c>
      <c r="BV314" s="757">
        <f>BV315+BV316+BV317+BV318</f>
        <v>1130982.01324</v>
      </c>
      <c r="BW314" s="757">
        <f>BW315+BW316+BW317+BW318</f>
        <v>0</v>
      </c>
      <c r="BX314" s="757">
        <f t="shared" ref="BX314:BZ314" si="981">BX315+BX316+BX317+BX318</f>
        <v>0</v>
      </c>
      <c r="BY314" s="757">
        <f t="shared" si="981"/>
        <v>0</v>
      </c>
      <c r="BZ314" s="354">
        <f t="shared" si="981"/>
        <v>1011100</v>
      </c>
      <c r="CA314" s="355"/>
      <c r="CB314" s="355"/>
      <c r="CC314" s="355"/>
      <c r="CD314" s="355"/>
      <c r="CE314" s="762">
        <f t="shared" si="829"/>
        <v>0.99987760278542159</v>
      </c>
    </row>
    <row r="315" spans="1:83" s="59" customFormat="1" ht="39" hidden="1" customHeight="1" x14ac:dyDescent="0.25">
      <c r="B315" s="211"/>
      <c r="C315" s="101" t="s">
        <v>32</v>
      </c>
      <c r="D315" s="176">
        <f>E315+H315+I315</f>
        <v>0</v>
      </c>
      <c r="E315" s="176">
        <f>E79</f>
        <v>0</v>
      </c>
      <c r="F315" s="176"/>
      <c r="G315" s="176"/>
      <c r="H315" s="176">
        <f>H79</f>
        <v>0</v>
      </c>
      <c r="I315" s="176">
        <f>I79</f>
        <v>0</v>
      </c>
      <c r="J315" s="176"/>
      <c r="K315" s="166">
        <f>M315+S315+U315</f>
        <v>0</v>
      </c>
      <c r="L315" s="695" t="e">
        <f t="shared" si="928"/>
        <v>#DIV/0!</v>
      </c>
      <c r="M315" s="176">
        <f>M79</f>
        <v>0</v>
      </c>
      <c r="N315" s="695" t="e">
        <f t="shared" si="946"/>
        <v>#DIV/0!</v>
      </c>
      <c r="O315" s="176"/>
      <c r="P315" s="762" t="e">
        <f t="shared" ref="P315:P322" si="982">O315/F315</f>
        <v>#DIV/0!</v>
      </c>
      <c r="Q315" s="176"/>
      <c r="R315" s="762" t="e">
        <f t="shared" ref="R315:R317" si="983">Q315/G315</f>
        <v>#DIV/0!</v>
      </c>
      <c r="S315" s="176">
        <f>S79</f>
        <v>0</v>
      </c>
      <c r="T315" s="683"/>
      <c r="U315" s="176">
        <f>U79</f>
        <v>0</v>
      </c>
      <c r="V315" s="623">
        <f t="shared" ref="V315:V316" si="984">W315+X315+Y315</f>
        <v>0</v>
      </c>
      <c r="W315" s="623">
        <f>W79+W285</f>
        <v>0</v>
      </c>
      <c r="X315" s="623"/>
      <c r="Y315" s="623"/>
      <c r="Z315" s="623">
        <f t="shared" ref="Z315:Z316" si="985">AA315+AB315</f>
        <v>0</v>
      </c>
      <c r="AA315" s="623">
        <f>AA79+AA285</f>
        <v>0</v>
      </c>
      <c r="AB315" s="623">
        <f>H315</f>
        <v>0</v>
      </c>
      <c r="AC315" s="623"/>
      <c r="AD315" s="762" t="e">
        <f t="shared" ref="AD315:AD318" si="986">U315/I315</f>
        <v>#DIV/0!</v>
      </c>
      <c r="AE315" s="864">
        <f>AG315+AM315+AO315</f>
        <v>0</v>
      </c>
      <c r="AF315" s="695" t="e">
        <f t="shared" si="931"/>
        <v>#DIV/0!</v>
      </c>
      <c r="AG315" s="176">
        <f>AG79</f>
        <v>0</v>
      </c>
      <c r="AH315" s="695" t="e">
        <f t="shared" si="969"/>
        <v>#DIV/0!</v>
      </c>
      <c r="AI315" s="176"/>
      <c r="AJ315" s="695" t="e">
        <f t="shared" ref="AJ315:AJ316" si="987">AI315/F315</f>
        <v>#DIV/0!</v>
      </c>
      <c r="AK315" s="176"/>
      <c r="AL315" s="762" t="e">
        <f t="shared" ref="AL315:AL322" si="988">AK315/G315</f>
        <v>#DIV/0!</v>
      </c>
      <c r="AM315" s="176">
        <f>AM79</f>
        <v>0</v>
      </c>
      <c r="AN315" s="683"/>
      <c r="AO315" s="176">
        <f>AO79</f>
        <v>0</v>
      </c>
      <c r="AP315" s="623"/>
      <c r="AQ315" s="762" t="e">
        <f t="shared" ref="AQ315:AQ322" si="989">AO315/I315</f>
        <v>#DIV/0!</v>
      </c>
      <c r="AR315" s="176">
        <f>AT315+AZ315+BB315</f>
        <v>0</v>
      </c>
      <c r="AS315" s="695" t="e">
        <f t="shared" si="934"/>
        <v>#DIV/0!</v>
      </c>
      <c r="AT315" s="176">
        <f>AT79</f>
        <v>0</v>
      </c>
      <c r="AU315" s="695" t="e">
        <f t="shared" si="973"/>
        <v>#DIV/0!</v>
      </c>
      <c r="AV315" s="176"/>
      <c r="AW315" s="695" t="e">
        <f t="shared" ref="AW315:AW322" si="990">AV315/F315</f>
        <v>#DIV/0!</v>
      </c>
      <c r="AX315" s="176"/>
      <c r="AY315" s="695" t="e">
        <f t="shared" si="975"/>
        <v>#DIV/0!</v>
      </c>
      <c r="AZ315" s="623">
        <f>AZ79</f>
        <v>0</v>
      </c>
      <c r="BA315" s="695"/>
      <c r="BB315" s="623">
        <f>BB79</f>
        <v>0</v>
      </c>
      <c r="BC315" s="623"/>
      <c r="BD315" s="623"/>
      <c r="BE315" s="623">
        <f>BF315+BH315+BI315</f>
        <v>0</v>
      </c>
      <c r="BF315" s="623">
        <f>BF79</f>
        <v>0</v>
      </c>
      <c r="BG315" s="623"/>
      <c r="BH315" s="623">
        <f>BH79</f>
        <v>0</v>
      </c>
      <c r="BI315" s="623">
        <f>BI79</f>
        <v>0</v>
      </c>
      <c r="BJ315" s="623">
        <f t="shared" ref="BJ315:BJ316" si="991">BK315+BL315+BM315</f>
        <v>0</v>
      </c>
      <c r="BK315" s="623">
        <f>BK79+BK285</f>
        <v>0</v>
      </c>
      <c r="BL315" s="623"/>
      <c r="BM315" s="623"/>
      <c r="BN315" s="623">
        <f>BO315+BR315+BS315</f>
        <v>0</v>
      </c>
      <c r="BO315" s="623">
        <f>BO79</f>
        <v>0</v>
      </c>
      <c r="BP315" s="623"/>
      <c r="BQ315" s="623"/>
      <c r="BR315" s="623">
        <f>BR79</f>
        <v>0</v>
      </c>
      <c r="BS315" s="623">
        <f>BS79</f>
        <v>0</v>
      </c>
      <c r="BT315" s="623"/>
      <c r="BU315" s="623">
        <f>BV315+BY315+BZ315</f>
        <v>0</v>
      </c>
      <c r="BV315" s="436">
        <f>BV79</f>
        <v>0</v>
      </c>
      <c r="BW315" s="517"/>
      <c r="BX315" s="436"/>
      <c r="BY315" s="436">
        <f>BY79</f>
        <v>0</v>
      </c>
      <c r="BZ315" s="542">
        <f>BZ79</f>
        <v>0</v>
      </c>
      <c r="CE315" s="695" t="e">
        <f t="shared" si="829"/>
        <v>#DIV/0!</v>
      </c>
    </row>
    <row r="316" spans="1:83" s="50" customFormat="1" ht="54" customHeight="1" x14ac:dyDescent="0.25">
      <c r="B316" s="200"/>
      <c r="C316" s="97" t="s">
        <v>31</v>
      </c>
      <c r="D316" s="166">
        <f>E316+F316+G316+H316+I316</f>
        <v>15162794.30931</v>
      </c>
      <c r="E316" s="166">
        <f>E712+E715+E716+E719+E720+E742+E744+E771</f>
        <v>5966087.5137200002</v>
      </c>
      <c r="F316" s="166">
        <f>F324+F547+F596+F712+F716+F720+F723+F742+F743+F745+F752+F769+F771</f>
        <v>4519572.8046599999</v>
      </c>
      <c r="G316" s="166">
        <f>G324+G547+G596+G712+G716+G720+G723+G742+G743+G745+G752+G769+G771+G538+G731</f>
        <v>2473001.0041700001</v>
      </c>
      <c r="H316" s="166">
        <f>H324+H547+H596+H712+H716+H720+H723+H742+H743+H745+H752+H769+H771</f>
        <v>0</v>
      </c>
      <c r="I316" s="166">
        <f>I324+I547+I596+I712+I716+I720+I723+I742+I743+I745+I752+I769+I771+I779+I751+I709</f>
        <v>2204132.9867600002</v>
      </c>
      <c r="J316" s="166">
        <f>K316-D316</f>
        <v>-461761.61589000002</v>
      </c>
      <c r="K316" s="166">
        <f>M316+O316+Q316+S316+U316</f>
        <v>14701032.69342</v>
      </c>
      <c r="L316" s="695">
        <f t="shared" si="928"/>
        <v>0.96954640375181522</v>
      </c>
      <c r="M316" s="166">
        <f>M712+M715+M716+M719+M720+M742+M744+M771</f>
        <v>5966087.5137200002</v>
      </c>
      <c r="N316" s="695">
        <f t="shared" si="946"/>
        <v>1</v>
      </c>
      <c r="O316" s="166">
        <f>O324+O547+O596+O712+O716+O720+O723+O742+O743+O745+O752+O769+O771</f>
        <v>4519572.8046599999</v>
      </c>
      <c r="P316" s="695">
        <f t="shared" si="982"/>
        <v>1</v>
      </c>
      <c r="Q316" s="166">
        <f>Q324+Q547+Q596+Q712+Q716+Q720+Q723+Q742+Q743+Q745+Q752+Q769+Q771+Q538+Q731</f>
        <v>2339868.0638000001</v>
      </c>
      <c r="R316" s="695">
        <f t="shared" si="983"/>
        <v>0.94616543214276505</v>
      </c>
      <c r="S316" s="166">
        <f>S324+S547+S596+S712+S716+S720+S723+S742+S743+S745+S752+S769+S771</f>
        <v>0</v>
      </c>
      <c r="T316" s="683">
        <v>0</v>
      </c>
      <c r="U316" s="166">
        <f>U596+U745+U751+U752+U771</f>
        <v>1875504.31124</v>
      </c>
      <c r="V316" s="622" t="e">
        <f t="shared" si="984"/>
        <v>#REF!</v>
      </c>
      <c r="W316" s="622" t="e">
        <f>W78+#REF!+#REF!</f>
        <v>#REF!</v>
      </c>
      <c r="X316" s="622"/>
      <c r="Y316" s="622"/>
      <c r="Z316" s="622" t="e">
        <f t="shared" si="985"/>
        <v>#REF!</v>
      </c>
      <c r="AA316" s="622" t="e">
        <f>AA78+#REF!+#REF!</f>
        <v>#REF!</v>
      </c>
      <c r="AB316" s="622">
        <f>H316</f>
        <v>0</v>
      </c>
      <c r="AC316" s="622"/>
      <c r="AD316" s="695">
        <f t="shared" si="986"/>
        <v>0.8509034266561778</v>
      </c>
      <c r="AE316" s="166">
        <f>AG316+AI316+AK316+AM316+AO316</f>
        <v>14289498.68823</v>
      </c>
      <c r="AF316" s="695">
        <f t="shared" si="931"/>
        <v>0.94240536386200302</v>
      </c>
      <c r="AG316" s="166">
        <f>AG712+AG715+AG716+AG719+AG720+AG742+AG744+AG771</f>
        <v>5274147.2989100013</v>
      </c>
      <c r="AH316" s="695">
        <f t="shared" si="969"/>
        <v>0.8840211087720774</v>
      </c>
      <c r="AI316" s="166">
        <f>AI324+AI547+AI596+AI712+AI716+AI720+AI723+AI742+AI743+AI745+AI752+AI769+AI771</f>
        <v>4434199.9700100003</v>
      </c>
      <c r="AJ316" s="695">
        <f t="shared" si="987"/>
        <v>0.98111041942681521</v>
      </c>
      <c r="AK316" s="166">
        <f>AK324+AK547+AK596+AK712+AK716+AK720+AK723+AK742+AK743+AK745+AK752+AK769+AK771+AK538+AK731</f>
        <v>2962466.03743</v>
      </c>
      <c r="AL316" s="695">
        <f t="shared" si="988"/>
        <v>1.1979235076874852</v>
      </c>
      <c r="AM316" s="166">
        <f>AM324+AM547+AM596+AM712+AM716+AM720+AM723+AM742+AM743+AM745+AM752+AM769+AM771</f>
        <v>0</v>
      </c>
      <c r="AN316" s="683">
        <v>0</v>
      </c>
      <c r="AO316" s="166">
        <f>AO324+AO547+AO596+AO712+AO716+AO720+AO723+AO742+AO743+AO745+AO752+AO769+AO771+AO779+AO751</f>
        <v>1618685.3818799998</v>
      </c>
      <c r="AP316" s="622">
        <f>AP324+AP547+AP598+AP723+AP745+AP752+AP753+AP758+AP770</f>
        <v>-202708.27764000016</v>
      </c>
      <c r="AQ316" s="695">
        <f t="shared" si="989"/>
        <v>0.73438644201746273</v>
      </c>
      <c r="AR316" s="166">
        <f>AT316+AV316+AX316+AZ316+BB316</f>
        <v>15137027.391149998</v>
      </c>
      <c r="AS316" s="695">
        <f t="shared" si="934"/>
        <v>0.9983006484402297</v>
      </c>
      <c r="AT316" s="166">
        <f>AT324+AT547+AT596+AT712+AT716+AT720+AT723+AT742+AT743+AT745+AT752+AT769+AT771+AT744+AT715+AT719</f>
        <v>5966087.5137199992</v>
      </c>
      <c r="AU316" s="695">
        <f t="shared" si="973"/>
        <v>0.99999999999999989</v>
      </c>
      <c r="AV316" s="166">
        <f>AV324+AV547+AV596+AV712+AV716+AV720+AV723+AV742+AV743+AV745+AV752+AV769+AV771</f>
        <v>4519572.8046599999</v>
      </c>
      <c r="AW316" s="695">
        <f t="shared" si="990"/>
        <v>1</v>
      </c>
      <c r="AX316" s="166">
        <f>AX324+AX547+AX596+AX712+AX716+AX720+AX723+AX742+AX743+AX745+AX752+AX769+AX771+AX538+AX731</f>
        <v>2447530.0244499999</v>
      </c>
      <c r="AY316" s="695">
        <f t="shared" si="975"/>
        <v>0.98970037631321184</v>
      </c>
      <c r="AZ316" s="622">
        <f>AZ324+AZ547+AZ596+AZ712+AZ716+AZ720+AZ723+AZ742+AZ743+AZ745+AZ752+AZ769+AZ771</f>
        <v>0</v>
      </c>
      <c r="BA316" s="695">
        <v>0</v>
      </c>
      <c r="BB316" s="622">
        <f>BB324+BB547+BB596+BB712+BB716+BB720+BB723+BB742+BB743+BB745+BB752+BB769+BB771+BB709+BB751</f>
        <v>2203837.0483200001</v>
      </c>
      <c r="BC316" s="622"/>
      <c r="BD316" s="622"/>
      <c r="BE316" s="622" t="e">
        <f>BF316+BG316+BH316+BI316</f>
        <v>#REF!</v>
      </c>
      <c r="BF316" s="622">
        <f>BF321+BF592+BF688+BF741+BF750+BF757+BF767</f>
        <v>500000</v>
      </c>
      <c r="BG316" s="622">
        <f>BG321+BG592+BG688+BG741+BG750+BG757+BG767</f>
        <v>0</v>
      </c>
      <c r="BH316" s="622">
        <f>BH321+BH592+BH688+BH741+BH750+BH757+BH767</f>
        <v>0</v>
      </c>
      <c r="BI316" s="622" t="e">
        <f>BI321+BI592+BI688+BI741+BI750+BI757+BI767</f>
        <v>#REF!</v>
      </c>
      <c r="BJ316" s="622" t="e">
        <f t="shared" si="991"/>
        <v>#REF!</v>
      </c>
      <c r="BK316" s="622" t="e">
        <f>BK78+#REF!+#REF!</f>
        <v>#REF!</v>
      </c>
      <c r="BL316" s="622"/>
      <c r="BM316" s="622"/>
      <c r="BN316" s="622">
        <f>BO316+BP316+BQ316+BR316+BS316</f>
        <v>1842082.01324</v>
      </c>
      <c r="BO316" s="622">
        <f>BO324+BO547+BO596+BO712+BO716+BO720+BO723+BO742+BO743+BO745+BO752+BO769+BO771</f>
        <v>630982.01324</v>
      </c>
      <c r="BP316" s="622">
        <f>BP324+BP547+BP596+BP712+BP716+BP720+BP723+BP742+BP743+BP745+BP752+BP769+BP771</f>
        <v>0</v>
      </c>
      <c r="BQ316" s="622">
        <f>BQ324+BQ547+BQ596+BQ712+BQ716+BQ720+BQ723+BQ742+BQ743+BQ745+BQ752+BQ769+BQ771</f>
        <v>0</v>
      </c>
      <c r="BR316" s="622">
        <f>BR324+BR547+BR596+BR712+BR716+BR720+BR723+BR742+BR743+BR745+BR752+BR769+BR771</f>
        <v>0</v>
      </c>
      <c r="BS316" s="622">
        <f>BS324+BS547+BS596+BS712+BS716+BS720+BS723+BS742+BS743+BS745+BS752+BS769+BS771</f>
        <v>1211100</v>
      </c>
      <c r="BT316" s="622">
        <f>BU316-BN316</f>
        <v>-200000</v>
      </c>
      <c r="BU316" s="622">
        <f>BV316+BW316+BX316+BY316+BZ316</f>
        <v>1642082.01324</v>
      </c>
      <c r="BV316" s="536">
        <f>BV324+BV547+BV596+BV712+BV716+BV720+BV723+BV742+BV743+BV745+BV752+BV769+BV771</f>
        <v>630982.01324</v>
      </c>
      <c r="BW316" s="536">
        <f>BW324+BW547+BW596+BW712+BW716+BW720+BW723+BW742+BW743+BW745+BW752+BW769+BW771</f>
        <v>0</v>
      </c>
      <c r="BX316" s="536">
        <f>BX324+BX547+BX596+BX712+BX716+BX720+BX723+BX742+BX743+BX745+BX752+BX769+BX771</f>
        <v>0</v>
      </c>
      <c r="BY316" s="536">
        <f>BY324+BY547+BY596+BY712+BY716+BY720+BY723+BY742+BY743+BY745+BY752+BY769+BY771</f>
        <v>0</v>
      </c>
      <c r="BZ316" s="543">
        <f>BZ324+BZ547+BZ596+BZ712+BZ716+BZ720+BZ723+BZ742+BZ743+BZ745+BZ752+BZ769+BZ771</f>
        <v>1011100</v>
      </c>
      <c r="CE316" s="695">
        <f t="shared" si="829"/>
        <v>0.99986573476202301</v>
      </c>
    </row>
    <row r="317" spans="1:83" s="428" customFormat="1" ht="41.25" customHeight="1" x14ac:dyDescent="0.25">
      <c r="B317" s="429"/>
      <c r="C317" s="430" t="s">
        <v>573</v>
      </c>
      <c r="D317" s="872">
        <f t="shared" ref="D317:D318" si="992">E317+G317+H317+I317</f>
        <v>426776.82999999996</v>
      </c>
      <c r="E317" s="872">
        <f>E322</f>
        <v>0</v>
      </c>
      <c r="F317" s="872">
        <f>F322</f>
        <v>0</v>
      </c>
      <c r="G317" s="872">
        <f t="shared" ref="G317:I317" si="993">G322</f>
        <v>426776.82999999996</v>
      </c>
      <c r="H317" s="872">
        <f t="shared" si="993"/>
        <v>0</v>
      </c>
      <c r="I317" s="872">
        <f t="shared" si="993"/>
        <v>0</v>
      </c>
      <c r="J317" s="872">
        <f>J548</f>
        <v>0</v>
      </c>
      <c r="K317" s="872">
        <f t="shared" ref="K317:K318" si="994">M317+Q317+S317+U317</f>
        <v>426776.82999999996</v>
      </c>
      <c r="L317" s="813">
        <f t="shared" si="928"/>
        <v>1</v>
      </c>
      <c r="M317" s="872">
        <f>M322</f>
        <v>0</v>
      </c>
      <c r="N317" s="813">
        <v>0</v>
      </c>
      <c r="O317" s="872">
        <f>O322</f>
        <v>0</v>
      </c>
      <c r="P317" s="813">
        <v>0</v>
      </c>
      <c r="Q317" s="872">
        <f t="shared" ref="Q317" si="995">Q322</f>
        <v>426776.82999999996</v>
      </c>
      <c r="R317" s="813">
        <f t="shared" si="983"/>
        <v>1</v>
      </c>
      <c r="S317" s="872">
        <f t="shared" ref="S317" si="996">S322</f>
        <v>0</v>
      </c>
      <c r="T317" s="933">
        <v>0</v>
      </c>
      <c r="U317" s="872">
        <f t="shared" ref="U317" si="997">U322</f>
        <v>0</v>
      </c>
      <c r="V317" s="933"/>
      <c r="W317" s="933"/>
      <c r="X317" s="933"/>
      <c r="Y317" s="933"/>
      <c r="Z317" s="933"/>
      <c r="AA317" s="933"/>
      <c r="AB317" s="933"/>
      <c r="AC317" s="933"/>
      <c r="AD317" s="813">
        <v>0</v>
      </c>
      <c r="AE317" s="872">
        <f t="shared" ref="AE317:AE318" si="998">AG317+AK317+AM317+AO317</f>
        <v>1183929.75978</v>
      </c>
      <c r="AF317" s="813">
        <f t="shared" si="931"/>
        <v>2.7741191099338738</v>
      </c>
      <c r="AG317" s="872">
        <f>AG322</f>
        <v>0</v>
      </c>
      <c r="AH317" s="813">
        <v>0</v>
      </c>
      <c r="AI317" s="872">
        <f>AI322</f>
        <v>0</v>
      </c>
      <c r="AJ317" s="813">
        <v>0</v>
      </c>
      <c r="AK317" s="872">
        <f t="shared" ref="AK317" si="999">AK322</f>
        <v>1183929.75978</v>
      </c>
      <c r="AL317" s="813">
        <f t="shared" si="988"/>
        <v>2.7741191099338738</v>
      </c>
      <c r="AM317" s="872">
        <f t="shared" ref="AM317" si="1000">AM322</f>
        <v>0</v>
      </c>
      <c r="AN317" s="933">
        <v>0</v>
      </c>
      <c r="AO317" s="872">
        <f t="shared" ref="AO317" si="1001">AO322</f>
        <v>0</v>
      </c>
      <c r="AP317" s="933">
        <f>AR317-AE317</f>
        <v>-757152.92978000001</v>
      </c>
      <c r="AQ317" s="813">
        <v>0</v>
      </c>
      <c r="AR317" s="872">
        <f t="shared" ref="AR317:AR318" si="1002">AT317+AX317+AZ317+BB317</f>
        <v>426776.82999999996</v>
      </c>
      <c r="AS317" s="813">
        <f t="shared" si="934"/>
        <v>1</v>
      </c>
      <c r="AT317" s="872">
        <f>AT322</f>
        <v>0</v>
      </c>
      <c r="AU317" s="813">
        <v>0</v>
      </c>
      <c r="AV317" s="872">
        <f>AV322</f>
        <v>0</v>
      </c>
      <c r="AW317" s="813">
        <v>0</v>
      </c>
      <c r="AX317" s="872">
        <f t="shared" ref="AX317" si="1003">AX322</f>
        <v>426776.82999999996</v>
      </c>
      <c r="AY317" s="813">
        <f t="shared" si="975"/>
        <v>1</v>
      </c>
      <c r="AZ317" s="933">
        <f t="shared" ref="AZ317:BB317" si="1004">AZ322</f>
        <v>0</v>
      </c>
      <c r="BA317" s="813">
        <v>0</v>
      </c>
      <c r="BB317" s="933">
        <f t="shared" si="1004"/>
        <v>0</v>
      </c>
      <c r="BC317" s="933"/>
      <c r="BD317" s="933"/>
      <c r="BE317" s="933">
        <f t="shared" ref="BE317:BE318" si="1005">BF317+BG317+BH317+BI317</f>
        <v>0</v>
      </c>
      <c r="BF317" s="933">
        <f>BF322</f>
        <v>0</v>
      </c>
      <c r="BG317" s="933">
        <f t="shared" ref="BG317:BI317" si="1006">BG322</f>
        <v>0</v>
      </c>
      <c r="BH317" s="933">
        <f t="shared" si="1006"/>
        <v>0</v>
      </c>
      <c r="BI317" s="933">
        <f t="shared" si="1006"/>
        <v>0</v>
      </c>
      <c r="BJ317" s="933"/>
      <c r="BK317" s="933"/>
      <c r="BL317" s="933"/>
      <c r="BM317" s="933"/>
      <c r="BN317" s="933">
        <v>0</v>
      </c>
      <c r="BO317" s="933">
        <f>BO322</f>
        <v>0</v>
      </c>
      <c r="BP317" s="933"/>
      <c r="BQ317" s="933">
        <f t="shared" ref="BQ317:BS317" si="1007">BQ322</f>
        <v>0</v>
      </c>
      <c r="BR317" s="933">
        <f t="shared" si="1007"/>
        <v>0</v>
      </c>
      <c r="BS317" s="933">
        <f t="shared" si="1007"/>
        <v>0</v>
      </c>
      <c r="BT317" s="933">
        <v>0</v>
      </c>
      <c r="BU317" s="933">
        <f t="shared" ref="BU317:BU318" si="1008">BV317+BX317+BY317+BZ317</f>
        <v>0</v>
      </c>
      <c r="BV317" s="933">
        <f>BV322</f>
        <v>0</v>
      </c>
      <c r="BW317" s="933"/>
      <c r="BX317" s="933">
        <f t="shared" ref="BX317:BZ317" si="1009">BX322</f>
        <v>0</v>
      </c>
      <c r="BY317" s="933">
        <f t="shared" si="1009"/>
        <v>0</v>
      </c>
      <c r="BZ317" s="933">
        <f t="shared" si="1009"/>
        <v>0</v>
      </c>
      <c r="CE317" s="813">
        <v>0</v>
      </c>
    </row>
    <row r="318" spans="1:83" s="942" customFormat="1" ht="42.75" customHeight="1" x14ac:dyDescent="0.25">
      <c r="B318" s="937"/>
      <c r="C318" s="938" t="s">
        <v>289</v>
      </c>
      <c r="D318" s="939">
        <f t="shared" si="992"/>
        <v>500000</v>
      </c>
      <c r="E318" s="939">
        <f>E772</f>
        <v>286280.25196000002</v>
      </c>
      <c r="F318" s="939">
        <f t="shared" ref="F318:I318" si="1010">F772</f>
        <v>0</v>
      </c>
      <c r="G318" s="939">
        <f t="shared" si="1010"/>
        <v>0</v>
      </c>
      <c r="H318" s="939">
        <f t="shared" si="1010"/>
        <v>0</v>
      </c>
      <c r="I318" s="939">
        <f t="shared" si="1010"/>
        <v>213719.74804000001</v>
      </c>
      <c r="J318" s="939">
        <f>K318-D318</f>
        <v>-16781.08964000002</v>
      </c>
      <c r="K318" s="939">
        <f t="shared" si="994"/>
        <v>483218.91035999998</v>
      </c>
      <c r="L318" s="940">
        <f t="shared" si="928"/>
        <v>0.96643782071999995</v>
      </c>
      <c r="M318" s="939">
        <f>M772</f>
        <v>286280.25196000002</v>
      </c>
      <c r="N318" s="940">
        <f t="shared" si="946"/>
        <v>1</v>
      </c>
      <c r="O318" s="939">
        <f t="shared" ref="O318" si="1011">O772</f>
        <v>0</v>
      </c>
      <c r="P318" s="940">
        <v>0</v>
      </c>
      <c r="Q318" s="939">
        <f t="shared" ref="Q318" si="1012">Q772</f>
        <v>0</v>
      </c>
      <c r="R318" s="940">
        <v>0</v>
      </c>
      <c r="S318" s="939">
        <f t="shared" ref="S318" si="1013">S772</f>
        <v>0</v>
      </c>
      <c r="T318" s="941">
        <v>0</v>
      </c>
      <c r="U318" s="939">
        <f>U772</f>
        <v>196938.65839999999</v>
      </c>
      <c r="V318" s="941"/>
      <c r="W318" s="941"/>
      <c r="X318" s="941"/>
      <c r="Y318" s="941"/>
      <c r="Z318" s="941"/>
      <c r="AA318" s="941"/>
      <c r="AB318" s="941"/>
      <c r="AC318" s="941"/>
      <c r="AD318" s="940">
        <f t="shared" si="986"/>
        <v>0.92148086550776176</v>
      </c>
      <c r="AE318" s="939">
        <f t="shared" si="998"/>
        <v>483218.91035999998</v>
      </c>
      <c r="AF318" s="940">
        <f t="shared" si="931"/>
        <v>0.96643782071999995</v>
      </c>
      <c r="AG318" s="939">
        <f>AG772</f>
        <v>286280.25196000002</v>
      </c>
      <c r="AH318" s="940">
        <f t="shared" si="969"/>
        <v>1</v>
      </c>
      <c r="AI318" s="939">
        <f t="shared" ref="AI318" si="1014">AI772</f>
        <v>0</v>
      </c>
      <c r="AJ318" s="940">
        <v>0</v>
      </c>
      <c r="AK318" s="939">
        <f t="shared" ref="AK318" si="1015">AK772</f>
        <v>0</v>
      </c>
      <c r="AL318" s="940">
        <v>0</v>
      </c>
      <c r="AM318" s="939">
        <f t="shared" ref="AM318" si="1016">AM772</f>
        <v>0</v>
      </c>
      <c r="AN318" s="941">
        <v>0</v>
      </c>
      <c r="AO318" s="939">
        <f t="shared" ref="AO318" si="1017">AO772</f>
        <v>196938.65839999999</v>
      </c>
      <c r="AP318" s="941">
        <f>AR318-AE318</f>
        <v>16781.08964000002</v>
      </c>
      <c r="AQ318" s="940">
        <f t="shared" si="989"/>
        <v>0.92148086550776176</v>
      </c>
      <c r="AR318" s="939">
        <f t="shared" si="1002"/>
        <v>500000</v>
      </c>
      <c r="AS318" s="940">
        <f t="shared" si="934"/>
        <v>1</v>
      </c>
      <c r="AT318" s="939">
        <f>AT772</f>
        <v>286280.25196000002</v>
      </c>
      <c r="AU318" s="940">
        <f t="shared" si="973"/>
        <v>1</v>
      </c>
      <c r="AV318" s="939">
        <f t="shared" ref="AV318" si="1018">AV772</f>
        <v>0</v>
      </c>
      <c r="AW318" s="940">
        <v>0</v>
      </c>
      <c r="AX318" s="939">
        <f t="shared" ref="AX318" si="1019">AX772</f>
        <v>0</v>
      </c>
      <c r="AY318" s="940">
        <v>0</v>
      </c>
      <c r="AZ318" s="941">
        <f t="shared" ref="AZ318:BB318" si="1020">AZ772</f>
        <v>0</v>
      </c>
      <c r="BA318" s="940">
        <v>0</v>
      </c>
      <c r="BB318" s="941">
        <f t="shared" si="1020"/>
        <v>213719.74804000001</v>
      </c>
      <c r="BC318" s="941"/>
      <c r="BD318" s="941"/>
      <c r="BE318" s="941">
        <f t="shared" si="1005"/>
        <v>0</v>
      </c>
      <c r="BF318" s="941">
        <f>BF768</f>
        <v>0</v>
      </c>
      <c r="BG318" s="941"/>
      <c r="BH318" s="941"/>
      <c r="BI318" s="941"/>
      <c r="BJ318" s="941"/>
      <c r="BK318" s="941"/>
      <c r="BL318" s="941"/>
      <c r="BM318" s="941"/>
      <c r="BN318" s="941">
        <f>BO318</f>
        <v>500000</v>
      </c>
      <c r="BO318" s="941">
        <f>BO785</f>
        <v>500000</v>
      </c>
      <c r="BP318" s="941"/>
      <c r="BQ318" s="941"/>
      <c r="BR318" s="941"/>
      <c r="BS318" s="941"/>
      <c r="BT318" s="941">
        <f>BU318-BN318</f>
        <v>0</v>
      </c>
      <c r="BU318" s="941">
        <f t="shared" si="1008"/>
        <v>500000</v>
      </c>
      <c r="BV318" s="941">
        <f>BV772</f>
        <v>500000</v>
      </c>
      <c r="BW318" s="941">
        <f t="shared" ref="BW318:BZ318" si="1021">BW772</f>
        <v>0</v>
      </c>
      <c r="BX318" s="941">
        <f t="shared" si="1021"/>
        <v>0</v>
      </c>
      <c r="BY318" s="941">
        <f t="shared" si="1021"/>
        <v>0</v>
      </c>
      <c r="BZ318" s="941">
        <f t="shared" si="1021"/>
        <v>0</v>
      </c>
      <c r="CE318" s="940">
        <f t="shared" si="829"/>
        <v>1</v>
      </c>
    </row>
    <row r="319" spans="1:83" s="362" customFormat="1" ht="122.25" hidden="1" customHeight="1" x14ac:dyDescent="0.25">
      <c r="B319" s="356" t="s">
        <v>34</v>
      </c>
      <c r="C319" s="357" t="s">
        <v>363</v>
      </c>
      <c r="D319" s="870">
        <f>E319+G319+H319+I319</f>
        <v>2363323.09393</v>
      </c>
      <c r="E319" s="870">
        <f>E320+E321+E322</f>
        <v>0</v>
      </c>
      <c r="F319" s="870"/>
      <c r="G319" s="870">
        <f t="shared" ref="G319:AC319" si="1022">G320+G321+G322</f>
        <v>2363323.09393</v>
      </c>
      <c r="H319" s="870">
        <f t="shared" si="1022"/>
        <v>0</v>
      </c>
      <c r="I319" s="870">
        <f t="shared" si="1022"/>
        <v>0</v>
      </c>
      <c r="J319" s="870"/>
      <c r="K319" s="166">
        <f>M319+Q319+S319+U319</f>
        <v>2242286.6431399998</v>
      </c>
      <c r="L319" s="695">
        <f t="shared" si="928"/>
        <v>0.94878548299177867</v>
      </c>
      <c r="M319" s="870">
        <f>M320+M321+M322</f>
        <v>0</v>
      </c>
      <c r="N319" s="421"/>
      <c r="O319" s="870"/>
      <c r="P319" s="762" t="e">
        <f t="shared" si="982"/>
        <v>#DIV/0!</v>
      </c>
      <c r="Q319" s="870">
        <f t="shared" ref="Q319" si="1023">Q320+Q321+Q322</f>
        <v>2242286.6431399998</v>
      </c>
      <c r="R319" s="421"/>
      <c r="S319" s="870">
        <f t="shared" ref="S319" si="1024">S320+S321+S322</f>
        <v>0</v>
      </c>
      <c r="T319" s="421"/>
      <c r="U319" s="870">
        <f t="shared" ref="U319" si="1025">U320+U321+U322</f>
        <v>0</v>
      </c>
      <c r="V319" s="358" t="e">
        <f t="shared" si="1022"/>
        <v>#REF!</v>
      </c>
      <c r="W319" s="358" t="e">
        <f t="shared" si="1022"/>
        <v>#REF!</v>
      </c>
      <c r="X319" s="358">
        <f t="shared" si="1022"/>
        <v>0</v>
      </c>
      <c r="Y319" s="358">
        <f t="shared" si="1022"/>
        <v>0</v>
      </c>
      <c r="Z319" s="358" t="e">
        <f t="shared" si="1022"/>
        <v>#REF!</v>
      </c>
      <c r="AA319" s="358" t="e">
        <f t="shared" si="1022"/>
        <v>#REF!</v>
      </c>
      <c r="AB319" s="358">
        <f t="shared" si="1022"/>
        <v>0</v>
      </c>
      <c r="AC319" s="358">
        <f t="shared" si="1022"/>
        <v>0</v>
      </c>
      <c r="AD319" s="421"/>
      <c r="AE319" s="901">
        <f>AG319+AK319+AM319+AO319</f>
        <v>2976629.0109400004</v>
      </c>
      <c r="AF319" s="695">
        <f t="shared" si="931"/>
        <v>1.2595099749946277</v>
      </c>
      <c r="AG319" s="870">
        <f>AG320+AG321+AG322</f>
        <v>0</v>
      </c>
      <c r="AH319" s="695" t="e">
        <f t="shared" si="969"/>
        <v>#DIV/0!</v>
      </c>
      <c r="AI319" s="870"/>
      <c r="AJ319" s="421"/>
      <c r="AK319" s="870">
        <f t="shared" ref="AK319" si="1026">AK320+AK321+AK322</f>
        <v>2976629.0109400004</v>
      </c>
      <c r="AL319" s="762">
        <f t="shared" si="988"/>
        <v>1.2595099749946277</v>
      </c>
      <c r="AM319" s="870">
        <f t="shared" ref="AM319" si="1027">AM320+AM321+AM322</f>
        <v>0</v>
      </c>
      <c r="AN319" s="421"/>
      <c r="AO319" s="870">
        <f t="shared" ref="AO319" si="1028">AO320+AO321+AO322</f>
        <v>0</v>
      </c>
      <c r="AP319" s="358"/>
      <c r="AQ319" s="762" t="e">
        <f t="shared" si="989"/>
        <v>#DIV/0!</v>
      </c>
      <c r="AR319" s="872">
        <f>AT319+AX319+AZ319+BB319</f>
        <v>2338399.4117700001</v>
      </c>
      <c r="AS319" s="695">
        <f t="shared" si="934"/>
        <v>0.98945396749855563</v>
      </c>
      <c r="AT319" s="872">
        <f>AT320+AT321+AT322</f>
        <v>0</v>
      </c>
      <c r="AU319" s="695" t="e">
        <f t="shared" si="973"/>
        <v>#DIV/0!</v>
      </c>
      <c r="AV319" s="870"/>
      <c r="AW319" s="695" t="e">
        <f t="shared" si="990"/>
        <v>#DIV/0!</v>
      </c>
      <c r="AX319" s="870">
        <f t="shared" ref="AX319" si="1029">AX320+AX321+AX322</f>
        <v>2338399.4117700001</v>
      </c>
      <c r="AY319" s="695">
        <f t="shared" si="975"/>
        <v>0.98945396749855563</v>
      </c>
      <c r="AZ319" s="358">
        <f t="shared" ref="AZ319:BB319" si="1030">AZ320+AZ321+AZ322</f>
        <v>0</v>
      </c>
      <c r="BA319" s="695" t="e">
        <f t="shared" ref="BA319:BA322" si="1031">AZ319/H319</f>
        <v>#DIV/0!</v>
      </c>
      <c r="BB319" s="358">
        <f t="shared" si="1030"/>
        <v>0</v>
      </c>
      <c r="BC319" s="358"/>
      <c r="BD319" s="358"/>
      <c r="BE319" s="625">
        <f>BF319+BG319+BH319+BI319</f>
        <v>0</v>
      </c>
      <c r="BF319" s="358">
        <f>BF320+BF321+BF322</f>
        <v>0</v>
      </c>
      <c r="BG319" s="358">
        <f t="shared" ref="BG319" si="1032">BG320+BG321+BG322</f>
        <v>0</v>
      </c>
      <c r="BH319" s="358">
        <f t="shared" ref="BH319" si="1033">BH320+BH321+BH322</f>
        <v>0</v>
      </c>
      <c r="BI319" s="358">
        <f t="shared" ref="BI319" si="1034">BI320+BI321+BI322</f>
        <v>0</v>
      </c>
      <c r="BJ319" s="358"/>
      <c r="BK319" s="358"/>
      <c r="BL319" s="358"/>
      <c r="BM319" s="358"/>
      <c r="BN319" s="358"/>
      <c r="BO319" s="358"/>
      <c r="BP319" s="358"/>
      <c r="BQ319" s="358"/>
      <c r="BR319" s="358"/>
      <c r="BS319" s="358"/>
      <c r="BT319" s="358"/>
      <c r="BU319" s="625">
        <f>BV319+BX319+BY319+BZ319</f>
        <v>0</v>
      </c>
      <c r="BV319" s="358">
        <f>BV320+BV321+BV322</f>
        <v>0</v>
      </c>
      <c r="BW319" s="358"/>
      <c r="BX319" s="358">
        <f t="shared" ref="BX319:BZ319" si="1035">BX320+BX321+BX322</f>
        <v>0</v>
      </c>
      <c r="BY319" s="358">
        <f t="shared" si="1035"/>
        <v>0</v>
      </c>
      <c r="BZ319" s="358">
        <f t="shared" si="1035"/>
        <v>0</v>
      </c>
      <c r="CE319" s="695" t="e">
        <f t="shared" si="829"/>
        <v>#DIV/0!</v>
      </c>
    </row>
    <row r="320" spans="1:83" s="59" customFormat="1" ht="39" hidden="1" customHeight="1" x14ac:dyDescent="0.25">
      <c r="B320" s="211"/>
      <c r="C320" s="101" t="s">
        <v>32</v>
      </c>
      <c r="D320" s="176">
        <f>E320+H320+I320</f>
        <v>0</v>
      </c>
      <c r="E320" s="176">
        <f>E325</f>
        <v>0</v>
      </c>
      <c r="F320" s="176"/>
      <c r="G320" s="176">
        <f>G82</f>
        <v>0</v>
      </c>
      <c r="H320" s="176">
        <f>H82</f>
        <v>0</v>
      </c>
      <c r="I320" s="176">
        <f>I82</f>
        <v>0</v>
      </c>
      <c r="J320" s="176"/>
      <c r="K320" s="166">
        <f>M320+S320+U320</f>
        <v>0</v>
      </c>
      <c r="L320" s="695" t="e">
        <f t="shared" si="928"/>
        <v>#DIV/0!</v>
      </c>
      <c r="M320" s="176">
        <f>M325</f>
        <v>0</v>
      </c>
      <c r="N320" s="683"/>
      <c r="O320" s="176"/>
      <c r="P320" s="762" t="e">
        <f t="shared" si="982"/>
        <v>#DIV/0!</v>
      </c>
      <c r="Q320" s="176">
        <f>Q82</f>
        <v>0</v>
      </c>
      <c r="R320" s="683"/>
      <c r="S320" s="176">
        <f>S82</f>
        <v>0</v>
      </c>
      <c r="T320" s="683"/>
      <c r="U320" s="176">
        <f>U82</f>
        <v>0</v>
      </c>
      <c r="V320" s="623" t="e">
        <f t="shared" ref="V320:V321" si="1036">W320+X320+Y320</f>
        <v>#REF!</v>
      </c>
      <c r="W320" s="623" t="e">
        <f>W82+#REF!</f>
        <v>#REF!</v>
      </c>
      <c r="X320" s="623"/>
      <c r="Y320" s="623"/>
      <c r="Z320" s="623" t="e">
        <f t="shared" ref="Z320:Z321" si="1037">AA320+AB320</f>
        <v>#REF!</v>
      </c>
      <c r="AA320" s="623" t="e">
        <f>AA82+#REF!</f>
        <v>#REF!</v>
      </c>
      <c r="AB320" s="623">
        <f>H320</f>
        <v>0</v>
      </c>
      <c r="AC320" s="623"/>
      <c r="AD320" s="683"/>
      <c r="AE320" s="864">
        <f>AG320+AM320+AO320</f>
        <v>0</v>
      </c>
      <c r="AF320" s="695" t="e">
        <f t="shared" si="931"/>
        <v>#DIV/0!</v>
      </c>
      <c r="AG320" s="176">
        <f>AG325</f>
        <v>0</v>
      </c>
      <c r="AH320" s="695" t="e">
        <f t="shared" si="969"/>
        <v>#DIV/0!</v>
      </c>
      <c r="AI320" s="176"/>
      <c r="AJ320" s="683"/>
      <c r="AK320" s="176">
        <f>AK82</f>
        <v>0</v>
      </c>
      <c r="AL320" s="762" t="e">
        <f t="shared" si="988"/>
        <v>#DIV/0!</v>
      </c>
      <c r="AM320" s="176">
        <f>AM82</f>
        <v>0</v>
      </c>
      <c r="AN320" s="683"/>
      <c r="AO320" s="176">
        <f>AO82</f>
        <v>0</v>
      </c>
      <c r="AP320" s="623"/>
      <c r="AQ320" s="762" t="e">
        <f t="shared" si="989"/>
        <v>#DIV/0!</v>
      </c>
      <c r="AR320" s="176">
        <f>AT320+AZ320+BB320</f>
        <v>0</v>
      </c>
      <c r="AS320" s="695" t="e">
        <f t="shared" si="934"/>
        <v>#DIV/0!</v>
      </c>
      <c r="AT320" s="176">
        <f>AT325</f>
        <v>0</v>
      </c>
      <c r="AU320" s="695" t="e">
        <f t="shared" si="973"/>
        <v>#DIV/0!</v>
      </c>
      <c r="AV320" s="176"/>
      <c r="AW320" s="695" t="e">
        <f t="shared" si="990"/>
        <v>#DIV/0!</v>
      </c>
      <c r="AX320" s="176">
        <f>AX82</f>
        <v>0</v>
      </c>
      <c r="AY320" s="695" t="e">
        <f t="shared" si="975"/>
        <v>#DIV/0!</v>
      </c>
      <c r="AZ320" s="623">
        <f>AZ82</f>
        <v>0</v>
      </c>
      <c r="BA320" s="695" t="e">
        <f t="shared" si="1031"/>
        <v>#DIV/0!</v>
      </c>
      <c r="BB320" s="623">
        <f>BB82</f>
        <v>0</v>
      </c>
      <c r="BC320" s="623"/>
      <c r="BD320" s="623"/>
      <c r="BE320" s="623">
        <f>BF320+BH320+BI320</f>
        <v>0</v>
      </c>
      <c r="BF320" s="623">
        <f>BF325</f>
        <v>0</v>
      </c>
      <c r="BG320" s="623">
        <f>BG82</f>
        <v>0</v>
      </c>
      <c r="BH320" s="623">
        <f>BH82</f>
        <v>0</v>
      </c>
      <c r="BI320" s="623">
        <f>BI82</f>
        <v>0</v>
      </c>
      <c r="BJ320" s="623" t="e">
        <f t="shared" ref="BJ320:BJ321" si="1038">BK320+BL320+BM320</f>
        <v>#REF!</v>
      </c>
      <c r="BK320" s="623" t="e">
        <f>BK82+#REF!</f>
        <v>#REF!</v>
      </c>
      <c r="BL320" s="623"/>
      <c r="BM320" s="623"/>
      <c r="BN320" s="623">
        <f t="shared" ref="BN320:BN321" si="1039">BO320+BR320+BS320</f>
        <v>0</v>
      </c>
      <c r="BO320" s="623"/>
      <c r="BP320" s="623"/>
      <c r="BQ320" s="623"/>
      <c r="BR320" s="623"/>
      <c r="BS320" s="623"/>
      <c r="BT320" s="623"/>
      <c r="BU320" s="623">
        <f>BV320+BY320+BZ320</f>
        <v>0</v>
      </c>
      <c r="BV320" s="436">
        <f>BV325</f>
        <v>0</v>
      </c>
      <c r="BW320" s="517"/>
      <c r="BX320" s="436">
        <f>BX82</f>
        <v>0</v>
      </c>
      <c r="BY320" s="436">
        <f>BY82</f>
        <v>0</v>
      </c>
      <c r="BZ320" s="436">
        <f>BZ82</f>
        <v>0</v>
      </c>
      <c r="CE320" s="695" t="e">
        <f t="shared" si="829"/>
        <v>#DIV/0!</v>
      </c>
    </row>
    <row r="321" spans="1:12295" s="50" customFormat="1" ht="54" hidden="1" customHeight="1" x14ac:dyDescent="0.25">
      <c r="B321" s="200"/>
      <c r="C321" s="97" t="s">
        <v>31</v>
      </c>
      <c r="D321" s="166">
        <f>E321+G321+H321+I321</f>
        <v>1936546.2639299999</v>
      </c>
      <c r="E321" s="166">
        <f>E324+E547</f>
        <v>0</v>
      </c>
      <c r="F321" s="166"/>
      <c r="G321" s="166">
        <f>G324+G547</f>
        <v>1936546.2639299999</v>
      </c>
      <c r="H321" s="166">
        <f>H324+H547</f>
        <v>0</v>
      </c>
      <c r="I321" s="166">
        <f>I324+I547</f>
        <v>0</v>
      </c>
      <c r="J321" s="166"/>
      <c r="K321" s="166">
        <f>M321+Q321+S321+U321</f>
        <v>1815509.8131399998</v>
      </c>
      <c r="L321" s="695">
        <f t="shared" si="928"/>
        <v>0.93749880751912917</v>
      </c>
      <c r="M321" s="166">
        <f>M324+M547</f>
        <v>0</v>
      </c>
      <c r="N321" s="683"/>
      <c r="O321" s="166"/>
      <c r="P321" s="762" t="e">
        <f t="shared" si="982"/>
        <v>#DIV/0!</v>
      </c>
      <c r="Q321" s="166">
        <f>Q324+Q547</f>
        <v>1815509.8131399998</v>
      </c>
      <c r="R321" s="683"/>
      <c r="S321" s="166">
        <f>S324+S547</f>
        <v>0</v>
      </c>
      <c r="T321" s="683"/>
      <c r="U321" s="166">
        <f>U324+U547</f>
        <v>0</v>
      </c>
      <c r="V321" s="622" t="e">
        <f t="shared" si="1036"/>
        <v>#REF!</v>
      </c>
      <c r="W321" s="622" t="e">
        <f>W81+#REF!+#REF!</f>
        <v>#REF!</v>
      </c>
      <c r="X321" s="622"/>
      <c r="Y321" s="622"/>
      <c r="Z321" s="622" t="e">
        <f t="shared" si="1037"/>
        <v>#REF!</v>
      </c>
      <c r="AA321" s="622" t="e">
        <f>AA81+#REF!+#REF!</f>
        <v>#REF!</v>
      </c>
      <c r="AB321" s="622">
        <f>H321</f>
        <v>0</v>
      </c>
      <c r="AC321" s="622"/>
      <c r="AD321" s="683"/>
      <c r="AE321" s="866">
        <f>AG321+AK321+AM321+AO321</f>
        <v>1792699.2511600002</v>
      </c>
      <c r="AF321" s="695">
        <f t="shared" si="931"/>
        <v>0.92571981602025943</v>
      </c>
      <c r="AG321" s="166">
        <f>AG324+AG547</f>
        <v>0</v>
      </c>
      <c r="AH321" s="695" t="e">
        <f t="shared" si="969"/>
        <v>#DIV/0!</v>
      </c>
      <c r="AI321" s="166"/>
      <c r="AJ321" s="683"/>
      <c r="AK321" s="166">
        <f>AK324+AK547</f>
        <v>1792699.2511600002</v>
      </c>
      <c r="AL321" s="762">
        <f t="shared" si="988"/>
        <v>0.92571981602025943</v>
      </c>
      <c r="AM321" s="166">
        <f>AM324+AM547</f>
        <v>0</v>
      </c>
      <c r="AN321" s="683"/>
      <c r="AO321" s="166">
        <f>AO324+AO547</f>
        <v>0</v>
      </c>
      <c r="AP321" s="622"/>
      <c r="AQ321" s="762" t="e">
        <f t="shared" si="989"/>
        <v>#DIV/0!</v>
      </c>
      <c r="AR321" s="166">
        <f>AT321+AX321+AZ321+BB321</f>
        <v>1911622.58177</v>
      </c>
      <c r="AS321" s="695">
        <f t="shared" si="934"/>
        <v>0.98712982869336663</v>
      </c>
      <c r="AT321" s="166">
        <f>AT324</f>
        <v>0</v>
      </c>
      <c r="AU321" s="695" t="e">
        <f t="shared" si="973"/>
        <v>#DIV/0!</v>
      </c>
      <c r="AV321" s="166"/>
      <c r="AW321" s="695" t="e">
        <f t="shared" si="990"/>
        <v>#DIV/0!</v>
      </c>
      <c r="AX321" s="166">
        <f>AX324+AX547</f>
        <v>1911622.58177</v>
      </c>
      <c r="AY321" s="695">
        <f t="shared" si="975"/>
        <v>0.98712982869336663</v>
      </c>
      <c r="AZ321" s="622">
        <f t="shared" ref="AZ321:BB321" si="1040">AZ324</f>
        <v>0</v>
      </c>
      <c r="BA321" s="695" t="e">
        <f t="shared" si="1031"/>
        <v>#DIV/0!</v>
      </c>
      <c r="BB321" s="622">
        <f t="shared" si="1040"/>
        <v>0</v>
      </c>
      <c r="BC321" s="622"/>
      <c r="BD321" s="622"/>
      <c r="BE321" s="622">
        <f>BF321+BG321+BH321+BI321</f>
        <v>0</v>
      </c>
      <c r="BF321" s="622">
        <f>BF324</f>
        <v>0</v>
      </c>
      <c r="BG321" s="622">
        <f>BG324+BG547</f>
        <v>0</v>
      </c>
      <c r="BH321" s="622">
        <f t="shared" ref="BH321:BI321" si="1041">BH324</f>
        <v>0</v>
      </c>
      <c r="BI321" s="622">
        <f t="shared" si="1041"/>
        <v>0</v>
      </c>
      <c r="BJ321" s="622" t="e">
        <f t="shared" si="1038"/>
        <v>#REF!</v>
      </c>
      <c r="BK321" s="622" t="e">
        <f>BK81+#REF!+#REF!</f>
        <v>#REF!</v>
      </c>
      <c r="BL321" s="622"/>
      <c r="BM321" s="622"/>
      <c r="BN321" s="622">
        <f t="shared" si="1039"/>
        <v>0</v>
      </c>
      <c r="BO321" s="622"/>
      <c r="BP321" s="622"/>
      <c r="BQ321" s="622"/>
      <c r="BR321" s="622"/>
      <c r="BS321" s="622"/>
      <c r="BT321" s="622"/>
      <c r="BU321" s="622">
        <f>BV321+BX321+BY321+BZ321</f>
        <v>0</v>
      </c>
      <c r="BV321" s="435">
        <f>BV324</f>
        <v>0</v>
      </c>
      <c r="BW321" s="519"/>
      <c r="BX321" s="435">
        <f>BX324+BX547</f>
        <v>0</v>
      </c>
      <c r="BY321" s="435">
        <f t="shared" ref="BY321:BZ321" si="1042">BY324</f>
        <v>0</v>
      </c>
      <c r="BZ321" s="435">
        <f t="shared" si="1042"/>
        <v>0</v>
      </c>
      <c r="CE321" s="695" t="e">
        <f t="shared" si="829"/>
        <v>#DIV/0!</v>
      </c>
    </row>
    <row r="322" spans="1:12295" s="335" customFormat="1" ht="54" hidden="1" customHeight="1" x14ac:dyDescent="0.25">
      <c r="B322" s="336"/>
      <c r="C322" s="337" t="s">
        <v>247</v>
      </c>
      <c r="D322" s="874">
        <f>E322+G322+H322+I322</f>
        <v>426776.82999999996</v>
      </c>
      <c r="E322" s="874">
        <f>E548</f>
        <v>0</v>
      </c>
      <c r="F322" s="874"/>
      <c r="G322" s="874">
        <f t="shared" ref="G322:I322" si="1043">G548</f>
        <v>426776.82999999996</v>
      </c>
      <c r="H322" s="874">
        <f t="shared" si="1043"/>
        <v>0</v>
      </c>
      <c r="I322" s="874">
        <f t="shared" si="1043"/>
        <v>0</v>
      </c>
      <c r="J322" s="874"/>
      <c r="K322" s="166">
        <f>M322+Q322+S322+U322</f>
        <v>426776.82999999996</v>
      </c>
      <c r="L322" s="695">
        <f t="shared" si="928"/>
        <v>1</v>
      </c>
      <c r="M322" s="874">
        <f>M548</f>
        <v>0</v>
      </c>
      <c r="N322" s="683"/>
      <c r="O322" s="874"/>
      <c r="P322" s="762" t="e">
        <f t="shared" si="982"/>
        <v>#DIV/0!</v>
      </c>
      <c r="Q322" s="874">
        <f t="shared" ref="Q322" si="1044">Q548</f>
        <v>426776.82999999996</v>
      </c>
      <c r="R322" s="683"/>
      <c r="S322" s="874">
        <f t="shared" ref="S322" si="1045">S548</f>
        <v>0</v>
      </c>
      <c r="T322" s="683"/>
      <c r="U322" s="874">
        <f t="shared" ref="U322" si="1046">U548</f>
        <v>0</v>
      </c>
      <c r="V322" s="338"/>
      <c r="W322" s="338"/>
      <c r="X322" s="338"/>
      <c r="Y322" s="338"/>
      <c r="Z322" s="338"/>
      <c r="AA322" s="338"/>
      <c r="AB322" s="338"/>
      <c r="AC322" s="338"/>
      <c r="AD322" s="683"/>
      <c r="AE322" s="902">
        <f>AG322+AK322+AM322+AO322</f>
        <v>1183929.75978</v>
      </c>
      <c r="AF322" s="695">
        <f t="shared" si="931"/>
        <v>2.7741191099338738</v>
      </c>
      <c r="AG322" s="874">
        <f>AG548</f>
        <v>0</v>
      </c>
      <c r="AH322" s="695" t="e">
        <f t="shared" si="969"/>
        <v>#DIV/0!</v>
      </c>
      <c r="AI322" s="874"/>
      <c r="AJ322" s="683"/>
      <c r="AK322" s="874">
        <f t="shared" ref="AK322" si="1047">AK548</f>
        <v>1183929.75978</v>
      </c>
      <c r="AL322" s="762">
        <f t="shared" si="988"/>
        <v>2.7741191099338738</v>
      </c>
      <c r="AM322" s="874">
        <f t="shared" ref="AM322" si="1048">AM548</f>
        <v>0</v>
      </c>
      <c r="AN322" s="683"/>
      <c r="AO322" s="874">
        <f t="shared" ref="AO322" si="1049">AO548</f>
        <v>0</v>
      </c>
      <c r="AP322" s="338"/>
      <c r="AQ322" s="762" t="e">
        <f t="shared" si="989"/>
        <v>#DIV/0!</v>
      </c>
      <c r="AR322" s="874">
        <f>AT322+AX322+AZ322+BB322</f>
        <v>426776.82999999996</v>
      </c>
      <c r="AS322" s="695">
        <f t="shared" si="934"/>
        <v>1</v>
      </c>
      <c r="AT322" s="874">
        <f>AT548</f>
        <v>0</v>
      </c>
      <c r="AU322" s="695" t="e">
        <f t="shared" si="973"/>
        <v>#DIV/0!</v>
      </c>
      <c r="AV322" s="874"/>
      <c r="AW322" s="695" t="e">
        <f t="shared" si="990"/>
        <v>#DIV/0!</v>
      </c>
      <c r="AX322" s="874">
        <f t="shared" ref="AX322" si="1050">AX548</f>
        <v>426776.82999999996</v>
      </c>
      <c r="AY322" s="695">
        <f t="shared" si="975"/>
        <v>1</v>
      </c>
      <c r="AZ322" s="338">
        <f t="shared" ref="AZ322:BB322" si="1051">AZ548</f>
        <v>0</v>
      </c>
      <c r="BA322" s="695" t="e">
        <f t="shared" si="1031"/>
        <v>#DIV/0!</v>
      </c>
      <c r="BB322" s="338">
        <f t="shared" si="1051"/>
        <v>0</v>
      </c>
      <c r="BC322" s="338"/>
      <c r="BD322" s="338"/>
      <c r="BE322" s="338">
        <f>BF322+BG322+BH322+BI322</f>
        <v>0</v>
      </c>
      <c r="BF322" s="338">
        <f>BF548</f>
        <v>0</v>
      </c>
      <c r="BG322" s="338">
        <f t="shared" ref="BG322" si="1052">BG548</f>
        <v>0</v>
      </c>
      <c r="BH322" s="338">
        <f t="shared" ref="BH322:BI322" si="1053">BH548</f>
        <v>0</v>
      </c>
      <c r="BI322" s="338">
        <f t="shared" si="1053"/>
        <v>0</v>
      </c>
      <c r="BJ322" s="338"/>
      <c r="BK322" s="338"/>
      <c r="BL322" s="338"/>
      <c r="BM322" s="338"/>
      <c r="BN322" s="338"/>
      <c r="BO322" s="338"/>
      <c r="BP322" s="338"/>
      <c r="BQ322" s="338"/>
      <c r="BR322" s="338"/>
      <c r="BS322" s="338"/>
      <c r="BT322" s="338"/>
      <c r="BU322" s="338">
        <f>BV322+BX322+BY322+BZ322</f>
        <v>0</v>
      </c>
      <c r="BV322" s="338">
        <f>BV548</f>
        <v>0</v>
      </c>
      <c r="BW322" s="338"/>
      <c r="BX322" s="338">
        <f t="shared" ref="BX322:BZ322" si="1054">BX548</f>
        <v>0</v>
      </c>
      <c r="BY322" s="338">
        <f t="shared" si="1054"/>
        <v>0</v>
      </c>
      <c r="BZ322" s="338">
        <f t="shared" si="1054"/>
        <v>0</v>
      </c>
      <c r="CE322" s="695" t="e">
        <f t="shared" si="829"/>
        <v>#DIV/0!</v>
      </c>
    </row>
    <row r="323" spans="1:12295" s="70" customFormat="1" ht="96" customHeight="1" x14ac:dyDescent="0.3">
      <c r="A323" s="370"/>
      <c r="B323" s="398" t="s">
        <v>34</v>
      </c>
      <c r="C323" s="397" t="s">
        <v>403</v>
      </c>
      <c r="D323" s="375">
        <f>E323+G323+H323+I323</f>
        <v>1077287.51122</v>
      </c>
      <c r="E323" s="375">
        <f>E324</f>
        <v>0</v>
      </c>
      <c r="F323" s="375"/>
      <c r="G323" s="375">
        <f t="shared" ref="G323:I323" si="1055">G324</f>
        <v>1077287.51122</v>
      </c>
      <c r="H323" s="375">
        <f t="shared" si="1055"/>
        <v>0</v>
      </c>
      <c r="I323" s="375">
        <f t="shared" si="1055"/>
        <v>0</v>
      </c>
      <c r="J323" s="375">
        <f>J324</f>
        <v>-120991.9990800001</v>
      </c>
      <c r="K323" s="375">
        <f>M323+Q323+S323+U323</f>
        <v>956295.51213999989</v>
      </c>
      <c r="L323" s="736">
        <f t="shared" si="928"/>
        <v>0.88768829321804743</v>
      </c>
      <c r="M323" s="375">
        <f>M324</f>
        <v>0</v>
      </c>
      <c r="N323" s="421"/>
      <c r="O323" s="375"/>
      <c r="P323" s="421"/>
      <c r="Q323" s="375">
        <f t="shared" ref="Q323" si="1056">Q324</f>
        <v>956295.51213999989</v>
      </c>
      <c r="R323" s="736">
        <f>Q323/G323</f>
        <v>0.88768829321804743</v>
      </c>
      <c r="S323" s="375">
        <f t="shared" ref="S323" si="1057">S324</f>
        <v>0</v>
      </c>
      <c r="T323" s="421"/>
      <c r="U323" s="375">
        <f t="shared" ref="U323" si="1058">U324</f>
        <v>0</v>
      </c>
      <c r="V323" s="376" t="e">
        <f>W323</f>
        <v>#REF!</v>
      </c>
      <c r="W323" s="376" t="e">
        <f>W324+W325</f>
        <v>#REF!</v>
      </c>
      <c r="X323" s="376"/>
      <c r="Y323" s="376"/>
      <c r="Z323" s="376" t="e">
        <f>AA323</f>
        <v>#REF!</v>
      </c>
      <c r="AA323" s="376" t="e">
        <f>AA324+AA325</f>
        <v>#REF!</v>
      </c>
      <c r="AB323" s="376"/>
      <c r="AC323" s="376"/>
      <c r="AD323" s="421"/>
      <c r="AE323" s="375">
        <f>AG323+AK323+AM323+AO323</f>
        <v>940984.63506000023</v>
      </c>
      <c r="AF323" s="736">
        <f t="shared" si="931"/>
        <v>0.87347585974923225</v>
      </c>
      <c r="AG323" s="375">
        <f>AG324</f>
        <v>0</v>
      </c>
      <c r="AH323" s="736"/>
      <c r="AI323" s="375"/>
      <c r="AJ323" s="421"/>
      <c r="AK323" s="375">
        <f t="shared" ref="AK323" si="1059">AK324</f>
        <v>940984.63506000023</v>
      </c>
      <c r="AL323" s="810">
        <f>AK323/G323</f>
        <v>0.87347585974923225</v>
      </c>
      <c r="AM323" s="375">
        <f t="shared" ref="AM323" si="1060">AM324</f>
        <v>0</v>
      </c>
      <c r="AN323" s="421"/>
      <c r="AO323" s="375">
        <f t="shared" ref="AO323" si="1061">AO324</f>
        <v>0</v>
      </c>
      <c r="AP323" s="376">
        <f>AP324</f>
        <v>111379.19399999967</v>
      </c>
      <c r="AQ323" s="810">
        <v>0</v>
      </c>
      <c r="AR323" s="375">
        <f>AT323+AX323+AZ323+BB323</f>
        <v>1052363.8290599999</v>
      </c>
      <c r="AS323" s="736">
        <f t="shared" si="934"/>
        <v>0.97686441001086644</v>
      </c>
      <c r="AT323" s="375">
        <f>AT324</f>
        <v>0</v>
      </c>
      <c r="AU323" s="736"/>
      <c r="AV323" s="375"/>
      <c r="AW323" s="736"/>
      <c r="AX323" s="375">
        <f t="shared" ref="AX323" si="1062">AX324</f>
        <v>1052363.8290599999</v>
      </c>
      <c r="AY323" s="736">
        <f t="shared" si="975"/>
        <v>0.97686441001086644</v>
      </c>
      <c r="AZ323" s="376">
        <f t="shared" ref="AZ323" si="1063">AZ324</f>
        <v>0</v>
      </c>
      <c r="BA323" s="736"/>
      <c r="BB323" s="376"/>
      <c r="BC323" s="376"/>
      <c r="BD323" s="376"/>
      <c r="BE323" s="376"/>
      <c r="BF323" s="376"/>
      <c r="BG323" s="376"/>
      <c r="BH323" s="376"/>
      <c r="BI323" s="376"/>
      <c r="BJ323" s="376"/>
      <c r="BK323" s="376"/>
      <c r="BL323" s="376"/>
      <c r="BM323" s="376"/>
      <c r="BN323" s="376"/>
      <c r="BO323" s="376"/>
      <c r="BP323" s="376"/>
      <c r="BQ323" s="376"/>
      <c r="BR323" s="376"/>
      <c r="BS323" s="376"/>
      <c r="BT323" s="376"/>
      <c r="BU323" s="376"/>
      <c r="BV323" s="376"/>
      <c r="BW323" s="376"/>
      <c r="BX323" s="375"/>
      <c r="BY323" s="376"/>
      <c r="BZ323" s="370"/>
      <c r="CA323" s="376"/>
      <c r="CB323" s="376"/>
      <c r="CC323" s="376"/>
      <c r="CD323" s="376"/>
      <c r="CE323" s="736"/>
      <c r="CF323" s="376"/>
      <c r="CG323" s="376"/>
      <c r="CH323" s="376"/>
      <c r="CI323" s="376"/>
      <c r="CJ323" s="376"/>
      <c r="CK323" s="376"/>
      <c r="CL323" s="376"/>
      <c r="CM323" s="376"/>
      <c r="CN323" s="376"/>
      <c r="CO323" s="377"/>
      <c r="CP323" s="377"/>
      <c r="CQ323" s="377"/>
      <c r="CR323" s="377"/>
      <c r="CS323" s="377"/>
      <c r="CT323" s="376"/>
      <c r="CU323" s="376"/>
      <c r="CV323" s="377"/>
      <c r="CW323" s="377"/>
      <c r="CX323" s="376"/>
      <c r="CY323" s="376"/>
      <c r="CZ323" s="377"/>
      <c r="DA323" s="377"/>
      <c r="DB323" s="376"/>
      <c r="DC323" s="376"/>
      <c r="DD323" s="376"/>
      <c r="DE323" s="376"/>
      <c r="DF323" s="376"/>
      <c r="DG323" s="376"/>
      <c r="DH323" s="376"/>
      <c r="DI323" s="377"/>
      <c r="DJ323" s="377"/>
      <c r="DK323" s="376"/>
      <c r="DL323" s="376"/>
      <c r="DM323" s="377"/>
      <c r="DN323" s="377"/>
      <c r="DO323" s="376"/>
      <c r="DP323" s="376"/>
      <c r="DQ323" s="376"/>
      <c r="DR323" s="376"/>
      <c r="DS323" s="376"/>
      <c r="DT323" s="370"/>
      <c r="DU323" s="396"/>
      <c r="DV323" s="376"/>
      <c r="DW323" s="376"/>
      <c r="DX323" s="376"/>
      <c r="DY323" s="376"/>
      <c r="DZ323" s="376"/>
      <c r="EA323" s="376"/>
      <c r="EB323" s="376"/>
      <c r="EC323" s="375"/>
      <c r="ED323" s="375"/>
      <c r="EE323" s="375"/>
      <c r="EF323" s="375"/>
      <c r="EG323" s="375"/>
      <c r="EH323" s="375"/>
      <c r="EI323" s="375"/>
      <c r="EJ323" s="375"/>
      <c r="EK323" s="375"/>
      <c r="EL323" s="375"/>
      <c r="EM323" s="375"/>
      <c r="EN323" s="375"/>
      <c r="EO323" s="375"/>
      <c r="EP323" s="375"/>
      <c r="EQ323" s="375"/>
      <c r="ER323" s="375"/>
      <c r="ES323" s="375"/>
      <c r="ET323" s="375"/>
      <c r="EU323" s="375"/>
      <c r="EV323" s="375"/>
      <c r="EW323" s="375"/>
      <c r="EX323" s="375"/>
      <c r="EY323" s="375"/>
      <c r="EZ323" s="375"/>
      <c r="FA323" s="375"/>
      <c r="FB323" s="375"/>
      <c r="FC323" s="375"/>
      <c r="FD323" s="375"/>
      <c r="FE323" s="375"/>
      <c r="FF323" s="375"/>
      <c r="FG323" s="375"/>
      <c r="FH323" s="375"/>
      <c r="FI323" s="375"/>
      <c r="FJ323" s="375"/>
      <c r="FK323" s="375"/>
      <c r="FL323" s="375"/>
      <c r="FM323" s="375"/>
      <c r="FN323" s="375"/>
      <c r="FO323" s="375"/>
      <c r="FP323" s="375"/>
      <c r="FQ323" s="375"/>
      <c r="FR323" s="375"/>
      <c r="FS323" s="375"/>
      <c r="FT323" s="375"/>
      <c r="FU323" s="376"/>
      <c r="FV323" s="376"/>
      <c r="FW323" s="376"/>
      <c r="FX323" s="376"/>
      <c r="FY323" s="376"/>
      <c r="FZ323" s="376"/>
      <c r="GA323" s="376"/>
      <c r="GB323" s="376"/>
      <c r="GC323" s="376"/>
      <c r="GD323" s="376"/>
      <c r="GE323" s="376"/>
      <c r="GF323" s="376"/>
      <c r="GG323" s="376"/>
      <c r="GH323" s="376"/>
      <c r="GI323" s="376"/>
      <c r="GJ323" s="376"/>
      <c r="GK323" s="376"/>
      <c r="GL323" s="376"/>
      <c r="GM323" s="376"/>
      <c r="GN323" s="376"/>
      <c r="GO323" s="376"/>
      <c r="GP323" s="376"/>
      <c r="GQ323" s="376"/>
      <c r="GR323" s="376"/>
      <c r="GS323" s="377"/>
      <c r="GT323" s="377"/>
      <c r="GU323" s="377"/>
      <c r="GV323" s="377"/>
      <c r="GW323" s="377"/>
      <c r="GX323" s="376"/>
      <c r="GY323" s="376"/>
      <c r="GZ323" s="377"/>
      <c r="HA323" s="377"/>
      <c r="HB323" s="376"/>
      <c r="HC323" s="376"/>
      <c r="HD323" s="377"/>
      <c r="HE323" s="377"/>
      <c r="HF323" s="376"/>
      <c r="HG323" s="376"/>
      <c r="HH323" s="376"/>
      <c r="HI323" s="376"/>
      <c r="HJ323" s="376"/>
      <c r="HK323" s="376"/>
      <c r="HL323" s="376"/>
      <c r="HM323" s="377"/>
      <c r="HN323" s="377"/>
      <c r="HO323" s="376"/>
      <c r="HP323" s="376"/>
      <c r="HQ323" s="377"/>
      <c r="HR323" s="377"/>
      <c r="HS323" s="376"/>
      <c r="HT323" s="376"/>
      <c r="HU323" s="376"/>
      <c r="HV323" s="376"/>
      <c r="HW323" s="376"/>
      <c r="HX323" s="370"/>
      <c r="HY323" s="396"/>
      <c r="HZ323" s="376"/>
      <c r="IA323" s="376"/>
      <c r="IB323" s="376"/>
      <c r="IC323" s="376"/>
      <c r="ID323" s="376"/>
      <c r="IE323" s="376"/>
      <c r="IF323" s="376"/>
      <c r="IG323" s="375"/>
      <c r="IH323" s="375"/>
      <c r="II323" s="375"/>
      <c r="IJ323" s="375"/>
      <c r="IK323" s="375"/>
      <c r="IL323" s="375"/>
      <c r="IM323" s="375"/>
      <c r="IN323" s="375"/>
      <c r="IO323" s="375"/>
      <c r="IP323" s="375"/>
      <c r="IQ323" s="375"/>
      <c r="IR323" s="375"/>
      <c r="IS323" s="375"/>
      <c r="IT323" s="375"/>
      <c r="IU323" s="375"/>
      <c r="IV323" s="375"/>
      <c r="IW323" s="375"/>
      <c r="IX323" s="375"/>
      <c r="IY323" s="375"/>
      <c r="IZ323" s="375"/>
      <c r="JA323" s="375"/>
      <c r="JB323" s="375"/>
      <c r="JC323" s="375"/>
      <c r="JD323" s="375"/>
      <c r="JE323" s="375"/>
      <c r="JF323" s="375"/>
      <c r="JG323" s="375"/>
      <c r="JH323" s="375"/>
      <c r="JI323" s="375"/>
      <c r="JJ323" s="375"/>
      <c r="JK323" s="375"/>
      <c r="JL323" s="375"/>
      <c r="JM323" s="375"/>
      <c r="JN323" s="375"/>
      <c r="JO323" s="375"/>
      <c r="JP323" s="375"/>
      <c r="JQ323" s="375"/>
      <c r="JR323" s="375"/>
      <c r="JS323" s="375"/>
      <c r="JT323" s="375"/>
      <c r="JU323" s="375"/>
      <c r="JV323" s="375"/>
      <c r="JW323" s="375"/>
      <c r="JX323" s="375"/>
      <c r="JY323" s="376"/>
      <c r="JZ323" s="376"/>
      <c r="KA323" s="376"/>
      <c r="KB323" s="376"/>
      <c r="KC323" s="376"/>
      <c r="KD323" s="376"/>
      <c r="KE323" s="376"/>
      <c r="KF323" s="376"/>
      <c r="KG323" s="376"/>
      <c r="KH323" s="376"/>
      <c r="KI323" s="376"/>
      <c r="KJ323" s="376"/>
      <c r="KK323" s="376"/>
      <c r="KL323" s="376"/>
      <c r="KM323" s="376"/>
      <c r="KN323" s="376"/>
      <c r="KO323" s="376"/>
      <c r="KP323" s="376"/>
      <c r="KQ323" s="376"/>
      <c r="KR323" s="376"/>
      <c r="KS323" s="376"/>
      <c r="KT323" s="376"/>
      <c r="KU323" s="376"/>
      <c r="KV323" s="376"/>
      <c r="KW323" s="377"/>
      <c r="KX323" s="377"/>
      <c r="KY323" s="377"/>
      <c r="KZ323" s="377"/>
      <c r="LA323" s="377"/>
      <c r="LB323" s="376"/>
      <c r="LC323" s="376"/>
      <c r="LD323" s="377"/>
      <c r="LE323" s="377"/>
      <c r="LF323" s="376"/>
      <c r="LG323" s="376"/>
      <c r="LH323" s="377"/>
      <c r="LI323" s="377"/>
      <c r="LJ323" s="376"/>
      <c r="LK323" s="376"/>
      <c r="LL323" s="376"/>
      <c r="LM323" s="376"/>
      <c r="LN323" s="376"/>
      <c r="LO323" s="376"/>
      <c r="LP323" s="376"/>
      <c r="LQ323" s="377"/>
      <c r="LR323" s="377"/>
      <c r="LS323" s="376"/>
      <c r="LT323" s="376"/>
      <c r="LU323" s="377"/>
      <c r="LV323" s="377"/>
      <c r="LW323" s="376"/>
      <c r="LX323" s="376"/>
      <c r="LY323" s="376"/>
      <c r="LZ323" s="376"/>
      <c r="MA323" s="376"/>
      <c r="MB323" s="370"/>
      <c r="MC323" s="396"/>
      <c r="MD323" s="376"/>
      <c r="ME323" s="376"/>
      <c r="MF323" s="376"/>
      <c r="MG323" s="376"/>
      <c r="MH323" s="376"/>
      <c r="MI323" s="376"/>
      <c r="MJ323" s="376"/>
      <c r="MK323" s="375"/>
      <c r="ML323" s="375"/>
      <c r="MM323" s="375"/>
      <c r="MN323" s="375"/>
      <c r="MO323" s="375"/>
      <c r="MP323" s="375"/>
      <c r="MQ323" s="375"/>
      <c r="MR323" s="375"/>
      <c r="MS323" s="375"/>
      <c r="MT323" s="375"/>
      <c r="MU323" s="375"/>
      <c r="MV323" s="375"/>
      <c r="MW323" s="375"/>
      <c r="MX323" s="375"/>
      <c r="MY323" s="375"/>
      <c r="MZ323" s="375"/>
      <c r="NA323" s="375"/>
      <c r="NB323" s="375"/>
      <c r="NC323" s="375"/>
      <c r="ND323" s="375"/>
      <c r="NE323" s="375"/>
      <c r="NF323" s="375"/>
      <c r="NG323" s="375"/>
      <c r="NH323" s="375"/>
      <c r="NI323" s="375"/>
      <c r="NJ323" s="375"/>
      <c r="NK323" s="375"/>
      <c r="NL323" s="375"/>
      <c r="NM323" s="375"/>
      <c r="NN323" s="375"/>
      <c r="NO323" s="375"/>
      <c r="NP323" s="375"/>
      <c r="NQ323" s="375"/>
      <c r="NR323" s="375"/>
      <c r="NS323" s="375"/>
      <c r="NT323" s="375"/>
      <c r="NU323" s="375"/>
      <c r="NV323" s="375"/>
      <c r="NW323" s="375"/>
      <c r="NX323" s="375"/>
      <c r="NY323" s="375"/>
      <c r="NZ323" s="375"/>
      <c r="OA323" s="375"/>
      <c r="OB323" s="375"/>
      <c r="OC323" s="376"/>
      <c r="OD323" s="376"/>
      <c r="OE323" s="376"/>
      <c r="OF323" s="376"/>
      <c r="OG323" s="376"/>
      <c r="OH323" s="376"/>
      <c r="OI323" s="376"/>
      <c r="OJ323" s="376"/>
      <c r="OK323" s="376"/>
      <c r="OL323" s="376"/>
      <c r="OM323" s="376"/>
      <c r="ON323" s="376"/>
      <c r="OO323" s="376"/>
      <c r="OP323" s="376"/>
      <c r="OQ323" s="376"/>
      <c r="OR323" s="376"/>
      <c r="OS323" s="376"/>
      <c r="OT323" s="376"/>
      <c r="OU323" s="376"/>
      <c r="OV323" s="376"/>
      <c r="OW323" s="376"/>
      <c r="OX323" s="376"/>
      <c r="OY323" s="376"/>
      <c r="OZ323" s="376"/>
      <c r="PA323" s="377"/>
      <c r="PB323" s="377"/>
      <c r="PC323" s="377"/>
      <c r="PD323" s="377"/>
      <c r="PE323" s="377"/>
      <c r="PF323" s="376"/>
      <c r="PG323" s="376"/>
      <c r="PH323" s="377"/>
      <c r="PI323" s="377"/>
      <c r="PJ323" s="376"/>
      <c r="PK323" s="376"/>
      <c r="PL323" s="377"/>
      <c r="PM323" s="377"/>
      <c r="PN323" s="376"/>
      <c r="PO323" s="376"/>
      <c r="PP323" s="376"/>
      <c r="PQ323" s="376"/>
      <c r="PR323" s="376"/>
      <c r="PS323" s="376"/>
      <c r="PT323" s="376"/>
      <c r="PU323" s="377"/>
      <c r="PV323" s="377"/>
      <c r="PW323" s="376"/>
      <c r="PX323" s="376"/>
      <c r="PY323" s="377"/>
      <c r="PZ323" s="377"/>
      <c r="QA323" s="376"/>
      <c r="QB323" s="376"/>
      <c r="QC323" s="376"/>
      <c r="QD323" s="376"/>
      <c r="QE323" s="376"/>
      <c r="QF323" s="370"/>
      <c r="QG323" s="396"/>
      <c r="QH323" s="376"/>
      <c r="QI323" s="376"/>
      <c r="QJ323" s="376"/>
      <c r="QK323" s="376"/>
      <c r="QL323" s="376"/>
      <c r="QM323" s="376"/>
      <c r="QN323" s="376"/>
      <c r="QO323" s="375"/>
      <c r="QP323" s="375"/>
      <c r="QQ323" s="375"/>
      <c r="QR323" s="375"/>
      <c r="QS323" s="375"/>
      <c r="QT323" s="375"/>
      <c r="QU323" s="375"/>
      <c r="QV323" s="375"/>
      <c r="QW323" s="375"/>
      <c r="QX323" s="375"/>
      <c r="QY323" s="375"/>
      <c r="QZ323" s="375"/>
      <c r="RA323" s="375"/>
      <c r="RB323" s="375"/>
      <c r="RC323" s="375"/>
      <c r="RD323" s="375"/>
      <c r="RE323" s="375"/>
      <c r="RF323" s="375"/>
      <c r="RG323" s="375"/>
      <c r="RH323" s="375"/>
      <c r="RI323" s="375"/>
      <c r="RJ323" s="375"/>
      <c r="RK323" s="375"/>
      <c r="RL323" s="375"/>
      <c r="RM323" s="375"/>
      <c r="RN323" s="375"/>
      <c r="RO323" s="375"/>
      <c r="RP323" s="375"/>
      <c r="RQ323" s="375"/>
      <c r="RR323" s="375"/>
      <c r="RS323" s="375"/>
      <c r="RT323" s="375"/>
      <c r="RU323" s="375"/>
      <c r="RV323" s="375"/>
      <c r="RW323" s="375"/>
      <c r="RX323" s="375"/>
      <c r="RY323" s="375"/>
      <c r="RZ323" s="375"/>
      <c r="SA323" s="375"/>
      <c r="SB323" s="375"/>
      <c r="SC323" s="375"/>
      <c r="SD323" s="375"/>
      <c r="SE323" s="375"/>
      <c r="SF323" s="375"/>
      <c r="SG323" s="376"/>
      <c r="SH323" s="376"/>
      <c r="SI323" s="376"/>
      <c r="SJ323" s="376"/>
      <c r="SK323" s="376"/>
      <c r="SL323" s="376"/>
      <c r="SM323" s="376"/>
      <c r="SN323" s="376"/>
      <c r="SO323" s="376"/>
      <c r="SP323" s="376"/>
      <c r="SQ323" s="376"/>
      <c r="SR323" s="376"/>
      <c r="SS323" s="376"/>
      <c r="ST323" s="376"/>
      <c r="SU323" s="376"/>
      <c r="SV323" s="376"/>
      <c r="SW323" s="376"/>
      <c r="SX323" s="376"/>
      <c r="SY323" s="376"/>
      <c r="SZ323" s="376"/>
      <c r="TA323" s="376"/>
      <c r="TB323" s="376"/>
      <c r="TC323" s="376"/>
      <c r="TD323" s="376"/>
      <c r="TE323" s="377"/>
      <c r="TF323" s="377"/>
      <c r="TG323" s="377"/>
      <c r="TH323" s="377"/>
      <c r="TI323" s="377"/>
      <c r="TJ323" s="376"/>
      <c r="TK323" s="376"/>
      <c r="TL323" s="377"/>
      <c r="TM323" s="377"/>
      <c r="TN323" s="376"/>
      <c r="TO323" s="376"/>
      <c r="TP323" s="377"/>
      <c r="TQ323" s="377"/>
      <c r="TR323" s="376"/>
      <c r="TS323" s="376"/>
      <c r="TT323" s="376"/>
      <c r="TU323" s="376"/>
      <c r="TV323" s="376"/>
      <c r="TW323" s="376"/>
      <c r="TX323" s="376"/>
      <c r="TY323" s="377"/>
      <c r="TZ323" s="377"/>
      <c r="UA323" s="376"/>
      <c r="UB323" s="376"/>
      <c r="UC323" s="377"/>
      <c r="UD323" s="377"/>
      <c r="UE323" s="376"/>
      <c r="UF323" s="376"/>
      <c r="UG323" s="376"/>
      <c r="UH323" s="376"/>
      <c r="UI323" s="376"/>
      <c r="UJ323" s="370"/>
      <c r="UK323" s="396"/>
      <c r="UL323" s="376"/>
      <c r="UM323" s="376"/>
      <c r="UN323" s="376"/>
      <c r="UO323" s="376"/>
      <c r="UP323" s="376"/>
      <c r="UQ323" s="376"/>
      <c r="UR323" s="376"/>
      <c r="US323" s="375"/>
      <c r="UT323" s="375"/>
      <c r="UU323" s="375"/>
      <c r="UV323" s="375"/>
      <c r="UW323" s="375"/>
      <c r="UX323" s="375"/>
      <c r="UY323" s="375"/>
      <c r="UZ323" s="375"/>
      <c r="VA323" s="375"/>
      <c r="VB323" s="375"/>
      <c r="VC323" s="375"/>
      <c r="VD323" s="375"/>
      <c r="VE323" s="375"/>
      <c r="VF323" s="375"/>
      <c r="VG323" s="375"/>
      <c r="VH323" s="375"/>
      <c r="VI323" s="375"/>
      <c r="VJ323" s="375"/>
      <c r="VK323" s="375"/>
      <c r="VL323" s="375"/>
      <c r="VM323" s="375"/>
      <c r="VN323" s="375"/>
      <c r="VO323" s="375"/>
      <c r="VP323" s="375"/>
      <c r="VQ323" s="375"/>
      <c r="VR323" s="375"/>
      <c r="VS323" s="375"/>
      <c r="VT323" s="375"/>
      <c r="VU323" s="375"/>
      <c r="VV323" s="375"/>
      <c r="VW323" s="375"/>
      <c r="VX323" s="375"/>
      <c r="VY323" s="375"/>
      <c r="VZ323" s="375"/>
      <c r="WA323" s="375"/>
      <c r="WB323" s="375"/>
      <c r="WC323" s="375"/>
      <c r="WD323" s="375"/>
      <c r="WE323" s="375"/>
      <c r="WF323" s="375"/>
      <c r="WG323" s="375"/>
      <c r="WH323" s="375"/>
      <c r="WI323" s="375"/>
      <c r="WJ323" s="375"/>
      <c r="WK323" s="376"/>
      <c r="WL323" s="376"/>
      <c r="WM323" s="376"/>
      <c r="WN323" s="376"/>
      <c r="WO323" s="376"/>
      <c r="WP323" s="376"/>
      <c r="WQ323" s="376"/>
      <c r="WR323" s="376"/>
      <c r="WS323" s="376"/>
      <c r="WT323" s="376"/>
      <c r="WU323" s="376"/>
      <c r="WV323" s="376"/>
      <c r="WW323" s="376"/>
      <c r="WX323" s="376"/>
      <c r="WY323" s="376"/>
      <c r="WZ323" s="376"/>
      <c r="XA323" s="376"/>
      <c r="XB323" s="376"/>
      <c r="XC323" s="376"/>
      <c r="XD323" s="376"/>
      <c r="XE323" s="376"/>
      <c r="XF323" s="376"/>
      <c r="XG323" s="376"/>
      <c r="XH323" s="376"/>
      <c r="XI323" s="377"/>
      <c r="XJ323" s="377"/>
      <c r="XK323" s="377"/>
      <c r="XL323" s="377"/>
      <c r="XM323" s="377"/>
      <c r="XN323" s="376"/>
      <c r="XO323" s="376"/>
      <c r="XP323" s="377"/>
      <c r="XQ323" s="377"/>
      <c r="XR323" s="376"/>
      <c r="XS323" s="376"/>
      <c r="XT323" s="377"/>
      <c r="XU323" s="377"/>
      <c r="XV323" s="376"/>
      <c r="XW323" s="376"/>
      <c r="XX323" s="376"/>
      <c r="XY323" s="376"/>
      <c r="XZ323" s="376"/>
      <c r="YA323" s="376"/>
      <c r="YB323" s="376"/>
      <c r="YC323" s="377"/>
      <c r="YD323" s="377"/>
      <c r="YE323" s="376"/>
      <c r="YF323" s="376"/>
      <c r="YG323" s="377"/>
      <c r="YH323" s="377"/>
      <c r="YI323" s="376"/>
      <c r="YJ323" s="376"/>
      <c r="YK323" s="376"/>
      <c r="YL323" s="376"/>
      <c r="YM323" s="376"/>
      <c r="YN323" s="370"/>
      <c r="YO323" s="396"/>
      <c r="YP323" s="376"/>
      <c r="YQ323" s="376"/>
      <c r="YR323" s="376"/>
      <c r="YS323" s="376"/>
      <c r="YT323" s="376"/>
      <c r="YU323" s="376"/>
      <c r="YV323" s="376"/>
      <c r="YW323" s="375"/>
      <c r="YX323" s="375"/>
      <c r="YY323" s="375"/>
      <c r="YZ323" s="375"/>
      <c r="ZA323" s="375"/>
      <c r="ZB323" s="375"/>
      <c r="ZC323" s="375"/>
      <c r="ZD323" s="375"/>
      <c r="ZE323" s="375"/>
      <c r="ZF323" s="375"/>
      <c r="ZG323" s="375"/>
      <c r="ZH323" s="375"/>
      <c r="ZI323" s="375"/>
      <c r="ZJ323" s="375"/>
      <c r="ZK323" s="375"/>
      <c r="ZL323" s="375"/>
      <c r="ZM323" s="375"/>
      <c r="ZN323" s="375"/>
      <c r="ZO323" s="375"/>
      <c r="ZP323" s="375"/>
      <c r="ZQ323" s="375"/>
      <c r="ZR323" s="375"/>
      <c r="ZS323" s="375"/>
      <c r="ZT323" s="375"/>
      <c r="ZU323" s="375"/>
      <c r="ZV323" s="375"/>
      <c r="ZW323" s="375"/>
      <c r="ZX323" s="375"/>
      <c r="ZY323" s="375"/>
      <c r="ZZ323" s="375"/>
      <c r="AAA323" s="375"/>
      <c r="AAB323" s="375"/>
      <c r="AAC323" s="375"/>
      <c r="AAD323" s="375"/>
      <c r="AAE323" s="375"/>
      <c r="AAF323" s="375"/>
      <c r="AAG323" s="375"/>
      <c r="AAH323" s="375"/>
      <c r="AAI323" s="375"/>
      <c r="AAJ323" s="375"/>
      <c r="AAK323" s="375"/>
      <c r="AAL323" s="375"/>
      <c r="AAM323" s="375"/>
      <c r="AAN323" s="375"/>
      <c r="AAO323" s="376"/>
      <c r="AAP323" s="376"/>
      <c r="AAQ323" s="376"/>
      <c r="AAR323" s="376"/>
      <c r="AAS323" s="376"/>
      <c r="AAT323" s="376"/>
      <c r="AAU323" s="376"/>
      <c r="AAV323" s="376"/>
      <c r="AAW323" s="376"/>
      <c r="AAX323" s="376"/>
      <c r="AAY323" s="376"/>
      <c r="AAZ323" s="376"/>
      <c r="ABA323" s="376"/>
      <c r="ABB323" s="376"/>
      <c r="ABC323" s="376"/>
      <c r="ABD323" s="376"/>
      <c r="ABE323" s="376"/>
      <c r="ABF323" s="376"/>
      <c r="ABG323" s="376"/>
      <c r="ABH323" s="376"/>
      <c r="ABI323" s="376"/>
      <c r="ABJ323" s="376"/>
      <c r="ABK323" s="376"/>
      <c r="ABL323" s="376"/>
      <c r="ABM323" s="377"/>
      <c r="ABN323" s="377"/>
      <c r="ABO323" s="377"/>
      <c r="ABP323" s="377"/>
      <c r="ABQ323" s="377"/>
      <c r="ABR323" s="376"/>
      <c r="ABS323" s="376"/>
      <c r="ABT323" s="377"/>
      <c r="ABU323" s="377"/>
      <c r="ABV323" s="376"/>
      <c r="ABW323" s="376"/>
      <c r="ABX323" s="377"/>
      <c r="ABY323" s="377"/>
      <c r="ABZ323" s="376"/>
      <c r="ACA323" s="376"/>
      <c r="ACB323" s="376"/>
      <c r="ACC323" s="376"/>
      <c r="ACD323" s="376"/>
      <c r="ACE323" s="376"/>
      <c r="ACF323" s="376"/>
      <c r="ACG323" s="377"/>
      <c r="ACH323" s="377"/>
      <c r="ACI323" s="376"/>
      <c r="ACJ323" s="376"/>
      <c r="ACK323" s="377"/>
      <c r="ACL323" s="377"/>
      <c r="ACM323" s="376"/>
      <c r="ACN323" s="376"/>
      <c r="ACO323" s="376"/>
      <c r="ACP323" s="376"/>
      <c r="ACQ323" s="376"/>
      <c r="ACR323" s="370"/>
      <c r="ACS323" s="396"/>
      <c r="ACT323" s="376"/>
      <c r="ACU323" s="376"/>
      <c r="ACV323" s="376"/>
      <c r="ACW323" s="376"/>
      <c r="ACX323" s="376"/>
      <c r="ACY323" s="376"/>
      <c r="ACZ323" s="376"/>
      <c r="ADA323" s="375"/>
      <c r="ADB323" s="375"/>
      <c r="ADC323" s="375"/>
      <c r="ADD323" s="375"/>
      <c r="ADE323" s="375"/>
      <c r="ADF323" s="375"/>
      <c r="ADG323" s="375"/>
      <c r="ADH323" s="375"/>
      <c r="ADI323" s="375"/>
      <c r="ADJ323" s="375"/>
      <c r="ADK323" s="375"/>
      <c r="ADL323" s="375"/>
      <c r="ADM323" s="375"/>
      <c r="ADN323" s="375"/>
      <c r="ADO323" s="375"/>
      <c r="ADP323" s="375"/>
      <c r="ADQ323" s="375"/>
      <c r="ADR323" s="375"/>
      <c r="ADS323" s="375"/>
      <c r="ADT323" s="375"/>
      <c r="ADU323" s="375"/>
      <c r="ADV323" s="375"/>
      <c r="ADW323" s="375"/>
      <c r="ADX323" s="375"/>
      <c r="ADY323" s="375"/>
      <c r="ADZ323" s="375"/>
      <c r="AEA323" s="375"/>
      <c r="AEB323" s="375"/>
      <c r="AEC323" s="375"/>
      <c r="AED323" s="375"/>
      <c r="AEE323" s="375"/>
      <c r="AEF323" s="375"/>
      <c r="AEG323" s="375"/>
      <c r="AEH323" s="375"/>
      <c r="AEI323" s="375"/>
      <c r="AEJ323" s="375"/>
      <c r="AEK323" s="375"/>
      <c r="AEL323" s="375"/>
      <c r="AEM323" s="375"/>
      <c r="AEN323" s="375"/>
      <c r="AEO323" s="375"/>
      <c r="AEP323" s="375"/>
      <c r="AEQ323" s="375"/>
      <c r="AER323" s="375"/>
      <c r="AES323" s="376"/>
      <c r="AET323" s="376"/>
      <c r="AEU323" s="376"/>
      <c r="AEV323" s="376"/>
      <c r="AEW323" s="376"/>
      <c r="AEX323" s="376"/>
      <c r="AEY323" s="376"/>
      <c r="AEZ323" s="376"/>
      <c r="AFA323" s="376"/>
      <c r="AFB323" s="376"/>
      <c r="AFC323" s="376"/>
      <c r="AFD323" s="376"/>
      <c r="AFE323" s="376"/>
      <c r="AFF323" s="376"/>
      <c r="AFG323" s="376"/>
      <c r="AFH323" s="376"/>
      <c r="AFI323" s="376"/>
      <c r="AFJ323" s="376"/>
      <c r="AFK323" s="376"/>
      <c r="AFL323" s="376"/>
      <c r="AFM323" s="376"/>
      <c r="AFN323" s="376"/>
      <c r="AFO323" s="376"/>
      <c r="AFP323" s="376"/>
      <c r="AFQ323" s="377"/>
      <c r="AFR323" s="377"/>
      <c r="AFS323" s="377"/>
      <c r="AFT323" s="377"/>
      <c r="AFU323" s="377"/>
      <c r="AFV323" s="376"/>
      <c r="AFW323" s="376"/>
      <c r="AFX323" s="377"/>
      <c r="AFY323" s="377"/>
      <c r="AFZ323" s="376"/>
      <c r="AGA323" s="376"/>
      <c r="AGB323" s="377"/>
      <c r="AGC323" s="377"/>
      <c r="AGD323" s="376"/>
      <c r="AGE323" s="376"/>
      <c r="AGF323" s="376"/>
      <c r="AGG323" s="376"/>
      <c r="AGH323" s="376"/>
      <c r="AGI323" s="376"/>
      <c r="AGJ323" s="376"/>
      <c r="AGK323" s="377"/>
      <c r="AGL323" s="377"/>
      <c r="AGM323" s="376"/>
      <c r="AGN323" s="376"/>
      <c r="AGO323" s="377"/>
      <c r="AGP323" s="377"/>
      <c r="AGQ323" s="376"/>
      <c r="AGR323" s="376"/>
      <c r="AGS323" s="376"/>
      <c r="AGT323" s="376"/>
      <c r="AGU323" s="376"/>
      <c r="AGV323" s="370"/>
      <c r="AGW323" s="396"/>
      <c r="AGX323" s="376"/>
      <c r="AGY323" s="376"/>
      <c r="AGZ323" s="376"/>
      <c r="AHA323" s="376"/>
      <c r="AHB323" s="376"/>
      <c r="AHC323" s="376"/>
      <c r="AHD323" s="376"/>
      <c r="AHE323" s="375"/>
      <c r="AHF323" s="375"/>
      <c r="AHG323" s="375"/>
      <c r="AHH323" s="375"/>
      <c r="AHI323" s="375"/>
      <c r="AHJ323" s="375"/>
      <c r="AHK323" s="375"/>
      <c r="AHL323" s="375"/>
      <c r="AHM323" s="375"/>
      <c r="AHN323" s="375"/>
      <c r="AHO323" s="375"/>
      <c r="AHP323" s="375"/>
      <c r="AHQ323" s="375"/>
      <c r="AHR323" s="375"/>
      <c r="AHS323" s="375"/>
      <c r="AHT323" s="375"/>
      <c r="AHU323" s="375"/>
      <c r="AHV323" s="375"/>
      <c r="AHW323" s="375"/>
      <c r="AHX323" s="375"/>
      <c r="AHY323" s="375"/>
      <c r="AHZ323" s="375"/>
      <c r="AIA323" s="375"/>
      <c r="AIB323" s="375"/>
      <c r="AIC323" s="375"/>
      <c r="AID323" s="375"/>
      <c r="AIE323" s="375"/>
      <c r="AIF323" s="375"/>
      <c r="AIG323" s="375"/>
      <c r="AIH323" s="375"/>
      <c r="AII323" s="375"/>
      <c r="AIJ323" s="375"/>
      <c r="AIK323" s="375"/>
      <c r="AIL323" s="375"/>
      <c r="AIM323" s="375"/>
      <c r="AIN323" s="375"/>
      <c r="AIO323" s="375"/>
      <c r="AIP323" s="375"/>
      <c r="AIQ323" s="375"/>
      <c r="AIR323" s="375"/>
      <c r="AIS323" s="375"/>
      <c r="AIT323" s="375"/>
      <c r="AIU323" s="375"/>
      <c r="AIV323" s="375"/>
      <c r="AIW323" s="376"/>
      <c r="AIX323" s="376"/>
      <c r="AIY323" s="376"/>
      <c r="AIZ323" s="376"/>
      <c r="AJA323" s="376"/>
      <c r="AJB323" s="376"/>
      <c r="AJC323" s="376"/>
      <c r="AJD323" s="376"/>
      <c r="AJE323" s="376"/>
      <c r="AJF323" s="376"/>
      <c r="AJG323" s="376"/>
      <c r="AJH323" s="376"/>
      <c r="AJI323" s="376"/>
      <c r="AJJ323" s="376"/>
      <c r="AJK323" s="376"/>
      <c r="AJL323" s="376"/>
      <c r="AJM323" s="376"/>
      <c r="AJN323" s="376"/>
      <c r="AJO323" s="376"/>
      <c r="AJP323" s="376"/>
      <c r="AJQ323" s="376"/>
      <c r="AJR323" s="376"/>
      <c r="AJS323" s="376"/>
      <c r="AJT323" s="376"/>
      <c r="AJU323" s="377"/>
      <c r="AJV323" s="377"/>
      <c r="AJW323" s="377"/>
      <c r="AJX323" s="377"/>
      <c r="AJY323" s="377"/>
      <c r="AJZ323" s="376"/>
      <c r="AKA323" s="376"/>
      <c r="AKB323" s="377"/>
      <c r="AKC323" s="377"/>
      <c r="AKD323" s="376"/>
      <c r="AKE323" s="376"/>
      <c r="AKF323" s="377"/>
      <c r="AKG323" s="377"/>
      <c r="AKH323" s="376"/>
      <c r="AKI323" s="376"/>
      <c r="AKJ323" s="376"/>
      <c r="AKK323" s="376"/>
      <c r="AKL323" s="376"/>
      <c r="AKM323" s="376"/>
      <c r="AKN323" s="376"/>
      <c r="AKO323" s="377"/>
      <c r="AKP323" s="377"/>
      <c r="AKQ323" s="376"/>
      <c r="AKR323" s="376"/>
      <c r="AKS323" s="377"/>
      <c r="AKT323" s="377"/>
      <c r="AKU323" s="376"/>
      <c r="AKV323" s="376"/>
      <c r="AKW323" s="376"/>
      <c r="AKX323" s="376"/>
      <c r="AKY323" s="376"/>
      <c r="AKZ323" s="370"/>
      <c r="ALA323" s="396"/>
      <c r="ALB323" s="376"/>
      <c r="ALC323" s="376"/>
      <c r="ALD323" s="376"/>
      <c r="ALE323" s="376"/>
      <c r="ALF323" s="376"/>
      <c r="ALG323" s="376"/>
      <c r="ALH323" s="376"/>
      <c r="ALI323" s="375"/>
      <c r="ALJ323" s="375"/>
      <c r="ALK323" s="375"/>
      <c r="ALL323" s="375"/>
      <c r="ALM323" s="375"/>
      <c r="ALN323" s="375"/>
      <c r="ALO323" s="375"/>
      <c r="ALP323" s="375"/>
      <c r="ALQ323" s="375"/>
      <c r="ALR323" s="375"/>
      <c r="ALS323" s="375"/>
      <c r="ALT323" s="375"/>
      <c r="ALU323" s="375"/>
      <c r="ALV323" s="375"/>
      <c r="ALW323" s="375"/>
      <c r="ALX323" s="375"/>
      <c r="ALY323" s="375"/>
      <c r="ALZ323" s="375"/>
      <c r="AMA323" s="375"/>
      <c r="AMB323" s="375"/>
      <c r="AMC323" s="375"/>
      <c r="AMD323" s="375"/>
      <c r="AME323" s="375"/>
      <c r="AMF323" s="375"/>
      <c r="AMG323" s="375"/>
      <c r="AMH323" s="375"/>
      <c r="AMI323" s="375"/>
      <c r="AMJ323" s="375"/>
      <c r="AMK323" s="375"/>
      <c r="AML323" s="375"/>
      <c r="AMM323" s="375"/>
      <c r="AMN323" s="375"/>
      <c r="AMO323" s="375"/>
      <c r="AMP323" s="375"/>
      <c r="AMQ323" s="375"/>
      <c r="AMR323" s="375"/>
      <c r="AMS323" s="375"/>
      <c r="AMT323" s="375"/>
      <c r="AMU323" s="375"/>
      <c r="AMV323" s="375"/>
      <c r="AMW323" s="375"/>
      <c r="AMX323" s="375"/>
      <c r="AMY323" s="375"/>
      <c r="AMZ323" s="375"/>
      <c r="ANA323" s="376"/>
      <c r="ANB323" s="376"/>
      <c r="ANC323" s="376"/>
      <c r="AND323" s="376"/>
      <c r="ANE323" s="376"/>
      <c r="ANF323" s="376"/>
      <c r="ANG323" s="376"/>
      <c r="ANH323" s="376"/>
      <c r="ANI323" s="376"/>
      <c r="ANJ323" s="376"/>
      <c r="ANK323" s="376"/>
      <c r="ANL323" s="376"/>
      <c r="ANM323" s="376"/>
      <c r="ANN323" s="376"/>
      <c r="ANO323" s="376"/>
      <c r="ANP323" s="376"/>
      <c r="ANQ323" s="376"/>
      <c r="ANR323" s="376"/>
      <c r="ANS323" s="376"/>
      <c r="ANT323" s="376"/>
      <c r="ANU323" s="376"/>
      <c r="ANV323" s="376"/>
      <c r="ANW323" s="376"/>
      <c r="ANX323" s="376"/>
      <c r="ANY323" s="377"/>
      <c r="ANZ323" s="377"/>
      <c r="AOA323" s="377"/>
      <c r="AOB323" s="377"/>
      <c r="AOC323" s="377"/>
      <c r="AOD323" s="376"/>
      <c r="AOE323" s="376"/>
      <c r="AOF323" s="377"/>
      <c r="AOG323" s="377"/>
      <c r="AOH323" s="376"/>
      <c r="AOI323" s="376"/>
      <c r="AOJ323" s="377"/>
      <c r="AOK323" s="377"/>
      <c r="AOL323" s="376"/>
      <c r="AOM323" s="376"/>
      <c r="AON323" s="376"/>
      <c r="AOO323" s="376"/>
      <c r="AOP323" s="376"/>
      <c r="AOQ323" s="376"/>
      <c r="AOR323" s="376"/>
      <c r="AOS323" s="377"/>
      <c r="AOT323" s="377"/>
      <c r="AOU323" s="376"/>
      <c r="AOV323" s="376"/>
      <c r="AOW323" s="377"/>
      <c r="AOX323" s="377"/>
      <c r="AOY323" s="376"/>
      <c r="AOZ323" s="376"/>
      <c r="APA323" s="376"/>
      <c r="APB323" s="376"/>
      <c r="APC323" s="376"/>
      <c r="APD323" s="370"/>
      <c r="APE323" s="396"/>
      <c r="APF323" s="376"/>
      <c r="APG323" s="376"/>
      <c r="APH323" s="376"/>
      <c r="API323" s="376"/>
      <c r="APJ323" s="376"/>
      <c r="APK323" s="376"/>
      <c r="APL323" s="376"/>
      <c r="APM323" s="375"/>
      <c r="APN323" s="375"/>
      <c r="APO323" s="375"/>
      <c r="APP323" s="375"/>
      <c r="APQ323" s="375"/>
      <c r="APR323" s="375"/>
      <c r="APS323" s="375"/>
      <c r="APT323" s="375"/>
      <c r="APU323" s="375"/>
      <c r="APV323" s="375"/>
      <c r="APW323" s="375"/>
      <c r="APX323" s="375"/>
      <c r="APY323" s="375"/>
      <c r="APZ323" s="375"/>
      <c r="AQA323" s="375"/>
      <c r="AQB323" s="375"/>
      <c r="AQC323" s="375"/>
      <c r="AQD323" s="375"/>
      <c r="AQE323" s="375"/>
      <c r="AQF323" s="375"/>
      <c r="AQG323" s="375"/>
      <c r="AQH323" s="375"/>
      <c r="AQI323" s="375"/>
      <c r="AQJ323" s="375"/>
      <c r="AQK323" s="375"/>
      <c r="AQL323" s="375"/>
      <c r="AQM323" s="375"/>
      <c r="AQN323" s="375"/>
      <c r="AQO323" s="375"/>
      <c r="AQP323" s="375"/>
      <c r="AQQ323" s="375"/>
      <c r="AQR323" s="375"/>
      <c r="AQS323" s="375"/>
      <c r="AQT323" s="375"/>
      <c r="AQU323" s="375"/>
      <c r="AQV323" s="375"/>
      <c r="AQW323" s="375"/>
      <c r="AQX323" s="375"/>
      <c r="AQY323" s="375"/>
      <c r="AQZ323" s="375"/>
      <c r="ARA323" s="375"/>
      <c r="ARB323" s="375"/>
      <c r="ARC323" s="375"/>
      <c r="ARD323" s="375"/>
      <c r="ARE323" s="376"/>
      <c r="ARF323" s="376"/>
      <c r="ARG323" s="376"/>
      <c r="ARH323" s="376"/>
      <c r="ARI323" s="376"/>
      <c r="ARJ323" s="376"/>
      <c r="ARK323" s="376"/>
      <c r="ARL323" s="376"/>
      <c r="ARM323" s="376"/>
      <c r="ARN323" s="376"/>
      <c r="ARO323" s="376"/>
      <c r="ARP323" s="376"/>
      <c r="ARQ323" s="376"/>
      <c r="ARR323" s="376"/>
      <c r="ARS323" s="376"/>
      <c r="ART323" s="376"/>
      <c r="ARU323" s="376"/>
      <c r="ARV323" s="376"/>
      <c r="ARW323" s="376"/>
      <c r="ARX323" s="376"/>
      <c r="ARY323" s="376"/>
      <c r="ARZ323" s="376"/>
      <c r="ASA323" s="376"/>
      <c r="ASB323" s="376"/>
      <c r="ASC323" s="377"/>
      <c r="ASD323" s="377"/>
      <c r="ASE323" s="377"/>
      <c r="ASF323" s="377"/>
      <c r="ASG323" s="377"/>
      <c r="ASH323" s="376"/>
      <c r="ASI323" s="376"/>
      <c r="ASJ323" s="377"/>
      <c r="ASK323" s="377"/>
      <c r="ASL323" s="376"/>
      <c r="ASM323" s="376"/>
      <c r="ASN323" s="377"/>
      <c r="ASO323" s="377"/>
      <c r="ASP323" s="376"/>
      <c r="ASQ323" s="376"/>
      <c r="ASR323" s="376"/>
      <c r="ASS323" s="376"/>
      <c r="AST323" s="376"/>
      <c r="ASU323" s="376"/>
      <c r="ASV323" s="376"/>
      <c r="ASW323" s="377"/>
      <c r="ASX323" s="377"/>
      <c r="ASY323" s="376"/>
      <c r="ASZ323" s="376"/>
      <c r="ATA323" s="377"/>
      <c r="ATB323" s="377"/>
      <c r="ATC323" s="376"/>
      <c r="ATD323" s="376"/>
      <c r="ATE323" s="376"/>
      <c r="ATF323" s="376"/>
      <c r="ATG323" s="376"/>
      <c r="ATH323" s="370"/>
      <c r="ATI323" s="396"/>
      <c r="ATJ323" s="376"/>
      <c r="ATK323" s="376"/>
      <c r="ATL323" s="376"/>
      <c r="ATM323" s="376"/>
      <c r="ATN323" s="376"/>
      <c r="ATO323" s="376"/>
      <c r="ATP323" s="376"/>
      <c r="ATQ323" s="375"/>
      <c r="ATR323" s="375"/>
      <c r="ATS323" s="375"/>
      <c r="ATT323" s="375"/>
      <c r="ATU323" s="375"/>
      <c r="ATV323" s="375"/>
      <c r="ATW323" s="375"/>
      <c r="ATX323" s="375"/>
      <c r="ATY323" s="375"/>
      <c r="ATZ323" s="375"/>
      <c r="AUA323" s="375"/>
      <c r="AUB323" s="375"/>
      <c r="AUC323" s="375"/>
      <c r="AUD323" s="375"/>
      <c r="AUE323" s="375"/>
      <c r="AUF323" s="375"/>
      <c r="AUG323" s="375"/>
      <c r="AUH323" s="375"/>
      <c r="AUI323" s="375"/>
      <c r="AUJ323" s="375"/>
      <c r="AUK323" s="375"/>
      <c r="AUL323" s="375"/>
      <c r="AUM323" s="375"/>
      <c r="AUN323" s="375"/>
      <c r="AUO323" s="375"/>
      <c r="AUP323" s="375"/>
      <c r="AUQ323" s="375"/>
      <c r="AUR323" s="375"/>
      <c r="AUS323" s="375"/>
      <c r="AUT323" s="375"/>
      <c r="AUU323" s="375"/>
      <c r="AUV323" s="375"/>
      <c r="AUW323" s="375"/>
      <c r="AUX323" s="375"/>
      <c r="AUY323" s="375"/>
      <c r="AUZ323" s="375"/>
      <c r="AVA323" s="375"/>
      <c r="AVB323" s="375"/>
      <c r="AVC323" s="375"/>
      <c r="AVD323" s="375"/>
      <c r="AVE323" s="375"/>
      <c r="AVF323" s="375"/>
      <c r="AVG323" s="375"/>
      <c r="AVH323" s="375"/>
      <c r="AVI323" s="376"/>
      <c r="AVJ323" s="376"/>
      <c r="AVK323" s="376"/>
      <c r="AVL323" s="376"/>
      <c r="AVM323" s="376"/>
      <c r="AVN323" s="376"/>
      <c r="AVO323" s="376"/>
      <c r="AVP323" s="376"/>
      <c r="AVQ323" s="376"/>
      <c r="AVR323" s="376"/>
      <c r="AVS323" s="376"/>
      <c r="AVT323" s="376"/>
      <c r="AVU323" s="376"/>
      <c r="AVV323" s="376"/>
      <c r="AVW323" s="376"/>
      <c r="AVX323" s="376"/>
      <c r="AVY323" s="376"/>
      <c r="AVZ323" s="376"/>
      <c r="AWA323" s="376"/>
      <c r="AWB323" s="376"/>
      <c r="AWC323" s="376"/>
      <c r="AWD323" s="376"/>
      <c r="AWE323" s="376"/>
      <c r="AWF323" s="376"/>
      <c r="AWG323" s="377"/>
      <c r="AWH323" s="377"/>
      <c r="AWI323" s="377"/>
      <c r="AWJ323" s="377"/>
      <c r="AWK323" s="377"/>
      <c r="AWL323" s="376"/>
      <c r="AWM323" s="376"/>
      <c r="AWN323" s="377"/>
      <c r="AWO323" s="377"/>
      <c r="AWP323" s="376"/>
      <c r="AWQ323" s="376"/>
      <c r="AWR323" s="377"/>
      <c r="AWS323" s="377"/>
      <c r="AWT323" s="376"/>
      <c r="AWU323" s="376"/>
      <c r="AWV323" s="376"/>
      <c r="AWW323" s="376"/>
      <c r="AWX323" s="376"/>
      <c r="AWY323" s="376"/>
      <c r="AWZ323" s="376"/>
      <c r="AXA323" s="377"/>
      <c r="AXB323" s="377"/>
      <c r="AXC323" s="376"/>
      <c r="AXD323" s="376"/>
      <c r="AXE323" s="377"/>
      <c r="AXF323" s="377"/>
      <c r="AXG323" s="376"/>
      <c r="AXH323" s="376"/>
      <c r="AXI323" s="376"/>
      <c r="AXJ323" s="376"/>
      <c r="AXK323" s="376"/>
      <c r="AXL323" s="370"/>
      <c r="AXM323" s="396"/>
      <c r="AXN323" s="376"/>
      <c r="AXO323" s="376"/>
      <c r="AXP323" s="376"/>
      <c r="AXQ323" s="376"/>
      <c r="AXR323" s="376"/>
      <c r="AXS323" s="376"/>
      <c r="AXT323" s="376"/>
      <c r="AXU323" s="375"/>
      <c r="AXV323" s="375"/>
      <c r="AXW323" s="375"/>
      <c r="AXX323" s="375"/>
      <c r="AXY323" s="375"/>
      <c r="AXZ323" s="375"/>
      <c r="AYA323" s="375"/>
      <c r="AYB323" s="375"/>
      <c r="AYC323" s="375"/>
      <c r="AYD323" s="375"/>
      <c r="AYE323" s="375"/>
      <c r="AYF323" s="375"/>
      <c r="AYG323" s="375"/>
      <c r="AYH323" s="375"/>
      <c r="AYI323" s="375"/>
      <c r="AYJ323" s="375"/>
      <c r="AYK323" s="375"/>
      <c r="AYL323" s="375"/>
      <c r="AYM323" s="375"/>
      <c r="AYN323" s="375"/>
      <c r="AYO323" s="375"/>
      <c r="AYP323" s="375"/>
      <c r="AYQ323" s="375"/>
      <c r="AYR323" s="375"/>
      <c r="AYS323" s="375"/>
      <c r="AYT323" s="375"/>
      <c r="AYU323" s="375"/>
      <c r="AYV323" s="375"/>
      <c r="AYW323" s="375"/>
      <c r="AYX323" s="375"/>
      <c r="AYY323" s="375"/>
      <c r="AYZ323" s="375"/>
      <c r="AZA323" s="375"/>
      <c r="AZB323" s="375"/>
      <c r="AZC323" s="375"/>
      <c r="AZD323" s="375"/>
      <c r="AZE323" s="375"/>
      <c r="AZF323" s="375"/>
      <c r="AZG323" s="375"/>
      <c r="AZH323" s="375"/>
      <c r="AZI323" s="375"/>
      <c r="AZJ323" s="375"/>
      <c r="AZK323" s="375"/>
      <c r="AZL323" s="375"/>
      <c r="AZM323" s="376"/>
      <c r="AZN323" s="376"/>
      <c r="AZO323" s="376"/>
      <c r="AZP323" s="376"/>
      <c r="AZQ323" s="376"/>
      <c r="AZR323" s="376"/>
      <c r="AZS323" s="376"/>
      <c r="AZT323" s="376"/>
      <c r="AZU323" s="376"/>
      <c r="AZV323" s="376"/>
      <c r="AZW323" s="376"/>
      <c r="AZX323" s="376"/>
      <c r="AZY323" s="376"/>
      <c r="AZZ323" s="376"/>
      <c r="BAA323" s="376"/>
      <c r="BAB323" s="376"/>
      <c r="BAC323" s="376"/>
      <c r="BAD323" s="376"/>
      <c r="BAE323" s="376"/>
      <c r="BAF323" s="376"/>
      <c r="BAG323" s="376"/>
      <c r="BAH323" s="376"/>
      <c r="BAI323" s="376"/>
      <c r="BAJ323" s="376"/>
      <c r="BAK323" s="377"/>
      <c r="BAL323" s="377"/>
      <c r="BAM323" s="377"/>
      <c r="BAN323" s="377"/>
      <c r="BAO323" s="377"/>
      <c r="BAP323" s="376"/>
      <c r="BAQ323" s="376"/>
      <c r="BAR323" s="377"/>
      <c r="BAS323" s="377"/>
      <c r="BAT323" s="376"/>
      <c r="BAU323" s="376"/>
      <c r="BAV323" s="377"/>
      <c r="BAW323" s="377"/>
      <c r="BAX323" s="376"/>
      <c r="BAY323" s="376"/>
      <c r="BAZ323" s="376"/>
      <c r="BBA323" s="376"/>
      <c r="BBB323" s="376"/>
      <c r="BBC323" s="376"/>
      <c r="BBD323" s="376"/>
      <c r="BBE323" s="377"/>
      <c r="BBF323" s="377"/>
      <c r="BBG323" s="376"/>
      <c r="BBH323" s="376"/>
      <c r="BBI323" s="377"/>
      <c r="BBJ323" s="377"/>
      <c r="BBK323" s="376"/>
      <c r="BBL323" s="376"/>
      <c r="BBM323" s="376"/>
      <c r="BBN323" s="376"/>
      <c r="BBO323" s="376"/>
      <c r="BBP323" s="370"/>
      <c r="BBQ323" s="396"/>
      <c r="BBR323" s="376"/>
      <c r="BBS323" s="376"/>
      <c r="BBT323" s="376"/>
      <c r="BBU323" s="376"/>
      <c r="BBV323" s="376"/>
      <c r="BBW323" s="376"/>
      <c r="BBX323" s="376"/>
      <c r="BBY323" s="375"/>
      <c r="BBZ323" s="375"/>
      <c r="BCA323" s="375"/>
      <c r="BCB323" s="375"/>
      <c r="BCC323" s="375"/>
      <c r="BCD323" s="375"/>
      <c r="BCE323" s="375"/>
      <c r="BCF323" s="375"/>
      <c r="BCG323" s="375"/>
      <c r="BCH323" s="375"/>
      <c r="BCI323" s="375"/>
      <c r="BCJ323" s="375"/>
      <c r="BCK323" s="375"/>
      <c r="BCL323" s="375"/>
      <c r="BCM323" s="375"/>
      <c r="BCN323" s="375"/>
      <c r="BCO323" s="375"/>
      <c r="BCP323" s="375"/>
      <c r="BCQ323" s="375"/>
      <c r="BCR323" s="375"/>
      <c r="BCS323" s="375"/>
      <c r="BCT323" s="375"/>
      <c r="BCU323" s="375"/>
      <c r="BCV323" s="375"/>
      <c r="BCW323" s="375"/>
      <c r="BCX323" s="375"/>
      <c r="BCY323" s="375"/>
      <c r="BCZ323" s="375"/>
      <c r="BDA323" s="375"/>
      <c r="BDB323" s="375"/>
      <c r="BDC323" s="375"/>
      <c r="BDD323" s="375"/>
      <c r="BDE323" s="375"/>
      <c r="BDF323" s="375"/>
      <c r="BDG323" s="375"/>
      <c r="BDH323" s="375"/>
      <c r="BDI323" s="375"/>
      <c r="BDJ323" s="375"/>
      <c r="BDK323" s="375"/>
      <c r="BDL323" s="375"/>
      <c r="BDM323" s="375"/>
      <c r="BDN323" s="375"/>
      <c r="BDO323" s="375"/>
      <c r="BDP323" s="375"/>
      <c r="BDQ323" s="376"/>
      <c r="BDR323" s="376"/>
      <c r="BDS323" s="376"/>
      <c r="BDT323" s="376"/>
      <c r="BDU323" s="376"/>
      <c r="BDV323" s="376"/>
      <c r="BDW323" s="376"/>
      <c r="BDX323" s="376"/>
      <c r="BDY323" s="376"/>
      <c r="BDZ323" s="376"/>
      <c r="BEA323" s="376"/>
      <c r="BEB323" s="376"/>
      <c r="BEC323" s="376"/>
      <c r="BED323" s="376"/>
      <c r="BEE323" s="376"/>
      <c r="BEF323" s="376"/>
      <c r="BEG323" s="376"/>
      <c r="BEH323" s="376"/>
      <c r="BEI323" s="376"/>
      <c r="BEJ323" s="376"/>
      <c r="BEK323" s="376"/>
      <c r="BEL323" s="376"/>
      <c r="BEM323" s="376"/>
      <c r="BEN323" s="376"/>
      <c r="BEO323" s="377"/>
      <c r="BEP323" s="377"/>
      <c r="BEQ323" s="377"/>
      <c r="BER323" s="377"/>
      <c r="BES323" s="377"/>
      <c r="BET323" s="376"/>
      <c r="BEU323" s="376"/>
      <c r="BEV323" s="377"/>
      <c r="BEW323" s="377"/>
      <c r="BEX323" s="376"/>
      <c r="BEY323" s="376"/>
      <c r="BEZ323" s="377"/>
      <c r="BFA323" s="377"/>
      <c r="BFB323" s="376"/>
      <c r="BFC323" s="376"/>
      <c r="BFD323" s="376"/>
      <c r="BFE323" s="376"/>
      <c r="BFF323" s="376"/>
      <c r="BFG323" s="376"/>
      <c r="BFH323" s="376"/>
      <c r="BFI323" s="377"/>
      <c r="BFJ323" s="377"/>
      <c r="BFK323" s="376"/>
      <c r="BFL323" s="376"/>
      <c r="BFM323" s="377"/>
      <c r="BFN323" s="377"/>
      <c r="BFO323" s="376"/>
      <c r="BFP323" s="376"/>
      <c r="BFQ323" s="376"/>
      <c r="BFR323" s="376"/>
      <c r="BFS323" s="376"/>
      <c r="BFT323" s="370"/>
      <c r="BFU323" s="396"/>
      <c r="BFV323" s="376"/>
      <c r="BFW323" s="376"/>
      <c r="BFX323" s="376"/>
      <c r="BFY323" s="376"/>
      <c r="BFZ323" s="376"/>
      <c r="BGA323" s="376"/>
      <c r="BGB323" s="376"/>
      <c r="BGC323" s="375"/>
      <c r="BGD323" s="375"/>
      <c r="BGE323" s="375"/>
      <c r="BGF323" s="375"/>
      <c r="BGG323" s="375"/>
      <c r="BGH323" s="375"/>
      <c r="BGI323" s="375"/>
      <c r="BGJ323" s="375"/>
      <c r="BGK323" s="375"/>
      <c r="BGL323" s="375"/>
      <c r="BGM323" s="375"/>
      <c r="BGN323" s="375"/>
      <c r="BGO323" s="375"/>
      <c r="BGP323" s="375"/>
      <c r="BGQ323" s="375"/>
      <c r="BGR323" s="375"/>
      <c r="BGS323" s="375"/>
      <c r="BGT323" s="375"/>
      <c r="BGU323" s="375"/>
      <c r="BGV323" s="375"/>
      <c r="BGW323" s="375"/>
      <c r="BGX323" s="375"/>
      <c r="BGY323" s="375"/>
      <c r="BGZ323" s="375"/>
      <c r="BHA323" s="375"/>
      <c r="BHB323" s="375"/>
      <c r="BHC323" s="375"/>
      <c r="BHD323" s="375"/>
      <c r="BHE323" s="375"/>
      <c r="BHF323" s="375"/>
      <c r="BHG323" s="375"/>
      <c r="BHH323" s="375"/>
      <c r="BHI323" s="375"/>
      <c r="BHJ323" s="375"/>
      <c r="BHK323" s="375"/>
      <c r="BHL323" s="375"/>
      <c r="BHM323" s="375"/>
      <c r="BHN323" s="375"/>
      <c r="BHO323" s="375"/>
      <c r="BHP323" s="375"/>
      <c r="BHQ323" s="375"/>
      <c r="BHR323" s="375"/>
      <c r="BHS323" s="375"/>
      <c r="BHT323" s="375"/>
      <c r="BHU323" s="376"/>
      <c r="BHV323" s="376"/>
      <c r="BHW323" s="376"/>
      <c r="BHX323" s="376"/>
      <c r="BHY323" s="376"/>
      <c r="BHZ323" s="376"/>
      <c r="BIA323" s="376"/>
      <c r="BIB323" s="376"/>
      <c r="BIC323" s="376"/>
      <c r="BID323" s="376"/>
      <c r="BIE323" s="376"/>
      <c r="BIF323" s="376"/>
      <c r="BIG323" s="376"/>
      <c r="BIH323" s="376"/>
      <c r="BII323" s="376"/>
      <c r="BIJ323" s="376"/>
      <c r="BIK323" s="376"/>
      <c r="BIL323" s="376"/>
      <c r="BIM323" s="376"/>
      <c r="BIN323" s="376"/>
      <c r="BIO323" s="376"/>
      <c r="BIP323" s="376"/>
      <c r="BIQ323" s="376"/>
      <c r="BIR323" s="376"/>
      <c r="BIS323" s="377"/>
      <c r="BIT323" s="377"/>
      <c r="BIU323" s="377"/>
      <c r="BIV323" s="377"/>
      <c r="BIW323" s="377"/>
      <c r="BIX323" s="376"/>
      <c r="BIY323" s="376"/>
      <c r="BIZ323" s="377"/>
      <c r="BJA323" s="377"/>
      <c r="BJB323" s="376"/>
      <c r="BJC323" s="376"/>
      <c r="BJD323" s="377"/>
      <c r="BJE323" s="377"/>
      <c r="BJF323" s="376"/>
      <c r="BJG323" s="376"/>
      <c r="BJH323" s="376"/>
      <c r="BJI323" s="376"/>
      <c r="BJJ323" s="376"/>
      <c r="BJK323" s="376"/>
      <c r="BJL323" s="376"/>
      <c r="BJM323" s="377"/>
      <c r="BJN323" s="377"/>
      <c r="BJO323" s="376"/>
      <c r="BJP323" s="376"/>
      <c r="BJQ323" s="377"/>
      <c r="BJR323" s="377"/>
      <c r="BJS323" s="376"/>
      <c r="BJT323" s="376"/>
      <c r="BJU323" s="376"/>
      <c r="BJV323" s="376"/>
      <c r="BJW323" s="376"/>
      <c r="BJX323" s="370"/>
      <c r="BJY323" s="396"/>
      <c r="BJZ323" s="376"/>
      <c r="BKA323" s="376"/>
      <c r="BKB323" s="376"/>
      <c r="BKC323" s="376"/>
      <c r="BKD323" s="376"/>
      <c r="BKE323" s="376"/>
      <c r="BKF323" s="376"/>
      <c r="BKG323" s="375"/>
      <c r="BKH323" s="375"/>
      <c r="BKI323" s="375"/>
      <c r="BKJ323" s="375"/>
      <c r="BKK323" s="375"/>
      <c r="BKL323" s="375"/>
      <c r="BKM323" s="375"/>
      <c r="BKN323" s="375"/>
      <c r="BKO323" s="375"/>
      <c r="BKP323" s="375"/>
      <c r="BKQ323" s="375"/>
      <c r="BKR323" s="375"/>
      <c r="BKS323" s="375"/>
      <c r="BKT323" s="375"/>
      <c r="BKU323" s="375"/>
      <c r="BKV323" s="375"/>
      <c r="BKW323" s="375"/>
      <c r="BKX323" s="375"/>
      <c r="BKY323" s="375"/>
      <c r="BKZ323" s="375"/>
      <c r="BLA323" s="375"/>
      <c r="BLB323" s="375"/>
      <c r="BLC323" s="375"/>
      <c r="BLD323" s="375"/>
      <c r="BLE323" s="375"/>
      <c r="BLF323" s="375"/>
      <c r="BLG323" s="375"/>
      <c r="BLH323" s="375"/>
      <c r="BLI323" s="375"/>
      <c r="BLJ323" s="375"/>
      <c r="BLK323" s="375"/>
      <c r="BLL323" s="375"/>
      <c r="BLM323" s="375"/>
      <c r="BLN323" s="375"/>
      <c r="BLO323" s="375"/>
      <c r="BLP323" s="375"/>
      <c r="BLQ323" s="375"/>
      <c r="BLR323" s="375"/>
      <c r="BLS323" s="375"/>
      <c r="BLT323" s="375"/>
      <c r="BLU323" s="375"/>
      <c r="BLV323" s="375"/>
      <c r="BLW323" s="375"/>
      <c r="BLX323" s="375"/>
      <c r="BLY323" s="376"/>
      <c r="BLZ323" s="376"/>
      <c r="BMA323" s="376"/>
      <c r="BMB323" s="376"/>
      <c r="BMC323" s="376"/>
      <c r="BMD323" s="376"/>
      <c r="BME323" s="376"/>
      <c r="BMF323" s="376"/>
      <c r="BMG323" s="376"/>
      <c r="BMH323" s="376"/>
      <c r="BMI323" s="376"/>
      <c r="BMJ323" s="376"/>
      <c r="BMK323" s="376"/>
      <c r="BML323" s="376"/>
      <c r="BMM323" s="376"/>
      <c r="BMN323" s="376"/>
      <c r="BMO323" s="376"/>
      <c r="BMP323" s="376"/>
      <c r="BMQ323" s="376"/>
      <c r="BMR323" s="376"/>
      <c r="BMS323" s="376"/>
      <c r="BMT323" s="376"/>
      <c r="BMU323" s="376"/>
      <c r="BMV323" s="376"/>
      <c r="BMW323" s="377"/>
      <c r="BMX323" s="377"/>
      <c r="BMY323" s="377"/>
      <c r="BMZ323" s="377"/>
      <c r="BNA323" s="377"/>
      <c r="BNB323" s="376"/>
      <c r="BNC323" s="376"/>
      <c r="BND323" s="377"/>
      <c r="BNE323" s="377"/>
      <c r="BNF323" s="376"/>
      <c r="BNG323" s="376"/>
      <c r="BNH323" s="377"/>
      <c r="BNI323" s="377"/>
      <c r="BNJ323" s="376"/>
      <c r="BNK323" s="376"/>
      <c r="BNL323" s="376"/>
      <c r="BNM323" s="376"/>
      <c r="BNN323" s="376"/>
      <c r="BNO323" s="376"/>
      <c r="BNP323" s="376"/>
      <c r="BNQ323" s="377"/>
      <c r="BNR323" s="377"/>
      <c r="BNS323" s="376"/>
      <c r="BNT323" s="376"/>
      <c r="BNU323" s="377"/>
      <c r="BNV323" s="377"/>
      <c r="BNW323" s="376"/>
      <c r="BNX323" s="376"/>
      <c r="BNY323" s="376"/>
      <c r="BNZ323" s="376"/>
      <c r="BOA323" s="376"/>
      <c r="BOB323" s="370"/>
      <c r="BOC323" s="396"/>
      <c r="BOD323" s="376"/>
      <c r="BOE323" s="376"/>
      <c r="BOF323" s="376"/>
      <c r="BOG323" s="376"/>
      <c r="BOH323" s="376"/>
      <c r="BOI323" s="376"/>
      <c r="BOJ323" s="376"/>
      <c r="BOK323" s="375"/>
      <c r="BOL323" s="375"/>
      <c r="BOM323" s="375"/>
      <c r="BON323" s="375"/>
      <c r="BOO323" s="375"/>
      <c r="BOP323" s="375"/>
      <c r="BOQ323" s="375"/>
      <c r="BOR323" s="375"/>
      <c r="BOS323" s="375"/>
      <c r="BOT323" s="375"/>
      <c r="BOU323" s="375"/>
      <c r="BOV323" s="375"/>
      <c r="BOW323" s="375"/>
      <c r="BOX323" s="375"/>
      <c r="BOY323" s="375"/>
      <c r="BOZ323" s="375"/>
      <c r="BPA323" s="375"/>
      <c r="BPB323" s="375"/>
      <c r="BPC323" s="375"/>
      <c r="BPD323" s="375"/>
      <c r="BPE323" s="375"/>
      <c r="BPF323" s="375"/>
      <c r="BPG323" s="375"/>
      <c r="BPH323" s="375"/>
      <c r="BPI323" s="375"/>
      <c r="BPJ323" s="375"/>
      <c r="BPK323" s="375"/>
      <c r="BPL323" s="375"/>
      <c r="BPM323" s="375"/>
      <c r="BPN323" s="375"/>
      <c r="BPO323" s="375"/>
      <c r="BPP323" s="375"/>
      <c r="BPQ323" s="375"/>
      <c r="BPR323" s="375"/>
      <c r="BPS323" s="375"/>
      <c r="BPT323" s="375"/>
      <c r="BPU323" s="375"/>
      <c r="BPV323" s="375"/>
      <c r="BPW323" s="375"/>
      <c r="BPX323" s="375"/>
      <c r="BPY323" s="375"/>
      <c r="BPZ323" s="375"/>
      <c r="BQA323" s="375"/>
      <c r="BQB323" s="375"/>
      <c r="BQC323" s="376"/>
      <c r="BQD323" s="376"/>
      <c r="BQE323" s="376"/>
      <c r="BQF323" s="376"/>
      <c r="BQG323" s="376"/>
      <c r="BQH323" s="376"/>
      <c r="BQI323" s="376"/>
      <c r="BQJ323" s="376"/>
      <c r="BQK323" s="376"/>
      <c r="BQL323" s="376"/>
      <c r="BQM323" s="376"/>
      <c r="BQN323" s="376"/>
      <c r="BQO323" s="376"/>
      <c r="BQP323" s="376"/>
      <c r="BQQ323" s="376"/>
      <c r="BQR323" s="376"/>
      <c r="BQS323" s="376"/>
      <c r="BQT323" s="376"/>
      <c r="BQU323" s="376"/>
      <c r="BQV323" s="376"/>
      <c r="BQW323" s="376"/>
      <c r="BQX323" s="376"/>
      <c r="BQY323" s="376"/>
      <c r="BQZ323" s="376"/>
      <c r="BRA323" s="377"/>
      <c r="BRB323" s="377"/>
      <c r="BRC323" s="377"/>
      <c r="BRD323" s="377"/>
      <c r="BRE323" s="377"/>
      <c r="BRF323" s="376"/>
      <c r="BRG323" s="376"/>
      <c r="BRH323" s="377"/>
      <c r="BRI323" s="377"/>
      <c r="BRJ323" s="376"/>
      <c r="BRK323" s="376"/>
      <c r="BRL323" s="377"/>
      <c r="BRM323" s="377"/>
      <c r="BRN323" s="376"/>
      <c r="BRO323" s="376"/>
      <c r="BRP323" s="376"/>
      <c r="BRQ323" s="376"/>
      <c r="BRR323" s="376"/>
      <c r="BRS323" s="376"/>
      <c r="BRT323" s="376"/>
      <c r="BRU323" s="377"/>
      <c r="BRV323" s="377"/>
      <c r="BRW323" s="376"/>
      <c r="BRX323" s="376"/>
      <c r="BRY323" s="377"/>
      <c r="BRZ323" s="377"/>
      <c r="BSA323" s="376"/>
      <c r="BSB323" s="376"/>
      <c r="BSC323" s="376"/>
      <c r="BSD323" s="376"/>
      <c r="BSE323" s="376"/>
      <c r="BSF323" s="370"/>
      <c r="BSG323" s="396"/>
      <c r="BSH323" s="376"/>
      <c r="BSI323" s="376"/>
      <c r="BSJ323" s="376"/>
      <c r="BSK323" s="376"/>
      <c r="BSL323" s="376"/>
      <c r="BSM323" s="376"/>
      <c r="BSN323" s="376"/>
      <c r="BSO323" s="375"/>
      <c r="BSP323" s="375"/>
      <c r="BSQ323" s="375"/>
      <c r="BSR323" s="375"/>
      <c r="BSS323" s="375"/>
      <c r="BST323" s="375"/>
      <c r="BSU323" s="375"/>
      <c r="BSV323" s="375"/>
      <c r="BSW323" s="375"/>
      <c r="BSX323" s="375"/>
      <c r="BSY323" s="375"/>
      <c r="BSZ323" s="375"/>
      <c r="BTA323" s="375"/>
      <c r="BTB323" s="375"/>
      <c r="BTC323" s="375"/>
      <c r="BTD323" s="375"/>
      <c r="BTE323" s="375"/>
      <c r="BTF323" s="375"/>
      <c r="BTG323" s="375"/>
      <c r="BTH323" s="375"/>
      <c r="BTI323" s="375"/>
      <c r="BTJ323" s="375"/>
      <c r="BTK323" s="375"/>
      <c r="BTL323" s="375"/>
      <c r="BTM323" s="375"/>
      <c r="BTN323" s="375"/>
      <c r="BTO323" s="375"/>
      <c r="BTP323" s="375"/>
      <c r="BTQ323" s="375"/>
      <c r="BTR323" s="375"/>
      <c r="BTS323" s="375"/>
      <c r="BTT323" s="375"/>
      <c r="BTU323" s="375"/>
      <c r="BTV323" s="375"/>
      <c r="BTW323" s="375"/>
      <c r="BTX323" s="375"/>
      <c r="BTY323" s="375"/>
      <c r="BTZ323" s="375"/>
      <c r="BUA323" s="375"/>
      <c r="BUB323" s="375"/>
      <c r="BUC323" s="375"/>
      <c r="BUD323" s="375"/>
      <c r="BUE323" s="375"/>
      <c r="BUF323" s="375"/>
      <c r="BUG323" s="376"/>
      <c r="BUH323" s="376"/>
      <c r="BUI323" s="376"/>
      <c r="BUJ323" s="376"/>
      <c r="BUK323" s="376"/>
      <c r="BUL323" s="376"/>
      <c r="BUM323" s="376"/>
      <c r="BUN323" s="376"/>
      <c r="BUO323" s="376"/>
      <c r="BUP323" s="376"/>
      <c r="BUQ323" s="376"/>
      <c r="BUR323" s="376"/>
      <c r="BUS323" s="376"/>
      <c r="BUT323" s="376"/>
      <c r="BUU323" s="376"/>
      <c r="BUV323" s="376"/>
      <c r="BUW323" s="376"/>
      <c r="BUX323" s="376"/>
      <c r="BUY323" s="376"/>
      <c r="BUZ323" s="376"/>
      <c r="BVA323" s="376"/>
      <c r="BVB323" s="376"/>
      <c r="BVC323" s="376"/>
      <c r="BVD323" s="376"/>
      <c r="BVE323" s="377"/>
      <c r="BVF323" s="377"/>
      <c r="BVG323" s="377"/>
      <c r="BVH323" s="377"/>
      <c r="BVI323" s="377"/>
      <c r="BVJ323" s="376"/>
      <c r="BVK323" s="376"/>
      <c r="BVL323" s="377"/>
      <c r="BVM323" s="377"/>
      <c r="BVN323" s="376"/>
      <c r="BVO323" s="376"/>
      <c r="BVP323" s="377"/>
      <c r="BVQ323" s="377"/>
      <c r="BVR323" s="376"/>
      <c r="BVS323" s="376"/>
      <c r="BVT323" s="376"/>
      <c r="BVU323" s="376"/>
      <c r="BVV323" s="376"/>
      <c r="BVW323" s="376"/>
      <c r="BVX323" s="376"/>
      <c r="BVY323" s="377"/>
      <c r="BVZ323" s="377"/>
      <c r="BWA323" s="376"/>
      <c r="BWB323" s="376"/>
      <c r="BWC323" s="377"/>
      <c r="BWD323" s="377"/>
      <c r="BWE323" s="376"/>
      <c r="BWF323" s="376"/>
      <c r="BWG323" s="376"/>
      <c r="BWH323" s="376"/>
      <c r="BWI323" s="376"/>
      <c r="BWJ323" s="370"/>
      <c r="BWK323" s="396"/>
      <c r="BWL323" s="376"/>
      <c r="BWM323" s="376"/>
      <c r="BWN323" s="376"/>
      <c r="BWO323" s="376"/>
      <c r="BWP323" s="376"/>
      <c r="BWQ323" s="376"/>
      <c r="BWR323" s="376"/>
      <c r="BWS323" s="375"/>
      <c r="BWT323" s="375"/>
      <c r="BWU323" s="375"/>
      <c r="BWV323" s="375"/>
      <c r="BWW323" s="375"/>
      <c r="BWX323" s="375"/>
      <c r="BWY323" s="375"/>
      <c r="BWZ323" s="375"/>
      <c r="BXA323" s="375"/>
      <c r="BXB323" s="375"/>
      <c r="BXC323" s="375"/>
      <c r="BXD323" s="375"/>
      <c r="BXE323" s="375"/>
      <c r="BXF323" s="375"/>
      <c r="BXG323" s="375"/>
      <c r="BXH323" s="375"/>
      <c r="BXI323" s="375"/>
      <c r="BXJ323" s="375"/>
      <c r="BXK323" s="375"/>
      <c r="BXL323" s="375"/>
      <c r="BXM323" s="375"/>
      <c r="BXN323" s="375"/>
      <c r="BXO323" s="375"/>
      <c r="BXP323" s="375"/>
      <c r="BXQ323" s="375"/>
      <c r="BXR323" s="375"/>
      <c r="BXS323" s="375"/>
      <c r="BXT323" s="375"/>
      <c r="BXU323" s="375"/>
      <c r="BXV323" s="375"/>
      <c r="BXW323" s="375"/>
      <c r="BXX323" s="375"/>
      <c r="BXY323" s="375"/>
      <c r="BXZ323" s="375"/>
      <c r="BYA323" s="375"/>
      <c r="BYB323" s="375"/>
      <c r="BYC323" s="375"/>
      <c r="BYD323" s="375"/>
      <c r="BYE323" s="375"/>
      <c r="BYF323" s="375"/>
      <c r="BYG323" s="375"/>
      <c r="BYH323" s="375"/>
      <c r="BYI323" s="375"/>
      <c r="BYJ323" s="375"/>
      <c r="BYK323" s="376"/>
      <c r="BYL323" s="376"/>
      <c r="BYM323" s="376"/>
      <c r="BYN323" s="376"/>
      <c r="BYO323" s="376"/>
      <c r="BYP323" s="376"/>
      <c r="BYQ323" s="376"/>
      <c r="BYR323" s="376"/>
      <c r="BYS323" s="376"/>
      <c r="BYT323" s="376"/>
      <c r="BYU323" s="376"/>
      <c r="BYV323" s="376"/>
      <c r="BYW323" s="376"/>
      <c r="BYX323" s="376"/>
      <c r="BYY323" s="376"/>
      <c r="BYZ323" s="376"/>
      <c r="BZA323" s="376"/>
      <c r="BZB323" s="376"/>
      <c r="BZC323" s="376"/>
      <c r="BZD323" s="376"/>
      <c r="BZE323" s="376"/>
      <c r="BZF323" s="376"/>
      <c r="BZG323" s="376"/>
      <c r="BZH323" s="376"/>
      <c r="BZI323" s="377"/>
      <c r="BZJ323" s="377"/>
      <c r="BZK323" s="377"/>
      <c r="BZL323" s="377"/>
      <c r="BZM323" s="377"/>
      <c r="BZN323" s="376"/>
      <c r="BZO323" s="376"/>
      <c r="BZP323" s="377"/>
      <c r="BZQ323" s="377"/>
      <c r="BZR323" s="376"/>
      <c r="BZS323" s="376"/>
      <c r="BZT323" s="377"/>
      <c r="BZU323" s="377"/>
      <c r="BZV323" s="376"/>
      <c r="BZW323" s="376"/>
      <c r="BZX323" s="376"/>
      <c r="BZY323" s="376"/>
      <c r="BZZ323" s="376"/>
      <c r="CAA323" s="376"/>
      <c r="CAB323" s="376"/>
      <c r="CAC323" s="377"/>
      <c r="CAD323" s="377"/>
      <c r="CAE323" s="376"/>
      <c r="CAF323" s="376"/>
      <c r="CAG323" s="377"/>
      <c r="CAH323" s="377"/>
      <c r="CAI323" s="376"/>
      <c r="CAJ323" s="376"/>
      <c r="CAK323" s="376"/>
      <c r="CAL323" s="376"/>
      <c r="CAM323" s="376"/>
      <c r="CAN323" s="370"/>
      <c r="CAO323" s="396"/>
      <c r="CAP323" s="376"/>
      <c r="CAQ323" s="376"/>
      <c r="CAR323" s="376"/>
      <c r="CAS323" s="376"/>
      <c r="CAT323" s="376"/>
      <c r="CAU323" s="376"/>
      <c r="CAV323" s="376"/>
      <c r="CAW323" s="375"/>
      <c r="CAX323" s="375"/>
      <c r="CAY323" s="375"/>
      <c r="CAZ323" s="375"/>
      <c r="CBA323" s="375"/>
      <c r="CBB323" s="375"/>
      <c r="CBC323" s="375"/>
      <c r="CBD323" s="375"/>
      <c r="CBE323" s="375"/>
      <c r="CBF323" s="375"/>
      <c r="CBG323" s="375"/>
      <c r="CBH323" s="375"/>
      <c r="CBI323" s="375"/>
      <c r="CBJ323" s="375"/>
      <c r="CBK323" s="375"/>
      <c r="CBL323" s="375"/>
      <c r="CBM323" s="375"/>
      <c r="CBN323" s="375"/>
      <c r="CBO323" s="375"/>
      <c r="CBP323" s="375"/>
      <c r="CBQ323" s="375"/>
      <c r="CBR323" s="375"/>
      <c r="CBS323" s="375"/>
      <c r="CBT323" s="375"/>
      <c r="CBU323" s="375"/>
      <c r="CBV323" s="375"/>
      <c r="CBW323" s="375"/>
      <c r="CBX323" s="375"/>
      <c r="CBY323" s="375"/>
      <c r="CBZ323" s="375"/>
      <c r="CCA323" s="375"/>
      <c r="CCB323" s="375"/>
      <c r="CCC323" s="375"/>
      <c r="CCD323" s="375"/>
      <c r="CCE323" s="375"/>
      <c r="CCF323" s="375"/>
      <c r="CCG323" s="375"/>
      <c r="CCH323" s="375"/>
      <c r="CCI323" s="375"/>
      <c r="CCJ323" s="375"/>
      <c r="CCK323" s="375"/>
      <c r="CCL323" s="375"/>
      <c r="CCM323" s="375"/>
      <c r="CCN323" s="375"/>
      <c r="CCO323" s="376"/>
      <c r="CCP323" s="376"/>
      <c r="CCQ323" s="376"/>
      <c r="CCR323" s="376"/>
      <c r="CCS323" s="376"/>
      <c r="CCT323" s="376"/>
      <c r="CCU323" s="376"/>
      <c r="CCV323" s="376"/>
      <c r="CCW323" s="376"/>
      <c r="CCX323" s="376"/>
      <c r="CCY323" s="376"/>
      <c r="CCZ323" s="376"/>
      <c r="CDA323" s="376"/>
      <c r="CDB323" s="376"/>
      <c r="CDC323" s="376"/>
      <c r="CDD323" s="376"/>
      <c r="CDE323" s="376"/>
      <c r="CDF323" s="376"/>
      <c r="CDG323" s="376"/>
      <c r="CDH323" s="376"/>
      <c r="CDI323" s="376"/>
      <c r="CDJ323" s="376"/>
      <c r="CDK323" s="376"/>
      <c r="CDL323" s="376"/>
      <c r="CDM323" s="377"/>
      <c r="CDN323" s="377"/>
      <c r="CDO323" s="377"/>
      <c r="CDP323" s="377"/>
      <c r="CDQ323" s="377"/>
      <c r="CDR323" s="376"/>
      <c r="CDS323" s="376"/>
      <c r="CDT323" s="377"/>
      <c r="CDU323" s="377"/>
      <c r="CDV323" s="376"/>
      <c r="CDW323" s="376"/>
      <c r="CDX323" s="377"/>
      <c r="CDY323" s="377"/>
      <c r="CDZ323" s="376"/>
      <c r="CEA323" s="376"/>
      <c r="CEB323" s="376"/>
      <c r="CEC323" s="376"/>
      <c r="CED323" s="376"/>
      <c r="CEE323" s="376"/>
      <c r="CEF323" s="376"/>
      <c r="CEG323" s="377"/>
      <c r="CEH323" s="377"/>
      <c r="CEI323" s="376"/>
      <c r="CEJ323" s="376"/>
      <c r="CEK323" s="377"/>
      <c r="CEL323" s="377"/>
      <c r="CEM323" s="376"/>
      <c r="CEN323" s="376"/>
      <c r="CEO323" s="376"/>
      <c r="CEP323" s="376"/>
      <c r="CEQ323" s="376"/>
      <c r="CER323" s="370"/>
      <c r="CES323" s="396"/>
      <c r="CET323" s="376"/>
      <c r="CEU323" s="376"/>
      <c r="CEV323" s="376"/>
      <c r="CEW323" s="376"/>
      <c r="CEX323" s="376"/>
      <c r="CEY323" s="376"/>
      <c r="CEZ323" s="376"/>
      <c r="CFA323" s="375"/>
      <c r="CFB323" s="375"/>
      <c r="CFC323" s="375"/>
      <c r="CFD323" s="375"/>
      <c r="CFE323" s="375"/>
      <c r="CFF323" s="375"/>
      <c r="CFG323" s="375"/>
      <c r="CFH323" s="375"/>
      <c r="CFI323" s="375"/>
      <c r="CFJ323" s="375"/>
      <c r="CFK323" s="375"/>
      <c r="CFL323" s="375"/>
      <c r="CFM323" s="375"/>
      <c r="CFN323" s="375"/>
      <c r="CFO323" s="375"/>
      <c r="CFP323" s="375"/>
      <c r="CFQ323" s="375"/>
      <c r="CFR323" s="375"/>
      <c r="CFS323" s="375"/>
      <c r="CFT323" s="375"/>
      <c r="CFU323" s="375"/>
      <c r="CFV323" s="375"/>
      <c r="CFW323" s="375"/>
      <c r="CFX323" s="375"/>
      <c r="CFY323" s="375"/>
      <c r="CFZ323" s="375"/>
      <c r="CGA323" s="375"/>
      <c r="CGB323" s="375"/>
      <c r="CGC323" s="375"/>
      <c r="CGD323" s="375"/>
      <c r="CGE323" s="375"/>
      <c r="CGF323" s="375"/>
      <c r="CGG323" s="375"/>
      <c r="CGH323" s="375"/>
      <c r="CGI323" s="375"/>
      <c r="CGJ323" s="375"/>
      <c r="CGK323" s="375"/>
      <c r="CGL323" s="375"/>
      <c r="CGM323" s="375"/>
      <c r="CGN323" s="375"/>
      <c r="CGO323" s="375"/>
      <c r="CGP323" s="375"/>
      <c r="CGQ323" s="375"/>
      <c r="CGR323" s="375"/>
      <c r="CGS323" s="376"/>
      <c r="CGT323" s="376"/>
      <c r="CGU323" s="376"/>
      <c r="CGV323" s="376"/>
      <c r="CGW323" s="376"/>
      <c r="CGX323" s="376"/>
      <c r="CGY323" s="376"/>
      <c r="CGZ323" s="376"/>
      <c r="CHA323" s="376"/>
      <c r="CHB323" s="376"/>
      <c r="CHC323" s="376"/>
      <c r="CHD323" s="376"/>
      <c r="CHE323" s="376"/>
      <c r="CHF323" s="376"/>
      <c r="CHG323" s="376"/>
      <c r="CHH323" s="376"/>
      <c r="CHI323" s="376"/>
      <c r="CHJ323" s="376"/>
      <c r="CHK323" s="376"/>
      <c r="CHL323" s="376"/>
      <c r="CHM323" s="376"/>
      <c r="CHN323" s="376"/>
      <c r="CHO323" s="376"/>
      <c r="CHP323" s="376"/>
      <c r="CHQ323" s="377"/>
      <c r="CHR323" s="377"/>
      <c r="CHS323" s="377"/>
      <c r="CHT323" s="377"/>
      <c r="CHU323" s="377"/>
      <c r="CHV323" s="376"/>
      <c r="CHW323" s="376"/>
      <c r="CHX323" s="377"/>
      <c r="CHY323" s="377"/>
      <c r="CHZ323" s="376"/>
      <c r="CIA323" s="376"/>
      <c r="CIB323" s="377"/>
      <c r="CIC323" s="377"/>
      <c r="CID323" s="376"/>
      <c r="CIE323" s="376"/>
      <c r="CIF323" s="376"/>
      <c r="CIG323" s="376"/>
      <c r="CIH323" s="376"/>
      <c r="CII323" s="376"/>
      <c r="CIJ323" s="376"/>
      <c r="CIK323" s="377"/>
      <c r="CIL323" s="377"/>
      <c r="CIM323" s="376"/>
      <c r="CIN323" s="376"/>
      <c r="CIO323" s="377"/>
      <c r="CIP323" s="377"/>
      <c r="CIQ323" s="376"/>
      <c r="CIR323" s="376"/>
      <c r="CIS323" s="376"/>
      <c r="CIT323" s="376"/>
      <c r="CIU323" s="376"/>
      <c r="CIV323" s="370"/>
      <c r="CIW323" s="396"/>
      <c r="CIX323" s="376"/>
      <c r="CIY323" s="376"/>
      <c r="CIZ323" s="376"/>
      <c r="CJA323" s="376"/>
      <c r="CJB323" s="376"/>
      <c r="CJC323" s="376"/>
      <c r="CJD323" s="376"/>
      <c r="CJE323" s="375"/>
      <c r="CJF323" s="375"/>
      <c r="CJG323" s="375"/>
      <c r="CJH323" s="375"/>
      <c r="CJI323" s="375"/>
      <c r="CJJ323" s="375"/>
      <c r="CJK323" s="375"/>
      <c r="CJL323" s="375"/>
      <c r="CJM323" s="375"/>
      <c r="CJN323" s="375"/>
      <c r="CJO323" s="375"/>
      <c r="CJP323" s="375"/>
      <c r="CJQ323" s="375"/>
      <c r="CJR323" s="375"/>
      <c r="CJS323" s="375"/>
      <c r="CJT323" s="375"/>
      <c r="CJU323" s="375"/>
      <c r="CJV323" s="375"/>
      <c r="CJW323" s="375"/>
      <c r="CJX323" s="375"/>
      <c r="CJY323" s="375"/>
      <c r="CJZ323" s="375"/>
      <c r="CKA323" s="375"/>
      <c r="CKB323" s="375"/>
      <c r="CKC323" s="375"/>
      <c r="CKD323" s="375"/>
      <c r="CKE323" s="375"/>
      <c r="CKF323" s="375"/>
      <c r="CKG323" s="375"/>
      <c r="CKH323" s="375"/>
      <c r="CKI323" s="375"/>
      <c r="CKJ323" s="375"/>
      <c r="CKK323" s="375"/>
      <c r="CKL323" s="375"/>
      <c r="CKM323" s="375"/>
      <c r="CKN323" s="375"/>
      <c r="CKO323" s="375"/>
      <c r="CKP323" s="375"/>
      <c r="CKQ323" s="375"/>
      <c r="CKR323" s="375"/>
      <c r="CKS323" s="375"/>
      <c r="CKT323" s="375"/>
      <c r="CKU323" s="375"/>
      <c r="CKV323" s="375"/>
      <c r="CKW323" s="376"/>
      <c r="CKX323" s="376"/>
      <c r="CKY323" s="376"/>
      <c r="CKZ323" s="376"/>
      <c r="CLA323" s="376"/>
      <c r="CLB323" s="376"/>
      <c r="CLC323" s="376"/>
      <c r="CLD323" s="376"/>
      <c r="CLE323" s="376"/>
      <c r="CLF323" s="376"/>
      <c r="CLG323" s="376"/>
      <c r="CLH323" s="376"/>
      <c r="CLI323" s="376"/>
      <c r="CLJ323" s="376"/>
      <c r="CLK323" s="376"/>
      <c r="CLL323" s="376"/>
      <c r="CLM323" s="376"/>
      <c r="CLN323" s="376"/>
      <c r="CLO323" s="376"/>
      <c r="CLP323" s="376"/>
      <c r="CLQ323" s="376"/>
      <c r="CLR323" s="376"/>
      <c r="CLS323" s="376"/>
      <c r="CLT323" s="376"/>
      <c r="CLU323" s="377"/>
      <c r="CLV323" s="377"/>
      <c r="CLW323" s="377"/>
      <c r="CLX323" s="377"/>
      <c r="CLY323" s="377"/>
      <c r="CLZ323" s="376"/>
      <c r="CMA323" s="376"/>
      <c r="CMB323" s="377"/>
      <c r="CMC323" s="377"/>
      <c r="CMD323" s="376"/>
      <c r="CME323" s="376"/>
      <c r="CMF323" s="377"/>
      <c r="CMG323" s="377"/>
      <c r="CMH323" s="376"/>
      <c r="CMI323" s="376"/>
      <c r="CMJ323" s="376"/>
      <c r="CMK323" s="376"/>
      <c r="CML323" s="376"/>
      <c r="CMM323" s="376"/>
      <c r="CMN323" s="376"/>
      <c r="CMO323" s="377"/>
      <c r="CMP323" s="377"/>
      <c r="CMQ323" s="376"/>
      <c r="CMR323" s="376"/>
      <c r="CMS323" s="377"/>
      <c r="CMT323" s="377"/>
      <c r="CMU323" s="376"/>
      <c r="CMV323" s="376"/>
      <c r="CMW323" s="376"/>
      <c r="CMX323" s="376"/>
      <c r="CMY323" s="376"/>
      <c r="CMZ323" s="370"/>
      <c r="CNA323" s="396"/>
      <c r="CNB323" s="376"/>
      <c r="CNC323" s="376"/>
      <c r="CND323" s="376"/>
      <c r="CNE323" s="376"/>
      <c r="CNF323" s="376"/>
      <c r="CNG323" s="376"/>
      <c r="CNH323" s="376"/>
      <c r="CNI323" s="375"/>
      <c r="CNJ323" s="375"/>
      <c r="CNK323" s="375"/>
      <c r="CNL323" s="375"/>
      <c r="CNM323" s="375"/>
      <c r="CNN323" s="375"/>
      <c r="CNO323" s="375"/>
      <c r="CNP323" s="375"/>
      <c r="CNQ323" s="375"/>
      <c r="CNR323" s="375"/>
      <c r="CNS323" s="375"/>
      <c r="CNT323" s="375"/>
      <c r="CNU323" s="375"/>
      <c r="CNV323" s="375"/>
      <c r="CNW323" s="375"/>
      <c r="CNX323" s="375"/>
      <c r="CNY323" s="375"/>
      <c r="CNZ323" s="375"/>
      <c r="COA323" s="375"/>
      <c r="COB323" s="375"/>
      <c r="COC323" s="375"/>
      <c r="COD323" s="375"/>
      <c r="COE323" s="375"/>
      <c r="COF323" s="375"/>
      <c r="COG323" s="375"/>
      <c r="COH323" s="375"/>
      <c r="COI323" s="375"/>
      <c r="COJ323" s="375"/>
      <c r="COK323" s="375"/>
      <c r="COL323" s="375"/>
      <c r="COM323" s="375"/>
      <c r="CON323" s="375"/>
      <c r="COO323" s="375"/>
      <c r="COP323" s="375"/>
      <c r="COQ323" s="375"/>
      <c r="COR323" s="375"/>
      <c r="COS323" s="375"/>
      <c r="COT323" s="375"/>
      <c r="COU323" s="375"/>
      <c r="COV323" s="375"/>
      <c r="COW323" s="375"/>
      <c r="COX323" s="375"/>
      <c r="COY323" s="375"/>
      <c r="COZ323" s="375"/>
      <c r="CPA323" s="376"/>
      <c r="CPB323" s="376"/>
      <c r="CPC323" s="376"/>
      <c r="CPD323" s="376"/>
      <c r="CPE323" s="376"/>
      <c r="CPF323" s="376"/>
      <c r="CPG323" s="376"/>
      <c r="CPH323" s="376"/>
      <c r="CPI323" s="376"/>
      <c r="CPJ323" s="376"/>
      <c r="CPK323" s="376"/>
      <c r="CPL323" s="376"/>
      <c r="CPM323" s="376"/>
      <c r="CPN323" s="376"/>
      <c r="CPO323" s="376"/>
      <c r="CPP323" s="376"/>
      <c r="CPQ323" s="376"/>
      <c r="CPR323" s="376"/>
      <c r="CPS323" s="376"/>
      <c r="CPT323" s="376"/>
      <c r="CPU323" s="376"/>
      <c r="CPV323" s="376"/>
      <c r="CPW323" s="376"/>
      <c r="CPX323" s="376"/>
      <c r="CPY323" s="377"/>
      <c r="CPZ323" s="377"/>
      <c r="CQA323" s="377"/>
      <c r="CQB323" s="377"/>
      <c r="CQC323" s="377"/>
      <c r="CQD323" s="376"/>
      <c r="CQE323" s="376"/>
      <c r="CQF323" s="377"/>
      <c r="CQG323" s="377"/>
      <c r="CQH323" s="376"/>
      <c r="CQI323" s="376"/>
      <c r="CQJ323" s="377"/>
      <c r="CQK323" s="377"/>
      <c r="CQL323" s="376"/>
      <c r="CQM323" s="376"/>
      <c r="CQN323" s="376"/>
      <c r="CQO323" s="376"/>
      <c r="CQP323" s="376"/>
      <c r="CQQ323" s="376"/>
      <c r="CQR323" s="376"/>
      <c r="CQS323" s="377"/>
      <c r="CQT323" s="377"/>
      <c r="CQU323" s="376"/>
      <c r="CQV323" s="376"/>
      <c r="CQW323" s="377"/>
      <c r="CQX323" s="377"/>
      <c r="CQY323" s="376"/>
      <c r="CQZ323" s="376"/>
      <c r="CRA323" s="376"/>
      <c r="CRB323" s="376"/>
      <c r="CRC323" s="376"/>
      <c r="CRD323" s="370"/>
      <c r="CRE323" s="396"/>
      <c r="CRF323" s="376"/>
      <c r="CRG323" s="376"/>
      <c r="CRH323" s="376"/>
      <c r="CRI323" s="376"/>
      <c r="CRJ323" s="376"/>
      <c r="CRK323" s="376"/>
      <c r="CRL323" s="376"/>
      <c r="CRM323" s="375"/>
      <c r="CRN323" s="375"/>
      <c r="CRO323" s="375"/>
      <c r="CRP323" s="375"/>
      <c r="CRQ323" s="375"/>
      <c r="CRR323" s="375"/>
      <c r="CRS323" s="375"/>
      <c r="CRT323" s="375"/>
      <c r="CRU323" s="375"/>
      <c r="CRV323" s="375"/>
      <c r="CRW323" s="375"/>
      <c r="CRX323" s="375"/>
      <c r="CRY323" s="375"/>
      <c r="CRZ323" s="375"/>
      <c r="CSA323" s="375"/>
      <c r="CSB323" s="375"/>
      <c r="CSC323" s="375"/>
      <c r="CSD323" s="375"/>
      <c r="CSE323" s="375"/>
      <c r="CSF323" s="375"/>
      <c r="CSG323" s="375"/>
      <c r="CSH323" s="375"/>
      <c r="CSI323" s="375"/>
      <c r="CSJ323" s="375"/>
      <c r="CSK323" s="375"/>
      <c r="CSL323" s="375"/>
      <c r="CSM323" s="375"/>
      <c r="CSN323" s="375"/>
      <c r="CSO323" s="375"/>
      <c r="CSP323" s="375"/>
      <c r="CSQ323" s="375"/>
      <c r="CSR323" s="375"/>
      <c r="CSS323" s="375"/>
      <c r="CST323" s="375"/>
      <c r="CSU323" s="375"/>
      <c r="CSV323" s="375"/>
      <c r="CSW323" s="375"/>
      <c r="CSX323" s="375"/>
      <c r="CSY323" s="375"/>
      <c r="CSZ323" s="375"/>
      <c r="CTA323" s="375"/>
      <c r="CTB323" s="375"/>
      <c r="CTC323" s="375"/>
      <c r="CTD323" s="375"/>
      <c r="CTE323" s="376"/>
      <c r="CTF323" s="376"/>
      <c r="CTG323" s="376"/>
      <c r="CTH323" s="376"/>
      <c r="CTI323" s="376"/>
      <c r="CTJ323" s="376"/>
      <c r="CTK323" s="376"/>
      <c r="CTL323" s="376"/>
      <c r="CTM323" s="376"/>
      <c r="CTN323" s="376"/>
      <c r="CTO323" s="376"/>
      <c r="CTP323" s="376"/>
      <c r="CTQ323" s="376"/>
      <c r="CTR323" s="376"/>
      <c r="CTS323" s="376"/>
      <c r="CTT323" s="376"/>
      <c r="CTU323" s="376"/>
      <c r="CTV323" s="376"/>
      <c r="CTW323" s="376"/>
      <c r="CTX323" s="376"/>
      <c r="CTY323" s="376"/>
      <c r="CTZ323" s="376"/>
      <c r="CUA323" s="376"/>
      <c r="CUB323" s="376"/>
      <c r="CUC323" s="377"/>
      <c r="CUD323" s="377"/>
      <c r="CUE323" s="377"/>
      <c r="CUF323" s="377"/>
      <c r="CUG323" s="377"/>
      <c r="CUH323" s="376"/>
      <c r="CUI323" s="376"/>
      <c r="CUJ323" s="377"/>
      <c r="CUK323" s="377"/>
      <c r="CUL323" s="376"/>
      <c r="CUM323" s="376"/>
      <c r="CUN323" s="377"/>
      <c r="CUO323" s="377"/>
      <c r="CUP323" s="376"/>
      <c r="CUQ323" s="376"/>
      <c r="CUR323" s="376"/>
      <c r="CUS323" s="376"/>
      <c r="CUT323" s="376"/>
      <c r="CUU323" s="376"/>
      <c r="CUV323" s="376"/>
      <c r="CUW323" s="377"/>
      <c r="CUX323" s="377"/>
      <c r="CUY323" s="376"/>
      <c r="CUZ323" s="376"/>
      <c r="CVA323" s="377"/>
      <c r="CVB323" s="377"/>
      <c r="CVC323" s="376"/>
      <c r="CVD323" s="376"/>
      <c r="CVE323" s="376"/>
      <c r="CVF323" s="376"/>
      <c r="CVG323" s="376"/>
      <c r="CVH323" s="370"/>
      <c r="CVI323" s="396"/>
      <c r="CVJ323" s="376"/>
      <c r="CVK323" s="376"/>
      <c r="CVL323" s="376"/>
      <c r="CVM323" s="376"/>
      <c r="CVN323" s="376"/>
      <c r="CVO323" s="376"/>
      <c r="CVP323" s="376"/>
      <c r="CVQ323" s="375"/>
      <c r="CVR323" s="375"/>
      <c r="CVS323" s="375"/>
      <c r="CVT323" s="375"/>
      <c r="CVU323" s="375"/>
      <c r="CVV323" s="375"/>
      <c r="CVW323" s="375"/>
      <c r="CVX323" s="375"/>
      <c r="CVY323" s="375"/>
      <c r="CVZ323" s="375"/>
      <c r="CWA323" s="375"/>
      <c r="CWB323" s="375"/>
      <c r="CWC323" s="375"/>
      <c r="CWD323" s="375"/>
      <c r="CWE323" s="375"/>
      <c r="CWF323" s="375"/>
      <c r="CWG323" s="375"/>
      <c r="CWH323" s="375"/>
      <c r="CWI323" s="375"/>
      <c r="CWJ323" s="375"/>
      <c r="CWK323" s="375"/>
      <c r="CWL323" s="375"/>
      <c r="CWM323" s="375"/>
      <c r="CWN323" s="375"/>
      <c r="CWO323" s="375"/>
      <c r="CWP323" s="375"/>
      <c r="CWQ323" s="375"/>
      <c r="CWR323" s="375"/>
      <c r="CWS323" s="375"/>
      <c r="CWT323" s="375"/>
      <c r="CWU323" s="375"/>
      <c r="CWV323" s="375"/>
      <c r="CWW323" s="375"/>
      <c r="CWX323" s="375"/>
      <c r="CWY323" s="375"/>
      <c r="CWZ323" s="375"/>
      <c r="CXA323" s="375"/>
      <c r="CXB323" s="375"/>
      <c r="CXC323" s="375"/>
      <c r="CXD323" s="375"/>
      <c r="CXE323" s="375"/>
      <c r="CXF323" s="375"/>
      <c r="CXG323" s="375"/>
      <c r="CXH323" s="375"/>
      <c r="CXI323" s="376"/>
      <c r="CXJ323" s="376"/>
      <c r="CXK323" s="376"/>
      <c r="CXL323" s="376"/>
      <c r="CXM323" s="376"/>
      <c r="CXN323" s="376"/>
      <c r="CXO323" s="376"/>
      <c r="CXP323" s="376"/>
      <c r="CXQ323" s="376"/>
      <c r="CXR323" s="376"/>
      <c r="CXS323" s="376"/>
      <c r="CXT323" s="376"/>
      <c r="CXU323" s="376"/>
      <c r="CXV323" s="376"/>
      <c r="CXW323" s="376"/>
      <c r="CXX323" s="376"/>
      <c r="CXY323" s="376"/>
      <c r="CXZ323" s="376"/>
      <c r="CYA323" s="376"/>
      <c r="CYB323" s="376"/>
      <c r="CYC323" s="376"/>
      <c r="CYD323" s="376"/>
      <c r="CYE323" s="376"/>
      <c r="CYF323" s="376"/>
      <c r="CYG323" s="377"/>
      <c r="CYH323" s="377"/>
      <c r="CYI323" s="377"/>
      <c r="CYJ323" s="377"/>
      <c r="CYK323" s="377"/>
      <c r="CYL323" s="376"/>
      <c r="CYM323" s="376"/>
      <c r="CYN323" s="377"/>
      <c r="CYO323" s="377"/>
      <c r="CYP323" s="376"/>
      <c r="CYQ323" s="376"/>
      <c r="CYR323" s="377"/>
      <c r="CYS323" s="377"/>
      <c r="CYT323" s="376"/>
      <c r="CYU323" s="376"/>
      <c r="CYV323" s="376"/>
      <c r="CYW323" s="376"/>
      <c r="CYX323" s="376"/>
      <c r="CYY323" s="376"/>
      <c r="CYZ323" s="376"/>
      <c r="CZA323" s="377"/>
      <c r="CZB323" s="377"/>
      <c r="CZC323" s="376"/>
      <c r="CZD323" s="376"/>
      <c r="CZE323" s="377"/>
      <c r="CZF323" s="377"/>
      <c r="CZG323" s="376"/>
      <c r="CZH323" s="376"/>
      <c r="CZI323" s="376"/>
      <c r="CZJ323" s="376"/>
      <c r="CZK323" s="376"/>
      <c r="CZL323" s="370"/>
      <c r="CZM323" s="396"/>
      <c r="CZN323" s="376"/>
      <c r="CZO323" s="376"/>
      <c r="CZP323" s="376"/>
      <c r="CZQ323" s="376"/>
      <c r="CZR323" s="376"/>
      <c r="CZS323" s="376"/>
      <c r="CZT323" s="376"/>
      <c r="CZU323" s="375"/>
      <c r="CZV323" s="375"/>
      <c r="CZW323" s="375"/>
      <c r="CZX323" s="375"/>
      <c r="CZY323" s="375"/>
      <c r="CZZ323" s="375"/>
      <c r="DAA323" s="375"/>
      <c r="DAB323" s="375"/>
      <c r="DAC323" s="375"/>
      <c r="DAD323" s="375"/>
      <c r="DAE323" s="375"/>
      <c r="DAF323" s="375"/>
      <c r="DAG323" s="375"/>
      <c r="DAH323" s="375"/>
      <c r="DAI323" s="375"/>
      <c r="DAJ323" s="375"/>
      <c r="DAK323" s="375"/>
      <c r="DAL323" s="375"/>
      <c r="DAM323" s="375"/>
      <c r="DAN323" s="375"/>
      <c r="DAO323" s="375"/>
      <c r="DAP323" s="375"/>
      <c r="DAQ323" s="375"/>
      <c r="DAR323" s="375"/>
      <c r="DAS323" s="375"/>
      <c r="DAT323" s="375"/>
      <c r="DAU323" s="375"/>
      <c r="DAV323" s="375"/>
      <c r="DAW323" s="375"/>
      <c r="DAX323" s="375"/>
      <c r="DAY323" s="375"/>
      <c r="DAZ323" s="375"/>
      <c r="DBA323" s="375"/>
      <c r="DBB323" s="375"/>
      <c r="DBC323" s="375"/>
      <c r="DBD323" s="375"/>
      <c r="DBE323" s="375"/>
      <c r="DBF323" s="375"/>
      <c r="DBG323" s="375"/>
      <c r="DBH323" s="375"/>
      <c r="DBI323" s="375"/>
      <c r="DBJ323" s="375"/>
      <c r="DBK323" s="375"/>
      <c r="DBL323" s="375"/>
      <c r="DBM323" s="376"/>
      <c r="DBN323" s="376"/>
      <c r="DBO323" s="376"/>
      <c r="DBP323" s="376"/>
      <c r="DBQ323" s="376"/>
      <c r="DBR323" s="376"/>
      <c r="DBS323" s="376"/>
      <c r="DBT323" s="376"/>
      <c r="DBU323" s="376"/>
      <c r="DBV323" s="376"/>
      <c r="DBW323" s="376"/>
      <c r="DBX323" s="376"/>
      <c r="DBY323" s="376"/>
      <c r="DBZ323" s="376"/>
      <c r="DCA323" s="376"/>
      <c r="DCB323" s="376"/>
      <c r="DCC323" s="376"/>
      <c r="DCD323" s="376"/>
      <c r="DCE323" s="376"/>
      <c r="DCF323" s="376"/>
      <c r="DCG323" s="376"/>
      <c r="DCH323" s="376"/>
      <c r="DCI323" s="376"/>
      <c r="DCJ323" s="376"/>
      <c r="DCK323" s="377"/>
      <c r="DCL323" s="377"/>
      <c r="DCM323" s="377"/>
      <c r="DCN323" s="377"/>
      <c r="DCO323" s="377"/>
      <c r="DCP323" s="376"/>
      <c r="DCQ323" s="376"/>
      <c r="DCR323" s="377"/>
      <c r="DCS323" s="377"/>
      <c r="DCT323" s="376"/>
      <c r="DCU323" s="376"/>
      <c r="DCV323" s="377"/>
      <c r="DCW323" s="377"/>
      <c r="DCX323" s="376"/>
      <c r="DCY323" s="376"/>
      <c r="DCZ323" s="376"/>
      <c r="DDA323" s="376"/>
      <c r="DDB323" s="376"/>
      <c r="DDC323" s="376"/>
      <c r="DDD323" s="376"/>
      <c r="DDE323" s="377"/>
      <c r="DDF323" s="377"/>
      <c r="DDG323" s="376"/>
      <c r="DDH323" s="376"/>
      <c r="DDI323" s="377"/>
      <c r="DDJ323" s="377"/>
      <c r="DDK323" s="376"/>
      <c r="DDL323" s="376"/>
      <c r="DDM323" s="376"/>
      <c r="DDN323" s="376"/>
      <c r="DDO323" s="376"/>
      <c r="DDP323" s="370"/>
      <c r="DDQ323" s="396"/>
      <c r="DDR323" s="376"/>
      <c r="DDS323" s="376"/>
      <c r="DDT323" s="376"/>
      <c r="DDU323" s="376"/>
      <c r="DDV323" s="376"/>
      <c r="DDW323" s="376"/>
      <c r="DDX323" s="376"/>
      <c r="DDY323" s="375"/>
      <c r="DDZ323" s="375"/>
      <c r="DEA323" s="375"/>
      <c r="DEB323" s="375"/>
      <c r="DEC323" s="375"/>
      <c r="DED323" s="375"/>
      <c r="DEE323" s="375"/>
      <c r="DEF323" s="375"/>
      <c r="DEG323" s="375"/>
      <c r="DEH323" s="375"/>
      <c r="DEI323" s="375"/>
      <c r="DEJ323" s="375"/>
      <c r="DEK323" s="375"/>
      <c r="DEL323" s="375"/>
      <c r="DEM323" s="375"/>
      <c r="DEN323" s="375"/>
      <c r="DEO323" s="375"/>
      <c r="DEP323" s="375"/>
      <c r="DEQ323" s="375"/>
      <c r="DER323" s="375"/>
      <c r="DES323" s="375"/>
      <c r="DET323" s="375"/>
      <c r="DEU323" s="375"/>
      <c r="DEV323" s="375"/>
      <c r="DEW323" s="375"/>
      <c r="DEX323" s="375"/>
      <c r="DEY323" s="375"/>
      <c r="DEZ323" s="375"/>
      <c r="DFA323" s="375"/>
      <c r="DFB323" s="375"/>
      <c r="DFC323" s="375"/>
      <c r="DFD323" s="375"/>
      <c r="DFE323" s="375"/>
      <c r="DFF323" s="375"/>
      <c r="DFG323" s="375"/>
      <c r="DFH323" s="375"/>
      <c r="DFI323" s="375"/>
      <c r="DFJ323" s="375"/>
      <c r="DFK323" s="375"/>
      <c r="DFL323" s="375"/>
      <c r="DFM323" s="375"/>
      <c r="DFN323" s="375"/>
      <c r="DFO323" s="375"/>
      <c r="DFP323" s="375"/>
      <c r="DFQ323" s="376"/>
      <c r="DFR323" s="376"/>
      <c r="DFS323" s="376"/>
      <c r="DFT323" s="376"/>
      <c r="DFU323" s="376"/>
      <c r="DFV323" s="376"/>
      <c r="DFW323" s="376"/>
      <c r="DFX323" s="376"/>
      <c r="DFY323" s="376"/>
      <c r="DFZ323" s="376"/>
      <c r="DGA323" s="376"/>
      <c r="DGB323" s="376"/>
      <c r="DGC323" s="376"/>
      <c r="DGD323" s="376"/>
      <c r="DGE323" s="376"/>
      <c r="DGF323" s="376"/>
      <c r="DGG323" s="376"/>
      <c r="DGH323" s="376"/>
      <c r="DGI323" s="376"/>
      <c r="DGJ323" s="376"/>
      <c r="DGK323" s="376"/>
      <c r="DGL323" s="376"/>
      <c r="DGM323" s="376"/>
      <c r="DGN323" s="376"/>
      <c r="DGO323" s="377"/>
      <c r="DGP323" s="377"/>
      <c r="DGQ323" s="377"/>
      <c r="DGR323" s="377"/>
      <c r="DGS323" s="377"/>
      <c r="DGT323" s="376"/>
      <c r="DGU323" s="376"/>
      <c r="DGV323" s="377"/>
      <c r="DGW323" s="377"/>
      <c r="DGX323" s="376"/>
      <c r="DGY323" s="376"/>
      <c r="DGZ323" s="377"/>
      <c r="DHA323" s="377"/>
      <c r="DHB323" s="376"/>
      <c r="DHC323" s="376"/>
      <c r="DHD323" s="376"/>
      <c r="DHE323" s="376"/>
      <c r="DHF323" s="376"/>
      <c r="DHG323" s="376"/>
      <c r="DHH323" s="376"/>
      <c r="DHI323" s="377"/>
      <c r="DHJ323" s="377"/>
      <c r="DHK323" s="376"/>
      <c r="DHL323" s="376"/>
      <c r="DHM323" s="377"/>
      <c r="DHN323" s="377"/>
      <c r="DHO323" s="376"/>
      <c r="DHP323" s="376"/>
      <c r="DHQ323" s="376"/>
      <c r="DHR323" s="376"/>
      <c r="DHS323" s="376"/>
      <c r="DHT323" s="370"/>
      <c r="DHU323" s="396"/>
      <c r="DHV323" s="376"/>
      <c r="DHW323" s="376"/>
      <c r="DHX323" s="376"/>
      <c r="DHY323" s="376"/>
      <c r="DHZ323" s="376"/>
      <c r="DIA323" s="376"/>
      <c r="DIB323" s="376"/>
      <c r="DIC323" s="375"/>
      <c r="DID323" s="375"/>
      <c r="DIE323" s="375"/>
      <c r="DIF323" s="375"/>
      <c r="DIG323" s="375"/>
      <c r="DIH323" s="375"/>
      <c r="DII323" s="375"/>
      <c r="DIJ323" s="375"/>
      <c r="DIK323" s="375"/>
      <c r="DIL323" s="375"/>
      <c r="DIM323" s="375"/>
      <c r="DIN323" s="375"/>
      <c r="DIO323" s="375"/>
      <c r="DIP323" s="375"/>
      <c r="DIQ323" s="375"/>
      <c r="DIR323" s="375"/>
      <c r="DIS323" s="375"/>
      <c r="DIT323" s="375"/>
      <c r="DIU323" s="375"/>
      <c r="DIV323" s="375"/>
      <c r="DIW323" s="375"/>
      <c r="DIX323" s="375"/>
      <c r="DIY323" s="375"/>
      <c r="DIZ323" s="375"/>
      <c r="DJA323" s="375"/>
      <c r="DJB323" s="375"/>
      <c r="DJC323" s="375"/>
      <c r="DJD323" s="375"/>
      <c r="DJE323" s="375"/>
      <c r="DJF323" s="375"/>
      <c r="DJG323" s="375"/>
      <c r="DJH323" s="375"/>
      <c r="DJI323" s="375"/>
      <c r="DJJ323" s="375"/>
      <c r="DJK323" s="375"/>
      <c r="DJL323" s="375"/>
      <c r="DJM323" s="375"/>
      <c r="DJN323" s="375"/>
      <c r="DJO323" s="375"/>
      <c r="DJP323" s="375"/>
      <c r="DJQ323" s="375"/>
      <c r="DJR323" s="375"/>
      <c r="DJS323" s="375"/>
      <c r="DJT323" s="375"/>
      <c r="DJU323" s="376"/>
      <c r="DJV323" s="376"/>
      <c r="DJW323" s="376"/>
      <c r="DJX323" s="376"/>
      <c r="DJY323" s="376"/>
      <c r="DJZ323" s="376"/>
      <c r="DKA323" s="376"/>
      <c r="DKB323" s="376"/>
      <c r="DKC323" s="376"/>
      <c r="DKD323" s="376"/>
      <c r="DKE323" s="376"/>
      <c r="DKF323" s="376"/>
      <c r="DKG323" s="376"/>
      <c r="DKH323" s="376"/>
      <c r="DKI323" s="376"/>
      <c r="DKJ323" s="376"/>
      <c r="DKK323" s="376"/>
      <c r="DKL323" s="376"/>
      <c r="DKM323" s="376"/>
      <c r="DKN323" s="376"/>
      <c r="DKO323" s="376"/>
      <c r="DKP323" s="376"/>
      <c r="DKQ323" s="376"/>
      <c r="DKR323" s="376"/>
      <c r="DKS323" s="377"/>
      <c r="DKT323" s="377"/>
      <c r="DKU323" s="377"/>
      <c r="DKV323" s="377"/>
      <c r="DKW323" s="377"/>
      <c r="DKX323" s="376"/>
      <c r="DKY323" s="376"/>
      <c r="DKZ323" s="377"/>
      <c r="DLA323" s="377"/>
      <c r="DLB323" s="376"/>
      <c r="DLC323" s="376"/>
      <c r="DLD323" s="377"/>
      <c r="DLE323" s="377"/>
      <c r="DLF323" s="376"/>
      <c r="DLG323" s="376"/>
      <c r="DLH323" s="376"/>
      <c r="DLI323" s="376"/>
      <c r="DLJ323" s="376"/>
      <c r="DLK323" s="376"/>
      <c r="DLL323" s="376"/>
      <c r="DLM323" s="377"/>
      <c r="DLN323" s="377"/>
      <c r="DLO323" s="376"/>
      <c r="DLP323" s="376"/>
      <c r="DLQ323" s="377"/>
      <c r="DLR323" s="377"/>
      <c r="DLS323" s="376"/>
      <c r="DLT323" s="376"/>
      <c r="DLU323" s="376"/>
      <c r="DLV323" s="376"/>
      <c r="DLW323" s="376"/>
      <c r="DLX323" s="370"/>
      <c r="DLY323" s="396"/>
      <c r="DLZ323" s="376"/>
      <c r="DMA323" s="376"/>
      <c r="DMB323" s="376"/>
      <c r="DMC323" s="376"/>
      <c r="DMD323" s="376"/>
      <c r="DME323" s="376"/>
      <c r="DMF323" s="376"/>
      <c r="DMG323" s="375"/>
      <c r="DMH323" s="375"/>
      <c r="DMI323" s="375"/>
      <c r="DMJ323" s="375"/>
      <c r="DMK323" s="375"/>
      <c r="DML323" s="375"/>
      <c r="DMM323" s="375"/>
      <c r="DMN323" s="375"/>
      <c r="DMO323" s="375"/>
      <c r="DMP323" s="375"/>
      <c r="DMQ323" s="375"/>
      <c r="DMR323" s="375"/>
      <c r="DMS323" s="375"/>
      <c r="DMT323" s="375"/>
      <c r="DMU323" s="375"/>
      <c r="DMV323" s="375"/>
      <c r="DMW323" s="375"/>
      <c r="DMX323" s="375"/>
      <c r="DMY323" s="375"/>
      <c r="DMZ323" s="375"/>
      <c r="DNA323" s="375"/>
      <c r="DNB323" s="375"/>
      <c r="DNC323" s="375"/>
      <c r="DND323" s="375"/>
      <c r="DNE323" s="375"/>
      <c r="DNF323" s="375"/>
      <c r="DNG323" s="375"/>
      <c r="DNH323" s="375"/>
      <c r="DNI323" s="375"/>
      <c r="DNJ323" s="375"/>
      <c r="DNK323" s="375"/>
      <c r="DNL323" s="375"/>
      <c r="DNM323" s="375"/>
      <c r="DNN323" s="375"/>
      <c r="DNO323" s="375"/>
      <c r="DNP323" s="375"/>
      <c r="DNQ323" s="375"/>
      <c r="DNR323" s="375"/>
      <c r="DNS323" s="375"/>
      <c r="DNT323" s="375"/>
      <c r="DNU323" s="375"/>
      <c r="DNV323" s="375"/>
      <c r="DNW323" s="375"/>
      <c r="DNX323" s="375"/>
      <c r="DNY323" s="376"/>
      <c r="DNZ323" s="376"/>
      <c r="DOA323" s="376"/>
      <c r="DOB323" s="376"/>
      <c r="DOC323" s="376"/>
      <c r="DOD323" s="376"/>
      <c r="DOE323" s="376"/>
      <c r="DOF323" s="376"/>
      <c r="DOG323" s="376"/>
      <c r="DOH323" s="376"/>
      <c r="DOI323" s="376"/>
      <c r="DOJ323" s="376"/>
      <c r="DOK323" s="376"/>
      <c r="DOL323" s="376"/>
      <c r="DOM323" s="376"/>
      <c r="DON323" s="376"/>
      <c r="DOO323" s="376"/>
      <c r="DOP323" s="376"/>
      <c r="DOQ323" s="376"/>
      <c r="DOR323" s="376"/>
      <c r="DOS323" s="376"/>
      <c r="DOT323" s="376"/>
      <c r="DOU323" s="376"/>
      <c r="DOV323" s="376"/>
      <c r="DOW323" s="377"/>
      <c r="DOX323" s="377"/>
      <c r="DOY323" s="377"/>
      <c r="DOZ323" s="377"/>
      <c r="DPA323" s="377"/>
      <c r="DPB323" s="376"/>
      <c r="DPC323" s="376"/>
      <c r="DPD323" s="377"/>
      <c r="DPE323" s="377"/>
      <c r="DPF323" s="376"/>
      <c r="DPG323" s="376"/>
      <c r="DPH323" s="377"/>
      <c r="DPI323" s="377"/>
      <c r="DPJ323" s="376"/>
      <c r="DPK323" s="376"/>
      <c r="DPL323" s="376"/>
      <c r="DPM323" s="376"/>
      <c r="DPN323" s="376"/>
      <c r="DPO323" s="376"/>
      <c r="DPP323" s="376"/>
      <c r="DPQ323" s="377"/>
      <c r="DPR323" s="377"/>
      <c r="DPS323" s="376"/>
      <c r="DPT323" s="376"/>
      <c r="DPU323" s="377"/>
      <c r="DPV323" s="377"/>
      <c r="DPW323" s="376"/>
      <c r="DPX323" s="376"/>
      <c r="DPY323" s="376"/>
      <c r="DPZ323" s="376"/>
      <c r="DQA323" s="376"/>
      <c r="DQB323" s="370"/>
      <c r="DQC323" s="396"/>
      <c r="DQD323" s="376"/>
      <c r="DQE323" s="376"/>
      <c r="DQF323" s="376"/>
      <c r="DQG323" s="376"/>
      <c r="DQH323" s="376"/>
      <c r="DQI323" s="376"/>
      <c r="DQJ323" s="376"/>
      <c r="DQK323" s="375"/>
      <c r="DQL323" s="375"/>
      <c r="DQM323" s="375"/>
      <c r="DQN323" s="375"/>
      <c r="DQO323" s="375"/>
      <c r="DQP323" s="375"/>
      <c r="DQQ323" s="375"/>
      <c r="DQR323" s="375"/>
      <c r="DQS323" s="375"/>
      <c r="DQT323" s="375"/>
      <c r="DQU323" s="375"/>
      <c r="DQV323" s="375"/>
      <c r="DQW323" s="375"/>
      <c r="DQX323" s="375"/>
      <c r="DQY323" s="375"/>
      <c r="DQZ323" s="375"/>
      <c r="DRA323" s="375"/>
      <c r="DRB323" s="375"/>
      <c r="DRC323" s="375"/>
      <c r="DRD323" s="375"/>
      <c r="DRE323" s="375"/>
      <c r="DRF323" s="375"/>
      <c r="DRG323" s="375"/>
      <c r="DRH323" s="375"/>
      <c r="DRI323" s="375"/>
      <c r="DRJ323" s="375"/>
      <c r="DRK323" s="375"/>
      <c r="DRL323" s="375"/>
      <c r="DRM323" s="375"/>
      <c r="DRN323" s="375"/>
      <c r="DRO323" s="375"/>
      <c r="DRP323" s="375"/>
      <c r="DRQ323" s="375"/>
      <c r="DRR323" s="375"/>
      <c r="DRS323" s="375"/>
      <c r="DRT323" s="375"/>
      <c r="DRU323" s="375"/>
      <c r="DRV323" s="375"/>
      <c r="DRW323" s="375"/>
      <c r="DRX323" s="375"/>
      <c r="DRY323" s="375"/>
      <c r="DRZ323" s="375"/>
      <c r="DSA323" s="375"/>
      <c r="DSB323" s="375"/>
      <c r="DSC323" s="376"/>
      <c r="DSD323" s="376"/>
      <c r="DSE323" s="376"/>
      <c r="DSF323" s="376"/>
      <c r="DSG323" s="376"/>
      <c r="DSH323" s="376"/>
      <c r="DSI323" s="376"/>
      <c r="DSJ323" s="376"/>
      <c r="DSK323" s="376"/>
      <c r="DSL323" s="376"/>
      <c r="DSM323" s="376"/>
      <c r="DSN323" s="376"/>
      <c r="DSO323" s="376"/>
      <c r="DSP323" s="376"/>
      <c r="DSQ323" s="376"/>
      <c r="DSR323" s="376"/>
      <c r="DSS323" s="376"/>
      <c r="DST323" s="376"/>
      <c r="DSU323" s="376"/>
      <c r="DSV323" s="376"/>
      <c r="DSW323" s="376"/>
      <c r="DSX323" s="376"/>
      <c r="DSY323" s="376"/>
      <c r="DSZ323" s="376"/>
      <c r="DTA323" s="377"/>
      <c r="DTB323" s="377"/>
      <c r="DTC323" s="377"/>
      <c r="DTD323" s="377"/>
      <c r="DTE323" s="377"/>
      <c r="DTF323" s="376"/>
      <c r="DTG323" s="376"/>
      <c r="DTH323" s="377"/>
      <c r="DTI323" s="377"/>
      <c r="DTJ323" s="376"/>
      <c r="DTK323" s="376"/>
      <c r="DTL323" s="377"/>
      <c r="DTM323" s="377"/>
      <c r="DTN323" s="376"/>
      <c r="DTO323" s="376"/>
      <c r="DTP323" s="376"/>
      <c r="DTQ323" s="376"/>
      <c r="DTR323" s="376"/>
      <c r="DTS323" s="376"/>
      <c r="DTT323" s="376"/>
      <c r="DTU323" s="377"/>
      <c r="DTV323" s="377"/>
      <c r="DTW323" s="376"/>
      <c r="DTX323" s="376"/>
      <c r="DTY323" s="377"/>
      <c r="DTZ323" s="377"/>
      <c r="DUA323" s="376"/>
      <c r="DUB323" s="376"/>
      <c r="DUC323" s="376"/>
      <c r="DUD323" s="376"/>
      <c r="DUE323" s="376"/>
      <c r="DUF323" s="370"/>
      <c r="DUG323" s="396"/>
      <c r="DUH323" s="376"/>
      <c r="DUI323" s="376"/>
      <c r="DUJ323" s="376"/>
      <c r="DUK323" s="376"/>
      <c r="DUL323" s="376"/>
      <c r="DUM323" s="376"/>
      <c r="DUN323" s="376"/>
      <c r="DUO323" s="375"/>
      <c r="DUP323" s="375"/>
      <c r="DUQ323" s="375"/>
      <c r="DUR323" s="375"/>
      <c r="DUS323" s="375"/>
      <c r="DUT323" s="375"/>
      <c r="DUU323" s="375"/>
      <c r="DUV323" s="375"/>
      <c r="DUW323" s="375"/>
      <c r="DUX323" s="375"/>
      <c r="DUY323" s="375"/>
      <c r="DUZ323" s="375"/>
      <c r="DVA323" s="375"/>
      <c r="DVB323" s="375"/>
      <c r="DVC323" s="375"/>
      <c r="DVD323" s="375"/>
      <c r="DVE323" s="375"/>
      <c r="DVF323" s="375"/>
      <c r="DVG323" s="375"/>
      <c r="DVH323" s="375"/>
      <c r="DVI323" s="375"/>
      <c r="DVJ323" s="375"/>
      <c r="DVK323" s="375"/>
      <c r="DVL323" s="375"/>
      <c r="DVM323" s="375"/>
      <c r="DVN323" s="375"/>
      <c r="DVO323" s="375"/>
      <c r="DVP323" s="375"/>
      <c r="DVQ323" s="375"/>
      <c r="DVR323" s="375"/>
      <c r="DVS323" s="375"/>
      <c r="DVT323" s="375"/>
      <c r="DVU323" s="375"/>
      <c r="DVV323" s="375"/>
      <c r="DVW323" s="375"/>
      <c r="DVX323" s="375"/>
      <c r="DVY323" s="375"/>
      <c r="DVZ323" s="375"/>
      <c r="DWA323" s="375"/>
      <c r="DWB323" s="375"/>
      <c r="DWC323" s="375"/>
      <c r="DWD323" s="375"/>
      <c r="DWE323" s="375"/>
      <c r="DWF323" s="375"/>
      <c r="DWG323" s="376"/>
      <c r="DWH323" s="376"/>
      <c r="DWI323" s="376"/>
      <c r="DWJ323" s="376"/>
      <c r="DWK323" s="376"/>
      <c r="DWL323" s="376"/>
      <c r="DWM323" s="376"/>
      <c r="DWN323" s="376"/>
      <c r="DWO323" s="376"/>
      <c r="DWP323" s="376"/>
      <c r="DWQ323" s="376"/>
      <c r="DWR323" s="376"/>
      <c r="DWS323" s="376"/>
      <c r="DWT323" s="376"/>
      <c r="DWU323" s="376"/>
      <c r="DWV323" s="376"/>
      <c r="DWW323" s="376"/>
      <c r="DWX323" s="376"/>
      <c r="DWY323" s="376"/>
      <c r="DWZ323" s="376"/>
      <c r="DXA323" s="376"/>
      <c r="DXB323" s="376"/>
      <c r="DXC323" s="376"/>
      <c r="DXD323" s="376"/>
      <c r="DXE323" s="377"/>
      <c r="DXF323" s="377"/>
      <c r="DXG323" s="377"/>
      <c r="DXH323" s="377"/>
      <c r="DXI323" s="377"/>
      <c r="DXJ323" s="376"/>
      <c r="DXK323" s="376"/>
      <c r="DXL323" s="377"/>
      <c r="DXM323" s="377"/>
      <c r="DXN323" s="376"/>
      <c r="DXO323" s="376"/>
      <c r="DXP323" s="377"/>
      <c r="DXQ323" s="377"/>
      <c r="DXR323" s="376"/>
      <c r="DXS323" s="376"/>
      <c r="DXT323" s="376"/>
      <c r="DXU323" s="376"/>
      <c r="DXV323" s="376"/>
      <c r="DXW323" s="376"/>
      <c r="DXX323" s="376"/>
      <c r="DXY323" s="377"/>
      <c r="DXZ323" s="377"/>
      <c r="DYA323" s="376"/>
      <c r="DYB323" s="376"/>
      <c r="DYC323" s="377"/>
      <c r="DYD323" s="377"/>
      <c r="DYE323" s="376"/>
      <c r="DYF323" s="376"/>
      <c r="DYG323" s="376"/>
      <c r="DYH323" s="376"/>
      <c r="DYI323" s="376"/>
      <c r="DYJ323" s="370"/>
      <c r="DYK323" s="396"/>
      <c r="DYL323" s="376"/>
      <c r="DYM323" s="376"/>
      <c r="DYN323" s="376"/>
      <c r="DYO323" s="376"/>
      <c r="DYP323" s="376"/>
      <c r="DYQ323" s="376"/>
      <c r="DYR323" s="376"/>
      <c r="DYS323" s="375"/>
      <c r="DYT323" s="375"/>
      <c r="DYU323" s="375"/>
      <c r="DYV323" s="375"/>
      <c r="DYW323" s="375"/>
      <c r="DYX323" s="375"/>
      <c r="DYY323" s="375"/>
      <c r="DYZ323" s="375"/>
      <c r="DZA323" s="375"/>
      <c r="DZB323" s="375"/>
      <c r="DZC323" s="375"/>
      <c r="DZD323" s="375"/>
      <c r="DZE323" s="375"/>
      <c r="DZF323" s="375"/>
      <c r="DZG323" s="375"/>
      <c r="DZH323" s="375"/>
      <c r="DZI323" s="375"/>
      <c r="DZJ323" s="375"/>
      <c r="DZK323" s="375"/>
      <c r="DZL323" s="375"/>
      <c r="DZM323" s="375"/>
      <c r="DZN323" s="375"/>
      <c r="DZO323" s="375"/>
      <c r="DZP323" s="375"/>
      <c r="DZQ323" s="375"/>
      <c r="DZR323" s="375"/>
      <c r="DZS323" s="375"/>
      <c r="DZT323" s="375"/>
      <c r="DZU323" s="375"/>
      <c r="DZV323" s="375"/>
      <c r="DZW323" s="375"/>
      <c r="DZX323" s="375"/>
      <c r="DZY323" s="375"/>
      <c r="DZZ323" s="375"/>
      <c r="EAA323" s="375"/>
      <c r="EAB323" s="375"/>
      <c r="EAC323" s="375"/>
      <c r="EAD323" s="375"/>
      <c r="EAE323" s="375"/>
      <c r="EAF323" s="375"/>
      <c r="EAG323" s="375"/>
      <c r="EAH323" s="375"/>
      <c r="EAI323" s="375"/>
      <c r="EAJ323" s="375"/>
      <c r="EAK323" s="376"/>
      <c r="EAL323" s="376"/>
      <c r="EAM323" s="376"/>
      <c r="EAN323" s="376"/>
      <c r="EAO323" s="376"/>
      <c r="EAP323" s="376"/>
      <c r="EAQ323" s="376"/>
      <c r="EAR323" s="376"/>
      <c r="EAS323" s="376"/>
      <c r="EAT323" s="376"/>
      <c r="EAU323" s="376"/>
      <c r="EAV323" s="376"/>
      <c r="EAW323" s="376"/>
      <c r="EAX323" s="376"/>
      <c r="EAY323" s="376"/>
      <c r="EAZ323" s="376"/>
      <c r="EBA323" s="376"/>
      <c r="EBB323" s="376"/>
      <c r="EBC323" s="376"/>
      <c r="EBD323" s="376"/>
      <c r="EBE323" s="376"/>
      <c r="EBF323" s="376"/>
      <c r="EBG323" s="376"/>
      <c r="EBH323" s="376"/>
      <c r="EBI323" s="377"/>
      <c r="EBJ323" s="377"/>
      <c r="EBK323" s="377"/>
      <c r="EBL323" s="377"/>
      <c r="EBM323" s="377"/>
      <c r="EBN323" s="376"/>
      <c r="EBO323" s="376"/>
      <c r="EBP323" s="377"/>
      <c r="EBQ323" s="377"/>
      <c r="EBR323" s="376"/>
      <c r="EBS323" s="376"/>
      <c r="EBT323" s="377"/>
      <c r="EBU323" s="377"/>
      <c r="EBV323" s="376"/>
      <c r="EBW323" s="376"/>
      <c r="EBX323" s="376"/>
      <c r="EBY323" s="376"/>
      <c r="EBZ323" s="376"/>
      <c r="ECA323" s="376"/>
      <c r="ECB323" s="376"/>
      <c r="ECC323" s="377"/>
      <c r="ECD323" s="377"/>
      <c r="ECE323" s="376"/>
      <c r="ECF323" s="376"/>
      <c r="ECG323" s="377"/>
      <c r="ECH323" s="377"/>
      <c r="ECI323" s="376"/>
      <c r="ECJ323" s="376"/>
      <c r="ECK323" s="376"/>
      <c r="ECL323" s="376"/>
      <c r="ECM323" s="376"/>
      <c r="ECN323" s="370"/>
      <c r="ECO323" s="396"/>
      <c r="ECP323" s="376"/>
      <c r="ECQ323" s="376"/>
      <c r="ECR323" s="376"/>
      <c r="ECS323" s="376"/>
      <c r="ECT323" s="376"/>
      <c r="ECU323" s="376"/>
      <c r="ECV323" s="376"/>
      <c r="ECW323" s="375"/>
      <c r="ECX323" s="375"/>
      <c r="ECY323" s="375"/>
      <c r="ECZ323" s="375"/>
      <c r="EDA323" s="375"/>
      <c r="EDB323" s="375"/>
      <c r="EDC323" s="375"/>
      <c r="EDD323" s="375"/>
      <c r="EDE323" s="375"/>
      <c r="EDF323" s="375"/>
      <c r="EDG323" s="375"/>
      <c r="EDH323" s="375"/>
      <c r="EDI323" s="375"/>
      <c r="EDJ323" s="375"/>
      <c r="EDK323" s="375"/>
      <c r="EDL323" s="375"/>
      <c r="EDM323" s="375"/>
      <c r="EDN323" s="375"/>
      <c r="EDO323" s="375"/>
      <c r="EDP323" s="375"/>
      <c r="EDQ323" s="375"/>
      <c r="EDR323" s="375"/>
      <c r="EDS323" s="375"/>
      <c r="EDT323" s="375"/>
      <c r="EDU323" s="375"/>
      <c r="EDV323" s="375"/>
      <c r="EDW323" s="375"/>
      <c r="EDX323" s="375"/>
      <c r="EDY323" s="375"/>
      <c r="EDZ323" s="375"/>
      <c r="EEA323" s="375"/>
      <c r="EEB323" s="375"/>
      <c r="EEC323" s="375"/>
      <c r="EED323" s="375"/>
      <c r="EEE323" s="375"/>
      <c r="EEF323" s="375"/>
      <c r="EEG323" s="375"/>
      <c r="EEH323" s="375"/>
      <c r="EEI323" s="375"/>
      <c r="EEJ323" s="375"/>
      <c r="EEK323" s="375"/>
      <c r="EEL323" s="375"/>
      <c r="EEM323" s="375"/>
      <c r="EEN323" s="375"/>
      <c r="EEO323" s="376"/>
      <c r="EEP323" s="376"/>
      <c r="EEQ323" s="376"/>
      <c r="EER323" s="376"/>
      <c r="EES323" s="376"/>
      <c r="EET323" s="376"/>
      <c r="EEU323" s="376"/>
      <c r="EEV323" s="376"/>
      <c r="EEW323" s="376"/>
      <c r="EEX323" s="376"/>
      <c r="EEY323" s="376"/>
      <c r="EEZ323" s="376"/>
      <c r="EFA323" s="376"/>
      <c r="EFB323" s="376"/>
      <c r="EFC323" s="376"/>
      <c r="EFD323" s="376"/>
      <c r="EFE323" s="376"/>
      <c r="EFF323" s="376"/>
      <c r="EFG323" s="376"/>
      <c r="EFH323" s="376"/>
      <c r="EFI323" s="376"/>
      <c r="EFJ323" s="376"/>
      <c r="EFK323" s="376"/>
      <c r="EFL323" s="376"/>
      <c r="EFM323" s="377"/>
      <c r="EFN323" s="377"/>
      <c r="EFO323" s="377"/>
      <c r="EFP323" s="377"/>
      <c r="EFQ323" s="377"/>
      <c r="EFR323" s="376"/>
      <c r="EFS323" s="376"/>
      <c r="EFT323" s="377"/>
      <c r="EFU323" s="377"/>
      <c r="EFV323" s="376"/>
      <c r="EFW323" s="376"/>
      <c r="EFX323" s="377"/>
      <c r="EFY323" s="377"/>
      <c r="EFZ323" s="376"/>
      <c r="EGA323" s="376"/>
      <c r="EGB323" s="376"/>
      <c r="EGC323" s="376"/>
      <c r="EGD323" s="376"/>
      <c r="EGE323" s="376"/>
      <c r="EGF323" s="376"/>
      <c r="EGG323" s="377"/>
      <c r="EGH323" s="377"/>
      <c r="EGI323" s="376"/>
      <c r="EGJ323" s="376"/>
      <c r="EGK323" s="377"/>
      <c r="EGL323" s="377"/>
      <c r="EGM323" s="376"/>
      <c r="EGN323" s="376"/>
      <c r="EGO323" s="376"/>
      <c r="EGP323" s="376"/>
      <c r="EGQ323" s="376"/>
      <c r="EGR323" s="370"/>
      <c r="EGS323" s="396"/>
      <c r="EGT323" s="376"/>
      <c r="EGU323" s="376"/>
      <c r="EGV323" s="376"/>
      <c r="EGW323" s="376"/>
      <c r="EGX323" s="376"/>
      <c r="EGY323" s="376"/>
      <c r="EGZ323" s="376"/>
      <c r="EHA323" s="375"/>
      <c r="EHB323" s="375"/>
      <c r="EHC323" s="375"/>
      <c r="EHD323" s="375"/>
      <c r="EHE323" s="375"/>
      <c r="EHF323" s="375"/>
      <c r="EHG323" s="375"/>
      <c r="EHH323" s="375"/>
      <c r="EHI323" s="375"/>
      <c r="EHJ323" s="375"/>
      <c r="EHK323" s="375"/>
      <c r="EHL323" s="375"/>
      <c r="EHM323" s="375"/>
      <c r="EHN323" s="375"/>
      <c r="EHO323" s="375"/>
      <c r="EHP323" s="375"/>
      <c r="EHQ323" s="375"/>
      <c r="EHR323" s="375"/>
      <c r="EHS323" s="375"/>
      <c r="EHT323" s="375"/>
      <c r="EHU323" s="375"/>
      <c r="EHV323" s="375"/>
      <c r="EHW323" s="375"/>
      <c r="EHX323" s="375"/>
      <c r="EHY323" s="375"/>
      <c r="EHZ323" s="375"/>
      <c r="EIA323" s="375"/>
      <c r="EIB323" s="375"/>
      <c r="EIC323" s="375"/>
      <c r="EID323" s="375"/>
      <c r="EIE323" s="375"/>
      <c r="EIF323" s="375"/>
      <c r="EIG323" s="375"/>
      <c r="EIH323" s="375"/>
      <c r="EII323" s="375"/>
      <c r="EIJ323" s="375"/>
      <c r="EIK323" s="375"/>
      <c r="EIL323" s="375"/>
      <c r="EIM323" s="375"/>
      <c r="EIN323" s="375"/>
      <c r="EIO323" s="375"/>
      <c r="EIP323" s="375"/>
      <c r="EIQ323" s="375"/>
      <c r="EIR323" s="375"/>
      <c r="EIS323" s="376"/>
      <c r="EIT323" s="376"/>
      <c r="EIU323" s="376"/>
      <c r="EIV323" s="376"/>
      <c r="EIW323" s="376"/>
      <c r="EIX323" s="376"/>
      <c r="EIY323" s="376"/>
      <c r="EIZ323" s="376"/>
      <c r="EJA323" s="376"/>
      <c r="EJB323" s="376"/>
      <c r="EJC323" s="376"/>
      <c r="EJD323" s="376"/>
      <c r="EJE323" s="376"/>
      <c r="EJF323" s="376"/>
      <c r="EJG323" s="376"/>
      <c r="EJH323" s="376"/>
      <c r="EJI323" s="376"/>
      <c r="EJJ323" s="376"/>
      <c r="EJK323" s="376"/>
      <c r="EJL323" s="376"/>
      <c r="EJM323" s="376"/>
      <c r="EJN323" s="376"/>
      <c r="EJO323" s="376"/>
      <c r="EJP323" s="376"/>
      <c r="EJQ323" s="377"/>
      <c r="EJR323" s="377"/>
      <c r="EJS323" s="377"/>
      <c r="EJT323" s="377"/>
      <c r="EJU323" s="377"/>
      <c r="EJV323" s="376"/>
      <c r="EJW323" s="376"/>
      <c r="EJX323" s="377"/>
      <c r="EJY323" s="377"/>
      <c r="EJZ323" s="376"/>
      <c r="EKA323" s="376"/>
      <c r="EKB323" s="377"/>
      <c r="EKC323" s="377"/>
      <c r="EKD323" s="376"/>
      <c r="EKE323" s="376"/>
      <c r="EKF323" s="376"/>
      <c r="EKG323" s="376"/>
      <c r="EKH323" s="376"/>
      <c r="EKI323" s="376"/>
      <c r="EKJ323" s="376"/>
      <c r="EKK323" s="377"/>
      <c r="EKL323" s="377"/>
      <c r="EKM323" s="376"/>
      <c r="EKN323" s="376"/>
      <c r="EKO323" s="377"/>
      <c r="EKP323" s="377"/>
      <c r="EKQ323" s="376"/>
      <c r="EKR323" s="376"/>
      <c r="EKS323" s="376"/>
      <c r="EKT323" s="376"/>
      <c r="EKU323" s="376"/>
      <c r="EKV323" s="370"/>
      <c r="EKW323" s="396"/>
      <c r="EKX323" s="376"/>
      <c r="EKY323" s="376"/>
      <c r="EKZ323" s="376"/>
      <c r="ELA323" s="376"/>
      <c r="ELB323" s="376"/>
      <c r="ELC323" s="376"/>
      <c r="ELD323" s="376"/>
      <c r="ELE323" s="375"/>
      <c r="ELF323" s="375"/>
      <c r="ELG323" s="375"/>
      <c r="ELH323" s="375"/>
      <c r="ELI323" s="375"/>
      <c r="ELJ323" s="375"/>
      <c r="ELK323" s="375"/>
      <c r="ELL323" s="375"/>
      <c r="ELM323" s="375"/>
      <c r="ELN323" s="375"/>
      <c r="ELO323" s="375"/>
      <c r="ELP323" s="375"/>
      <c r="ELQ323" s="375"/>
      <c r="ELR323" s="375"/>
      <c r="ELS323" s="375"/>
      <c r="ELT323" s="375"/>
      <c r="ELU323" s="375"/>
      <c r="ELV323" s="375"/>
      <c r="ELW323" s="375"/>
      <c r="ELX323" s="375"/>
      <c r="ELY323" s="375"/>
      <c r="ELZ323" s="375"/>
      <c r="EMA323" s="375"/>
      <c r="EMB323" s="375"/>
      <c r="EMC323" s="375"/>
      <c r="EMD323" s="375"/>
      <c r="EME323" s="375"/>
      <c r="EMF323" s="375"/>
      <c r="EMG323" s="375"/>
      <c r="EMH323" s="375"/>
      <c r="EMI323" s="375"/>
      <c r="EMJ323" s="375"/>
      <c r="EMK323" s="375"/>
      <c r="EML323" s="375"/>
      <c r="EMM323" s="375"/>
      <c r="EMN323" s="375"/>
      <c r="EMO323" s="375"/>
      <c r="EMP323" s="375"/>
      <c r="EMQ323" s="375"/>
      <c r="EMR323" s="375"/>
      <c r="EMS323" s="375"/>
      <c r="EMT323" s="375"/>
      <c r="EMU323" s="375"/>
      <c r="EMV323" s="375"/>
      <c r="EMW323" s="376"/>
      <c r="EMX323" s="376"/>
      <c r="EMY323" s="376"/>
      <c r="EMZ323" s="376"/>
      <c r="ENA323" s="376"/>
      <c r="ENB323" s="376"/>
      <c r="ENC323" s="376"/>
      <c r="END323" s="376"/>
      <c r="ENE323" s="376"/>
      <c r="ENF323" s="376"/>
      <c r="ENG323" s="376"/>
      <c r="ENH323" s="376"/>
      <c r="ENI323" s="376"/>
      <c r="ENJ323" s="376"/>
      <c r="ENK323" s="376"/>
      <c r="ENL323" s="376"/>
      <c r="ENM323" s="376"/>
      <c r="ENN323" s="376"/>
      <c r="ENO323" s="376"/>
      <c r="ENP323" s="376"/>
      <c r="ENQ323" s="376"/>
      <c r="ENR323" s="376"/>
      <c r="ENS323" s="376"/>
      <c r="ENT323" s="376"/>
      <c r="ENU323" s="377"/>
      <c r="ENV323" s="377"/>
      <c r="ENW323" s="377"/>
      <c r="ENX323" s="377"/>
      <c r="ENY323" s="377"/>
      <c r="ENZ323" s="376"/>
      <c r="EOA323" s="376"/>
      <c r="EOB323" s="377"/>
      <c r="EOC323" s="377"/>
      <c r="EOD323" s="376"/>
      <c r="EOE323" s="376"/>
      <c r="EOF323" s="377"/>
      <c r="EOG323" s="377"/>
      <c r="EOH323" s="376"/>
      <c r="EOI323" s="376"/>
      <c r="EOJ323" s="376"/>
      <c r="EOK323" s="376"/>
      <c r="EOL323" s="376"/>
      <c r="EOM323" s="376"/>
      <c r="EON323" s="376"/>
      <c r="EOO323" s="377"/>
      <c r="EOP323" s="377"/>
      <c r="EOQ323" s="376"/>
      <c r="EOR323" s="376"/>
      <c r="EOS323" s="377"/>
      <c r="EOT323" s="377"/>
      <c r="EOU323" s="376"/>
      <c r="EOV323" s="376"/>
      <c r="EOW323" s="376"/>
      <c r="EOX323" s="376"/>
      <c r="EOY323" s="376"/>
      <c r="EOZ323" s="370"/>
      <c r="EPA323" s="396"/>
      <c r="EPB323" s="376"/>
      <c r="EPC323" s="376"/>
      <c r="EPD323" s="376"/>
      <c r="EPE323" s="376"/>
      <c r="EPF323" s="376"/>
      <c r="EPG323" s="376"/>
      <c r="EPH323" s="376"/>
      <c r="EPI323" s="375"/>
      <c r="EPJ323" s="375"/>
      <c r="EPK323" s="375"/>
      <c r="EPL323" s="375"/>
      <c r="EPM323" s="375"/>
      <c r="EPN323" s="375"/>
      <c r="EPO323" s="375"/>
      <c r="EPP323" s="375"/>
      <c r="EPQ323" s="375"/>
      <c r="EPR323" s="375"/>
      <c r="EPS323" s="375"/>
      <c r="EPT323" s="375"/>
      <c r="EPU323" s="375"/>
      <c r="EPV323" s="375"/>
      <c r="EPW323" s="375"/>
      <c r="EPX323" s="375"/>
      <c r="EPY323" s="375"/>
      <c r="EPZ323" s="375"/>
      <c r="EQA323" s="375"/>
      <c r="EQB323" s="375"/>
      <c r="EQC323" s="375"/>
      <c r="EQD323" s="375"/>
      <c r="EQE323" s="375"/>
      <c r="EQF323" s="375"/>
      <c r="EQG323" s="375"/>
      <c r="EQH323" s="375"/>
      <c r="EQI323" s="375"/>
      <c r="EQJ323" s="375"/>
      <c r="EQK323" s="375"/>
      <c r="EQL323" s="375"/>
      <c r="EQM323" s="375"/>
      <c r="EQN323" s="375"/>
      <c r="EQO323" s="375"/>
      <c r="EQP323" s="375"/>
      <c r="EQQ323" s="375"/>
      <c r="EQR323" s="375"/>
      <c r="EQS323" s="375"/>
      <c r="EQT323" s="375"/>
      <c r="EQU323" s="375"/>
      <c r="EQV323" s="375"/>
      <c r="EQW323" s="375"/>
      <c r="EQX323" s="375"/>
      <c r="EQY323" s="375"/>
      <c r="EQZ323" s="375"/>
      <c r="ERA323" s="376"/>
      <c r="ERB323" s="376"/>
      <c r="ERC323" s="376"/>
      <c r="ERD323" s="376"/>
      <c r="ERE323" s="376"/>
      <c r="ERF323" s="376"/>
      <c r="ERG323" s="376"/>
      <c r="ERH323" s="376"/>
      <c r="ERI323" s="376"/>
      <c r="ERJ323" s="376"/>
      <c r="ERK323" s="376"/>
      <c r="ERL323" s="376"/>
      <c r="ERM323" s="376"/>
      <c r="ERN323" s="376"/>
      <c r="ERO323" s="376"/>
      <c r="ERP323" s="376"/>
      <c r="ERQ323" s="376"/>
      <c r="ERR323" s="376"/>
      <c r="ERS323" s="376"/>
      <c r="ERT323" s="376"/>
      <c r="ERU323" s="376"/>
      <c r="ERV323" s="376"/>
      <c r="ERW323" s="376"/>
      <c r="ERX323" s="376"/>
      <c r="ERY323" s="377"/>
      <c r="ERZ323" s="377"/>
      <c r="ESA323" s="377"/>
      <c r="ESB323" s="377"/>
      <c r="ESC323" s="377"/>
      <c r="ESD323" s="376"/>
      <c r="ESE323" s="376"/>
      <c r="ESF323" s="377"/>
      <c r="ESG323" s="377"/>
      <c r="ESH323" s="376"/>
      <c r="ESI323" s="376"/>
      <c r="ESJ323" s="377"/>
      <c r="ESK323" s="377"/>
      <c r="ESL323" s="376"/>
      <c r="ESM323" s="376"/>
      <c r="ESN323" s="376"/>
      <c r="ESO323" s="376"/>
      <c r="ESP323" s="376"/>
      <c r="ESQ323" s="376"/>
      <c r="ESR323" s="376"/>
      <c r="ESS323" s="377"/>
      <c r="EST323" s="377"/>
      <c r="ESU323" s="376"/>
      <c r="ESV323" s="376"/>
      <c r="ESW323" s="377"/>
      <c r="ESX323" s="377"/>
      <c r="ESY323" s="376"/>
      <c r="ESZ323" s="376"/>
      <c r="ETA323" s="376"/>
      <c r="ETB323" s="376"/>
      <c r="ETC323" s="376"/>
      <c r="ETD323" s="370"/>
      <c r="ETE323" s="396"/>
      <c r="ETF323" s="376"/>
      <c r="ETG323" s="376"/>
      <c r="ETH323" s="376"/>
      <c r="ETI323" s="376"/>
      <c r="ETJ323" s="376"/>
      <c r="ETK323" s="376"/>
      <c r="ETL323" s="376"/>
      <c r="ETM323" s="375"/>
      <c r="ETN323" s="375"/>
      <c r="ETO323" s="375"/>
      <c r="ETP323" s="375"/>
      <c r="ETQ323" s="375"/>
      <c r="ETR323" s="375"/>
      <c r="ETS323" s="375"/>
      <c r="ETT323" s="375"/>
      <c r="ETU323" s="375"/>
      <c r="ETV323" s="375"/>
      <c r="ETW323" s="375"/>
      <c r="ETX323" s="375"/>
      <c r="ETY323" s="375"/>
      <c r="ETZ323" s="375"/>
      <c r="EUA323" s="375"/>
      <c r="EUB323" s="375"/>
      <c r="EUC323" s="375"/>
      <c r="EUD323" s="375"/>
      <c r="EUE323" s="375"/>
      <c r="EUF323" s="375"/>
      <c r="EUG323" s="375"/>
      <c r="EUH323" s="375"/>
      <c r="EUI323" s="375"/>
      <c r="EUJ323" s="375"/>
      <c r="EUK323" s="375"/>
      <c r="EUL323" s="375"/>
      <c r="EUM323" s="375"/>
      <c r="EUN323" s="375"/>
      <c r="EUO323" s="375"/>
      <c r="EUP323" s="375"/>
      <c r="EUQ323" s="375"/>
      <c r="EUR323" s="375"/>
      <c r="EUS323" s="375"/>
      <c r="EUT323" s="375"/>
      <c r="EUU323" s="375"/>
      <c r="EUV323" s="375"/>
      <c r="EUW323" s="375"/>
      <c r="EUX323" s="375"/>
      <c r="EUY323" s="375"/>
      <c r="EUZ323" s="375"/>
      <c r="EVA323" s="375"/>
      <c r="EVB323" s="375"/>
      <c r="EVC323" s="375"/>
      <c r="EVD323" s="375"/>
      <c r="EVE323" s="376"/>
      <c r="EVF323" s="376"/>
      <c r="EVG323" s="376"/>
      <c r="EVH323" s="376"/>
      <c r="EVI323" s="376"/>
      <c r="EVJ323" s="376"/>
      <c r="EVK323" s="376"/>
      <c r="EVL323" s="376"/>
      <c r="EVM323" s="376"/>
      <c r="EVN323" s="376"/>
      <c r="EVO323" s="376"/>
      <c r="EVP323" s="376"/>
      <c r="EVQ323" s="376"/>
      <c r="EVR323" s="376"/>
      <c r="EVS323" s="376"/>
      <c r="EVT323" s="376"/>
      <c r="EVU323" s="376"/>
      <c r="EVV323" s="376"/>
      <c r="EVW323" s="376"/>
      <c r="EVX323" s="376"/>
      <c r="EVY323" s="376"/>
      <c r="EVZ323" s="376"/>
      <c r="EWA323" s="376"/>
      <c r="EWB323" s="376"/>
      <c r="EWC323" s="377"/>
      <c r="EWD323" s="377"/>
      <c r="EWE323" s="377"/>
      <c r="EWF323" s="377"/>
      <c r="EWG323" s="377"/>
      <c r="EWH323" s="376"/>
      <c r="EWI323" s="376"/>
      <c r="EWJ323" s="377"/>
      <c r="EWK323" s="377"/>
      <c r="EWL323" s="376"/>
      <c r="EWM323" s="376"/>
      <c r="EWN323" s="377"/>
      <c r="EWO323" s="377"/>
      <c r="EWP323" s="376"/>
      <c r="EWQ323" s="376"/>
      <c r="EWR323" s="376"/>
      <c r="EWS323" s="376"/>
      <c r="EWT323" s="376"/>
      <c r="EWU323" s="376"/>
      <c r="EWV323" s="376"/>
      <c r="EWW323" s="377"/>
      <c r="EWX323" s="377"/>
      <c r="EWY323" s="376"/>
      <c r="EWZ323" s="376"/>
      <c r="EXA323" s="377"/>
      <c r="EXB323" s="377"/>
      <c r="EXC323" s="376"/>
      <c r="EXD323" s="376"/>
      <c r="EXE323" s="376"/>
      <c r="EXF323" s="376"/>
      <c r="EXG323" s="376"/>
      <c r="EXH323" s="370"/>
      <c r="EXI323" s="396"/>
      <c r="EXJ323" s="376"/>
      <c r="EXK323" s="376"/>
      <c r="EXL323" s="376"/>
      <c r="EXM323" s="376"/>
      <c r="EXN323" s="376"/>
      <c r="EXO323" s="376"/>
      <c r="EXP323" s="376"/>
      <c r="EXQ323" s="375"/>
      <c r="EXR323" s="375"/>
      <c r="EXS323" s="375"/>
      <c r="EXT323" s="375"/>
      <c r="EXU323" s="375"/>
      <c r="EXV323" s="375"/>
      <c r="EXW323" s="375"/>
      <c r="EXX323" s="375"/>
      <c r="EXY323" s="375"/>
      <c r="EXZ323" s="375"/>
      <c r="EYA323" s="375"/>
      <c r="EYB323" s="375"/>
      <c r="EYC323" s="375"/>
      <c r="EYD323" s="375"/>
      <c r="EYE323" s="375"/>
      <c r="EYF323" s="375"/>
      <c r="EYG323" s="375"/>
      <c r="EYH323" s="375"/>
      <c r="EYI323" s="375"/>
      <c r="EYJ323" s="375"/>
      <c r="EYK323" s="375"/>
      <c r="EYL323" s="375"/>
      <c r="EYM323" s="375"/>
      <c r="EYN323" s="375"/>
      <c r="EYO323" s="375"/>
      <c r="EYP323" s="375"/>
      <c r="EYQ323" s="375"/>
      <c r="EYR323" s="375"/>
      <c r="EYS323" s="375"/>
      <c r="EYT323" s="375"/>
      <c r="EYU323" s="375"/>
      <c r="EYV323" s="375"/>
      <c r="EYW323" s="375"/>
      <c r="EYX323" s="375"/>
      <c r="EYY323" s="375"/>
      <c r="EYZ323" s="375"/>
      <c r="EZA323" s="375"/>
      <c r="EZB323" s="375"/>
      <c r="EZC323" s="375"/>
      <c r="EZD323" s="375"/>
      <c r="EZE323" s="375"/>
      <c r="EZF323" s="375"/>
      <c r="EZG323" s="375"/>
      <c r="EZH323" s="375"/>
      <c r="EZI323" s="376"/>
      <c r="EZJ323" s="376"/>
      <c r="EZK323" s="376"/>
      <c r="EZL323" s="376"/>
      <c r="EZM323" s="376"/>
      <c r="EZN323" s="376"/>
      <c r="EZO323" s="376"/>
      <c r="EZP323" s="376"/>
      <c r="EZQ323" s="376"/>
      <c r="EZR323" s="376"/>
      <c r="EZS323" s="376"/>
      <c r="EZT323" s="376"/>
      <c r="EZU323" s="376"/>
      <c r="EZV323" s="376"/>
      <c r="EZW323" s="376"/>
      <c r="EZX323" s="376"/>
      <c r="EZY323" s="376"/>
      <c r="EZZ323" s="376"/>
      <c r="FAA323" s="376"/>
      <c r="FAB323" s="376"/>
      <c r="FAC323" s="376"/>
      <c r="FAD323" s="376"/>
      <c r="FAE323" s="376"/>
      <c r="FAF323" s="376"/>
      <c r="FAG323" s="377"/>
      <c r="FAH323" s="377"/>
      <c r="FAI323" s="377"/>
      <c r="FAJ323" s="377"/>
      <c r="FAK323" s="377"/>
      <c r="FAL323" s="376"/>
      <c r="FAM323" s="376"/>
      <c r="FAN323" s="377"/>
      <c r="FAO323" s="377"/>
      <c r="FAP323" s="376"/>
      <c r="FAQ323" s="376"/>
      <c r="FAR323" s="377"/>
      <c r="FAS323" s="377"/>
      <c r="FAT323" s="376"/>
      <c r="FAU323" s="376"/>
      <c r="FAV323" s="376"/>
      <c r="FAW323" s="376"/>
      <c r="FAX323" s="376"/>
      <c r="FAY323" s="376"/>
      <c r="FAZ323" s="376"/>
      <c r="FBA323" s="377"/>
      <c r="FBB323" s="377"/>
      <c r="FBC323" s="376"/>
      <c r="FBD323" s="376"/>
      <c r="FBE323" s="377"/>
      <c r="FBF323" s="377"/>
      <c r="FBG323" s="376"/>
      <c r="FBH323" s="376"/>
      <c r="FBI323" s="376"/>
      <c r="FBJ323" s="376"/>
      <c r="FBK323" s="376"/>
      <c r="FBL323" s="370"/>
      <c r="FBM323" s="396"/>
      <c r="FBN323" s="376"/>
      <c r="FBO323" s="376"/>
      <c r="FBP323" s="376"/>
      <c r="FBQ323" s="376"/>
      <c r="FBR323" s="376"/>
      <c r="FBS323" s="376"/>
      <c r="FBT323" s="376"/>
      <c r="FBU323" s="375"/>
      <c r="FBV323" s="375"/>
      <c r="FBW323" s="375"/>
      <c r="FBX323" s="375"/>
      <c r="FBY323" s="375"/>
      <c r="FBZ323" s="375"/>
      <c r="FCA323" s="375"/>
      <c r="FCB323" s="375"/>
      <c r="FCC323" s="375"/>
      <c r="FCD323" s="375"/>
      <c r="FCE323" s="375"/>
      <c r="FCF323" s="375"/>
      <c r="FCG323" s="375"/>
      <c r="FCH323" s="375"/>
      <c r="FCI323" s="375"/>
      <c r="FCJ323" s="375"/>
      <c r="FCK323" s="375"/>
      <c r="FCL323" s="375"/>
      <c r="FCM323" s="375"/>
      <c r="FCN323" s="375"/>
      <c r="FCO323" s="375"/>
      <c r="FCP323" s="375"/>
      <c r="FCQ323" s="375"/>
      <c r="FCR323" s="375"/>
      <c r="FCS323" s="375"/>
      <c r="FCT323" s="375"/>
      <c r="FCU323" s="375"/>
      <c r="FCV323" s="375"/>
      <c r="FCW323" s="375"/>
      <c r="FCX323" s="375"/>
      <c r="FCY323" s="375"/>
      <c r="FCZ323" s="375"/>
      <c r="FDA323" s="375"/>
      <c r="FDB323" s="375"/>
      <c r="FDC323" s="375"/>
      <c r="FDD323" s="375"/>
      <c r="FDE323" s="375"/>
      <c r="FDF323" s="375"/>
      <c r="FDG323" s="375"/>
      <c r="FDH323" s="375"/>
      <c r="FDI323" s="375"/>
      <c r="FDJ323" s="375"/>
      <c r="FDK323" s="375"/>
      <c r="FDL323" s="375"/>
      <c r="FDM323" s="376"/>
      <c r="FDN323" s="376"/>
      <c r="FDO323" s="376"/>
      <c r="FDP323" s="376"/>
      <c r="FDQ323" s="376"/>
      <c r="FDR323" s="376"/>
      <c r="FDS323" s="376"/>
      <c r="FDT323" s="376"/>
      <c r="FDU323" s="376"/>
      <c r="FDV323" s="376"/>
      <c r="FDW323" s="376"/>
      <c r="FDX323" s="376"/>
      <c r="FDY323" s="376"/>
      <c r="FDZ323" s="376"/>
      <c r="FEA323" s="376"/>
      <c r="FEB323" s="376"/>
      <c r="FEC323" s="376"/>
      <c r="FED323" s="376"/>
      <c r="FEE323" s="376"/>
      <c r="FEF323" s="376"/>
      <c r="FEG323" s="376"/>
      <c r="FEH323" s="376"/>
      <c r="FEI323" s="376"/>
      <c r="FEJ323" s="376"/>
      <c r="FEK323" s="377"/>
      <c r="FEL323" s="377"/>
      <c r="FEM323" s="377"/>
      <c r="FEN323" s="377"/>
      <c r="FEO323" s="377"/>
      <c r="FEP323" s="376"/>
      <c r="FEQ323" s="376"/>
      <c r="FER323" s="377"/>
      <c r="FES323" s="377"/>
      <c r="FET323" s="376"/>
      <c r="FEU323" s="376"/>
      <c r="FEV323" s="377"/>
      <c r="FEW323" s="377"/>
      <c r="FEX323" s="376"/>
      <c r="FEY323" s="376"/>
      <c r="FEZ323" s="376"/>
      <c r="FFA323" s="376"/>
      <c r="FFB323" s="376"/>
      <c r="FFC323" s="376"/>
      <c r="FFD323" s="376"/>
      <c r="FFE323" s="377"/>
      <c r="FFF323" s="377"/>
      <c r="FFG323" s="376"/>
      <c r="FFH323" s="376"/>
      <c r="FFI323" s="377"/>
      <c r="FFJ323" s="377"/>
      <c r="FFK323" s="376"/>
      <c r="FFL323" s="376"/>
      <c r="FFM323" s="376"/>
      <c r="FFN323" s="376"/>
      <c r="FFO323" s="376"/>
      <c r="FFP323" s="370"/>
      <c r="FFQ323" s="396"/>
      <c r="FFR323" s="376"/>
      <c r="FFS323" s="376"/>
      <c r="FFT323" s="376"/>
      <c r="FFU323" s="376"/>
      <c r="FFV323" s="376"/>
      <c r="FFW323" s="376"/>
      <c r="FFX323" s="376"/>
      <c r="FFY323" s="375"/>
      <c r="FFZ323" s="375"/>
      <c r="FGA323" s="375"/>
      <c r="FGB323" s="375"/>
      <c r="FGC323" s="375"/>
      <c r="FGD323" s="375"/>
      <c r="FGE323" s="375"/>
      <c r="FGF323" s="375"/>
      <c r="FGG323" s="375"/>
      <c r="FGH323" s="375"/>
      <c r="FGI323" s="375"/>
      <c r="FGJ323" s="375"/>
      <c r="FGK323" s="375"/>
      <c r="FGL323" s="375"/>
      <c r="FGM323" s="375"/>
      <c r="FGN323" s="375"/>
      <c r="FGO323" s="375"/>
      <c r="FGP323" s="375"/>
      <c r="FGQ323" s="375"/>
      <c r="FGR323" s="375"/>
      <c r="FGS323" s="375"/>
      <c r="FGT323" s="375"/>
      <c r="FGU323" s="375"/>
      <c r="FGV323" s="375"/>
      <c r="FGW323" s="375"/>
      <c r="FGX323" s="375"/>
      <c r="FGY323" s="375"/>
      <c r="FGZ323" s="375"/>
      <c r="FHA323" s="375"/>
      <c r="FHB323" s="375"/>
      <c r="FHC323" s="375"/>
      <c r="FHD323" s="375"/>
      <c r="FHE323" s="375"/>
      <c r="FHF323" s="375"/>
      <c r="FHG323" s="375"/>
      <c r="FHH323" s="375"/>
      <c r="FHI323" s="375"/>
      <c r="FHJ323" s="375"/>
      <c r="FHK323" s="375"/>
      <c r="FHL323" s="375"/>
      <c r="FHM323" s="375"/>
      <c r="FHN323" s="375"/>
      <c r="FHO323" s="375"/>
      <c r="FHP323" s="375"/>
      <c r="FHQ323" s="376"/>
      <c r="FHR323" s="376"/>
      <c r="FHS323" s="376"/>
      <c r="FHT323" s="376"/>
      <c r="FHU323" s="376"/>
      <c r="FHV323" s="376"/>
      <c r="FHW323" s="376"/>
      <c r="FHX323" s="376"/>
      <c r="FHY323" s="376"/>
      <c r="FHZ323" s="376"/>
      <c r="FIA323" s="376"/>
      <c r="FIB323" s="376"/>
      <c r="FIC323" s="376"/>
      <c r="FID323" s="376"/>
      <c r="FIE323" s="376"/>
      <c r="FIF323" s="376"/>
      <c r="FIG323" s="376"/>
      <c r="FIH323" s="376"/>
      <c r="FII323" s="376"/>
      <c r="FIJ323" s="376"/>
      <c r="FIK323" s="376"/>
      <c r="FIL323" s="376"/>
      <c r="FIM323" s="376"/>
      <c r="FIN323" s="376"/>
      <c r="FIO323" s="377"/>
      <c r="FIP323" s="377"/>
      <c r="FIQ323" s="377"/>
      <c r="FIR323" s="377"/>
      <c r="FIS323" s="377"/>
      <c r="FIT323" s="376"/>
      <c r="FIU323" s="376"/>
      <c r="FIV323" s="377"/>
      <c r="FIW323" s="377"/>
      <c r="FIX323" s="376"/>
      <c r="FIY323" s="376"/>
      <c r="FIZ323" s="377"/>
      <c r="FJA323" s="377"/>
      <c r="FJB323" s="376"/>
      <c r="FJC323" s="376"/>
      <c r="FJD323" s="376"/>
      <c r="FJE323" s="376"/>
      <c r="FJF323" s="376"/>
      <c r="FJG323" s="376"/>
      <c r="FJH323" s="376"/>
      <c r="FJI323" s="377"/>
      <c r="FJJ323" s="377"/>
      <c r="FJK323" s="376"/>
      <c r="FJL323" s="376"/>
      <c r="FJM323" s="377"/>
      <c r="FJN323" s="377"/>
      <c r="FJO323" s="376"/>
      <c r="FJP323" s="376"/>
      <c r="FJQ323" s="376"/>
      <c r="FJR323" s="376"/>
      <c r="FJS323" s="376"/>
      <c r="FJT323" s="370"/>
      <c r="FJU323" s="396"/>
      <c r="FJV323" s="376"/>
      <c r="FJW323" s="376"/>
      <c r="FJX323" s="376"/>
      <c r="FJY323" s="376"/>
      <c r="FJZ323" s="376"/>
      <c r="FKA323" s="376"/>
      <c r="FKB323" s="376"/>
      <c r="FKC323" s="375"/>
      <c r="FKD323" s="375"/>
      <c r="FKE323" s="375"/>
      <c r="FKF323" s="375"/>
      <c r="FKG323" s="375"/>
      <c r="FKH323" s="375"/>
      <c r="FKI323" s="375"/>
      <c r="FKJ323" s="375"/>
      <c r="FKK323" s="375"/>
      <c r="FKL323" s="375"/>
      <c r="FKM323" s="375"/>
      <c r="FKN323" s="375"/>
      <c r="FKO323" s="375"/>
      <c r="FKP323" s="375"/>
      <c r="FKQ323" s="375"/>
      <c r="FKR323" s="375"/>
      <c r="FKS323" s="375"/>
      <c r="FKT323" s="375"/>
      <c r="FKU323" s="375"/>
      <c r="FKV323" s="375"/>
      <c r="FKW323" s="375"/>
      <c r="FKX323" s="375"/>
      <c r="FKY323" s="375"/>
      <c r="FKZ323" s="375"/>
      <c r="FLA323" s="375"/>
      <c r="FLB323" s="375"/>
      <c r="FLC323" s="375"/>
      <c r="FLD323" s="375"/>
      <c r="FLE323" s="375"/>
      <c r="FLF323" s="375"/>
      <c r="FLG323" s="375"/>
      <c r="FLH323" s="375"/>
      <c r="FLI323" s="375"/>
      <c r="FLJ323" s="375"/>
      <c r="FLK323" s="375"/>
      <c r="FLL323" s="375"/>
      <c r="FLM323" s="375"/>
      <c r="FLN323" s="375"/>
      <c r="FLO323" s="375"/>
      <c r="FLP323" s="375"/>
      <c r="FLQ323" s="375"/>
      <c r="FLR323" s="375"/>
      <c r="FLS323" s="375"/>
      <c r="FLT323" s="375"/>
      <c r="FLU323" s="376"/>
      <c r="FLV323" s="376"/>
      <c r="FLW323" s="376"/>
      <c r="FLX323" s="376"/>
      <c r="FLY323" s="376"/>
      <c r="FLZ323" s="376"/>
      <c r="FMA323" s="376"/>
      <c r="FMB323" s="376"/>
      <c r="FMC323" s="376"/>
      <c r="FMD323" s="376"/>
      <c r="FME323" s="376"/>
      <c r="FMF323" s="376"/>
      <c r="FMG323" s="376"/>
      <c r="FMH323" s="376"/>
      <c r="FMI323" s="376"/>
      <c r="FMJ323" s="376"/>
      <c r="FMK323" s="376"/>
      <c r="FML323" s="376"/>
      <c r="FMM323" s="376"/>
      <c r="FMN323" s="376"/>
      <c r="FMO323" s="376"/>
      <c r="FMP323" s="376"/>
      <c r="FMQ323" s="376"/>
      <c r="FMR323" s="376"/>
      <c r="FMS323" s="377"/>
      <c r="FMT323" s="377"/>
      <c r="FMU323" s="377"/>
      <c r="FMV323" s="377"/>
      <c r="FMW323" s="377"/>
      <c r="FMX323" s="376"/>
      <c r="FMY323" s="376"/>
      <c r="FMZ323" s="377"/>
      <c r="FNA323" s="377"/>
      <c r="FNB323" s="376"/>
      <c r="FNC323" s="376"/>
      <c r="FND323" s="377"/>
      <c r="FNE323" s="377"/>
      <c r="FNF323" s="376"/>
      <c r="FNG323" s="376"/>
      <c r="FNH323" s="376"/>
      <c r="FNI323" s="376"/>
      <c r="FNJ323" s="376"/>
      <c r="FNK323" s="376"/>
      <c r="FNL323" s="376"/>
      <c r="FNM323" s="377"/>
      <c r="FNN323" s="377"/>
      <c r="FNO323" s="376"/>
      <c r="FNP323" s="376"/>
      <c r="FNQ323" s="377"/>
      <c r="FNR323" s="377"/>
      <c r="FNS323" s="376"/>
      <c r="FNT323" s="376"/>
      <c r="FNU323" s="376"/>
      <c r="FNV323" s="376"/>
      <c r="FNW323" s="376"/>
      <c r="FNX323" s="370"/>
      <c r="FNY323" s="396"/>
      <c r="FNZ323" s="376"/>
      <c r="FOA323" s="376"/>
      <c r="FOB323" s="376"/>
      <c r="FOC323" s="376"/>
      <c r="FOD323" s="376"/>
      <c r="FOE323" s="376"/>
      <c r="FOF323" s="376"/>
      <c r="FOG323" s="375"/>
      <c r="FOH323" s="375"/>
      <c r="FOI323" s="375"/>
      <c r="FOJ323" s="375"/>
      <c r="FOK323" s="375"/>
      <c r="FOL323" s="375"/>
      <c r="FOM323" s="375"/>
      <c r="FON323" s="375"/>
      <c r="FOO323" s="375"/>
      <c r="FOP323" s="375"/>
      <c r="FOQ323" s="375"/>
      <c r="FOR323" s="375"/>
      <c r="FOS323" s="375"/>
      <c r="FOT323" s="375"/>
      <c r="FOU323" s="375"/>
      <c r="FOV323" s="375"/>
      <c r="FOW323" s="375"/>
      <c r="FOX323" s="375"/>
      <c r="FOY323" s="375"/>
      <c r="FOZ323" s="375"/>
      <c r="FPA323" s="375"/>
      <c r="FPB323" s="375"/>
      <c r="FPC323" s="375"/>
      <c r="FPD323" s="375"/>
      <c r="FPE323" s="375"/>
      <c r="FPF323" s="375"/>
      <c r="FPG323" s="375"/>
      <c r="FPH323" s="375"/>
      <c r="FPI323" s="375"/>
      <c r="FPJ323" s="375"/>
      <c r="FPK323" s="375"/>
      <c r="FPL323" s="375"/>
      <c r="FPM323" s="375"/>
      <c r="FPN323" s="375"/>
      <c r="FPO323" s="375"/>
      <c r="FPP323" s="375"/>
      <c r="FPQ323" s="375"/>
      <c r="FPR323" s="375"/>
      <c r="FPS323" s="375"/>
      <c r="FPT323" s="375"/>
      <c r="FPU323" s="375"/>
      <c r="FPV323" s="375"/>
      <c r="FPW323" s="375"/>
      <c r="FPX323" s="375"/>
      <c r="FPY323" s="376"/>
      <c r="FPZ323" s="376"/>
      <c r="FQA323" s="376"/>
      <c r="FQB323" s="376"/>
      <c r="FQC323" s="376"/>
      <c r="FQD323" s="376"/>
      <c r="FQE323" s="376"/>
      <c r="FQF323" s="376"/>
      <c r="FQG323" s="376"/>
      <c r="FQH323" s="376"/>
      <c r="FQI323" s="376"/>
      <c r="FQJ323" s="376"/>
      <c r="FQK323" s="376"/>
      <c r="FQL323" s="376"/>
      <c r="FQM323" s="376"/>
      <c r="FQN323" s="376"/>
      <c r="FQO323" s="376"/>
      <c r="FQP323" s="376"/>
      <c r="FQQ323" s="376"/>
      <c r="FQR323" s="376"/>
      <c r="FQS323" s="376"/>
      <c r="FQT323" s="376"/>
      <c r="FQU323" s="376"/>
      <c r="FQV323" s="376"/>
      <c r="FQW323" s="377"/>
      <c r="FQX323" s="377"/>
      <c r="FQY323" s="377"/>
      <c r="FQZ323" s="377"/>
      <c r="FRA323" s="377"/>
      <c r="FRB323" s="376"/>
      <c r="FRC323" s="376"/>
      <c r="FRD323" s="377"/>
      <c r="FRE323" s="377"/>
      <c r="FRF323" s="376"/>
      <c r="FRG323" s="376"/>
      <c r="FRH323" s="377"/>
      <c r="FRI323" s="377"/>
      <c r="FRJ323" s="376"/>
      <c r="FRK323" s="376"/>
      <c r="FRL323" s="376"/>
      <c r="FRM323" s="376"/>
      <c r="FRN323" s="376"/>
      <c r="FRO323" s="376"/>
      <c r="FRP323" s="376"/>
      <c r="FRQ323" s="377"/>
      <c r="FRR323" s="377"/>
      <c r="FRS323" s="376"/>
      <c r="FRT323" s="376"/>
      <c r="FRU323" s="377"/>
      <c r="FRV323" s="377"/>
      <c r="FRW323" s="376"/>
      <c r="FRX323" s="376"/>
      <c r="FRY323" s="376"/>
      <c r="FRZ323" s="376"/>
      <c r="FSA323" s="376"/>
      <c r="FSB323" s="370"/>
      <c r="FSC323" s="396"/>
      <c r="FSD323" s="376"/>
      <c r="FSE323" s="376"/>
      <c r="FSF323" s="376"/>
      <c r="FSG323" s="376"/>
      <c r="FSH323" s="376"/>
      <c r="FSI323" s="376"/>
      <c r="FSJ323" s="376"/>
      <c r="FSK323" s="375"/>
      <c r="FSL323" s="375"/>
      <c r="FSM323" s="375"/>
      <c r="FSN323" s="375"/>
      <c r="FSO323" s="375"/>
      <c r="FSP323" s="375"/>
      <c r="FSQ323" s="375"/>
      <c r="FSR323" s="375"/>
      <c r="FSS323" s="375"/>
      <c r="FST323" s="375"/>
      <c r="FSU323" s="375"/>
      <c r="FSV323" s="375"/>
      <c r="FSW323" s="375"/>
      <c r="FSX323" s="375"/>
      <c r="FSY323" s="375"/>
      <c r="FSZ323" s="375"/>
      <c r="FTA323" s="375"/>
      <c r="FTB323" s="375"/>
      <c r="FTC323" s="375"/>
      <c r="FTD323" s="375"/>
      <c r="FTE323" s="375"/>
      <c r="FTF323" s="375"/>
      <c r="FTG323" s="375"/>
      <c r="FTH323" s="375"/>
      <c r="FTI323" s="375"/>
      <c r="FTJ323" s="375"/>
      <c r="FTK323" s="375"/>
      <c r="FTL323" s="375"/>
      <c r="FTM323" s="375"/>
      <c r="FTN323" s="375"/>
      <c r="FTO323" s="375"/>
      <c r="FTP323" s="375"/>
      <c r="FTQ323" s="375"/>
      <c r="FTR323" s="375"/>
      <c r="FTS323" s="375"/>
      <c r="FTT323" s="375"/>
      <c r="FTU323" s="375"/>
      <c r="FTV323" s="375"/>
      <c r="FTW323" s="375"/>
      <c r="FTX323" s="375"/>
      <c r="FTY323" s="375"/>
      <c r="FTZ323" s="375"/>
      <c r="FUA323" s="375"/>
      <c r="FUB323" s="375"/>
      <c r="FUC323" s="376"/>
      <c r="FUD323" s="376"/>
      <c r="FUE323" s="376"/>
      <c r="FUF323" s="376"/>
      <c r="FUG323" s="376"/>
      <c r="FUH323" s="376"/>
      <c r="FUI323" s="376"/>
      <c r="FUJ323" s="376"/>
      <c r="FUK323" s="376"/>
      <c r="FUL323" s="376"/>
      <c r="FUM323" s="376"/>
      <c r="FUN323" s="376"/>
      <c r="FUO323" s="376"/>
      <c r="FUP323" s="376"/>
      <c r="FUQ323" s="376"/>
      <c r="FUR323" s="376"/>
      <c r="FUS323" s="376"/>
      <c r="FUT323" s="376"/>
      <c r="FUU323" s="376"/>
      <c r="FUV323" s="376"/>
      <c r="FUW323" s="376"/>
      <c r="FUX323" s="376"/>
      <c r="FUY323" s="376"/>
      <c r="FUZ323" s="376"/>
      <c r="FVA323" s="377"/>
      <c r="FVB323" s="377"/>
      <c r="FVC323" s="377"/>
      <c r="FVD323" s="377"/>
      <c r="FVE323" s="377"/>
      <c r="FVF323" s="376"/>
      <c r="FVG323" s="376"/>
      <c r="FVH323" s="377"/>
      <c r="FVI323" s="377"/>
      <c r="FVJ323" s="376"/>
      <c r="FVK323" s="376"/>
      <c r="FVL323" s="377"/>
      <c r="FVM323" s="377"/>
      <c r="FVN323" s="376"/>
      <c r="FVO323" s="376"/>
      <c r="FVP323" s="376"/>
      <c r="FVQ323" s="376"/>
      <c r="FVR323" s="376"/>
      <c r="FVS323" s="376"/>
      <c r="FVT323" s="376"/>
      <c r="FVU323" s="377"/>
      <c r="FVV323" s="377"/>
      <c r="FVW323" s="376"/>
      <c r="FVX323" s="376"/>
      <c r="FVY323" s="377"/>
      <c r="FVZ323" s="377"/>
      <c r="FWA323" s="376"/>
      <c r="FWB323" s="376"/>
      <c r="FWC323" s="376"/>
      <c r="FWD323" s="376"/>
      <c r="FWE323" s="376"/>
      <c r="FWF323" s="370"/>
      <c r="FWG323" s="396"/>
      <c r="FWH323" s="376"/>
      <c r="FWI323" s="376"/>
      <c r="FWJ323" s="376"/>
      <c r="FWK323" s="376"/>
      <c r="FWL323" s="376"/>
      <c r="FWM323" s="376"/>
      <c r="FWN323" s="376"/>
      <c r="FWO323" s="375"/>
      <c r="FWP323" s="375"/>
      <c r="FWQ323" s="375"/>
      <c r="FWR323" s="375"/>
      <c r="FWS323" s="375"/>
      <c r="FWT323" s="375"/>
      <c r="FWU323" s="375"/>
      <c r="FWV323" s="375"/>
      <c r="FWW323" s="375"/>
      <c r="FWX323" s="375"/>
      <c r="FWY323" s="375"/>
      <c r="FWZ323" s="375"/>
      <c r="FXA323" s="375"/>
      <c r="FXB323" s="375"/>
      <c r="FXC323" s="375"/>
      <c r="FXD323" s="375"/>
      <c r="FXE323" s="375"/>
      <c r="FXF323" s="375"/>
      <c r="FXG323" s="375"/>
      <c r="FXH323" s="375"/>
      <c r="FXI323" s="375"/>
      <c r="FXJ323" s="375"/>
      <c r="FXK323" s="375"/>
      <c r="FXL323" s="375"/>
      <c r="FXM323" s="375"/>
      <c r="FXN323" s="375"/>
      <c r="FXO323" s="375"/>
      <c r="FXP323" s="375"/>
      <c r="FXQ323" s="375"/>
      <c r="FXR323" s="375"/>
      <c r="FXS323" s="375"/>
      <c r="FXT323" s="375"/>
      <c r="FXU323" s="375"/>
      <c r="FXV323" s="375"/>
      <c r="FXW323" s="375"/>
      <c r="FXX323" s="375"/>
      <c r="FXY323" s="375"/>
      <c r="FXZ323" s="375"/>
      <c r="FYA323" s="375"/>
      <c r="FYB323" s="375"/>
      <c r="FYC323" s="375"/>
      <c r="FYD323" s="375"/>
      <c r="FYE323" s="375"/>
      <c r="FYF323" s="375"/>
      <c r="FYG323" s="376"/>
      <c r="FYH323" s="376"/>
      <c r="FYI323" s="376"/>
      <c r="FYJ323" s="376"/>
      <c r="FYK323" s="376"/>
      <c r="FYL323" s="376"/>
      <c r="FYM323" s="376"/>
      <c r="FYN323" s="376"/>
      <c r="FYO323" s="376"/>
      <c r="FYP323" s="376"/>
      <c r="FYQ323" s="376"/>
      <c r="FYR323" s="376"/>
      <c r="FYS323" s="376"/>
      <c r="FYT323" s="376"/>
      <c r="FYU323" s="376"/>
      <c r="FYV323" s="376"/>
      <c r="FYW323" s="376"/>
      <c r="FYX323" s="376"/>
      <c r="FYY323" s="376"/>
      <c r="FYZ323" s="376"/>
      <c r="FZA323" s="376"/>
      <c r="FZB323" s="376"/>
      <c r="FZC323" s="376"/>
      <c r="FZD323" s="376"/>
      <c r="FZE323" s="377"/>
      <c r="FZF323" s="377"/>
      <c r="FZG323" s="377"/>
      <c r="FZH323" s="377"/>
      <c r="FZI323" s="377"/>
      <c r="FZJ323" s="376"/>
      <c r="FZK323" s="376"/>
      <c r="FZL323" s="377"/>
      <c r="FZM323" s="377"/>
      <c r="FZN323" s="376"/>
      <c r="FZO323" s="376"/>
      <c r="FZP323" s="377"/>
      <c r="FZQ323" s="377"/>
      <c r="FZR323" s="376"/>
      <c r="FZS323" s="376"/>
      <c r="FZT323" s="376"/>
      <c r="FZU323" s="376"/>
      <c r="FZV323" s="376"/>
      <c r="FZW323" s="376"/>
      <c r="FZX323" s="376"/>
      <c r="FZY323" s="377"/>
      <c r="FZZ323" s="377"/>
      <c r="GAA323" s="376"/>
      <c r="GAB323" s="376"/>
      <c r="GAC323" s="377"/>
      <c r="GAD323" s="377"/>
      <c r="GAE323" s="376"/>
      <c r="GAF323" s="376"/>
      <c r="GAG323" s="376"/>
      <c r="GAH323" s="376"/>
      <c r="GAI323" s="376"/>
      <c r="GAJ323" s="370"/>
      <c r="GAK323" s="396"/>
      <c r="GAL323" s="376"/>
      <c r="GAM323" s="376"/>
      <c r="GAN323" s="376"/>
      <c r="GAO323" s="376"/>
      <c r="GAP323" s="376"/>
      <c r="GAQ323" s="376"/>
      <c r="GAR323" s="376"/>
      <c r="GAS323" s="375"/>
      <c r="GAT323" s="375"/>
      <c r="GAU323" s="375"/>
      <c r="GAV323" s="375"/>
      <c r="GAW323" s="375"/>
      <c r="GAX323" s="375"/>
      <c r="GAY323" s="375"/>
      <c r="GAZ323" s="375"/>
      <c r="GBA323" s="375"/>
      <c r="GBB323" s="375"/>
      <c r="GBC323" s="375"/>
      <c r="GBD323" s="375"/>
      <c r="GBE323" s="375"/>
      <c r="GBF323" s="375"/>
      <c r="GBG323" s="375"/>
      <c r="GBH323" s="375"/>
      <c r="GBI323" s="375"/>
      <c r="GBJ323" s="375"/>
      <c r="GBK323" s="375"/>
      <c r="GBL323" s="375"/>
      <c r="GBM323" s="375"/>
      <c r="GBN323" s="375"/>
      <c r="GBO323" s="375"/>
      <c r="GBP323" s="375"/>
      <c r="GBQ323" s="375"/>
      <c r="GBR323" s="375"/>
      <c r="GBS323" s="375"/>
      <c r="GBT323" s="375"/>
      <c r="GBU323" s="375"/>
      <c r="GBV323" s="375"/>
      <c r="GBW323" s="375"/>
      <c r="GBX323" s="375"/>
      <c r="GBY323" s="375"/>
      <c r="GBZ323" s="375"/>
      <c r="GCA323" s="375"/>
      <c r="GCB323" s="375"/>
      <c r="GCC323" s="375"/>
      <c r="GCD323" s="375"/>
      <c r="GCE323" s="375"/>
      <c r="GCF323" s="375"/>
      <c r="GCG323" s="375"/>
      <c r="GCH323" s="375"/>
      <c r="GCI323" s="375"/>
      <c r="GCJ323" s="375"/>
      <c r="GCK323" s="376"/>
      <c r="GCL323" s="376"/>
      <c r="GCM323" s="376"/>
      <c r="GCN323" s="376"/>
      <c r="GCO323" s="376"/>
      <c r="GCP323" s="376"/>
      <c r="GCQ323" s="376"/>
      <c r="GCR323" s="376"/>
      <c r="GCS323" s="376"/>
      <c r="GCT323" s="376"/>
      <c r="GCU323" s="376"/>
      <c r="GCV323" s="376"/>
      <c r="GCW323" s="376"/>
      <c r="GCX323" s="376"/>
      <c r="GCY323" s="376"/>
      <c r="GCZ323" s="376"/>
      <c r="GDA323" s="376"/>
      <c r="GDB323" s="376"/>
      <c r="GDC323" s="376"/>
      <c r="GDD323" s="376"/>
      <c r="GDE323" s="376"/>
      <c r="GDF323" s="376"/>
      <c r="GDG323" s="376"/>
      <c r="GDH323" s="376"/>
      <c r="GDI323" s="377"/>
      <c r="GDJ323" s="377"/>
      <c r="GDK323" s="377"/>
      <c r="GDL323" s="377"/>
      <c r="GDM323" s="377"/>
      <c r="GDN323" s="376"/>
      <c r="GDO323" s="376"/>
      <c r="GDP323" s="377"/>
      <c r="GDQ323" s="377"/>
      <c r="GDR323" s="376"/>
      <c r="GDS323" s="376"/>
      <c r="GDT323" s="377"/>
      <c r="GDU323" s="377"/>
      <c r="GDV323" s="376"/>
      <c r="GDW323" s="376"/>
      <c r="GDX323" s="376"/>
      <c r="GDY323" s="376"/>
      <c r="GDZ323" s="376"/>
      <c r="GEA323" s="376"/>
      <c r="GEB323" s="376"/>
      <c r="GEC323" s="377"/>
      <c r="GED323" s="377"/>
      <c r="GEE323" s="376"/>
      <c r="GEF323" s="376"/>
      <c r="GEG323" s="377"/>
      <c r="GEH323" s="377"/>
      <c r="GEI323" s="376"/>
      <c r="GEJ323" s="376"/>
      <c r="GEK323" s="376"/>
      <c r="GEL323" s="376"/>
      <c r="GEM323" s="376"/>
      <c r="GEN323" s="370"/>
      <c r="GEO323" s="396"/>
      <c r="GEP323" s="376"/>
      <c r="GEQ323" s="376"/>
      <c r="GER323" s="376"/>
      <c r="GES323" s="376"/>
      <c r="GET323" s="376"/>
      <c r="GEU323" s="376"/>
      <c r="GEV323" s="376"/>
      <c r="GEW323" s="375"/>
      <c r="GEX323" s="375"/>
      <c r="GEY323" s="375"/>
      <c r="GEZ323" s="375"/>
      <c r="GFA323" s="375"/>
      <c r="GFB323" s="375"/>
      <c r="GFC323" s="375"/>
      <c r="GFD323" s="375"/>
      <c r="GFE323" s="375"/>
      <c r="GFF323" s="375"/>
      <c r="GFG323" s="375"/>
      <c r="GFH323" s="375"/>
      <c r="GFI323" s="375"/>
      <c r="GFJ323" s="375"/>
      <c r="GFK323" s="375"/>
      <c r="GFL323" s="375"/>
      <c r="GFM323" s="375"/>
      <c r="GFN323" s="375"/>
      <c r="GFO323" s="375"/>
      <c r="GFP323" s="375"/>
      <c r="GFQ323" s="375"/>
      <c r="GFR323" s="375"/>
      <c r="GFS323" s="375"/>
      <c r="GFT323" s="375"/>
      <c r="GFU323" s="375"/>
      <c r="GFV323" s="375"/>
      <c r="GFW323" s="375"/>
      <c r="GFX323" s="375"/>
      <c r="GFY323" s="375"/>
      <c r="GFZ323" s="375"/>
      <c r="GGA323" s="375"/>
      <c r="GGB323" s="375"/>
      <c r="GGC323" s="375"/>
      <c r="GGD323" s="375"/>
      <c r="GGE323" s="375"/>
      <c r="GGF323" s="375"/>
      <c r="GGG323" s="375"/>
      <c r="GGH323" s="375"/>
      <c r="GGI323" s="375"/>
      <c r="GGJ323" s="375"/>
      <c r="GGK323" s="375"/>
      <c r="GGL323" s="375"/>
      <c r="GGM323" s="375"/>
      <c r="GGN323" s="375"/>
      <c r="GGO323" s="376"/>
      <c r="GGP323" s="376"/>
      <c r="GGQ323" s="376"/>
      <c r="GGR323" s="376"/>
      <c r="GGS323" s="376"/>
      <c r="GGT323" s="376"/>
      <c r="GGU323" s="376"/>
      <c r="GGV323" s="376"/>
      <c r="GGW323" s="376"/>
      <c r="GGX323" s="376"/>
      <c r="GGY323" s="376"/>
      <c r="GGZ323" s="376"/>
      <c r="GHA323" s="376"/>
      <c r="GHB323" s="376"/>
      <c r="GHC323" s="376"/>
      <c r="GHD323" s="376"/>
      <c r="GHE323" s="376"/>
      <c r="GHF323" s="376"/>
      <c r="GHG323" s="376"/>
      <c r="GHH323" s="376"/>
      <c r="GHI323" s="376"/>
      <c r="GHJ323" s="376"/>
      <c r="GHK323" s="376"/>
      <c r="GHL323" s="376"/>
      <c r="GHM323" s="377"/>
      <c r="GHN323" s="377"/>
      <c r="GHO323" s="377"/>
      <c r="GHP323" s="377"/>
      <c r="GHQ323" s="377"/>
      <c r="GHR323" s="376"/>
      <c r="GHS323" s="376"/>
      <c r="GHT323" s="377"/>
      <c r="GHU323" s="377"/>
      <c r="GHV323" s="376"/>
      <c r="GHW323" s="376"/>
      <c r="GHX323" s="377"/>
      <c r="GHY323" s="377"/>
      <c r="GHZ323" s="376"/>
      <c r="GIA323" s="376"/>
      <c r="GIB323" s="376"/>
      <c r="GIC323" s="376"/>
      <c r="GID323" s="376"/>
      <c r="GIE323" s="376"/>
      <c r="GIF323" s="376"/>
      <c r="GIG323" s="377"/>
      <c r="GIH323" s="377"/>
      <c r="GII323" s="376"/>
      <c r="GIJ323" s="376"/>
      <c r="GIK323" s="377"/>
      <c r="GIL323" s="377"/>
      <c r="GIM323" s="376"/>
      <c r="GIN323" s="376"/>
      <c r="GIO323" s="376"/>
      <c r="GIP323" s="376"/>
      <c r="GIQ323" s="376"/>
      <c r="GIR323" s="370"/>
      <c r="GIS323" s="396"/>
      <c r="GIT323" s="376"/>
      <c r="GIU323" s="376"/>
      <c r="GIV323" s="376"/>
      <c r="GIW323" s="376"/>
      <c r="GIX323" s="376"/>
      <c r="GIY323" s="376"/>
      <c r="GIZ323" s="376"/>
      <c r="GJA323" s="375"/>
      <c r="GJB323" s="375"/>
      <c r="GJC323" s="375"/>
      <c r="GJD323" s="375"/>
      <c r="GJE323" s="375"/>
      <c r="GJF323" s="375"/>
      <c r="GJG323" s="375"/>
      <c r="GJH323" s="375"/>
      <c r="GJI323" s="375"/>
      <c r="GJJ323" s="375"/>
      <c r="GJK323" s="375"/>
      <c r="GJL323" s="375"/>
      <c r="GJM323" s="375"/>
      <c r="GJN323" s="375"/>
      <c r="GJO323" s="375"/>
      <c r="GJP323" s="375"/>
      <c r="GJQ323" s="375"/>
      <c r="GJR323" s="375"/>
      <c r="GJS323" s="375"/>
      <c r="GJT323" s="375"/>
      <c r="GJU323" s="375"/>
      <c r="GJV323" s="375"/>
      <c r="GJW323" s="375"/>
      <c r="GJX323" s="375"/>
      <c r="GJY323" s="375"/>
      <c r="GJZ323" s="375"/>
      <c r="GKA323" s="375"/>
      <c r="GKB323" s="375"/>
      <c r="GKC323" s="375"/>
      <c r="GKD323" s="375"/>
      <c r="GKE323" s="375"/>
      <c r="GKF323" s="375"/>
      <c r="GKG323" s="375"/>
      <c r="GKH323" s="375"/>
      <c r="GKI323" s="375"/>
      <c r="GKJ323" s="375"/>
      <c r="GKK323" s="375"/>
      <c r="GKL323" s="375"/>
      <c r="GKM323" s="375"/>
      <c r="GKN323" s="375"/>
      <c r="GKO323" s="375"/>
      <c r="GKP323" s="375"/>
      <c r="GKQ323" s="375"/>
      <c r="GKR323" s="375"/>
      <c r="GKS323" s="376"/>
      <c r="GKT323" s="376"/>
      <c r="GKU323" s="376"/>
      <c r="GKV323" s="376"/>
      <c r="GKW323" s="376"/>
      <c r="GKX323" s="376"/>
      <c r="GKY323" s="376"/>
      <c r="GKZ323" s="376"/>
      <c r="GLA323" s="376"/>
      <c r="GLB323" s="376"/>
      <c r="GLC323" s="376"/>
      <c r="GLD323" s="376"/>
      <c r="GLE323" s="376"/>
      <c r="GLF323" s="376"/>
      <c r="GLG323" s="376"/>
      <c r="GLH323" s="376"/>
      <c r="GLI323" s="376"/>
      <c r="GLJ323" s="376"/>
      <c r="GLK323" s="376"/>
      <c r="GLL323" s="376"/>
      <c r="GLM323" s="376"/>
      <c r="GLN323" s="376"/>
      <c r="GLO323" s="376"/>
      <c r="GLP323" s="376"/>
      <c r="GLQ323" s="377"/>
      <c r="GLR323" s="377"/>
      <c r="GLS323" s="377"/>
      <c r="GLT323" s="377"/>
      <c r="GLU323" s="377"/>
      <c r="GLV323" s="376"/>
      <c r="GLW323" s="376"/>
      <c r="GLX323" s="377"/>
      <c r="GLY323" s="377"/>
      <c r="GLZ323" s="376"/>
      <c r="GMA323" s="376"/>
      <c r="GMB323" s="377"/>
      <c r="GMC323" s="377"/>
      <c r="GMD323" s="376"/>
      <c r="GME323" s="376"/>
      <c r="GMF323" s="376"/>
      <c r="GMG323" s="376"/>
      <c r="GMH323" s="376"/>
      <c r="GMI323" s="376"/>
      <c r="GMJ323" s="376"/>
      <c r="GMK323" s="377"/>
      <c r="GML323" s="377"/>
      <c r="GMM323" s="376"/>
      <c r="GMN323" s="376"/>
      <c r="GMO323" s="377"/>
      <c r="GMP323" s="377"/>
      <c r="GMQ323" s="376"/>
      <c r="GMR323" s="376"/>
      <c r="GMS323" s="376"/>
      <c r="GMT323" s="376"/>
      <c r="GMU323" s="376"/>
      <c r="GMV323" s="370"/>
      <c r="GMW323" s="396"/>
      <c r="GMX323" s="376"/>
      <c r="GMY323" s="376"/>
      <c r="GMZ323" s="376"/>
      <c r="GNA323" s="376"/>
      <c r="GNB323" s="376"/>
      <c r="GNC323" s="376"/>
      <c r="GND323" s="376"/>
      <c r="GNE323" s="375"/>
      <c r="GNF323" s="375"/>
      <c r="GNG323" s="375"/>
      <c r="GNH323" s="375"/>
      <c r="GNI323" s="375"/>
      <c r="GNJ323" s="375"/>
      <c r="GNK323" s="375"/>
      <c r="GNL323" s="375"/>
      <c r="GNM323" s="375"/>
      <c r="GNN323" s="375"/>
      <c r="GNO323" s="375"/>
      <c r="GNP323" s="375"/>
      <c r="GNQ323" s="375"/>
      <c r="GNR323" s="375"/>
      <c r="GNS323" s="375"/>
      <c r="GNT323" s="375"/>
      <c r="GNU323" s="375"/>
      <c r="GNV323" s="375"/>
      <c r="GNW323" s="375"/>
      <c r="GNX323" s="375"/>
      <c r="GNY323" s="375"/>
      <c r="GNZ323" s="375"/>
      <c r="GOA323" s="375"/>
      <c r="GOB323" s="375"/>
      <c r="GOC323" s="375"/>
      <c r="GOD323" s="375"/>
      <c r="GOE323" s="375"/>
      <c r="GOF323" s="375"/>
      <c r="GOG323" s="375"/>
      <c r="GOH323" s="375"/>
      <c r="GOI323" s="375"/>
      <c r="GOJ323" s="375"/>
      <c r="GOK323" s="375"/>
      <c r="GOL323" s="375"/>
      <c r="GOM323" s="375"/>
      <c r="GON323" s="375"/>
      <c r="GOO323" s="375"/>
      <c r="GOP323" s="375"/>
      <c r="GOQ323" s="375"/>
      <c r="GOR323" s="375"/>
      <c r="GOS323" s="375"/>
      <c r="GOT323" s="375"/>
      <c r="GOU323" s="375"/>
      <c r="GOV323" s="375"/>
      <c r="GOW323" s="376"/>
      <c r="GOX323" s="376"/>
      <c r="GOY323" s="376"/>
      <c r="GOZ323" s="376"/>
      <c r="GPA323" s="376"/>
      <c r="GPB323" s="376"/>
      <c r="GPC323" s="376"/>
      <c r="GPD323" s="376"/>
      <c r="GPE323" s="376"/>
      <c r="GPF323" s="376"/>
      <c r="GPG323" s="376"/>
      <c r="GPH323" s="376"/>
      <c r="GPI323" s="376"/>
      <c r="GPJ323" s="376"/>
      <c r="GPK323" s="376"/>
      <c r="GPL323" s="376"/>
      <c r="GPM323" s="376"/>
      <c r="GPN323" s="376"/>
      <c r="GPO323" s="376"/>
      <c r="GPP323" s="376"/>
      <c r="GPQ323" s="376"/>
      <c r="GPR323" s="376"/>
      <c r="GPS323" s="376"/>
      <c r="GPT323" s="376"/>
      <c r="GPU323" s="377"/>
      <c r="GPV323" s="377"/>
      <c r="GPW323" s="377"/>
      <c r="GPX323" s="377"/>
      <c r="GPY323" s="377"/>
      <c r="GPZ323" s="376"/>
      <c r="GQA323" s="376"/>
      <c r="GQB323" s="377"/>
      <c r="GQC323" s="377"/>
      <c r="GQD323" s="376"/>
      <c r="GQE323" s="376"/>
      <c r="GQF323" s="377"/>
      <c r="GQG323" s="377"/>
      <c r="GQH323" s="376"/>
      <c r="GQI323" s="376"/>
      <c r="GQJ323" s="376"/>
      <c r="GQK323" s="376"/>
      <c r="GQL323" s="376"/>
      <c r="GQM323" s="376"/>
      <c r="GQN323" s="376"/>
      <c r="GQO323" s="377"/>
      <c r="GQP323" s="377"/>
      <c r="GQQ323" s="376"/>
      <c r="GQR323" s="376"/>
      <c r="GQS323" s="377"/>
      <c r="GQT323" s="377"/>
      <c r="GQU323" s="376"/>
      <c r="GQV323" s="376"/>
      <c r="GQW323" s="376"/>
      <c r="GQX323" s="376"/>
      <c r="GQY323" s="376"/>
      <c r="GQZ323" s="370"/>
      <c r="GRA323" s="396"/>
      <c r="GRB323" s="376"/>
      <c r="GRC323" s="376"/>
      <c r="GRD323" s="376"/>
      <c r="GRE323" s="376"/>
      <c r="GRF323" s="376"/>
      <c r="GRG323" s="376"/>
      <c r="GRH323" s="376"/>
      <c r="GRI323" s="375"/>
      <c r="GRJ323" s="375"/>
      <c r="GRK323" s="375"/>
      <c r="GRL323" s="375"/>
      <c r="GRM323" s="375"/>
      <c r="GRN323" s="375"/>
      <c r="GRO323" s="375"/>
      <c r="GRP323" s="375"/>
      <c r="GRQ323" s="375"/>
      <c r="GRR323" s="375"/>
      <c r="GRS323" s="375"/>
      <c r="GRT323" s="375"/>
      <c r="GRU323" s="375"/>
      <c r="GRV323" s="375"/>
      <c r="GRW323" s="375"/>
      <c r="GRX323" s="375"/>
      <c r="GRY323" s="375"/>
      <c r="GRZ323" s="375"/>
      <c r="GSA323" s="375"/>
      <c r="GSB323" s="375"/>
      <c r="GSC323" s="375"/>
      <c r="GSD323" s="375"/>
      <c r="GSE323" s="375"/>
      <c r="GSF323" s="375"/>
      <c r="GSG323" s="375"/>
      <c r="GSH323" s="375"/>
      <c r="GSI323" s="375"/>
      <c r="GSJ323" s="375"/>
      <c r="GSK323" s="375"/>
      <c r="GSL323" s="375"/>
      <c r="GSM323" s="375"/>
      <c r="GSN323" s="375"/>
      <c r="GSO323" s="375"/>
      <c r="GSP323" s="375"/>
      <c r="GSQ323" s="375"/>
      <c r="GSR323" s="375"/>
      <c r="GSS323" s="375"/>
      <c r="GST323" s="375"/>
      <c r="GSU323" s="375"/>
      <c r="GSV323" s="375"/>
      <c r="GSW323" s="375"/>
      <c r="GSX323" s="375"/>
      <c r="GSY323" s="375"/>
      <c r="GSZ323" s="375"/>
      <c r="GTA323" s="376"/>
      <c r="GTB323" s="376"/>
      <c r="GTC323" s="376"/>
      <c r="GTD323" s="376"/>
      <c r="GTE323" s="376"/>
      <c r="GTF323" s="376"/>
      <c r="GTG323" s="376"/>
      <c r="GTH323" s="376"/>
      <c r="GTI323" s="376"/>
      <c r="GTJ323" s="376"/>
      <c r="GTK323" s="376"/>
      <c r="GTL323" s="376"/>
      <c r="GTM323" s="376"/>
      <c r="GTN323" s="376"/>
      <c r="GTO323" s="376"/>
      <c r="GTP323" s="376"/>
      <c r="GTQ323" s="376"/>
      <c r="GTR323" s="376"/>
      <c r="GTS323" s="376"/>
      <c r="GTT323" s="376"/>
      <c r="GTU323" s="376"/>
      <c r="GTV323" s="376"/>
      <c r="GTW323" s="376"/>
      <c r="GTX323" s="376"/>
      <c r="GTY323" s="377"/>
      <c r="GTZ323" s="377"/>
      <c r="GUA323" s="377"/>
      <c r="GUB323" s="377"/>
      <c r="GUC323" s="377"/>
      <c r="GUD323" s="376"/>
      <c r="GUE323" s="376"/>
      <c r="GUF323" s="377"/>
      <c r="GUG323" s="377"/>
      <c r="GUH323" s="376"/>
      <c r="GUI323" s="376"/>
      <c r="GUJ323" s="377"/>
      <c r="GUK323" s="377"/>
      <c r="GUL323" s="376"/>
      <c r="GUM323" s="376"/>
      <c r="GUN323" s="376"/>
      <c r="GUO323" s="376"/>
      <c r="GUP323" s="376"/>
      <c r="GUQ323" s="376"/>
      <c r="GUR323" s="376"/>
      <c r="GUS323" s="377"/>
      <c r="GUT323" s="377"/>
      <c r="GUU323" s="376"/>
      <c r="GUV323" s="376"/>
      <c r="GUW323" s="377"/>
      <c r="GUX323" s="377"/>
      <c r="GUY323" s="376"/>
      <c r="GUZ323" s="376"/>
      <c r="GVA323" s="376"/>
      <c r="GVB323" s="376"/>
      <c r="GVC323" s="376"/>
      <c r="GVD323" s="370"/>
      <c r="GVE323" s="396"/>
      <c r="GVF323" s="376"/>
      <c r="GVG323" s="376"/>
      <c r="GVH323" s="376"/>
      <c r="GVI323" s="376"/>
      <c r="GVJ323" s="376"/>
      <c r="GVK323" s="376"/>
      <c r="GVL323" s="376"/>
      <c r="GVM323" s="375"/>
      <c r="GVN323" s="375"/>
      <c r="GVO323" s="375"/>
      <c r="GVP323" s="375"/>
      <c r="GVQ323" s="375"/>
      <c r="GVR323" s="375"/>
      <c r="GVS323" s="375"/>
      <c r="GVT323" s="375"/>
      <c r="GVU323" s="375"/>
      <c r="GVV323" s="375"/>
      <c r="GVW323" s="375"/>
      <c r="GVX323" s="375"/>
      <c r="GVY323" s="375"/>
      <c r="GVZ323" s="375"/>
      <c r="GWA323" s="375"/>
      <c r="GWB323" s="375"/>
      <c r="GWC323" s="375"/>
      <c r="GWD323" s="375"/>
      <c r="GWE323" s="375"/>
      <c r="GWF323" s="375"/>
      <c r="GWG323" s="375"/>
      <c r="GWH323" s="375"/>
      <c r="GWI323" s="375"/>
      <c r="GWJ323" s="375"/>
      <c r="GWK323" s="375"/>
      <c r="GWL323" s="375"/>
      <c r="GWM323" s="375"/>
      <c r="GWN323" s="375"/>
      <c r="GWO323" s="375"/>
      <c r="GWP323" s="375"/>
      <c r="GWQ323" s="375"/>
      <c r="GWR323" s="375"/>
      <c r="GWS323" s="375"/>
      <c r="GWT323" s="375"/>
      <c r="GWU323" s="375"/>
      <c r="GWV323" s="375"/>
      <c r="GWW323" s="375"/>
      <c r="GWX323" s="375"/>
      <c r="GWY323" s="375"/>
      <c r="GWZ323" s="375"/>
      <c r="GXA323" s="375"/>
      <c r="GXB323" s="375"/>
      <c r="GXC323" s="375"/>
      <c r="GXD323" s="375"/>
      <c r="GXE323" s="376"/>
      <c r="GXF323" s="376"/>
      <c r="GXG323" s="376"/>
      <c r="GXH323" s="376"/>
      <c r="GXI323" s="376"/>
      <c r="GXJ323" s="376"/>
      <c r="GXK323" s="376"/>
      <c r="GXL323" s="376"/>
      <c r="GXM323" s="376"/>
      <c r="GXN323" s="376"/>
      <c r="GXO323" s="376"/>
      <c r="GXP323" s="376"/>
      <c r="GXQ323" s="376"/>
      <c r="GXR323" s="376"/>
      <c r="GXS323" s="376"/>
      <c r="GXT323" s="376"/>
      <c r="GXU323" s="376"/>
      <c r="GXV323" s="376"/>
      <c r="GXW323" s="376"/>
      <c r="GXX323" s="376"/>
      <c r="GXY323" s="376"/>
      <c r="GXZ323" s="376"/>
      <c r="GYA323" s="376"/>
      <c r="GYB323" s="376"/>
      <c r="GYC323" s="377"/>
      <c r="GYD323" s="377"/>
      <c r="GYE323" s="377"/>
      <c r="GYF323" s="377"/>
      <c r="GYG323" s="377"/>
      <c r="GYH323" s="376"/>
      <c r="GYI323" s="376"/>
      <c r="GYJ323" s="377"/>
      <c r="GYK323" s="377"/>
      <c r="GYL323" s="376"/>
      <c r="GYM323" s="376"/>
      <c r="GYN323" s="377"/>
      <c r="GYO323" s="377"/>
      <c r="GYP323" s="376"/>
      <c r="GYQ323" s="376"/>
      <c r="GYR323" s="376"/>
      <c r="GYS323" s="376"/>
      <c r="GYT323" s="376"/>
      <c r="GYU323" s="376"/>
      <c r="GYV323" s="376"/>
      <c r="GYW323" s="377"/>
      <c r="GYX323" s="377"/>
      <c r="GYY323" s="376"/>
      <c r="GYZ323" s="376"/>
      <c r="GZA323" s="377"/>
      <c r="GZB323" s="377"/>
      <c r="GZC323" s="376"/>
      <c r="GZD323" s="376"/>
      <c r="GZE323" s="376"/>
      <c r="GZF323" s="376"/>
      <c r="GZG323" s="376"/>
      <c r="GZH323" s="370"/>
      <c r="GZI323" s="396"/>
      <c r="GZJ323" s="376"/>
      <c r="GZK323" s="376"/>
      <c r="GZL323" s="376"/>
      <c r="GZM323" s="376"/>
      <c r="GZN323" s="376"/>
      <c r="GZO323" s="376"/>
      <c r="GZP323" s="376"/>
      <c r="GZQ323" s="375"/>
      <c r="GZR323" s="375"/>
      <c r="GZS323" s="375"/>
      <c r="GZT323" s="375"/>
      <c r="GZU323" s="375"/>
      <c r="GZV323" s="375"/>
      <c r="GZW323" s="375"/>
      <c r="GZX323" s="375"/>
      <c r="GZY323" s="375"/>
      <c r="GZZ323" s="375"/>
      <c r="HAA323" s="375"/>
      <c r="HAB323" s="375"/>
      <c r="HAC323" s="375"/>
      <c r="HAD323" s="375"/>
      <c r="HAE323" s="375"/>
      <c r="HAF323" s="375"/>
      <c r="HAG323" s="375"/>
      <c r="HAH323" s="375"/>
      <c r="HAI323" s="375"/>
      <c r="HAJ323" s="375"/>
      <c r="HAK323" s="375"/>
      <c r="HAL323" s="375"/>
      <c r="HAM323" s="375"/>
      <c r="HAN323" s="375"/>
      <c r="HAO323" s="375"/>
      <c r="HAP323" s="375"/>
      <c r="HAQ323" s="375"/>
      <c r="HAR323" s="375"/>
      <c r="HAS323" s="375"/>
      <c r="HAT323" s="375"/>
      <c r="HAU323" s="375"/>
      <c r="HAV323" s="375"/>
      <c r="HAW323" s="375"/>
      <c r="HAX323" s="375"/>
      <c r="HAY323" s="375"/>
      <c r="HAZ323" s="375"/>
      <c r="HBA323" s="375"/>
      <c r="HBB323" s="375"/>
      <c r="HBC323" s="375"/>
      <c r="HBD323" s="375"/>
      <c r="HBE323" s="375"/>
      <c r="HBF323" s="375"/>
      <c r="HBG323" s="375"/>
      <c r="HBH323" s="375"/>
      <c r="HBI323" s="376"/>
      <c r="HBJ323" s="376"/>
      <c r="HBK323" s="376"/>
      <c r="HBL323" s="376"/>
      <c r="HBM323" s="376"/>
      <c r="HBN323" s="376"/>
      <c r="HBO323" s="376"/>
      <c r="HBP323" s="376"/>
      <c r="HBQ323" s="376"/>
      <c r="HBR323" s="376"/>
      <c r="HBS323" s="376"/>
      <c r="HBT323" s="376"/>
      <c r="HBU323" s="376"/>
      <c r="HBV323" s="376"/>
      <c r="HBW323" s="376"/>
      <c r="HBX323" s="376"/>
      <c r="HBY323" s="376"/>
      <c r="HBZ323" s="376"/>
      <c r="HCA323" s="376"/>
      <c r="HCB323" s="376"/>
      <c r="HCC323" s="376"/>
      <c r="HCD323" s="376"/>
      <c r="HCE323" s="376"/>
      <c r="HCF323" s="376"/>
      <c r="HCG323" s="377"/>
      <c r="HCH323" s="377"/>
      <c r="HCI323" s="377"/>
      <c r="HCJ323" s="377"/>
      <c r="HCK323" s="377"/>
      <c r="HCL323" s="376"/>
      <c r="HCM323" s="376"/>
      <c r="HCN323" s="377"/>
      <c r="HCO323" s="377"/>
      <c r="HCP323" s="376"/>
      <c r="HCQ323" s="376"/>
      <c r="HCR323" s="377"/>
      <c r="HCS323" s="377"/>
      <c r="HCT323" s="376"/>
      <c r="HCU323" s="376"/>
      <c r="HCV323" s="376"/>
      <c r="HCW323" s="376"/>
      <c r="HCX323" s="376"/>
      <c r="HCY323" s="376"/>
      <c r="HCZ323" s="376"/>
      <c r="HDA323" s="377"/>
      <c r="HDB323" s="377"/>
      <c r="HDC323" s="376"/>
      <c r="HDD323" s="376"/>
      <c r="HDE323" s="377"/>
      <c r="HDF323" s="377"/>
      <c r="HDG323" s="376"/>
      <c r="HDH323" s="376"/>
      <c r="HDI323" s="376"/>
      <c r="HDJ323" s="376"/>
      <c r="HDK323" s="376"/>
      <c r="HDL323" s="370"/>
      <c r="HDM323" s="396"/>
      <c r="HDN323" s="376"/>
      <c r="HDO323" s="376"/>
      <c r="HDP323" s="376"/>
      <c r="HDQ323" s="376"/>
      <c r="HDR323" s="376"/>
      <c r="HDS323" s="376"/>
      <c r="HDT323" s="376"/>
      <c r="HDU323" s="375"/>
      <c r="HDV323" s="375"/>
      <c r="HDW323" s="375"/>
      <c r="HDX323" s="375"/>
      <c r="HDY323" s="375"/>
      <c r="HDZ323" s="375"/>
      <c r="HEA323" s="375"/>
      <c r="HEB323" s="375"/>
      <c r="HEC323" s="375"/>
      <c r="HED323" s="375"/>
      <c r="HEE323" s="375"/>
      <c r="HEF323" s="375"/>
      <c r="HEG323" s="375"/>
      <c r="HEH323" s="375"/>
      <c r="HEI323" s="375"/>
      <c r="HEJ323" s="375"/>
      <c r="HEK323" s="375"/>
      <c r="HEL323" s="375"/>
      <c r="HEM323" s="375"/>
      <c r="HEN323" s="375"/>
      <c r="HEO323" s="375"/>
      <c r="HEP323" s="375"/>
      <c r="HEQ323" s="375"/>
      <c r="HER323" s="375"/>
      <c r="HES323" s="375"/>
      <c r="HET323" s="375"/>
      <c r="HEU323" s="375"/>
      <c r="HEV323" s="375"/>
      <c r="HEW323" s="375"/>
      <c r="HEX323" s="375"/>
      <c r="HEY323" s="375"/>
      <c r="HEZ323" s="375"/>
      <c r="HFA323" s="375"/>
      <c r="HFB323" s="375"/>
      <c r="HFC323" s="375"/>
      <c r="HFD323" s="375"/>
      <c r="HFE323" s="375"/>
      <c r="HFF323" s="375"/>
      <c r="HFG323" s="375"/>
      <c r="HFH323" s="375"/>
      <c r="HFI323" s="375"/>
      <c r="HFJ323" s="375"/>
      <c r="HFK323" s="375"/>
      <c r="HFL323" s="375"/>
      <c r="HFM323" s="376"/>
      <c r="HFN323" s="376"/>
      <c r="HFO323" s="376"/>
      <c r="HFP323" s="376"/>
      <c r="HFQ323" s="376"/>
      <c r="HFR323" s="376"/>
      <c r="HFS323" s="376"/>
      <c r="HFT323" s="376"/>
      <c r="HFU323" s="376"/>
      <c r="HFV323" s="376"/>
      <c r="HFW323" s="376"/>
      <c r="HFX323" s="376"/>
      <c r="HFY323" s="376"/>
      <c r="HFZ323" s="376"/>
      <c r="HGA323" s="376"/>
      <c r="HGB323" s="376"/>
      <c r="HGC323" s="376"/>
      <c r="HGD323" s="376"/>
      <c r="HGE323" s="376"/>
      <c r="HGF323" s="376"/>
      <c r="HGG323" s="376"/>
      <c r="HGH323" s="376"/>
      <c r="HGI323" s="376"/>
      <c r="HGJ323" s="376"/>
      <c r="HGK323" s="377"/>
      <c r="HGL323" s="377"/>
      <c r="HGM323" s="377"/>
      <c r="HGN323" s="377"/>
      <c r="HGO323" s="377"/>
      <c r="HGP323" s="376"/>
      <c r="HGQ323" s="376"/>
      <c r="HGR323" s="377"/>
      <c r="HGS323" s="377"/>
      <c r="HGT323" s="376"/>
      <c r="HGU323" s="376"/>
      <c r="HGV323" s="377"/>
      <c r="HGW323" s="377"/>
      <c r="HGX323" s="376"/>
      <c r="HGY323" s="376"/>
      <c r="HGZ323" s="376"/>
      <c r="HHA323" s="376"/>
      <c r="HHB323" s="376"/>
      <c r="HHC323" s="376"/>
      <c r="HHD323" s="376"/>
      <c r="HHE323" s="377"/>
      <c r="HHF323" s="377"/>
      <c r="HHG323" s="376"/>
      <c r="HHH323" s="376"/>
      <c r="HHI323" s="377"/>
      <c r="HHJ323" s="377"/>
      <c r="HHK323" s="376"/>
      <c r="HHL323" s="376"/>
      <c r="HHM323" s="376"/>
      <c r="HHN323" s="376"/>
      <c r="HHO323" s="376"/>
      <c r="HHP323" s="370"/>
      <c r="HHQ323" s="396"/>
      <c r="HHR323" s="376"/>
      <c r="HHS323" s="376"/>
      <c r="HHT323" s="376"/>
      <c r="HHU323" s="376"/>
      <c r="HHV323" s="376"/>
      <c r="HHW323" s="376"/>
      <c r="HHX323" s="376"/>
      <c r="HHY323" s="375"/>
      <c r="HHZ323" s="375"/>
      <c r="HIA323" s="375"/>
      <c r="HIB323" s="375"/>
      <c r="HIC323" s="375"/>
      <c r="HID323" s="375"/>
      <c r="HIE323" s="375"/>
      <c r="HIF323" s="375"/>
      <c r="HIG323" s="375"/>
      <c r="HIH323" s="375"/>
      <c r="HII323" s="375"/>
      <c r="HIJ323" s="375"/>
      <c r="HIK323" s="375"/>
      <c r="HIL323" s="375"/>
      <c r="HIM323" s="375"/>
      <c r="HIN323" s="375"/>
      <c r="HIO323" s="375"/>
      <c r="HIP323" s="375"/>
      <c r="HIQ323" s="375"/>
      <c r="HIR323" s="375"/>
      <c r="HIS323" s="375"/>
      <c r="HIT323" s="375"/>
      <c r="HIU323" s="375"/>
      <c r="HIV323" s="375"/>
      <c r="HIW323" s="375"/>
      <c r="HIX323" s="375"/>
      <c r="HIY323" s="375"/>
      <c r="HIZ323" s="375"/>
      <c r="HJA323" s="375"/>
      <c r="HJB323" s="375"/>
      <c r="HJC323" s="375"/>
      <c r="HJD323" s="375"/>
      <c r="HJE323" s="375"/>
      <c r="HJF323" s="375"/>
      <c r="HJG323" s="375"/>
      <c r="HJH323" s="375"/>
      <c r="HJI323" s="375"/>
      <c r="HJJ323" s="375"/>
      <c r="HJK323" s="375"/>
      <c r="HJL323" s="375"/>
      <c r="HJM323" s="375"/>
      <c r="HJN323" s="375"/>
      <c r="HJO323" s="375"/>
      <c r="HJP323" s="375"/>
      <c r="HJQ323" s="376"/>
      <c r="HJR323" s="376"/>
      <c r="HJS323" s="376"/>
      <c r="HJT323" s="376"/>
      <c r="HJU323" s="376"/>
      <c r="HJV323" s="376"/>
      <c r="HJW323" s="376"/>
      <c r="HJX323" s="376"/>
      <c r="HJY323" s="376"/>
      <c r="HJZ323" s="376"/>
      <c r="HKA323" s="376"/>
      <c r="HKB323" s="376"/>
      <c r="HKC323" s="376"/>
      <c r="HKD323" s="376"/>
      <c r="HKE323" s="376"/>
      <c r="HKF323" s="376"/>
      <c r="HKG323" s="376"/>
      <c r="HKH323" s="376"/>
      <c r="HKI323" s="376"/>
      <c r="HKJ323" s="376"/>
      <c r="HKK323" s="376"/>
      <c r="HKL323" s="376"/>
      <c r="HKM323" s="376"/>
      <c r="HKN323" s="376"/>
      <c r="HKO323" s="377"/>
      <c r="HKP323" s="377"/>
      <c r="HKQ323" s="377"/>
      <c r="HKR323" s="377"/>
      <c r="HKS323" s="377"/>
      <c r="HKT323" s="376"/>
      <c r="HKU323" s="376"/>
      <c r="HKV323" s="377"/>
      <c r="HKW323" s="377"/>
      <c r="HKX323" s="376"/>
      <c r="HKY323" s="376"/>
      <c r="HKZ323" s="377"/>
      <c r="HLA323" s="377"/>
      <c r="HLB323" s="376"/>
      <c r="HLC323" s="376"/>
      <c r="HLD323" s="376"/>
      <c r="HLE323" s="376"/>
      <c r="HLF323" s="376"/>
      <c r="HLG323" s="376"/>
      <c r="HLH323" s="376"/>
      <c r="HLI323" s="377"/>
      <c r="HLJ323" s="377"/>
      <c r="HLK323" s="376"/>
      <c r="HLL323" s="376"/>
      <c r="HLM323" s="377"/>
      <c r="HLN323" s="377"/>
      <c r="HLO323" s="376"/>
      <c r="HLP323" s="376"/>
      <c r="HLQ323" s="376"/>
      <c r="HLR323" s="376"/>
      <c r="HLS323" s="376"/>
      <c r="HLT323" s="370"/>
      <c r="HLU323" s="396"/>
      <c r="HLV323" s="376"/>
      <c r="HLW323" s="376"/>
      <c r="HLX323" s="376"/>
      <c r="HLY323" s="376"/>
      <c r="HLZ323" s="376"/>
      <c r="HMA323" s="376"/>
      <c r="HMB323" s="376"/>
      <c r="HMC323" s="375"/>
      <c r="HMD323" s="375"/>
      <c r="HME323" s="375"/>
      <c r="HMF323" s="375"/>
      <c r="HMG323" s="375"/>
      <c r="HMH323" s="375"/>
      <c r="HMI323" s="375"/>
      <c r="HMJ323" s="375"/>
      <c r="HMK323" s="375"/>
      <c r="HML323" s="375"/>
      <c r="HMM323" s="375"/>
      <c r="HMN323" s="375"/>
      <c r="HMO323" s="375"/>
      <c r="HMP323" s="375"/>
      <c r="HMQ323" s="375"/>
      <c r="HMR323" s="375"/>
      <c r="HMS323" s="375"/>
      <c r="HMT323" s="375"/>
      <c r="HMU323" s="375"/>
      <c r="HMV323" s="375"/>
      <c r="HMW323" s="375"/>
      <c r="HMX323" s="375"/>
      <c r="HMY323" s="375"/>
      <c r="HMZ323" s="375"/>
      <c r="HNA323" s="375"/>
      <c r="HNB323" s="375"/>
      <c r="HNC323" s="375"/>
      <c r="HND323" s="375"/>
      <c r="HNE323" s="375"/>
      <c r="HNF323" s="375"/>
      <c r="HNG323" s="375"/>
      <c r="HNH323" s="375"/>
      <c r="HNI323" s="375"/>
      <c r="HNJ323" s="375"/>
      <c r="HNK323" s="375"/>
      <c r="HNL323" s="375"/>
      <c r="HNM323" s="375"/>
      <c r="HNN323" s="375"/>
      <c r="HNO323" s="375"/>
      <c r="HNP323" s="375"/>
      <c r="HNQ323" s="375"/>
      <c r="HNR323" s="375"/>
      <c r="HNS323" s="375"/>
      <c r="HNT323" s="375"/>
      <c r="HNU323" s="376"/>
      <c r="HNV323" s="376"/>
      <c r="HNW323" s="376"/>
      <c r="HNX323" s="376"/>
      <c r="HNY323" s="376"/>
      <c r="HNZ323" s="376"/>
      <c r="HOA323" s="376"/>
      <c r="HOB323" s="376"/>
      <c r="HOC323" s="376"/>
      <c r="HOD323" s="376"/>
      <c r="HOE323" s="376"/>
      <c r="HOF323" s="376"/>
      <c r="HOG323" s="376"/>
      <c r="HOH323" s="376"/>
      <c r="HOI323" s="376"/>
      <c r="HOJ323" s="376"/>
      <c r="HOK323" s="376"/>
      <c r="HOL323" s="376"/>
      <c r="HOM323" s="376"/>
      <c r="HON323" s="376"/>
      <c r="HOO323" s="376"/>
      <c r="HOP323" s="376"/>
      <c r="HOQ323" s="376"/>
      <c r="HOR323" s="376"/>
      <c r="HOS323" s="377"/>
      <c r="HOT323" s="377"/>
      <c r="HOU323" s="377"/>
      <c r="HOV323" s="377"/>
      <c r="HOW323" s="377"/>
      <c r="HOX323" s="376"/>
      <c r="HOY323" s="376"/>
      <c r="HOZ323" s="377"/>
      <c r="HPA323" s="377"/>
      <c r="HPB323" s="376"/>
      <c r="HPC323" s="376"/>
      <c r="HPD323" s="377"/>
      <c r="HPE323" s="377"/>
      <c r="HPF323" s="376"/>
      <c r="HPG323" s="376"/>
      <c r="HPH323" s="376"/>
      <c r="HPI323" s="376"/>
      <c r="HPJ323" s="376"/>
      <c r="HPK323" s="376"/>
      <c r="HPL323" s="376"/>
      <c r="HPM323" s="377"/>
      <c r="HPN323" s="377"/>
      <c r="HPO323" s="376"/>
      <c r="HPP323" s="376"/>
      <c r="HPQ323" s="377"/>
      <c r="HPR323" s="377"/>
      <c r="HPS323" s="376"/>
      <c r="HPT323" s="376"/>
      <c r="HPU323" s="376"/>
      <c r="HPV323" s="376"/>
      <c r="HPW323" s="376"/>
      <c r="HPX323" s="370"/>
      <c r="HPY323" s="396"/>
      <c r="HPZ323" s="376"/>
      <c r="HQA323" s="376"/>
      <c r="HQB323" s="376"/>
      <c r="HQC323" s="376"/>
      <c r="HQD323" s="376"/>
      <c r="HQE323" s="376"/>
      <c r="HQF323" s="376"/>
      <c r="HQG323" s="375"/>
      <c r="HQH323" s="375"/>
      <c r="HQI323" s="375"/>
      <c r="HQJ323" s="375"/>
      <c r="HQK323" s="375"/>
      <c r="HQL323" s="375"/>
      <c r="HQM323" s="375"/>
      <c r="HQN323" s="375"/>
      <c r="HQO323" s="375"/>
      <c r="HQP323" s="375"/>
      <c r="HQQ323" s="375"/>
      <c r="HQR323" s="375"/>
      <c r="HQS323" s="375"/>
      <c r="HQT323" s="375"/>
      <c r="HQU323" s="375"/>
      <c r="HQV323" s="375"/>
      <c r="HQW323" s="375"/>
      <c r="HQX323" s="375"/>
      <c r="HQY323" s="375"/>
      <c r="HQZ323" s="375"/>
      <c r="HRA323" s="375"/>
      <c r="HRB323" s="375"/>
      <c r="HRC323" s="375"/>
      <c r="HRD323" s="375"/>
      <c r="HRE323" s="375"/>
      <c r="HRF323" s="375"/>
      <c r="HRG323" s="375"/>
      <c r="HRH323" s="375"/>
      <c r="HRI323" s="375"/>
      <c r="HRJ323" s="375"/>
      <c r="HRK323" s="375"/>
      <c r="HRL323" s="375"/>
      <c r="HRM323" s="375"/>
      <c r="HRN323" s="375"/>
      <c r="HRO323" s="375"/>
      <c r="HRP323" s="375"/>
      <c r="HRQ323" s="375"/>
      <c r="HRR323" s="375"/>
      <c r="HRS323" s="375"/>
      <c r="HRT323" s="375"/>
      <c r="HRU323" s="375"/>
      <c r="HRV323" s="375"/>
      <c r="HRW323" s="375"/>
      <c r="HRX323" s="375"/>
      <c r="HRY323" s="376"/>
      <c r="HRZ323" s="376"/>
      <c r="HSA323" s="376"/>
      <c r="HSB323" s="376"/>
      <c r="HSC323" s="376"/>
      <c r="HSD323" s="376"/>
      <c r="HSE323" s="376"/>
      <c r="HSF323" s="376"/>
      <c r="HSG323" s="376"/>
      <c r="HSH323" s="376"/>
      <c r="HSI323" s="376"/>
      <c r="HSJ323" s="376"/>
      <c r="HSK323" s="376"/>
      <c r="HSL323" s="376"/>
      <c r="HSM323" s="376"/>
      <c r="HSN323" s="376"/>
      <c r="HSO323" s="376"/>
      <c r="HSP323" s="376"/>
      <c r="HSQ323" s="376"/>
      <c r="HSR323" s="376"/>
      <c r="HSS323" s="376"/>
      <c r="HST323" s="376"/>
      <c r="HSU323" s="376"/>
      <c r="HSV323" s="376"/>
      <c r="HSW323" s="377"/>
      <c r="HSX323" s="377"/>
      <c r="HSY323" s="377"/>
      <c r="HSZ323" s="377"/>
      <c r="HTA323" s="377"/>
      <c r="HTB323" s="376"/>
      <c r="HTC323" s="376"/>
      <c r="HTD323" s="377"/>
      <c r="HTE323" s="377"/>
      <c r="HTF323" s="376"/>
      <c r="HTG323" s="376"/>
      <c r="HTH323" s="377"/>
      <c r="HTI323" s="377"/>
      <c r="HTJ323" s="376"/>
      <c r="HTK323" s="376"/>
      <c r="HTL323" s="376"/>
      <c r="HTM323" s="376"/>
      <c r="HTN323" s="376"/>
      <c r="HTO323" s="376"/>
      <c r="HTP323" s="376"/>
      <c r="HTQ323" s="377"/>
      <c r="HTR323" s="377"/>
      <c r="HTS323" s="376"/>
      <c r="HTT323" s="376"/>
      <c r="HTU323" s="377"/>
      <c r="HTV323" s="377"/>
      <c r="HTW323" s="376"/>
      <c r="HTX323" s="376"/>
      <c r="HTY323" s="376"/>
      <c r="HTZ323" s="376"/>
      <c r="HUA323" s="376"/>
      <c r="HUB323" s="370"/>
      <c r="HUC323" s="396"/>
      <c r="HUD323" s="376"/>
      <c r="HUE323" s="376"/>
      <c r="HUF323" s="376"/>
      <c r="HUG323" s="376"/>
      <c r="HUH323" s="376"/>
      <c r="HUI323" s="376"/>
      <c r="HUJ323" s="376"/>
      <c r="HUK323" s="375"/>
      <c r="HUL323" s="375"/>
      <c r="HUM323" s="375"/>
      <c r="HUN323" s="375"/>
      <c r="HUO323" s="375"/>
      <c r="HUP323" s="375"/>
      <c r="HUQ323" s="375"/>
      <c r="HUR323" s="375"/>
      <c r="HUS323" s="375"/>
      <c r="HUT323" s="375"/>
      <c r="HUU323" s="375"/>
      <c r="HUV323" s="375"/>
      <c r="HUW323" s="375"/>
      <c r="HUX323" s="375"/>
      <c r="HUY323" s="375"/>
      <c r="HUZ323" s="375"/>
      <c r="HVA323" s="375"/>
      <c r="HVB323" s="375"/>
      <c r="HVC323" s="375"/>
      <c r="HVD323" s="375"/>
      <c r="HVE323" s="375"/>
      <c r="HVF323" s="375"/>
      <c r="HVG323" s="375"/>
      <c r="HVH323" s="375"/>
      <c r="HVI323" s="375"/>
      <c r="HVJ323" s="375"/>
      <c r="HVK323" s="375"/>
      <c r="HVL323" s="375"/>
      <c r="HVM323" s="375"/>
      <c r="HVN323" s="375"/>
      <c r="HVO323" s="375"/>
      <c r="HVP323" s="375"/>
      <c r="HVQ323" s="375"/>
      <c r="HVR323" s="375"/>
      <c r="HVS323" s="375"/>
      <c r="HVT323" s="375"/>
      <c r="HVU323" s="375"/>
      <c r="HVV323" s="375"/>
      <c r="HVW323" s="375"/>
      <c r="HVX323" s="375"/>
      <c r="HVY323" s="375"/>
      <c r="HVZ323" s="375"/>
      <c r="HWA323" s="375"/>
      <c r="HWB323" s="375"/>
      <c r="HWC323" s="376"/>
      <c r="HWD323" s="376"/>
      <c r="HWE323" s="376"/>
      <c r="HWF323" s="376"/>
      <c r="HWG323" s="376"/>
      <c r="HWH323" s="376"/>
      <c r="HWI323" s="376"/>
      <c r="HWJ323" s="376"/>
      <c r="HWK323" s="376"/>
      <c r="HWL323" s="376"/>
      <c r="HWM323" s="376"/>
      <c r="HWN323" s="376"/>
      <c r="HWO323" s="376"/>
      <c r="HWP323" s="376"/>
      <c r="HWQ323" s="376"/>
      <c r="HWR323" s="376"/>
      <c r="HWS323" s="376"/>
      <c r="HWT323" s="376"/>
      <c r="HWU323" s="376"/>
      <c r="HWV323" s="376"/>
      <c r="HWW323" s="376"/>
      <c r="HWX323" s="376"/>
      <c r="HWY323" s="376"/>
      <c r="HWZ323" s="376"/>
      <c r="HXA323" s="377"/>
      <c r="HXB323" s="377"/>
      <c r="HXC323" s="377"/>
      <c r="HXD323" s="377"/>
      <c r="HXE323" s="377"/>
      <c r="HXF323" s="376"/>
      <c r="HXG323" s="376"/>
      <c r="HXH323" s="377"/>
      <c r="HXI323" s="377"/>
      <c r="HXJ323" s="376"/>
      <c r="HXK323" s="376"/>
      <c r="HXL323" s="377"/>
      <c r="HXM323" s="377"/>
      <c r="HXN323" s="376"/>
      <c r="HXO323" s="376"/>
      <c r="HXP323" s="376"/>
      <c r="HXQ323" s="376"/>
      <c r="HXR323" s="376"/>
      <c r="HXS323" s="376"/>
      <c r="HXT323" s="376"/>
      <c r="HXU323" s="377"/>
      <c r="HXV323" s="377"/>
      <c r="HXW323" s="376"/>
      <c r="HXX323" s="376"/>
      <c r="HXY323" s="377"/>
      <c r="HXZ323" s="377"/>
      <c r="HYA323" s="376"/>
      <c r="HYB323" s="376"/>
      <c r="HYC323" s="376"/>
      <c r="HYD323" s="376"/>
      <c r="HYE323" s="376"/>
      <c r="HYF323" s="370"/>
      <c r="HYG323" s="396"/>
      <c r="HYH323" s="376"/>
      <c r="HYI323" s="376"/>
      <c r="HYJ323" s="376"/>
      <c r="HYK323" s="376"/>
      <c r="HYL323" s="376"/>
      <c r="HYM323" s="376"/>
      <c r="HYN323" s="376"/>
      <c r="HYO323" s="375"/>
      <c r="HYP323" s="375"/>
      <c r="HYQ323" s="375"/>
      <c r="HYR323" s="375"/>
      <c r="HYS323" s="375"/>
      <c r="HYT323" s="375"/>
      <c r="HYU323" s="375"/>
      <c r="HYV323" s="375"/>
      <c r="HYW323" s="375"/>
      <c r="HYX323" s="375"/>
      <c r="HYY323" s="375"/>
      <c r="HYZ323" s="375"/>
      <c r="HZA323" s="375"/>
      <c r="HZB323" s="375"/>
      <c r="HZC323" s="375"/>
      <c r="HZD323" s="375"/>
      <c r="HZE323" s="375"/>
      <c r="HZF323" s="375"/>
      <c r="HZG323" s="375"/>
      <c r="HZH323" s="375"/>
      <c r="HZI323" s="375"/>
      <c r="HZJ323" s="375"/>
      <c r="HZK323" s="375"/>
      <c r="HZL323" s="375"/>
      <c r="HZM323" s="375"/>
      <c r="HZN323" s="375"/>
      <c r="HZO323" s="375"/>
      <c r="HZP323" s="375"/>
      <c r="HZQ323" s="375"/>
      <c r="HZR323" s="375"/>
      <c r="HZS323" s="375"/>
      <c r="HZT323" s="375"/>
      <c r="HZU323" s="375"/>
      <c r="HZV323" s="375"/>
      <c r="HZW323" s="375"/>
      <c r="HZX323" s="375"/>
      <c r="HZY323" s="375"/>
      <c r="HZZ323" s="375"/>
      <c r="IAA323" s="375"/>
      <c r="IAB323" s="375"/>
      <c r="IAC323" s="375"/>
      <c r="IAD323" s="375"/>
      <c r="IAE323" s="375"/>
      <c r="IAF323" s="375"/>
      <c r="IAG323" s="376"/>
      <c r="IAH323" s="376"/>
      <c r="IAI323" s="376"/>
      <c r="IAJ323" s="376"/>
      <c r="IAK323" s="376"/>
      <c r="IAL323" s="376"/>
      <c r="IAM323" s="376"/>
      <c r="IAN323" s="376"/>
      <c r="IAO323" s="376"/>
      <c r="IAP323" s="376"/>
      <c r="IAQ323" s="376"/>
      <c r="IAR323" s="376"/>
      <c r="IAS323" s="376"/>
      <c r="IAT323" s="376"/>
      <c r="IAU323" s="376"/>
      <c r="IAV323" s="376"/>
      <c r="IAW323" s="376"/>
      <c r="IAX323" s="376"/>
      <c r="IAY323" s="376"/>
      <c r="IAZ323" s="376"/>
      <c r="IBA323" s="376"/>
      <c r="IBB323" s="376"/>
      <c r="IBC323" s="376"/>
      <c r="IBD323" s="376"/>
      <c r="IBE323" s="377"/>
      <c r="IBF323" s="377"/>
      <c r="IBG323" s="377"/>
      <c r="IBH323" s="377"/>
      <c r="IBI323" s="377"/>
      <c r="IBJ323" s="376"/>
      <c r="IBK323" s="376"/>
      <c r="IBL323" s="377"/>
      <c r="IBM323" s="377"/>
      <c r="IBN323" s="376"/>
      <c r="IBO323" s="376"/>
      <c r="IBP323" s="377"/>
      <c r="IBQ323" s="377"/>
      <c r="IBR323" s="376"/>
      <c r="IBS323" s="376"/>
      <c r="IBT323" s="376"/>
      <c r="IBU323" s="376"/>
      <c r="IBV323" s="376"/>
      <c r="IBW323" s="376"/>
      <c r="IBX323" s="376"/>
      <c r="IBY323" s="377"/>
      <c r="IBZ323" s="377"/>
      <c r="ICA323" s="376"/>
      <c r="ICB323" s="376"/>
      <c r="ICC323" s="377"/>
      <c r="ICD323" s="377"/>
      <c r="ICE323" s="376"/>
      <c r="ICF323" s="376"/>
      <c r="ICG323" s="376"/>
      <c r="ICH323" s="376"/>
      <c r="ICI323" s="376"/>
      <c r="ICJ323" s="370"/>
      <c r="ICK323" s="396"/>
      <c r="ICL323" s="376"/>
      <c r="ICM323" s="376"/>
      <c r="ICN323" s="376"/>
      <c r="ICO323" s="376"/>
      <c r="ICP323" s="376"/>
      <c r="ICQ323" s="376"/>
      <c r="ICR323" s="376"/>
      <c r="ICS323" s="375"/>
      <c r="ICT323" s="375"/>
      <c r="ICU323" s="375"/>
      <c r="ICV323" s="375"/>
      <c r="ICW323" s="375"/>
      <c r="ICX323" s="375"/>
      <c r="ICY323" s="375"/>
      <c r="ICZ323" s="375"/>
      <c r="IDA323" s="375"/>
      <c r="IDB323" s="375"/>
      <c r="IDC323" s="375"/>
      <c r="IDD323" s="375"/>
      <c r="IDE323" s="375"/>
      <c r="IDF323" s="375"/>
      <c r="IDG323" s="375"/>
      <c r="IDH323" s="375"/>
      <c r="IDI323" s="375"/>
      <c r="IDJ323" s="375"/>
      <c r="IDK323" s="375"/>
      <c r="IDL323" s="375"/>
      <c r="IDM323" s="375"/>
      <c r="IDN323" s="375"/>
      <c r="IDO323" s="375"/>
      <c r="IDP323" s="375"/>
      <c r="IDQ323" s="375"/>
      <c r="IDR323" s="375"/>
      <c r="IDS323" s="375"/>
      <c r="IDT323" s="375"/>
      <c r="IDU323" s="375"/>
      <c r="IDV323" s="375"/>
      <c r="IDW323" s="375"/>
      <c r="IDX323" s="375"/>
      <c r="IDY323" s="375"/>
      <c r="IDZ323" s="375"/>
      <c r="IEA323" s="375"/>
      <c r="IEB323" s="375"/>
      <c r="IEC323" s="375"/>
      <c r="IED323" s="375"/>
      <c r="IEE323" s="375"/>
      <c r="IEF323" s="375"/>
      <c r="IEG323" s="375"/>
      <c r="IEH323" s="375"/>
      <c r="IEI323" s="375"/>
      <c r="IEJ323" s="375"/>
      <c r="IEK323" s="376"/>
      <c r="IEL323" s="376"/>
      <c r="IEM323" s="376"/>
      <c r="IEN323" s="376"/>
      <c r="IEO323" s="376"/>
      <c r="IEP323" s="376"/>
      <c r="IEQ323" s="376"/>
      <c r="IER323" s="376"/>
      <c r="IES323" s="376"/>
      <c r="IET323" s="376"/>
      <c r="IEU323" s="376"/>
      <c r="IEV323" s="376"/>
      <c r="IEW323" s="376"/>
      <c r="IEX323" s="376"/>
      <c r="IEY323" s="376"/>
      <c r="IEZ323" s="376"/>
      <c r="IFA323" s="376"/>
      <c r="IFB323" s="376"/>
      <c r="IFC323" s="376"/>
      <c r="IFD323" s="376"/>
      <c r="IFE323" s="376"/>
      <c r="IFF323" s="376"/>
      <c r="IFG323" s="376"/>
      <c r="IFH323" s="376"/>
      <c r="IFI323" s="377"/>
      <c r="IFJ323" s="377"/>
      <c r="IFK323" s="377"/>
      <c r="IFL323" s="377"/>
      <c r="IFM323" s="377"/>
      <c r="IFN323" s="376"/>
      <c r="IFO323" s="376"/>
      <c r="IFP323" s="377"/>
      <c r="IFQ323" s="377"/>
      <c r="IFR323" s="376"/>
      <c r="IFS323" s="376"/>
      <c r="IFT323" s="377"/>
      <c r="IFU323" s="377"/>
      <c r="IFV323" s="376"/>
      <c r="IFW323" s="376"/>
      <c r="IFX323" s="376"/>
      <c r="IFY323" s="376"/>
      <c r="IFZ323" s="376"/>
      <c r="IGA323" s="376"/>
      <c r="IGB323" s="376"/>
      <c r="IGC323" s="377"/>
      <c r="IGD323" s="377"/>
      <c r="IGE323" s="376"/>
      <c r="IGF323" s="376"/>
      <c r="IGG323" s="377"/>
      <c r="IGH323" s="377"/>
      <c r="IGI323" s="376"/>
      <c r="IGJ323" s="376"/>
      <c r="IGK323" s="376"/>
      <c r="IGL323" s="376"/>
      <c r="IGM323" s="376"/>
      <c r="IGN323" s="370"/>
      <c r="IGO323" s="396"/>
      <c r="IGP323" s="376"/>
      <c r="IGQ323" s="376"/>
      <c r="IGR323" s="376"/>
      <c r="IGS323" s="376"/>
      <c r="IGT323" s="376"/>
      <c r="IGU323" s="376"/>
      <c r="IGV323" s="376"/>
      <c r="IGW323" s="375"/>
      <c r="IGX323" s="375"/>
      <c r="IGY323" s="375"/>
      <c r="IGZ323" s="375"/>
      <c r="IHA323" s="375"/>
      <c r="IHB323" s="375"/>
      <c r="IHC323" s="375"/>
      <c r="IHD323" s="375"/>
      <c r="IHE323" s="375"/>
      <c r="IHF323" s="375"/>
      <c r="IHG323" s="375"/>
      <c r="IHH323" s="375"/>
      <c r="IHI323" s="375"/>
      <c r="IHJ323" s="375"/>
      <c r="IHK323" s="375"/>
      <c r="IHL323" s="375"/>
      <c r="IHM323" s="375"/>
      <c r="IHN323" s="375"/>
      <c r="IHO323" s="375"/>
      <c r="IHP323" s="375"/>
      <c r="IHQ323" s="375"/>
      <c r="IHR323" s="375"/>
      <c r="IHS323" s="375"/>
      <c r="IHT323" s="375"/>
      <c r="IHU323" s="375"/>
      <c r="IHV323" s="375"/>
      <c r="IHW323" s="375"/>
      <c r="IHX323" s="375"/>
      <c r="IHY323" s="375"/>
      <c r="IHZ323" s="375"/>
      <c r="IIA323" s="375"/>
      <c r="IIB323" s="375"/>
      <c r="IIC323" s="375"/>
      <c r="IID323" s="375"/>
      <c r="IIE323" s="375"/>
      <c r="IIF323" s="375"/>
      <c r="IIG323" s="375"/>
      <c r="IIH323" s="375"/>
      <c r="III323" s="375"/>
      <c r="IIJ323" s="375"/>
      <c r="IIK323" s="375"/>
      <c r="IIL323" s="375"/>
      <c r="IIM323" s="375"/>
      <c r="IIN323" s="375"/>
      <c r="IIO323" s="376"/>
      <c r="IIP323" s="376"/>
      <c r="IIQ323" s="376"/>
      <c r="IIR323" s="376"/>
      <c r="IIS323" s="376"/>
      <c r="IIT323" s="376"/>
      <c r="IIU323" s="376"/>
      <c r="IIV323" s="376"/>
      <c r="IIW323" s="376"/>
      <c r="IIX323" s="376"/>
      <c r="IIY323" s="376"/>
      <c r="IIZ323" s="376"/>
      <c r="IJA323" s="376"/>
      <c r="IJB323" s="376"/>
      <c r="IJC323" s="376"/>
      <c r="IJD323" s="376"/>
      <c r="IJE323" s="376"/>
      <c r="IJF323" s="376"/>
      <c r="IJG323" s="376"/>
      <c r="IJH323" s="376"/>
      <c r="IJI323" s="376"/>
      <c r="IJJ323" s="376"/>
      <c r="IJK323" s="376"/>
      <c r="IJL323" s="376"/>
      <c r="IJM323" s="377"/>
      <c r="IJN323" s="377"/>
      <c r="IJO323" s="377"/>
      <c r="IJP323" s="377"/>
      <c r="IJQ323" s="377"/>
      <c r="IJR323" s="376"/>
      <c r="IJS323" s="376"/>
      <c r="IJT323" s="377"/>
      <c r="IJU323" s="377"/>
      <c r="IJV323" s="376"/>
      <c r="IJW323" s="376"/>
      <c r="IJX323" s="377"/>
      <c r="IJY323" s="377"/>
      <c r="IJZ323" s="376"/>
      <c r="IKA323" s="376"/>
      <c r="IKB323" s="376"/>
      <c r="IKC323" s="376"/>
      <c r="IKD323" s="376"/>
      <c r="IKE323" s="376"/>
      <c r="IKF323" s="376"/>
      <c r="IKG323" s="377"/>
      <c r="IKH323" s="377"/>
      <c r="IKI323" s="376"/>
      <c r="IKJ323" s="376"/>
      <c r="IKK323" s="377"/>
      <c r="IKL323" s="377"/>
      <c r="IKM323" s="376"/>
      <c r="IKN323" s="376"/>
      <c r="IKO323" s="376"/>
      <c r="IKP323" s="376"/>
      <c r="IKQ323" s="376"/>
      <c r="IKR323" s="370"/>
      <c r="IKS323" s="396"/>
      <c r="IKT323" s="376"/>
      <c r="IKU323" s="376"/>
      <c r="IKV323" s="376"/>
      <c r="IKW323" s="376"/>
      <c r="IKX323" s="376"/>
      <c r="IKY323" s="376"/>
      <c r="IKZ323" s="376"/>
      <c r="ILA323" s="375"/>
      <c r="ILB323" s="375"/>
      <c r="ILC323" s="375"/>
      <c r="ILD323" s="375"/>
      <c r="ILE323" s="375"/>
      <c r="ILF323" s="375"/>
      <c r="ILG323" s="375"/>
      <c r="ILH323" s="375"/>
      <c r="ILI323" s="375"/>
      <c r="ILJ323" s="375"/>
      <c r="ILK323" s="375"/>
      <c r="ILL323" s="375"/>
      <c r="ILM323" s="375"/>
      <c r="ILN323" s="375"/>
      <c r="ILO323" s="375"/>
      <c r="ILP323" s="375"/>
      <c r="ILQ323" s="375"/>
      <c r="ILR323" s="375"/>
      <c r="ILS323" s="375"/>
      <c r="ILT323" s="375"/>
      <c r="ILU323" s="375"/>
      <c r="ILV323" s="375"/>
      <c r="ILW323" s="375"/>
      <c r="ILX323" s="375"/>
      <c r="ILY323" s="375"/>
      <c r="ILZ323" s="375"/>
      <c r="IMA323" s="375"/>
      <c r="IMB323" s="375"/>
      <c r="IMC323" s="375"/>
      <c r="IMD323" s="375"/>
      <c r="IME323" s="375"/>
      <c r="IMF323" s="375"/>
      <c r="IMG323" s="375"/>
      <c r="IMH323" s="375"/>
      <c r="IMI323" s="375"/>
      <c r="IMJ323" s="375"/>
      <c r="IMK323" s="375"/>
      <c r="IML323" s="375"/>
      <c r="IMM323" s="375"/>
      <c r="IMN323" s="375"/>
      <c r="IMO323" s="375"/>
      <c r="IMP323" s="375"/>
      <c r="IMQ323" s="375"/>
      <c r="IMR323" s="375"/>
      <c r="IMS323" s="376"/>
      <c r="IMT323" s="376"/>
      <c r="IMU323" s="376"/>
      <c r="IMV323" s="376"/>
      <c r="IMW323" s="376"/>
      <c r="IMX323" s="376"/>
      <c r="IMY323" s="376"/>
      <c r="IMZ323" s="376"/>
      <c r="INA323" s="376"/>
      <c r="INB323" s="376"/>
      <c r="INC323" s="376"/>
      <c r="IND323" s="376"/>
      <c r="INE323" s="376"/>
      <c r="INF323" s="376"/>
      <c r="ING323" s="376"/>
      <c r="INH323" s="376"/>
      <c r="INI323" s="376"/>
      <c r="INJ323" s="376"/>
      <c r="INK323" s="376"/>
      <c r="INL323" s="376"/>
      <c r="INM323" s="376"/>
      <c r="INN323" s="376"/>
      <c r="INO323" s="376"/>
      <c r="INP323" s="376"/>
      <c r="INQ323" s="377"/>
      <c r="INR323" s="377"/>
      <c r="INS323" s="377"/>
      <c r="INT323" s="377"/>
      <c r="INU323" s="377"/>
      <c r="INV323" s="376"/>
      <c r="INW323" s="376"/>
      <c r="INX323" s="377"/>
      <c r="INY323" s="377"/>
      <c r="INZ323" s="376"/>
      <c r="IOA323" s="376"/>
      <c r="IOB323" s="377"/>
      <c r="IOC323" s="377"/>
      <c r="IOD323" s="376"/>
      <c r="IOE323" s="376"/>
      <c r="IOF323" s="376"/>
      <c r="IOG323" s="376"/>
      <c r="IOH323" s="376"/>
      <c r="IOI323" s="376"/>
      <c r="IOJ323" s="376"/>
      <c r="IOK323" s="377"/>
      <c r="IOL323" s="377"/>
      <c r="IOM323" s="376"/>
      <c r="ION323" s="376"/>
      <c r="IOO323" s="377"/>
      <c r="IOP323" s="377"/>
      <c r="IOQ323" s="376"/>
      <c r="IOR323" s="376"/>
      <c r="IOS323" s="376"/>
      <c r="IOT323" s="376"/>
      <c r="IOU323" s="376"/>
      <c r="IOV323" s="370"/>
      <c r="IOW323" s="396"/>
      <c r="IOX323" s="376"/>
      <c r="IOY323" s="376"/>
      <c r="IOZ323" s="376"/>
      <c r="IPA323" s="376"/>
      <c r="IPB323" s="376"/>
      <c r="IPC323" s="376"/>
      <c r="IPD323" s="376"/>
      <c r="IPE323" s="375"/>
      <c r="IPF323" s="375"/>
      <c r="IPG323" s="375"/>
      <c r="IPH323" s="375"/>
      <c r="IPI323" s="375"/>
      <c r="IPJ323" s="375"/>
      <c r="IPK323" s="375"/>
      <c r="IPL323" s="375"/>
      <c r="IPM323" s="375"/>
      <c r="IPN323" s="375"/>
      <c r="IPO323" s="375"/>
      <c r="IPP323" s="375"/>
      <c r="IPQ323" s="375"/>
      <c r="IPR323" s="375"/>
      <c r="IPS323" s="375"/>
      <c r="IPT323" s="375"/>
      <c r="IPU323" s="375"/>
      <c r="IPV323" s="375"/>
      <c r="IPW323" s="375"/>
      <c r="IPX323" s="375"/>
      <c r="IPY323" s="375"/>
      <c r="IPZ323" s="375"/>
      <c r="IQA323" s="375"/>
      <c r="IQB323" s="375"/>
      <c r="IQC323" s="375"/>
      <c r="IQD323" s="375"/>
      <c r="IQE323" s="375"/>
      <c r="IQF323" s="375"/>
      <c r="IQG323" s="375"/>
      <c r="IQH323" s="375"/>
      <c r="IQI323" s="375"/>
      <c r="IQJ323" s="375"/>
      <c r="IQK323" s="375"/>
      <c r="IQL323" s="375"/>
      <c r="IQM323" s="375"/>
      <c r="IQN323" s="375"/>
      <c r="IQO323" s="375"/>
      <c r="IQP323" s="375"/>
      <c r="IQQ323" s="375"/>
      <c r="IQR323" s="375"/>
      <c r="IQS323" s="375"/>
      <c r="IQT323" s="375"/>
      <c r="IQU323" s="375"/>
      <c r="IQV323" s="375"/>
      <c r="IQW323" s="376"/>
      <c r="IQX323" s="376"/>
      <c r="IQY323" s="376"/>
      <c r="IQZ323" s="376"/>
      <c r="IRA323" s="376"/>
      <c r="IRB323" s="376"/>
      <c r="IRC323" s="376"/>
      <c r="IRD323" s="376"/>
      <c r="IRE323" s="376"/>
      <c r="IRF323" s="376"/>
      <c r="IRG323" s="376"/>
      <c r="IRH323" s="376"/>
      <c r="IRI323" s="376"/>
      <c r="IRJ323" s="376"/>
      <c r="IRK323" s="376"/>
      <c r="IRL323" s="376"/>
      <c r="IRM323" s="376"/>
      <c r="IRN323" s="376"/>
      <c r="IRO323" s="376"/>
      <c r="IRP323" s="376"/>
      <c r="IRQ323" s="376"/>
      <c r="IRR323" s="376"/>
      <c r="IRS323" s="376"/>
      <c r="IRT323" s="376"/>
      <c r="IRU323" s="377"/>
      <c r="IRV323" s="377"/>
      <c r="IRW323" s="377"/>
      <c r="IRX323" s="377"/>
      <c r="IRY323" s="377"/>
      <c r="IRZ323" s="376"/>
      <c r="ISA323" s="376"/>
      <c r="ISB323" s="377"/>
      <c r="ISC323" s="377"/>
      <c r="ISD323" s="376"/>
      <c r="ISE323" s="376"/>
      <c r="ISF323" s="377"/>
      <c r="ISG323" s="377"/>
      <c r="ISH323" s="376"/>
      <c r="ISI323" s="376"/>
      <c r="ISJ323" s="376"/>
      <c r="ISK323" s="376"/>
      <c r="ISL323" s="376"/>
      <c r="ISM323" s="376"/>
      <c r="ISN323" s="376"/>
      <c r="ISO323" s="377"/>
      <c r="ISP323" s="377"/>
      <c r="ISQ323" s="376"/>
      <c r="ISR323" s="376"/>
      <c r="ISS323" s="377"/>
      <c r="IST323" s="377"/>
      <c r="ISU323" s="376"/>
      <c r="ISV323" s="376"/>
      <c r="ISW323" s="376"/>
      <c r="ISX323" s="376"/>
      <c r="ISY323" s="376"/>
      <c r="ISZ323" s="370"/>
      <c r="ITA323" s="396"/>
      <c r="ITB323" s="376"/>
      <c r="ITC323" s="376"/>
      <c r="ITD323" s="376"/>
      <c r="ITE323" s="376"/>
      <c r="ITF323" s="376"/>
      <c r="ITG323" s="376"/>
      <c r="ITH323" s="376"/>
      <c r="ITI323" s="375"/>
      <c r="ITJ323" s="375"/>
      <c r="ITK323" s="375"/>
      <c r="ITL323" s="375"/>
      <c r="ITM323" s="375"/>
      <c r="ITN323" s="375"/>
      <c r="ITO323" s="375"/>
      <c r="ITP323" s="375"/>
      <c r="ITQ323" s="375"/>
      <c r="ITR323" s="375"/>
      <c r="ITS323" s="375"/>
      <c r="ITT323" s="375"/>
      <c r="ITU323" s="375"/>
      <c r="ITV323" s="375"/>
      <c r="ITW323" s="375"/>
      <c r="ITX323" s="375"/>
      <c r="ITY323" s="375"/>
      <c r="ITZ323" s="375"/>
      <c r="IUA323" s="375"/>
      <c r="IUB323" s="375"/>
      <c r="IUC323" s="375"/>
      <c r="IUD323" s="375"/>
      <c r="IUE323" s="375"/>
      <c r="IUF323" s="375"/>
      <c r="IUG323" s="375"/>
      <c r="IUH323" s="375"/>
      <c r="IUI323" s="375"/>
      <c r="IUJ323" s="375"/>
      <c r="IUK323" s="375"/>
      <c r="IUL323" s="375"/>
      <c r="IUM323" s="375"/>
      <c r="IUN323" s="375"/>
      <c r="IUO323" s="375"/>
      <c r="IUP323" s="375"/>
      <c r="IUQ323" s="375"/>
      <c r="IUR323" s="375"/>
      <c r="IUS323" s="375"/>
      <c r="IUT323" s="375"/>
      <c r="IUU323" s="375"/>
      <c r="IUV323" s="375"/>
      <c r="IUW323" s="375"/>
      <c r="IUX323" s="375"/>
      <c r="IUY323" s="375"/>
      <c r="IUZ323" s="375"/>
      <c r="IVA323" s="376"/>
      <c r="IVB323" s="376"/>
      <c r="IVC323" s="376"/>
      <c r="IVD323" s="376"/>
      <c r="IVE323" s="376"/>
      <c r="IVF323" s="376"/>
      <c r="IVG323" s="376"/>
      <c r="IVH323" s="376"/>
      <c r="IVI323" s="376"/>
      <c r="IVJ323" s="376"/>
      <c r="IVK323" s="376"/>
      <c r="IVL323" s="376"/>
      <c r="IVM323" s="376"/>
      <c r="IVN323" s="376"/>
      <c r="IVO323" s="376"/>
      <c r="IVP323" s="376"/>
      <c r="IVQ323" s="376"/>
      <c r="IVR323" s="376"/>
      <c r="IVS323" s="376"/>
      <c r="IVT323" s="376"/>
      <c r="IVU323" s="376"/>
      <c r="IVV323" s="376"/>
      <c r="IVW323" s="376"/>
      <c r="IVX323" s="376"/>
      <c r="IVY323" s="377"/>
      <c r="IVZ323" s="377"/>
      <c r="IWA323" s="377"/>
      <c r="IWB323" s="377"/>
      <c r="IWC323" s="377"/>
      <c r="IWD323" s="376"/>
      <c r="IWE323" s="376"/>
      <c r="IWF323" s="377"/>
      <c r="IWG323" s="377"/>
      <c r="IWH323" s="376"/>
      <c r="IWI323" s="376"/>
      <c r="IWJ323" s="377"/>
      <c r="IWK323" s="377"/>
      <c r="IWL323" s="376"/>
      <c r="IWM323" s="376"/>
      <c r="IWN323" s="376"/>
      <c r="IWO323" s="376"/>
      <c r="IWP323" s="376"/>
      <c r="IWQ323" s="376"/>
      <c r="IWR323" s="376"/>
      <c r="IWS323" s="377"/>
      <c r="IWT323" s="377"/>
      <c r="IWU323" s="376"/>
      <c r="IWV323" s="376"/>
      <c r="IWW323" s="377"/>
      <c r="IWX323" s="377"/>
      <c r="IWY323" s="376"/>
      <c r="IWZ323" s="376"/>
      <c r="IXA323" s="376"/>
      <c r="IXB323" s="376"/>
      <c r="IXC323" s="376"/>
      <c r="IXD323" s="370"/>
      <c r="IXE323" s="396"/>
      <c r="IXF323" s="376"/>
      <c r="IXG323" s="376"/>
      <c r="IXH323" s="376"/>
      <c r="IXI323" s="376"/>
      <c r="IXJ323" s="376"/>
      <c r="IXK323" s="376"/>
      <c r="IXL323" s="376"/>
      <c r="IXM323" s="375"/>
      <c r="IXN323" s="375"/>
      <c r="IXO323" s="375"/>
      <c r="IXP323" s="375"/>
      <c r="IXQ323" s="375"/>
      <c r="IXR323" s="375"/>
      <c r="IXS323" s="375"/>
      <c r="IXT323" s="375"/>
      <c r="IXU323" s="375"/>
      <c r="IXV323" s="375"/>
      <c r="IXW323" s="375"/>
      <c r="IXX323" s="375"/>
      <c r="IXY323" s="375"/>
      <c r="IXZ323" s="375"/>
      <c r="IYA323" s="375"/>
      <c r="IYB323" s="375"/>
      <c r="IYC323" s="375"/>
      <c r="IYD323" s="375"/>
      <c r="IYE323" s="375"/>
      <c r="IYF323" s="375"/>
      <c r="IYG323" s="375"/>
      <c r="IYH323" s="375"/>
      <c r="IYI323" s="375"/>
      <c r="IYJ323" s="375"/>
      <c r="IYK323" s="375"/>
      <c r="IYL323" s="375"/>
      <c r="IYM323" s="375"/>
      <c r="IYN323" s="375"/>
      <c r="IYO323" s="375"/>
      <c r="IYP323" s="375"/>
      <c r="IYQ323" s="375"/>
      <c r="IYR323" s="375"/>
      <c r="IYS323" s="375"/>
      <c r="IYT323" s="375"/>
      <c r="IYU323" s="375"/>
      <c r="IYV323" s="375"/>
      <c r="IYW323" s="375"/>
      <c r="IYX323" s="375"/>
      <c r="IYY323" s="375"/>
      <c r="IYZ323" s="375"/>
      <c r="IZA323" s="375"/>
      <c r="IZB323" s="375"/>
      <c r="IZC323" s="375"/>
      <c r="IZD323" s="375"/>
      <c r="IZE323" s="376"/>
      <c r="IZF323" s="376"/>
      <c r="IZG323" s="376"/>
      <c r="IZH323" s="376"/>
      <c r="IZI323" s="376"/>
      <c r="IZJ323" s="376"/>
      <c r="IZK323" s="376"/>
      <c r="IZL323" s="376"/>
      <c r="IZM323" s="376"/>
      <c r="IZN323" s="376"/>
      <c r="IZO323" s="376"/>
      <c r="IZP323" s="376"/>
      <c r="IZQ323" s="376"/>
      <c r="IZR323" s="376"/>
      <c r="IZS323" s="376"/>
      <c r="IZT323" s="376"/>
      <c r="IZU323" s="376"/>
      <c r="IZV323" s="376"/>
      <c r="IZW323" s="376"/>
      <c r="IZX323" s="376"/>
      <c r="IZY323" s="376"/>
      <c r="IZZ323" s="376"/>
      <c r="JAA323" s="376"/>
      <c r="JAB323" s="376"/>
      <c r="JAC323" s="377"/>
      <c r="JAD323" s="377"/>
      <c r="JAE323" s="377"/>
      <c r="JAF323" s="377"/>
      <c r="JAG323" s="377"/>
      <c r="JAH323" s="376"/>
      <c r="JAI323" s="376"/>
      <c r="JAJ323" s="377"/>
      <c r="JAK323" s="377"/>
      <c r="JAL323" s="376"/>
      <c r="JAM323" s="376"/>
      <c r="JAN323" s="377"/>
      <c r="JAO323" s="377"/>
      <c r="JAP323" s="376"/>
      <c r="JAQ323" s="376"/>
      <c r="JAR323" s="376"/>
      <c r="JAS323" s="376"/>
      <c r="JAT323" s="376"/>
      <c r="JAU323" s="376"/>
      <c r="JAV323" s="376"/>
      <c r="JAW323" s="377"/>
      <c r="JAX323" s="377"/>
      <c r="JAY323" s="376"/>
      <c r="JAZ323" s="376"/>
      <c r="JBA323" s="377"/>
      <c r="JBB323" s="377"/>
      <c r="JBC323" s="376"/>
      <c r="JBD323" s="376"/>
      <c r="JBE323" s="376"/>
      <c r="JBF323" s="376"/>
      <c r="JBG323" s="376"/>
      <c r="JBH323" s="370"/>
      <c r="JBI323" s="396"/>
      <c r="JBJ323" s="376"/>
      <c r="JBK323" s="376"/>
      <c r="JBL323" s="376"/>
      <c r="JBM323" s="376"/>
      <c r="JBN323" s="376"/>
      <c r="JBO323" s="376"/>
      <c r="JBP323" s="376"/>
      <c r="JBQ323" s="375"/>
      <c r="JBR323" s="375"/>
      <c r="JBS323" s="375"/>
      <c r="JBT323" s="375"/>
      <c r="JBU323" s="375"/>
      <c r="JBV323" s="375"/>
      <c r="JBW323" s="375"/>
      <c r="JBX323" s="375"/>
      <c r="JBY323" s="375"/>
      <c r="JBZ323" s="375"/>
      <c r="JCA323" s="375"/>
      <c r="JCB323" s="375"/>
      <c r="JCC323" s="375"/>
      <c r="JCD323" s="375"/>
      <c r="JCE323" s="375"/>
      <c r="JCF323" s="375"/>
      <c r="JCG323" s="375"/>
      <c r="JCH323" s="375"/>
      <c r="JCI323" s="375"/>
      <c r="JCJ323" s="375"/>
      <c r="JCK323" s="375"/>
      <c r="JCL323" s="375"/>
      <c r="JCM323" s="375"/>
      <c r="JCN323" s="375"/>
      <c r="JCO323" s="375"/>
      <c r="JCP323" s="375"/>
      <c r="JCQ323" s="375"/>
      <c r="JCR323" s="375"/>
      <c r="JCS323" s="375"/>
      <c r="JCT323" s="375"/>
      <c r="JCU323" s="375"/>
      <c r="JCV323" s="375"/>
      <c r="JCW323" s="375"/>
      <c r="JCX323" s="375"/>
      <c r="JCY323" s="375"/>
      <c r="JCZ323" s="375"/>
      <c r="JDA323" s="375"/>
      <c r="JDB323" s="375"/>
      <c r="JDC323" s="375"/>
      <c r="JDD323" s="375"/>
      <c r="JDE323" s="375"/>
      <c r="JDF323" s="375"/>
      <c r="JDG323" s="375"/>
      <c r="JDH323" s="375"/>
      <c r="JDI323" s="376"/>
      <c r="JDJ323" s="376"/>
      <c r="JDK323" s="376"/>
      <c r="JDL323" s="376"/>
      <c r="JDM323" s="376"/>
      <c r="JDN323" s="376"/>
      <c r="JDO323" s="376"/>
      <c r="JDP323" s="376"/>
      <c r="JDQ323" s="376"/>
      <c r="JDR323" s="376"/>
      <c r="JDS323" s="376"/>
      <c r="JDT323" s="376"/>
      <c r="JDU323" s="376"/>
      <c r="JDV323" s="376"/>
      <c r="JDW323" s="376"/>
      <c r="JDX323" s="376"/>
      <c r="JDY323" s="376"/>
      <c r="JDZ323" s="376"/>
      <c r="JEA323" s="376"/>
      <c r="JEB323" s="376"/>
      <c r="JEC323" s="376"/>
      <c r="JED323" s="376"/>
      <c r="JEE323" s="376"/>
      <c r="JEF323" s="376"/>
      <c r="JEG323" s="377"/>
      <c r="JEH323" s="377"/>
      <c r="JEI323" s="377"/>
      <c r="JEJ323" s="377"/>
      <c r="JEK323" s="377"/>
      <c r="JEL323" s="376"/>
      <c r="JEM323" s="376"/>
      <c r="JEN323" s="377"/>
      <c r="JEO323" s="377"/>
      <c r="JEP323" s="376"/>
      <c r="JEQ323" s="376"/>
      <c r="JER323" s="377"/>
      <c r="JES323" s="377"/>
      <c r="JET323" s="376"/>
      <c r="JEU323" s="376"/>
      <c r="JEV323" s="376"/>
      <c r="JEW323" s="376"/>
      <c r="JEX323" s="376"/>
      <c r="JEY323" s="376"/>
      <c r="JEZ323" s="376"/>
      <c r="JFA323" s="377"/>
      <c r="JFB323" s="377"/>
      <c r="JFC323" s="376"/>
      <c r="JFD323" s="376"/>
      <c r="JFE323" s="377"/>
      <c r="JFF323" s="377"/>
      <c r="JFG323" s="376"/>
      <c r="JFH323" s="376"/>
      <c r="JFI323" s="376"/>
      <c r="JFJ323" s="376"/>
      <c r="JFK323" s="376"/>
      <c r="JFL323" s="370"/>
      <c r="JFM323" s="396"/>
      <c r="JFN323" s="376"/>
      <c r="JFO323" s="376"/>
      <c r="JFP323" s="376"/>
      <c r="JFQ323" s="376"/>
      <c r="JFR323" s="376"/>
      <c r="JFS323" s="376"/>
      <c r="JFT323" s="376"/>
      <c r="JFU323" s="375"/>
      <c r="JFV323" s="375"/>
      <c r="JFW323" s="375"/>
      <c r="JFX323" s="375"/>
      <c r="JFY323" s="375"/>
      <c r="JFZ323" s="375"/>
      <c r="JGA323" s="375"/>
      <c r="JGB323" s="375"/>
      <c r="JGC323" s="375"/>
      <c r="JGD323" s="375"/>
      <c r="JGE323" s="375"/>
      <c r="JGF323" s="375"/>
      <c r="JGG323" s="375"/>
      <c r="JGH323" s="375"/>
      <c r="JGI323" s="375"/>
      <c r="JGJ323" s="375"/>
      <c r="JGK323" s="375"/>
      <c r="JGL323" s="375"/>
      <c r="JGM323" s="375"/>
      <c r="JGN323" s="375"/>
      <c r="JGO323" s="375"/>
      <c r="JGP323" s="375"/>
      <c r="JGQ323" s="375"/>
      <c r="JGR323" s="375"/>
      <c r="JGS323" s="375"/>
      <c r="JGT323" s="375"/>
      <c r="JGU323" s="375"/>
      <c r="JGV323" s="375"/>
      <c r="JGW323" s="375"/>
      <c r="JGX323" s="375"/>
      <c r="JGY323" s="375"/>
      <c r="JGZ323" s="375"/>
      <c r="JHA323" s="375"/>
      <c r="JHB323" s="375"/>
      <c r="JHC323" s="375"/>
      <c r="JHD323" s="375"/>
      <c r="JHE323" s="375"/>
      <c r="JHF323" s="375"/>
      <c r="JHG323" s="375"/>
      <c r="JHH323" s="375"/>
      <c r="JHI323" s="375"/>
      <c r="JHJ323" s="375"/>
      <c r="JHK323" s="375"/>
      <c r="JHL323" s="375"/>
      <c r="JHM323" s="376"/>
      <c r="JHN323" s="376"/>
      <c r="JHO323" s="376"/>
      <c r="JHP323" s="376"/>
      <c r="JHQ323" s="376"/>
      <c r="JHR323" s="376"/>
      <c r="JHS323" s="376"/>
      <c r="JHT323" s="376"/>
      <c r="JHU323" s="376"/>
      <c r="JHV323" s="376"/>
      <c r="JHW323" s="376"/>
      <c r="JHX323" s="376"/>
      <c r="JHY323" s="376"/>
      <c r="JHZ323" s="376"/>
      <c r="JIA323" s="376"/>
      <c r="JIB323" s="376"/>
      <c r="JIC323" s="376"/>
      <c r="JID323" s="376"/>
      <c r="JIE323" s="376"/>
      <c r="JIF323" s="376"/>
      <c r="JIG323" s="376"/>
      <c r="JIH323" s="376"/>
      <c r="JII323" s="376"/>
      <c r="JIJ323" s="376"/>
      <c r="JIK323" s="377"/>
      <c r="JIL323" s="377"/>
      <c r="JIM323" s="377"/>
      <c r="JIN323" s="377"/>
      <c r="JIO323" s="377"/>
      <c r="JIP323" s="376"/>
      <c r="JIQ323" s="376"/>
      <c r="JIR323" s="377"/>
      <c r="JIS323" s="377"/>
      <c r="JIT323" s="376"/>
      <c r="JIU323" s="376"/>
      <c r="JIV323" s="377"/>
      <c r="JIW323" s="377"/>
      <c r="JIX323" s="376"/>
      <c r="JIY323" s="376"/>
      <c r="JIZ323" s="376"/>
      <c r="JJA323" s="376"/>
      <c r="JJB323" s="376"/>
      <c r="JJC323" s="376"/>
      <c r="JJD323" s="376"/>
      <c r="JJE323" s="377"/>
      <c r="JJF323" s="377"/>
      <c r="JJG323" s="376"/>
      <c r="JJH323" s="376"/>
      <c r="JJI323" s="377"/>
      <c r="JJJ323" s="377"/>
      <c r="JJK323" s="376"/>
      <c r="JJL323" s="376"/>
      <c r="JJM323" s="376"/>
      <c r="JJN323" s="376"/>
      <c r="JJO323" s="376"/>
      <c r="JJP323" s="370"/>
      <c r="JJQ323" s="396"/>
      <c r="JJR323" s="376"/>
      <c r="JJS323" s="376"/>
      <c r="JJT323" s="376"/>
      <c r="JJU323" s="376"/>
      <c r="JJV323" s="376"/>
      <c r="JJW323" s="376"/>
      <c r="JJX323" s="376"/>
      <c r="JJY323" s="375"/>
      <c r="JJZ323" s="375"/>
      <c r="JKA323" s="375"/>
      <c r="JKB323" s="375"/>
      <c r="JKC323" s="375"/>
      <c r="JKD323" s="375"/>
      <c r="JKE323" s="375"/>
      <c r="JKF323" s="375"/>
      <c r="JKG323" s="375"/>
      <c r="JKH323" s="375"/>
      <c r="JKI323" s="375"/>
      <c r="JKJ323" s="375"/>
      <c r="JKK323" s="375"/>
      <c r="JKL323" s="375"/>
      <c r="JKM323" s="375"/>
      <c r="JKN323" s="375"/>
      <c r="JKO323" s="375"/>
      <c r="JKP323" s="375"/>
      <c r="JKQ323" s="375"/>
      <c r="JKR323" s="375"/>
      <c r="JKS323" s="375"/>
      <c r="JKT323" s="375"/>
      <c r="JKU323" s="375"/>
      <c r="JKV323" s="375"/>
      <c r="JKW323" s="375"/>
      <c r="JKX323" s="375"/>
      <c r="JKY323" s="375"/>
      <c r="JKZ323" s="375"/>
      <c r="JLA323" s="375"/>
      <c r="JLB323" s="375"/>
      <c r="JLC323" s="375"/>
      <c r="JLD323" s="375"/>
      <c r="JLE323" s="375"/>
      <c r="JLF323" s="375"/>
      <c r="JLG323" s="375"/>
      <c r="JLH323" s="375"/>
      <c r="JLI323" s="375"/>
      <c r="JLJ323" s="375"/>
      <c r="JLK323" s="375"/>
      <c r="JLL323" s="375"/>
      <c r="JLM323" s="375"/>
      <c r="JLN323" s="375"/>
      <c r="JLO323" s="375"/>
      <c r="JLP323" s="375"/>
      <c r="JLQ323" s="376"/>
      <c r="JLR323" s="376"/>
      <c r="JLS323" s="376"/>
      <c r="JLT323" s="376"/>
      <c r="JLU323" s="376"/>
      <c r="JLV323" s="376"/>
      <c r="JLW323" s="376"/>
      <c r="JLX323" s="376"/>
      <c r="JLY323" s="376"/>
      <c r="JLZ323" s="376"/>
      <c r="JMA323" s="376"/>
      <c r="JMB323" s="376"/>
      <c r="JMC323" s="376"/>
      <c r="JMD323" s="376"/>
      <c r="JME323" s="376"/>
      <c r="JMF323" s="376"/>
      <c r="JMG323" s="376"/>
      <c r="JMH323" s="376"/>
      <c r="JMI323" s="376"/>
      <c r="JMJ323" s="376"/>
      <c r="JMK323" s="376"/>
      <c r="JML323" s="376"/>
      <c r="JMM323" s="376"/>
      <c r="JMN323" s="376"/>
      <c r="JMO323" s="377"/>
      <c r="JMP323" s="377"/>
      <c r="JMQ323" s="377"/>
      <c r="JMR323" s="377"/>
      <c r="JMS323" s="377"/>
      <c r="JMT323" s="376"/>
      <c r="JMU323" s="376"/>
      <c r="JMV323" s="377"/>
      <c r="JMW323" s="377"/>
      <c r="JMX323" s="376"/>
      <c r="JMY323" s="376"/>
      <c r="JMZ323" s="377"/>
      <c r="JNA323" s="377"/>
      <c r="JNB323" s="376"/>
      <c r="JNC323" s="376"/>
      <c r="JND323" s="376"/>
      <c r="JNE323" s="376"/>
      <c r="JNF323" s="376"/>
      <c r="JNG323" s="376"/>
      <c r="JNH323" s="376"/>
      <c r="JNI323" s="377"/>
      <c r="JNJ323" s="377"/>
      <c r="JNK323" s="376"/>
      <c r="JNL323" s="376"/>
      <c r="JNM323" s="377"/>
      <c r="JNN323" s="377"/>
      <c r="JNO323" s="376"/>
      <c r="JNP323" s="376"/>
      <c r="JNQ323" s="376"/>
      <c r="JNR323" s="376"/>
      <c r="JNS323" s="376"/>
      <c r="JNT323" s="370"/>
      <c r="JNU323" s="396"/>
      <c r="JNV323" s="376"/>
      <c r="JNW323" s="376"/>
      <c r="JNX323" s="376"/>
      <c r="JNY323" s="376"/>
      <c r="JNZ323" s="376"/>
      <c r="JOA323" s="376"/>
      <c r="JOB323" s="376"/>
      <c r="JOC323" s="375"/>
      <c r="JOD323" s="375"/>
      <c r="JOE323" s="375"/>
      <c r="JOF323" s="375"/>
      <c r="JOG323" s="375"/>
      <c r="JOH323" s="375"/>
      <c r="JOI323" s="375"/>
      <c r="JOJ323" s="375"/>
      <c r="JOK323" s="375"/>
      <c r="JOL323" s="375"/>
      <c r="JOM323" s="375"/>
      <c r="JON323" s="375"/>
      <c r="JOO323" s="375"/>
      <c r="JOP323" s="375"/>
      <c r="JOQ323" s="375"/>
      <c r="JOR323" s="375"/>
      <c r="JOS323" s="375"/>
      <c r="JOT323" s="375"/>
      <c r="JOU323" s="375"/>
      <c r="JOV323" s="375"/>
      <c r="JOW323" s="375"/>
      <c r="JOX323" s="375"/>
      <c r="JOY323" s="375"/>
      <c r="JOZ323" s="375"/>
      <c r="JPA323" s="375"/>
      <c r="JPB323" s="375"/>
      <c r="JPC323" s="375"/>
      <c r="JPD323" s="375"/>
      <c r="JPE323" s="375"/>
      <c r="JPF323" s="375"/>
      <c r="JPG323" s="375"/>
      <c r="JPH323" s="375"/>
      <c r="JPI323" s="375"/>
      <c r="JPJ323" s="375"/>
      <c r="JPK323" s="375"/>
      <c r="JPL323" s="375"/>
      <c r="JPM323" s="375"/>
      <c r="JPN323" s="375"/>
      <c r="JPO323" s="375"/>
      <c r="JPP323" s="375"/>
      <c r="JPQ323" s="375"/>
      <c r="JPR323" s="375"/>
      <c r="JPS323" s="375"/>
      <c r="JPT323" s="375"/>
      <c r="JPU323" s="376"/>
      <c r="JPV323" s="376"/>
      <c r="JPW323" s="376"/>
      <c r="JPX323" s="376"/>
      <c r="JPY323" s="376"/>
      <c r="JPZ323" s="376"/>
      <c r="JQA323" s="376"/>
      <c r="JQB323" s="376"/>
      <c r="JQC323" s="376"/>
      <c r="JQD323" s="376"/>
      <c r="JQE323" s="376"/>
      <c r="JQF323" s="376"/>
      <c r="JQG323" s="376"/>
      <c r="JQH323" s="376"/>
      <c r="JQI323" s="376"/>
      <c r="JQJ323" s="376"/>
      <c r="JQK323" s="376"/>
      <c r="JQL323" s="376"/>
      <c r="JQM323" s="376"/>
      <c r="JQN323" s="376"/>
      <c r="JQO323" s="376"/>
      <c r="JQP323" s="376"/>
      <c r="JQQ323" s="376"/>
      <c r="JQR323" s="376"/>
      <c r="JQS323" s="377"/>
      <c r="JQT323" s="377"/>
      <c r="JQU323" s="377"/>
      <c r="JQV323" s="377"/>
      <c r="JQW323" s="377"/>
      <c r="JQX323" s="376"/>
      <c r="JQY323" s="376"/>
      <c r="JQZ323" s="377"/>
      <c r="JRA323" s="377"/>
      <c r="JRB323" s="376"/>
      <c r="JRC323" s="376"/>
      <c r="JRD323" s="377"/>
      <c r="JRE323" s="377"/>
      <c r="JRF323" s="376"/>
      <c r="JRG323" s="376"/>
      <c r="JRH323" s="376"/>
      <c r="JRI323" s="376"/>
      <c r="JRJ323" s="376"/>
      <c r="JRK323" s="376"/>
      <c r="JRL323" s="376"/>
      <c r="JRM323" s="377"/>
      <c r="JRN323" s="377"/>
      <c r="JRO323" s="376"/>
      <c r="JRP323" s="376"/>
      <c r="JRQ323" s="377"/>
      <c r="JRR323" s="377"/>
      <c r="JRS323" s="376"/>
      <c r="JRT323" s="376"/>
      <c r="JRU323" s="376"/>
      <c r="JRV323" s="376"/>
      <c r="JRW323" s="376"/>
      <c r="JRX323" s="370"/>
      <c r="JRY323" s="396"/>
      <c r="JRZ323" s="376"/>
      <c r="JSA323" s="376"/>
      <c r="JSB323" s="376"/>
      <c r="JSC323" s="376"/>
      <c r="JSD323" s="376"/>
      <c r="JSE323" s="376"/>
      <c r="JSF323" s="376"/>
      <c r="JSG323" s="375"/>
      <c r="JSH323" s="375"/>
      <c r="JSI323" s="375"/>
      <c r="JSJ323" s="375"/>
      <c r="JSK323" s="375"/>
      <c r="JSL323" s="375"/>
      <c r="JSM323" s="375"/>
      <c r="JSN323" s="375"/>
      <c r="JSO323" s="375"/>
      <c r="JSP323" s="375"/>
      <c r="JSQ323" s="375"/>
      <c r="JSR323" s="375"/>
      <c r="JSS323" s="375"/>
      <c r="JST323" s="375"/>
      <c r="JSU323" s="375"/>
      <c r="JSV323" s="375"/>
      <c r="JSW323" s="375"/>
      <c r="JSX323" s="375"/>
      <c r="JSY323" s="375"/>
      <c r="JSZ323" s="375"/>
      <c r="JTA323" s="375"/>
      <c r="JTB323" s="375"/>
      <c r="JTC323" s="375"/>
      <c r="JTD323" s="375"/>
      <c r="JTE323" s="375"/>
      <c r="JTF323" s="375"/>
      <c r="JTG323" s="375"/>
      <c r="JTH323" s="375"/>
      <c r="JTI323" s="375"/>
      <c r="JTJ323" s="375"/>
      <c r="JTK323" s="375"/>
      <c r="JTL323" s="375"/>
      <c r="JTM323" s="375"/>
      <c r="JTN323" s="375"/>
      <c r="JTO323" s="375"/>
      <c r="JTP323" s="375"/>
      <c r="JTQ323" s="375"/>
      <c r="JTR323" s="375"/>
      <c r="JTS323" s="375"/>
      <c r="JTT323" s="375"/>
      <c r="JTU323" s="375"/>
      <c r="JTV323" s="375"/>
      <c r="JTW323" s="375"/>
      <c r="JTX323" s="375"/>
      <c r="JTY323" s="376"/>
      <c r="JTZ323" s="376"/>
      <c r="JUA323" s="376"/>
      <c r="JUB323" s="376"/>
      <c r="JUC323" s="376"/>
      <c r="JUD323" s="376"/>
      <c r="JUE323" s="376"/>
      <c r="JUF323" s="376"/>
      <c r="JUG323" s="376"/>
      <c r="JUH323" s="376"/>
      <c r="JUI323" s="376"/>
      <c r="JUJ323" s="376"/>
      <c r="JUK323" s="376"/>
      <c r="JUL323" s="376"/>
      <c r="JUM323" s="376"/>
      <c r="JUN323" s="376"/>
      <c r="JUO323" s="376"/>
      <c r="JUP323" s="376"/>
      <c r="JUQ323" s="376"/>
      <c r="JUR323" s="376"/>
      <c r="JUS323" s="376"/>
      <c r="JUT323" s="376"/>
      <c r="JUU323" s="376"/>
      <c r="JUV323" s="376"/>
      <c r="JUW323" s="377"/>
      <c r="JUX323" s="377"/>
      <c r="JUY323" s="377"/>
      <c r="JUZ323" s="377"/>
      <c r="JVA323" s="377"/>
      <c r="JVB323" s="376"/>
      <c r="JVC323" s="376"/>
      <c r="JVD323" s="377"/>
      <c r="JVE323" s="377"/>
      <c r="JVF323" s="376"/>
      <c r="JVG323" s="376"/>
      <c r="JVH323" s="377"/>
      <c r="JVI323" s="377"/>
      <c r="JVJ323" s="376"/>
      <c r="JVK323" s="376"/>
      <c r="JVL323" s="376"/>
      <c r="JVM323" s="376"/>
      <c r="JVN323" s="376"/>
      <c r="JVO323" s="376"/>
      <c r="JVP323" s="376"/>
      <c r="JVQ323" s="377"/>
      <c r="JVR323" s="377"/>
      <c r="JVS323" s="376"/>
      <c r="JVT323" s="376"/>
      <c r="JVU323" s="377"/>
      <c r="JVV323" s="377"/>
      <c r="JVW323" s="376"/>
      <c r="JVX323" s="376"/>
      <c r="JVY323" s="376"/>
      <c r="JVZ323" s="376"/>
      <c r="JWA323" s="376"/>
      <c r="JWB323" s="370"/>
      <c r="JWC323" s="396"/>
      <c r="JWD323" s="376"/>
      <c r="JWE323" s="376"/>
      <c r="JWF323" s="376"/>
      <c r="JWG323" s="376"/>
      <c r="JWH323" s="376"/>
      <c r="JWI323" s="376"/>
      <c r="JWJ323" s="376"/>
      <c r="JWK323" s="375"/>
      <c r="JWL323" s="375"/>
      <c r="JWM323" s="375"/>
      <c r="JWN323" s="375"/>
      <c r="JWO323" s="375"/>
      <c r="JWP323" s="375"/>
      <c r="JWQ323" s="375"/>
      <c r="JWR323" s="375"/>
      <c r="JWS323" s="375"/>
      <c r="JWT323" s="375"/>
      <c r="JWU323" s="375"/>
      <c r="JWV323" s="375"/>
      <c r="JWW323" s="375"/>
      <c r="JWX323" s="375"/>
      <c r="JWY323" s="375"/>
      <c r="JWZ323" s="375"/>
      <c r="JXA323" s="375"/>
      <c r="JXB323" s="375"/>
      <c r="JXC323" s="375"/>
      <c r="JXD323" s="375"/>
      <c r="JXE323" s="375"/>
      <c r="JXF323" s="375"/>
      <c r="JXG323" s="375"/>
      <c r="JXH323" s="375"/>
      <c r="JXI323" s="375"/>
      <c r="JXJ323" s="375"/>
      <c r="JXK323" s="375"/>
      <c r="JXL323" s="375"/>
      <c r="JXM323" s="375"/>
      <c r="JXN323" s="375"/>
      <c r="JXO323" s="375"/>
      <c r="JXP323" s="375"/>
      <c r="JXQ323" s="375"/>
      <c r="JXR323" s="375"/>
      <c r="JXS323" s="375"/>
      <c r="JXT323" s="375"/>
      <c r="JXU323" s="375"/>
      <c r="JXV323" s="375"/>
      <c r="JXW323" s="375"/>
      <c r="JXX323" s="375"/>
      <c r="JXY323" s="375"/>
      <c r="JXZ323" s="375"/>
      <c r="JYA323" s="375"/>
      <c r="JYB323" s="375"/>
      <c r="JYC323" s="376"/>
      <c r="JYD323" s="376"/>
      <c r="JYE323" s="376"/>
      <c r="JYF323" s="376"/>
      <c r="JYG323" s="376"/>
      <c r="JYH323" s="376"/>
      <c r="JYI323" s="376"/>
      <c r="JYJ323" s="376"/>
      <c r="JYK323" s="376"/>
      <c r="JYL323" s="376"/>
      <c r="JYM323" s="376"/>
      <c r="JYN323" s="376"/>
      <c r="JYO323" s="376"/>
      <c r="JYP323" s="376"/>
      <c r="JYQ323" s="376"/>
      <c r="JYR323" s="376"/>
      <c r="JYS323" s="376"/>
      <c r="JYT323" s="376"/>
      <c r="JYU323" s="376"/>
      <c r="JYV323" s="376"/>
      <c r="JYW323" s="376"/>
      <c r="JYX323" s="376"/>
      <c r="JYY323" s="376"/>
      <c r="JYZ323" s="376"/>
      <c r="JZA323" s="377"/>
      <c r="JZB323" s="377"/>
      <c r="JZC323" s="377"/>
      <c r="JZD323" s="377"/>
      <c r="JZE323" s="377"/>
      <c r="JZF323" s="376"/>
      <c r="JZG323" s="376"/>
      <c r="JZH323" s="377"/>
      <c r="JZI323" s="377"/>
      <c r="JZJ323" s="376"/>
      <c r="JZK323" s="376"/>
      <c r="JZL323" s="377"/>
      <c r="JZM323" s="377"/>
      <c r="JZN323" s="376"/>
      <c r="JZO323" s="376"/>
      <c r="JZP323" s="376"/>
      <c r="JZQ323" s="376"/>
      <c r="JZR323" s="376"/>
      <c r="JZS323" s="376"/>
      <c r="JZT323" s="376"/>
      <c r="JZU323" s="377"/>
      <c r="JZV323" s="377"/>
      <c r="JZW323" s="376"/>
      <c r="JZX323" s="376"/>
      <c r="JZY323" s="377"/>
      <c r="JZZ323" s="377"/>
      <c r="KAA323" s="376"/>
      <c r="KAB323" s="376"/>
      <c r="KAC323" s="376"/>
      <c r="KAD323" s="376"/>
      <c r="KAE323" s="376"/>
      <c r="KAF323" s="370"/>
      <c r="KAG323" s="396"/>
      <c r="KAH323" s="376"/>
      <c r="KAI323" s="376"/>
      <c r="KAJ323" s="376"/>
      <c r="KAK323" s="376"/>
      <c r="KAL323" s="376"/>
      <c r="KAM323" s="376"/>
      <c r="KAN323" s="376"/>
      <c r="KAO323" s="375"/>
      <c r="KAP323" s="375"/>
      <c r="KAQ323" s="375"/>
      <c r="KAR323" s="375"/>
      <c r="KAS323" s="375"/>
      <c r="KAT323" s="375"/>
      <c r="KAU323" s="375"/>
      <c r="KAV323" s="375"/>
      <c r="KAW323" s="375"/>
      <c r="KAX323" s="375"/>
      <c r="KAY323" s="375"/>
      <c r="KAZ323" s="375"/>
      <c r="KBA323" s="375"/>
      <c r="KBB323" s="375"/>
      <c r="KBC323" s="375"/>
      <c r="KBD323" s="375"/>
      <c r="KBE323" s="375"/>
      <c r="KBF323" s="375"/>
      <c r="KBG323" s="375"/>
      <c r="KBH323" s="375"/>
      <c r="KBI323" s="375"/>
      <c r="KBJ323" s="375"/>
      <c r="KBK323" s="375"/>
      <c r="KBL323" s="375"/>
      <c r="KBM323" s="375"/>
      <c r="KBN323" s="375"/>
      <c r="KBO323" s="375"/>
      <c r="KBP323" s="375"/>
      <c r="KBQ323" s="375"/>
      <c r="KBR323" s="375"/>
      <c r="KBS323" s="375"/>
      <c r="KBT323" s="375"/>
      <c r="KBU323" s="375"/>
      <c r="KBV323" s="375"/>
      <c r="KBW323" s="375"/>
      <c r="KBX323" s="375"/>
      <c r="KBY323" s="375"/>
      <c r="KBZ323" s="375"/>
      <c r="KCA323" s="375"/>
      <c r="KCB323" s="375"/>
      <c r="KCC323" s="375"/>
      <c r="KCD323" s="375"/>
      <c r="KCE323" s="375"/>
      <c r="KCF323" s="375"/>
      <c r="KCG323" s="376"/>
      <c r="KCH323" s="376"/>
      <c r="KCI323" s="376"/>
      <c r="KCJ323" s="376"/>
      <c r="KCK323" s="376"/>
      <c r="KCL323" s="376"/>
      <c r="KCM323" s="376"/>
      <c r="KCN323" s="376"/>
      <c r="KCO323" s="376"/>
      <c r="KCP323" s="376"/>
      <c r="KCQ323" s="376"/>
      <c r="KCR323" s="376"/>
      <c r="KCS323" s="376"/>
      <c r="KCT323" s="376"/>
      <c r="KCU323" s="376"/>
      <c r="KCV323" s="376"/>
      <c r="KCW323" s="376"/>
      <c r="KCX323" s="376"/>
      <c r="KCY323" s="376"/>
      <c r="KCZ323" s="376"/>
      <c r="KDA323" s="376"/>
      <c r="KDB323" s="376"/>
      <c r="KDC323" s="376"/>
      <c r="KDD323" s="376"/>
      <c r="KDE323" s="377"/>
      <c r="KDF323" s="377"/>
      <c r="KDG323" s="377"/>
      <c r="KDH323" s="377"/>
      <c r="KDI323" s="377"/>
      <c r="KDJ323" s="376"/>
      <c r="KDK323" s="376"/>
      <c r="KDL323" s="377"/>
      <c r="KDM323" s="377"/>
      <c r="KDN323" s="376"/>
      <c r="KDO323" s="376"/>
      <c r="KDP323" s="377"/>
      <c r="KDQ323" s="377"/>
      <c r="KDR323" s="376"/>
      <c r="KDS323" s="376"/>
      <c r="KDT323" s="376"/>
      <c r="KDU323" s="376"/>
      <c r="KDV323" s="376"/>
      <c r="KDW323" s="376"/>
      <c r="KDX323" s="376"/>
      <c r="KDY323" s="377"/>
      <c r="KDZ323" s="377"/>
      <c r="KEA323" s="376"/>
      <c r="KEB323" s="376"/>
      <c r="KEC323" s="377"/>
      <c r="KED323" s="377"/>
      <c r="KEE323" s="376"/>
      <c r="KEF323" s="376"/>
      <c r="KEG323" s="376"/>
      <c r="KEH323" s="376"/>
      <c r="KEI323" s="376"/>
      <c r="KEJ323" s="370"/>
      <c r="KEK323" s="396"/>
      <c r="KEL323" s="376"/>
      <c r="KEM323" s="376"/>
      <c r="KEN323" s="376"/>
      <c r="KEO323" s="376"/>
      <c r="KEP323" s="376"/>
      <c r="KEQ323" s="376"/>
      <c r="KER323" s="376"/>
      <c r="KES323" s="375"/>
      <c r="KET323" s="375"/>
      <c r="KEU323" s="375"/>
      <c r="KEV323" s="375"/>
      <c r="KEW323" s="375"/>
      <c r="KEX323" s="375"/>
      <c r="KEY323" s="375"/>
      <c r="KEZ323" s="375"/>
      <c r="KFA323" s="375"/>
      <c r="KFB323" s="375"/>
      <c r="KFC323" s="375"/>
      <c r="KFD323" s="375"/>
      <c r="KFE323" s="375"/>
      <c r="KFF323" s="375"/>
      <c r="KFG323" s="375"/>
      <c r="KFH323" s="375"/>
      <c r="KFI323" s="375"/>
      <c r="KFJ323" s="375"/>
      <c r="KFK323" s="375"/>
      <c r="KFL323" s="375"/>
      <c r="KFM323" s="375"/>
      <c r="KFN323" s="375"/>
      <c r="KFO323" s="375"/>
      <c r="KFP323" s="375"/>
      <c r="KFQ323" s="375"/>
      <c r="KFR323" s="375"/>
      <c r="KFS323" s="375"/>
      <c r="KFT323" s="375"/>
      <c r="KFU323" s="375"/>
      <c r="KFV323" s="375"/>
      <c r="KFW323" s="375"/>
      <c r="KFX323" s="375"/>
      <c r="KFY323" s="375"/>
      <c r="KFZ323" s="375"/>
      <c r="KGA323" s="375"/>
      <c r="KGB323" s="375"/>
      <c r="KGC323" s="375"/>
      <c r="KGD323" s="375"/>
      <c r="KGE323" s="375"/>
      <c r="KGF323" s="375"/>
      <c r="KGG323" s="375"/>
      <c r="KGH323" s="375"/>
      <c r="KGI323" s="375"/>
      <c r="KGJ323" s="375"/>
      <c r="KGK323" s="376"/>
      <c r="KGL323" s="376"/>
      <c r="KGM323" s="376"/>
      <c r="KGN323" s="376"/>
      <c r="KGO323" s="376"/>
      <c r="KGP323" s="376"/>
      <c r="KGQ323" s="376"/>
      <c r="KGR323" s="376"/>
      <c r="KGS323" s="376"/>
      <c r="KGT323" s="376"/>
      <c r="KGU323" s="376"/>
      <c r="KGV323" s="376"/>
      <c r="KGW323" s="376"/>
      <c r="KGX323" s="376"/>
      <c r="KGY323" s="376"/>
      <c r="KGZ323" s="376"/>
      <c r="KHA323" s="376"/>
      <c r="KHB323" s="376"/>
      <c r="KHC323" s="376"/>
      <c r="KHD323" s="376"/>
      <c r="KHE323" s="376"/>
      <c r="KHF323" s="376"/>
      <c r="KHG323" s="376"/>
      <c r="KHH323" s="376"/>
      <c r="KHI323" s="377"/>
      <c r="KHJ323" s="377"/>
      <c r="KHK323" s="377"/>
      <c r="KHL323" s="377"/>
      <c r="KHM323" s="377"/>
      <c r="KHN323" s="376"/>
      <c r="KHO323" s="376"/>
      <c r="KHP323" s="377"/>
      <c r="KHQ323" s="377"/>
      <c r="KHR323" s="376"/>
      <c r="KHS323" s="376"/>
      <c r="KHT323" s="377"/>
      <c r="KHU323" s="377"/>
      <c r="KHV323" s="376"/>
      <c r="KHW323" s="376"/>
      <c r="KHX323" s="376"/>
      <c r="KHY323" s="376"/>
      <c r="KHZ323" s="376"/>
      <c r="KIA323" s="376"/>
      <c r="KIB323" s="376"/>
      <c r="KIC323" s="377"/>
      <c r="KID323" s="377"/>
      <c r="KIE323" s="376"/>
      <c r="KIF323" s="376"/>
      <c r="KIG323" s="377"/>
      <c r="KIH323" s="377"/>
      <c r="KII323" s="376"/>
      <c r="KIJ323" s="376"/>
      <c r="KIK323" s="376"/>
      <c r="KIL323" s="376"/>
      <c r="KIM323" s="376"/>
      <c r="KIN323" s="370"/>
      <c r="KIO323" s="396"/>
      <c r="KIP323" s="376"/>
      <c r="KIQ323" s="376"/>
      <c r="KIR323" s="376"/>
      <c r="KIS323" s="376"/>
      <c r="KIT323" s="376"/>
      <c r="KIU323" s="376"/>
      <c r="KIV323" s="376"/>
      <c r="KIW323" s="375"/>
      <c r="KIX323" s="375"/>
      <c r="KIY323" s="375"/>
      <c r="KIZ323" s="375"/>
      <c r="KJA323" s="375"/>
      <c r="KJB323" s="375"/>
      <c r="KJC323" s="375"/>
      <c r="KJD323" s="375"/>
      <c r="KJE323" s="375"/>
      <c r="KJF323" s="375"/>
      <c r="KJG323" s="375"/>
      <c r="KJH323" s="375"/>
      <c r="KJI323" s="375"/>
      <c r="KJJ323" s="375"/>
      <c r="KJK323" s="375"/>
      <c r="KJL323" s="375"/>
      <c r="KJM323" s="375"/>
      <c r="KJN323" s="375"/>
      <c r="KJO323" s="375"/>
      <c r="KJP323" s="375"/>
      <c r="KJQ323" s="375"/>
      <c r="KJR323" s="375"/>
      <c r="KJS323" s="375"/>
      <c r="KJT323" s="375"/>
      <c r="KJU323" s="375"/>
      <c r="KJV323" s="375"/>
      <c r="KJW323" s="375"/>
      <c r="KJX323" s="375"/>
      <c r="KJY323" s="375"/>
      <c r="KJZ323" s="375"/>
      <c r="KKA323" s="375"/>
      <c r="KKB323" s="375"/>
      <c r="KKC323" s="375"/>
      <c r="KKD323" s="375"/>
      <c r="KKE323" s="375"/>
      <c r="KKF323" s="375"/>
      <c r="KKG323" s="375"/>
      <c r="KKH323" s="375"/>
      <c r="KKI323" s="375"/>
      <c r="KKJ323" s="375"/>
      <c r="KKK323" s="375"/>
      <c r="KKL323" s="375"/>
      <c r="KKM323" s="375"/>
      <c r="KKN323" s="375"/>
      <c r="KKO323" s="376"/>
      <c r="KKP323" s="376"/>
      <c r="KKQ323" s="376"/>
      <c r="KKR323" s="376"/>
      <c r="KKS323" s="376"/>
      <c r="KKT323" s="376"/>
      <c r="KKU323" s="376"/>
      <c r="KKV323" s="376"/>
      <c r="KKW323" s="376"/>
      <c r="KKX323" s="376"/>
      <c r="KKY323" s="376"/>
      <c r="KKZ323" s="376"/>
      <c r="KLA323" s="376"/>
      <c r="KLB323" s="376"/>
      <c r="KLC323" s="376"/>
      <c r="KLD323" s="376"/>
      <c r="KLE323" s="376"/>
      <c r="KLF323" s="376"/>
      <c r="KLG323" s="376"/>
      <c r="KLH323" s="376"/>
      <c r="KLI323" s="376"/>
      <c r="KLJ323" s="376"/>
      <c r="KLK323" s="376"/>
      <c r="KLL323" s="376"/>
      <c r="KLM323" s="377"/>
      <c r="KLN323" s="377"/>
      <c r="KLO323" s="377"/>
      <c r="KLP323" s="377"/>
      <c r="KLQ323" s="377"/>
      <c r="KLR323" s="376"/>
      <c r="KLS323" s="376"/>
      <c r="KLT323" s="377"/>
      <c r="KLU323" s="377"/>
      <c r="KLV323" s="376"/>
      <c r="KLW323" s="376"/>
      <c r="KLX323" s="377"/>
      <c r="KLY323" s="377"/>
      <c r="KLZ323" s="376"/>
      <c r="KMA323" s="376"/>
      <c r="KMB323" s="376"/>
      <c r="KMC323" s="376"/>
      <c r="KMD323" s="376"/>
      <c r="KME323" s="376"/>
      <c r="KMF323" s="376"/>
      <c r="KMG323" s="377"/>
      <c r="KMH323" s="377"/>
      <c r="KMI323" s="376"/>
      <c r="KMJ323" s="376"/>
      <c r="KMK323" s="377"/>
      <c r="KML323" s="377"/>
      <c r="KMM323" s="376"/>
      <c r="KMN323" s="376"/>
      <c r="KMO323" s="376"/>
      <c r="KMP323" s="376"/>
      <c r="KMQ323" s="376"/>
      <c r="KMR323" s="370"/>
      <c r="KMS323" s="396"/>
      <c r="KMT323" s="376"/>
      <c r="KMU323" s="376"/>
      <c r="KMV323" s="376"/>
      <c r="KMW323" s="376"/>
      <c r="KMX323" s="376"/>
      <c r="KMY323" s="376"/>
      <c r="KMZ323" s="376"/>
      <c r="KNA323" s="375"/>
      <c r="KNB323" s="375"/>
      <c r="KNC323" s="375"/>
      <c r="KND323" s="375"/>
      <c r="KNE323" s="375"/>
      <c r="KNF323" s="375"/>
      <c r="KNG323" s="375"/>
      <c r="KNH323" s="375"/>
      <c r="KNI323" s="375"/>
      <c r="KNJ323" s="375"/>
      <c r="KNK323" s="375"/>
      <c r="KNL323" s="375"/>
      <c r="KNM323" s="375"/>
      <c r="KNN323" s="375"/>
      <c r="KNO323" s="375"/>
      <c r="KNP323" s="375"/>
      <c r="KNQ323" s="375"/>
      <c r="KNR323" s="375"/>
      <c r="KNS323" s="375"/>
      <c r="KNT323" s="375"/>
      <c r="KNU323" s="375"/>
      <c r="KNV323" s="375"/>
      <c r="KNW323" s="375"/>
      <c r="KNX323" s="375"/>
      <c r="KNY323" s="375"/>
      <c r="KNZ323" s="375"/>
      <c r="KOA323" s="375"/>
      <c r="KOB323" s="375"/>
      <c r="KOC323" s="375"/>
      <c r="KOD323" s="375"/>
      <c r="KOE323" s="375"/>
      <c r="KOF323" s="375"/>
      <c r="KOG323" s="375"/>
      <c r="KOH323" s="375"/>
      <c r="KOI323" s="375"/>
      <c r="KOJ323" s="375"/>
      <c r="KOK323" s="375"/>
      <c r="KOL323" s="375"/>
      <c r="KOM323" s="375"/>
      <c r="KON323" s="375"/>
      <c r="KOO323" s="375"/>
      <c r="KOP323" s="375"/>
      <c r="KOQ323" s="375"/>
      <c r="KOR323" s="375"/>
      <c r="KOS323" s="376"/>
      <c r="KOT323" s="376"/>
      <c r="KOU323" s="376"/>
      <c r="KOV323" s="376"/>
      <c r="KOW323" s="376"/>
      <c r="KOX323" s="376"/>
      <c r="KOY323" s="376"/>
      <c r="KOZ323" s="376"/>
      <c r="KPA323" s="376"/>
      <c r="KPB323" s="376"/>
      <c r="KPC323" s="376"/>
      <c r="KPD323" s="376"/>
      <c r="KPE323" s="376"/>
      <c r="KPF323" s="376"/>
      <c r="KPG323" s="376"/>
      <c r="KPH323" s="376"/>
      <c r="KPI323" s="376"/>
      <c r="KPJ323" s="376"/>
      <c r="KPK323" s="376"/>
      <c r="KPL323" s="376"/>
      <c r="KPM323" s="376"/>
      <c r="KPN323" s="376"/>
      <c r="KPO323" s="376"/>
      <c r="KPP323" s="376"/>
      <c r="KPQ323" s="377"/>
      <c r="KPR323" s="377"/>
      <c r="KPS323" s="377"/>
      <c r="KPT323" s="377"/>
      <c r="KPU323" s="377"/>
      <c r="KPV323" s="376"/>
      <c r="KPW323" s="376"/>
      <c r="KPX323" s="377"/>
      <c r="KPY323" s="377"/>
      <c r="KPZ323" s="376"/>
      <c r="KQA323" s="376"/>
      <c r="KQB323" s="377"/>
      <c r="KQC323" s="377"/>
      <c r="KQD323" s="376"/>
      <c r="KQE323" s="376"/>
      <c r="KQF323" s="376"/>
      <c r="KQG323" s="376"/>
      <c r="KQH323" s="376"/>
      <c r="KQI323" s="376"/>
      <c r="KQJ323" s="376"/>
      <c r="KQK323" s="377"/>
      <c r="KQL323" s="377"/>
      <c r="KQM323" s="376"/>
      <c r="KQN323" s="376"/>
      <c r="KQO323" s="377"/>
      <c r="KQP323" s="377"/>
      <c r="KQQ323" s="376"/>
      <c r="KQR323" s="376"/>
      <c r="KQS323" s="376"/>
      <c r="KQT323" s="376"/>
      <c r="KQU323" s="376"/>
      <c r="KQV323" s="370"/>
      <c r="KQW323" s="396"/>
      <c r="KQX323" s="376"/>
      <c r="KQY323" s="376"/>
      <c r="KQZ323" s="376"/>
      <c r="KRA323" s="376"/>
      <c r="KRB323" s="376"/>
      <c r="KRC323" s="376"/>
      <c r="KRD323" s="376"/>
      <c r="KRE323" s="375"/>
      <c r="KRF323" s="375"/>
      <c r="KRG323" s="375"/>
      <c r="KRH323" s="375"/>
      <c r="KRI323" s="375"/>
      <c r="KRJ323" s="375"/>
      <c r="KRK323" s="375"/>
      <c r="KRL323" s="375"/>
      <c r="KRM323" s="375"/>
      <c r="KRN323" s="375"/>
      <c r="KRO323" s="375"/>
      <c r="KRP323" s="375"/>
      <c r="KRQ323" s="375"/>
      <c r="KRR323" s="375"/>
      <c r="KRS323" s="375"/>
      <c r="KRT323" s="375"/>
      <c r="KRU323" s="375"/>
      <c r="KRV323" s="375"/>
      <c r="KRW323" s="375"/>
      <c r="KRX323" s="375"/>
      <c r="KRY323" s="375"/>
      <c r="KRZ323" s="375"/>
      <c r="KSA323" s="375"/>
      <c r="KSB323" s="375"/>
      <c r="KSC323" s="375"/>
      <c r="KSD323" s="375"/>
      <c r="KSE323" s="375"/>
      <c r="KSF323" s="375"/>
      <c r="KSG323" s="375"/>
      <c r="KSH323" s="375"/>
      <c r="KSI323" s="375"/>
      <c r="KSJ323" s="375"/>
      <c r="KSK323" s="375"/>
      <c r="KSL323" s="375"/>
      <c r="KSM323" s="375"/>
      <c r="KSN323" s="375"/>
      <c r="KSO323" s="375"/>
      <c r="KSP323" s="375"/>
      <c r="KSQ323" s="375"/>
      <c r="KSR323" s="375"/>
      <c r="KSS323" s="375"/>
      <c r="KST323" s="375"/>
      <c r="KSU323" s="375"/>
      <c r="KSV323" s="375"/>
      <c r="KSW323" s="376"/>
      <c r="KSX323" s="376"/>
      <c r="KSY323" s="376"/>
      <c r="KSZ323" s="376"/>
      <c r="KTA323" s="376"/>
      <c r="KTB323" s="376"/>
      <c r="KTC323" s="376"/>
      <c r="KTD323" s="376"/>
      <c r="KTE323" s="376"/>
      <c r="KTF323" s="376"/>
      <c r="KTG323" s="376"/>
      <c r="KTH323" s="376"/>
      <c r="KTI323" s="376"/>
      <c r="KTJ323" s="376"/>
      <c r="KTK323" s="376"/>
      <c r="KTL323" s="376"/>
      <c r="KTM323" s="376"/>
      <c r="KTN323" s="376"/>
      <c r="KTO323" s="376"/>
      <c r="KTP323" s="376"/>
      <c r="KTQ323" s="376"/>
      <c r="KTR323" s="376"/>
      <c r="KTS323" s="376"/>
      <c r="KTT323" s="376"/>
      <c r="KTU323" s="377"/>
      <c r="KTV323" s="377"/>
      <c r="KTW323" s="377"/>
      <c r="KTX323" s="377"/>
      <c r="KTY323" s="377"/>
      <c r="KTZ323" s="376"/>
      <c r="KUA323" s="376"/>
      <c r="KUB323" s="377"/>
      <c r="KUC323" s="377"/>
      <c r="KUD323" s="376"/>
      <c r="KUE323" s="376"/>
      <c r="KUF323" s="377"/>
      <c r="KUG323" s="377"/>
      <c r="KUH323" s="376"/>
      <c r="KUI323" s="376"/>
      <c r="KUJ323" s="376"/>
      <c r="KUK323" s="376"/>
      <c r="KUL323" s="376"/>
      <c r="KUM323" s="376"/>
      <c r="KUN323" s="376"/>
      <c r="KUO323" s="377"/>
      <c r="KUP323" s="377"/>
      <c r="KUQ323" s="376"/>
      <c r="KUR323" s="376"/>
      <c r="KUS323" s="377"/>
      <c r="KUT323" s="377"/>
      <c r="KUU323" s="376"/>
      <c r="KUV323" s="376"/>
      <c r="KUW323" s="376"/>
      <c r="KUX323" s="376"/>
      <c r="KUY323" s="376"/>
      <c r="KUZ323" s="370"/>
      <c r="KVA323" s="396"/>
      <c r="KVB323" s="376"/>
      <c r="KVC323" s="376"/>
      <c r="KVD323" s="376"/>
      <c r="KVE323" s="376"/>
      <c r="KVF323" s="376"/>
      <c r="KVG323" s="376"/>
      <c r="KVH323" s="376"/>
      <c r="KVI323" s="375"/>
      <c r="KVJ323" s="375"/>
      <c r="KVK323" s="375"/>
      <c r="KVL323" s="375"/>
      <c r="KVM323" s="375"/>
      <c r="KVN323" s="375"/>
      <c r="KVO323" s="375"/>
      <c r="KVP323" s="375"/>
      <c r="KVQ323" s="375"/>
      <c r="KVR323" s="375"/>
      <c r="KVS323" s="375"/>
      <c r="KVT323" s="375"/>
      <c r="KVU323" s="375"/>
      <c r="KVV323" s="375"/>
      <c r="KVW323" s="375"/>
      <c r="KVX323" s="375"/>
      <c r="KVY323" s="375"/>
      <c r="KVZ323" s="375"/>
      <c r="KWA323" s="375"/>
      <c r="KWB323" s="375"/>
      <c r="KWC323" s="375"/>
      <c r="KWD323" s="375"/>
      <c r="KWE323" s="375"/>
      <c r="KWF323" s="375"/>
      <c r="KWG323" s="375"/>
      <c r="KWH323" s="375"/>
      <c r="KWI323" s="375"/>
      <c r="KWJ323" s="375"/>
      <c r="KWK323" s="375"/>
      <c r="KWL323" s="375"/>
      <c r="KWM323" s="375"/>
      <c r="KWN323" s="375"/>
      <c r="KWO323" s="375"/>
      <c r="KWP323" s="375"/>
      <c r="KWQ323" s="375"/>
      <c r="KWR323" s="375"/>
      <c r="KWS323" s="375"/>
      <c r="KWT323" s="375"/>
      <c r="KWU323" s="375"/>
      <c r="KWV323" s="375"/>
      <c r="KWW323" s="375"/>
      <c r="KWX323" s="375"/>
      <c r="KWY323" s="375"/>
      <c r="KWZ323" s="375"/>
      <c r="KXA323" s="376"/>
      <c r="KXB323" s="376"/>
      <c r="KXC323" s="376"/>
      <c r="KXD323" s="376"/>
      <c r="KXE323" s="376"/>
      <c r="KXF323" s="376"/>
      <c r="KXG323" s="376"/>
      <c r="KXH323" s="376"/>
      <c r="KXI323" s="376"/>
      <c r="KXJ323" s="376"/>
      <c r="KXK323" s="376"/>
      <c r="KXL323" s="376"/>
      <c r="KXM323" s="376"/>
      <c r="KXN323" s="376"/>
      <c r="KXO323" s="376"/>
      <c r="KXP323" s="376"/>
      <c r="KXQ323" s="376"/>
      <c r="KXR323" s="376"/>
      <c r="KXS323" s="376"/>
      <c r="KXT323" s="376"/>
      <c r="KXU323" s="376"/>
      <c r="KXV323" s="376"/>
      <c r="KXW323" s="376"/>
      <c r="KXX323" s="376"/>
      <c r="KXY323" s="377"/>
      <c r="KXZ323" s="377"/>
      <c r="KYA323" s="377"/>
      <c r="KYB323" s="377"/>
      <c r="KYC323" s="377"/>
      <c r="KYD323" s="376"/>
      <c r="KYE323" s="376"/>
      <c r="KYF323" s="377"/>
      <c r="KYG323" s="377"/>
      <c r="KYH323" s="376"/>
      <c r="KYI323" s="376"/>
      <c r="KYJ323" s="377"/>
      <c r="KYK323" s="377"/>
      <c r="KYL323" s="376"/>
      <c r="KYM323" s="376"/>
      <c r="KYN323" s="376"/>
      <c r="KYO323" s="376"/>
      <c r="KYP323" s="376"/>
      <c r="KYQ323" s="376"/>
      <c r="KYR323" s="376"/>
      <c r="KYS323" s="377"/>
      <c r="KYT323" s="377"/>
      <c r="KYU323" s="376"/>
      <c r="KYV323" s="376"/>
      <c r="KYW323" s="377"/>
      <c r="KYX323" s="377"/>
      <c r="KYY323" s="376"/>
      <c r="KYZ323" s="376"/>
      <c r="KZA323" s="376"/>
      <c r="KZB323" s="376"/>
      <c r="KZC323" s="376"/>
      <c r="KZD323" s="370"/>
      <c r="KZE323" s="396"/>
      <c r="KZF323" s="376"/>
      <c r="KZG323" s="376"/>
      <c r="KZH323" s="376"/>
      <c r="KZI323" s="376"/>
      <c r="KZJ323" s="376"/>
      <c r="KZK323" s="376"/>
      <c r="KZL323" s="376"/>
      <c r="KZM323" s="375"/>
      <c r="KZN323" s="375"/>
      <c r="KZO323" s="375"/>
      <c r="KZP323" s="375"/>
      <c r="KZQ323" s="375"/>
      <c r="KZR323" s="375"/>
      <c r="KZS323" s="375"/>
      <c r="KZT323" s="375"/>
      <c r="KZU323" s="375"/>
      <c r="KZV323" s="375"/>
      <c r="KZW323" s="375"/>
      <c r="KZX323" s="375"/>
      <c r="KZY323" s="375"/>
      <c r="KZZ323" s="375"/>
      <c r="LAA323" s="375"/>
      <c r="LAB323" s="375"/>
      <c r="LAC323" s="375"/>
      <c r="LAD323" s="375"/>
      <c r="LAE323" s="375"/>
      <c r="LAF323" s="375"/>
      <c r="LAG323" s="375"/>
      <c r="LAH323" s="375"/>
      <c r="LAI323" s="375"/>
      <c r="LAJ323" s="375"/>
      <c r="LAK323" s="375"/>
      <c r="LAL323" s="375"/>
      <c r="LAM323" s="375"/>
      <c r="LAN323" s="375"/>
      <c r="LAO323" s="375"/>
      <c r="LAP323" s="375"/>
      <c r="LAQ323" s="375"/>
      <c r="LAR323" s="375"/>
      <c r="LAS323" s="375"/>
      <c r="LAT323" s="375"/>
      <c r="LAU323" s="375"/>
      <c r="LAV323" s="375"/>
      <c r="LAW323" s="375"/>
      <c r="LAX323" s="375"/>
      <c r="LAY323" s="375"/>
      <c r="LAZ323" s="375"/>
      <c r="LBA323" s="375"/>
      <c r="LBB323" s="375"/>
      <c r="LBC323" s="375"/>
      <c r="LBD323" s="375"/>
      <c r="LBE323" s="376"/>
      <c r="LBF323" s="376"/>
      <c r="LBG323" s="376"/>
      <c r="LBH323" s="376"/>
      <c r="LBI323" s="376"/>
      <c r="LBJ323" s="376"/>
      <c r="LBK323" s="376"/>
      <c r="LBL323" s="376"/>
      <c r="LBM323" s="376"/>
      <c r="LBN323" s="376"/>
      <c r="LBO323" s="376"/>
      <c r="LBP323" s="376"/>
      <c r="LBQ323" s="376"/>
      <c r="LBR323" s="376"/>
      <c r="LBS323" s="376"/>
      <c r="LBT323" s="376"/>
      <c r="LBU323" s="376"/>
      <c r="LBV323" s="376"/>
      <c r="LBW323" s="376"/>
      <c r="LBX323" s="376"/>
      <c r="LBY323" s="376"/>
      <c r="LBZ323" s="376"/>
      <c r="LCA323" s="376"/>
      <c r="LCB323" s="376"/>
      <c r="LCC323" s="377"/>
      <c r="LCD323" s="377"/>
      <c r="LCE323" s="377"/>
      <c r="LCF323" s="377"/>
      <c r="LCG323" s="377"/>
      <c r="LCH323" s="376"/>
      <c r="LCI323" s="376"/>
      <c r="LCJ323" s="377"/>
      <c r="LCK323" s="377"/>
      <c r="LCL323" s="376"/>
      <c r="LCM323" s="376"/>
      <c r="LCN323" s="377"/>
      <c r="LCO323" s="377"/>
      <c r="LCP323" s="376"/>
      <c r="LCQ323" s="376"/>
      <c r="LCR323" s="376"/>
      <c r="LCS323" s="376"/>
      <c r="LCT323" s="376"/>
      <c r="LCU323" s="376"/>
      <c r="LCV323" s="376"/>
      <c r="LCW323" s="377"/>
      <c r="LCX323" s="377"/>
      <c r="LCY323" s="376"/>
      <c r="LCZ323" s="376"/>
      <c r="LDA323" s="377"/>
      <c r="LDB323" s="377"/>
      <c r="LDC323" s="376"/>
      <c r="LDD323" s="376"/>
      <c r="LDE323" s="376"/>
      <c r="LDF323" s="376"/>
      <c r="LDG323" s="376"/>
      <c r="LDH323" s="370"/>
      <c r="LDI323" s="396"/>
      <c r="LDJ323" s="376"/>
      <c r="LDK323" s="376"/>
      <c r="LDL323" s="376"/>
      <c r="LDM323" s="376"/>
      <c r="LDN323" s="376"/>
      <c r="LDO323" s="376"/>
      <c r="LDP323" s="376"/>
      <c r="LDQ323" s="375"/>
      <c r="LDR323" s="375"/>
      <c r="LDS323" s="375"/>
      <c r="LDT323" s="375"/>
      <c r="LDU323" s="375"/>
      <c r="LDV323" s="375"/>
      <c r="LDW323" s="375"/>
      <c r="LDX323" s="375"/>
      <c r="LDY323" s="375"/>
      <c r="LDZ323" s="375"/>
      <c r="LEA323" s="375"/>
      <c r="LEB323" s="375"/>
      <c r="LEC323" s="375"/>
      <c r="LED323" s="375"/>
      <c r="LEE323" s="375"/>
      <c r="LEF323" s="375"/>
      <c r="LEG323" s="375"/>
      <c r="LEH323" s="375"/>
      <c r="LEI323" s="375"/>
      <c r="LEJ323" s="375"/>
      <c r="LEK323" s="375"/>
      <c r="LEL323" s="375"/>
      <c r="LEM323" s="375"/>
      <c r="LEN323" s="375"/>
      <c r="LEO323" s="375"/>
      <c r="LEP323" s="375"/>
      <c r="LEQ323" s="375"/>
      <c r="LER323" s="375"/>
      <c r="LES323" s="375"/>
      <c r="LET323" s="375"/>
      <c r="LEU323" s="375"/>
      <c r="LEV323" s="375"/>
      <c r="LEW323" s="375"/>
      <c r="LEX323" s="375"/>
      <c r="LEY323" s="375"/>
      <c r="LEZ323" s="375"/>
      <c r="LFA323" s="375"/>
      <c r="LFB323" s="375"/>
      <c r="LFC323" s="375"/>
      <c r="LFD323" s="375"/>
      <c r="LFE323" s="375"/>
      <c r="LFF323" s="375"/>
      <c r="LFG323" s="375"/>
      <c r="LFH323" s="375"/>
      <c r="LFI323" s="376"/>
      <c r="LFJ323" s="376"/>
      <c r="LFK323" s="376"/>
      <c r="LFL323" s="376"/>
      <c r="LFM323" s="376"/>
      <c r="LFN323" s="376"/>
      <c r="LFO323" s="376"/>
      <c r="LFP323" s="376"/>
      <c r="LFQ323" s="376"/>
      <c r="LFR323" s="376"/>
      <c r="LFS323" s="376"/>
      <c r="LFT323" s="376"/>
      <c r="LFU323" s="376"/>
      <c r="LFV323" s="376"/>
      <c r="LFW323" s="376"/>
      <c r="LFX323" s="376"/>
      <c r="LFY323" s="376"/>
      <c r="LFZ323" s="376"/>
      <c r="LGA323" s="376"/>
      <c r="LGB323" s="376"/>
      <c r="LGC323" s="376"/>
      <c r="LGD323" s="376"/>
      <c r="LGE323" s="376"/>
      <c r="LGF323" s="376"/>
      <c r="LGG323" s="377"/>
      <c r="LGH323" s="377"/>
      <c r="LGI323" s="377"/>
      <c r="LGJ323" s="377"/>
      <c r="LGK323" s="377"/>
      <c r="LGL323" s="376"/>
      <c r="LGM323" s="376"/>
      <c r="LGN323" s="377"/>
      <c r="LGO323" s="377"/>
      <c r="LGP323" s="376"/>
      <c r="LGQ323" s="376"/>
      <c r="LGR323" s="377"/>
      <c r="LGS323" s="377"/>
      <c r="LGT323" s="376"/>
      <c r="LGU323" s="376"/>
      <c r="LGV323" s="376"/>
      <c r="LGW323" s="376"/>
      <c r="LGX323" s="376"/>
      <c r="LGY323" s="376"/>
      <c r="LGZ323" s="376"/>
      <c r="LHA323" s="377"/>
      <c r="LHB323" s="377"/>
      <c r="LHC323" s="376"/>
      <c r="LHD323" s="376"/>
      <c r="LHE323" s="377"/>
      <c r="LHF323" s="377"/>
      <c r="LHG323" s="376"/>
      <c r="LHH323" s="376"/>
      <c r="LHI323" s="376"/>
      <c r="LHJ323" s="376"/>
      <c r="LHK323" s="376"/>
      <c r="LHL323" s="370"/>
      <c r="LHM323" s="396"/>
      <c r="LHN323" s="376"/>
      <c r="LHO323" s="376"/>
      <c r="LHP323" s="376"/>
      <c r="LHQ323" s="376"/>
      <c r="LHR323" s="376"/>
      <c r="LHS323" s="376"/>
      <c r="LHT323" s="376"/>
      <c r="LHU323" s="375"/>
      <c r="LHV323" s="375"/>
      <c r="LHW323" s="375"/>
      <c r="LHX323" s="375"/>
      <c r="LHY323" s="375"/>
      <c r="LHZ323" s="375"/>
      <c r="LIA323" s="375"/>
      <c r="LIB323" s="375"/>
      <c r="LIC323" s="375"/>
      <c r="LID323" s="375"/>
      <c r="LIE323" s="375"/>
      <c r="LIF323" s="375"/>
      <c r="LIG323" s="375"/>
      <c r="LIH323" s="375"/>
      <c r="LII323" s="375"/>
      <c r="LIJ323" s="375"/>
      <c r="LIK323" s="375"/>
      <c r="LIL323" s="375"/>
      <c r="LIM323" s="375"/>
      <c r="LIN323" s="375"/>
      <c r="LIO323" s="375"/>
      <c r="LIP323" s="375"/>
      <c r="LIQ323" s="375"/>
      <c r="LIR323" s="375"/>
      <c r="LIS323" s="375"/>
      <c r="LIT323" s="375"/>
      <c r="LIU323" s="375"/>
      <c r="LIV323" s="375"/>
      <c r="LIW323" s="375"/>
      <c r="LIX323" s="375"/>
      <c r="LIY323" s="375"/>
      <c r="LIZ323" s="375"/>
      <c r="LJA323" s="375"/>
      <c r="LJB323" s="375"/>
      <c r="LJC323" s="375"/>
      <c r="LJD323" s="375"/>
      <c r="LJE323" s="375"/>
      <c r="LJF323" s="375"/>
      <c r="LJG323" s="375"/>
      <c r="LJH323" s="375"/>
      <c r="LJI323" s="375"/>
      <c r="LJJ323" s="375"/>
      <c r="LJK323" s="375"/>
      <c r="LJL323" s="375"/>
      <c r="LJM323" s="376"/>
      <c r="LJN323" s="376"/>
      <c r="LJO323" s="376"/>
      <c r="LJP323" s="376"/>
      <c r="LJQ323" s="376"/>
      <c r="LJR323" s="376"/>
      <c r="LJS323" s="376"/>
      <c r="LJT323" s="376"/>
      <c r="LJU323" s="376"/>
      <c r="LJV323" s="376"/>
      <c r="LJW323" s="376"/>
      <c r="LJX323" s="376"/>
      <c r="LJY323" s="376"/>
      <c r="LJZ323" s="376"/>
      <c r="LKA323" s="376"/>
      <c r="LKB323" s="376"/>
      <c r="LKC323" s="376"/>
      <c r="LKD323" s="376"/>
      <c r="LKE323" s="376"/>
      <c r="LKF323" s="376"/>
      <c r="LKG323" s="376"/>
      <c r="LKH323" s="376"/>
      <c r="LKI323" s="376"/>
      <c r="LKJ323" s="376"/>
      <c r="LKK323" s="377"/>
      <c r="LKL323" s="377"/>
      <c r="LKM323" s="377"/>
      <c r="LKN323" s="377"/>
      <c r="LKO323" s="377"/>
      <c r="LKP323" s="376"/>
      <c r="LKQ323" s="376"/>
      <c r="LKR323" s="377"/>
      <c r="LKS323" s="377"/>
      <c r="LKT323" s="376"/>
      <c r="LKU323" s="376"/>
      <c r="LKV323" s="377"/>
      <c r="LKW323" s="377"/>
      <c r="LKX323" s="376"/>
      <c r="LKY323" s="376"/>
      <c r="LKZ323" s="376"/>
      <c r="LLA323" s="376"/>
      <c r="LLB323" s="376"/>
      <c r="LLC323" s="376"/>
      <c r="LLD323" s="376"/>
      <c r="LLE323" s="377"/>
      <c r="LLF323" s="377"/>
      <c r="LLG323" s="376"/>
      <c r="LLH323" s="376"/>
      <c r="LLI323" s="377"/>
      <c r="LLJ323" s="377"/>
      <c r="LLK323" s="376"/>
      <c r="LLL323" s="376"/>
      <c r="LLM323" s="376"/>
      <c r="LLN323" s="376"/>
      <c r="LLO323" s="376"/>
      <c r="LLP323" s="370"/>
      <c r="LLQ323" s="396"/>
      <c r="LLR323" s="376"/>
      <c r="LLS323" s="376"/>
      <c r="LLT323" s="376"/>
      <c r="LLU323" s="376"/>
      <c r="LLV323" s="376"/>
      <c r="LLW323" s="376"/>
      <c r="LLX323" s="376"/>
      <c r="LLY323" s="375"/>
      <c r="LLZ323" s="375"/>
      <c r="LMA323" s="375"/>
      <c r="LMB323" s="375"/>
      <c r="LMC323" s="375"/>
      <c r="LMD323" s="375"/>
      <c r="LME323" s="375"/>
      <c r="LMF323" s="375"/>
      <c r="LMG323" s="375"/>
      <c r="LMH323" s="375"/>
      <c r="LMI323" s="375"/>
      <c r="LMJ323" s="375"/>
      <c r="LMK323" s="375"/>
      <c r="LML323" s="375"/>
      <c r="LMM323" s="375"/>
      <c r="LMN323" s="375"/>
      <c r="LMO323" s="375"/>
      <c r="LMP323" s="375"/>
      <c r="LMQ323" s="375"/>
      <c r="LMR323" s="375"/>
      <c r="LMS323" s="375"/>
      <c r="LMT323" s="375"/>
      <c r="LMU323" s="375"/>
      <c r="LMV323" s="375"/>
      <c r="LMW323" s="375"/>
      <c r="LMX323" s="375"/>
      <c r="LMY323" s="375"/>
      <c r="LMZ323" s="375"/>
      <c r="LNA323" s="375"/>
      <c r="LNB323" s="375"/>
      <c r="LNC323" s="375"/>
      <c r="LND323" s="375"/>
      <c r="LNE323" s="375"/>
      <c r="LNF323" s="375"/>
      <c r="LNG323" s="375"/>
      <c r="LNH323" s="375"/>
      <c r="LNI323" s="375"/>
      <c r="LNJ323" s="375"/>
      <c r="LNK323" s="375"/>
      <c r="LNL323" s="375"/>
      <c r="LNM323" s="375"/>
      <c r="LNN323" s="375"/>
      <c r="LNO323" s="375"/>
      <c r="LNP323" s="375"/>
      <c r="LNQ323" s="376"/>
      <c r="LNR323" s="376"/>
      <c r="LNS323" s="376"/>
      <c r="LNT323" s="376"/>
      <c r="LNU323" s="376"/>
      <c r="LNV323" s="376"/>
      <c r="LNW323" s="376"/>
      <c r="LNX323" s="376"/>
      <c r="LNY323" s="376"/>
      <c r="LNZ323" s="376"/>
      <c r="LOA323" s="376"/>
      <c r="LOB323" s="376"/>
      <c r="LOC323" s="376"/>
      <c r="LOD323" s="376"/>
      <c r="LOE323" s="376"/>
      <c r="LOF323" s="376"/>
      <c r="LOG323" s="376"/>
      <c r="LOH323" s="376"/>
      <c r="LOI323" s="376"/>
      <c r="LOJ323" s="376"/>
      <c r="LOK323" s="376"/>
      <c r="LOL323" s="376"/>
      <c r="LOM323" s="376"/>
      <c r="LON323" s="376"/>
      <c r="LOO323" s="377"/>
      <c r="LOP323" s="377"/>
      <c r="LOQ323" s="377"/>
      <c r="LOR323" s="377"/>
      <c r="LOS323" s="377"/>
      <c r="LOT323" s="376"/>
      <c r="LOU323" s="376"/>
      <c r="LOV323" s="377"/>
      <c r="LOW323" s="377"/>
      <c r="LOX323" s="376"/>
      <c r="LOY323" s="376"/>
      <c r="LOZ323" s="377"/>
      <c r="LPA323" s="377"/>
      <c r="LPB323" s="376"/>
      <c r="LPC323" s="376"/>
      <c r="LPD323" s="376"/>
      <c r="LPE323" s="376"/>
      <c r="LPF323" s="376"/>
      <c r="LPG323" s="376"/>
      <c r="LPH323" s="376"/>
      <c r="LPI323" s="377"/>
      <c r="LPJ323" s="377"/>
      <c r="LPK323" s="376"/>
      <c r="LPL323" s="376"/>
      <c r="LPM323" s="377"/>
      <c r="LPN323" s="377"/>
      <c r="LPO323" s="376"/>
      <c r="LPP323" s="376"/>
      <c r="LPQ323" s="376"/>
      <c r="LPR323" s="376"/>
      <c r="LPS323" s="376"/>
      <c r="LPT323" s="370"/>
      <c r="LPU323" s="396"/>
      <c r="LPV323" s="376"/>
      <c r="LPW323" s="376"/>
      <c r="LPX323" s="376"/>
      <c r="LPY323" s="376"/>
      <c r="LPZ323" s="376"/>
      <c r="LQA323" s="376"/>
      <c r="LQB323" s="376"/>
      <c r="LQC323" s="375"/>
      <c r="LQD323" s="375"/>
      <c r="LQE323" s="375"/>
      <c r="LQF323" s="375"/>
      <c r="LQG323" s="375"/>
      <c r="LQH323" s="375"/>
      <c r="LQI323" s="375"/>
      <c r="LQJ323" s="375"/>
      <c r="LQK323" s="375"/>
      <c r="LQL323" s="375"/>
      <c r="LQM323" s="375"/>
      <c r="LQN323" s="375"/>
      <c r="LQO323" s="375"/>
      <c r="LQP323" s="375"/>
      <c r="LQQ323" s="375"/>
      <c r="LQR323" s="375"/>
      <c r="LQS323" s="375"/>
      <c r="LQT323" s="375"/>
      <c r="LQU323" s="375"/>
      <c r="LQV323" s="375"/>
      <c r="LQW323" s="375"/>
      <c r="LQX323" s="375"/>
      <c r="LQY323" s="375"/>
      <c r="LQZ323" s="375"/>
      <c r="LRA323" s="375"/>
      <c r="LRB323" s="375"/>
      <c r="LRC323" s="375"/>
      <c r="LRD323" s="375"/>
      <c r="LRE323" s="375"/>
      <c r="LRF323" s="375"/>
      <c r="LRG323" s="375"/>
      <c r="LRH323" s="375"/>
      <c r="LRI323" s="375"/>
      <c r="LRJ323" s="375"/>
      <c r="LRK323" s="375"/>
      <c r="LRL323" s="375"/>
      <c r="LRM323" s="375"/>
      <c r="LRN323" s="375"/>
      <c r="LRO323" s="375"/>
      <c r="LRP323" s="375"/>
      <c r="LRQ323" s="375"/>
      <c r="LRR323" s="375"/>
      <c r="LRS323" s="375"/>
      <c r="LRT323" s="375"/>
      <c r="LRU323" s="376"/>
      <c r="LRV323" s="376"/>
      <c r="LRW323" s="376"/>
      <c r="LRX323" s="376"/>
      <c r="LRY323" s="376"/>
      <c r="LRZ323" s="376"/>
      <c r="LSA323" s="376"/>
      <c r="LSB323" s="376"/>
      <c r="LSC323" s="376"/>
      <c r="LSD323" s="376"/>
      <c r="LSE323" s="376"/>
      <c r="LSF323" s="376"/>
      <c r="LSG323" s="376"/>
      <c r="LSH323" s="376"/>
      <c r="LSI323" s="376"/>
      <c r="LSJ323" s="376"/>
      <c r="LSK323" s="376"/>
      <c r="LSL323" s="376"/>
      <c r="LSM323" s="376"/>
      <c r="LSN323" s="376"/>
      <c r="LSO323" s="376"/>
      <c r="LSP323" s="376"/>
      <c r="LSQ323" s="376"/>
      <c r="LSR323" s="376"/>
      <c r="LSS323" s="377"/>
      <c r="LST323" s="377"/>
      <c r="LSU323" s="377"/>
      <c r="LSV323" s="377"/>
      <c r="LSW323" s="377"/>
      <c r="LSX323" s="376"/>
      <c r="LSY323" s="376"/>
      <c r="LSZ323" s="377"/>
      <c r="LTA323" s="377"/>
      <c r="LTB323" s="376"/>
      <c r="LTC323" s="376"/>
      <c r="LTD323" s="377"/>
      <c r="LTE323" s="377"/>
      <c r="LTF323" s="376"/>
      <c r="LTG323" s="376"/>
      <c r="LTH323" s="376"/>
      <c r="LTI323" s="376"/>
      <c r="LTJ323" s="376"/>
      <c r="LTK323" s="376"/>
      <c r="LTL323" s="376"/>
      <c r="LTM323" s="377"/>
      <c r="LTN323" s="377"/>
      <c r="LTO323" s="376"/>
      <c r="LTP323" s="376"/>
      <c r="LTQ323" s="377"/>
      <c r="LTR323" s="377"/>
      <c r="LTS323" s="376"/>
      <c r="LTT323" s="376"/>
      <c r="LTU323" s="376"/>
      <c r="LTV323" s="376"/>
      <c r="LTW323" s="376"/>
      <c r="LTX323" s="370"/>
      <c r="LTY323" s="396"/>
      <c r="LTZ323" s="376"/>
      <c r="LUA323" s="376"/>
      <c r="LUB323" s="376"/>
      <c r="LUC323" s="376"/>
      <c r="LUD323" s="376"/>
      <c r="LUE323" s="376"/>
      <c r="LUF323" s="376"/>
      <c r="LUG323" s="375"/>
      <c r="LUH323" s="375"/>
      <c r="LUI323" s="375"/>
      <c r="LUJ323" s="375"/>
      <c r="LUK323" s="375"/>
      <c r="LUL323" s="375"/>
      <c r="LUM323" s="375"/>
      <c r="LUN323" s="375"/>
      <c r="LUO323" s="375"/>
      <c r="LUP323" s="375"/>
      <c r="LUQ323" s="375"/>
      <c r="LUR323" s="375"/>
      <c r="LUS323" s="375"/>
      <c r="LUT323" s="375"/>
      <c r="LUU323" s="375"/>
      <c r="LUV323" s="375"/>
      <c r="LUW323" s="375"/>
      <c r="LUX323" s="375"/>
      <c r="LUY323" s="375"/>
      <c r="LUZ323" s="375"/>
      <c r="LVA323" s="375"/>
      <c r="LVB323" s="375"/>
      <c r="LVC323" s="375"/>
      <c r="LVD323" s="375"/>
      <c r="LVE323" s="375"/>
      <c r="LVF323" s="375"/>
      <c r="LVG323" s="375"/>
      <c r="LVH323" s="375"/>
      <c r="LVI323" s="375"/>
      <c r="LVJ323" s="375"/>
      <c r="LVK323" s="375"/>
      <c r="LVL323" s="375"/>
      <c r="LVM323" s="375"/>
      <c r="LVN323" s="375"/>
      <c r="LVO323" s="375"/>
      <c r="LVP323" s="375"/>
      <c r="LVQ323" s="375"/>
      <c r="LVR323" s="375"/>
      <c r="LVS323" s="375"/>
      <c r="LVT323" s="375"/>
      <c r="LVU323" s="375"/>
      <c r="LVV323" s="375"/>
      <c r="LVW323" s="375"/>
      <c r="LVX323" s="375"/>
      <c r="LVY323" s="376"/>
      <c r="LVZ323" s="376"/>
      <c r="LWA323" s="376"/>
      <c r="LWB323" s="376"/>
      <c r="LWC323" s="376"/>
      <c r="LWD323" s="376"/>
      <c r="LWE323" s="376"/>
      <c r="LWF323" s="376"/>
      <c r="LWG323" s="376"/>
      <c r="LWH323" s="376"/>
      <c r="LWI323" s="376"/>
      <c r="LWJ323" s="376"/>
      <c r="LWK323" s="376"/>
      <c r="LWL323" s="376"/>
      <c r="LWM323" s="376"/>
      <c r="LWN323" s="376"/>
      <c r="LWO323" s="376"/>
      <c r="LWP323" s="376"/>
      <c r="LWQ323" s="376"/>
      <c r="LWR323" s="376"/>
      <c r="LWS323" s="376"/>
      <c r="LWT323" s="376"/>
      <c r="LWU323" s="376"/>
      <c r="LWV323" s="376"/>
      <c r="LWW323" s="377"/>
      <c r="LWX323" s="377"/>
      <c r="LWY323" s="377"/>
      <c r="LWZ323" s="377"/>
      <c r="LXA323" s="377"/>
      <c r="LXB323" s="376"/>
      <c r="LXC323" s="376"/>
      <c r="LXD323" s="377"/>
      <c r="LXE323" s="377"/>
      <c r="LXF323" s="376"/>
      <c r="LXG323" s="376"/>
      <c r="LXH323" s="377"/>
      <c r="LXI323" s="377"/>
      <c r="LXJ323" s="376"/>
      <c r="LXK323" s="376"/>
      <c r="LXL323" s="376"/>
      <c r="LXM323" s="376"/>
      <c r="LXN323" s="376"/>
      <c r="LXO323" s="376"/>
      <c r="LXP323" s="376"/>
      <c r="LXQ323" s="377"/>
      <c r="LXR323" s="377"/>
      <c r="LXS323" s="376"/>
      <c r="LXT323" s="376"/>
      <c r="LXU323" s="377"/>
      <c r="LXV323" s="377"/>
      <c r="LXW323" s="376"/>
      <c r="LXX323" s="376"/>
      <c r="LXY323" s="376"/>
      <c r="LXZ323" s="376"/>
      <c r="LYA323" s="376"/>
      <c r="LYB323" s="370"/>
      <c r="LYC323" s="396"/>
      <c r="LYD323" s="376"/>
      <c r="LYE323" s="376"/>
      <c r="LYF323" s="376"/>
      <c r="LYG323" s="376"/>
      <c r="LYH323" s="376"/>
      <c r="LYI323" s="376"/>
      <c r="LYJ323" s="376"/>
      <c r="LYK323" s="375"/>
      <c r="LYL323" s="375"/>
      <c r="LYM323" s="375"/>
      <c r="LYN323" s="375"/>
      <c r="LYO323" s="375"/>
      <c r="LYP323" s="375"/>
      <c r="LYQ323" s="375"/>
      <c r="LYR323" s="375"/>
      <c r="LYS323" s="375"/>
      <c r="LYT323" s="375"/>
      <c r="LYU323" s="375"/>
      <c r="LYV323" s="375"/>
      <c r="LYW323" s="375"/>
      <c r="LYX323" s="375"/>
      <c r="LYY323" s="375"/>
      <c r="LYZ323" s="375"/>
      <c r="LZA323" s="375"/>
      <c r="LZB323" s="375"/>
      <c r="LZC323" s="375"/>
      <c r="LZD323" s="375"/>
      <c r="LZE323" s="375"/>
      <c r="LZF323" s="375"/>
      <c r="LZG323" s="375"/>
      <c r="LZH323" s="375"/>
      <c r="LZI323" s="375"/>
      <c r="LZJ323" s="375"/>
      <c r="LZK323" s="375"/>
      <c r="LZL323" s="375"/>
      <c r="LZM323" s="375"/>
      <c r="LZN323" s="375"/>
      <c r="LZO323" s="375"/>
      <c r="LZP323" s="375"/>
      <c r="LZQ323" s="375"/>
      <c r="LZR323" s="375"/>
      <c r="LZS323" s="375"/>
      <c r="LZT323" s="375"/>
      <c r="LZU323" s="375"/>
      <c r="LZV323" s="375"/>
      <c r="LZW323" s="375"/>
      <c r="LZX323" s="375"/>
      <c r="LZY323" s="375"/>
      <c r="LZZ323" s="375"/>
      <c r="MAA323" s="375"/>
      <c r="MAB323" s="375"/>
      <c r="MAC323" s="376"/>
      <c r="MAD323" s="376"/>
      <c r="MAE323" s="376"/>
      <c r="MAF323" s="376"/>
      <c r="MAG323" s="376"/>
      <c r="MAH323" s="376"/>
      <c r="MAI323" s="376"/>
      <c r="MAJ323" s="376"/>
      <c r="MAK323" s="376"/>
      <c r="MAL323" s="376"/>
      <c r="MAM323" s="376"/>
      <c r="MAN323" s="376"/>
      <c r="MAO323" s="376"/>
      <c r="MAP323" s="376"/>
      <c r="MAQ323" s="376"/>
      <c r="MAR323" s="376"/>
      <c r="MAS323" s="376"/>
      <c r="MAT323" s="376"/>
      <c r="MAU323" s="376"/>
      <c r="MAV323" s="376"/>
      <c r="MAW323" s="376"/>
      <c r="MAX323" s="376"/>
      <c r="MAY323" s="376"/>
      <c r="MAZ323" s="376"/>
      <c r="MBA323" s="377"/>
      <c r="MBB323" s="377"/>
      <c r="MBC323" s="377"/>
      <c r="MBD323" s="377"/>
      <c r="MBE323" s="377"/>
      <c r="MBF323" s="376"/>
      <c r="MBG323" s="376"/>
      <c r="MBH323" s="377"/>
      <c r="MBI323" s="377"/>
      <c r="MBJ323" s="376"/>
      <c r="MBK323" s="376"/>
      <c r="MBL323" s="377"/>
      <c r="MBM323" s="377"/>
      <c r="MBN323" s="376"/>
      <c r="MBO323" s="376"/>
      <c r="MBP323" s="376"/>
      <c r="MBQ323" s="376"/>
      <c r="MBR323" s="376"/>
      <c r="MBS323" s="376"/>
      <c r="MBT323" s="376"/>
      <c r="MBU323" s="377"/>
      <c r="MBV323" s="377"/>
      <c r="MBW323" s="376"/>
      <c r="MBX323" s="376"/>
      <c r="MBY323" s="377"/>
      <c r="MBZ323" s="377"/>
      <c r="MCA323" s="376"/>
      <c r="MCB323" s="376"/>
      <c r="MCC323" s="376"/>
      <c r="MCD323" s="376"/>
      <c r="MCE323" s="376"/>
      <c r="MCF323" s="370"/>
      <c r="MCG323" s="396"/>
      <c r="MCH323" s="376"/>
      <c r="MCI323" s="376"/>
      <c r="MCJ323" s="376"/>
      <c r="MCK323" s="376"/>
      <c r="MCL323" s="376"/>
      <c r="MCM323" s="376"/>
      <c r="MCN323" s="376"/>
      <c r="MCO323" s="375"/>
      <c r="MCP323" s="375"/>
      <c r="MCQ323" s="375"/>
      <c r="MCR323" s="375"/>
      <c r="MCS323" s="375"/>
      <c r="MCT323" s="375"/>
      <c r="MCU323" s="375"/>
      <c r="MCV323" s="375"/>
      <c r="MCW323" s="375"/>
      <c r="MCX323" s="375"/>
      <c r="MCY323" s="375"/>
      <c r="MCZ323" s="375"/>
      <c r="MDA323" s="375"/>
      <c r="MDB323" s="375"/>
      <c r="MDC323" s="375"/>
      <c r="MDD323" s="375"/>
      <c r="MDE323" s="375"/>
      <c r="MDF323" s="375"/>
      <c r="MDG323" s="375"/>
      <c r="MDH323" s="375"/>
      <c r="MDI323" s="375"/>
      <c r="MDJ323" s="375"/>
      <c r="MDK323" s="375"/>
      <c r="MDL323" s="375"/>
      <c r="MDM323" s="375"/>
      <c r="MDN323" s="375"/>
      <c r="MDO323" s="375"/>
      <c r="MDP323" s="375"/>
      <c r="MDQ323" s="375"/>
      <c r="MDR323" s="375"/>
      <c r="MDS323" s="375"/>
      <c r="MDT323" s="375"/>
      <c r="MDU323" s="375"/>
      <c r="MDV323" s="375"/>
      <c r="MDW323" s="375"/>
      <c r="MDX323" s="375"/>
      <c r="MDY323" s="375"/>
      <c r="MDZ323" s="375"/>
      <c r="MEA323" s="375"/>
      <c r="MEB323" s="375"/>
      <c r="MEC323" s="375"/>
      <c r="MED323" s="375"/>
      <c r="MEE323" s="375"/>
      <c r="MEF323" s="375"/>
      <c r="MEG323" s="376"/>
      <c r="MEH323" s="376"/>
      <c r="MEI323" s="376"/>
      <c r="MEJ323" s="376"/>
      <c r="MEK323" s="376"/>
      <c r="MEL323" s="376"/>
      <c r="MEM323" s="376"/>
      <c r="MEN323" s="376"/>
      <c r="MEO323" s="376"/>
      <c r="MEP323" s="376"/>
      <c r="MEQ323" s="376"/>
      <c r="MER323" s="376"/>
      <c r="MES323" s="376"/>
      <c r="MET323" s="376"/>
      <c r="MEU323" s="376"/>
      <c r="MEV323" s="376"/>
      <c r="MEW323" s="376"/>
      <c r="MEX323" s="376"/>
      <c r="MEY323" s="376"/>
      <c r="MEZ323" s="376"/>
      <c r="MFA323" s="376"/>
      <c r="MFB323" s="376"/>
      <c r="MFC323" s="376"/>
      <c r="MFD323" s="376"/>
      <c r="MFE323" s="377"/>
      <c r="MFF323" s="377"/>
      <c r="MFG323" s="377"/>
      <c r="MFH323" s="377"/>
      <c r="MFI323" s="377"/>
      <c r="MFJ323" s="376"/>
      <c r="MFK323" s="376"/>
      <c r="MFL323" s="377"/>
      <c r="MFM323" s="377"/>
      <c r="MFN323" s="376"/>
      <c r="MFO323" s="376"/>
      <c r="MFP323" s="377"/>
      <c r="MFQ323" s="377"/>
      <c r="MFR323" s="376"/>
      <c r="MFS323" s="376"/>
      <c r="MFT323" s="376"/>
      <c r="MFU323" s="376"/>
      <c r="MFV323" s="376"/>
      <c r="MFW323" s="376"/>
      <c r="MFX323" s="376"/>
      <c r="MFY323" s="377"/>
      <c r="MFZ323" s="377"/>
      <c r="MGA323" s="376"/>
      <c r="MGB323" s="376"/>
      <c r="MGC323" s="377"/>
      <c r="MGD323" s="377"/>
      <c r="MGE323" s="376"/>
      <c r="MGF323" s="376"/>
      <c r="MGG323" s="376"/>
      <c r="MGH323" s="376"/>
      <c r="MGI323" s="376"/>
      <c r="MGJ323" s="370"/>
      <c r="MGK323" s="396"/>
      <c r="MGL323" s="376"/>
      <c r="MGM323" s="376"/>
      <c r="MGN323" s="376"/>
      <c r="MGO323" s="376"/>
      <c r="MGP323" s="376"/>
      <c r="MGQ323" s="376"/>
      <c r="MGR323" s="376"/>
      <c r="MGS323" s="375"/>
      <c r="MGT323" s="375"/>
      <c r="MGU323" s="375"/>
      <c r="MGV323" s="375"/>
      <c r="MGW323" s="375"/>
      <c r="MGX323" s="375"/>
      <c r="MGY323" s="375"/>
      <c r="MGZ323" s="375"/>
      <c r="MHA323" s="375"/>
      <c r="MHB323" s="375"/>
      <c r="MHC323" s="375"/>
      <c r="MHD323" s="375"/>
      <c r="MHE323" s="375"/>
      <c r="MHF323" s="375"/>
      <c r="MHG323" s="375"/>
      <c r="MHH323" s="375"/>
      <c r="MHI323" s="375"/>
      <c r="MHJ323" s="375"/>
      <c r="MHK323" s="375"/>
      <c r="MHL323" s="375"/>
      <c r="MHM323" s="375"/>
      <c r="MHN323" s="375"/>
      <c r="MHO323" s="375"/>
      <c r="MHP323" s="375"/>
      <c r="MHQ323" s="375"/>
      <c r="MHR323" s="375"/>
      <c r="MHS323" s="375"/>
      <c r="MHT323" s="375"/>
      <c r="MHU323" s="375"/>
      <c r="MHV323" s="375"/>
      <c r="MHW323" s="375"/>
      <c r="MHX323" s="375"/>
      <c r="MHY323" s="375"/>
      <c r="MHZ323" s="375"/>
      <c r="MIA323" s="375"/>
      <c r="MIB323" s="375"/>
      <c r="MIC323" s="375"/>
      <c r="MID323" s="375"/>
      <c r="MIE323" s="375"/>
      <c r="MIF323" s="375"/>
      <c r="MIG323" s="375"/>
      <c r="MIH323" s="375"/>
      <c r="MII323" s="375"/>
      <c r="MIJ323" s="375"/>
      <c r="MIK323" s="376"/>
      <c r="MIL323" s="376"/>
      <c r="MIM323" s="376"/>
      <c r="MIN323" s="376"/>
      <c r="MIO323" s="376"/>
      <c r="MIP323" s="376"/>
      <c r="MIQ323" s="376"/>
      <c r="MIR323" s="376"/>
      <c r="MIS323" s="376"/>
      <c r="MIT323" s="376"/>
      <c r="MIU323" s="376"/>
      <c r="MIV323" s="376"/>
      <c r="MIW323" s="376"/>
      <c r="MIX323" s="376"/>
      <c r="MIY323" s="376"/>
      <c r="MIZ323" s="376"/>
      <c r="MJA323" s="376"/>
      <c r="MJB323" s="376"/>
      <c r="MJC323" s="376"/>
      <c r="MJD323" s="376"/>
      <c r="MJE323" s="376"/>
      <c r="MJF323" s="376"/>
      <c r="MJG323" s="376"/>
      <c r="MJH323" s="376"/>
      <c r="MJI323" s="377"/>
      <c r="MJJ323" s="377"/>
      <c r="MJK323" s="377"/>
      <c r="MJL323" s="377"/>
      <c r="MJM323" s="377"/>
      <c r="MJN323" s="376"/>
      <c r="MJO323" s="376"/>
      <c r="MJP323" s="377"/>
      <c r="MJQ323" s="377"/>
      <c r="MJR323" s="376"/>
      <c r="MJS323" s="376"/>
      <c r="MJT323" s="377"/>
      <c r="MJU323" s="377"/>
      <c r="MJV323" s="376"/>
      <c r="MJW323" s="376"/>
      <c r="MJX323" s="376"/>
      <c r="MJY323" s="376"/>
      <c r="MJZ323" s="376"/>
      <c r="MKA323" s="376"/>
      <c r="MKB323" s="376"/>
      <c r="MKC323" s="377"/>
      <c r="MKD323" s="377"/>
      <c r="MKE323" s="376"/>
      <c r="MKF323" s="376"/>
      <c r="MKG323" s="377"/>
      <c r="MKH323" s="377"/>
      <c r="MKI323" s="376"/>
      <c r="MKJ323" s="376"/>
      <c r="MKK323" s="376"/>
      <c r="MKL323" s="376"/>
      <c r="MKM323" s="376"/>
      <c r="MKN323" s="370"/>
      <c r="MKO323" s="396"/>
      <c r="MKP323" s="376"/>
      <c r="MKQ323" s="376"/>
      <c r="MKR323" s="376"/>
      <c r="MKS323" s="376"/>
      <c r="MKT323" s="376"/>
      <c r="MKU323" s="376"/>
      <c r="MKV323" s="376"/>
      <c r="MKW323" s="375"/>
      <c r="MKX323" s="375"/>
      <c r="MKY323" s="375"/>
      <c r="MKZ323" s="375"/>
      <c r="MLA323" s="375"/>
      <c r="MLB323" s="375"/>
      <c r="MLC323" s="375"/>
      <c r="MLD323" s="375"/>
      <c r="MLE323" s="375"/>
      <c r="MLF323" s="375"/>
      <c r="MLG323" s="375"/>
      <c r="MLH323" s="375"/>
      <c r="MLI323" s="375"/>
      <c r="MLJ323" s="375"/>
      <c r="MLK323" s="375"/>
      <c r="MLL323" s="375"/>
      <c r="MLM323" s="375"/>
      <c r="MLN323" s="375"/>
      <c r="MLO323" s="375"/>
      <c r="MLP323" s="375"/>
      <c r="MLQ323" s="375"/>
      <c r="MLR323" s="375"/>
      <c r="MLS323" s="375"/>
      <c r="MLT323" s="375"/>
      <c r="MLU323" s="375"/>
      <c r="MLV323" s="375"/>
      <c r="MLW323" s="375"/>
      <c r="MLX323" s="375"/>
      <c r="MLY323" s="375"/>
      <c r="MLZ323" s="375"/>
      <c r="MMA323" s="375"/>
      <c r="MMB323" s="375"/>
      <c r="MMC323" s="375"/>
      <c r="MMD323" s="375"/>
      <c r="MME323" s="375"/>
      <c r="MMF323" s="375"/>
      <c r="MMG323" s="375"/>
      <c r="MMH323" s="375"/>
      <c r="MMI323" s="375"/>
      <c r="MMJ323" s="375"/>
      <c r="MMK323" s="375"/>
      <c r="MML323" s="375"/>
      <c r="MMM323" s="375"/>
      <c r="MMN323" s="375"/>
      <c r="MMO323" s="376"/>
      <c r="MMP323" s="376"/>
      <c r="MMQ323" s="376"/>
      <c r="MMR323" s="376"/>
      <c r="MMS323" s="376"/>
      <c r="MMT323" s="376"/>
      <c r="MMU323" s="376"/>
      <c r="MMV323" s="376"/>
      <c r="MMW323" s="376"/>
      <c r="MMX323" s="376"/>
      <c r="MMY323" s="376"/>
      <c r="MMZ323" s="376"/>
      <c r="MNA323" s="376"/>
      <c r="MNB323" s="376"/>
      <c r="MNC323" s="376"/>
      <c r="MND323" s="376"/>
      <c r="MNE323" s="376"/>
      <c r="MNF323" s="376"/>
      <c r="MNG323" s="376"/>
      <c r="MNH323" s="376"/>
      <c r="MNI323" s="376"/>
      <c r="MNJ323" s="376"/>
      <c r="MNK323" s="376"/>
      <c r="MNL323" s="376"/>
      <c r="MNM323" s="377"/>
      <c r="MNN323" s="377"/>
      <c r="MNO323" s="377"/>
      <c r="MNP323" s="377"/>
      <c r="MNQ323" s="377"/>
      <c r="MNR323" s="376"/>
      <c r="MNS323" s="376"/>
      <c r="MNT323" s="377"/>
      <c r="MNU323" s="377"/>
      <c r="MNV323" s="376"/>
      <c r="MNW323" s="376"/>
      <c r="MNX323" s="377"/>
      <c r="MNY323" s="377"/>
      <c r="MNZ323" s="376"/>
      <c r="MOA323" s="376"/>
      <c r="MOB323" s="376"/>
      <c r="MOC323" s="376"/>
      <c r="MOD323" s="376"/>
      <c r="MOE323" s="376"/>
      <c r="MOF323" s="376"/>
      <c r="MOG323" s="377"/>
      <c r="MOH323" s="377"/>
      <c r="MOI323" s="376"/>
      <c r="MOJ323" s="376"/>
      <c r="MOK323" s="377"/>
      <c r="MOL323" s="377"/>
      <c r="MOM323" s="376"/>
      <c r="MON323" s="376"/>
      <c r="MOO323" s="376"/>
      <c r="MOP323" s="376"/>
      <c r="MOQ323" s="376"/>
      <c r="MOR323" s="370"/>
      <c r="MOS323" s="396"/>
      <c r="MOT323" s="376"/>
      <c r="MOU323" s="376"/>
      <c r="MOV323" s="376"/>
      <c r="MOW323" s="376"/>
      <c r="MOX323" s="376"/>
      <c r="MOY323" s="376"/>
      <c r="MOZ323" s="376"/>
      <c r="MPA323" s="375"/>
      <c r="MPB323" s="375"/>
      <c r="MPC323" s="375"/>
      <c r="MPD323" s="375"/>
      <c r="MPE323" s="375"/>
      <c r="MPF323" s="375"/>
      <c r="MPG323" s="375"/>
      <c r="MPH323" s="375"/>
      <c r="MPI323" s="375"/>
      <c r="MPJ323" s="375"/>
      <c r="MPK323" s="375"/>
      <c r="MPL323" s="375"/>
      <c r="MPM323" s="375"/>
      <c r="MPN323" s="375"/>
      <c r="MPO323" s="375"/>
      <c r="MPP323" s="375"/>
      <c r="MPQ323" s="375"/>
      <c r="MPR323" s="375"/>
      <c r="MPS323" s="375"/>
      <c r="MPT323" s="375"/>
      <c r="MPU323" s="375"/>
      <c r="MPV323" s="375"/>
      <c r="MPW323" s="375"/>
      <c r="MPX323" s="375"/>
      <c r="MPY323" s="375"/>
      <c r="MPZ323" s="375"/>
      <c r="MQA323" s="375"/>
      <c r="MQB323" s="375"/>
      <c r="MQC323" s="375"/>
      <c r="MQD323" s="375"/>
      <c r="MQE323" s="375"/>
      <c r="MQF323" s="375"/>
      <c r="MQG323" s="375"/>
      <c r="MQH323" s="375"/>
      <c r="MQI323" s="375"/>
      <c r="MQJ323" s="375"/>
      <c r="MQK323" s="375"/>
      <c r="MQL323" s="375"/>
      <c r="MQM323" s="375"/>
      <c r="MQN323" s="375"/>
      <c r="MQO323" s="375"/>
      <c r="MQP323" s="375"/>
      <c r="MQQ323" s="375"/>
      <c r="MQR323" s="375"/>
      <c r="MQS323" s="376"/>
      <c r="MQT323" s="376"/>
      <c r="MQU323" s="376"/>
      <c r="MQV323" s="376"/>
      <c r="MQW323" s="376"/>
      <c r="MQX323" s="376"/>
      <c r="MQY323" s="376"/>
      <c r="MQZ323" s="376"/>
      <c r="MRA323" s="376"/>
      <c r="MRB323" s="376"/>
      <c r="MRC323" s="376"/>
      <c r="MRD323" s="376"/>
      <c r="MRE323" s="376"/>
      <c r="MRF323" s="376"/>
      <c r="MRG323" s="376"/>
      <c r="MRH323" s="376"/>
      <c r="MRI323" s="376"/>
      <c r="MRJ323" s="376"/>
      <c r="MRK323" s="376"/>
      <c r="MRL323" s="376"/>
      <c r="MRM323" s="376"/>
      <c r="MRN323" s="376"/>
      <c r="MRO323" s="376"/>
      <c r="MRP323" s="376"/>
      <c r="MRQ323" s="377"/>
      <c r="MRR323" s="377"/>
      <c r="MRS323" s="377"/>
      <c r="MRT323" s="377"/>
      <c r="MRU323" s="377"/>
      <c r="MRV323" s="376"/>
      <c r="MRW323" s="376"/>
      <c r="MRX323" s="377"/>
      <c r="MRY323" s="377"/>
      <c r="MRZ323" s="376"/>
      <c r="MSA323" s="376"/>
      <c r="MSB323" s="377"/>
      <c r="MSC323" s="377"/>
      <c r="MSD323" s="376"/>
      <c r="MSE323" s="376"/>
      <c r="MSF323" s="376"/>
      <c r="MSG323" s="376"/>
      <c r="MSH323" s="376"/>
      <c r="MSI323" s="376"/>
      <c r="MSJ323" s="376"/>
      <c r="MSK323" s="377"/>
      <c r="MSL323" s="377"/>
      <c r="MSM323" s="376"/>
      <c r="MSN323" s="376"/>
      <c r="MSO323" s="377"/>
      <c r="MSP323" s="377"/>
      <c r="MSQ323" s="376"/>
      <c r="MSR323" s="376"/>
      <c r="MSS323" s="376"/>
      <c r="MST323" s="376"/>
      <c r="MSU323" s="376"/>
      <c r="MSV323" s="370"/>
      <c r="MSW323" s="396"/>
      <c r="MSX323" s="376"/>
      <c r="MSY323" s="376"/>
      <c r="MSZ323" s="376"/>
      <c r="MTA323" s="376"/>
      <c r="MTB323" s="376"/>
      <c r="MTC323" s="376"/>
      <c r="MTD323" s="376"/>
      <c r="MTE323" s="375"/>
      <c r="MTF323" s="375"/>
      <c r="MTG323" s="375"/>
      <c r="MTH323" s="375"/>
      <c r="MTI323" s="375"/>
      <c r="MTJ323" s="375"/>
      <c r="MTK323" s="375"/>
      <c r="MTL323" s="375"/>
      <c r="MTM323" s="375"/>
      <c r="MTN323" s="375"/>
      <c r="MTO323" s="375"/>
      <c r="MTP323" s="375"/>
      <c r="MTQ323" s="375"/>
      <c r="MTR323" s="375"/>
      <c r="MTS323" s="375"/>
      <c r="MTT323" s="375"/>
      <c r="MTU323" s="375"/>
      <c r="MTV323" s="375"/>
      <c r="MTW323" s="375"/>
      <c r="MTX323" s="375"/>
      <c r="MTY323" s="375"/>
      <c r="MTZ323" s="375"/>
      <c r="MUA323" s="375"/>
      <c r="MUB323" s="375"/>
      <c r="MUC323" s="375"/>
      <c r="MUD323" s="375"/>
      <c r="MUE323" s="375"/>
      <c r="MUF323" s="375"/>
      <c r="MUG323" s="375"/>
      <c r="MUH323" s="375"/>
      <c r="MUI323" s="375"/>
      <c r="MUJ323" s="375"/>
      <c r="MUK323" s="375"/>
      <c r="MUL323" s="375"/>
      <c r="MUM323" s="375"/>
      <c r="MUN323" s="375"/>
      <c r="MUO323" s="375"/>
      <c r="MUP323" s="375"/>
      <c r="MUQ323" s="375"/>
      <c r="MUR323" s="375"/>
      <c r="MUS323" s="375"/>
      <c r="MUT323" s="375"/>
      <c r="MUU323" s="375"/>
      <c r="MUV323" s="375"/>
      <c r="MUW323" s="376"/>
      <c r="MUX323" s="376"/>
      <c r="MUY323" s="376"/>
      <c r="MUZ323" s="376"/>
      <c r="MVA323" s="376"/>
      <c r="MVB323" s="376"/>
      <c r="MVC323" s="376"/>
      <c r="MVD323" s="376"/>
      <c r="MVE323" s="376"/>
      <c r="MVF323" s="376"/>
      <c r="MVG323" s="376"/>
      <c r="MVH323" s="376"/>
      <c r="MVI323" s="376"/>
      <c r="MVJ323" s="376"/>
      <c r="MVK323" s="376"/>
      <c r="MVL323" s="376"/>
      <c r="MVM323" s="376"/>
      <c r="MVN323" s="376"/>
      <c r="MVO323" s="376"/>
      <c r="MVP323" s="376"/>
      <c r="MVQ323" s="376"/>
      <c r="MVR323" s="376"/>
      <c r="MVS323" s="376"/>
      <c r="MVT323" s="376"/>
      <c r="MVU323" s="377"/>
      <c r="MVV323" s="377"/>
      <c r="MVW323" s="377"/>
      <c r="MVX323" s="377"/>
      <c r="MVY323" s="377"/>
      <c r="MVZ323" s="376"/>
      <c r="MWA323" s="376"/>
      <c r="MWB323" s="377"/>
      <c r="MWC323" s="377"/>
      <c r="MWD323" s="376"/>
      <c r="MWE323" s="376"/>
      <c r="MWF323" s="377"/>
      <c r="MWG323" s="377"/>
      <c r="MWH323" s="376"/>
      <c r="MWI323" s="376"/>
      <c r="MWJ323" s="376"/>
      <c r="MWK323" s="376"/>
      <c r="MWL323" s="376"/>
      <c r="MWM323" s="376"/>
      <c r="MWN323" s="376"/>
      <c r="MWO323" s="377"/>
      <c r="MWP323" s="377"/>
      <c r="MWQ323" s="376"/>
      <c r="MWR323" s="376"/>
      <c r="MWS323" s="377"/>
      <c r="MWT323" s="377"/>
      <c r="MWU323" s="376"/>
      <c r="MWV323" s="376"/>
      <c r="MWW323" s="376"/>
      <c r="MWX323" s="376"/>
      <c r="MWY323" s="376"/>
      <c r="MWZ323" s="370"/>
      <c r="MXA323" s="396"/>
      <c r="MXB323" s="376"/>
      <c r="MXC323" s="376"/>
      <c r="MXD323" s="376"/>
      <c r="MXE323" s="376"/>
      <c r="MXF323" s="376"/>
      <c r="MXG323" s="376"/>
      <c r="MXH323" s="376"/>
      <c r="MXI323" s="375"/>
      <c r="MXJ323" s="375"/>
      <c r="MXK323" s="375"/>
      <c r="MXL323" s="375"/>
      <c r="MXM323" s="375"/>
      <c r="MXN323" s="375"/>
      <c r="MXO323" s="375"/>
      <c r="MXP323" s="375"/>
      <c r="MXQ323" s="375"/>
      <c r="MXR323" s="375"/>
      <c r="MXS323" s="375"/>
      <c r="MXT323" s="375"/>
      <c r="MXU323" s="375"/>
      <c r="MXV323" s="375"/>
      <c r="MXW323" s="375"/>
      <c r="MXX323" s="375"/>
      <c r="MXY323" s="375"/>
      <c r="MXZ323" s="375"/>
      <c r="MYA323" s="375"/>
      <c r="MYB323" s="375"/>
      <c r="MYC323" s="375"/>
      <c r="MYD323" s="375"/>
      <c r="MYE323" s="375"/>
      <c r="MYF323" s="375"/>
      <c r="MYG323" s="375"/>
      <c r="MYH323" s="375"/>
      <c r="MYI323" s="375"/>
      <c r="MYJ323" s="375"/>
      <c r="MYK323" s="375"/>
      <c r="MYL323" s="375"/>
      <c r="MYM323" s="375"/>
      <c r="MYN323" s="375"/>
      <c r="MYO323" s="375"/>
      <c r="MYP323" s="375"/>
      <c r="MYQ323" s="375"/>
      <c r="MYR323" s="375"/>
      <c r="MYS323" s="375"/>
      <c r="MYT323" s="375"/>
      <c r="MYU323" s="375"/>
      <c r="MYV323" s="375"/>
      <c r="MYW323" s="375"/>
      <c r="MYX323" s="375"/>
      <c r="MYY323" s="375"/>
      <c r="MYZ323" s="375"/>
      <c r="MZA323" s="376"/>
      <c r="MZB323" s="376"/>
      <c r="MZC323" s="376"/>
      <c r="MZD323" s="376"/>
      <c r="MZE323" s="376"/>
      <c r="MZF323" s="376"/>
      <c r="MZG323" s="376"/>
      <c r="MZH323" s="376"/>
      <c r="MZI323" s="376"/>
      <c r="MZJ323" s="376"/>
      <c r="MZK323" s="376"/>
      <c r="MZL323" s="376"/>
      <c r="MZM323" s="376"/>
      <c r="MZN323" s="376"/>
      <c r="MZO323" s="376"/>
      <c r="MZP323" s="376"/>
      <c r="MZQ323" s="376"/>
      <c r="MZR323" s="376"/>
      <c r="MZS323" s="376"/>
      <c r="MZT323" s="376"/>
      <c r="MZU323" s="376"/>
      <c r="MZV323" s="376"/>
      <c r="MZW323" s="376"/>
      <c r="MZX323" s="376"/>
      <c r="MZY323" s="377"/>
      <c r="MZZ323" s="377"/>
      <c r="NAA323" s="377"/>
      <c r="NAB323" s="377"/>
      <c r="NAC323" s="377"/>
      <c r="NAD323" s="376"/>
      <c r="NAE323" s="376"/>
      <c r="NAF323" s="377"/>
      <c r="NAG323" s="377"/>
      <c r="NAH323" s="376"/>
      <c r="NAI323" s="376"/>
      <c r="NAJ323" s="377"/>
      <c r="NAK323" s="377"/>
      <c r="NAL323" s="376"/>
      <c r="NAM323" s="376"/>
      <c r="NAN323" s="376"/>
      <c r="NAO323" s="376"/>
      <c r="NAP323" s="376"/>
      <c r="NAQ323" s="376"/>
      <c r="NAR323" s="376"/>
      <c r="NAS323" s="377"/>
      <c r="NAT323" s="377"/>
      <c r="NAU323" s="376"/>
      <c r="NAV323" s="376"/>
      <c r="NAW323" s="377"/>
      <c r="NAX323" s="377"/>
      <c r="NAY323" s="376"/>
      <c r="NAZ323" s="376"/>
      <c r="NBA323" s="376"/>
      <c r="NBB323" s="376"/>
      <c r="NBC323" s="376"/>
      <c r="NBD323" s="370"/>
      <c r="NBE323" s="396"/>
      <c r="NBF323" s="376"/>
      <c r="NBG323" s="376"/>
      <c r="NBH323" s="376"/>
      <c r="NBI323" s="376"/>
      <c r="NBJ323" s="376"/>
      <c r="NBK323" s="376"/>
      <c r="NBL323" s="376"/>
      <c r="NBM323" s="375"/>
      <c r="NBN323" s="375"/>
      <c r="NBO323" s="375"/>
      <c r="NBP323" s="375"/>
      <c r="NBQ323" s="375"/>
      <c r="NBR323" s="375"/>
      <c r="NBS323" s="375"/>
      <c r="NBT323" s="375"/>
      <c r="NBU323" s="375"/>
      <c r="NBV323" s="375"/>
      <c r="NBW323" s="375"/>
      <c r="NBX323" s="375"/>
      <c r="NBY323" s="375"/>
      <c r="NBZ323" s="375"/>
      <c r="NCA323" s="375"/>
      <c r="NCB323" s="375"/>
      <c r="NCC323" s="375"/>
      <c r="NCD323" s="375"/>
      <c r="NCE323" s="375"/>
      <c r="NCF323" s="375"/>
      <c r="NCG323" s="375"/>
      <c r="NCH323" s="375"/>
      <c r="NCI323" s="375"/>
      <c r="NCJ323" s="375"/>
      <c r="NCK323" s="375"/>
      <c r="NCL323" s="375"/>
      <c r="NCM323" s="375"/>
      <c r="NCN323" s="375"/>
      <c r="NCO323" s="375"/>
      <c r="NCP323" s="375"/>
      <c r="NCQ323" s="375"/>
      <c r="NCR323" s="375"/>
      <c r="NCS323" s="375"/>
      <c r="NCT323" s="375"/>
      <c r="NCU323" s="375"/>
      <c r="NCV323" s="375"/>
      <c r="NCW323" s="375"/>
      <c r="NCX323" s="375"/>
      <c r="NCY323" s="375"/>
      <c r="NCZ323" s="375"/>
      <c r="NDA323" s="375"/>
      <c r="NDB323" s="375"/>
      <c r="NDC323" s="375"/>
      <c r="NDD323" s="375"/>
      <c r="NDE323" s="376"/>
      <c r="NDF323" s="376"/>
      <c r="NDG323" s="376"/>
      <c r="NDH323" s="376"/>
      <c r="NDI323" s="376"/>
      <c r="NDJ323" s="376"/>
      <c r="NDK323" s="376"/>
      <c r="NDL323" s="376"/>
      <c r="NDM323" s="376"/>
      <c r="NDN323" s="376"/>
      <c r="NDO323" s="376"/>
      <c r="NDP323" s="376"/>
      <c r="NDQ323" s="376"/>
      <c r="NDR323" s="376"/>
      <c r="NDS323" s="376"/>
      <c r="NDT323" s="376"/>
      <c r="NDU323" s="376"/>
      <c r="NDV323" s="376"/>
      <c r="NDW323" s="376"/>
      <c r="NDX323" s="376"/>
      <c r="NDY323" s="376"/>
      <c r="NDZ323" s="376"/>
      <c r="NEA323" s="376"/>
      <c r="NEB323" s="376"/>
      <c r="NEC323" s="377"/>
      <c r="NED323" s="377"/>
      <c r="NEE323" s="377"/>
      <c r="NEF323" s="377"/>
      <c r="NEG323" s="377"/>
      <c r="NEH323" s="376"/>
      <c r="NEI323" s="376"/>
      <c r="NEJ323" s="377"/>
      <c r="NEK323" s="377"/>
      <c r="NEL323" s="376"/>
      <c r="NEM323" s="376"/>
      <c r="NEN323" s="377"/>
      <c r="NEO323" s="377"/>
      <c r="NEP323" s="376"/>
      <c r="NEQ323" s="376"/>
      <c r="NER323" s="376"/>
      <c r="NES323" s="376"/>
      <c r="NET323" s="376"/>
      <c r="NEU323" s="376"/>
      <c r="NEV323" s="376"/>
      <c r="NEW323" s="377"/>
      <c r="NEX323" s="377"/>
      <c r="NEY323" s="376"/>
      <c r="NEZ323" s="376"/>
      <c r="NFA323" s="377"/>
      <c r="NFB323" s="377"/>
      <c r="NFC323" s="376"/>
      <c r="NFD323" s="376"/>
      <c r="NFE323" s="376"/>
      <c r="NFF323" s="376"/>
      <c r="NFG323" s="376"/>
      <c r="NFH323" s="370"/>
      <c r="NFI323" s="396"/>
      <c r="NFJ323" s="376"/>
      <c r="NFK323" s="376"/>
      <c r="NFL323" s="376"/>
      <c r="NFM323" s="376"/>
      <c r="NFN323" s="376"/>
      <c r="NFO323" s="376"/>
      <c r="NFP323" s="376"/>
      <c r="NFQ323" s="375"/>
      <c r="NFR323" s="375"/>
      <c r="NFS323" s="375"/>
      <c r="NFT323" s="375"/>
      <c r="NFU323" s="375"/>
      <c r="NFV323" s="375"/>
      <c r="NFW323" s="375"/>
      <c r="NFX323" s="375"/>
      <c r="NFY323" s="375"/>
      <c r="NFZ323" s="375"/>
      <c r="NGA323" s="375"/>
      <c r="NGB323" s="375"/>
      <c r="NGC323" s="375"/>
      <c r="NGD323" s="375"/>
      <c r="NGE323" s="375"/>
      <c r="NGF323" s="375"/>
      <c r="NGG323" s="375"/>
      <c r="NGH323" s="375"/>
      <c r="NGI323" s="375"/>
      <c r="NGJ323" s="375"/>
      <c r="NGK323" s="375"/>
      <c r="NGL323" s="375"/>
      <c r="NGM323" s="375"/>
      <c r="NGN323" s="375"/>
      <c r="NGO323" s="375"/>
      <c r="NGP323" s="375"/>
      <c r="NGQ323" s="375"/>
      <c r="NGR323" s="375"/>
      <c r="NGS323" s="375"/>
      <c r="NGT323" s="375"/>
      <c r="NGU323" s="375"/>
      <c r="NGV323" s="375"/>
      <c r="NGW323" s="375"/>
      <c r="NGX323" s="375"/>
      <c r="NGY323" s="375"/>
      <c r="NGZ323" s="375"/>
      <c r="NHA323" s="375"/>
      <c r="NHB323" s="375"/>
      <c r="NHC323" s="375"/>
      <c r="NHD323" s="375"/>
      <c r="NHE323" s="375"/>
      <c r="NHF323" s="375"/>
      <c r="NHG323" s="375"/>
      <c r="NHH323" s="375"/>
      <c r="NHI323" s="376"/>
      <c r="NHJ323" s="376"/>
      <c r="NHK323" s="376"/>
      <c r="NHL323" s="376"/>
      <c r="NHM323" s="376"/>
      <c r="NHN323" s="376"/>
      <c r="NHO323" s="376"/>
      <c r="NHP323" s="376"/>
      <c r="NHQ323" s="376"/>
      <c r="NHR323" s="376"/>
      <c r="NHS323" s="376"/>
      <c r="NHT323" s="376"/>
      <c r="NHU323" s="376"/>
      <c r="NHV323" s="376"/>
      <c r="NHW323" s="376"/>
      <c r="NHX323" s="376"/>
      <c r="NHY323" s="376"/>
      <c r="NHZ323" s="376"/>
      <c r="NIA323" s="376"/>
      <c r="NIB323" s="376"/>
      <c r="NIC323" s="376"/>
      <c r="NID323" s="376"/>
      <c r="NIE323" s="376"/>
      <c r="NIF323" s="376"/>
      <c r="NIG323" s="377"/>
      <c r="NIH323" s="377"/>
      <c r="NII323" s="377"/>
      <c r="NIJ323" s="377"/>
      <c r="NIK323" s="377"/>
      <c r="NIL323" s="376"/>
      <c r="NIM323" s="376"/>
      <c r="NIN323" s="377"/>
      <c r="NIO323" s="377"/>
      <c r="NIP323" s="376"/>
      <c r="NIQ323" s="376"/>
      <c r="NIR323" s="377"/>
      <c r="NIS323" s="377"/>
      <c r="NIT323" s="376"/>
      <c r="NIU323" s="376"/>
      <c r="NIV323" s="376"/>
      <c r="NIW323" s="376"/>
      <c r="NIX323" s="376"/>
      <c r="NIY323" s="376"/>
      <c r="NIZ323" s="376"/>
      <c r="NJA323" s="377"/>
      <c r="NJB323" s="377"/>
      <c r="NJC323" s="376"/>
      <c r="NJD323" s="376"/>
      <c r="NJE323" s="377"/>
      <c r="NJF323" s="377"/>
      <c r="NJG323" s="376"/>
      <c r="NJH323" s="376"/>
      <c r="NJI323" s="376"/>
      <c r="NJJ323" s="376"/>
      <c r="NJK323" s="376"/>
      <c r="NJL323" s="370"/>
      <c r="NJM323" s="396"/>
      <c r="NJN323" s="376"/>
      <c r="NJO323" s="376"/>
      <c r="NJP323" s="376"/>
      <c r="NJQ323" s="376"/>
      <c r="NJR323" s="376"/>
      <c r="NJS323" s="376"/>
      <c r="NJT323" s="376"/>
      <c r="NJU323" s="375"/>
      <c r="NJV323" s="375"/>
      <c r="NJW323" s="375"/>
      <c r="NJX323" s="375"/>
      <c r="NJY323" s="375"/>
      <c r="NJZ323" s="375"/>
      <c r="NKA323" s="375"/>
      <c r="NKB323" s="375"/>
      <c r="NKC323" s="375"/>
      <c r="NKD323" s="375"/>
      <c r="NKE323" s="375"/>
      <c r="NKF323" s="375"/>
      <c r="NKG323" s="375"/>
      <c r="NKH323" s="375"/>
      <c r="NKI323" s="375"/>
      <c r="NKJ323" s="375"/>
      <c r="NKK323" s="375"/>
      <c r="NKL323" s="375"/>
      <c r="NKM323" s="375"/>
      <c r="NKN323" s="375"/>
      <c r="NKO323" s="375"/>
      <c r="NKP323" s="375"/>
      <c r="NKQ323" s="375"/>
      <c r="NKR323" s="375"/>
      <c r="NKS323" s="375"/>
      <c r="NKT323" s="375"/>
      <c r="NKU323" s="375"/>
      <c r="NKV323" s="375"/>
      <c r="NKW323" s="375"/>
      <c r="NKX323" s="375"/>
      <c r="NKY323" s="375"/>
      <c r="NKZ323" s="375"/>
      <c r="NLA323" s="375"/>
      <c r="NLB323" s="375"/>
      <c r="NLC323" s="375"/>
      <c r="NLD323" s="375"/>
      <c r="NLE323" s="375"/>
      <c r="NLF323" s="375"/>
      <c r="NLG323" s="375"/>
      <c r="NLH323" s="375"/>
      <c r="NLI323" s="375"/>
      <c r="NLJ323" s="375"/>
      <c r="NLK323" s="375"/>
      <c r="NLL323" s="375"/>
      <c r="NLM323" s="376"/>
      <c r="NLN323" s="376"/>
      <c r="NLO323" s="376"/>
      <c r="NLP323" s="376"/>
      <c r="NLQ323" s="376"/>
      <c r="NLR323" s="376"/>
      <c r="NLS323" s="376"/>
      <c r="NLT323" s="376"/>
      <c r="NLU323" s="376"/>
      <c r="NLV323" s="376"/>
      <c r="NLW323" s="376"/>
      <c r="NLX323" s="376"/>
      <c r="NLY323" s="376"/>
      <c r="NLZ323" s="376"/>
      <c r="NMA323" s="376"/>
      <c r="NMB323" s="376"/>
      <c r="NMC323" s="376"/>
      <c r="NMD323" s="376"/>
      <c r="NME323" s="376"/>
      <c r="NMF323" s="376"/>
      <c r="NMG323" s="376"/>
      <c r="NMH323" s="376"/>
      <c r="NMI323" s="376"/>
      <c r="NMJ323" s="376"/>
      <c r="NMK323" s="377"/>
      <c r="NML323" s="377"/>
      <c r="NMM323" s="377"/>
      <c r="NMN323" s="377"/>
      <c r="NMO323" s="377"/>
      <c r="NMP323" s="376"/>
      <c r="NMQ323" s="376"/>
      <c r="NMR323" s="377"/>
      <c r="NMS323" s="377"/>
      <c r="NMT323" s="376"/>
      <c r="NMU323" s="376"/>
      <c r="NMV323" s="377"/>
      <c r="NMW323" s="377"/>
      <c r="NMX323" s="376"/>
      <c r="NMY323" s="376"/>
      <c r="NMZ323" s="376"/>
      <c r="NNA323" s="376"/>
      <c r="NNB323" s="376"/>
      <c r="NNC323" s="376"/>
      <c r="NND323" s="376"/>
      <c r="NNE323" s="377"/>
      <c r="NNF323" s="377"/>
      <c r="NNG323" s="376"/>
      <c r="NNH323" s="376"/>
      <c r="NNI323" s="377"/>
      <c r="NNJ323" s="377"/>
      <c r="NNK323" s="376"/>
      <c r="NNL323" s="376"/>
      <c r="NNM323" s="376"/>
      <c r="NNN323" s="376"/>
      <c r="NNO323" s="376"/>
      <c r="NNP323" s="370"/>
      <c r="NNQ323" s="396"/>
      <c r="NNR323" s="376"/>
      <c r="NNS323" s="376"/>
      <c r="NNT323" s="376"/>
      <c r="NNU323" s="376"/>
      <c r="NNV323" s="376"/>
      <c r="NNW323" s="376"/>
      <c r="NNX323" s="376"/>
      <c r="NNY323" s="375"/>
      <c r="NNZ323" s="375"/>
      <c r="NOA323" s="375"/>
      <c r="NOB323" s="375"/>
      <c r="NOC323" s="375"/>
      <c r="NOD323" s="375"/>
      <c r="NOE323" s="375"/>
      <c r="NOF323" s="375"/>
      <c r="NOG323" s="375"/>
      <c r="NOH323" s="375"/>
      <c r="NOI323" s="375"/>
      <c r="NOJ323" s="375"/>
      <c r="NOK323" s="375"/>
      <c r="NOL323" s="375"/>
      <c r="NOM323" s="375"/>
      <c r="NON323" s="375"/>
      <c r="NOO323" s="375"/>
      <c r="NOP323" s="375"/>
      <c r="NOQ323" s="375"/>
      <c r="NOR323" s="375"/>
      <c r="NOS323" s="375"/>
      <c r="NOT323" s="375"/>
      <c r="NOU323" s="375"/>
      <c r="NOV323" s="375"/>
      <c r="NOW323" s="375"/>
      <c r="NOX323" s="375"/>
      <c r="NOY323" s="375"/>
      <c r="NOZ323" s="375"/>
      <c r="NPA323" s="375"/>
      <c r="NPB323" s="375"/>
      <c r="NPC323" s="375"/>
      <c r="NPD323" s="375"/>
      <c r="NPE323" s="375"/>
      <c r="NPF323" s="375"/>
      <c r="NPG323" s="375"/>
      <c r="NPH323" s="375"/>
      <c r="NPI323" s="375"/>
      <c r="NPJ323" s="375"/>
      <c r="NPK323" s="375"/>
      <c r="NPL323" s="375"/>
      <c r="NPM323" s="375"/>
      <c r="NPN323" s="375"/>
      <c r="NPO323" s="375"/>
      <c r="NPP323" s="375"/>
      <c r="NPQ323" s="376"/>
      <c r="NPR323" s="376"/>
      <c r="NPS323" s="376"/>
      <c r="NPT323" s="376"/>
      <c r="NPU323" s="376"/>
      <c r="NPV323" s="376"/>
      <c r="NPW323" s="376"/>
      <c r="NPX323" s="376"/>
      <c r="NPY323" s="376"/>
      <c r="NPZ323" s="376"/>
      <c r="NQA323" s="376"/>
      <c r="NQB323" s="376"/>
      <c r="NQC323" s="376"/>
      <c r="NQD323" s="376"/>
      <c r="NQE323" s="376"/>
      <c r="NQF323" s="376"/>
      <c r="NQG323" s="376"/>
      <c r="NQH323" s="376"/>
      <c r="NQI323" s="376"/>
      <c r="NQJ323" s="376"/>
      <c r="NQK323" s="376"/>
      <c r="NQL323" s="376"/>
      <c r="NQM323" s="376"/>
      <c r="NQN323" s="376"/>
      <c r="NQO323" s="377"/>
      <c r="NQP323" s="377"/>
      <c r="NQQ323" s="377"/>
      <c r="NQR323" s="377"/>
      <c r="NQS323" s="377"/>
      <c r="NQT323" s="376"/>
      <c r="NQU323" s="376"/>
      <c r="NQV323" s="377"/>
      <c r="NQW323" s="377"/>
      <c r="NQX323" s="376"/>
      <c r="NQY323" s="376"/>
      <c r="NQZ323" s="377"/>
      <c r="NRA323" s="377"/>
      <c r="NRB323" s="376"/>
      <c r="NRC323" s="376"/>
      <c r="NRD323" s="376"/>
      <c r="NRE323" s="376"/>
      <c r="NRF323" s="376"/>
      <c r="NRG323" s="376"/>
      <c r="NRH323" s="376"/>
      <c r="NRI323" s="377"/>
      <c r="NRJ323" s="377"/>
      <c r="NRK323" s="376"/>
      <c r="NRL323" s="376"/>
      <c r="NRM323" s="377"/>
      <c r="NRN323" s="377"/>
      <c r="NRO323" s="376"/>
      <c r="NRP323" s="376"/>
      <c r="NRQ323" s="376"/>
      <c r="NRR323" s="376"/>
      <c r="NRS323" s="376"/>
      <c r="NRT323" s="370"/>
      <c r="NRU323" s="396"/>
      <c r="NRV323" s="376"/>
      <c r="NRW323" s="376"/>
      <c r="NRX323" s="376"/>
      <c r="NRY323" s="376"/>
      <c r="NRZ323" s="376"/>
      <c r="NSA323" s="376"/>
      <c r="NSB323" s="376"/>
      <c r="NSC323" s="375"/>
      <c r="NSD323" s="375"/>
      <c r="NSE323" s="375"/>
      <c r="NSF323" s="375"/>
      <c r="NSG323" s="375"/>
      <c r="NSH323" s="375"/>
      <c r="NSI323" s="375"/>
      <c r="NSJ323" s="375"/>
      <c r="NSK323" s="375"/>
      <c r="NSL323" s="375"/>
      <c r="NSM323" s="375"/>
      <c r="NSN323" s="375"/>
      <c r="NSO323" s="375"/>
      <c r="NSP323" s="375"/>
      <c r="NSQ323" s="375"/>
      <c r="NSR323" s="375"/>
      <c r="NSS323" s="375"/>
      <c r="NST323" s="375"/>
      <c r="NSU323" s="375"/>
      <c r="NSV323" s="375"/>
      <c r="NSW323" s="375"/>
      <c r="NSX323" s="375"/>
      <c r="NSY323" s="375"/>
      <c r="NSZ323" s="375"/>
      <c r="NTA323" s="375"/>
      <c r="NTB323" s="375"/>
      <c r="NTC323" s="375"/>
      <c r="NTD323" s="375"/>
      <c r="NTE323" s="375"/>
      <c r="NTF323" s="375"/>
      <c r="NTG323" s="375"/>
      <c r="NTH323" s="375"/>
      <c r="NTI323" s="375"/>
      <c r="NTJ323" s="375"/>
      <c r="NTK323" s="375"/>
      <c r="NTL323" s="375"/>
      <c r="NTM323" s="375"/>
      <c r="NTN323" s="375"/>
      <c r="NTO323" s="375"/>
      <c r="NTP323" s="375"/>
      <c r="NTQ323" s="375"/>
      <c r="NTR323" s="375"/>
      <c r="NTS323" s="375"/>
      <c r="NTT323" s="375"/>
      <c r="NTU323" s="376"/>
      <c r="NTV323" s="376"/>
      <c r="NTW323" s="376"/>
      <c r="NTX323" s="376"/>
      <c r="NTY323" s="376"/>
      <c r="NTZ323" s="376"/>
      <c r="NUA323" s="376"/>
      <c r="NUB323" s="376"/>
      <c r="NUC323" s="376"/>
      <c r="NUD323" s="376"/>
      <c r="NUE323" s="376"/>
      <c r="NUF323" s="376"/>
      <c r="NUG323" s="376"/>
      <c r="NUH323" s="376"/>
      <c r="NUI323" s="376"/>
      <c r="NUJ323" s="376"/>
      <c r="NUK323" s="376"/>
      <c r="NUL323" s="376"/>
      <c r="NUM323" s="376"/>
      <c r="NUN323" s="376"/>
      <c r="NUO323" s="376"/>
      <c r="NUP323" s="376"/>
      <c r="NUQ323" s="376"/>
      <c r="NUR323" s="376"/>
      <c r="NUS323" s="377"/>
      <c r="NUT323" s="377"/>
      <c r="NUU323" s="377"/>
      <c r="NUV323" s="377"/>
      <c r="NUW323" s="377"/>
      <c r="NUX323" s="376"/>
      <c r="NUY323" s="376"/>
      <c r="NUZ323" s="377"/>
      <c r="NVA323" s="377"/>
      <c r="NVB323" s="376"/>
      <c r="NVC323" s="376"/>
      <c r="NVD323" s="377"/>
      <c r="NVE323" s="377"/>
      <c r="NVF323" s="376"/>
      <c r="NVG323" s="376"/>
      <c r="NVH323" s="376"/>
      <c r="NVI323" s="376"/>
      <c r="NVJ323" s="376"/>
      <c r="NVK323" s="376"/>
      <c r="NVL323" s="376"/>
      <c r="NVM323" s="377"/>
      <c r="NVN323" s="377"/>
      <c r="NVO323" s="376"/>
      <c r="NVP323" s="376"/>
      <c r="NVQ323" s="377"/>
      <c r="NVR323" s="377"/>
      <c r="NVS323" s="376"/>
      <c r="NVT323" s="376"/>
      <c r="NVU323" s="376"/>
      <c r="NVV323" s="376"/>
      <c r="NVW323" s="376"/>
      <c r="NVX323" s="370"/>
      <c r="NVY323" s="396"/>
      <c r="NVZ323" s="376"/>
      <c r="NWA323" s="376"/>
      <c r="NWB323" s="376"/>
      <c r="NWC323" s="376"/>
      <c r="NWD323" s="376"/>
      <c r="NWE323" s="376"/>
      <c r="NWF323" s="376"/>
      <c r="NWG323" s="375"/>
      <c r="NWH323" s="375"/>
      <c r="NWI323" s="375"/>
      <c r="NWJ323" s="375"/>
      <c r="NWK323" s="375"/>
      <c r="NWL323" s="375"/>
      <c r="NWM323" s="375"/>
      <c r="NWN323" s="375"/>
      <c r="NWO323" s="375"/>
      <c r="NWP323" s="375"/>
      <c r="NWQ323" s="375"/>
      <c r="NWR323" s="375"/>
      <c r="NWS323" s="375"/>
      <c r="NWT323" s="375"/>
      <c r="NWU323" s="375"/>
      <c r="NWV323" s="375"/>
      <c r="NWW323" s="375"/>
      <c r="NWX323" s="375"/>
      <c r="NWY323" s="375"/>
      <c r="NWZ323" s="375"/>
      <c r="NXA323" s="375"/>
      <c r="NXB323" s="375"/>
      <c r="NXC323" s="375"/>
      <c r="NXD323" s="375"/>
      <c r="NXE323" s="375"/>
      <c r="NXF323" s="375"/>
      <c r="NXG323" s="375"/>
      <c r="NXH323" s="375"/>
      <c r="NXI323" s="375"/>
      <c r="NXJ323" s="375"/>
      <c r="NXK323" s="375"/>
      <c r="NXL323" s="375"/>
      <c r="NXM323" s="375"/>
      <c r="NXN323" s="375"/>
      <c r="NXO323" s="375"/>
      <c r="NXP323" s="375"/>
      <c r="NXQ323" s="375"/>
      <c r="NXR323" s="375"/>
      <c r="NXS323" s="375"/>
      <c r="NXT323" s="375"/>
      <c r="NXU323" s="375"/>
      <c r="NXV323" s="375"/>
      <c r="NXW323" s="375"/>
      <c r="NXX323" s="375"/>
      <c r="NXY323" s="376"/>
      <c r="NXZ323" s="376"/>
      <c r="NYA323" s="376"/>
      <c r="NYB323" s="376"/>
      <c r="NYC323" s="376"/>
      <c r="NYD323" s="376"/>
      <c r="NYE323" s="376"/>
      <c r="NYF323" s="376"/>
      <c r="NYG323" s="376"/>
      <c r="NYH323" s="376"/>
      <c r="NYI323" s="376"/>
      <c r="NYJ323" s="376"/>
      <c r="NYK323" s="376"/>
      <c r="NYL323" s="376"/>
      <c r="NYM323" s="376"/>
      <c r="NYN323" s="376"/>
      <c r="NYO323" s="376"/>
      <c r="NYP323" s="376"/>
      <c r="NYQ323" s="376"/>
      <c r="NYR323" s="376"/>
      <c r="NYS323" s="376"/>
      <c r="NYT323" s="376"/>
      <c r="NYU323" s="376"/>
      <c r="NYV323" s="376"/>
      <c r="NYW323" s="377"/>
      <c r="NYX323" s="377"/>
      <c r="NYY323" s="377"/>
      <c r="NYZ323" s="377"/>
      <c r="NZA323" s="377"/>
      <c r="NZB323" s="376"/>
      <c r="NZC323" s="376"/>
      <c r="NZD323" s="377"/>
      <c r="NZE323" s="377"/>
      <c r="NZF323" s="376"/>
      <c r="NZG323" s="376"/>
      <c r="NZH323" s="377"/>
      <c r="NZI323" s="377"/>
      <c r="NZJ323" s="376"/>
      <c r="NZK323" s="376"/>
      <c r="NZL323" s="376"/>
      <c r="NZM323" s="376"/>
      <c r="NZN323" s="376"/>
      <c r="NZO323" s="376"/>
      <c r="NZP323" s="376"/>
      <c r="NZQ323" s="377"/>
      <c r="NZR323" s="377"/>
      <c r="NZS323" s="376"/>
      <c r="NZT323" s="376"/>
      <c r="NZU323" s="377"/>
      <c r="NZV323" s="377"/>
      <c r="NZW323" s="376"/>
      <c r="NZX323" s="376"/>
      <c r="NZY323" s="376"/>
      <c r="NZZ323" s="376"/>
      <c r="OAA323" s="376"/>
      <c r="OAB323" s="370"/>
      <c r="OAC323" s="396"/>
      <c r="OAD323" s="376"/>
      <c r="OAE323" s="376"/>
      <c r="OAF323" s="376"/>
      <c r="OAG323" s="376"/>
      <c r="OAH323" s="376"/>
      <c r="OAI323" s="376"/>
      <c r="OAJ323" s="376"/>
      <c r="OAK323" s="375"/>
      <c r="OAL323" s="375"/>
      <c r="OAM323" s="375"/>
      <c r="OAN323" s="375"/>
      <c r="OAO323" s="375"/>
      <c r="OAP323" s="375"/>
      <c r="OAQ323" s="375"/>
      <c r="OAR323" s="375"/>
      <c r="OAS323" s="375"/>
      <c r="OAT323" s="375"/>
      <c r="OAU323" s="375"/>
      <c r="OAV323" s="375"/>
      <c r="OAW323" s="375"/>
      <c r="OAX323" s="375"/>
      <c r="OAY323" s="375"/>
      <c r="OAZ323" s="375"/>
      <c r="OBA323" s="375"/>
      <c r="OBB323" s="375"/>
      <c r="OBC323" s="375"/>
      <c r="OBD323" s="375"/>
      <c r="OBE323" s="375"/>
      <c r="OBF323" s="375"/>
      <c r="OBG323" s="375"/>
      <c r="OBH323" s="375"/>
      <c r="OBI323" s="375"/>
      <c r="OBJ323" s="375"/>
      <c r="OBK323" s="375"/>
      <c r="OBL323" s="375"/>
      <c r="OBM323" s="375"/>
      <c r="OBN323" s="375"/>
      <c r="OBO323" s="375"/>
      <c r="OBP323" s="375"/>
      <c r="OBQ323" s="375"/>
      <c r="OBR323" s="375"/>
      <c r="OBS323" s="375"/>
      <c r="OBT323" s="375"/>
      <c r="OBU323" s="375"/>
      <c r="OBV323" s="375"/>
      <c r="OBW323" s="375"/>
      <c r="OBX323" s="375"/>
      <c r="OBY323" s="375"/>
      <c r="OBZ323" s="375"/>
      <c r="OCA323" s="375"/>
      <c r="OCB323" s="375"/>
      <c r="OCC323" s="376"/>
      <c r="OCD323" s="376"/>
      <c r="OCE323" s="376"/>
      <c r="OCF323" s="376"/>
      <c r="OCG323" s="376"/>
      <c r="OCH323" s="376"/>
      <c r="OCI323" s="376"/>
      <c r="OCJ323" s="376"/>
      <c r="OCK323" s="376"/>
      <c r="OCL323" s="376"/>
      <c r="OCM323" s="376"/>
      <c r="OCN323" s="376"/>
      <c r="OCO323" s="376"/>
      <c r="OCP323" s="376"/>
      <c r="OCQ323" s="376"/>
      <c r="OCR323" s="376"/>
      <c r="OCS323" s="376"/>
      <c r="OCT323" s="376"/>
      <c r="OCU323" s="376"/>
      <c r="OCV323" s="376"/>
      <c r="OCW323" s="376"/>
      <c r="OCX323" s="376"/>
      <c r="OCY323" s="376"/>
      <c r="OCZ323" s="376"/>
      <c r="ODA323" s="377"/>
      <c r="ODB323" s="377"/>
      <c r="ODC323" s="377"/>
      <c r="ODD323" s="377"/>
      <c r="ODE323" s="377"/>
      <c r="ODF323" s="376"/>
      <c r="ODG323" s="376"/>
      <c r="ODH323" s="377"/>
      <c r="ODI323" s="377"/>
      <c r="ODJ323" s="376"/>
      <c r="ODK323" s="376"/>
      <c r="ODL323" s="377"/>
      <c r="ODM323" s="377"/>
      <c r="ODN323" s="376"/>
      <c r="ODO323" s="376"/>
      <c r="ODP323" s="376"/>
      <c r="ODQ323" s="376"/>
      <c r="ODR323" s="376"/>
      <c r="ODS323" s="376"/>
      <c r="ODT323" s="376"/>
      <c r="ODU323" s="377"/>
      <c r="ODV323" s="377"/>
      <c r="ODW323" s="376"/>
      <c r="ODX323" s="376"/>
      <c r="ODY323" s="377"/>
      <c r="ODZ323" s="377"/>
      <c r="OEA323" s="376"/>
      <c r="OEB323" s="376"/>
      <c r="OEC323" s="376"/>
      <c r="OED323" s="376"/>
      <c r="OEE323" s="376"/>
      <c r="OEF323" s="370"/>
      <c r="OEG323" s="396"/>
      <c r="OEH323" s="376"/>
      <c r="OEI323" s="376"/>
      <c r="OEJ323" s="376"/>
      <c r="OEK323" s="376"/>
      <c r="OEL323" s="376"/>
      <c r="OEM323" s="376"/>
      <c r="OEN323" s="376"/>
      <c r="OEO323" s="375"/>
      <c r="OEP323" s="375"/>
      <c r="OEQ323" s="375"/>
      <c r="OER323" s="375"/>
      <c r="OES323" s="375"/>
      <c r="OET323" s="375"/>
      <c r="OEU323" s="375"/>
      <c r="OEV323" s="375"/>
      <c r="OEW323" s="375"/>
      <c r="OEX323" s="375"/>
      <c r="OEY323" s="375"/>
      <c r="OEZ323" s="375"/>
      <c r="OFA323" s="375"/>
      <c r="OFB323" s="375"/>
      <c r="OFC323" s="375"/>
      <c r="OFD323" s="375"/>
      <c r="OFE323" s="375"/>
      <c r="OFF323" s="375"/>
      <c r="OFG323" s="375"/>
      <c r="OFH323" s="375"/>
      <c r="OFI323" s="375"/>
      <c r="OFJ323" s="375"/>
      <c r="OFK323" s="375"/>
      <c r="OFL323" s="375"/>
      <c r="OFM323" s="375"/>
      <c r="OFN323" s="375"/>
      <c r="OFO323" s="375"/>
      <c r="OFP323" s="375"/>
      <c r="OFQ323" s="375"/>
      <c r="OFR323" s="375"/>
      <c r="OFS323" s="375"/>
      <c r="OFT323" s="375"/>
      <c r="OFU323" s="375"/>
      <c r="OFV323" s="375"/>
      <c r="OFW323" s="375"/>
      <c r="OFX323" s="375"/>
      <c r="OFY323" s="375"/>
      <c r="OFZ323" s="375"/>
      <c r="OGA323" s="375"/>
      <c r="OGB323" s="375"/>
      <c r="OGC323" s="375"/>
      <c r="OGD323" s="375"/>
      <c r="OGE323" s="375"/>
      <c r="OGF323" s="375"/>
      <c r="OGG323" s="376"/>
      <c r="OGH323" s="376"/>
      <c r="OGI323" s="376"/>
      <c r="OGJ323" s="376"/>
      <c r="OGK323" s="376"/>
      <c r="OGL323" s="376"/>
      <c r="OGM323" s="376"/>
      <c r="OGN323" s="376"/>
      <c r="OGO323" s="376"/>
      <c r="OGP323" s="376"/>
      <c r="OGQ323" s="376"/>
      <c r="OGR323" s="376"/>
      <c r="OGS323" s="376"/>
      <c r="OGT323" s="376"/>
      <c r="OGU323" s="376"/>
      <c r="OGV323" s="376"/>
      <c r="OGW323" s="376"/>
      <c r="OGX323" s="376"/>
      <c r="OGY323" s="376"/>
      <c r="OGZ323" s="376"/>
      <c r="OHA323" s="376"/>
      <c r="OHB323" s="376"/>
      <c r="OHC323" s="376"/>
      <c r="OHD323" s="376"/>
      <c r="OHE323" s="377"/>
      <c r="OHF323" s="377"/>
      <c r="OHG323" s="377"/>
      <c r="OHH323" s="377"/>
      <c r="OHI323" s="377"/>
      <c r="OHJ323" s="376"/>
      <c r="OHK323" s="376"/>
      <c r="OHL323" s="377"/>
      <c r="OHM323" s="377"/>
      <c r="OHN323" s="376"/>
      <c r="OHO323" s="376"/>
      <c r="OHP323" s="377"/>
      <c r="OHQ323" s="377"/>
      <c r="OHR323" s="376"/>
      <c r="OHS323" s="376"/>
      <c r="OHT323" s="376"/>
      <c r="OHU323" s="376"/>
      <c r="OHV323" s="376"/>
      <c r="OHW323" s="376"/>
      <c r="OHX323" s="376"/>
      <c r="OHY323" s="377"/>
      <c r="OHZ323" s="377"/>
      <c r="OIA323" s="376"/>
      <c r="OIB323" s="376"/>
      <c r="OIC323" s="377"/>
      <c r="OID323" s="377"/>
      <c r="OIE323" s="376"/>
      <c r="OIF323" s="376"/>
      <c r="OIG323" s="376"/>
      <c r="OIH323" s="376"/>
      <c r="OII323" s="376"/>
      <c r="OIJ323" s="370"/>
      <c r="OIK323" s="396"/>
      <c r="OIL323" s="376"/>
      <c r="OIM323" s="376"/>
      <c r="OIN323" s="376"/>
      <c r="OIO323" s="376"/>
      <c r="OIP323" s="376"/>
      <c r="OIQ323" s="376"/>
      <c r="OIR323" s="376"/>
      <c r="OIS323" s="375"/>
      <c r="OIT323" s="375"/>
      <c r="OIU323" s="375"/>
      <c r="OIV323" s="375"/>
      <c r="OIW323" s="375"/>
      <c r="OIX323" s="375"/>
      <c r="OIY323" s="375"/>
      <c r="OIZ323" s="375"/>
      <c r="OJA323" s="375"/>
      <c r="OJB323" s="375"/>
      <c r="OJC323" s="375"/>
      <c r="OJD323" s="375"/>
      <c r="OJE323" s="375"/>
      <c r="OJF323" s="375"/>
      <c r="OJG323" s="375"/>
      <c r="OJH323" s="375"/>
      <c r="OJI323" s="375"/>
      <c r="OJJ323" s="375"/>
      <c r="OJK323" s="375"/>
      <c r="OJL323" s="375"/>
      <c r="OJM323" s="375"/>
      <c r="OJN323" s="375"/>
      <c r="OJO323" s="375"/>
      <c r="OJP323" s="375"/>
      <c r="OJQ323" s="375"/>
      <c r="OJR323" s="375"/>
      <c r="OJS323" s="375"/>
      <c r="OJT323" s="375"/>
      <c r="OJU323" s="375"/>
      <c r="OJV323" s="375"/>
      <c r="OJW323" s="375"/>
      <c r="OJX323" s="375"/>
      <c r="OJY323" s="375"/>
      <c r="OJZ323" s="375"/>
      <c r="OKA323" s="375"/>
      <c r="OKB323" s="375"/>
      <c r="OKC323" s="375"/>
      <c r="OKD323" s="375"/>
      <c r="OKE323" s="375"/>
      <c r="OKF323" s="375"/>
      <c r="OKG323" s="375"/>
      <c r="OKH323" s="375"/>
      <c r="OKI323" s="375"/>
      <c r="OKJ323" s="375"/>
      <c r="OKK323" s="376"/>
      <c r="OKL323" s="376"/>
      <c r="OKM323" s="376"/>
      <c r="OKN323" s="376"/>
      <c r="OKO323" s="376"/>
      <c r="OKP323" s="376"/>
      <c r="OKQ323" s="376"/>
      <c r="OKR323" s="376"/>
      <c r="OKS323" s="376"/>
      <c r="OKT323" s="376"/>
      <c r="OKU323" s="376"/>
      <c r="OKV323" s="376"/>
      <c r="OKW323" s="376"/>
      <c r="OKX323" s="376"/>
      <c r="OKY323" s="376"/>
      <c r="OKZ323" s="376"/>
      <c r="OLA323" s="376"/>
      <c r="OLB323" s="376"/>
      <c r="OLC323" s="376"/>
      <c r="OLD323" s="376"/>
      <c r="OLE323" s="376"/>
      <c r="OLF323" s="376"/>
      <c r="OLG323" s="376"/>
      <c r="OLH323" s="376"/>
      <c r="OLI323" s="377"/>
      <c r="OLJ323" s="377"/>
      <c r="OLK323" s="377"/>
      <c r="OLL323" s="377"/>
      <c r="OLM323" s="377"/>
      <c r="OLN323" s="376"/>
      <c r="OLO323" s="376"/>
      <c r="OLP323" s="377"/>
      <c r="OLQ323" s="377"/>
      <c r="OLR323" s="376"/>
      <c r="OLS323" s="376"/>
      <c r="OLT323" s="377"/>
      <c r="OLU323" s="377"/>
      <c r="OLV323" s="376"/>
      <c r="OLW323" s="376"/>
      <c r="OLX323" s="376"/>
      <c r="OLY323" s="376"/>
      <c r="OLZ323" s="376"/>
      <c r="OMA323" s="376"/>
      <c r="OMB323" s="376"/>
      <c r="OMC323" s="377"/>
      <c r="OMD323" s="377"/>
      <c r="OME323" s="376"/>
      <c r="OMF323" s="376"/>
      <c r="OMG323" s="377"/>
      <c r="OMH323" s="377"/>
      <c r="OMI323" s="376"/>
      <c r="OMJ323" s="376"/>
      <c r="OMK323" s="376"/>
      <c r="OML323" s="376"/>
      <c r="OMM323" s="376"/>
      <c r="OMN323" s="370"/>
      <c r="OMO323" s="396"/>
      <c r="OMP323" s="376"/>
      <c r="OMQ323" s="376"/>
      <c r="OMR323" s="376"/>
      <c r="OMS323" s="376"/>
      <c r="OMT323" s="376"/>
      <c r="OMU323" s="376"/>
      <c r="OMV323" s="376"/>
      <c r="OMW323" s="375"/>
      <c r="OMX323" s="375"/>
      <c r="OMY323" s="375"/>
      <c r="OMZ323" s="375"/>
      <c r="ONA323" s="375"/>
      <c r="ONB323" s="375"/>
      <c r="ONC323" s="375"/>
      <c r="OND323" s="375"/>
      <c r="ONE323" s="375"/>
      <c r="ONF323" s="375"/>
      <c r="ONG323" s="375"/>
      <c r="ONH323" s="375"/>
      <c r="ONI323" s="375"/>
      <c r="ONJ323" s="375"/>
      <c r="ONK323" s="375"/>
      <c r="ONL323" s="375"/>
      <c r="ONM323" s="375"/>
      <c r="ONN323" s="375"/>
      <c r="ONO323" s="375"/>
      <c r="ONP323" s="375"/>
      <c r="ONQ323" s="375"/>
      <c r="ONR323" s="375"/>
      <c r="ONS323" s="375"/>
      <c r="ONT323" s="375"/>
      <c r="ONU323" s="375"/>
      <c r="ONV323" s="375"/>
      <c r="ONW323" s="375"/>
      <c r="ONX323" s="375"/>
      <c r="ONY323" s="375"/>
      <c r="ONZ323" s="375"/>
      <c r="OOA323" s="375"/>
      <c r="OOB323" s="375"/>
      <c r="OOC323" s="375"/>
      <c r="OOD323" s="375"/>
      <c r="OOE323" s="375"/>
      <c r="OOF323" s="375"/>
      <c r="OOG323" s="375"/>
      <c r="OOH323" s="375"/>
      <c r="OOI323" s="375"/>
      <c r="OOJ323" s="375"/>
      <c r="OOK323" s="375"/>
      <c r="OOL323" s="375"/>
      <c r="OOM323" s="375"/>
      <c r="OON323" s="375"/>
      <c r="OOO323" s="376"/>
      <c r="OOP323" s="376"/>
      <c r="OOQ323" s="376"/>
      <c r="OOR323" s="376"/>
      <c r="OOS323" s="376"/>
      <c r="OOT323" s="376"/>
      <c r="OOU323" s="376"/>
      <c r="OOV323" s="376"/>
      <c r="OOW323" s="376"/>
      <c r="OOX323" s="376"/>
      <c r="OOY323" s="376"/>
      <c r="OOZ323" s="376"/>
      <c r="OPA323" s="376"/>
      <c r="OPB323" s="376"/>
      <c r="OPC323" s="376"/>
      <c r="OPD323" s="376"/>
      <c r="OPE323" s="376"/>
      <c r="OPF323" s="376"/>
      <c r="OPG323" s="376"/>
      <c r="OPH323" s="376"/>
      <c r="OPI323" s="376"/>
      <c r="OPJ323" s="376"/>
      <c r="OPK323" s="376"/>
      <c r="OPL323" s="376"/>
      <c r="OPM323" s="377"/>
      <c r="OPN323" s="377"/>
      <c r="OPO323" s="377"/>
      <c r="OPP323" s="377"/>
      <c r="OPQ323" s="377"/>
      <c r="OPR323" s="376"/>
      <c r="OPS323" s="376"/>
      <c r="OPT323" s="377"/>
      <c r="OPU323" s="377"/>
      <c r="OPV323" s="376"/>
      <c r="OPW323" s="376"/>
      <c r="OPX323" s="377"/>
      <c r="OPY323" s="377"/>
      <c r="OPZ323" s="376"/>
      <c r="OQA323" s="376"/>
      <c r="OQB323" s="376"/>
      <c r="OQC323" s="376"/>
      <c r="OQD323" s="376"/>
      <c r="OQE323" s="376"/>
      <c r="OQF323" s="376"/>
      <c r="OQG323" s="377"/>
      <c r="OQH323" s="377"/>
      <c r="OQI323" s="376"/>
      <c r="OQJ323" s="376"/>
      <c r="OQK323" s="377"/>
      <c r="OQL323" s="377"/>
      <c r="OQM323" s="376"/>
      <c r="OQN323" s="376"/>
      <c r="OQO323" s="376"/>
      <c r="OQP323" s="376"/>
      <c r="OQQ323" s="376"/>
      <c r="OQR323" s="370"/>
      <c r="OQS323" s="396"/>
      <c r="OQT323" s="376"/>
      <c r="OQU323" s="376"/>
      <c r="OQV323" s="376"/>
      <c r="OQW323" s="376"/>
      <c r="OQX323" s="376"/>
      <c r="OQY323" s="376"/>
      <c r="OQZ323" s="376"/>
      <c r="ORA323" s="375"/>
      <c r="ORB323" s="375"/>
      <c r="ORC323" s="375"/>
      <c r="ORD323" s="375"/>
      <c r="ORE323" s="375"/>
      <c r="ORF323" s="375"/>
      <c r="ORG323" s="375"/>
      <c r="ORH323" s="375"/>
      <c r="ORI323" s="375"/>
      <c r="ORJ323" s="375"/>
      <c r="ORK323" s="375"/>
      <c r="ORL323" s="375"/>
      <c r="ORM323" s="375"/>
      <c r="ORN323" s="375"/>
      <c r="ORO323" s="375"/>
      <c r="ORP323" s="375"/>
      <c r="ORQ323" s="375"/>
      <c r="ORR323" s="375"/>
      <c r="ORS323" s="375"/>
      <c r="ORT323" s="375"/>
      <c r="ORU323" s="375"/>
      <c r="ORV323" s="375"/>
      <c r="ORW323" s="375"/>
      <c r="ORX323" s="375"/>
      <c r="ORY323" s="375"/>
      <c r="ORZ323" s="375"/>
      <c r="OSA323" s="375"/>
      <c r="OSB323" s="375"/>
      <c r="OSC323" s="375"/>
      <c r="OSD323" s="375"/>
      <c r="OSE323" s="375"/>
      <c r="OSF323" s="375"/>
      <c r="OSG323" s="375"/>
      <c r="OSH323" s="375"/>
      <c r="OSI323" s="375"/>
      <c r="OSJ323" s="375"/>
      <c r="OSK323" s="375"/>
      <c r="OSL323" s="375"/>
      <c r="OSM323" s="375"/>
      <c r="OSN323" s="375"/>
      <c r="OSO323" s="375"/>
      <c r="OSP323" s="375"/>
      <c r="OSQ323" s="375"/>
      <c r="OSR323" s="375"/>
      <c r="OSS323" s="376"/>
      <c r="OST323" s="376"/>
      <c r="OSU323" s="376"/>
      <c r="OSV323" s="376"/>
      <c r="OSW323" s="376"/>
      <c r="OSX323" s="376"/>
      <c r="OSY323" s="376"/>
      <c r="OSZ323" s="376"/>
      <c r="OTA323" s="376"/>
      <c r="OTB323" s="376"/>
      <c r="OTC323" s="376"/>
      <c r="OTD323" s="376"/>
      <c r="OTE323" s="376"/>
      <c r="OTF323" s="376"/>
      <c r="OTG323" s="376"/>
      <c r="OTH323" s="376"/>
      <c r="OTI323" s="376"/>
      <c r="OTJ323" s="376"/>
      <c r="OTK323" s="376"/>
      <c r="OTL323" s="376"/>
      <c r="OTM323" s="376"/>
      <c r="OTN323" s="376"/>
      <c r="OTO323" s="376"/>
      <c r="OTP323" s="376"/>
      <c r="OTQ323" s="377"/>
      <c r="OTR323" s="377"/>
      <c r="OTS323" s="377"/>
      <c r="OTT323" s="377"/>
      <c r="OTU323" s="377"/>
      <c r="OTV323" s="376"/>
      <c r="OTW323" s="376"/>
      <c r="OTX323" s="377"/>
      <c r="OTY323" s="377"/>
      <c r="OTZ323" s="376"/>
      <c r="OUA323" s="376"/>
      <c r="OUB323" s="377"/>
      <c r="OUC323" s="377"/>
      <c r="OUD323" s="376"/>
      <c r="OUE323" s="376"/>
      <c r="OUF323" s="376"/>
      <c r="OUG323" s="376"/>
      <c r="OUH323" s="376"/>
      <c r="OUI323" s="376"/>
      <c r="OUJ323" s="376"/>
      <c r="OUK323" s="377"/>
      <c r="OUL323" s="377"/>
      <c r="OUM323" s="376"/>
      <c r="OUN323" s="376"/>
      <c r="OUO323" s="377"/>
      <c r="OUP323" s="377"/>
      <c r="OUQ323" s="376"/>
      <c r="OUR323" s="376"/>
      <c r="OUS323" s="376"/>
      <c r="OUT323" s="376"/>
      <c r="OUU323" s="376"/>
      <c r="OUV323" s="370"/>
      <c r="OUW323" s="396"/>
      <c r="OUX323" s="376"/>
      <c r="OUY323" s="376"/>
      <c r="OUZ323" s="376"/>
      <c r="OVA323" s="376"/>
      <c r="OVB323" s="376"/>
      <c r="OVC323" s="376"/>
      <c r="OVD323" s="376"/>
      <c r="OVE323" s="375"/>
      <c r="OVF323" s="375"/>
      <c r="OVG323" s="375"/>
      <c r="OVH323" s="375"/>
      <c r="OVI323" s="375"/>
      <c r="OVJ323" s="375"/>
      <c r="OVK323" s="375"/>
      <c r="OVL323" s="375"/>
      <c r="OVM323" s="375"/>
      <c r="OVN323" s="375"/>
      <c r="OVO323" s="375"/>
      <c r="OVP323" s="375"/>
      <c r="OVQ323" s="375"/>
      <c r="OVR323" s="375"/>
      <c r="OVS323" s="375"/>
      <c r="OVT323" s="375"/>
      <c r="OVU323" s="375"/>
      <c r="OVV323" s="375"/>
      <c r="OVW323" s="375"/>
      <c r="OVX323" s="375"/>
      <c r="OVY323" s="375"/>
      <c r="OVZ323" s="375"/>
      <c r="OWA323" s="375"/>
      <c r="OWB323" s="375"/>
      <c r="OWC323" s="375"/>
      <c r="OWD323" s="375"/>
      <c r="OWE323" s="375"/>
      <c r="OWF323" s="375"/>
      <c r="OWG323" s="375"/>
      <c r="OWH323" s="375"/>
      <c r="OWI323" s="375"/>
      <c r="OWJ323" s="375"/>
      <c r="OWK323" s="375"/>
      <c r="OWL323" s="375"/>
      <c r="OWM323" s="375"/>
      <c r="OWN323" s="375"/>
      <c r="OWO323" s="375"/>
      <c r="OWP323" s="375"/>
      <c r="OWQ323" s="375"/>
      <c r="OWR323" s="375"/>
      <c r="OWS323" s="375"/>
      <c r="OWT323" s="375"/>
      <c r="OWU323" s="375"/>
      <c r="OWV323" s="375"/>
      <c r="OWW323" s="376"/>
      <c r="OWX323" s="376"/>
      <c r="OWY323" s="376"/>
      <c r="OWZ323" s="376"/>
      <c r="OXA323" s="376"/>
      <c r="OXB323" s="376"/>
      <c r="OXC323" s="376"/>
      <c r="OXD323" s="376"/>
      <c r="OXE323" s="376"/>
      <c r="OXF323" s="376"/>
      <c r="OXG323" s="376"/>
      <c r="OXH323" s="376"/>
      <c r="OXI323" s="376"/>
      <c r="OXJ323" s="376"/>
      <c r="OXK323" s="376"/>
      <c r="OXL323" s="376"/>
      <c r="OXM323" s="376"/>
      <c r="OXN323" s="376"/>
      <c r="OXO323" s="376"/>
      <c r="OXP323" s="376"/>
      <c r="OXQ323" s="376"/>
      <c r="OXR323" s="376"/>
      <c r="OXS323" s="376"/>
      <c r="OXT323" s="376"/>
      <c r="OXU323" s="377"/>
      <c r="OXV323" s="377"/>
      <c r="OXW323" s="377"/>
      <c r="OXX323" s="377"/>
      <c r="OXY323" s="377"/>
      <c r="OXZ323" s="376"/>
      <c r="OYA323" s="376"/>
      <c r="OYB323" s="377"/>
      <c r="OYC323" s="377"/>
      <c r="OYD323" s="376"/>
      <c r="OYE323" s="376"/>
      <c r="OYF323" s="377"/>
      <c r="OYG323" s="377"/>
      <c r="OYH323" s="376"/>
      <c r="OYI323" s="376"/>
      <c r="OYJ323" s="376"/>
      <c r="OYK323" s="376"/>
      <c r="OYL323" s="376"/>
      <c r="OYM323" s="376"/>
      <c r="OYN323" s="376"/>
      <c r="OYO323" s="377"/>
      <c r="OYP323" s="377"/>
      <c r="OYQ323" s="376"/>
      <c r="OYR323" s="376"/>
      <c r="OYS323" s="377"/>
      <c r="OYT323" s="377"/>
      <c r="OYU323" s="376"/>
      <c r="OYV323" s="376"/>
      <c r="OYW323" s="376"/>
      <c r="OYX323" s="376"/>
      <c r="OYY323" s="376"/>
      <c r="OYZ323" s="370"/>
      <c r="OZA323" s="396"/>
      <c r="OZB323" s="376"/>
      <c r="OZC323" s="376"/>
      <c r="OZD323" s="376"/>
      <c r="OZE323" s="376"/>
      <c r="OZF323" s="376"/>
      <c r="OZG323" s="376"/>
      <c r="OZH323" s="376"/>
      <c r="OZI323" s="375"/>
      <c r="OZJ323" s="375"/>
      <c r="OZK323" s="375"/>
      <c r="OZL323" s="375"/>
      <c r="OZM323" s="375"/>
      <c r="OZN323" s="375"/>
      <c r="OZO323" s="375"/>
      <c r="OZP323" s="375"/>
      <c r="OZQ323" s="375"/>
      <c r="OZR323" s="375"/>
      <c r="OZS323" s="375"/>
      <c r="OZT323" s="375"/>
      <c r="OZU323" s="375"/>
      <c r="OZV323" s="375"/>
      <c r="OZW323" s="375"/>
      <c r="OZX323" s="375"/>
      <c r="OZY323" s="375"/>
      <c r="OZZ323" s="375"/>
      <c r="PAA323" s="375"/>
      <c r="PAB323" s="375"/>
      <c r="PAC323" s="375"/>
      <c r="PAD323" s="375"/>
      <c r="PAE323" s="375"/>
      <c r="PAF323" s="375"/>
      <c r="PAG323" s="375"/>
      <c r="PAH323" s="375"/>
      <c r="PAI323" s="375"/>
      <c r="PAJ323" s="375"/>
      <c r="PAK323" s="375"/>
      <c r="PAL323" s="375"/>
      <c r="PAM323" s="375"/>
      <c r="PAN323" s="375"/>
      <c r="PAO323" s="375"/>
      <c r="PAP323" s="375"/>
      <c r="PAQ323" s="375"/>
      <c r="PAR323" s="375"/>
      <c r="PAS323" s="375"/>
      <c r="PAT323" s="375"/>
      <c r="PAU323" s="375"/>
      <c r="PAV323" s="375"/>
      <c r="PAW323" s="375"/>
      <c r="PAX323" s="375"/>
      <c r="PAY323" s="375"/>
      <c r="PAZ323" s="375"/>
      <c r="PBA323" s="376"/>
      <c r="PBB323" s="376"/>
      <c r="PBC323" s="376"/>
      <c r="PBD323" s="376"/>
      <c r="PBE323" s="376"/>
      <c r="PBF323" s="376"/>
      <c r="PBG323" s="376"/>
      <c r="PBH323" s="376"/>
      <c r="PBI323" s="376"/>
      <c r="PBJ323" s="376"/>
      <c r="PBK323" s="376"/>
      <c r="PBL323" s="376"/>
      <c r="PBM323" s="376"/>
      <c r="PBN323" s="376"/>
      <c r="PBO323" s="376"/>
      <c r="PBP323" s="376"/>
      <c r="PBQ323" s="376"/>
      <c r="PBR323" s="376"/>
      <c r="PBS323" s="376"/>
      <c r="PBT323" s="376"/>
      <c r="PBU323" s="376"/>
      <c r="PBV323" s="376"/>
      <c r="PBW323" s="376"/>
      <c r="PBX323" s="376"/>
      <c r="PBY323" s="377"/>
      <c r="PBZ323" s="377"/>
      <c r="PCA323" s="377"/>
      <c r="PCB323" s="377"/>
      <c r="PCC323" s="377"/>
      <c r="PCD323" s="376"/>
      <c r="PCE323" s="376"/>
      <c r="PCF323" s="377"/>
      <c r="PCG323" s="377"/>
      <c r="PCH323" s="376"/>
      <c r="PCI323" s="376"/>
      <c r="PCJ323" s="377"/>
      <c r="PCK323" s="377"/>
      <c r="PCL323" s="376"/>
      <c r="PCM323" s="376"/>
      <c r="PCN323" s="376"/>
      <c r="PCO323" s="376"/>
      <c r="PCP323" s="376"/>
      <c r="PCQ323" s="376"/>
      <c r="PCR323" s="376"/>
      <c r="PCS323" s="377"/>
      <c r="PCT323" s="377"/>
      <c r="PCU323" s="376"/>
      <c r="PCV323" s="376"/>
      <c r="PCW323" s="377"/>
      <c r="PCX323" s="377"/>
      <c r="PCY323" s="376"/>
      <c r="PCZ323" s="376"/>
      <c r="PDA323" s="376"/>
      <c r="PDB323" s="376"/>
      <c r="PDC323" s="376"/>
      <c r="PDD323" s="370"/>
      <c r="PDE323" s="396"/>
      <c r="PDF323" s="376"/>
      <c r="PDG323" s="376"/>
      <c r="PDH323" s="376"/>
      <c r="PDI323" s="376"/>
      <c r="PDJ323" s="376"/>
      <c r="PDK323" s="376"/>
      <c r="PDL323" s="376"/>
      <c r="PDM323" s="375"/>
      <c r="PDN323" s="375"/>
      <c r="PDO323" s="375"/>
      <c r="PDP323" s="375"/>
      <c r="PDQ323" s="375"/>
      <c r="PDR323" s="375"/>
      <c r="PDS323" s="375"/>
      <c r="PDT323" s="375"/>
      <c r="PDU323" s="375"/>
      <c r="PDV323" s="375"/>
      <c r="PDW323" s="375"/>
      <c r="PDX323" s="375"/>
      <c r="PDY323" s="375"/>
      <c r="PDZ323" s="375"/>
      <c r="PEA323" s="375"/>
      <c r="PEB323" s="375"/>
      <c r="PEC323" s="375"/>
      <c r="PED323" s="375"/>
      <c r="PEE323" s="375"/>
      <c r="PEF323" s="375"/>
      <c r="PEG323" s="375"/>
      <c r="PEH323" s="375"/>
      <c r="PEI323" s="375"/>
      <c r="PEJ323" s="375"/>
      <c r="PEK323" s="375"/>
      <c r="PEL323" s="375"/>
      <c r="PEM323" s="375"/>
      <c r="PEN323" s="375"/>
      <c r="PEO323" s="375"/>
      <c r="PEP323" s="375"/>
      <c r="PEQ323" s="375"/>
      <c r="PER323" s="375"/>
      <c r="PES323" s="375"/>
      <c r="PET323" s="375"/>
      <c r="PEU323" s="375"/>
      <c r="PEV323" s="375"/>
      <c r="PEW323" s="375"/>
      <c r="PEX323" s="375"/>
      <c r="PEY323" s="375"/>
      <c r="PEZ323" s="375"/>
      <c r="PFA323" s="375"/>
      <c r="PFB323" s="375"/>
      <c r="PFC323" s="375"/>
      <c r="PFD323" s="375"/>
      <c r="PFE323" s="376"/>
      <c r="PFF323" s="376"/>
      <c r="PFG323" s="376"/>
      <c r="PFH323" s="376"/>
      <c r="PFI323" s="376"/>
      <c r="PFJ323" s="376"/>
      <c r="PFK323" s="376"/>
      <c r="PFL323" s="376"/>
      <c r="PFM323" s="376"/>
      <c r="PFN323" s="376"/>
      <c r="PFO323" s="376"/>
      <c r="PFP323" s="376"/>
      <c r="PFQ323" s="376"/>
      <c r="PFR323" s="376"/>
      <c r="PFS323" s="376"/>
      <c r="PFT323" s="376"/>
      <c r="PFU323" s="376"/>
      <c r="PFV323" s="376"/>
      <c r="PFW323" s="376"/>
      <c r="PFX323" s="376"/>
      <c r="PFY323" s="376"/>
      <c r="PFZ323" s="376"/>
      <c r="PGA323" s="376"/>
      <c r="PGB323" s="376"/>
      <c r="PGC323" s="377"/>
      <c r="PGD323" s="377"/>
      <c r="PGE323" s="377"/>
      <c r="PGF323" s="377"/>
      <c r="PGG323" s="377"/>
      <c r="PGH323" s="376"/>
      <c r="PGI323" s="376"/>
      <c r="PGJ323" s="377"/>
      <c r="PGK323" s="377"/>
      <c r="PGL323" s="376"/>
      <c r="PGM323" s="376"/>
      <c r="PGN323" s="377"/>
      <c r="PGO323" s="377"/>
      <c r="PGP323" s="376"/>
      <c r="PGQ323" s="376"/>
      <c r="PGR323" s="376"/>
      <c r="PGS323" s="376"/>
      <c r="PGT323" s="376"/>
      <c r="PGU323" s="376"/>
      <c r="PGV323" s="376"/>
      <c r="PGW323" s="377"/>
      <c r="PGX323" s="377"/>
      <c r="PGY323" s="376"/>
      <c r="PGZ323" s="376"/>
      <c r="PHA323" s="377"/>
      <c r="PHB323" s="377"/>
      <c r="PHC323" s="376"/>
      <c r="PHD323" s="376"/>
      <c r="PHE323" s="376"/>
      <c r="PHF323" s="376"/>
      <c r="PHG323" s="376"/>
      <c r="PHH323" s="370"/>
      <c r="PHI323" s="396"/>
      <c r="PHJ323" s="376"/>
      <c r="PHK323" s="376"/>
      <c r="PHL323" s="376"/>
      <c r="PHM323" s="376"/>
      <c r="PHN323" s="376"/>
      <c r="PHO323" s="376"/>
      <c r="PHP323" s="376"/>
      <c r="PHQ323" s="375"/>
      <c r="PHR323" s="375"/>
      <c r="PHS323" s="375"/>
      <c r="PHT323" s="375"/>
      <c r="PHU323" s="375"/>
      <c r="PHV323" s="375"/>
      <c r="PHW323" s="375"/>
      <c r="PHX323" s="375"/>
      <c r="PHY323" s="375"/>
      <c r="PHZ323" s="375"/>
      <c r="PIA323" s="375"/>
      <c r="PIB323" s="375"/>
      <c r="PIC323" s="375"/>
      <c r="PID323" s="375"/>
      <c r="PIE323" s="375"/>
      <c r="PIF323" s="375"/>
      <c r="PIG323" s="375"/>
      <c r="PIH323" s="375"/>
      <c r="PII323" s="375"/>
      <c r="PIJ323" s="375"/>
      <c r="PIK323" s="375"/>
      <c r="PIL323" s="375"/>
      <c r="PIM323" s="375"/>
      <c r="PIN323" s="375"/>
      <c r="PIO323" s="375"/>
      <c r="PIP323" s="375"/>
      <c r="PIQ323" s="375"/>
      <c r="PIR323" s="375"/>
      <c r="PIS323" s="375"/>
      <c r="PIT323" s="375"/>
      <c r="PIU323" s="375"/>
      <c r="PIV323" s="375"/>
      <c r="PIW323" s="375"/>
      <c r="PIX323" s="375"/>
      <c r="PIY323" s="375"/>
      <c r="PIZ323" s="375"/>
      <c r="PJA323" s="375"/>
      <c r="PJB323" s="375"/>
      <c r="PJC323" s="375"/>
      <c r="PJD323" s="375"/>
      <c r="PJE323" s="375"/>
      <c r="PJF323" s="375"/>
      <c r="PJG323" s="375"/>
      <c r="PJH323" s="375"/>
      <c r="PJI323" s="376"/>
      <c r="PJJ323" s="376"/>
      <c r="PJK323" s="376"/>
      <c r="PJL323" s="376"/>
      <c r="PJM323" s="376"/>
      <c r="PJN323" s="376"/>
      <c r="PJO323" s="376"/>
      <c r="PJP323" s="376"/>
      <c r="PJQ323" s="376"/>
      <c r="PJR323" s="376"/>
      <c r="PJS323" s="376"/>
      <c r="PJT323" s="376"/>
      <c r="PJU323" s="376"/>
      <c r="PJV323" s="376"/>
      <c r="PJW323" s="376"/>
      <c r="PJX323" s="376"/>
      <c r="PJY323" s="376"/>
      <c r="PJZ323" s="376"/>
      <c r="PKA323" s="376"/>
      <c r="PKB323" s="376"/>
      <c r="PKC323" s="376"/>
      <c r="PKD323" s="376"/>
      <c r="PKE323" s="376"/>
      <c r="PKF323" s="376"/>
      <c r="PKG323" s="377"/>
      <c r="PKH323" s="377"/>
      <c r="PKI323" s="377"/>
      <c r="PKJ323" s="377"/>
      <c r="PKK323" s="377"/>
      <c r="PKL323" s="376"/>
      <c r="PKM323" s="376"/>
      <c r="PKN323" s="377"/>
      <c r="PKO323" s="377"/>
      <c r="PKP323" s="376"/>
      <c r="PKQ323" s="376"/>
      <c r="PKR323" s="377"/>
      <c r="PKS323" s="377"/>
      <c r="PKT323" s="376"/>
      <c r="PKU323" s="376"/>
      <c r="PKV323" s="376"/>
      <c r="PKW323" s="376"/>
      <c r="PKX323" s="376"/>
      <c r="PKY323" s="376"/>
      <c r="PKZ323" s="376"/>
      <c r="PLA323" s="377"/>
      <c r="PLB323" s="377"/>
      <c r="PLC323" s="376"/>
      <c r="PLD323" s="376"/>
      <c r="PLE323" s="377"/>
      <c r="PLF323" s="377"/>
      <c r="PLG323" s="376"/>
      <c r="PLH323" s="376"/>
      <c r="PLI323" s="376"/>
      <c r="PLJ323" s="376"/>
      <c r="PLK323" s="376"/>
      <c r="PLL323" s="370"/>
      <c r="PLM323" s="396"/>
      <c r="PLN323" s="376"/>
      <c r="PLO323" s="376"/>
      <c r="PLP323" s="376"/>
      <c r="PLQ323" s="376"/>
      <c r="PLR323" s="376"/>
      <c r="PLS323" s="376"/>
      <c r="PLT323" s="376"/>
      <c r="PLU323" s="375"/>
      <c r="PLV323" s="375"/>
      <c r="PLW323" s="375"/>
      <c r="PLX323" s="375"/>
      <c r="PLY323" s="375"/>
      <c r="PLZ323" s="375"/>
      <c r="PMA323" s="375"/>
      <c r="PMB323" s="375"/>
      <c r="PMC323" s="375"/>
      <c r="PMD323" s="375"/>
      <c r="PME323" s="375"/>
      <c r="PMF323" s="375"/>
      <c r="PMG323" s="375"/>
      <c r="PMH323" s="375"/>
      <c r="PMI323" s="375"/>
      <c r="PMJ323" s="375"/>
      <c r="PMK323" s="375"/>
      <c r="PML323" s="375"/>
      <c r="PMM323" s="375"/>
      <c r="PMN323" s="375"/>
      <c r="PMO323" s="375"/>
      <c r="PMP323" s="375"/>
      <c r="PMQ323" s="375"/>
      <c r="PMR323" s="375"/>
      <c r="PMS323" s="375"/>
      <c r="PMT323" s="375"/>
      <c r="PMU323" s="375"/>
      <c r="PMV323" s="375"/>
      <c r="PMW323" s="375"/>
      <c r="PMX323" s="375"/>
      <c r="PMY323" s="375"/>
      <c r="PMZ323" s="375"/>
      <c r="PNA323" s="375"/>
      <c r="PNB323" s="375"/>
      <c r="PNC323" s="375"/>
      <c r="PND323" s="375"/>
      <c r="PNE323" s="375"/>
      <c r="PNF323" s="375"/>
      <c r="PNG323" s="375"/>
      <c r="PNH323" s="375"/>
      <c r="PNI323" s="375"/>
      <c r="PNJ323" s="375"/>
      <c r="PNK323" s="375"/>
      <c r="PNL323" s="375"/>
      <c r="PNM323" s="376"/>
      <c r="PNN323" s="376"/>
      <c r="PNO323" s="376"/>
      <c r="PNP323" s="376"/>
      <c r="PNQ323" s="376"/>
      <c r="PNR323" s="376"/>
      <c r="PNS323" s="376"/>
      <c r="PNT323" s="376"/>
      <c r="PNU323" s="376"/>
      <c r="PNV323" s="376"/>
      <c r="PNW323" s="376"/>
      <c r="PNX323" s="376"/>
      <c r="PNY323" s="376"/>
      <c r="PNZ323" s="376"/>
      <c r="POA323" s="376"/>
      <c r="POB323" s="376"/>
      <c r="POC323" s="376"/>
      <c r="POD323" s="376"/>
      <c r="POE323" s="376"/>
      <c r="POF323" s="376"/>
      <c r="POG323" s="376"/>
      <c r="POH323" s="376"/>
      <c r="POI323" s="376"/>
      <c r="POJ323" s="376"/>
      <c r="POK323" s="377"/>
      <c r="POL323" s="377"/>
      <c r="POM323" s="377"/>
      <c r="PON323" s="377"/>
      <c r="POO323" s="377"/>
      <c r="POP323" s="376"/>
      <c r="POQ323" s="376"/>
      <c r="POR323" s="377"/>
      <c r="POS323" s="377"/>
      <c r="POT323" s="376"/>
      <c r="POU323" s="376"/>
      <c r="POV323" s="377"/>
      <c r="POW323" s="377"/>
      <c r="POX323" s="376"/>
      <c r="POY323" s="376"/>
      <c r="POZ323" s="376"/>
      <c r="PPA323" s="376"/>
      <c r="PPB323" s="376"/>
      <c r="PPC323" s="376"/>
      <c r="PPD323" s="376"/>
      <c r="PPE323" s="377"/>
      <c r="PPF323" s="377"/>
      <c r="PPG323" s="376"/>
      <c r="PPH323" s="376"/>
      <c r="PPI323" s="377"/>
      <c r="PPJ323" s="377"/>
      <c r="PPK323" s="376"/>
      <c r="PPL323" s="376"/>
      <c r="PPM323" s="376"/>
      <c r="PPN323" s="376"/>
      <c r="PPO323" s="376"/>
      <c r="PPP323" s="370"/>
      <c r="PPQ323" s="396"/>
      <c r="PPR323" s="376"/>
      <c r="PPS323" s="376"/>
      <c r="PPT323" s="376"/>
      <c r="PPU323" s="376"/>
      <c r="PPV323" s="376"/>
      <c r="PPW323" s="376"/>
      <c r="PPX323" s="376"/>
      <c r="PPY323" s="375"/>
      <c r="PPZ323" s="375"/>
      <c r="PQA323" s="375"/>
      <c r="PQB323" s="375"/>
      <c r="PQC323" s="375"/>
      <c r="PQD323" s="375"/>
      <c r="PQE323" s="375"/>
      <c r="PQF323" s="375"/>
      <c r="PQG323" s="375"/>
      <c r="PQH323" s="375"/>
      <c r="PQI323" s="375"/>
      <c r="PQJ323" s="375"/>
      <c r="PQK323" s="375"/>
      <c r="PQL323" s="375"/>
      <c r="PQM323" s="375"/>
      <c r="PQN323" s="375"/>
      <c r="PQO323" s="375"/>
      <c r="PQP323" s="375"/>
      <c r="PQQ323" s="375"/>
      <c r="PQR323" s="375"/>
      <c r="PQS323" s="375"/>
      <c r="PQT323" s="375"/>
      <c r="PQU323" s="375"/>
      <c r="PQV323" s="375"/>
      <c r="PQW323" s="375"/>
      <c r="PQX323" s="375"/>
      <c r="PQY323" s="375"/>
      <c r="PQZ323" s="375"/>
      <c r="PRA323" s="375"/>
      <c r="PRB323" s="375"/>
      <c r="PRC323" s="375"/>
      <c r="PRD323" s="375"/>
      <c r="PRE323" s="375"/>
      <c r="PRF323" s="375"/>
      <c r="PRG323" s="375"/>
      <c r="PRH323" s="375"/>
      <c r="PRI323" s="375"/>
      <c r="PRJ323" s="375"/>
      <c r="PRK323" s="375"/>
      <c r="PRL323" s="375"/>
      <c r="PRM323" s="375"/>
      <c r="PRN323" s="375"/>
      <c r="PRO323" s="375"/>
      <c r="PRP323" s="375"/>
      <c r="PRQ323" s="376"/>
      <c r="PRR323" s="376"/>
      <c r="PRS323" s="376"/>
      <c r="PRT323" s="376"/>
      <c r="PRU323" s="376"/>
      <c r="PRV323" s="376"/>
      <c r="PRW323" s="376"/>
      <c r="PRX323" s="376"/>
      <c r="PRY323" s="376"/>
      <c r="PRZ323" s="376"/>
      <c r="PSA323" s="376"/>
      <c r="PSB323" s="376"/>
      <c r="PSC323" s="376"/>
      <c r="PSD323" s="376"/>
      <c r="PSE323" s="376"/>
      <c r="PSF323" s="376"/>
      <c r="PSG323" s="376"/>
      <c r="PSH323" s="376"/>
      <c r="PSI323" s="376"/>
      <c r="PSJ323" s="376"/>
      <c r="PSK323" s="376"/>
      <c r="PSL323" s="376"/>
      <c r="PSM323" s="376"/>
      <c r="PSN323" s="376"/>
      <c r="PSO323" s="377"/>
      <c r="PSP323" s="377"/>
      <c r="PSQ323" s="377"/>
      <c r="PSR323" s="377"/>
      <c r="PSS323" s="377"/>
      <c r="PST323" s="376"/>
      <c r="PSU323" s="376"/>
      <c r="PSV323" s="377"/>
      <c r="PSW323" s="377"/>
      <c r="PSX323" s="376"/>
      <c r="PSY323" s="376"/>
      <c r="PSZ323" s="377"/>
      <c r="PTA323" s="377"/>
      <c r="PTB323" s="376"/>
      <c r="PTC323" s="376"/>
      <c r="PTD323" s="376"/>
      <c r="PTE323" s="376"/>
      <c r="PTF323" s="376"/>
      <c r="PTG323" s="376"/>
      <c r="PTH323" s="376"/>
      <c r="PTI323" s="377"/>
      <c r="PTJ323" s="377"/>
      <c r="PTK323" s="376"/>
      <c r="PTL323" s="376"/>
      <c r="PTM323" s="377"/>
      <c r="PTN323" s="377"/>
      <c r="PTO323" s="376"/>
      <c r="PTP323" s="376"/>
      <c r="PTQ323" s="376"/>
      <c r="PTR323" s="376"/>
      <c r="PTS323" s="376"/>
      <c r="PTT323" s="370"/>
      <c r="PTU323" s="396"/>
      <c r="PTV323" s="376"/>
      <c r="PTW323" s="376"/>
      <c r="PTX323" s="376"/>
      <c r="PTY323" s="376"/>
      <c r="PTZ323" s="376"/>
      <c r="PUA323" s="376"/>
      <c r="PUB323" s="376"/>
      <c r="PUC323" s="375"/>
      <c r="PUD323" s="375"/>
      <c r="PUE323" s="375"/>
      <c r="PUF323" s="375"/>
      <c r="PUG323" s="375"/>
      <c r="PUH323" s="375"/>
      <c r="PUI323" s="375"/>
      <c r="PUJ323" s="375"/>
      <c r="PUK323" s="375"/>
      <c r="PUL323" s="375"/>
      <c r="PUM323" s="375"/>
      <c r="PUN323" s="375"/>
      <c r="PUO323" s="375"/>
      <c r="PUP323" s="375"/>
      <c r="PUQ323" s="375"/>
      <c r="PUR323" s="375"/>
      <c r="PUS323" s="375"/>
      <c r="PUT323" s="375"/>
      <c r="PUU323" s="375"/>
      <c r="PUV323" s="375"/>
      <c r="PUW323" s="375"/>
      <c r="PUX323" s="375"/>
      <c r="PUY323" s="375"/>
      <c r="PUZ323" s="375"/>
      <c r="PVA323" s="375"/>
      <c r="PVB323" s="375"/>
      <c r="PVC323" s="375"/>
      <c r="PVD323" s="375"/>
      <c r="PVE323" s="375"/>
      <c r="PVF323" s="375"/>
      <c r="PVG323" s="375"/>
      <c r="PVH323" s="375"/>
      <c r="PVI323" s="375"/>
      <c r="PVJ323" s="375"/>
      <c r="PVK323" s="375"/>
      <c r="PVL323" s="375"/>
      <c r="PVM323" s="375"/>
      <c r="PVN323" s="375"/>
      <c r="PVO323" s="375"/>
      <c r="PVP323" s="375"/>
      <c r="PVQ323" s="375"/>
      <c r="PVR323" s="375"/>
      <c r="PVS323" s="375"/>
      <c r="PVT323" s="375"/>
      <c r="PVU323" s="376"/>
      <c r="PVV323" s="376"/>
      <c r="PVW323" s="376"/>
      <c r="PVX323" s="376"/>
      <c r="PVY323" s="376"/>
      <c r="PVZ323" s="376"/>
      <c r="PWA323" s="376"/>
      <c r="PWB323" s="376"/>
      <c r="PWC323" s="376"/>
      <c r="PWD323" s="376"/>
      <c r="PWE323" s="376"/>
      <c r="PWF323" s="376"/>
      <c r="PWG323" s="376"/>
      <c r="PWH323" s="376"/>
      <c r="PWI323" s="376"/>
      <c r="PWJ323" s="376"/>
      <c r="PWK323" s="376"/>
      <c r="PWL323" s="376"/>
      <c r="PWM323" s="376"/>
      <c r="PWN323" s="376"/>
      <c r="PWO323" s="376"/>
      <c r="PWP323" s="376"/>
      <c r="PWQ323" s="376"/>
      <c r="PWR323" s="376"/>
      <c r="PWS323" s="377"/>
      <c r="PWT323" s="377"/>
      <c r="PWU323" s="377"/>
      <c r="PWV323" s="377"/>
      <c r="PWW323" s="377"/>
      <c r="PWX323" s="376"/>
      <c r="PWY323" s="376"/>
      <c r="PWZ323" s="377"/>
      <c r="PXA323" s="377"/>
      <c r="PXB323" s="376"/>
      <c r="PXC323" s="376"/>
      <c r="PXD323" s="377"/>
      <c r="PXE323" s="377"/>
      <c r="PXF323" s="376"/>
      <c r="PXG323" s="376"/>
      <c r="PXH323" s="376"/>
      <c r="PXI323" s="376"/>
      <c r="PXJ323" s="376"/>
      <c r="PXK323" s="376"/>
      <c r="PXL323" s="376"/>
      <c r="PXM323" s="377"/>
      <c r="PXN323" s="377"/>
      <c r="PXO323" s="376"/>
      <c r="PXP323" s="376"/>
      <c r="PXQ323" s="377"/>
      <c r="PXR323" s="377"/>
      <c r="PXS323" s="376"/>
      <c r="PXT323" s="376"/>
      <c r="PXU323" s="376"/>
      <c r="PXV323" s="376"/>
      <c r="PXW323" s="376"/>
      <c r="PXX323" s="370"/>
      <c r="PXY323" s="396"/>
      <c r="PXZ323" s="376"/>
      <c r="PYA323" s="376"/>
      <c r="PYB323" s="376"/>
      <c r="PYC323" s="376"/>
      <c r="PYD323" s="376"/>
      <c r="PYE323" s="376"/>
      <c r="PYF323" s="376"/>
      <c r="PYG323" s="375"/>
      <c r="PYH323" s="375"/>
      <c r="PYI323" s="375"/>
      <c r="PYJ323" s="375"/>
      <c r="PYK323" s="375"/>
      <c r="PYL323" s="375"/>
      <c r="PYM323" s="375"/>
      <c r="PYN323" s="375"/>
      <c r="PYO323" s="375"/>
      <c r="PYP323" s="375"/>
      <c r="PYQ323" s="375"/>
      <c r="PYR323" s="375"/>
      <c r="PYS323" s="375"/>
      <c r="PYT323" s="375"/>
      <c r="PYU323" s="375"/>
      <c r="PYV323" s="375"/>
      <c r="PYW323" s="375"/>
      <c r="PYX323" s="375"/>
      <c r="PYY323" s="375"/>
      <c r="PYZ323" s="375"/>
      <c r="PZA323" s="375"/>
      <c r="PZB323" s="375"/>
      <c r="PZC323" s="375"/>
      <c r="PZD323" s="375"/>
      <c r="PZE323" s="375"/>
      <c r="PZF323" s="375"/>
      <c r="PZG323" s="375"/>
      <c r="PZH323" s="375"/>
      <c r="PZI323" s="375"/>
      <c r="PZJ323" s="375"/>
      <c r="PZK323" s="375"/>
      <c r="PZL323" s="375"/>
      <c r="PZM323" s="375"/>
      <c r="PZN323" s="375"/>
      <c r="PZO323" s="375"/>
      <c r="PZP323" s="375"/>
      <c r="PZQ323" s="375"/>
      <c r="PZR323" s="375"/>
      <c r="PZS323" s="375"/>
      <c r="PZT323" s="375"/>
      <c r="PZU323" s="375"/>
      <c r="PZV323" s="375"/>
      <c r="PZW323" s="375"/>
      <c r="PZX323" s="375"/>
      <c r="PZY323" s="376"/>
      <c r="PZZ323" s="376"/>
      <c r="QAA323" s="376"/>
      <c r="QAB323" s="376"/>
      <c r="QAC323" s="376"/>
      <c r="QAD323" s="376"/>
      <c r="QAE323" s="376"/>
      <c r="QAF323" s="376"/>
      <c r="QAG323" s="376"/>
      <c r="QAH323" s="376"/>
      <c r="QAI323" s="376"/>
      <c r="QAJ323" s="376"/>
      <c r="QAK323" s="376"/>
      <c r="QAL323" s="376"/>
      <c r="QAM323" s="376"/>
      <c r="QAN323" s="376"/>
      <c r="QAO323" s="376"/>
      <c r="QAP323" s="376"/>
      <c r="QAQ323" s="376"/>
      <c r="QAR323" s="376"/>
      <c r="QAS323" s="376"/>
      <c r="QAT323" s="376"/>
      <c r="QAU323" s="376"/>
      <c r="QAV323" s="376"/>
      <c r="QAW323" s="377"/>
      <c r="QAX323" s="377"/>
      <c r="QAY323" s="377"/>
      <c r="QAZ323" s="377"/>
      <c r="QBA323" s="377"/>
      <c r="QBB323" s="376"/>
      <c r="QBC323" s="376"/>
      <c r="QBD323" s="377"/>
      <c r="QBE323" s="377"/>
      <c r="QBF323" s="376"/>
      <c r="QBG323" s="376"/>
      <c r="QBH323" s="377"/>
      <c r="QBI323" s="377"/>
      <c r="QBJ323" s="376"/>
      <c r="QBK323" s="376"/>
      <c r="QBL323" s="376"/>
      <c r="QBM323" s="376"/>
      <c r="QBN323" s="376"/>
      <c r="QBO323" s="376"/>
      <c r="QBP323" s="376"/>
      <c r="QBQ323" s="377"/>
      <c r="QBR323" s="377"/>
      <c r="QBS323" s="376"/>
      <c r="QBT323" s="376"/>
      <c r="QBU323" s="377"/>
      <c r="QBV323" s="377"/>
      <c r="QBW323" s="376"/>
      <c r="QBX323" s="376"/>
      <c r="QBY323" s="376"/>
      <c r="QBZ323" s="376"/>
      <c r="QCA323" s="376"/>
      <c r="QCB323" s="370"/>
      <c r="QCC323" s="396"/>
      <c r="QCD323" s="376"/>
      <c r="QCE323" s="376"/>
      <c r="QCF323" s="376"/>
      <c r="QCG323" s="376"/>
      <c r="QCH323" s="376"/>
      <c r="QCI323" s="376"/>
      <c r="QCJ323" s="376"/>
      <c r="QCK323" s="375"/>
      <c r="QCL323" s="375"/>
      <c r="QCM323" s="375"/>
      <c r="QCN323" s="375"/>
      <c r="QCO323" s="375"/>
      <c r="QCP323" s="375"/>
      <c r="QCQ323" s="375"/>
      <c r="QCR323" s="375"/>
      <c r="QCS323" s="375"/>
      <c r="QCT323" s="375"/>
      <c r="QCU323" s="375"/>
      <c r="QCV323" s="375"/>
      <c r="QCW323" s="375"/>
      <c r="QCX323" s="375"/>
      <c r="QCY323" s="375"/>
      <c r="QCZ323" s="375"/>
      <c r="QDA323" s="375"/>
      <c r="QDB323" s="375"/>
      <c r="QDC323" s="375"/>
      <c r="QDD323" s="375"/>
      <c r="QDE323" s="375"/>
      <c r="QDF323" s="375"/>
      <c r="QDG323" s="375"/>
      <c r="QDH323" s="375"/>
      <c r="QDI323" s="375"/>
      <c r="QDJ323" s="375"/>
      <c r="QDK323" s="375"/>
      <c r="QDL323" s="375"/>
      <c r="QDM323" s="375"/>
      <c r="QDN323" s="375"/>
      <c r="QDO323" s="375"/>
      <c r="QDP323" s="375"/>
      <c r="QDQ323" s="375"/>
      <c r="QDR323" s="375"/>
      <c r="QDS323" s="375"/>
      <c r="QDT323" s="375"/>
      <c r="QDU323" s="375"/>
      <c r="QDV323" s="375"/>
      <c r="QDW323" s="375"/>
      <c r="QDX323" s="375"/>
      <c r="QDY323" s="375"/>
      <c r="QDZ323" s="375"/>
      <c r="QEA323" s="375"/>
      <c r="QEB323" s="375"/>
      <c r="QEC323" s="376"/>
      <c r="QED323" s="376"/>
      <c r="QEE323" s="376"/>
      <c r="QEF323" s="376"/>
      <c r="QEG323" s="376"/>
      <c r="QEH323" s="376"/>
      <c r="QEI323" s="376"/>
      <c r="QEJ323" s="376"/>
      <c r="QEK323" s="376"/>
      <c r="QEL323" s="376"/>
      <c r="QEM323" s="376"/>
      <c r="QEN323" s="376"/>
      <c r="QEO323" s="376"/>
      <c r="QEP323" s="376"/>
      <c r="QEQ323" s="376"/>
      <c r="QER323" s="376"/>
      <c r="QES323" s="376"/>
      <c r="QET323" s="376"/>
      <c r="QEU323" s="376"/>
      <c r="QEV323" s="376"/>
      <c r="QEW323" s="376"/>
      <c r="QEX323" s="376"/>
      <c r="QEY323" s="376"/>
      <c r="QEZ323" s="376"/>
      <c r="QFA323" s="377"/>
      <c r="QFB323" s="377"/>
      <c r="QFC323" s="377"/>
      <c r="QFD323" s="377"/>
      <c r="QFE323" s="377"/>
      <c r="QFF323" s="376"/>
      <c r="QFG323" s="376"/>
      <c r="QFH323" s="377"/>
      <c r="QFI323" s="377"/>
      <c r="QFJ323" s="376"/>
      <c r="QFK323" s="376"/>
      <c r="QFL323" s="377"/>
      <c r="QFM323" s="377"/>
      <c r="QFN323" s="376"/>
      <c r="QFO323" s="376"/>
      <c r="QFP323" s="376"/>
      <c r="QFQ323" s="376"/>
      <c r="QFR323" s="376"/>
      <c r="QFS323" s="376"/>
      <c r="QFT323" s="376"/>
      <c r="QFU323" s="377"/>
      <c r="QFV323" s="377"/>
      <c r="QFW323" s="376"/>
      <c r="QFX323" s="376"/>
      <c r="QFY323" s="377"/>
      <c r="QFZ323" s="377"/>
      <c r="QGA323" s="376"/>
      <c r="QGB323" s="376"/>
      <c r="QGC323" s="376"/>
      <c r="QGD323" s="376"/>
      <c r="QGE323" s="376"/>
      <c r="QGF323" s="370"/>
      <c r="QGG323" s="396"/>
      <c r="QGH323" s="376"/>
      <c r="QGI323" s="376"/>
      <c r="QGJ323" s="376"/>
      <c r="QGK323" s="376"/>
      <c r="QGL323" s="376"/>
      <c r="QGM323" s="376"/>
      <c r="QGN323" s="376"/>
      <c r="QGO323" s="375"/>
      <c r="QGP323" s="375"/>
      <c r="QGQ323" s="375"/>
      <c r="QGR323" s="375"/>
      <c r="QGS323" s="375"/>
      <c r="QGT323" s="375"/>
      <c r="QGU323" s="375"/>
      <c r="QGV323" s="375"/>
      <c r="QGW323" s="375"/>
      <c r="QGX323" s="375"/>
      <c r="QGY323" s="375"/>
      <c r="QGZ323" s="375"/>
      <c r="QHA323" s="375"/>
      <c r="QHB323" s="375"/>
      <c r="QHC323" s="375"/>
      <c r="QHD323" s="375"/>
      <c r="QHE323" s="375"/>
      <c r="QHF323" s="375"/>
      <c r="QHG323" s="375"/>
      <c r="QHH323" s="375"/>
      <c r="QHI323" s="375"/>
      <c r="QHJ323" s="375"/>
      <c r="QHK323" s="375"/>
      <c r="QHL323" s="375"/>
      <c r="QHM323" s="375"/>
      <c r="QHN323" s="375"/>
      <c r="QHO323" s="375"/>
      <c r="QHP323" s="375"/>
      <c r="QHQ323" s="375"/>
      <c r="QHR323" s="375"/>
      <c r="QHS323" s="375"/>
      <c r="QHT323" s="375"/>
      <c r="QHU323" s="375"/>
      <c r="QHV323" s="375"/>
      <c r="QHW323" s="375"/>
      <c r="QHX323" s="375"/>
      <c r="QHY323" s="375"/>
      <c r="QHZ323" s="375"/>
      <c r="QIA323" s="375"/>
      <c r="QIB323" s="375"/>
      <c r="QIC323" s="375"/>
      <c r="QID323" s="375"/>
      <c r="QIE323" s="375"/>
      <c r="QIF323" s="375"/>
      <c r="QIG323" s="376"/>
      <c r="QIH323" s="376"/>
      <c r="QII323" s="376"/>
      <c r="QIJ323" s="376"/>
      <c r="QIK323" s="376"/>
      <c r="QIL323" s="376"/>
      <c r="QIM323" s="376"/>
      <c r="QIN323" s="376"/>
      <c r="QIO323" s="376"/>
      <c r="QIP323" s="376"/>
      <c r="QIQ323" s="376"/>
      <c r="QIR323" s="376"/>
      <c r="QIS323" s="376"/>
      <c r="QIT323" s="376"/>
      <c r="QIU323" s="376"/>
      <c r="QIV323" s="376"/>
      <c r="QIW323" s="376"/>
      <c r="QIX323" s="376"/>
      <c r="QIY323" s="376"/>
      <c r="QIZ323" s="376"/>
      <c r="QJA323" s="376"/>
      <c r="QJB323" s="376"/>
      <c r="QJC323" s="376"/>
      <c r="QJD323" s="376"/>
      <c r="QJE323" s="377"/>
      <c r="QJF323" s="377"/>
      <c r="QJG323" s="377"/>
      <c r="QJH323" s="377"/>
      <c r="QJI323" s="377"/>
      <c r="QJJ323" s="376"/>
      <c r="QJK323" s="376"/>
      <c r="QJL323" s="377"/>
      <c r="QJM323" s="377"/>
      <c r="QJN323" s="376"/>
      <c r="QJO323" s="376"/>
      <c r="QJP323" s="377"/>
      <c r="QJQ323" s="377"/>
      <c r="QJR323" s="376"/>
      <c r="QJS323" s="376"/>
      <c r="QJT323" s="376"/>
      <c r="QJU323" s="376"/>
      <c r="QJV323" s="376"/>
      <c r="QJW323" s="376"/>
      <c r="QJX323" s="376"/>
      <c r="QJY323" s="377"/>
      <c r="QJZ323" s="377"/>
      <c r="QKA323" s="376"/>
      <c r="QKB323" s="376"/>
      <c r="QKC323" s="377"/>
      <c r="QKD323" s="377"/>
      <c r="QKE323" s="376"/>
      <c r="QKF323" s="376"/>
      <c r="QKG323" s="376"/>
      <c r="QKH323" s="376"/>
      <c r="QKI323" s="376"/>
      <c r="QKJ323" s="370"/>
      <c r="QKK323" s="396"/>
      <c r="QKL323" s="376"/>
      <c r="QKM323" s="376"/>
      <c r="QKN323" s="376"/>
      <c r="QKO323" s="376"/>
      <c r="QKP323" s="376"/>
      <c r="QKQ323" s="376"/>
      <c r="QKR323" s="376"/>
      <c r="QKS323" s="375"/>
      <c r="QKT323" s="375"/>
      <c r="QKU323" s="375"/>
      <c r="QKV323" s="375"/>
      <c r="QKW323" s="375"/>
      <c r="QKX323" s="375"/>
      <c r="QKY323" s="375"/>
      <c r="QKZ323" s="375"/>
      <c r="QLA323" s="375"/>
      <c r="QLB323" s="375"/>
      <c r="QLC323" s="375"/>
      <c r="QLD323" s="375"/>
      <c r="QLE323" s="375"/>
      <c r="QLF323" s="375"/>
      <c r="QLG323" s="375"/>
      <c r="QLH323" s="375"/>
      <c r="QLI323" s="375"/>
      <c r="QLJ323" s="375"/>
      <c r="QLK323" s="375"/>
      <c r="QLL323" s="375"/>
      <c r="QLM323" s="375"/>
      <c r="QLN323" s="375"/>
      <c r="QLO323" s="375"/>
      <c r="QLP323" s="375"/>
      <c r="QLQ323" s="375"/>
      <c r="QLR323" s="375"/>
      <c r="QLS323" s="375"/>
      <c r="QLT323" s="375"/>
      <c r="QLU323" s="375"/>
      <c r="QLV323" s="375"/>
      <c r="QLW323" s="375"/>
      <c r="QLX323" s="375"/>
      <c r="QLY323" s="375"/>
      <c r="QLZ323" s="375"/>
      <c r="QMA323" s="375"/>
      <c r="QMB323" s="375"/>
      <c r="QMC323" s="375"/>
      <c r="QMD323" s="375"/>
      <c r="QME323" s="375"/>
      <c r="QMF323" s="375"/>
      <c r="QMG323" s="375"/>
      <c r="QMH323" s="375"/>
      <c r="QMI323" s="375"/>
      <c r="QMJ323" s="375"/>
      <c r="QMK323" s="376"/>
      <c r="QML323" s="376"/>
      <c r="QMM323" s="376"/>
      <c r="QMN323" s="376"/>
      <c r="QMO323" s="376"/>
      <c r="QMP323" s="376"/>
      <c r="QMQ323" s="376"/>
      <c r="QMR323" s="376"/>
      <c r="QMS323" s="376"/>
      <c r="QMT323" s="376"/>
      <c r="QMU323" s="376"/>
      <c r="QMV323" s="376"/>
      <c r="QMW323" s="376"/>
      <c r="QMX323" s="376"/>
      <c r="QMY323" s="376"/>
      <c r="QMZ323" s="376"/>
      <c r="QNA323" s="376"/>
      <c r="QNB323" s="376"/>
      <c r="QNC323" s="376"/>
      <c r="QND323" s="376"/>
      <c r="QNE323" s="376"/>
      <c r="QNF323" s="376"/>
      <c r="QNG323" s="376"/>
      <c r="QNH323" s="376"/>
      <c r="QNI323" s="377"/>
      <c r="QNJ323" s="377"/>
      <c r="QNK323" s="377"/>
      <c r="QNL323" s="377"/>
      <c r="QNM323" s="377"/>
      <c r="QNN323" s="376"/>
      <c r="QNO323" s="376"/>
      <c r="QNP323" s="377"/>
      <c r="QNQ323" s="377"/>
      <c r="QNR323" s="376"/>
      <c r="QNS323" s="376"/>
      <c r="QNT323" s="377"/>
      <c r="QNU323" s="377"/>
      <c r="QNV323" s="376"/>
      <c r="QNW323" s="376"/>
      <c r="QNX323" s="376"/>
      <c r="QNY323" s="376"/>
      <c r="QNZ323" s="376"/>
      <c r="QOA323" s="376"/>
      <c r="QOB323" s="376"/>
      <c r="QOC323" s="377"/>
      <c r="QOD323" s="377"/>
      <c r="QOE323" s="376"/>
      <c r="QOF323" s="376"/>
      <c r="QOG323" s="377"/>
      <c r="QOH323" s="377"/>
      <c r="QOI323" s="376"/>
      <c r="QOJ323" s="376"/>
      <c r="QOK323" s="376"/>
      <c r="QOL323" s="376"/>
      <c r="QOM323" s="376"/>
      <c r="QON323" s="370"/>
      <c r="QOO323" s="396"/>
      <c r="QOP323" s="376"/>
      <c r="QOQ323" s="376"/>
      <c r="QOR323" s="376"/>
      <c r="QOS323" s="376"/>
      <c r="QOT323" s="376"/>
      <c r="QOU323" s="376"/>
      <c r="QOV323" s="376"/>
      <c r="QOW323" s="375"/>
      <c r="QOX323" s="375"/>
      <c r="QOY323" s="375"/>
      <c r="QOZ323" s="375"/>
      <c r="QPA323" s="375"/>
      <c r="QPB323" s="375"/>
      <c r="QPC323" s="375"/>
      <c r="QPD323" s="375"/>
      <c r="QPE323" s="375"/>
      <c r="QPF323" s="375"/>
      <c r="QPG323" s="375"/>
      <c r="QPH323" s="375"/>
      <c r="QPI323" s="375"/>
      <c r="QPJ323" s="375"/>
      <c r="QPK323" s="375"/>
      <c r="QPL323" s="375"/>
      <c r="QPM323" s="375"/>
      <c r="QPN323" s="375"/>
      <c r="QPO323" s="375"/>
      <c r="QPP323" s="375"/>
      <c r="QPQ323" s="375"/>
      <c r="QPR323" s="375"/>
      <c r="QPS323" s="375"/>
      <c r="QPT323" s="375"/>
      <c r="QPU323" s="375"/>
      <c r="QPV323" s="375"/>
      <c r="QPW323" s="375"/>
      <c r="QPX323" s="375"/>
      <c r="QPY323" s="375"/>
      <c r="QPZ323" s="375"/>
      <c r="QQA323" s="375"/>
      <c r="QQB323" s="375"/>
      <c r="QQC323" s="375"/>
      <c r="QQD323" s="375"/>
      <c r="QQE323" s="375"/>
      <c r="QQF323" s="375"/>
      <c r="QQG323" s="375"/>
      <c r="QQH323" s="375"/>
      <c r="QQI323" s="375"/>
      <c r="QQJ323" s="375"/>
      <c r="QQK323" s="375"/>
      <c r="QQL323" s="375"/>
      <c r="QQM323" s="375"/>
      <c r="QQN323" s="375"/>
      <c r="QQO323" s="376"/>
      <c r="QQP323" s="376"/>
      <c r="QQQ323" s="376"/>
      <c r="QQR323" s="376"/>
      <c r="QQS323" s="376"/>
      <c r="QQT323" s="376"/>
      <c r="QQU323" s="376"/>
      <c r="QQV323" s="376"/>
      <c r="QQW323" s="376"/>
      <c r="QQX323" s="376"/>
      <c r="QQY323" s="376"/>
      <c r="QQZ323" s="376"/>
      <c r="QRA323" s="376"/>
      <c r="QRB323" s="376"/>
      <c r="QRC323" s="376"/>
      <c r="QRD323" s="376"/>
      <c r="QRE323" s="376"/>
      <c r="QRF323" s="376"/>
      <c r="QRG323" s="376"/>
      <c r="QRH323" s="376"/>
      <c r="QRI323" s="376"/>
      <c r="QRJ323" s="376"/>
      <c r="QRK323" s="376"/>
      <c r="QRL323" s="376"/>
      <c r="QRM323" s="377"/>
      <c r="QRN323" s="377"/>
      <c r="QRO323" s="377"/>
      <c r="QRP323" s="377"/>
      <c r="QRQ323" s="377"/>
      <c r="QRR323" s="376"/>
      <c r="QRS323" s="376"/>
      <c r="QRT323" s="377"/>
      <c r="QRU323" s="377"/>
      <c r="QRV323" s="376"/>
      <c r="QRW323" s="376"/>
      <c r="QRX323" s="377"/>
      <c r="QRY323" s="377"/>
      <c r="QRZ323" s="376"/>
      <c r="QSA323" s="376"/>
      <c r="QSB323" s="376"/>
      <c r="QSC323" s="376"/>
      <c r="QSD323" s="376"/>
      <c r="QSE323" s="376"/>
      <c r="QSF323" s="376"/>
      <c r="QSG323" s="377"/>
      <c r="QSH323" s="377"/>
      <c r="QSI323" s="376"/>
      <c r="QSJ323" s="376"/>
      <c r="QSK323" s="377"/>
      <c r="QSL323" s="377"/>
      <c r="QSM323" s="376"/>
      <c r="QSN323" s="376"/>
      <c r="QSO323" s="376"/>
      <c r="QSP323" s="376"/>
      <c r="QSQ323" s="376"/>
      <c r="QSR323" s="370"/>
      <c r="QSS323" s="396"/>
      <c r="QST323" s="376"/>
      <c r="QSU323" s="376"/>
      <c r="QSV323" s="376"/>
      <c r="QSW323" s="376"/>
      <c r="QSX323" s="376"/>
      <c r="QSY323" s="376"/>
      <c r="QSZ323" s="376"/>
      <c r="QTA323" s="375"/>
      <c r="QTB323" s="375"/>
      <c r="QTC323" s="375"/>
      <c r="QTD323" s="375"/>
      <c r="QTE323" s="375"/>
      <c r="QTF323" s="375"/>
      <c r="QTG323" s="375"/>
      <c r="QTH323" s="375"/>
      <c r="QTI323" s="375"/>
      <c r="QTJ323" s="375"/>
      <c r="QTK323" s="375"/>
      <c r="QTL323" s="375"/>
      <c r="QTM323" s="375"/>
      <c r="QTN323" s="375"/>
      <c r="QTO323" s="375"/>
      <c r="QTP323" s="375"/>
      <c r="QTQ323" s="375"/>
      <c r="QTR323" s="375"/>
      <c r="QTS323" s="375"/>
      <c r="QTT323" s="375"/>
      <c r="QTU323" s="375"/>
      <c r="QTV323" s="375"/>
      <c r="QTW323" s="375"/>
      <c r="QTX323" s="375"/>
      <c r="QTY323" s="375"/>
      <c r="QTZ323" s="375"/>
      <c r="QUA323" s="375"/>
      <c r="QUB323" s="375"/>
      <c r="QUC323" s="375"/>
      <c r="QUD323" s="375"/>
      <c r="QUE323" s="375"/>
      <c r="QUF323" s="375"/>
      <c r="QUG323" s="375"/>
      <c r="QUH323" s="375"/>
      <c r="QUI323" s="375"/>
      <c r="QUJ323" s="375"/>
      <c r="QUK323" s="375"/>
      <c r="QUL323" s="375"/>
      <c r="QUM323" s="375"/>
      <c r="QUN323" s="375"/>
      <c r="QUO323" s="375"/>
      <c r="QUP323" s="375"/>
      <c r="QUQ323" s="375"/>
      <c r="QUR323" s="375"/>
      <c r="QUS323" s="376"/>
      <c r="QUT323" s="376"/>
      <c r="QUU323" s="376"/>
      <c r="QUV323" s="376"/>
      <c r="QUW323" s="376"/>
      <c r="QUX323" s="376"/>
      <c r="QUY323" s="376"/>
      <c r="QUZ323" s="376"/>
      <c r="QVA323" s="376"/>
      <c r="QVB323" s="376"/>
      <c r="QVC323" s="376"/>
      <c r="QVD323" s="376"/>
      <c r="QVE323" s="376"/>
      <c r="QVF323" s="376"/>
      <c r="QVG323" s="376"/>
      <c r="QVH323" s="376"/>
      <c r="QVI323" s="376"/>
      <c r="QVJ323" s="376"/>
      <c r="QVK323" s="376"/>
      <c r="QVL323" s="376"/>
      <c r="QVM323" s="376"/>
      <c r="QVN323" s="376"/>
      <c r="QVO323" s="376"/>
      <c r="QVP323" s="376"/>
      <c r="QVQ323" s="377"/>
      <c r="QVR323" s="377"/>
      <c r="QVS323" s="377"/>
      <c r="QVT323" s="377"/>
      <c r="QVU323" s="377"/>
      <c r="QVV323" s="376"/>
      <c r="QVW323" s="376"/>
      <c r="QVX323" s="377"/>
      <c r="QVY323" s="377"/>
      <c r="QVZ323" s="376"/>
      <c r="QWA323" s="376"/>
      <c r="QWB323" s="377"/>
      <c r="QWC323" s="377"/>
      <c r="QWD323" s="376"/>
      <c r="QWE323" s="376"/>
      <c r="QWF323" s="376"/>
      <c r="QWG323" s="376"/>
      <c r="QWH323" s="376"/>
      <c r="QWI323" s="376"/>
      <c r="QWJ323" s="376"/>
      <c r="QWK323" s="377"/>
      <c r="QWL323" s="377"/>
      <c r="QWM323" s="376"/>
      <c r="QWN323" s="376"/>
      <c r="QWO323" s="377"/>
      <c r="QWP323" s="377"/>
      <c r="QWQ323" s="376"/>
      <c r="QWR323" s="376"/>
      <c r="QWS323" s="376"/>
      <c r="QWT323" s="376"/>
      <c r="QWU323" s="376"/>
      <c r="QWV323" s="370"/>
      <c r="QWW323" s="396"/>
      <c r="QWX323" s="376"/>
      <c r="QWY323" s="376"/>
      <c r="QWZ323" s="376"/>
      <c r="QXA323" s="376"/>
      <c r="QXB323" s="376"/>
      <c r="QXC323" s="376"/>
      <c r="QXD323" s="376"/>
      <c r="QXE323" s="375"/>
      <c r="QXF323" s="375"/>
      <c r="QXG323" s="375"/>
      <c r="QXH323" s="375"/>
      <c r="QXI323" s="375"/>
      <c r="QXJ323" s="375"/>
      <c r="QXK323" s="375"/>
      <c r="QXL323" s="375"/>
      <c r="QXM323" s="375"/>
      <c r="QXN323" s="375"/>
      <c r="QXO323" s="375"/>
      <c r="QXP323" s="375"/>
      <c r="QXQ323" s="375"/>
      <c r="QXR323" s="375"/>
      <c r="QXS323" s="375"/>
      <c r="QXT323" s="375"/>
      <c r="QXU323" s="375"/>
      <c r="QXV323" s="375"/>
      <c r="QXW323" s="375"/>
      <c r="QXX323" s="375"/>
      <c r="QXY323" s="375"/>
      <c r="QXZ323" s="375"/>
      <c r="QYA323" s="375"/>
      <c r="QYB323" s="375"/>
      <c r="QYC323" s="375"/>
      <c r="QYD323" s="375"/>
      <c r="QYE323" s="375"/>
      <c r="QYF323" s="375"/>
      <c r="QYG323" s="375"/>
      <c r="QYH323" s="375"/>
      <c r="QYI323" s="375"/>
      <c r="QYJ323" s="375"/>
      <c r="QYK323" s="375"/>
      <c r="QYL323" s="375"/>
      <c r="QYM323" s="375"/>
      <c r="QYN323" s="375"/>
      <c r="QYO323" s="375"/>
      <c r="QYP323" s="375"/>
      <c r="QYQ323" s="375"/>
      <c r="QYR323" s="375"/>
      <c r="QYS323" s="375"/>
      <c r="QYT323" s="375"/>
      <c r="QYU323" s="375"/>
      <c r="QYV323" s="375"/>
      <c r="QYW323" s="376"/>
      <c r="QYX323" s="376"/>
      <c r="QYY323" s="376"/>
      <c r="QYZ323" s="376"/>
      <c r="QZA323" s="376"/>
      <c r="QZB323" s="376"/>
      <c r="QZC323" s="376"/>
      <c r="QZD323" s="376"/>
      <c r="QZE323" s="376"/>
      <c r="QZF323" s="376"/>
      <c r="QZG323" s="376"/>
      <c r="QZH323" s="376"/>
      <c r="QZI323" s="376"/>
      <c r="QZJ323" s="376"/>
      <c r="QZK323" s="376"/>
      <c r="QZL323" s="376"/>
      <c r="QZM323" s="376"/>
      <c r="QZN323" s="376"/>
      <c r="QZO323" s="376"/>
      <c r="QZP323" s="376"/>
      <c r="QZQ323" s="376"/>
      <c r="QZR323" s="376"/>
      <c r="QZS323" s="376"/>
      <c r="QZT323" s="376"/>
      <c r="QZU323" s="377"/>
      <c r="QZV323" s="377"/>
      <c r="QZW323" s="377"/>
      <c r="QZX323" s="377"/>
      <c r="QZY323" s="377"/>
      <c r="QZZ323" s="376"/>
      <c r="RAA323" s="376"/>
      <c r="RAB323" s="377"/>
      <c r="RAC323" s="377"/>
      <c r="RAD323" s="376"/>
      <c r="RAE323" s="376"/>
      <c r="RAF323" s="377"/>
      <c r="RAG323" s="377"/>
      <c r="RAH323" s="376"/>
      <c r="RAI323" s="376"/>
      <c r="RAJ323" s="376"/>
      <c r="RAK323" s="376"/>
      <c r="RAL323" s="376"/>
      <c r="RAM323" s="376"/>
      <c r="RAN323" s="376"/>
      <c r="RAO323" s="377"/>
      <c r="RAP323" s="377"/>
      <c r="RAQ323" s="376"/>
      <c r="RAR323" s="376"/>
      <c r="RAS323" s="377"/>
      <c r="RAT323" s="377"/>
      <c r="RAU323" s="376"/>
      <c r="RAV323" s="376"/>
      <c r="RAW323" s="376"/>
      <c r="RAX323" s="376"/>
      <c r="RAY323" s="376"/>
      <c r="RAZ323" s="370"/>
      <c r="RBA323" s="396"/>
      <c r="RBB323" s="376"/>
      <c r="RBC323" s="376"/>
      <c r="RBD323" s="376"/>
      <c r="RBE323" s="376"/>
      <c r="RBF323" s="376"/>
      <c r="RBG323" s="376"/>
      <c r="RBH323" s="376"/>
      <c r="RBI323" s="375"/>
      <c r="RBJ323" s="375"/>
      <c r="RBK323" s="375"/>
      <c r="RBL323" s="375"/>
      <c r="RBM323" s="375"/>
      <c r="RBN323" s="375"/>
      <c r="RBO323" s="375"/>
      <c r="RBP323" s="375"/>
      <c r="RBQ323" s="375"/>
      <c r="RBR323" s="375"/>
      <c r="RBS323" s="375"/>
      <c r="RBT323" s="375"/>
      <c r="RBU323" s="375"/>
      <c r="RBV323" s="375"/>
      <c r="RBW323" s="375"/>
      <c r="RBX323" s="375"/>
      <c r="RBY323" s="375"/>
      <c r="RBZ323" s="375"/>
      <c r="RCA323" s="375"/>
      <c r="RCB323" s="375"/>
      <c r="RCC323" s="375"/>
      <c r="RCD323" s="375"/>
      <c r="RCE323" s="375"/>
      <c r="RCF323" s="375"/>
      <c r="RCG323" s="375"/>
      <c r="RCH323" s="375"/>
      <c r="RCI323" s="375"/>
      <c r="RCJ323" s="375"/>
      <c r="RCK323" s="375"/>
      <c r="RCL323" s="375"/>
      <c r="RCM323" s="375"/>
      <c r="RCN323" s="375"/>
      <c r="RCO323" s="375"/>
      <c r="RCP323" s="375"/>
      <c r="RCQ323" s="375"/>
      <c r="RCR323" s="375"/>
      <c r="RCS323" s="375"/>
      <c r="RCT323" s="375"/>
      <c r="RCU323" s="375"/>
      <c r="RCV323" s="375"/>
      <c r="RCW323" s="375"/>
      <c r="RCX323" s="375"/>
      <c r="RCY323" s="375"/>
      <c r="RCZ323" s="375"/>
      <c r="RDA323" s="376"/>
      <c r="RDB323" s="376"/>
      <c r="RDC323" s="376"/>
      <c r="RDD323" s="376"/>
      <c r="RDE323" s="376"/>
      <c r="RDF323" s="376"/>
      <c r="RDG323" s="376"/>
      <c r="RDH323" s="376"/>
      <c r="RDI323" s="376"/>
      <c r="RDJ323" s="376"/>
      <c r="RDK323" s="376"/>
      <c r="RDL323" s="376"/>
      <c r="RDM323" s="376"/>
      <c r="RDN323" s="376"/>
      <c r="RDO323" s="376"/>
      <c r="RDP323" s="376"/>
      <c r="RDQ323" s="376"/>
      <c r="RDR323" s="376"/>
      <c r="RDS323" s="376"/>
      <c r="RDT323" s="376"/>
      <c r="RDU323" s="376"/>
      <c r="RDV323" s="376"/>
      <c r="RDW323" s="376"/>
    </row>
    <row r="324" spans="1:12295" s="20" customFormat="1" ht="69" customHeight="1" x14ac:dyDescent="0.25">
      <c r="B324" s="200"/>
      <c r="C324" s="97" t="s">
        <v>31</v>
      </c>
      <c r="D324" s="185">
        <f>E324+G324+H324+I324</f>
        <v>1077287.51122</v>
      </c>
      <c r="E324" s="185"/>
      <c r="F324" s="185"/>
      <c r="G324" s="185">
        <f>G405+G410+G414+G423+G431+G435+G445+G481+G493+G497+G502+G508+G512+G515+G518+G519+G525+G530</f>
        <v>1077287.51122</v>
      </c>
      <c r="H324" s="185"/>
      <c r="I324" s="185"/>
      <c r="J324" s="185">
        <f>K324-D324</f>
        <v>-120991.9990800001</v>
      </c>
      <c r="K324" s="185">
        <f>M324+Q324+S324+U324</f>
        <v>956295.51213999989</v>
      </c>
      <c r="L324" s="695">
        <f t="shared" si="928"/>
        <v>0.88768829321804743</v>
      </c>
      <c r="M324" s="185">
        <v>0</v>
      </c>
      <c r="N324" s="98"/>
      <c r="O324" s="98"/>
      <c r="P324" s="98"/>
      <c r="Q324" s="185">
        <f>Q405+Q410+Q414+Q423+Q431+Q435+Q445+Q481+Q493+Q497+Q502+Q508+Q512+Q515+Q518+Q519+Q525+Q530</f>
        <v>956295.51213999989</v>
      </c>
      <c r="R324" s="695">
        <f>Q324/G324</f>
        <v>0.88768829321804743</v>
      </c>
      <c r="S324" s="98">
        <f>S328+S333+S347+S352+S388+S402+S411+S415+S417+S421+S424+S429+S436+S438+S446+S452+S476+S479+S482</f>
        <v>0</v>
      </c>
      <c r="T324" s="98"/>
      <c r="U324" s="98">
        <f>U328+U333+U347+U352+U388+U402+U411+U415+U417+U421+U424+U429+U436+U438+U446+U452+U476+U479+U482</f>
        <v>0</v>
      </c>
      <c r="V324" s="98" t="e">
        <f>W324</f>
        <v>#REF!</v>
      </c>
      <c r="W324" s="98" t="e">
        <f>W328+W333+W347+W351+W363+W387+W401+W410+W414+#REF!+W420+W435</f>
        <v>#REF!</v>
      </c>
      <c r="X324" s="286"/>
      <c r="Y324" s="286"/>
      <c r="Z324" s="98" t="e">
        <f>AA324</f>
        <v>#REF!</v>
      </c>
      <c r="AA324" s="98" t="e">
        <f>AA328+AA333+AA347+AA351+AA363+AA387+AA401+AA410+AA414+#REF!+AA420+AA435</f>
        <v>#REF!</v>
      </c>
      <c r="AB324" s="286"/>
      <c r="AC324" s="286"/>
      <c r="AD324" s="286"/>
      <c r="AE324" s="185">
        <f>AG324+AK324+AM324+AO324</f>
        <v>940984.63506000023</v>
      </c>
      <c r="AF324" s="695">
        <f t="shared" si="931"/>
        <v>0.87347585974923225</v>
      </c>
      <c r="AG324" s="185"/>
      <c r="AH324" s="695"/>
      <c r="AI324" s="98"/>
      <c r="AJ324" s="98"/>
      <c r="AK324" s="185">
        <f>AK405+AK410+AK414+AK423+AK431+AK435+AK445+AK481+AK493+AK497+AK502+AK508+AK512+AK515+AK518+AK519+AK525+AK530</f>
        <v>940984.63506000023</v>
      </c>
      <c r="AL324" s="695">
        <f>AK324/G324</f>
        <v>0.87347585974923225</v>
      </c>
      <c r="AM324" s="98"/>
      <c r="AN324" s="98"/>
      <c r="AO324" s="98"/>
      <c r="AP324" s="98">
        <f>AR324-AE324</f>
        <v>111379.19399999967</v>
      </c>
      <c r="AQ324" s="98"/>
      <c r="AR324" s="185">
        <f>AT324+AX324+AZ324+BB324</f>
        <v>1052363.8290599999</v>
      </c>
      <c r="AS324" s="695">
        <f t="shared" si="934"/>
        <v>0.97686441001086644</v>
      </c>
      <c r="AT324" s="185">
        <v>0</v>
      </c>
      <c r="AU324" s="695"/>
      <c r="AV324" s="98"/>
      <c r="AW324" s="695"/>
      <c r="AX324" s="185">
        <f>AX405+AX410+AX414+AX423+AX431+AX435+AX445+AX481+AX493+AX497+AX502+AX508+AX512+AX515+AX518+AX519+AX525+AX530</f>
        <v>1052363.8290599999</v>
      </c>
      <c r="AY324" s="695">
        <f t="shared" si="975"/>
        <v>0.97686441001086644</v>
      </c>
      <c r="AZ324" s="98"/>
      <c r="BA324" s="695"/>
      <c r="BB324" s="98"/>
      <c r="BC324" s="286"/>
      <c r="BD324" s="286"/>
      <c r="BE324" s="98"/>
      <c r="BF324" s="98"/>
      <c r="BG324" s="98"/>
      <c r="BH324" s="98"/>
      <c r="BI324" s="98"/>
      <c r="BJ324" s="98"/>
      <c r="BK324" s="98"/>
      <c r="BL324" s="286"/>
      <c r="BM324" s="286"/>
      <c r="BN324" s="98"/>
      <c r="BO324" s="98"/>
      <c r="BP324" s="98"/>
      <c r="BQ324" s="98"/>
      <c r="BR324" s="286"/>
      <c r="BS324" s="286"/>
      <c r="BT324" s="98"/>
      <c r="BU324" s="98"/>
      <c r="BV324" s="98"/>
      <c r="BW324" s="98"/>
      <c r="BX324" s="98"/>
      <c r="BY324" s="98"/>
      <c r="BZ324" s="98"/>
      <c r="CE324" s="695"/>
    </row>
    <row r="325" spans="1:12295" s="23" customFormat="1" ht="63.75" hidden="1" customHeight="1" x14ac:dyDescent="0.25">
      <c r="B325" s="201"/>
      <c r="C325" s="101" t="s">
        <v>32</v>
      </c>
      <c r="D325" s="167">
        <f>E325+G325+H325+I325</f>
        <v>0</v>
      </c>
      <c r="E325" s="167"/>
      <c r="F325" s="167"/>
      <c r="G325" s="167">
        <f t="shared" ref="G325:I325" si="1064">G337+G344+G346+G381</f>
        <v>0</v>
      </c>
      <c r="H325" s="167">
        <f t="shared" si="1064"/>
        <v>0</v>
      </c>
      <c r="I325" s="167">
        <f t="shared" si="1064"/>
        <v>0</v>
      </c>
      <c r="J325" s="167">
        <f>K325</f>
        <v>0</v>
      </c>
      <c r="K325" s="834">
        <f>M325+Q325+S325+U325</f>
        <v>0</v>
      </c>
      <c r="L325" s="695" t="e">
        <f t="shared" si="928"/>
        <v>#DIV/0!</v>
      </c>
      <c r="M325" s="167">
        <f>M337+M344+M346+M381</f>
        <v>0</v>
      </c>
      <c r="N325" s="114"/>
      <c r="O325" s="102"/>
      <c r="P325" s="114"/>
      <c r="Q325" s="102">
        <f t="shared" ref="Q325:U325" si="1065">Q337+Q344+Q346+Q381</f>
        <v>0</v>
      </c>
      <c r="R325" s="114"/>
      <c r="S325" s="102">
        <f t="shared" si="1065"/>
        <v>0</v>
      </c>
      <c r="T325" s="114"/>
      <c r="U325" s="102">
        <f t="shared" si="1065"/>
        <v>0</v>
      </c>
      <c r="V325" s="89">
        <f t="shared" ref="V325:V387" si="1066">W325+X325+Y325</f>
        <v>0</v>
      </c>
      <c r="W325" s="22"/>
      <c r="X325" s="22"/>
      <c r="Y325" s="22"/>
      <c r="Z325" s="22">
        <f t="shared" ref="Z325:Z386" si="1067">AA325+AB325+AC325</f>
        <v>0</v>
      </c>
      <c r="AA325" s="102">
        <f>E325</f>
        <v>0</v>
      </c>
      <c r="AB325" s="22"/>
      <c r="AC325" s="22"/>
      <c r="AD325" s="41"/>
      <c r="AE325" s="903">
        <f>AG325+AK325+AM325+AO325</f>
        <v>0</v>
      </c>
      <c r="AF325" s="695" t="e">
        <f t="shared" si="931"/>
        <v>#DIV/0!</v>
      </c>
      <c r="AG325" s="167"/>
      <c r="AH325" s="695"/>
      <c r="AI325" s="102"/>
      <c r="AJ325" s="114"/>
      <c r="AK325" s="102">
        <f t="shared" ref="AK325:AO325" si="1068">AK337+AK344+AK346+AK381</f>
        <v>0</v>
      </c>
      <c r="AL325" s="114"/>
      <c r="AM325" s="102">
        <f t="shared" si="1068"/>
        <v>0</v>
      </c>
      <c r="AN325" s="114"/>
      <c r="AO325" s="102">
        <f t="shared" si="1068"/>
        <v>0</v>
      </c>
      <c r="AP325" s="22"/>
      <c r="AQ325" s="41"/>
      <c r="AR325" s="167">
        <f>AT325+AX325+AZ325+BB325</f>
        <v>0</v>
      </c>
      <c r="AS325" s="695" t="e">
        <f t="shared" si="934"/>
        <v>#DIV/0!</v>
      </c>
      <c r="AT325" s="167">
        <f>AT337+AT344+AT346+AT381</f>
        <v>0</v>
      </c>
      <c r="AU325" s="695"/>
      <c r="AV325" s="102"/>
      <c r="AW325" s="114"/>
      <c r="AX325" s="167">
        <f t="shared" ref="AX325" si="1069">AX337+AX344+AX346+AX381</f>
        <v>0</v>
      </c>
      <c r="AY325" s="114"/>
      <c r="AZ325" s="102"/>
      <c r="BA325" s="695"/>
      <c r="BB325" s="102"/>
      <c r="BC325" s="22"/>
      <c r="BD325" s="22"/>
      <c r="BE325" s="102"/>
      <c r="BF325" s="102"/>
      <c r="BG325" s="102"/>
      <c r="BH325" s="102"/>
      <c r="BI325" s="102"/>
      <c r="BJ325" s="22"/>
      <c r="BK325" s="102"/>
      <c r="BL325" s="22"/>
      <c r="BM325" s="22"/>
      <c r="BN325" s="22"/>
      <c r="BO325" s="102"/>
      <c r="BP325" s="102"/>
      <c r="BQ325" s="102"/>
      <c r="BR325" s="22"/>
      <c r="BS325" s="22"/>
      <c r="BT325" s="22"/>
      <c r="BU325" s="102"/>
      <c r="BV325" s="102"/>
      <c r="BW325" s="102"/>
      <c r="BX325" s="102"/>
      <c r="BY325" s="102"/>
      <c r="BZ325" s="102"/>
      <c r="CE325" s="695"/>
    </row>
    <row r="326" spans="1:12295" s="32" customFormat="1" ht="24.75" customHeight="1" x14ac:dyDescent="0.2">
      <c r="B326" s="200"/>
      <c r="C326" s="97" t="s">
        <v>37</v>
      </c>
      <c r="D326" s="237"/>
      <c r="E326" s="237"/>
      <c r="F326" s="237"/>
      <c r="G326" s="237"/>
      <c r="H326" s="237"/>
      <c r="I326" s="237"/>
      <c r="J326" s="166"/>
      <c r="K326" s="237"/>
      <c r="L326" s="695"/>
      <c r="M326" s="237"/>
      <c r="N326" s="19"/>
      <c r="O326" s="19"/>
      <c r="P326" s="19"/>
      <c r="Q326" s="19"/>
      <c r="R326" s="19"/>
      <c r="S326" s="19"/>
      <c r="T326" s="19"/>
      <c r="U326" s="19"/>
      <c r="V326" s="89"/>
      <c r="W326" s="19"/>
      <c r="X326" s="19"/>
      <c r="Y326" s="19"/>
      <c r="Z326" s="19"/>
      <c r="AA326" s="19"/>
      <c r="AB326" s="19"/>
      <c r="AC326" s="19"/>
      <c r="AD326" s="19"/>
      <c r="AE326" s="237"/>
      <c r="AF326" s="695"/>
      <c r="AG326" s="237"/>
      <c r="AH326" s="695"/>
      <c r="AI326" s="19"/>
      <c r="AJ326" s="19"/>
      <c r="AK326" s="19"/>
      <c r="AL326" s="19"/>
      <c r="AM326" s="19"/>
      <c r="AN326" s="19"/>
      <c r="AO326" s="19"/>
      <c r="AP326" s="19"/>
      <c r="AQ326" s="19"/>
      <c r="AR326" s="237"/>
      <c r="AS326" s="695"/>
      <c r="AT326" s="237"/>
      <c r="AU326" s="695"/>
      <c r="AV326" s="19"/>
      <c r="AW326" s="19"/>
      <c r="AX326" s="237"/>
      <c r="AY326" s="19"/>
      <c r="AZ326" s="19"/>
      <c r="BA326" s="695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237"/>
      <c r="BW326" s="237"/>
      <c r="BX326" s="237"/>
      <c r="BY326" s="237"/>
      <c r="BZ326" s="237"/>
      <c r="CE326" s="695"/>
    </row>
    <row r="327" spans="1:12295" s="20" customFormat="1" ht="155.25" hidden="1" customHeight="1" x14ac:dyDescent="0.25">
      <c r="B327" s="200" t="s">
        <v>34</v>
      </c>
      <c r="C327" s="97" t="s">
        <v>38</v>
      </c>
      <c r="D327" s="185">
        <f>E327+G327+H327+I327</f>
        <v>0</v>
      </c>
      <c r="E327" s="185"/>
      <c r="F327" s="185"/>
      <c r="G327" s="185">
        <f>G329+G330</f>
        <v>0</v>
      </c>
      <c r="H327" s="186"/>
      <c r="I327" s="186"/>
      <c r="J327" s="185">
        <f>K327</f>
        <v>0</v>
      </c>
      <c r="K327" s="185">
        <f>M327+Q327+S327+U327</f>
        <v>0</v>
      </c>
      <c r="L327" s="695" t="e">
        <f t="shared" si="928"/>
        <v>#DIV/0!</v>
      </c>
      <c r="M327" s="185">
        <f>M329+M330</f>
        <v>0</v>
      </c>
      <c r="N327" s="98"/>
      <c r="O327" s="98"/>
      <c r="P327" s="98"/>
      <c r="Q327" s="98">
        <f>Q329+Q330</f>
        <v>0</v>
      </c>
      <c r="R327" s="98"/>
      <c r="S327" s="286"/>
      <c r="T327" s="286"/>
      <c r="U327" s="286"/>
      <c r="V327" s="114">
        <f t="shared" si="1066"/>
        <v>0</v>
      </c>
      <c r="W327" s="286"/>
      <c r="X327" s="286"/>
      <c r="Y327" s="286"/>
      <c r="Z327" s="98">
        <f t="shared" si="1067"/>
        <v>0</v>
      </c>
      <c r="AA327" s="98">
        <f t="shared" ref="AA327:AA358" si="1070">E327</f>
        <v>0</v>
      </c>
      <c r="AB327" s="286"/>
      <c r="AC327" s="286"/>
      <c r="AD327" s="286"/>
      <c r="AE327" s="904">
        <f>AG327+AK327+AM327+AO327</f>
        <v>0</v>
      </c>
      <c r="AF327" s="695" t="e">
        <f t="shared" si="931"/>
        <v>#DIV/0!</v>
      </c>
      <c r="AG327" s="185"/>
      <c r="AH327" s="695"/>
      <c r="AI327" s="98"/>
      <c r="AJ327" s="98"/>
      <c r="AK327" s="98"/>
      <c r="AL327" s="98"/>
      <c r="AM327" s="286"/>
      <c r="AN327" s="286"/>
      <c r="AO327" s="286"/>
      <c r="AP327" s="98"/>
      <c r="AQ327" s="98"/>
      <c r="AR327" s="185">
        <f>AT327+AX327+AZ327+BB327</f>
        <v>0</v>
      </c>
      <c r="AS327" s="695" t="e">
        <f t="shared" si="934"/>
        <v>#DIV/0!</v>
      </c>
      <c r="AT327" s="185">
        <f>AT329</f>
        <v>0</v>
      </c>
      <c r="AU327" s="695"/>
      <c r="AV327" s="98"/>
      <c r="AW327" s="98"/>
      <c r="AX327" s="185"/>
      <c r="AY327" s="98"/>
      <c r="AZ327" s="286"/>
      <c r="BA327" s="695"/>
      <c r="BB327" s="286"/>
      <c r="BC327" s="286"/>
      <c r="BD327" s="286"/>
      <c r="BE327" s="98"/>
      <c r="BF327" s="98"/>
      <c r="BG327" s="98"/>
      <c r="BH327" s="286"/>
      <c r="BI327" s="286"/>
      <c r="BJ327" s="98"/>
      <c r="BK327" s="98"/>
      <c r="BL327" s="286"/>
      <c r="BM327" s="286"/>
      <c r="BN327" s="98"/>
      <c r="BO327" s="98"/>
      <c r="BP327" s="98"/>
      <c r="BQ327" s="98"/>
      <c r="BR327" s="286"/>
      <c r="BS327" s="286"/>
      <c r="BT327" s="98"/>
      <c r="BU327" s="98"/>
      <c r="BV327" s="185"/>
      <c r="BW327" s="185"/>
      <c r="BX327" s="185"/>
      <c r="BY327" s="186"/>
      <c r="BZ327" s="186"/>
      <c r="CE327" s="695"/>
    </row>
    <row r="328" spans="1:12295" s="20" customFormat="1" ht="41.25" hidden="1" customHeight="1" x14ac:dyDescent="0.25">
      <c r="B328" s="200"/>
      <c r="C328" s="97" t="s">
        <v>31</v>
      </c>
      <c r="D328" s="185">
        <f>E328+G328+H328+I328</f>
        <v>0</v>
      </c>
      <c r="E328" s="185"/>
      <c r="F328" s="185"/>
      <c r="G328" s="185">
        <f>SUM(G329:G331)</f>
        <v>0</v>
      </c>
      <c r="H328" s="186"/>
      <c r="I328" s="186"/>
      <c r="J328" s="185">
        <f t="shared" ref="J328" si="1071">K328</f>
        <v>0</v>
      </c>
      <c r="K328" s="185">
        <f>M328+Q328+S328+U328</f>
        <v>0</v>
      </c>
      <c r="L328" s="695" t="e">
        <f t="shared" si="928"/>
        <v>#DIV/0!</v>
      </c>
      <c r="M328" s="185">
        <f>SUM(M329:M331)</f>
        <v>0</v>
      </c>
      <c r="N328" s="98"/>
      <c r="O328" s="98"/>
      <c r="P328" s="98"/>
      <c r="Q328" s="98">
        <f>SUM(Q329:Q331)</f>
        <v>0</v>
      </c>
      <c r="R328" s="98"/>
      <c r="S328" s="286"/>
      <c r="T328" s="286"/>
      <c r="U328" s="286"/>
      <c r="V328" s="114">
        <f t="shared" si="1066"/>
        <v>0</v>
      </c>
      <c r="W328" s="286"/>
      <c r="X328" s="286"/>
      <c r="Y328" s="286"/>
      <c r="Z328" s="98">
        <f t="shared" si="1067"/>
        <v>0</v>
      </c>
      <c r="AA328" s="98">
        <f t="shared" si="1070"/>
        <v>0</v>
      </c>
      <c r="AB328" s="286"/>
      <c r="AC328" s="286"/>
      <c r="AD328" s="286"/>
      <c r="AE328" s="904">
        <f>AG328+AK328+AM328+AO328</f>
        <v>0</v>
      </c>
      <c r="AF328" s="695" t="e">
        <f t="shared" si="931"/>
        <v>#DIV/0!</v>
      </c>
      <c r="AG328" s="185"/>
      <c r="AH328" s="695"/>
      <c r="AI328" s="98"/>
      <c r="AJ328" s="98"/>
      <c r="AK328" s="98"/>
      <c r="AL328" s="98"/>
      <c r="AM328" s="286"/>
      <c r="AN328" s="286"/>
      <c r="AO328" s="286"/>
      <c r="AP328" s="98"/>
      <c r="AQ328" s="98"/>
      <c r="AR328" s="185">
        <f>AT328+AX328+AZ328+BB328</f>
        <v>0</v>
      </c>
      <c r="AS328" s="695" t="e">
        <f t="shared" si="934"/>
        <v>#DIV/0!</v>
      </c>
      <c r="AT328" s="185">
        <v>0</v>
      </c>
      <c r="AU328" s="695"/>
      <c r="AV328" s="98"/>
      <c r="AW328" s="98"/>
      <c r="AX328" s="185"/>
      <c r="AY328" s="98"/>
      <c r="AZ328" s="286"/>
      <c r="BA328" s="695"/>
      <c r="BB328" s="286"/>
      <c r="BC328" s="286"/>
      <c r="BD328" s="286"/>
      <c r="BE328" s="98"/>
      <c r="BF328" s="98"/>
      <c r="BG328" s="98"/>
      <c r="BH328" s="286"/>
      <c r="BI328" s="286"/>
      <c r="BJ328" s="98"/>
      <c r="BK328" s="98"/>
      <c r="BL328" s="286"/>
      <c r="BM328" s="286"/>
      <c r="BN328" s="98"/>
      <c r="BO328" s="98"/>
      <c r="BP328" s="98"/>
      <c r="BQ328" s="98"/>
      <c r="BR328" s="286"/>
      <c r="BS328" s="286"/>
      <c r="BT328" s="98"/>
      <c r="BU328" s="98"/>
      <c r="BV328" s="185"/>
      <c r="BW328" s="185"/>
      <c r="BX328" s="185"/>
      <c r="BY328" s="186"/>
      <c r="BZ328" s="186"/>
      <c r="CE328" s="695"/>
    </row>
    <row r="329" spans="1:12295" s="37" customFormat="1" ht="24" hidden="1" customHeight="1" x14ac:dyDescent="0.25">
      <c r="B329" s="204"/>
      <c r="C329" s="110" t="s">
        <v>39</v>
      </c>
      <c r="D329" s="171">
        <f>E329</f>
        <v>0</v>
      </c>
      <c r="E329" s="171"/>
      <c r="F329" s="171"/>
      <c r="G329" s="171"/>
      <c r="H329" s="172"/>
      <c r="I329" s="172"/>
      <c r="J329" s="171">
        <f>K329</f>
        <v>0</v>
      </c>
      <c r="K329" s="171">
        <f>M329</f>
        <v>0</v>
      </c>
      <c r="L329" s="695" t="e">
        <f t="shared" si="928"/>
        <v>#DIV/0!</v>
      </c>
      <c r="M329" s="171">
        <v>0</v>
      </c>
      <c r="N329" s="116"/>
      <c r="O329" s="116"/>
      <c r="P329" s="116"/>
      <c r="Q329" s="116"/>
      <c r="R329" s="116"/>
      <c r="S329" s="35"/>
      <c r="T329" s="35"/>
      <c r="U329" s="35"/>
      <c r="V329" s="114">
        <f t="shared" si="1066"/>
        <v>0</v>
      </c>
      <c r="W329" s="35"/>
      <c r="X329" s="35"/>
      <c r="Y329" s="35"/>
      <c r="Z329" s="116">
        <f t="shared" si="1067"/>
        <v>0</v>
      </c>
      <c r="AA329" s="116">
        <f t="shared" si="1070"/>
        <v>0</v>
      </c>
      <c r="AB329" s="35"/>
      <c r="AC329" s="35"/>
      <c r="AD329" s="35"/>
      <c r="AE329" s="905">
        <f>AG329</f>
        <v>0</v>
      </c>
      <c r="AF329" s="695" t="e">
        <f t="shared" si="931"/>
        <v>#DIV/0!</v>
      </c>
      <c r="AG329" s="171"/>
      <c r="AH329" s="695"/>
      <c r="AI329" s="116"/>
      <c r="AJ329" s="116"/>
      <c r="AK329" s="116"/>
      <c r="AL329" s="116"/>
      <c r="AM329" s="35"/>
      <c r="AN329" s="35"/>
      <c r="AO329" s="35"/>
      <c r="AP329" s="116"/>
      <c r="AQ329" s="116"/>
      <c r="AR329" s="171">
        <f>AT329</f>
        <v>0</v>
      </c>
      <c r="AS329" s="695" t="e">
        <f t="shared" si="934"/>
        <v>#DIV/0!</v>
      </c>
      <c r="AT329" s="171">
        <v>0</v>
      </c>
      <c r="AU329" s="695"/>
      <c r="AV329" s="116"/>
      <c r="AW329" s="116"/>
      <c r="AX329" s="171"/>
      <c r="AY329" s="116"/>
      <c r="AZ329" s="35"/>
      <c r="BA329" s="695"/>
      <c r="BB329" s="35"/>
      <c r="BC329" s="35"/>
      <c r="BD329" s="35"/>
      <c r="BE329" s="116"/>
      <c r="BF329" s="116"/>
      <c r="BG329" s="116"/>
      <c r="BH329" s="35"/>
      <c r="BI329" s="35"/>
      <c r="BJ329" s="116"/>
      <c r="BK329" s="116"/>
      <c r="BL329" s="35"/>
      <c r="BM329" s="35"/>
      <c r="BN329" s="116"/>
      <c r="BO329" s="116"/>
      <c r="BP329" s="116"/>
      <c r="BQ329" s="116"/>
      <c r="BR329" s="35"/>
      <c r="BS329" s="35"/>
      <c r="BT329" s="116"/>
      <c r="BU329" s="116"/>
      <c r="BV329" s="171"/>
      <c r="BW329" s="171"/>
      <c r="BX329" s="171"/>
      <c r="BY329" s="172"/>
      <c r="BZ329" s="172"/>
      <c r="CE329" s="695"/>
    </row>
    <row r="330" spans="1:12295" s="37" customFormat="1" ht="30.75" hidden="1" customHeight="1" x14ac:dyDescent="0.25">
      <c r="B330" s="204"/>
      <c r="C330" s="110" t="s">
        <v>40</v>
      </c>
      <c r="D330" s="171">
        <f t="shared" ref="D330:D331" si="1072">E330</f>
        <v>0</v>
      </c>
      <c r="E330" s="171"/>
      <c r="F330" s="171"/>
      <c r="G330" s="171"/>
      <c r="H330" s="172"/>
      <c r="I330" s="172"/>
      <c r="J330" s="171"/>
      <c r="K330" s="171">
        <f t="shared" ref="K330:K331" si="1073">M330</f>
        <v>0</v>
      </c>
      <c r="L330" s="695" t="e">
        <f t="shared" si="928"/>
        <v>#DIV/0!</v>
      </c>
      <c r="M330" s="171">
        <v>0</v>
      </c>
      <c r="N330" s="116"/>
      <c r="O330" s="116"/>
      <c r="P330" s="116"/>
      <c r="Q330" s="116"/>
      <c r="R330" s="116"/>
      <c r="S330" s="35"/>
      <c r="T330" s="35"/>
      <c r="U330" s="35"/>
      <c r="V330" s="114">
        <f t="shared" si="1066"/>
        <v>0</v>
      </c>
      <c r="W330" s="35"/>
      <c r="X330" s="35"/>
      <c r="Y330" s="35"/>
      <c r="Z330" s="116">
        <f t="shared" si="1067"/>
        <v>0</v>
      </c>
      <c r="AA330" s="116">
        <f t="shared" si="1070"/>
        <v>0</v>
      </c>
      <c r="AB330" s="35"/>
      <c r="AC330" s="35"/>
      <c r="AD330" s="35"/>
      <c r="AE330" s="906"/>
      <c r="AF330" s="695" t="e">
        <f t="shared" si="931"/>
        <v>#DIV/0!</v>
      </c>
      <c r="AG330" s="172"/>
      <c r="AH330" s="695"/>
      <c r="AI330" s="35"/>
      <c r="AJ330" s="35"/>
      <c r="AK330" s="35"/>
      <c r="AL330" s="35"/>
      <c r="AM330" s="35"/>
      <c r="AN330" s="35"/>
      <c r="AO330" s="35"/>
      <c r="AP330" s="35"/>
      <c r="AQ330" s="35"/>
      <c r="AR330" s="172"/>
      <c r="AS330" s="695" t="e">
        <f t="shared" si="934"/>
        <v>#DIV/0!</v>
      </c>
      <c r="AT330" s="172"/>
      <c r="AU330" s="695"/>
      <c r="AV330" s="35"/>
      <c r="AW330" s="35"/>
      <c r="AX330" s="172"/>
      <c r="AY330" s="35"/>
      <c r="AZ330" s="35"/>
      <c r="BA330" s="69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172"/>
      <c r="BW330" s="172"/>
      <c r="BX330" s="172"/>
      <c r="BY330" s="172"/>
      <c r="BZ330" s="172"/>
      <c r="CE330" s="695"/>
    </row>
    <row r="331" spans="1:12295" s="37" customFormat="1" ht="60.75" hidden="1" customHeight="1" x14ac:dyDescent="0.25">
      <c r="B331" s="204"/>
      <c r="C331" s="110" t="s">
        <v>43</v>
      </c>
      <c r="D331" s="171">
        <f t="shared" si="1072"/>
        <v>0</v>
      </c>
      <c r="E331" s="172"/>
      <c r="F331" s="172"/>
      <c r="G331" s="172"/>
      <c r="H331" s="172"/>
      <c r="I331" s="172"/>
      <c r="J331" s="171"/>
      <c r="K331" s="171">
        <f t="shared" si="1073"/>
        <v>0</v>
      </c>
      <c r="L331" s="695" t="e">
        <f t="shared" si="928"/>
        <v>#DIV/0!</v>
      </c>
      <c r="M331" s="172"/>
      <c r="N331" s="35"/>
      <c r="O331" s="35"/>
      <c r="P331" s="35"/>
      <c r="Q331" s="35"/>
      <c r="R331" s="35"/>
      <c r="S331" s="35"/>
      <c r="T331" s="35"/>
      <c r="U331" s="35"/>
      <c r="V331" s="114">
        <f t="shared" si="1066"/>
        <v>0</v>
      </c>
      <c r="W331" s="35"/>
      <c r="X331" s="35"/>
      <c r="Y331" s="35"/>
      <c r="Z331" s="116">
        <f t="shared" si="1067"/>
        <v>0</v>
      </c>
      <c r="AA331" s="35">
        <f t="shared" si="1070"/>
        <v>0</v>
      </c>
      <c r="AB331" s="35"/>
      <c r="AC331" s="35"/>
      <c r="AD331" s="35"/>
      <c r="AE331" s="906"/>
      <c r="AF331" s="695" t="e">
        <f t="shared" si="931"/>
        <v>#DIV/0!</v>
      </c>
      <c r="AG331" s="172"/>
      <c r="AH331" s="695"/>
      <c r="AI331" s="35"/>
      <c r="AJ331" s="35"/>
      <c r="AK331" s="35"/>
      <c r="AL331" s="35"/>
      <c r="AM331" s="35"/>
      <c r="AN331" s="35"/>
      <c r="AO331" s="35"/>
      <c r="AP331" s="35"/>
      <c r="AQ331" s="35"/>
      <c r="AR331" s="172"/>
      <c r="AS331" s="695" t="e">
        <f t="shared" si="934"/>
        <v>#DIV/0!</v>
      </c>
      <c r="AT331" s="172"/>
      <c r="AU331" s="695"/>
      <c r="AV331" s="35"/>
      <c r="AW331" s="35"/>
      <c r="AX331" s="172"/>
      <c r="AY331" s="35"/>
      <c r="AZ331" s="35"/>
      <c r="BA331" s="69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172"/>
      <c r="BW331" s="172"/>
      <c r="BX331" s="172"/>
      <c r="BY331" s="172"/>
      <c r="BZ331" s="172"/>
      <c r="CE331" s="695"/>
    </row>
    <row r="332" spans="1:12295" s="20" customFormat="1" ht="116.25" hidden="1" customHeight="1" x14ac:dyDescent="0.25">
      <c r="B332" s="200" t="s">
        <v>63</v>
      </c>
      <c r="C332" s="97" t="s">
        <v>41</v>
      </c>
      <c r="D332" s="185">
        <f>E332+G332+H332+I332</f>
        <v>0</v>
      </c>
      <c r="E332" s="185"/>
      <c r="F332" s="185"/>
      <c r="G332" s="185"/>
      <c r="H332" s="186"/>
      <c r="I332" s="186"/>
      <c r="J332" s="185" t="e">
        <f t="shared" ref="J332:J333" si="1074">K332</f>
        <v>#REF!</v>
      </c>
      <c r="K332" s="185" t="e">
        <f>M332+Q332+S332+U332</f>
        <v>#REF!</v>
      </c>
      <c r="L332" s="695" t="e">
        <f t="shared" si="928"/>
        <v>#REF!</v>
      </c>
      <c r="M332" s="185" t="e">
        <f>M333+M337</f>
        <v>#REF!</v>
      </c>
      <c r="N332" s="98"/>
      <c r="O332" s="98"/>
      <c r="P332" s="98"/>
      <c r="Q332" s="98"/>
      <c r="R332" s="98"/>
      <c r="S332" s="286"/>
      <c r="T332" s="286"/>
      <c r="U332" s="286"/>
      <c r="V332" s="114">
        <f t="shared" si="1066"/>
        <v>0</v>
      </c>
      <c r="W332" s="286"/>
      <c r="X332" s="286"/>
      <c r="Y332" s="286"/>
      <c r="Z332" s="98">
        <f t="shared" si="1067"/>
        <v>0</v>
      </c>
      <c r="AA332" s="98">
        <f t="shared" si="1070"/>
        <v>0</v>
      </c>
      <c r="AB332" s="286"/>
      <c r="AC332" s="286"/>
      <c r="AD332" s="286"/>
      <c r="AE332" s="904">
        <f>AG332+AK332+AM332+AO332</f>
        <v>0</v>
      </c>
      <c r="AF332" s="695" t="e">
        <f t="shared" si="931"/>
        <v>#DIV/0!</v>
      </c>
      <c r="AG332" s="185"/>
      <c r="AH332" s="695"/>
      <c r="AI332" s="98"/>
      <c r="AJ332" s="98"/>
      <c r="AK332" s="98"/>
      <c r="AL332" s="98"/>
      <c r="AM332" s="286"/>
      <c r="AN332" s="286"/>
      <c r="AO332" s="286"/>
      <c r="AP332" s="98"/>
      <c r="AQ332" s="98"/>
      <c r="AR332" s="185" t="e">
        <f>AT332+AX332+AZ332+BB332</f>
        <v>#REF!</v>
      </c>
      <c r="AS332" s="695" t="e">
        <f t="shared" si="934"/>
        <v>#REF!</v>
      </c>
      <c r="AT332" s="185" t="e">
        <f>AT333+AT337</f>
        <v>#REF!</v>
      </c>
      <c r="AU332" s="695"/>
      <c r="AV332" s="98"/>
      <c r="AW332" s="98"/>
      <c r="AX332" s="185"/>
      <c r="AY332" s="98"/>
      <c r="AZ332" s="286"/>
      <c r="BA332" s="695"/>
      <c r="BB332" s="286"/>
      <c r="BC332" s="286"/>
      <c r="BD332" s="286"/>
      <c r="BE332" s="98"/>
      <c r="BF332" s="98"/>
      <c r="BG332" s="98"/>
      <c r="BH332" s="286"/>
      <c r="BI332" s="286"/>
      <c r="BJ332" s="98"/>
      <c r="BK332" s="98"/>
      <c r="BL332" s="286"/>
      <c r="BM332" s="286"/>
      <c r="BN332" s="98"/>
      <c r="BO332" s="98"/>
      <c r="BP332" s="98"/>
      <c r="BQ332" s="98"/>
      <c r="BR332" s="286"/>
      <c r="BS332" s="286"/>
      <c r="BT332" s="98"/>
      <c r="BU332" s="98"/>
      <c r="BV332" s="185"/>
      <c r="BW332" s="185"/>
      <c r="BX332" s="185"/>
      <c r="BY332" s="186"/>
      <c r="BZ332" s="186"/>
      <c r="CE332" s="695"/>
    </row>
    <row r="333" spans="1:12295" s="20" customFormat="1" ht="41.25" hidden="1" customHeight="1" x14ac:dyDescent="0.25">
      <c r="B333" s="200"/>
      <c r="C333" s="97" t="s">
        <v>31</v>
      </c>
      <c r="D333" s="185">
        <f>E333+G333+H333+I333</f>
        <v>0</v>
      </c>
      <c r="E333" s="185"/>
      <c r="F333" s="185"/>
      <c r="G333" s="185"/>
      <c r="H333" s="186"/>
      <c r="I333" s="186"/>
      <c r="J333" s="185" t="e">
        <f t="shared" si="1074"/>
        <v>#REF!</v>
      </c>
      <c r="K333" s="185" t="e">
        <f>M333+Q333+S333+U333</f>
        <v>#REF!</v>
      </c>
      <c r="L333" s="695" t="e">
        <f t="shared" si="928"/>
        <v>#REF!</v>
      </c>
      <c r="M333" s="185" t="e">
        <f>M334+M335</f>
        <v>#REF!</v>
      </c>
      <c r="N333" s="98"/>
      <c r="O333" s="98"/>
      <c r="P333" s="98"/>
      <c r="Q333" s="98"/>
      <c r="R333" s="98"/>
      <c r="S333" s="286"/>
      <c r="T333" s="286"/>
      <c r="U333" s="286"/>
      <c r="V333" s="89">
        <f t="shared" si="1066"/>
        <v>0</v>
      </c>
      <c r="W333" s="286"/>
      <c r="X333" s="286"/>
      <c r="Y333" s="286"/>
      <c r="Z333" s="98">
        <f t="shared" si="1067"/>
        <v>0</v>
      </c>
      <c r="AA333" s="98">
        <f t="shared" si="1070"/>
        <v>0</v>
      </c>
      <c r="AB333" s="286"/>
      <c r="AC333" s="286"/>
      <c r="AD333" s="286"/>
      <c r="AE333" s="904">
        <f>AG333+AK333+AM333+AO333</f>
        <v>0</v>
      </c>
      <c r="AF333" s="695" t="e">
        <f t="shared" si="931"/>
        <v>#DIV/0!</v>
      </c>
      <c r="AG333" s="185"/>
      <c r="AH333" s="695"/>
      <c r="AI333" s="98"/>
      <c r="AJ333" s="98"/>
      <c r="AK333" s="98"/>
      <c r="AL333" s="98"/>
      <c r="AM333" s="286"/>
      <c r="AN333" s="286"/>
      <c r="AO333" s="286"/>
      <c r="AP333" s="98"/>
      <c r="AQ333" s="98"/>
      <c r="AR333" s="185" t="e">
        <f>AT333+AX333+AZ333+BB333</f>
        <v>#REF!</v>
      </c>
      <c r="AS333" s="695" t="e">
        <f t="shared" si="934"/>
        <v>#REF!</v>
      </c>
      <c r="AT333" s="185" t="e">
        <f>SUM(AT334:AT336)</f>
        <v>#REF!</v>
      </c>
      <c r="AU333" s="695"/>
      <c r="AV333" s="98"/>
      <c r="AW333" s="98"/>
      <c r="AX333" s="185"/>
      <c r="AY333" s="98"/>
      <c r="AZ333" s="286"/>
      <c r="BA333" s="695"/>
      <c r="BB333" s="286"/>
      <c r="BC333" s="286"/>
      <c r="BD333" s="286"/>
      <c r="BE333" s="98"/>
      <c r="BF333" s="98"/>
      <c r="BG333" s="98"/>
      <c r="BH333" s="286"/>
      <c r="BI333" s="286"/>
      <c r="BJ333" s="98"/>
      <c r="BK333" s="98"/>
      <c r="BL333" s="286"/>
      <c r="BM333" s="286"/>
      <c r="BN333" s="98"/>
      <c r="BO333" s="98"/>
      <c r="BP333" s="98"/>
      <c r="BQ333" s="98"/>
      <c r="BR333" s="286"/>
      <c r="BS333" s="286"/>
      <c r="BT333" s="98"/>
      <c r="BU333" s="98"/>
      <c r="BV333" s="185"/>
      <c r="BW333" s="185"/>
      <c r="BX333" s="185"/>
      <c r="BY333" s="186"/>
      <c r="BZ333" s="186"/>
      <c r="CE333" s="695"/>
    </row>
    <row r="334" spans="1:12295" s="37" customFormat="1" ht="33" hidden="1" customHeight="1" x14ac:dyDescent="0.25">
      <c r="B334" s="204"/>
      <c r="C334" s="121" t="s">
        <v>42</v>
      </c>
      <c r="D334" s="172">
        <f>E334</f>
        <v>0</v>
      </c>
      <c r="E334" s="172"/>
      <c r="F334" s="172"/>
      <c r="G334" s="172"/>
      <c r="H334" s="172"/>
      <c r="I334" s="172"/>
      <c r="J334" s="171" t="e">
        <f>K334</f>
        <v>#REF!</v>
      </c>
      <c r="K334" s="172" t="e">
        <f>M334</f>
        <v>#REF!</v>
      </c>
      <c r="L334" s="695" t="e">
        <f t="shared" si="928"/>
        <v>#REF!</v>
      </c>
      <c r="M334" s="172" t="e">
        <f>#REF!</f>
        <v>#REF!</v>
      </c>
      <c r="N334" s="35"/>
      <c r="O334" s="35"/>
      <c r="P334" s="35"/>
      <c r="Q334" s="35"/>
      <c r="R334" s="35"/>
      <c r="S334" s="35"/>
      <c r="T334" s="35"/>
      <c r="U334" s="35"/>
      <c r="V334" s="89">
        <f t="shared" si="1066"/>
        <v>0</v>
      </c>
      <c r="W334" s="35"/>
      <c r="X334" s="35"/>
      <c r="Y334" s="35"/>
      <c r="Z334" s="35">
        <f t="shared" si="1067"/>
        <v>0</v>
      </c>
      <c r="AA334" s="35">
        <f t="shared" si="1070"/>
        <v>0</v>
      </c>
      <c r="AB334" s="35"/>
      <c r="AC334" s="35"/>
      <c r="AD334" s="35"/>
      <c r="AE334" s="906">
        <f>AG334</f>
        <v>0</v>
      </c>
      <c r="AF334" s="695" t="e">
        <f t="shared" si="931"/>
        <v>#DIV/0!</v>
      </c>
      <c r="AG334" s="172"/>
      <c r="AH334" s="695"/>
      <c r="AI334" s="35"/>
      <c r="AJ334" s="35"/>
      <c r="AK334" s="35"/>
      <c r="AL334" s="35"/>
      <c r="AM334" s="35"/>
      <c r="AN334" s="35"/>
      <c r="AO334" s="35"/>
      <c r="AP334" s="35"/>
      <c r="AQ334" s="35"/>
      <c r="AR334" s="172" t="e">
        <f>AT334</f>
        <v>#REF!</v>
      </c>
      <c r="AS334" s="695" t="e">
        <f t="shared" si="934"/>
        <v>#REF!</v>
      </c>
      <c r="AT334" s="172" t="e">
        <f>#REF!</f>
        <v>#REF!</v>
      </c>
      <c r="AU334" s="695"/>
      <c r="AV334" s="35"/>
      <c r="AW334" s="35"/>
      <c r="AX334" s="172"/>
      <c r="AY334" s="35"/>
      <c r="AZ334" s="35"/>
      <c r="BA334" s="69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172"/>
      <c r="BW334" s="172"/>
      <c r="BX334" s="172"/>
      <c r="BY334" s="172"/>
      <c r="BZ334" s="172"/>
      <c r="CE334" s="695"/>
    </row>
    <row r="335" spans="1:12295" s="37" customFormat="1" ht="64.5" hidden="1" customHeight="1" x14ac:dyDescent="0.25">
      <c r="B335" s="204"/>
      <c r="C335" s="110" t="s">
        <v>40</v>
      </c>
      <c r="D335" s="172">
        <f>E335</f>
        <v>0</v>
      </c>
      <c r="E335" s="172"/>
      <c r="F335" s="172"/>
      <c r="G335" s="172"/>
      <c r="H335" s="172"/>
      <c r="I335" s="172"/>
      <c r="J335" s="171"/>
      <c r="K335" s="172">
        <f>M335</f>
        <v>0</v>
      </c>
      <c r="L335" s="695" t="e">
        <f t="shared" si="928"/>
        <v>#DIV/0!</v>
      </c>
      <c r="M335" s="172">
        <v>0</v>
      </c>
      <c r="N335" s="35"/>
      <c r="O335" s="35"/>
      <c r="P335" s="35"/>
      <c r="Q335" s="35"/>
      <c r="R335" s="35"/>
      <c r="S335" s="35"/>
      <c r="T335" s="35"/>
      <c r="U335" s="35"/>
      <c r="V335" s="89">
        <f t="shared" si="1066"/>
        <v>0</v>
      </c>
      <c r="W335" s="35"/>
      <c r="X335" s="35"/>
      <c r="Y335" s="35"/>
      <c r="Z335" s="35">
        <f t="shared" si="1067"/>
        <v>0</v>
      </c>
      <c r="AA335" s="35">
        <f t="shared" si="1070"/>
        <v>0</v>
      </c>
      <c r="AB335" s="35"/>
      <c r="AC335" s="35"/>
      <c r="AD335" s="35"/>
      <c r="AE335" s="906"/>
      <c r="AF335" s="695" t="e">
        <f t="shared" si="931"/>
        <v>#DIV/0!</v>
      </c>
      <c r="AG335" s="172"/>
      <c r="AH335" s="695"/>
      <c r="AI335" s="35"/>
      <c r="AJ335" s="35"/>
      <c r="AK335" s="35"/>
      <c r="AL335" s="35"/>
      <c r="AM335" s="35"/>
      <c r="AN335" s="35"/>
      <c r="AO335" s="35"/>
      <c r="AP335" s="35"/>
      <c r="AQ335" s="35"/>
      <c r="AR335" s="172"/>
      <c r="AS335" s="695" t="e">
        <f t="shared" si="934"/>
        <v>#DIV/0!</v>
      </c>
      <c r="AT335" s="172"/>
      <c r="AU335" s="695"/>
      <c r="AV335" s="35"/>
      <c r="AW335" s="35"/>
      <c r="AX335" s="172"/>
      <c r="AY335" s="35"/>
      <c r="AZ335" s="35"/>
      <c r="BA335" s="69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172"/>
      <c r="BW335" s="172"/>
      <c r="BX335" s="172"/>
      <c r="BY335" s="172"/>
      <c r="BZ335" s="172"/>
      <c r="CE335" s="695"/>
    </row>
    <row r="336" spans="1:12295" s="37" customFormat="1" ht="31.5" hidden="1" customHeight="1" x14ac:dyDescent="0.25">
      <c r="B336" s="204"/>
      <c r="C336" s="110" t="s">
        <v>40</v>
      </c>
      <c r="D336" s="172">
        <f>E336</f>
        <v>0</v>
      </c>
      <c r="E336" s="172"/>
      <c r="F336" s="172"/>
      <c r="G336" s="172"/>
      <c r="H336" s="172"/>
      <c r="I336" s="172"/>
      <c r="J336" s="171">
        <f>K336</f>
        <v>0</v>
      </c>
      <c r="K336" s="172">
        <f>M336</f>
        <v>0</v>
      </c>
      <c r="L336" s="695" t="e">
        <f t="shared" si="928"/>
        <v>#DIV/0!</v>
      </c>
      <c r="M336" s="172">
        <v>0</v>
      </c>
      <c r="N336" s="35"/>
      <c r="O336" s="35"/>
      <c r="P336" s="35"/>
      <c r="Q336" s="35"/>
      <c r="R336" s="35"/>
      <c r="S336" s="35"/>
      <c r="T336" s="35"/>
      <c r="U336" s="35"/>
      <c r="V336" s="89">
        <f t="shared" si="1066"/>
        <v>0</v>
      </c>
      <c r="W336" s="35"/>
      <c r="X336" s="35"/>
      <c r="Y336" s="35"/>
      <c r="Z336" s="35">
        <f t="shared" si="1067"/>
        <v>0</v>
      </c>
      <c r="AA336" s="35">
        <f t="shared" si="1070"/>
        <v>0</v>
      </c>
      <c r="AB336" s="35"/>
      <c r="AC336" s="35"/>
      <c r="AD336" s="35"/>
      <c r="AE336" s="906">
        <f>AG336</f>
        <v>0</v>
      </c>
      <c r="AF336" s="695" t="e">
        <f t="shared" si="931"/>
        <v>#DIV/0!</v>
      </c>
      <c r="AG336" s="172"/>
      <c r="AH336" s="695"/>
      <c r="AI336" s="35"/>
      <c r="AJ336" s="35"/>
      <c r="AK336" s="35"/>
      <c r="AL336" s="35"/>
      <c r="AM336" s="35"/>
      <c r="AN336" s="35"/>
      <c r="AO336" s="35"/>
      <c r="AP336" s="35"/>
      <c r="AQ336" s="35"/>
      <c r="AR336" s="172" t="e">
        <f>AT336</f>
        <v>#REF!</v>
      </c>
      <c r="AS336" s="695" t="e">
        <f t="shared" si="934"/>
        <v>#REF!</v>
      </c>
      <c r="AT336" s="172" t="e">
        <f>#REF!</f>
        <v>#REF!</v>
      </c>
      <c r="AU336" s="695"/>
      <c r="AV336" s="35"/>
      <c r="AW336" s="35"/>
      <c r="AX336" s="172"/>
      <c r="AY336" s="35"/>
      <c r="AZ336" s="35"/>
      <c r="BA336" s="69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172"/>
      <c r="BW336" s="172"/>
      <c r="BX336" s="172"/>
      <c r="BY336" s="172"/>
      <c r="BZ336" s="172"/>
      <c r="CE336" s="695"/>
    </row>
    <row r="337" spans="2:83" s="23" customFormat="1" ht="46.5" hidden="1" customHeight="1" x14ac:dyDescent="0.25">
      <c r="B337" s="201"/>
      <c r="C337" s="101" t="s">
        <v>32</v>
      </c>
      <c r="D337" s="187">
        <f>E337</f>
        <v>0</v>
      </c>
      <c r="E337" s="187"/>
      <c r="F337" s="187"/>
      <c r="G337" s="187"/>
      <c r="H337" s="187"/>
      <c r="I337" s="187"/>
      <c r="J337" s="167">
        <f>K337</f>
        <v>0</v>
      </c>
      <c r="K337" s="258">
        <f>M337</f>
        <v>0</v>
      </c>
      <c r="L337" s="695" t="e">
        <f t="shared" si="928"/>
        <v>#DIV/0!</v>
      </c>
      <c r="M337" s="187">
        <v>0</v>
      </c>
      <c r="N337" s="41"/>
      <c r="O337" s="22"/>
      <c r="P337" s="41"/>
      <c r="Q337" s="22"/>
      <c r="R337" s="41"/>
      <c r="S337" s="22"/>
      <c r="T337" s="41"/>
      <c r="U337" s="22"/>
      <c r="V337" s="89">
        <f t="shared" si="1066"/>
        <v>0</v>
      </c>
      <c r="W337" s="22"/>
      <c r="X337" s="22"/>
      <c r="Y337" s="22"/>
      <c r="Z337" s="22">
        <f t="shared" si="1067"/>
        <v>0</v>
      </c>
      <c r="AA337" s="22">
        <f t="shared" si="1070"/>
        <v>0</v>
      </c>
      <c r="AB337" s="22"/>
      <c r="AC337" s="22"/>
      <c r="AD337" s="41"/>
      <c r="AE337" s="907">
        <f>AG337</f>
        <v>0</v>
      </c>
      <c r="AF337" s="695" t="e">
        <f t="shared" si="931"/>
        <v>#DIV/0!</v>
      </c>
      <c r="AG337" s="187"/>
      <c r="AH337" s="695"/>
      <c r="AI337" s="22"/>
      <c r="AJ337" s="41"/>
      <c r="AK337" s="22"/>
      <c r="AL337" s="41"/>
      <c r="AM337" s="22"/>
      <c r="AN337" s="41"/>
      <c r="AO337" s="22"/>
      <c r="AP337" s="22"/>
      <c r="AQ337" s="41"/>
      <c r="AR337" s="187">
        <f>AT337</f>
        <v>0</v>
      </c>
      <c r="AS337" s="695" t="e">
        <f t="shared" si="934"/>
        <v>#DIV/0!</v>
      </c>
      <c r="AT337" s="187">
        <v>0</v>
      </c>
      <c r="AU337" s="695"/>
      <c r="AV337" s="22"/>
      <c r="AW337" s="41"/>
      <c r="AX337" s="187"/>
      <c r="AY337" s="41"/>
      <c r="AZ337" s="22"/>
      <c r="BA337" s="695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187"/>
      <c r="BW337" s="187"/>
      <c r="BX337" s="187"/>
      <c r="BY337" s="187"/>
      <c r="BZ337" s="187"/>
      <c r="CE337" s="695"/>
    </row>
    <row r="338" spans="2:83" s="20" customFormat="1" ht="129.75" hidden="1" customHeight="1" x14ac:dyDescent="0.25">
      <c r="B338" s="216" t="s">
        <v>183</v>
      </c>
      <c r="C338" s="97" t="s">
        <v>45</v>
      </c>
      <c r="D338" s="186">
        <f>E338+I338</f>
        <v>0</v>
      </c>
      <c r="E338" s="186"/>
      <c r="F338" s="186"/>
      <c r="G338" s="186"/>
      <c r="H338" s="243"/>
      <c r="I338" s="243"/>
      <c r="J338" s="185">
        <f>K338+Q338</f>
        <v>0</v>
      </c>
      <c r="K338" s="186">
        <f>M338+U338</f>
        <v>0</v>
      </c>
      <c r="L338" s="695" t="e">
        <f t="shared" si="928"/>
        <v>#DIV/0!</v>
      </c>
      <c r="M338" s="186">
        <f>M339+M344</f>
        <v>0</v>
      </c>
      <c r="N338" s="286"/>
      <c r="O338" s="286"/>
      <c r="P338" s="286"/>
      <c r="Q338" s="286"/>
      <c r="R338" s="286"/>
      <c r="S338" s="299"/>
      <c r="T338" s="286"/>
      <c r="U338" s="299"/>
      <c r="V338" s="89">
        <f t="shared" si="1066"/>
        <v>0</v>
      </c>
      <c r="W338" s="299"/>
      <c r="X338" s="299"/>
      <c r="Y338" s="299"/>
      <c r="Z338" s="286">
        <f t="shared" si="1067"/>
        <v>0</v>
      </c>
      <c r="AA338" s="286">
        <f t="shared" si="1070"/>
        <v>0</v>
      </c>
      <c r="AB338" s="299"/>
      <c r="AC338" s="299"/>
      <c r="AD338" s="286"/>
      <c r="AE338" s="908">
        <f>AG338+AO338</f>
        <v>0</v>
      </c>
      <c r="AF338" s="695" t="e">
        <f t="shared" si="931"/>
        <v>#DIV/0!</v>
      </c>
      <c r="AG338" s="186"/>
      <c r="AH338" s="695"/>
      <c r="AI338" s="286"/>
      <c r="AJ338" s="286"/>
      <c r="AK338" s="286"/>
      <c r="AL338" s="286"/>
      <c r="AM338" s="299"/>
      <c r="AN338" s="286"/>
      <c r="AO338" s="299"/>
      <c r="AP338" s="286"/>
      <c r="AQ338" s="286"/>
      <c r="AR338" s="186">
        <f>AT338+BB338</f>
        <v>0</v>
      </c>
      <c r="AS338" s="695" t="e">
        <f t="shared" si="934"/>
        <v>#DIV/0!</v>
      </c>
      <c r="AT338" s="186">
        <f>AT339+AT344</f>
        <v>0</v>
      </c>
      <c r="AU338" s="695"/>
      <c r="AV338" s="286"/>
      <c r="AW338" s="286"/>
      <c r="AX338" s="186"/>
      <c r="AY338" s="286"/>
      <c r="AZ338" s="299"/>
      <c r="BA338" s="695"/>
      <c r="BB338" s="299"/>
      <c r="BC338" s="299"/>
      <c r="BD338" s="299"/>
      <c r="BE338" s="286"/>
      <c r="BF338" s="286"/>
      <c r="BG338" s="286"/>
      <c r="BH338" s="299"/>
      <c r="BI338" s="299"/>
      <c r="BJ338" s="286"/>
      <c r="BK338" s="286"/>
      <c r="BL338" s="299"/>
      <c r="BM338" s="299"/>
      <c r="BN338" s="286"/>
      <c r="BO338" s="286"/>
      <c r="BP338" s="286"/>
      <c r="BQ338" s="286"/>
      <c r="BR338" s="299"/>
      <c r="BS338" s="299"/>
      <c r="BT338" s="286"/>
      <c r="BU338" s="286"/>
      <c r="BV338" s="186"/>
      <c r="BW338" s="186"/>
      <c r="BX338" s="186"/>
      <c r="BY338" s="243"/>
      <c r="BZ338" s="243"/>
      <c r="CE338" s="695"/>
    </row>
    <row r="339" spans="2:83" s="20" customFormat="1" ht="41.25" hidden="1" customHeight="1" x14ac:dyDescent="0.25">
      <c r="B339" s="200"/>
      <c r="C339" s="97" t="s">
        <v>31</v>
      </c>
      <c r="D339" s="186"/>
      <c r="E339" s="186"/>
      <c r="F339" s="186"/>
      <c r="G339" s="186"/>
      <c r="H339" s="186"/>
      <c r="I339" s="186"/>
      <c r="J339" s="185"/>
      <c r="K339" s="186"/>
      <c r="L339" s="695" t="e">
        <f t="shared" si="928"/>
        <v>#DIV/0!</v>
      </c>
      <c r="M339" s="186"/>
      <c r="N339" s="286"/>
      <c r="O339" s="286"/>
      <c r="P339" s="286"/>
      <c r="Q339" s="286"/>
      <c r="R339" s="286"/>
      <c r="S339" s="286"/>
      <c r="T339" s="286"/>
      <c r="U339" s="286"/>
      <c r="V339" s="89">
        <f t="shared" si="1066"/>
        <v>0</v>
      </c>
      <c r="W339" s="286"/>
      <c r="X339" s="286"/>
      <c r="Y339" s="286"/>
      <c r="Z339" s="286">
        <f t="shared" si="1067"/>
        <v>0</v>
      </c>
      <c r="AA339" s="286">
        <f t="shared" si="1070"/>
        <v>0</v>
      </c>
      <c r="AB339" s="286"/>
      <c r="AC339" s="286"/>
      <c r="AD339" s="286"/>
      <c r="AE339" s="908"/>
      <c r="AF339" s="695" t="e">
        <f t="shared" si="931"/>
        <v>#DIV/0!</v>
      </c>
      <c r="AG339" s="186"/>
      <c r="AH339" s="695"/>
      <c r="AI339" s="286"/>
      <c r="AJ339" s="286"/>
      <c r="AK339" s="286"/>
      <c r="AL339" s="286"/>
      <c r="AM339" s="286"/>
      <c r="AN339" s="286"/>
      <c r="AO339" s="286"/>
      <c r="AP339" s="286"/>
      <c r="AQ339" s="286"/>
      <c r="AR339" s="186"/>
      <c r="AS339" s="695" t="e">
        <f t="shared" si="934"/>
        <v>#DIV/0!</v>
      </c>
      <c r="AT339" s="186"/>
      <c r="AU339" s="695"/>
      <c r="AV339" s="286"/>
      <c r="AW339" s="286"/>
      <c r="AX339" s="186"/>
      <c r="AY339" s="286"/>
      <c r="AZ339" s="286"/>
      <c r="BA339" s="695"/>
      <c r="BB339" s="286"/>
      <c r="BC339" s="286"/>
      <c r="BD339" s="286"/>
      <c r="BE339" s="286"/>
      <c r="BF339" s="286"/>
      <c r="BG339" s="286"/>
      <c r="BH339" s="286"/>
      <c r="BI339" s="286"/>
      <c r="BJ339" s="286"/>
      <c r="BK339" s="286"/>
      <c r="BL339" s="286"/>
      <c r="BM339" s="286"/>
      <c r="BN339" s="286"/>
      <c r="BO339" s="286"/>
      <c r="BP339" s="286"/>
      <c r="BQ339" s="286"/>
      <c r="BR339" s="286"/>
      <c r="BS339" s="286"/>
      <c r="BT339" s="286"/>
      <c r="BU339" s="286"/>
      <c r="BV339" s="186"/>
      <c r="BW339" s="186"/>
      <c r="BX339" s="186"/>
      <c r="BY339" s="186"/>
      <c r="BZ339" s="186"/>
      <c r="CE339" s="695"/>
    </row>
    <row r="340" spans="2:83" s="37" customFormat="1" ht="33" hidden="1" customHeight="1" x14ac:dyDescent="0.25">
      <c r="B340" s="204"/>
      <c r="C340" s="110" t="s">
        <v>39</v>
      </c>
      <c r="D340" s="172">
        <f>E340+I340</f>
        <v>0</v>
      </c>
      <c r="E340" s="172"/>
      <c r="F340" s="172"/>
      <c r="G340" s="172"/>
      <c r="H340" s="172"/>
      <c r="I340" s="172"/>
      <c r="J340" s="171">
        <f>K340+Q340</f>
        <v>0</v>
      </c>
      <c r="K340" s="172">
        <f>M340+U340</f>
        <v>0</v>
      </c>
      <c r="L340" s="695" t="e">
        <f t="shared" si="928"/>
        <v>#DIV/0!</v>
      </c>
      <c r="M340" s="172">
        <v>0</v>
      </c>
      <c r="N340" s="35"/>
      <c r="O340" s="35"/>
      <c r="P340" s="35"/>
      <c r="Q340" s="35"/>
      <c r="R340" s="35"/>
      <c r="S340" s="35"/>
      <c r="T340" s="35"/>
      <c r="U340" s="35"/>
      <c r="V340" s="89">
        <f t="shared" si="1066"/>
        <v>0</v>
      </c>
      <c r="W340" s="35"/>
      <c r="X340" s="35"/>
      <c r="Y340" s="35"/>
      <c r="Z340" s="35">
        <f t="shared" si="1067"/>
        <v>0</v>
      </c>
      <c r="AA340" s="35">
        <f t="shared" si="1070"/>
        <v>0</v>
      </c>
      <c r="AB340" s="35"/>
      <c r="AC340" s="35"/>
      <c r="AD340" s="35"/>
      <c r="AE340" s="906">
        <f>AG340+AO340</f>
        <v>0</v>
      </c>
      <c r="AF340" s="695" t="e">
        <f t="shared" si="931"/>
        <v>#DIV/0!</v>
      </c>
      <c r="AG340" s="172"/>
      <c r="AH340" s="695"/>
      <c r="AI340" s="35"/>
      <c r="AJ340" s="35"/>
      <c r="AK340" s="35"/>
      <c r="AL340" s="35"/>
      <c r="AM340" s="35"/>
      <c r="AN340" s="35"/>
      <c r="AO340" s="35"/>
      <c r="AP340" s="35"/>
      <c r="AQ340" s="35"/>
      <c r="AR340" s="172">
        <f>AT340+BB340</f>
        <v>0</v>
      </c>
      <c r="AS340" s="695" t="e">
        <f t="shared" si="934"/>
        <v>#DIV/0!</v>
      </c>
      <c r="AT340" s="172">
        <v>0</v>
      </c>
      <c r="AU340" s="695"/>
      <c r="AV340" s="35"/>
      <c r="AW340" s="35"/>
      <c r="AX340" s="172"/>
      <c r="AY340" s="35"/>
      <c r="AZ340" s="35"/>
      <c r="BA340" s="69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172"/>
      <c r="BW340" s="172"/>
      <c r="BX340" s="172"/>
      <c r="BY340" s="172"/>
      <c r="BZ340" s="172"/>
      <c r="CE340" s="695"/>
    </row>
    <row r="341" spans="2:83" s="37" customFormat="1" ht="31.5" hidden="1" customHeight="1" x14ac:dyDescent="0.25">
      <c r="B341" s="204"/>
      <c r="C341" s="110" t="s">
        <v>40</v>
      </c>
      <c r="D341" s="172">
        <f>E341+I341</f>
        <v>0</v>
      </c>
      <c r="E341" s="172"/>
      <c r="F341" s="172"/>
      <c r="G341" s="172"/>
      <c r="H341" s="172"/>
      <c r="I341" s="172"/>
      <c r="J341" s="171">
        <f>K341+Q341</f>
        <v>0</v>
      </c>
      <c r="K341" s="172">
        <f>M341+U341</f>
        <v>0</v>
      </c>
      <c r="L341" s="695" t="e">
        <f t="shared" si="928"/>
        <v>#DIV/0!</v>
      </c>
      <c r="M341" s="172">
        <v>0</v>
      </c>
      <c r="N341" s="35"/>
      <c r="O341" s="35"/>
      <c r="P341" s="35"/>
      <c r="Q341" s="35"/>
      <c r="R341" s="35"/>
      <c r="S341" s="35"/>
      <c r="T341" s="35"/>
      <c r="U341" s="35"/>
      <c r="V341" s="89">
        <f t="shared" si="1066"/>
        <v>0</v>
      </c>
      <c r="W341" s="35"/>
      <c r="X341" s="35"/>
      <c r="Y341" s="35"/>
      <c r="Z341" s="35">
        <f t="shared" si="1067"/>
        <v>0</v>
      </c>
      <c r="AA341" s="35">
        <f t="shared" si="1070"/>
        <v>0</v>
      </c>
      <c r="AB341" s="35"/>
      <c r="AC341" s="35"/>
      <c r="AD341" s="35"/>
      <c r="AE341" s="906">
        <f>AG341+AO341</f>
        <v>0</v>
      </c>
      <c r="AF341" s="695" t="e">
        <f t="shared" si="931"/>
        <v>#DIV/0!</v>
      </c>
      <c r="AG341" s="172"/>
      <c r="AH341" s="695"/>
      <c r="AI341" s="35"/>
      <c r="AJ341" s="35"/>
      <c r="AK341" s="35"/>
      <c r="AL341" s="35"/>
      <c r="AM341" s="35"/>
      <c r="AN341" s="35"/>
      <c r="AO341" s="35"/>
      <c r="AP341" s="35"/>
      <c r="AQ341" s="35"/>
      <c r="AR341" s="172">
        <f>AT341+BB341</f>
        <v>0</v>
      </c>
      <c r="AS341" s="695" t="e">
        <f t="shared" si="934"/>
        <v>#DIV/0!</v>
      </c>
      <c r="AT341" s="172">
        <v>0</v>
      </c>
      <c r="AU341" s="695"/>
      <c r="AV341" s="35"/>
      <c r="AW341" s="35"/>
      <c r="AX341" s="172"/>
      <c r="AY341" s="35"/>
      <c r="AZ341" s="35"/>
      <c r="BA341" s="69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172"/>
      <c r="BW341" s="172"/>
      <c r="BX341" s="172"/>
      <c r="BY341" s="172"/>
      <c r="BZ341" s="172"/>
      <c r="CE341" s="695"/>
    </row>
    <row r="342" spans="2:83" s="37" customFormat="1" ht="44.25" hidden="1" customHeight="1" x14ac:dyDescent="0.25">
      <c r="B342" s="204"/>
      <c r="C342" s="110" t="s">
        <v>43</v>
      </c>
      <c r="D342" s="172"/>
      <c r="E342" s="172"/>
      <c r="F342" s="172"/>
      <c r="G342" s="172"/>
      <c r="H342" s="172"/>
      <c r="I342" s="172"/>
      <c r="J342" s="171"/>
      <c r="K342" s="172"/>
      <c r="L342" s="695" t="e">
        <f t="shared" si="928"/>
        <v>#DIV/0!</v>
      </c>
      <c r="M342" s="172"/>
      <c r="N342" s="35"/>
      <c r="O342" s="35"/>
      <c r="P342" s="35"/>
      <c r="Q342" s="35"/>
      <c r="R342" s="35"/>
      <c r="S342" s="35"/>
      <c r="T342" s="35"/>
      <c r="U342" s="35"/>
      <c r="V342" s="89">
        <f t="shared" si="1066"/>
        <v>0</v>
      </c>
      <c r="W342" s="35"/>
      <c r="X342" s="35"/>
      <c r="Y342" s="35"/>
      <c r="Z342" s="35">
        <f t="shared" si="1067"/>
        <v>0</v>
      </c>
      <c r="AA342" s="35">
        <f t="shared" si="1070"/>
        <v>0</v>
      </c>
      <c r="AB342" s="35"/>
      <c r="AC342" s="35"/>
      <c r="AD342" s="35"/>
      <c r="AE342" s="906"/>
      <c r="AF342" s="695" t="e">
        <f t="shared" si="931"/>
        <v>#DIV/0!</v>
      </c>
      <c r="AG342" s="172"/>
      <c r="AH342" s="695"/>
      <c r="AI342" s="35"/>
      <c r="AJ342" s="35"/>
      <c r="AK342" s="35"/>
      <c r="AL342" s="35"/>
      <c r="AM342" s="35"/>
      <c r="AN342" s="35"/>
      <c r="AO342" s="35"/>
      <c r="AP342" s="35"/>
      <c r="AQ342" s="35"/>
      <c r="AR342" s="172"/>
      <c r="AS342" s="695" t="e">
        <f t="shared" si="934"/>
        <v>#DIV/0!</v>
      </c>
      <c r="AT342" s="172"/>
      <c r="AU342" s="695"/>
      <c r="AV342" s="35"/>
      <c r="AW342" s="35"/>
      <c r="AX342" s="172"/>
      <c r="AY342" s="35"/>
      <c r="AZ342" s="35"/>
      <c r="BA342" s="69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172"/>
      <c r="BW342" s="172"/>
      <c r="BX342" s="172"/>
      <c r="BY342" s="172"/>
      <c r="BZ342" s="172"/>
      <c r="CE342" s="695"/>
    </row>
    <row r="343" spans="2:83" s="37" customFormat="1" ht="60.75" hidden="1" customHeight="1" x14ac:dyDescent="0.25">
      <c r="B343" s="204"/>
      <c r="C343" s="110" t="s">
        <v>44</v>
      </c>
      <c r="D343" s="172"/>
      <c r="E343" s="172"/>
      <c r="F343" s="172"/>
      <c r="G343" s="172"/>
      <c r="H343" s="172"/>
      <c r="I343" s="172"/>
      <c r="J343" s="171"/>
      <c r="K343" s="172"/>
      <c r="L343" s="695" t="e">
        <f t="shared" si="928"/>
        <v>#DIV/0!</v>
      </c>
      <c r="M343" s="172"/>
      <c r="N343" s="35"/>
      <c r="O343" s="35"/>
      <c r="P343" s="35"/>
      <c r="Q343" s="35"/>
      <c r="R343" s="35"/>
      <c r="S343" s="35"/>
      <c r="T343" s="35"/>
      <c r="U343" s="35"/>
      <c r="V343" s="89">
        <f t="shared" si="1066"/>
        <v>0</v>
      </c>
      <c r="W343" s="35"/>
      <c r="X343" s="35"/>
      <c r="Y343" s="35"/>
      <c r="Z343" s="35">
        <f t="shared" si="1067"/>
        <v>0</v>
      </c>
      <c r="AA343" s="35">
        <f t="shared" si="1070"/>
        <v>0</v>
      </c>
      <c r="AB343" s="35"/>
      <c r="AC343" s="35"/>
      <c r="AD343" s="35"/>
      <c r="AE343" s="906"/>
      <c r="AF343" s="695" t="e">
        <f t="shared" si="931"/>
        <v>#DIV/0!</v>
      </c>
      <c r="AG343" s="172"/>
      <c r="AH343" s="695"/>
      <c r="AI343" s="35"/>
      <c r="AJ343" s="35"/>
      <c r="AK343" s="35"/>
      <c r="AL343" s="35"/>
      <c r="AM343" s="35"/>
      <c r="AN343" s="35"/>
      <c r="AO343" s="35"/>
      <c r="AP343" s="35"/>
      <c r="AQ343" s="35"/>
      <c r="AR343" s="172"/>
      <c r="AS343" s="695" t="e">
        <f t="shared" si="934"/>
        <v>#DIV/0!</v>
      </c>
      <c r="AT343" s="172"/>
      <c r="AU343" s="695"/>
      <c r="AV343" s="35"/>
      <c r="AW343" s="35"/>
      <c r="AX343" s="172"/>
      <c r="AY343" s="35"/>
      <c r="AZ343" s="35"/>
      <c r="BA343" s="69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172"/>
      <c r="BW343" s="172"/>
      <c r="BX343" s="172"/>
      <c r="BY343" s="172"/>
      <c r="BZ343" s="172"/>
      <c r="CE343" s="695"/>
    </row>
    <row r="344" spans="2:83" s="23" customFormat="1" ht="46.5" hidden="1" customHeight="1" x14ac:dyDescent="0.25">
      <c r="B344" s="201"/>
      <c r="C344" s="101" t="s">
        <v>32</v>
      </c>
      <c r="D344" s="187">
        <f t="shared" ref="D344:D354" si="1075">E344</f>
        <v>0</v>
      </c>
      <c r="E344" s="187"/>
      <c r="F344" s="187"/>
      <c r="G344" s="187"/>
      <c r="H344" s="187"/>
      <c r="I344" s="187"/>
      <c r="J344" s="167">
        <f t="shared" ref="J344" si="1076">K344</f>
        <v>0</v>
      </c>
      <c r="K344" s="258">
        <f t="shared" ref="K344" si="1077">M344</f>
        <v>0</v>
      </c>
      <c r="L344" s="695" t="e">
        <f t="shared" si="928"/>
        <v>#DIV/0!</v>
      </c>
      <c r="M344" s="187">
        <v>0</v>
      </c>
      <c r="N344" s="41"/>
      <c r="O344" s="22"/>
      <c r="P344" s="41"/>
      <c r="Q344" s="22"/>
      <c r="R344" s="41"/>
      <c r="S344" s="22"/>
      <c r="T344" s="41"/>
      <c r="U344" s="22"/>
      <c r="V344" s="89">
        <f t="shared" si="1066"/>
        <v>0</v>
      </c>
      <c r="W344" s="22"/>
      <c r="X344" s="22"/>
      <c r="Y344" s="22"/>
      <c r="Z344" s="22">
        <f t="shared" si="1067"/>
        <v>0</v>
      </c>
      <c r="AA344" s="22">
        <f t="shared" si="1070"/>
        <v>0</v>
      </c>
      <c r="AB344" s="22"/>
      <c r="AC344" s="22"/>
      <c r="AD344" s="41"/>
      <c r="AE344" s="907">
        <f t="shared" ref="AE344:AE354" si="1078">AG344</f>
        <v>0</v>
      </c>
      <c r="AF344" s="695" t="e">
        <f t="shared" si="931"/>
        <v>#DIV/0!</v>
      </c>
      <c r="AG344" s="187"/>
      <c r="AH344" s="695"/>
      <c r="AI344" s="22"/>
      <c r="AJ344" s="41"/>
      <c r="AK344" s="22"/>
      <c r="AL344" s="41"/>
      <c r="AM344" s="22"/>
      <c r="AN344" s="41"/>
      <c r="AO344" s="22"/>
      <c r="AP344" s="22"/>
      <c r="AQ344" s="41"/>
      <c r="AR344" s="187">
        <f t="shared" ref="AR344" si="1079">AT344</f>
        <v>0</v>
      </c>
      <c r="AS344" s="695" t="e">
        <f t="shared" si="934"/>
        <v>#DIV/0!</v>
      </c>
      <c r="AT344" s="187">
        <v>0</v>
      </c>
      <c r="AU344" s="695"/>
      <c r="AV344" s="22"/>
      <c r="AW344" s="41"/>
      <c r="AX344" s="187"/>
      <c r="AY344" s="41"/>
      <c r="AZ344" s="22"/>
      <c r="BA344" s="695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187"/>
      <c r="BW344" s="187"/>
      <c r="BX344" s="187"/>
      <c r="BY344" s="187"/>
      <c r="BZ344" s="187"/>
      <c r="CE344" s="695"/>
    </row>
    <row r="345" spans="2:83" s="40" customFormat="1" ht="168" hidden="1" customHeight="1" x14ac:dyDescent="0.25">
      <c r="B345" s="200" t="s">
        <v>36</v>
      </c>
      <c r="C345" s="108" t="s">
        <v>45</v>
      </c>
      <c r="D345" s="185">
        <f>G345</f>
        <v>0</v>
      </c>
      <c r="E345" s="185"/>
      <c r="F345" s="185"/>
      <c r="G345" s="185">
        <f>G346+G347</f>
        <v>0</v>
      </c>
      <c r="H345" s="186"/>
      <c r="I345" s="186"/>
      <c r="J345" s="185">
        <f>Q345-G345</f>
        <v>0</v>
      </c>
      <c r="K345" s="185">
        <f>M345+Q345+S345+U345</f>
        <v>0</v>
      </c>
      <c r="L345" s="695" t="e">
        <f t="shared" si="928"/>
        <v>#DIV/0!</v>
      </c>
      <c r="M345" s="185">
        <f>M346+M347</f>
        <v>0</v>
      </c>
      <c r="N345" s="98"/>
      <c r="O345" s="98"/>
      <c r="P345" s="98"/>
      <c r="Q345" s="98">
        <f>Q346+Q347</f>
        <v>0</v>
      </c>
      <c r="R345" s="98"/>
      <c r="S345" s="286"/>
      <c r="T345" s="286"/>
      <c r="U345" s="286"/>
      <c r="V345" s="114">
        <f t="shared" si="1066"/>
        <v>0</v>
      </c>
      <c r="W345" s="286"/>
      <c r="X345" s="286"/>
      <c r="Y345" s="286"/>
      <c r="Z345" s="98">
        <f t="shared" si="1067"/>
        <v>0</v>
      </c>
      <c r="AA345" s="98">
        <f t="shared" si="1070"/>
        <v>0</v>
      </c>
      <c r="AB345" s="286"/>
      <c r="AC345" s="286"/>
      <c r="AD345" s="286"/>
      <c r="AE345" s="904">
        <f>AG345+AK345+AM345+AO345</f>
        <v>0</v>
      </c>
      <c r="AF345" s="695" t="e">
        <f t="shared" si="931"/>
        <v>#DIV/0!</v>
      </c>
      <c r="AG345" s="185"/>
      <c r="AH345" s="695"/>
      <c r="AI345" s="98"/>
      <c r="AJ345" s="98"/>
      <c r="AK345" s="98"/>
      <c r="AL345" s="98"/>
      <c r="AM345" s="286"/>
      <c r="AN345" s="286"/>
      <c r="AO345" s="286"/>
      <c r="AP345" s="98"/>
      <c r="AQ345" s="98"/>
      <c r="AR345" s="185"/>
      <c r="AS345" s="695" t="e">
        <f t="shared" si="934"/>
        <v>#DIV/0!</v>
      </c>
      <c r="AT345" s="185"/>
      <c r="AU345" s="695"/>
      <c r="AV345" s="98"/>
      <c r="AW345" s="98"/>
      <c r="AX345" s="185"/>
      <c r="AY345" s="98"/>
      <c r="AZ345" s="286"/>
      <c r="BA345" s="695"/>
      <c r="BB345" s="286"/>
      <c r="BC345" s="286"/>
      <c r="BD345" s="286"/>
      <c r="BE345" s="98"/>
      <c r="BF345" s="98"/>
      <c r="BG345" s="98"/>
      <c r="BH345" s="286"/>
      <c r="BI345" s="286"/>
      <c r="BJ345" s="98"/>
      <c r="BK345" s="98"/>
      <c r="BL345" s="286"/>
      <c r="BM345" s="286"/>
      <c r="BN345" s="98"/>
      <c r="BO345" s="98"/>
      <c r="BP345" s="98"/>
      <c r="BQ345" s="98"/>
      <c r="BR345" s="286"/>
      <c r="BS345" s="286"/>
      <c r="BT345" s="98"/>
      <c r="BU345" s="98"/>
      <c r="BV345" s="98"/>
      <c r="BW345" s="98"/>
      <c r="BX345" s="98"/>
      <c r="BY345" s="286"/>
      <c r="BZ345" s="286"/>
      <c r="CE345" s="695"/>
    </row>
    <row r="346" spans="2:83" s="23" customFormat="1" ht="46.5" hidden="1" customHeight="1" x14ac:dyDescent="0.25">
      <c r="B346" s="201"/>
      <c r="C346" s="101" t="s">
        <v>32</v>
      </c>
      <c r="D346" s="185">
        <f>E346+G346+H346+I346</f>
        <v>0</v>
      </c>
      <c r="E346" s="167"/>
      <c r="F346" s="167"/>
      <c r="G346" s="167"/>
      <c r="H346" s="187"/>
      <c r="I346" s="187"/>
      <c r="J346" s="185">
        <f t="shared" ref="J346:J414" si="1080">Q346-G346</f>
        <v>0</v>
      </c>
      <c r="K346" s="185">
        <f>M346+Q346+S346+U346</f>
        <v>0</v>
      </c>
      <c r="L346" s="695" t="e">
        <f t="shared" si="928"/>
        <v>#DIV/0!</v>
      </c>
      <c r="M346" s="167">
        <v>0</v>
      </c>
      <c r="N346" s="114"/>
      <c r="O346" s="102"/>
      <c r="P346" s="114"/>
      <c r="Q346" s="102"/>
      <c r="R346" s="114"/>
      <c r="S346" s="22"/>
      <c r="T346" s="41"/>
      <c r="U346" s="22"/>
      <c r="V346" s="114">
        <f t="shared" si="1066"/>
        <v>0</v>
      </c>
      <c r="W346" s="22"/>
      <c r="X346" s="22"/>
      <c r="Y346" s="22"/>
      <c r="Z346" s="102">
        <f t="shared" si="1067"/>
        <v>0</v>
      </c>
      <c r="AA346" s="102">
        <f t="shared" si="1070"/>
        <v>0</v>
      </c>
      <c r="AB346" s="22"/>
      <c r="AC346" s="22"/>
      <c r="AD346" s="41"/>
      <c r="AE346" s="904">
        <f>AG346+AK346+AM346+AO346</f>
        <v>0</v>
      </c>
      <c r="AF346" s="695" t="e">
        <f t="shared" si="931"/>
        <v>#DIV/0!</v>
      </c>
      <c r="AG346" s="167"/>
      <c r="AH346" s="695"/>
      <c r="AI346" s="102"/>
      <c r="AJ346" s="114"/>
      <c r="AK346" s="102"/>
      <c r="AL346" s="114"/>
      <c r="AM346" s="22"/>
      <c r="AN346" s="41"/>
      <c r="AO346" s="22"/>
      <c r="AP346" s="102"/>
      <c r="AQ346" s="114"/>
      <c r="AR346" s="185"/>
      <c r="AS346" s="695" t="e">
        <f t="shared" si="934"/>
        <v>#DIV/0!</v>
      </c>
      <c r="AT346" s="167"/>
      <c r="AU346" s="695"/>
      <c r="AV346" s="102"/>
      <c r="AW346" s="114"/>
      <c r="AX346" s="167"/>
      <c r="AY346" s="114"/>
      <c r="AZ346" s="22"/>
      <c r="BA346" s="695"/>
      <c r="BB346" s="22"/>
      <c r="BC346" s="22"/>
      <c r="BD346" s="22"/>
      <c r="BE346" s="98"/>
      <c r="BF346" s="102"/>
      <c r="BG346" s="102"/>
      <c r="BH346" s="22"/>
      <c r="BI346" s="22"/>
      <c r="BJ346" s="102"/>
      <c r="BK346" s="102"/>
      <c r="BL346" s="22"/>
      <c r="BM346" s="22"/>
      <c r="BN346" s="102"/>
      <c r="BO346" s="102"/>
      <c r="BP346" s="102"/>
      <c r="BQ346" s="102"/>
      <c r="BR346" s="22"/>
      <c r="BS346" s="22"/>
      <c r="BT346" s="102"/>
      <c r="BU346" s="98"/>
      <c r="BV346" s="102"/>
      <c r="BW346" s="102"/>
      <c r="BX346" s="102"/>
      <c r="BY346" s="22"/>
      <c r="BZ346" s="22"/>
      <c r="CE346" s="695"/>
    </row>
    <row r="347" spans="2:83" s="42" customFormat="1" ht="46.5" hidden="1" customHeight="1" x14ac:dyDescent="0.25">
      <c r="B347" s="388"/>
      <c r="C347" s="97" t="s">
        <v>31</v>
      </c>
      <c r="D347" s="834">
        <f>G347</f>
        <v>0</v>
      </c>
      <c r="E347" s="834"/>
      <c r="F347" s="834"/>
      <c r="G347" s="834">
        <f>SUM(G348:G350)</f>
        <v>0</v>
      </c>
      <c r="H347" s="258"/>
      <c r="I347" s="258"/>
      <c r="J347" s="185">
        <f t="shared" si="1080"/>
        <v>0</v>
      </c>
      <c r="K347" s="834">
        <f>Q347</f>
        <v>0</v>
      </c>
      <c r="L347" s="695" t="e">
        <f t="shared" si="928"/>
        <v>#DIV/0!</v>
      </c>
      <c r="M347" s="952">
        <v>0</v>
      </c>
      <c r="N347" s="114"/>
      <c r="O347" s="114"/>
      <c r="P347" s="114"/>
      <c r="Q347" s="114">
        <f>SUM(Q348:Q350)</f>
        <v>0</v>
      </c>
      <c r="R347" s="114"/>
      <c r="S347" s="41"/>
      <c r="T347" s="41"/>
      <c r="U347" s="41"/>
      <c r="V347" s="114">
        <f t="shared" si="1066"/>
        <v>0</v>
      </c>
      <c r="W347" s="41"/>
      <c r="X347" s="41"/>
      <c r="Y347" s="41"/>
      <c r="Z347" s="114">
        <f t="shared" si="1067"/>
        <v>0</v>
      </c>
      <c r="AA347" s="114">
        <f t="shared" si="1070"/>
        <v>0</v>
      </c>
      <c r="AB347" s="41"/>
      <c r="AC347" s="41"/>
      <c r="AD347" s="41"/>
      <c r="AE347" s="909">
        <f t="shared" si="1078"/>
        <v>0</v>
      </c>
      <c r="AF347" s="695" t="e">
        <f t="shared" si="931"/>
        <v>#DIV/0!</v>
      </c>
      <c r="AG347" s="952"/>
      <c r="AH347" s="695"/>
      <c r="AI347" s="114"/>
      <c r="AJ347" s="114"/>
      <c r="AK347" s="114"/>
      <c r="AL347" s="114"/>
      <c r="AM347" s="41"/>
      <c r="AN347" s="41"/>
      <c r="AO347" s="41"/>
      <c r="AP347" s="114"/>
      <c r="AQ347" s="114"/>
      <c r="AR347" s="834"/>
      <c r="AS347" s="695" t="e">
        <f t="shared" si="934"/>
        <v>#DIV/0!</v>
      </c>
      <c r="AT347" s="952"/>
      <c r="AU347" s="695"/>
      <c r="AV347" s="114"/>
      <c r="AW347" s="114"/>
      <c r="AX347" s="952"/>
      <c r="AY347" s="114"/>
      <c r="AZ347" s="41"/>
      <c r="BA347" s="695"/>
      <c r="BB347" s="41"/>
      <c r="BC347" s="41"/>
      <c r="BD347" s="41"/>
      <c r="BE347" s="114"/>
      <c r="BF347" s="114"/>
      <c r="BG347" s="114"/>
      <c r="BH347" s="41"/>
      <c r="BI347" s="41"/>
      <c r="BJ347" s="114"/>
      <c r="BK347" s="114"/>
      <c r="BL347" s="41"/>
      <c r="BM347" s="41"/>
      <c r="BN347" s="114"/>
      <c r="BO347" s="114"/>
      <c r="BP347" s="114"/>
      <c r="BQ347" s="114"/>
      <c r="BR347" s="41"/>
      <c r="BS347" s="41"/>
      <c r="BT347" s="114"/>
      <c r="BU347" s="114"/>
      <c r="BV347" s="114"/>
      <c r="BW347" s="114"/>
      <c r="BX347" s="114"/>
      <c r="BY347" s="41"/>
      <c r="BZ347" s="41"/>
      <c r="CE347" s="695"/>
    </row>
    <row r="348" spans="2:83" s="37" customFormat="1" ht="30.75" hidden="1" customHeight="1" x14ac:dyDescent="0.25">
      <c r="B348" s="204"/>
      <c r="C348" s="110" t="s">
        <v>39</v>
      </c>
      <c r="D348" s="171">
        <f t="shared" si="1075"/>
        <v>0</v>
      </c>
      <c r="E348" s="171"/>
      <c r="F348" s="171"/>
      <c r="G348" s="171">
        <v>0</v>
      </c>
      <c r="H348" s="172"/>
      <c r="I348" s="172"/>
      <c r="J348" s="185">
        <f t="shared" si="1080"/>
        <v>0</v>
      </c>
      <c r="K348" s="171">
        <f>Q348</f>
        <v>0</v>
      </c>
      <c r="L348" s="695" t="e">
        <f t="shared" si="928"/>
        <v>#DIV/0!</v>
      </c>
      <c r="M348" s="171">
        <v>0</v>
      </c>
      <c r="N348" s="116"/>
      <c r="O348" s="116"/>
      <c r="P348" s="116"/>
      <c r="Q348" s="116"/>
      <c r="R348" s="116"/>
      <c r="S348" s="35"/>
      <c r="T348" s="35"/>
      <c r="U348" s="35"/>
      <c r="V348" s="114">
        <f t="shared" si="1066"/>
        <v>0</v>
      </c>
      <c r="W348" s="35"/>
      <c r="X348" s="35"/>
      <c r="Y348" s="35"/>
      <c r="Z348" s="116">
        <f t="shared" si="1067"/>
        <v>0</v>
      </c>
      <c r="AA348" s="116">
        <f t="shared" si="1070"/>
        <v>0</v>
      </c>
      <c r="AB348" s="35"/>
      <c r="AC348" s="35"/>
      <c r="AD348" s="35"/>
      <c r="AE348" s="905">
        <f t="shared" si="1078"/>
        <v>0</v>
      </c>
      <c r="AF348" s="695" t="e">
        <f t="shared" si="931"/>
        <v>#DIV/0!</v>
      </c>
      <c r="AG348" s="171"/>
      <c r="AH348" s="695"/>
      <c r="AI348" s="116"/>
      <c r="AJ348" s="116"/>
      <c r="AK348" s="116"/>
      <c r="AL348" s="116"/>
      <c r="AM348" s="35"/>
      <c r="AN348" s="35"/>
      <c r="AO348" s="35"/>
      <c r="AP348" s="116"/>
      <c r="AQ348" s="116"/>
      <c r="AR348" s="171"/>
      <c r="AS348" s="695" t="e">
        <f t="shared" si="934"/>
        <v>#DIV/0!</v>
      </c>
      <c r="AT348" s="171"/>
      <c r="AU348" s="695"/>
      <c r="AV348" s="116"/>
      <c r="AW348" s="116"/>
      <c r="AX348" s="171"/>
      <c r="AY348" s="116"/>
      <c r="AZ348" s="35"/>
      <c r="BA348" s="695"/>
      <c r="BB348" s="35"/>
      <c r="BC348" s="35"/>
      <c r="BD348" s="35"/>
      <c r="BE348" s="116"/>
      <c r="BF348" s="116"/>
      <c r="BG348" s="116"/>
      <c r="BH348" s="35"/>
      <c r="BI348" s="35"/>
      <c r="BJ348" s="116"/>
      <c r="BK348" s="116"/>
      <c r="BL348" s="35"/>
      <c r="BM348" s="35"/>
      <c r="BN348" s="116"/>
      <c r="BO348" s="116"/>
      <c r="BP348" s="116"/>
      <c r="BQ348" s="116"/>
      <c r="BR348" s="35"/>
      <c r="BS348" s="35"/>
      <c r="BT348" s="116"/>
      <c r="BU348" s="116"/>
      <c r="BV348" s="116"/>
      <c r="BW348" s="116"/>
      <c r="BX348" s="116"/>
      <c r="BY348" s="35"/>
      <c r="BZ348" s="35"/>
      <c r="CE348" s="695"/>
    </row>
    <row r="349" spans="2:83" s="37" customFormat="1" ht="62.25" hidden="1" customHeight="1" x14ac:dyDescent="0.25">
      <c r="B349" s="204"/>
      <c r="C349" s="110" t="s">
        <v>43</v>
      </c>
      <c r="D349" s="171">
        <f>G349</f>
        <v>0</v>
      </c>
      <c r="E349" s="171"/>
      <c r="F349" s="171"/>
      <c r="G349" s="171"/>
      <c r="H349" s="172"/>
      <c r="I349" s="172"/>
      <c r="J349" s="185">
        <f t="shared" si="1080"/>
        <v>0</v>
      </c>
      <c r="K349" s="171">
        <f>Q349</f>
        <v>0</v>
      </c>
      <c r="L349" s="695" t="e">
        <f t="shared" si="928"/>
        <v>#DIV/0!</v>
      </c>
      <c r="M349" s="171">
        <v>0</v>
      </c>
      <c r="N349" s="116"/>
      <c r="O349" s="116"/>
      <c r="P349" s="116"/>
      <c r="Q349" s="116"/>
      <c r="R349" s="116"/>
      <c r="S349" s="35"/>
      <c r="T349" s="35"/>
      <c r="U349" s="35"/>
      <c r="V349" s="114">
        <f t="shared" si="1066"/>
        <v>0</v>
      </c>
      <c r="W349" s="35"/>
      <c r="X349" s="35"/>
      <c r="Y349" s="35"/>
      <c r="Z349" s="116">
        <f t="shared" si="1067"/>
        <v>0</v>
      </c>
      <c r="AA349" s="116">
        <f t="shared" si="1070"/>
        <v>0</v>
      </c>
      <c r="AB349" s="35"/>
      <c r="AC349" s="35"/>
      <c r="AD349" s="35"/>
      <c r="AE349" s="905">
        <f t="shared" si="1078"/>
        <v>0</v>
      </c>
      <c r="AF349" s="695" t="e">
        <f t="shared" si="931"/>
        <v>#DIV/0!</v>
      </c>
      <c r="AG349" s="171"/>
      <c r="AH349" s="695"/>
      <c r="AI349" s="116"/>
      <c r="AJ349" s="116"/>
      <c r="AK349" s="116"/>
      <c r="AL349" s="116"/>
      <c r="AM349" s="35"/>
      <c r="AN349" s="35"/>
      <c r="AO349" s="35"/>
      <c r="AP349" s="116"/>
      <c r="AQ349" s="116"/>
      <c r="AR349" s="171"/>
      <c r="AS349" s="695" t="e">
        <f t="shared" si="934"/>
        <v>#DIV/0!</v>
      </c>
      <c r="AT349" s="171"/>
      <c r="AU349" s="695"/>
      <c r="AV349" s="116"/>
      <c r="AW349" s="116"/>
      <c r="AX349" s="171"/>
      <c r="AY349" s="116"/>
      <c r="AZ349" s="35"/>
      <c r="BA349" s="695"/>
      <c r="BB349" s="35"/>
      <c r="BC349" s="35"/>
      <c r="BD349" s="35"/>
      <c r="BE349" s="116"/>
      <c r="BF349" s="116"/>
      <c r="BG349" s="116"/>
      <c r="BH349" s="35"/>
      <c r="BI349" s="35"/>
      <c r="BJ349" s="116"/>
      <c r="BK349" s="116"/>
      <c r="BL349" s="35"/>
      <c r="BM349" s="35"/>
      <c r="BN349" s="116"/>
      <c r="BO349" s="116"/>
      <c r="BP349" s="116"/>
      <c r="BQ349" s="116"/>
      <c r="BR349" s="35"/>
      <c r="BS349" s="35"/>
      <c r="BT349" s="116"/>
      <c r="BU349" s="116"/>
      <c r="BV349" s="116"/>
      <c r="BW349" s="116"/>
      <c r="BX349" s="116"/>
      <c r="BY349" s="35"/>
      <c r="BZ349" s="35"/>
      <c r="CE349" s="695"/>
    </row>
    <row r="350" spans="2:83" s="37" customFormat="1" ht="27.75" hidden="1" customHeight="1" x14ac:dyDescent="0.25">
      <c r="B350" s="204"/>
      <c r="C350" s="110" t="s">
        <v>40</v>
      </c>
      <c r="D350" s="171">
        <f>G350</f>
        <v>0</v>
      </c>
      <c r="E350" s="171"/>
      <c r="F350" s="171"/>
      <c r="G350" s="171"/>
      <c r="H350" s="172"/>
      <c r="I350" s="172"/>
      <c r="J350" s="185">
        <f t="shared" si="1080"/>
        <v>0</v>
      </c>
      <c r="K350" s="171">
        <f>Q350</f>
        <v>0</v>
      </c>
      <c r="L350" s="695" t="e">
        <f t="shared" si="928"/>
        <v>#DIV/0!</v>
      </c>
      <c r="M350" s="171">
        <v>0</v>
      </c>
      <c r="N350" s="116"/>
      <c r="O350" s="116"/>
      <c r="P350" s="116"/>
      <c r="Q350" s="116"/>
      <c r="R350" s="116"/>
      <c r="S350" s="35"/>
      <c r="T350" s="35"/>
      <c r="U350" s="35"/>
      <c r="V350" s="114">
        <f t="shared" si="1066"/>
        <v>0</v>
      </c>
      <c r="W350" s="35"/>
      <c r="X350" s="35"/>
      <c r="Y350" s="35"/>
      <c r="Z350" s="116">
        <f t="shared" si="1067"/>
        <v>0</v>
      </c>
      <c r="AA350" s="116">
        <f t="shared" si="1070"/>
        <v>0</v>
      </c>
      <c r="AB350" s="35"/>
      <c r="AC350" s="35"/>
      <c r="AD350" s="35"/>
      <c r="AE350" s="905">
        <f t="shared" si="1078"/>
        <v>0</v>
      </c>
      <c r="AF350" s="695" t="e">
        <f t="shared" si="931"/>
        <v>#DIV/0!</v>
      </c>
      <c r="AG350" s="171"/>
      <c r="AH350" s="695"/>
      <c r="AI350" s="116"/>
      <c r="AJ350" s="116"/>
      <c r="AK350" s="116"/>
      <c r="AL350" s="116"/>
      <c r="AM350" s="35"/>
      <c r="AN350" s="35"/>
      <c r="AO350" s="35"/>
      <c r="AP350" s="116">
        <f t="shared" ref="AP350:AP387" si="1081">AR350+AT350+AX350</f>
        <v>0</v>
      </c>
      <c r="AQ350" s="116"/>
      <c r="AR350" s="171">
        <f t="shared" ref="AR350" si="1082">AT350</f>
        <v>0</v>
      </c>
      <c r="AS350" s="695" t="e">
        <f t="shared" si="934"/>
        <v>#DIV/0!</v>
      </c>
      <c r="AT350" s="171"/>
      <c r="AU350" s="695"/>
      <c r="AV350" s="116"/>
      <c r="AW350" s="116"/>
      <c r="AX350" s="171"/>
      <c r="AY350" s="116"/>
      <c r="AZ350" s="35"/>
      <c r="BA350" s="695"/>
      <c r="BB350" s="35"/>
      <c r="BC350" s="35"/>
      <c r="BD350" s="35"/>
      <c r="BE350" s="116"/>
      <c r="BF350" s="116"/>
      <c r="BG350" s="116"/>
      <c r="BH350" s="35"/>
      <c r="BI350" s="35"/>
      <c r="BJ350" s="116"/>
      <c r="BK350" s="116"/>
      <c r="BL350" s="35"/>
      <c r="BM350" s="35"/>
      <c r="BN350" s="116"/>
      <c r="BO350" s="116"/>
      <c r="BP350" s="116"/>
      <c r="BQ350" s="116"/>
      <c r="BR350" s="35"/>
      <c r="BS350" s="35"/>
      <c r="BT350" s="116"/>
      <c r="BU350" s="116"/>
      <c r="BV350" s="116"/>
      <c r="BW350" s="116"/>
      <c r="BX350" s="116"/>
      <c r="BY350" s="35"/>
      <c r="BZ350" s="35"/>
      <c r="CE350" s="695"/>
    </row>
    <row r="351" spans="2:83" s="40" customFormat="1" ht="113.25" hidden="1" customHeight="1" x14ac:dyDescent="0.25">
      <c r="B351" s="200" t="s">
        <v>8</v>
      </c>
      <c r="C351" s="97" t="s">
        <v>46</v>
      </c>
      <c r="D351" s="185">
        <f>E351+G351+H351+I351</f>
        <v>0</v>
      </c>
      <c r="E351" s="185"/>
      <c r="F351" s="185"/>
      <c r="G351" s="185">
        <f>G353+G354</f>
        <v>0</v>
      </c>
      <c r="H351" s="186"/>
      <c r="I351" s="186"/>
      <c r="J351" s="185">
        <f t="shared" si="1080"/>
        <v>0</v>
      </c>
      <c r="K351" s="185">
        <f>M351+Q351+S351+U351</f>
        <v>0</v>
      </c>
      <c r="L351" s="695" t="e">
        <f t="shared" si="928"/>
        <v>#DIV/0!</v>
      </c>
      <c r="M351" s="185">
        <f>M353+M354</f>
        <v>0</v>
      </c>
      <c r="N351" s="98"/>
      <c r="O351" s="98"/>
      <c r="P351" s="98"/>
      <c r="Q351" s="98">
        <f>Q353+Q354</f>
        <v>0</v>
      </c>
      <c r="R351" s="98"/>
      <c r="S351" s="286"/>
      <c r="T351" s="286"/>
      <c r="U351" s="286"/>
      <c r="V351" s="114">
        <f t="shared" si="1066"/>
        <v>0</v>
      </c>
      <c r="W351" s="286"/>
      <c r="X351" s="286"/>
      <c r="Y351" s="286"/>
      <c r="Z351" s="98">
        <f t="shared" si="1067"/>
        <v>0</v>
      </c>
      <c r="AA351" s="98">
        <f t="shared" si="1070"/>
        <v>0</v>
      </c>
      <c r="AB351" s="286"/>
      <c r="AC351" s="286"/>
      <c r="AD351" s="286"/>
      <c r="AE351" s="904">
        <f>AG351+AK351+AM351+AO351</f>
        <v>0</v>
      </c>
      <c r="AF351" s="695" t="e">
        <f t="shared" si="931"/>
        <v>#DIV/0!</v>
      </c>
      <c r="AG351" s="185"/>
      <c r="AH351" s="695"/>
      <c r="AI351" s="98"/>
      <c r="AJ351" s="98"/>
      <c r="AK351" s="98"/>
      <c r="AL351" s="98"/>
      <c r="AM351" s="286"/>
      <c r="AN351" s="286"/>
      <c r="AO351" s="286"/>
      <c r="AP351" s="98">
        <f t="shared" si="1081"/>
        <v>0</v>
      </c>
      <c r="AQ351" s="98"/>
      <c r="AR351" s="185">
        <f>AT351+AX351+AZ351+BB351</f>
        <v>0</v>
      </c>
      <c r="AS351" s="695" t="e">
        <f t="shared" si="934"/>
        <v>#DIV/0!</v>
      </c>
      <c r="AT351" s="185">
        <f>AT353+AT354</f>
        <v>0</v>
      </c>
      <c r="AU351" s="695"/>
      <c r="AV351" s="98"/>
      <c r="AW351" s="98"/>
      <c r="AX351" s="185"/>
      <c r="AY351" s="98"/>
      <c r="AZ351" s="286"/>
      <c r="BA351" s="695"/>
      <c r="BB351" s="286"/>
      <c r="BC351" s="286"/>
      <c r="BD351" s="286"/>
      <c r="BE351" s="98"/>
      <c r="BF351" s="98"/>
      <c r="BG351" s="98"/>
      <c r="BH351" s="286"/>
      <c r="BI351" s="286"/>
      <c r="BJ351" s="98"/>
      <c r="BK351" s="98"/>
      <c r="BL351" s="286"/>
      <c r="BM351" s="286"/>
      <c r="BN351" s="98"/>
      <c r="BO351" s="98"/>
      <c r="BP351" s="98"/>
      <c r="BQ351" s="98"/>
      <c r="BR351" s="286"/>
      <c r="BS351" s="286"/>
      <c r="BT351" s="98"/>
      <c r="BU351" s="98"/>
      <c r="BV351" s="98"/>
      <c r="BW351" s="98"/>
      <c r="BX351" s="98"/>
      <c r="BY351" s="286"/>
      <c r="BZ351" s="286"/>
      <c r="CE351" s="695"/>
    </row>
    <row r="352" spans="2:83" s="42" customFormat="1" ht="46.5" hidden="1" customHeight="1" x14ac:dyDescent="0.25">
      <c r="B352" s="388"/>
      <c r="C352" s="97" t="s">
        <v>31</v>
      </c>
      <c r="D352" s="185">
        <v>0</v>
      </c>
      <c r="E352" s="834"/>
      <c r="F352" s="834"/>
      <c r="G352" s="834">
        <f>SUM(G353:G355)</f>
        <v>0</v>
      </c>
      <c r="H352" s="258"/>
      <c r="I352" s="258"/>
      <c r="J352" s="185">
        <f t="shared" si="1080"/>
        <v>0</v>
      </c>
      <c r="K352" s="185"/>
      <c r="L352" s="695" t="e">
        <f t="shared" si="928"/>
        <v>#DIV/0!</v>
      </c>
      <c r="M352" s="952"/>
      <c r="N352" s="114"/>
      <c r="O352" s="114"/>
      <c r="P352" s="114"/>
      <c r="Q352" s="114">
        <f>SUM(Q353:Q355)</f>
        <v>0</v>
      </c>
      <c r="R352" s="114"/>
      <c r="S352" s="41"/>
      <c r="T352" s="41"/>
      <c r="U352" s="41"/>
      <c r="V352" s="114">
        <f t="shared" si="1066"/>
        <v>0</v>
      </c>
      <c r="W352" s="41"/>
      <c r="X352" s="41"/>
      <c r="Y352" s="41"/>
      <c r="Z352" s="114">
        <f t="shared" si="1067"/>
        <v>0</v>
      </c>
      <c r="AA352" s="114">
        <f t="shared" si="1070"/>
        <v>0</v>
      </c>
      <c r="AB352" s="41"/>
      <c r="AC352" s="41"/>
      <c r="AD352" s="41"/>
      <c r="AE352" s="904">
        <f>AG352+AK352+AM352+AO352</f>
        <v>0</v>
      </c>
      <c r="AF352" s="695" t="e">
        <f t="shared" si="931"/>
        <v>#DIV/0!</v>
      </c>
      <c r="AG352" s="952"/>
      <c r="AH352" s="695"/>
      <c r="AI352" s="114"/>
      <c r="AJ352" s="114"/>
      <c r="AK352" s="114"/>
      <c r="AL352" s="114"/>
      <c r="AM352" s="41"/>
      <c r="AN352" s="41"/>
      <c r="AO352" s="41"/>
      <c r="AP352" s="114" t="e">
        <f t="shared" si="1081"/>
        <v>#REF!</v>
      </c>
      <c r="AQ352" s="114"/>
      <c r="AR352" s="185" t="e">
        <f>AT352+AX352+AZ352+BB352</f>
        <v>#REF!</v>
      </c>
      <c r="AS352" s="695" t="e">
        <f t="shared" si="934"/>
        <v>#REF!</v>
      </c>
      <c r="AT352" s="952" t="e">
        <f>SUM(AT353:AT355)</f>
        <v>#REF!</v>
      </c>
      <c r="AU352" s="695"/>
      <c r="AV352" s="114"/>
      <c r="AW352" s="114"/>
      <c r="AX352" s="952"/>
      <c r="AY352" s="114"/>
      <c r="AZ352" s="41"/>
      <c r="BA352" s="695"/>
      <c r="BB352" s="41"/>
      <c r="BC352" s="41"/>
      <c r="BD352" s="41"/>
      <c r="BE352" s="98"/>
      <c r="BF352" s="114"/>
      <c r="BG352" s="114"/>
      <c r="BH352" s="41"/>
      <c r="BI352" s="41"/>
      <c r="BJ352" s="114"/>
      <c r="BK352" s="114"/>
      <c r="BL352" s="41"/>
      <c r="BM352" s="41"/>
      <c r="BN352" s="114"/>
      <c r="BO352" s="114"/>
      <c r="BP352" s="114"/>
      <c r="BQ352" s="114"/>
      <c r="BR352" s="41"/>
      <c r="BS352" s="41"/>
      <c r="BT352" s="114"/>
      <c r="BU352" s="98"/>
      <c r="BV352" s="114"/>
      <c r="BW352" s="114"/>
      <c r="BX352" s="114"/>
      <c r="BY352" s="41"/>
      <c r="BZ352" s="41"/>
      <c r="CE352" s="695"/>
    </row>
    <row r="353" spans="2:83" s="37" customFormat="1" ht="30" hidden="1" customHeight="1" x14ac:dyDescent="0.25">
      <c r="B353" s="206"/>
      <c r="C353" s="110" t="s">
        <v>39</v>
      </c>
      <c r="D353" s="171">
        <f t="shared" si="1075"/>
        <v>0</v>
      </c>
      <c r="E353" s="171"/>
      <c r="F353" s="171"/>
      <c r="G353" s="171">
        <v>0</v>
      </c>
      <c r="H353" s="172"/>
      <c r="I353" s="172"/>
      <c r="J353" s="185">
        <f t="shared" si="1080"/>
        <v>0</v>
      </c>
      <c r="K353" s="171">
        <f t="shared" ref="K353:K354" si="1083">M353</f>
        <v>0</v>
      </c>
      <c r="L353" s="695" t="e">
        <f t="shared" si="928"/>
        <v>#DIV/0!</v>
      </c>
      <c r="M353" s="171">
        <v>0</v>
      </c>
      <c r="N353" s="116"/>
      <c r="O353" s="116"/>
      <c r="P353" s="116"/>
      <c r="Q353" s="116">
        <v>0</v>
      </c>
      <c r="R353" s="116"/>
      <c r="S353" s="35"/>
      <c r="T353" s="35"/>
      <c r="U353" s="35"/>
      <c r="V353" s="114">
        <f t="shared" si="1066"/>
        <v>0</v>
      </c>
      <c r="W353" s="35"/>
      <c r="X353" s="35"/>
      <c r="Y353" s="35"/>
      <c r="Z353" s="116">
        <f t="shared" si="1067"/>
        <v>0</v>
      </c>
      <c r="AA353" s="116">
        <f t="shared" si="1070"/>
        <v>0</v>
      </c>
      <c r="AB353" s="35"/>
      <c r="AC353" s="35"/>
      <c r="AD353" s="35"/>
      <c r="AE353" s="905">
        <f t="shared" si="1078"/>
        <v>0</v>
      </c>
      <c r="AF353" s="695" t="e">
        <f t="shared" si="931"/>
        <v>#DIV/0!</v>
      </c>
      <c r="AG353" s="171"/>
      <c r="AH353" s="695"/>
      <c r="AI353" s="116"/>
      <c r="AJ353" s="116"/>
      <c r="AK353" s="116"/>
      <c r="AL353" s="116"/>
      <c r="AM353" s="35"/>
      <c r="AN353" s="35"/>
      <c r="AO353" s="35"/>
      <c r="AP353" s="116">
        <f t="shared" si="1081"/>
        <v>0</v>
      </c>
      <c r="AQ353" s="116"/>
      <c r="AR353" s="171">
        <f t="shared" ref="AR353:AR354" si="1084">AT353</f>
        <v>0</v>
      </c>
      <c r="AS353" s="695" t="e">
        <f t="shared" si="934"/>
        <v>#DIV/0!</v>
      </c>
      <c r="AT353" s="171">
        <v>0</v>
      </c>
      <c r="AU353" s="695"/>
      <c r="AV353" s="116"/>
      <c r="AW353" s="116"/>
      <c r="AX353" s="171"/>
      <c r="AY353" s="116"/>
      <c r="AZ353" s="35"/>
      <c r="BA353" s="695"/>
      <c r="BB353" s="35"/>
      <c r="BC353" s="35"/>
      <c r="BD353" s="35"/>
      <c r="BE353" s="116"/>
      <c r="BF353" s="116"/>
      <c r="BG353" s="116"/>
      <c r="BH353" s="35"/>
      <c r="BI353" s="35"/>
      <c r="BJ353" s="116"/>
      <c r="BK353" s="116"/>
      <c r="BL353" s="35"/>
      <c r="BM353" s="35"/>
      <c r="BN353" s="116"/>
      <c r="BO353" s="116"/>
      <c r="BP353" s="116"/>
      <c r="BQ353" s="116"/>
      <c r="BR353" s="35"/>
      <c r="BS353" s="35"/>
      <c r="BT353" s="116"/>
      <c r="BU353" s="116"/>
      <c r="BV353" s="116"/>
      <c r="BW353" s="116"/>
      <c r="BX353" s="116"/>
      <c r="BY353" s="35"/>
      <c r="BZ353" s="35"/>
      <c r="CE353" s="695"/>
    </row>
    <row r="354" spans="2:83" s="37" customFormat="1" ht="31.5" hidden="1" customHeight="1" x14ac:dyDescent="0.25">
      <c r="B354" s="204"/>
      <c r="C354" s="110" t="s">
        <v>47</v>
      </c>
      <c r="D354" s="171">
        <f t="shared" si="1075"/>
        <v>0</v>
      </c>
      <c r="E354" s="171"/>
      <c r="F354" s="171"/>
      <c r="G354" s="171">
        <v>0</v>
      </c>
      <c r="H354" s="172"/>
      <c r="I354" s="172"/>
      <c r="J354" s="185">
        <f t="shared" si="1080"/>
        <v>0</v>
      </c>
      <c r="K354" s="171">
        <f t="shared" si="1083"/>
        <v>0</v>
      </c>
      <c r="L354" s="695" t="e">
        <f t="shared" si="928"/>
        <v>#DIV/0!</v>
      </c>
      <c r="M354" s="171">
        <v>0</v>
      </c>
      <c r="N354" s="116"/>
      <c r="O354" s="116"/>
      <c r="P354" s="116"/>
      <c r="Q354" s="116">
        <v>0</v>
      </c>
      <c r="R354" s="116"/>
      <c r="S354" s="35"/>
      <c r="T354" s="35"/>
      <c r="U354" s="35"/>
      <c r="V354" s="114">
        <f t="shared" si="1066"/>
        <v>0</v>
      </c>
      <c r="W354" s="35"/>
      <c r="X354" s="35"/>
      <c r="Y354" s="35"/>
      <c r="Z354" s="116">
        <f t="shared" si="1067"/>
        <v>0</v>
      </c>
      <c r="AA354" s="116">
        <f t="shared" si="1070"/>
        <v>0</v>
      </c>
      <c r="AB354" s="35"/>
      <c r="AC354" s="35"/>
      <c r="AD354" s="35"/>
      <c r="AE354" s="905">
        <f t="shared" si="1078"/>
        <v>0</v>
      </c>
      <c r="AF354" s="695" t="e">
        <f t="shared" si="931"/>
        <v>#DIV/0!</v>
      </c>
      <c r="AG354" s="171"/>
      <c r="AH354" s="695"/>
      <c r="AI354" s="116"/>
      <c r="AJ354" s="116"/>
      <c r="AK354" s="116"/>
      <c r="AL354" s="116"/>
      <c r="AM354" s="35"/>
      <c r="AN354" s="35"/>
      <c r="AO354" s="35"/>
      <c r="AP354" s="116">
        <f t="shared" si="1081"/>
        <v>0</v>
      </c>
      <c r="AQ354" s="116"/>
      <c r="AR354" s="171">
        <f t="shared" si="1084"/>
        <v>0</v>
      </c>
      <c r="AS354" s="695" t="e">
        <f t="shared" si="934"/>
        <v>#DIV/0!</v>
      </c>
      <c r="AT354" s="171"/>
      <c r="AU354" s="695"/>
      <c r="AV354" s="116"/>
      <c r="AW354" s="116"/>
      <c r="AX354" s="171"/>
      <c r="AY354" s="116"/>
      <c r="AZ354" s="35"/>
      <c r="BA354" s="695"/>
      <c r="BB354" s="35"/>
      <c r="BC354" s="35"/>
      <c r="BD354" s="35"/>
      <c r="BE354" s="116"/>
      <c r="BF354" s="116"/>
      <c r="BG354" s="116"/>
      <c r="BH354" s="35"/>
      <c r="BI354" s="35"/>
      <c r="BJ354" s="116"/>
      <c r="BK354" s="116"/>
      <c r="BL354" s="35"/>
      <c r="BM354" s="35"/>
      <c r="BN354" s="116"/>
      <c r="BO354" s="116"/>
      <c r="BP354" s="116"/>
      <c r="BQ354" s="116"/>
      <c r="BR354" s="35"/>
      <c r="BS354" s="35"/>
      <c r="BT354" s="116"/>
      <c r="BU354" s="116"/>
      <c r="BV354" s="116"/>
      <c r="BW354" s="116"/>
      <c r="BX354" s="116"/>
      <c r="BY354" s="35"/>
      <c r="BZ354" s="35"/>
      <c r="CE354" s="695"/>
    </row>
    <row r="355" spans="2:83" s="44" customFormat="1" ht="85.5" hidden="1" customHeight="1" x14ac:dyDescent="0.25">
      <c r="B355" s="388" t="s">
        <v>48</v>
      </c>
      <c r="C355" s="97" t="s">
        <v>49</v>
      </c>
      <c r="D355" s="875"/>
      <c r="E355" s="171"/>
      <c r="F355" s="171"/>
      <c r="G355" s="171"/>
      <c r="H355" s="875"/>
      <c r="I355" s="875"/>
      <c r="J355" s="185">
        <f t="shared" si="1080"/>
        <v>0</v>
      </c>
      <c r="K355" s="258"/>
      <c r="L355" s="695" t="e">
        <f t="shared" si="928"/>
        <v>#DIV/0!</v>
      </c>
      <c r="M355" s="171"/>
      <c r="N355" s="116"/>
      <c r="O355" s="116"/>
      <c r="P355" s="116"/>
      <c r="Q355" s="116"/>
      <c r="R355" s="116"/>
      <c r="S355" s="300"/>
      <c r="T355" s="41"/>
      <c r="U355" s="300"/>
      <c r="V355" s="114">
        <f t="shared" si="1066"/>
        <v>0</v>
      </c>
      <c r="W355" s="300"/>
      <c r="X355" s="300"/>
      <c r="Y355" s="300"/>
      <c r="Z355" s="300">
        <f t="shared" si="1067"/>
        <v>0</v>
      </c>
      <c r="AA355" s="116">
        <f t="shared" si="1070"/>
        <v>0</v>
      </c>
      <c r="AB355" s="300"/>
      <c r="AC355" s="300"/>
      <c r="AD355" s="41"/>
      <c r="AE355" s="910"/>
      <c r="AF355" s="695" t="e">
        <f t="shared" si="931"/>
        <v>#DIV/0!</v>
      </c>
      <c r="AG355" s="171"/>
      <c r="AH355" s="695"/>
      <c r="AI355" s="116"/>
      <c r="AJ355" s="116"/>
      <c r="AK355" s="116"/>
      <c r="AL355" s="116"/>
      <c r="AM355" s="300"/>
      <c r="AN355" s="41"/>
      <c r="AO355" s="300"/>
      <c r="AP355" s="300" t="e">
        <f t="shared" si="1081"/>
        <v>#REF!</v>
      </c>
      <c r="AQ355" s="41"/>
      <c r="AR355" s="875"/>
      <c r="AS355" s="695" t="e">
        <f t="shared" si="934"/>
        <v>#DIV/0!</v>
      </c>
      <c r="AT355" s="171" t="e">
        <f>#REF!</f>
        <v>#REF!</v>
      </c>
      <c r="AU355" s="695"/>
      <c r="AV355" s="116"/>
      <c r="AW355" s="116"/>
      <c r="AX355" s="171"/>
      <c r="AY355" s="116"/>
      <c r="AZ355" s="300"/>
      <c r="BA355" s="695"/>
      <c r="BB355" s="300"/>
      <c r="BC355" s="300"/>
      <c r="BD355" s="300"/>
      <c r="BE355" s="300"/>
      <c r="BF355" s="116"/>
      <c r="BG355" s="116"/>
      <c r="BH355" s="300"/>
      <c r="BI355" s="300"/>
      <c r="BJ355" s="300"/>
      <c r="BK355" s="116"/>
      <c r="BL355" s="300"/>
      <c r="BM355" s="300"/>
      <c r="BN355" s="300"/>
      <c r="BO355" s="116"/>
      <c r="BP355" s="116"/>
      <c r="BQ355" s="116"/>
      <c r="BR355" s="300"/>
      <c r="BS355" s="300"/>
      <c r="BT355" s="300"/>
      <c r="BU355" s="300"/>
      <c r="BV355" s="116"/>
      <c r="BW355" s="116"/>
      <c r="BX355" s="116"/>
      <c r="BY355" s="300"/>
      <c r="BZ355" s="300"/>
      <c r="CE355" s="695"/>
    </row>
    <row r="356" spans="2:83" s="37" customFormat="1" ht="15" hidden="1" customHeight="1" x14ac:dyDescent="0.25">
      <c r="B356" s="204"/>
      <c r="C356" s="110" t="s">
        <v>39</v>
      </c>
      <c r="D356" s="172"/>
      <c r="E356" s="171"/>
      <c r="F356" s="171"/>
      <c r="G356" s="171"/>
      <c r="H356" s="172"/>
      <c r="I356" s="172"/>
      <c r="J356" s="185">
        <f t="shared" si="1080"/>
        <v>0</v>
      </c>
      <c r="K356" s="172"/>
      <c r="L356" s="695" t="e">
        <f t="shared" si="928"/>
        <v>#DIV/0!</v>
      </c>
      <c r="M356" s="171"/>
      <c r="N356" s="116"/>
      <c r="O356" s="116"/>
      <c r="P356" s="116"/>
      <c r="Q356" s="116"/>
      <c r="R356" s="116"/>
      <c r="S356" s="35"/>
      <c r="T356" s="35"/>
      <c r="U356" s="35"/>
      <c r="V356" s="114">
        <f t="shared" si="1066"/>
        <v>0</v>
      </c>
      <c r="W356" s="35"/>
      <c r="X356" s="35"/>
      <c r="Y356" s="35"/>
      <c r="Z356" s="35">
        <f t="shared" si="1067"/>
        <v>0</v>
      </c>
      <c r="AA356" s="116">
        <f t="shared" si="1070"/>
        <v>0</v>
      </c>
      <c r="AB356" s="35"/>
      <c r="AC356" s="35"/>
      <c r="AD356" s="35"/>
      <c r="AE356" s="906"/>
      <c r="AF356" s="695" t="e">
        <f t="shared" si="931"/>
        <v>#DIV/0!</v>
      </c>
      <c r="AG356" s="171"/>
      <c r="AH356" s="695"/>
      <c r="AI356" s="116"/>
      <c r="AJ356" s="116"/>
      <c r="AK356" s="116"/>
      <c r="AL356" s="116"/>
      <c r="AM356" s="35"/>
      <c r="AN356" s="35"/>
      <c r="AO356" s="35"/>
      <c r="AP356" s="35" t="e">
        <f t="shared" si="1081"/>
        <v>#REF!</v>
      </c>
      <c r="AQ356" s="35"/>
      <c r="AR356" s="172"/>
      <c r="AS356" s="695" t="e">
        <f t="shared" si="934"/>
        <v>#DIV/0!</v>
      </c>
      <c r="AT356" s="171" t="e">
        <f>#REF!</f>
        <v>#REF!</v>
      </c>
      <c r="AU356" s="695"/>
      <c r="AV356" s="116"/>
      <c r="AW356" s="116"/>
      <c r="AX356" s="171"/>
      <c r="AY356" s="116"/>
      <c r="AZ356" s="35"/>
      <c r="BA356" s="695"/>
      <c r="BB356" s="35"/>
      <c r="BC356" s="35"/>
      <c r="BD356" s="35"/>
      <c r="BE356" s="35"/>
      <c r="BF356" s="116"/>
      <c r="BG356" s="116"/>
      <c r="BH356" s="35"/>
      <c r="BI356" s="35"/>
      <c r="BJ356" s="35"/>
      <c r="BK356" s="116"/>
      <c r="BL356" s="35"/>
      <c r="BM356" s="35"/>
      <c r="BN356" s="35"/>
      <c r="BO356" s="116"/>
      <c r="BP356" s="116"/>
      <c r="BQ356" s="116"/>
      <c r="BR356" s="35"/>
      <c r="BS356" s="35"/>
      <c r="BT356" s="35"/>
      <c r="BU356" s="35"/>
      <c r="BV356" s="116"/>
      <c r="BW356" s="116"/>
      <c r="BX356" s="116"/>
      <c r="BY356" s="35"/>
      <c r="BZ356" s="35"/>
      <c r="CE356" s="695"/>
    </row>
    <row r="357" spans="2:83" s="37" customFormat="1" ht="15" hidden="1" customHeight="1" x14ac:dyDescent="0.25">
      <c r="B357" s="204"/>
      <c r="C357" s="110" t="s">
        <v>47</v>
      </c>
      <c r="D357" s="172"/>
      <c r="E357" s="171"/>
      <c r="F357" s="171"/>
      <c r="G357" s="171"/>
      <c r="H357" s="172"/>
      <c r="I357" s="172"/>
      <c r="J357" s="185">
        <f t="shared" si="1080"/>
        <v>0</v>
      </c>
      <c r="K357" s="172"/>
      <c r="L357" s="695" t="e">
        <f t="shared" si="928"/>
        <v>#DIV/0!</v>
      </c>
      <c r="M357" s="171"/>
      <c r="N357" s="116"/>
      <c r="O357" s="116"/>
      <c r="P357" s="116"/>
      <c r="Q357" s="116"/>
      <c r="R357" s="116"/>
      <c r="S357" s="35"/>
      <c r="T357" s="35"/>
      <c r="U357" s="35"/>
      <c r="V357" s="114">
        <f t="shared" si="1066"/>
        <v>0</v>
      </c>
      <c r="W357" s="35"/>
      <c r="X357" s="35"/>
      <c r="Y357" s="35"/>
      <c r="Z357" s="35">
        <f t="shared" si="1067"/>
        <v>0</v>
      </c>
      <c r="AA357" s="116">
        <f t="shared" si="1070"/>
        <v>0</v>
      </c>
      <c r="AB357" s="35"/>
      <c r="AC357" s="35"/>
      <c r="AD357" s="35"/>
      <c r="AE357" s="906"/>
      <c r="AF357" s="695" t="e">
        <f t="shared" si="931"/>
        <v>#DIV/0!</v>
      </c>
      <c r="AG357" s="171"/>
      <c r="AH357" s="695"/>
      <c r="AI357" s="116"/>
      <c r="AJ357" s="116"/>
      <c r="AK357" s="116"/>
      <c r="AL357" s="116"/>
      <c r="AM357" s="35"/>
      <c r="AN357" s="35"/>
      <c r="AO357" s="35"/>
      <c r="AP357" s="35" t="e">
        <f t="shared" si="1081"/>
        <v>#REF!</v>
      </c>
      <c r="AQ357" s="35"/>
      <c r="AR357" s="172"/>
      <c r="AS357" s="695" t="e">
        <f t="shared" si="934"/>
        <v>#DIV/0!</v>
      </c>
      <c r="AT357" s="171" t="e">
        <f>#REF!</f>
        <v>#REF!</v>
      </c>
      <c r="AU357" s="695"/>
      <c r="AV357" s="116"/>
      <c r="AW357" s="116"/>
      <c r="AX357" s="171"/>
      <c r="AY357" s="116"/>
      <c r="AZ357" s="35"/>
      <c r="BA357" s="695"/>
      <c r="BB357" s="35"/>
      <c r="BC357" s="35"/>
      <c r="BD357" s="35"/>
      <c r="BE357" s="35"/>
      <c r="BF357" s="116"/>
      <c r="BG357" s="116"/>
      <c r="BH357" s="35"/>
      <c r="BI357" s="35"/>
      <c r="BJ357" s="35"/>
      <c r="BK357" s="116"/>
      <c r="BL357" s="35"/>
      <c r="BM357" s="35"/>
      <c r="BN357" s="35"/>
      <c r="BO357" s="116"/>
      <c r="BP357" s="116"/>
      <c r="BQ357" s="116"/>
      <c r="BR357" s="35"/>
      <c r="BS357" s="35"/>
      <c r="BT357" s="35"/>
      <c r="BU357" s="35"/>
      <c r="BV357" s="116"/>
      <c r="BW357" s="116"/>
      <c r="BX357" s="116"/>
      <c r="BY357" s="35"/>
      <c r="BZ357" s="35"/>
      <c r="CE357" s="695"/>
    </row>
    <row r="358" spans="2:83" s="44" customFormat="1" ht="62.25" hidden="1" customHeight="1" x14ac:dyDescent="0.25">
      <c r="B358" s="388" t="s">
        <v>48</v>
      </c>
      <c r="C358" s="97" t="s">
        <v>50</v>
      </c>
      <c r="D358" s="875"/>
      <c r="E358" s="171"/>
      <c r="F358" s="171"/>
      <c r="G358" s="171"/>
      <c r="H358" s="875"/>
      <c r="I358" s="875"/>
      <c r="J358" s="185">
        <f t="shared" si="1080"/>
        <v>0</v>
      </c>
      <c r="K358" s="258"/>
      <c r="L358" s="695" t="e">
        <f t="shared" si="928"/>
        <v>#DIV/0!</v>
      </c>
      <c r="M358" s="171"/>
      <c r="N358" s="116"/>
      <c r="O358" s="116"/>
      <c r="P358" s="116"/>
      <c r="Q358" s="116"/>
      <c r="R358" s="116"/>
      <c r="S358" s="300"/>
      <c r="T358" s="41"/>
      <c r="U358" s="300"/>
      <c r="V358" s="114">
        <f t="shared" si="1066"/>
        <v>0</v>
      </c>
      <c r="W358" s="300"/>
      <c r="X358" s="300"/>
      <c r="Y358" s="300"/>
      <c r="Z358" s="300">
        <f t="shared" si="1067"/>
        <v>0</v>
      </c>
      <c r="AA358" s="116">
        <f t="shared" si="1070"/>
        <v>0</v>
      </c>
      <c r="AB358" s="300"/>
      <c r="AC358" s="300"/>
      <c r="AD358" s="41"/>
      <c r="AE358" s="910"/>
      <c r="AF358" s="695" t="e">
        <f t="shared" si="931"/>
        <v>#DIV/0!</v>
      </c>
      <c r="AG358" s="171"/>
      <c r="AH358" s="695"/>
      <c r="AI358" s="116"/>
      <c r="AJ358" s="116"/>
      <c r="AK358" s="116"/>
      <c r="AL358" s="116"/>
      <c r="AM358" s="300"/>
      <c r="AN358" s="41"/>
      <c r="AO358" s="300"/>
      <c r="AP358" s="300" t="e">
        <f t="shared" si="1081"/>
        <v>#REF!</v>
      </c>
      <c r="AQ358" s="41"/>
      <c r="AR358" s="875"/>
      <c r="AS358" s="695" t="e">
        <f t="shared" si="934"/>
        <v>#DIV/0!</v>
      </c>
      <c r="AT358" s="171" t="e">
        <f>#REF!</f>
        <v>#REF!</v>
      </c>
      <c r="AU358" s="695"/>
      <c r="AV358" s="116"/>
      <c r="AW358" s="116"/>
      <c r="AX358" s="171"/>
      <c r="AY358" s="116"/>
      <c r="AZ358" s="300"/>
      <c r="BA358" s="695"/>
      <c r="BB358" s="300"/>
      <c r="BC358" s="300"/>
      <c r="BD358" s="300"/>
      <c r="BE358" s="300"/>
      <c r="BF358" s="116"/>
      <c r="BG358" s="116"/>
      <c r="BH358" s="300"/>
      <c r="BI358" s="300"/>
      <c r="BJ358" s="300"/>
      <c r="BK358" s="116"/>
      <c r="BL358" s="300"/>
      <c r="BM358" s="300"/>
      <c r="BN358" s="300"/>
      <c r="BO358" s="116"/>
      <c r="BP358" s="116"/>
      <c r="BQ358" s="116"/>
      <c r="BR358" s="300"/>
      <c r="BS358" s="300"/>
      <c r="BT358" s="300"/>
      <c r="BU358" s="300"/>
      <c r="BV358" s="116"/>
      <c r="BW358" s="116"/>
      <c r="BX358" s="116"/>
      <c r="BY358" s="300"/>
      <c r="BZ358" s="300"/>
      <c r="CE358" s="695"/>
    </row>
    <row r="359" spans="2:83" s="37" customFormat="1" ht="15" hidden="1" customHeight="1" x14ac:dyDescent="0.25">
      <c r="B359" s="204"/>
      <c r="C359" s="110" t="s">
        <v>40</v>
      </c>
      <c r="D359" s="172"/>
      <c r="E359" s="171"/>
      <c r="F359" s="171"/>
      <c r="G359" s="171"/>
      <c r="H359" s="172"/>
      <c r="I359" s="172"/>
      <c r="J359" s="185">
        <f t="shared" si="1080"/>
        <v>0</v>
      </c>
      <c r="K359" s="172"/>
      <c r="L359" s="695" t="e">
        <f t="shared" si="928"/>
        <v>#DIV/0!</v>
      </c>
      <c r="M359" s="171"/>
      <c r="N359" s="116"/>
      <c r="O359" s="116"/>
      <c r="P359" s="116"/>
      <c r="Q359" s="116"/>
      <c r="R359" s="116"/>
      <c r="S359" s="35"/>
      <c r="T359" s="35"/>
      <c r="U359" s="35"/>
      <c r="V359" s="114">
        <f t="shared" si="1066"/>
        <v>0</v>
      </c>
      <c r="W359" s="35"/>
      <c r="X359" s="35"/>
      <c r="Y359" s="35"/>
      <c r="Z359" s="35">
        <f t="shared" si="1067"/>
        <v>0</v>
      </c>
      <c r="AA359" s="116">
        <f t="shared" ref="AA359:AA390" si="1085">E359</f>
        <v>0</v>
      </c>
      <c r="AB359" s="35"/>
      <c r="AC359" s="35"/>
      <c r="AD359" s="35"/>
      <c r="AE359" s="906"/>
      <c r="AF359" s="695" t="e">
        <f t="shared" si="931"/>
        <v>#DIV/0!</v>
      </c>
      <c r="AG359" s="171"/>
      <c r="AH359" s="695"/>
      <c r="AI359" s="116"/>
      <c r="AJ359" s="116"/>
      <c r="AK359" s="116"/>
      <c r="AL359" s="116"/>
      <c r="AM359" s="35"/>
      <c r="AN359" s="35"/>
      <c r="AO359" s="35"/>
      <c r="AP359" s="35" t="e">
        <f t="shared" si="1081"/>
        <v>#REF!</v>
      </c>
      <c r="AQ359" s="35"/>
      <c r="AR359" s="172"/>
      <c r="AS359" s="695" t="e">
        <f t="shared" si="934"/>
        <v>#DIV/0!</v>
      </c>
      <c r="AT359" s="171" t="e">
        <f>#REF!</f>
        <v>#REF!</v>
      </c>
      <c r="AU359" s="695"/>
      <c r="AV359" s="116"/>
      <c r="AW359" s="116"/>
      <c r="AX359" s="171"/>
      <c r="AY359" s="116"/>
      <c r="AZ359" s="35"/>
      <c r="BA359" s="695"/>
      <c r="BB359" s="35"/>
      <c r="BC359" s="35"/>
      <c r="BD359" s="35"/>
      <c r="BE359" s="35"/>
      <c r="BF359" s="116"/>
      <c r="BG359" s="116"/>
      <c r="BH359" s="35"/>
      <c r="BI359" s="35"/>
      <c r="BJ359" s="35"/>
      <c r="BK359" s="116"/>
      <c r="BL359" s="35"/>
      <c r="BM359" s="35"/>
      <c r="BN359" s="35"/>
      <c r="BO359" s="116"/>
      <c r="BP359" s="116"/>
      <c r="BQ359" s="116"/>
      <c r="BR359" s="35"/>
      <c r="BS359" s="35"/>
      <c r="BT359" s="35"/>
      <c r="BU359" s="35"/>
      <c r="BV359" s="116"/>
      <c r="BW359" s="116"/>
      <c r="BX359" s="116"/>
      <c r="BY359" s="35"/>
      <c r="BZ359" s="35"/>
      <c r="CE359" s="695"/>
    </row>
    <row r="360" spans="2:83" s="44" customFormat="1" ht="87.75" hidden="1" customHeight="1" x14ac:dyDescent="0.25">
      <c r="B360" s="388" t="s">
        <v>51</v>
      </c>
      <c r="C360" s="97" t="s">
        <v>52</v>
      </c>
      <c r="D360" s="875"/>
      <c r="E360" s="171"/>
      <c r="F360" s="171"/>
      <c r="G360" s="171"/>
      <c r="H360" s="875"/>
      <c r="I360" s="875"/>
      <c r="J360" s="185">
        <f t="shared" si="1080"/>
        <v>0</v>
      </c>
      <c r="K360" s="258"/>
      <c r="L360" s="695" t="e">
        <f t="shared" si="928"/>
        <v>#DIV/0!</v>
      </c>
      <c r="M360" s="171"/>
      <c r="N360" s="116"/>
      <c r="O360" s="116"/>
      <c r="P360" s="116"/>
      <c r="Q360" s="116"/>
      <c r="R360" s="116"/>
      <c r="S360" s="300"/>
      <c r="T360" s="41"/>
      <c r="U360" s="300"/>
      <c r="V360" s="114">
        <f t="shared" si="1066"/>
        <v>0</v>
      </c>
      <c r="W360" s="300"/>
      <c r="X360" s="300"/>
      <c r="Y360" s="300"/>
      <c r="Z360" s="300">
        <f t="shared" si="1067"/>
        <v>0</v>
      </c>
      <c r="AA360" s="116">
        <f t="shared" si="1085"/>
        <v>0</v>
      </c>
      <c r="AB360" s="300"/>
      <c r="AC360" s="300"/>
      <c r="AD360" s="41"/>
      <c r="AE360" s="910"/>
      <c r="AF360" s="695" t="e">
        <f t="shared" si="931"/>
        <v>#DIV/0!</v>
      </c>
      <c r="AG360" s="171"/>
      <c r="AH360" s="695"/>
      <c r="AI360" s="116"/>
      <c r="AJ360" s="116"/>
      <c r="AK360" s="116"/>
      <c r="AL360" s="116"/>
      <c r="AM360" s="300"/>
      <c r="AN360" s="41"/>
      <c r="AO360" s="300"/>
      <c r="AP360" s="300" t="e">
        <f t="shared" si="1081"/>
        <v>#REF!</v>
      </c>
      <c r="AQ360" s="41"/>
      <c r="AR360" s="875"/>
      <c r="AS360" s="695" t="e">
        <f t="shared" si="934"/>
        <v>#DIV/0!</v>
      </c>
      <c r="AT360" s="171" t="e">
        <f>#REF!</f>
        <v>#REF!</v>
      </c>
      <c r="AU360" s="695"/>
      <c r="AV360" s="116"/>
      <c r="AW360" s="116"/>
      <c r="AX360" s="171"/>
      <c r="AY360" s="116"/>
      <c r="AZ360" s="300"/>
      <c r="BA360" s="695"/>
      <c r="BB360" s="300"/>
      <c r="BC360" s="300"/>
      <c r="BD360" s="300"/>
      <c r="BE360" s="300"/>
      <c r="BF360" s="116"/>
      <c r="BG360" s="116"/>
      <c r="BH360" s="300"/>
      <c r="BI360" s="300"/>
      <c r="BJ360" s="300"/>
      <c r="BK360" s="116"/>
      <c r="BL360" s="300"/>
      <c r="BM360" s="300"/>
      <c r="BN360" s="300"/>
      <c r="BO360" s="116"/>
      <c r="BP360" s="116"/>
      <c r="BQ360" s="116"/>
      <c r="BR360" s="300"/>
      <c r="BS360" s="300"/>
      <c r="BT360" s="300"/>
      <c r="BU360" s="300"/>
      <c r="BV360" s="116"/>
      <c r="BW360" s="116"/>
      <c r="BX360" s="116"/>
      <c r="BY360" s="300"/>
      <c r="BZ360" s="300"/>
      <c r="CE360" s="695"/>
    </row>
    <row r="361" spans="2:83" s="44" customFormat="1" ht="56.25" hidden="1" customHeight="1" x14ac:dyDescent="0.25">
      <c r="B361" s="388"/>
      <c r="C361" s="110" t="s">
        <v>43</v>
      </c>
      <c r="D361" s="875"/>
      <c r="E361" s="171"/>
      <c r="F361" s="171"/>
      <c r="G361" s="171"/>
      <c r="H361" s="875"/>
      <c r="I361" s="875"/>
      <c r="J361" s="185">
        <f t="shared" si="1080"/>
        <v>0</v>
      </c>
      <c r="K361" s="258"/>
      <c r="L361" s="695" t="e">
        <f t="shared" si="928"/>
        <v>#DIV/0!</v>
      </c>
      <c r="M361" s="171"/>
      <c r="N361" s="116"/>
      <c r="O361" s="116"/>
      <c r="P361" s="116"/>
      <c r="Q361" s="116"/>
      <c r="R361" s="116"/>
      <c r="S361" s="300"/>
      <c r="T361" s="41"/>
      <c r="U361" s="300"/>
      <c r="V361" s="114">
        <f t="shared" si="1066"/>
        <v>0</v>
      </c>
      <c r="W361" s="300"/>
      <c r="X361" s="300"/>
      <c r="Y361" s="300"/>
      <c r="Z361" s="300">
        <f t="shared" si="1067"/>
        <v>0</v>
      </c>
      <c r="AA361" s="116">
        <f t="shared" si="1085"/>
        <v>0</v>
      </c>
      <c r="AB361" s="300"/>
      <c r="AC361" s="300"/>
      <c r="AD361" s="41"/>
      <c r="AE361" s="910"/>
      <c r="AF361" s="695" t="e">
        <f t="shared" si="931"/>
        <v>#DIV/0!</v>
      </c>
      <c r="AG361" s="171"/>
      <c r="AH361" s="695"/>
      <c r="AI361" s="116"/>
      <c r="AJ361" s="116"/>
      <c r="AK361" s="116"/>
      <c r="AL361" s="116"/>
      <c r="AM361" s="300"/>
      <c r="AN361" s="41"/>
      <c r="AO361" s="300"/>
      <c r="AP361" s="300" t="e">
        <f t="shared" si="1081"/>
        <v>#REF!</v>
      </c>
      <c r="AQ361" s="41"/>
      <c r="AR361" s="875"/>
      <c r="AS361" s="695" t="e">
        <f t="shared" si="934"/>
        <v>#DIV/0!</v>
      </c>
      <c r="AT361" s="171" t="e">
        <f>#REF!</f>
        <v>#REF!</v>
      </c>
      <c r="AU361" s="695"/>
      <c r="AV361" s="116"/>
      <c r="AW361" s="116"/>
      <c r="AX361" s="171"/>
      <c r="AY361" s="116"/>
      <c r="AZ361" s="300"/>
      <c r="BA361" s="695"/>
      <c r="BB361" s="300"/>
      <c r="BC361" s="300"/>
      <c r="BD361" s="300"/>
      <c r="BE361" s="300"/>
      <c r="BF361" s="116"/>
      <c r="BG361" s="116"/>
      <c r="BH361" s="300"/>
      <c r="BI361" s="300"/>
      <c r="BJ361" s="300"/>
      <c r="BK361" s="116"/>
      <c r="BL361" s="300"/>
      <c r="BM361" s="300"/>
      <c r="BN361" s="300"/>
      <c r="BO361" s="116"/>
      <c r="BP361" s="116"/>
      <c r="BQ361" s="116"/>
      <c r="BR361" s="300"/>
      <c r="BS361" s="300"/>
      <c r="BT361" s="300"/>
      <c r="BU361" s="300"/>
      <c r="BV361" s="116"/>
      <c r="BW361" s="116"/>
      <c r="BX361" s="116"/>
      <c r="BY361" s="300"/>
      <c r="BZ361" s="300"/>
      <c r="CE361" s="695"/>
    </row>
    <row r="362" spans="2:83" s="37" customFormat="1" ht="15" hidden="1" customHeight="1" x14ac:dyDescent="0.25">
      <c r="B362" s="204"/>
      <c r="C362" s="110" t="s">
        <v>40</v>
      </c>
      <c r="D362" s="172"/>
      <c r="E362" s="171"/>
      <c r="F362" s="171"/>
      <c r="G362" s="171"/>
      <c r="H362" s="172"/>
      <c r="I362" s="172"/>
      <c r="J362" s="185">
        <f t="shared" si="1080"/>
        <v>0</v>
      </c>
      <c r="K362" s="172"/>
      <c r="L362" s="695" t="e">
        <f t="shared" si="928"/>
        <v>#DIV/0!</v>
      </c>
      <c r="M362" s="171"/>
      <c r="N362" s="116"/>
      <c r="O362" s="116"/>
      <c r="P362" s="116"/>
      <c r="Q362" s="116"/>
      <c r="R362" s="116"/>
      <c r="S362" s="35"/>
      <c r="T362" s="35"/>
      <c r="U362" s="35"/>
      <c r="V362" s="114">
        <f t="shared" si="1066"/>
        <v>0</v>
      </c>
      <c r="W362" s="35"/>
      <c r="X362" s="35"/>
      <c r="Y362" s="35"/>
      <c r="Z362" s="35">
        <f t="shared" si="1067"/>
        <v>0</v>
      </c>
      <c r="AA362" s="116">
        <f t="shared" si="1085"/>
        <v>0</v>
      </c>
      <c r="AB362" s="35"/>
      <c r="AC362" s="35"/>
      <c r="AD362" s="35"/>
      <c r="AE362" s="906"/>
      <c r="AF362" s="695" t="e">
        <f t="shared" si="931"/>
        <v>#DIV/0!</v>
      </c>
      <c r="AG362" s="171"/>
      <c r="AH362" s="695"/>
      <c r="AI362" s="116"/>
      <c r="AJ362" s="116"/>
      <c r="AK362" s="116"/>
      <c r="AL362" s="116"/>
      <c r="AM362" s="35"/>
      <c r="AN362" s="35"/>
      <c r="AO362" s="35"/>
      <c r="AP362" s="35" t="e">
        <f t="shared" si="1081"/>
        <v>#REF!</v>
      </c>
      <c r="AQ362" s="35"/>
      <c r="AR362" s="172"/>
      <c r="AS362" s="695" t="e">
        <f t="shared" si="934"/>
        <v>#DIV/0!</v>
      </c>
      <c r="AT362" s="171" t="e">
        <f>#REF!</f>
        <v>#REF!</v>
      </c>
      <c r="AU362" s="695"/>
      <c r="AV362" s="116"/>
      <c r="AW362" s="116"/>
      <c r="AX362" s="171"/>
      <c r="AY362" s="116"/>
      <c r="AZ362" s="35"/>
      <c r="BA362" s="695"/>
      <c r="BB362" s="35"/>
      <c r="BC362" s="35"/>
      <c r="BD362" s="35"/>
      <c r="BE362" s="35"/>
      <c r="BF362" s="116"/>
      <c r="BG362" s="116"/>
      <c r="BH362" s="35"/>
      <c r="BI362" s="35"/>
      <c r="BJ362" s="35"/>
      <c r="BK362" s="116"/>
      <c r="BL362" s="35"/>
      <c r="BM362" s="35"/>
      <c r="BN362" s="35"/>
      <c r="BO362" s="116"/>
      <c r="BP362" s="116"/>
      <c r="BQ362" s="116"/>
      <c r="BR362" s="35"/>
      <c r="BS362" s="35"/>
      <c r="BT362" s="35"/>
      <c r="BU362" s="35"/>
      <c r="BV362" s="116"/>
      <c r="BW362" s="116"/>
      <c r="BX362" s="116"/>
      <c r="BY362" s="35"/>
      <c r="BZ362" s="35"/>
      <c r="CE362" s="695"/>
    </row>
    <row r="363" spans="2:83" s="42" customFormat="1" ht="123.75" hidden="1" customHeight="1" x14ac:dyDescent="0.25">
      <c r="B363" s="388" t="s">
        <v>207</v>
      </c>
      <c r="C363" s="108" t="s">
        <v>263</v>
      </c>
      <c r="D363" s="834">
        <v>0</v>
      </c>
      <c r="E363" s="834"/>
      <c r="F363" s="834"/>
      <c r="G363" s="834"/>
      <c r="H363" s="258"/>
      <c r="I363" s="258"/>
      <c r="J363" s="185">
        <f t="shared" si="1080"/>
        <v>0</v>
      </c>
      <c r="K363" s="834">
        <v>0</v>
      </c>
      <c r="L363" s="695" t="e">
        <f t="shared" si="928"/>
        <v>#DIV/0!</v>
      </c>
      <c r="M363" s="952">
        <v>0</v>
      </c>
      <c r="N363" s="114"/>
      <c r="O363" s="114"/>
      <c r="P363" s="114"/>
      <c r="Q363" s="114"/>
      <c r="R363" s="114"/>
      <c r="S363" s="41"/>
      <c r="T363" s="41"/>
      <c r="U363" s="41"/>
      <c r="V363" s="114">
        <f t="shared" si="1066"/>
        <v>0</v>
      </c>
      <c r="W363" s="41"/>
      <c r="X363" s="41"/>
      <c r="Y363" s="41"/>
      <c r="Z363" s="114">
        <f t="shared" si="1067"/>
        <v>0</v>
      </c>
      <c r="AA363" s="114">
        <f t="shared" si="1085"/>
        <v>0</v>
      </c>
      <c r="AB363" s="41"/>
      <c r="AC363" s="41"/>
      <c r="AD363" s="41"/>
      <c r="AE363" s="909">
        <f>AG363</f>
        <v>0</v>
      </c>
      <c r="AF363" s="695" t="e">
        <f t="shared" si="931"/>
        <v>#DIV/0!</v>
      </c>
      <c r="AG363" s="952"/>
      <c r="AH363" s="695"/>
      <c r="AI363" s="114"/>
      <c r="AJ363" s="114"/>
      <c r="AK363" s="114"/>
      <c r="AL363" s="114"/>
      <c r="AM363" s="41"/>
      <c r="AN363" s="41"/>
      <c r="AO363" s="41"/>
      <c r="AP363" s="114">
        <f t="shared" si="1081"/>
        <v>0</v>
      </c>
      <c r="AQ363" s="114"/>
      <c r="AR363" s="834">
        <f>AT363</f>
        <v>0</v>
      </c>
      <c r="AS363" s="695" t="e">
        <f t="shared" si="934"/>
        <v>#DIV/0!</v>
      </c>
      <c r="AT363" s="952">
        <f>AT364</f>
        <v>0</v>
      </c>
      <c r="AU363" s="695"/>
      <c r="AV363" s="114"/>
      <c r="AW363" s="114"/>
      <c r="AX363" s="952"/>
      <c r="AY363" s="114"/>
      <c r="AZ363" s="41"/>
      <c r="BA363" s="695"/>
      <c r="BB363" s="41"/>
      <c r="BC363" s="41"/>
      <c r="BD363" s="41"/>
      <c r="BE363" s="114"/>
      <c r="BF363" s="114"/>
      <c r="BG363" s="114"/>
      <c r="BH363" s="41"/>
      <c r="BI363" s="41"/>
      <c r="BJ363" s="114"/>
      <c r="BK363" s="114"/>
      <c r="BL363" s="41"/>
      <c r="BM363" s="41"/>
      <c r="BN363" s="114"/>
      <c r="BO363" s="114"/>
      <c r="BP363" s="114"/>
      <c r="BQ363" s="114"/>
      <c r="BR363" s="41"/>
      <c r="BS363" s="41"/>
      <c r="BT363" s="114"/>
      <c r="BU363" s="114"/>
      <c r="BV363" s="114"/>
      <c r="BW363" s="114"/>
      <c r="BX363" s="114"/>
      <c r="BY363" s="41"/>
      <c r="BZ363" s="41"/>
      <c r="CE363" s="695"/>
    </row>
    <row r="364" spans="2:83" s="37" customFormat="1" ht="33" hidden="1" customHeight="1" x14ac:dyDescent="0.25">
      <c r="B364" s="204"/>
      <c r="C364" s="110" t="s">
        <v>39</v>
      </c>
      <c r="D364" s="834">
        <v>0</v>
      </c>
      <c r="E364" s="171"/>
      <c r="F364" s="171"/>
      <c r="G364" s="171"/>
      <c r="H364" s="172"/>
      <c r="I364" s="172"/>
      <c r="J364" s="185">
        <f t="shared" si="1080"/>
        <v>0</v>
      </c>
      <c r="K364" s="834">
        <v>0</v>
      </c>
      <c r="L364" s="695" t="e">
        <f t="shared" si="928"/>
        <v>#DIV/0!</v>
      </c>
      <c r="M364" s="171">
        <v>0</v>
      </c>
      <c r="N364" s="116"/>
      <c r="O364" s="116"/>
      <c r="P364" s="116"/>
      <c r="Q364" s="116"/>
      <c r="R364" s="116"/>
      <c r="S364" s="35"/>
      <c r="T364" s="35"/>
      <c r="U364" s="35"/>
      <c r="V364" s="114">
        <f t="shared" si="1066"/>
        <v>0</v>
      </c>
      <c r="W364" s="35"/>
      <c r="X364" s="35"/>
      <c r="Y364" s="35"/>
      <c r="Z364" s="114">
        <f t="shared" si="1067"/>
        <v>0</v>
      </c>
      <c r="AA364" s="116">
        <f t="shared" si="1085"/>
        <v>0</v>
      </c>
      <c r="AB364" s="35"/>
      <c r="AC364" s="35"/>
      <c r="AD364" s="35"/>
      <c r="AE364" s="905">
        <f>AG364</f>
        <v>0</v>
      </c>
      <c r="AF364" s="695" t="e">
        <f t="shared" si="931"/>
        <v>#DIV/0!</v>
      </c>
      <c r="AG364" s="171"/>
      <c r="AH364" s="695"/>
      <c r="AI364" s="116"/>
      <c r="AJ364" s="116"/>
      <c r="AK364" s="116"/>
      <c r="AL364" s="116"/>
      <c r="AM364" s="35"/>
      <c r="AN364" s="35"/>
      <c r="AO364" s="35"/>
      <c r="AP364" s="116">
        <f t="shared" si="1081"/>
        <v>0</v>
      </c>
      <c r="AQ364" s="116"/>
      <c r="AR364" s="171">
        <f>AT364</f>
        <v>0</v>
      </c>
      <c r="AS364" s="695" t="e">
        <f t="shared" si="934"/>
        <v>#DIV/0!</v>
      </c>
      <c r="AT364" s="171"/>
      <c r="AU364" s="695"/>
      <c r="AV364" s="116"/>
      <c r="AW364" s="116"/>
      <c r="AX364" s="171"/>
      <c r="AY364" s="116"/>
      <c r="AZ364" s="35"/>
      <c r="BA364" s="695"/>
      <c r="BB364" s="35"/>
      <c r="BC364" s="35"/>
      <c r="BD364" s="35"/>
      <c r="BE364" s="116"/>
      <c r="BF364" s="116"/>
      <c r="BG364" s="116"/>
      <c r="BH364" s="35"/>
      <c r="BI364" s="35"/>
      <c r="BJ364" s="116"/>
      <c r="BK364" s="116"/>
      <c r="BL364" s="35"/>
      <c r="BM364" s="35"/>
      <c r="BN364" s="116"/>
      <c r="BO364" s="116"/>
      <c r="BP364" s="116"/>
      <c r="BQ364" s="116"/>
      <c r="BR364" s="35"/>
      <c r="BS364" s="35"/>
      <c r="BT364" s="116"/>
      <c r="BU364" s="116"/>
      <c r="BV364" s="116"/>
      <c r="BW364" s="116"/>
      <c r="BX364" s="116"/>
      <c r="BY364" s="35"/>
      <c r="BZ364" s="35"/>
      <c r="CE364" s="695"/>
    </row>
    <row r="365" spans="2:83" s="37" customFormat="1" ht="52.5" hidden="1" customHeight="1" x14ac:dyDescent="0.25">
      <c r="B365" s="204"/>
      <c r="C365" s="110" t="s">
        <v>40</v>
      </c>
      <c r="D365" s="172"/>
      <c r="E365" s="172"/>
      <c r="F365" s="172"/>
      <c r="G365" s="172"/>
      <c r="H365" s="172"/>
      <c r="I365" s="172"/>
      <c r="J365" s="185">
        <f t="shared" si="1080"/>
        <v>0</v>
      </c>
      <c r="K365" s="172"/>
      <c r="L365" s="695" t="e">
        <f t="shared" si="928"/>
        <v>#DIV/0!</v>
      </c>
      <c r="M365" s="172"/>
      <c r="N365" s="35"/>
      <c r="O365" s="35"/>
      <c r="P365" s="35"/>
      <c r="Q365" s="35"/>
      <c r="R365" s="35"/>
      <c r="S365" s="35"/>
      <c r="T365" s="35"/>
      <c r="U365" s="35"/>
      <c r="V365" s="114">
        <f t="shared" si="1066"/>
        <v>0</v>
      </c>
      <c r="W365" s="35"/>
      <c r="X365" s="35"/>
      <c r="Y365" s="35"/>
      <c r="Z365" s="35">
        <f t="shared" si="1067"/>
        <v>0</v>
      </c>
      <c r="AA365" s="35">
        <f t="shared" si="1085"/>
        <v>0</v>
      </c>
      <c r="AB365" s="35"/>
      <c r="AC365" s="35"/>
      <c r="AD365" s="35"/>
      <c r="AE365" s="906"/>
      <c r="AF365" s="695" t="e">
        <f t="shared" si="931"/>
        <v>#DIV/0!</v>
      </c>
      <c r="AG365" s="172"/>
      <c r="AH365" s="695"/>
      <c r="AI365" s="35"/>
      <c r="AJ365" s="35"/>
      <c r="AK365" s="35"/>
      <c r="AL365" s="35"/>
      <c r="AM365" s="35"/>
      <c r="AN365" s="35"/>
      <c r="AO365" s="35"/>
      <c r="AP365" s="35">
        <f t="shared" si="1081"/>
        <v>0</v>
      </c>
      <c r="AQ365" s="35"/>
      <c r="AR365" s="172"/>
      <c r="AS365" s="695" t="e">
        <f t="shared" si="934"/>
        <v>#DIV/0!</v>
      </c>
      <c r="AT365" s="172"/>
      <c r="AU365" s="695"/>
      <c r="AV365" s="35"/>
      <c r="AW365" s="35"/>
      <c r="AX365" s="172"/>
      <c r="AY365" s="35"/>
      <c r="AZ365" s="35"/>
      <c r="BA365" s="69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E365" s="695"/>
    </row>
    <row r="366" spans="2:83" s="44" customFormat="1" ht="15" hidden="1" customHeight="1" x14ac:dyDescent="0.25">
      <c r="B366" s="388"/>
      <c r="C366" s="122"/>
      <c r="D366" s="875"/>
      <c r="E366" s="875"/>
      <c r="F366" s="875"/>
      <c r="G366" s="875"/>
      <c r="H366" s="875"/>
      <c r="I366" s="875"/>
      <c r="J366" s="185">
        <f t="shared" si="1080"/>
        <v>0</v>
      </c>
      <c r="K366" s="258"/>
      <c r="L366" s="695" t="e">
        <f t="shared" si="928"/>
        <v>#DIV/0!</v>
      </c>
      <c r="M366" s="875"/>
      <c r="N366" s="41"/>
      <c r="O366" s="300"/>
      <c r="P366" s="41"/>
      <c r="Q366" s="300"/>
      <c r="R366" s="41"/>
      <c r="S366" s="300"/>
      <c r="T366" s="41"/>
      <c r="U366" s="300"/>
      <c r="V366" s="114">
        <f t="shared" si="1066"/>
        <v>0</v>
      </c>
      <c r="W366" s="300"/>
      <c r="X366" s="300"/>
      <c r="Y366" s="300"/>
      <c r="Z366" s="300">
        <f t="shared" si="1067"/>
        <v>0</v>
      </c>
      <c r="AA366" s="300">
        <f t="shared" si="1085"/>
        <v>0</v>
      </c>
      <c r="AB366" s="300"/>
      <c r="AC366" s="300"/>
      <c r="AD366" s="41"/>
      <c r="AE366" s="910"/>
      <c r="AF366" s="695" t="e">
        <f t="shared" si="931"/>
        <v>#DIV/0!</v>
      </c>
      <c r="AG366" s="875"/>
      <c r="AH366" s="695"/>
      <c r="AI366" s="300"/>
      <c r="AJ366" s="41"/>
      <c r="AK366" s="300"/>
      <c r="AL366" s="41"/>
      <c r="AM366" s="300"/>
      <c r="AN366" s="41"/>
      <c r="AO366" s="300"/>
      <c r="AP366" s="300">
        <f t="shared" si="1081"/>
        <v>0</v>
      </c>
      <c r="AQ366" s="41"/>
      <c r="AR366" s="875"/>
      <c r="AS366" s="695" t="e">
        <f t="shared" si="934"/>
        <v>#DIV/0!</v>
      </c>
      <c r="AT366" s="875"/>
      <c r="AU366" s="695"/>
      <c r="AV366" s="300"/>
      <c r="AW366" s="41"/>
      <c r="AX366" s="875"/>
      <c r="AY366" s="41"/>
      <c r="AZ366" s="300"/>
      <c r="BA366" s="695"/>
      <c r="BB366" s="300"/>
      <c r="BC366" s="300"/>
      <c r="BD366" s="300"/>
      <c r="BE366" s="300"/>
      <c r="BF366" s="300"/>
      <c r="BG366" s="300"/>
      <c r="BH366" s="300"/>
      <c r="BI366" s="300"/>
      <c r="BJ366" s="300"/>
      <c r="BK366" s="300"/>
      <c r="BL366" s="300"/>
      <c r="BM366" s="300"/>
      <c r="BN366" s="300"/>
      <c r="BO366" s="300"/>
      <c r="BP366" s="300"/>
      <c r="BQ366" s="300"/>
      <c r="BR366" s="300"/>
      <c r="BS366" s="300"/>
      <c r="BT366" s="300"/>
      <c r="BU366" s="300"/>
      <c r="BV366" s="300"/>
      <c r="BW366" s="300"/>
      <c r="BX366" s="300"/>
      <c r="BY366" s="300"/>
      <c r="BZ366" s="300"/>
      <c r="CE366" s="695"/>
    </row>
    <row r="367" spans="2:83" s="44" customFormat="1" ht="15" hidden="1" customHeight="1" x14ac:dyDescent="0.25">
      <c r="B367" s="388"/>
      <c r="C367" s="122"/>
      <c r="D367" s="875"/>
      <c r="E367" s="875"/>
      <c r="F367" s="875"/>
      <c r="G367" s="875"/>
      <c r="H367" s="875"/>
      <c r="I367" s="875"/>
      <c r="J367" s="185">
        <f t="shared" si="1080"/>
        <v>0</v>
      </c>
      <c r="K367" s="258"/>
      <c r="L367" s="695" t="e">
        <f t="shared" si="928"/>
        <v>#DIV/0!</v>
      </c>
      <c r="M367" s="875"/>
      <c r="N367" s="41"/>
      <c r="O367" s="300"/>
      <c r="P367" s="41"/>
      <c r="Q367" s="300"/>
      <c r="R367" s="41"/>
      <c r="S367" s="300"/>
      <c r="T367" s="41"/>
      <c r="U367" s="300"/>
      <c r="V367" s="114">
        <f t="shared" si="1066"/>
        <v>0</v>
      </c>
      <c r="W367" s="300"/>
      <c r="X367" s="300"/>
      <c r="Y367" s="300"/>
      <c r="Z367" s="300">
        <f t="shared" si="1067"/>
        <v>0</v>
      </c>
      <c r="AA367" s="300">
        <f t="shared" si="1085"/>
        <v>0</v>
      </c>
      <c r="AB367" s="300"/>
      <c r="AC367" s="300"/>
      <c r="AD367" s="41"/>
      <c r="AE367" s="910"/>
      <c r="AF367" s="695" t="e">
        <f t="shared" si="931"/>
        <v>#DIV/0!</v>
      </c>
      <c r="AG367" s="875"/>
      <c r="AH367" s="695"/>
      <c r="AI367" s="300"/>
      <c r="AJ367" s="41"/>
      <c r="AK367" s="300"/>
      <c r="AL367" s="41"/>
      <c r="AM367" s="300"/>
      <c r="AN367" s="41"/>
      <c r="AO367" s="300"/>
      <c r="AP367" s="300">
        <f t="shared" si="1081"/>
        <v>0</v>
      </c>
      <c r="AQ367" s="41"/>
      <c r="AR367" s="875"/>
      <c r="AS367" s="695" t="e">
        <f t="shared" si="934"/>
        <v>#DIV/0!</v>
      </c>
      <c r="AT367" s="875"/>
      <c r="AU367" s="695"/>
      <c r="AV367" s="300"/>
      <c r="AW367" s="41"/>
      <c r="AX367" s="875"/>
      <c r="AY367" s="41"/>
      <c r="AZ367" s="300"/>
      <c r="BA367" s="695"/>
      <c r="BB367" s="300"/>
      <c r="BC367" s="300"/>
      <c r="BD367" s="300"/>
      <c r="BE367" s="300"/>
      <c r="BF367" s="300"/>
      <c r="BG367" s="300"/>
      <c r="BH367" s="300"/>
      <c r="BI367" s="300"/>
      <c r="BJ367" s="300"/>
      <c r="BK367" s="300"/>
      <c r="BL367" s="300"/>
      <c r="BM367" s="300"/>
      <c r="BN367" s="300"/>
      <c r="BO367" s="300"/>
      <c r="BP367" s="300"/>
      <c r="BQ367" s="300"/>
      <c r="BR367" s="300"/>
      <c r="BS367" s="300"/>
      <c r="BT367" s="300"/>
      <c r="BU367" s="300"/>
      <c r="BV367" s="300"/>
      <c r="BW367" s="300"/>
      <c r="BX367" s="300"/>
      <c r="BY367" s="300"/>
      <c r="BZ367" s="300"/>
      <c r="CE367" s="695"/>
    </row>
    <row r="368" spans="2:83" s="44" customFormat="1" ht="15" hidden="1" customHeight="1" x14ac:dyDescent="0.25">
      <c r="B368" s="388"/>
      <c r="C368" s="122"/>
      <c r="D368" s="875"/>
      <c r="E368" s="875"/>
      <c r="F368" s="875"/>
      <c r="G368" s="875"/>
      <c r="H368" s="875"/>
      <c r="I368" s="875"/>
      <c r="J368" s="185">
        <f t="shared" si="1080"/>
        <v>0</v>
      </c>
      <c r="K368" s="258"/>
      <c r="L368" s="695" t="e">
        <f t="shared" si="928"/>
        <v>#DIV/0!</v>
      </c>
      <c r="M368" s="875"/>
      <c r="N368" s="41"/>
      <c r="O368" s="300"/>
      <c r="P368" s="41"/>
      <c r="Q368" s="300"/>
      <c r="R368" s="41"/>
      <c r="S368" s="300"/>
      <c r="T368" s="41"/>
      <c r="U368" s="300"/>
      <c r="V368" s="114">
        <f t="shared" si="1066"/>
        <v>0</v>
      </c>
      <c r="W368" s="300"/>
      <c r="X368" s="300"/>
      <c r="Y368" s="300"/>
      <c r="Z368" s="300">
        <f t="shared" si="1067"/>
        <v>0</v>
      </c>
      <c r="AA368" s="300">
        <f t="shared" si="1085"/>
        <v>0</v>
      </c>
      <c r="AB368" s="300"/>
      <c r="AC368" s="300"/>
      <c r="AD368" s="41"/>
      <c r="AE368" s="910"/>
      <c r="AF368" s="695" t="e">
        <f t="shared" si="931"/>
        <v>#DIV/0!</v>
      </c>
      <c r="AG368" s="875"/>
      <c r="AH368" s="695"/>
      <c r="AI368" s="300"/>
      <c r="AJ368" s="41"/>
      <c r="AK368" s="300"/>
      <c r="AL368" s="41"/>
      <c r="AM368" s="300"/>
      <c r="AN368" s="41"/>
      <c r="AO368" s="300"/>
      <c r="AP368" s="300">
        <f t="shared" si="1081"/>
        <v>0</v>
      </c>
      <c r="AQ368" s="41"/>
      <c r="AR368" s="875"/>
      <c r="AS368" s="695" t="e">
        <f t="shared" si="934"/>
        <v>#DIV/0!</v>
      </c>
      <c r="AT368" s="875"/>
      <c r="AU368" s="695"/>
      <c r="AV368" s="300"/>
      <c r="AW368" s="41"/>
      <c r="AX368" s="875"/>
      <c r="AY368" s="41"/>
      <c r="AZ368" s="300"/>
      <c r="BA368" s="695"/>
      <c r="BB368" s="300"/>
      <c r="BC368" s="300"/>
      <c r="BD368" s="300"/>
      <c r="BE368" s="300"/>
      <c r="BF368" s="300"/>
      <c r="BG368" s="300"/>
      <c r="BH368" s="300"/>
      <c r="BI368" s="300"/>
      <c r="BJ368" s="300"/>
      <c r="BK368" s="300"/>
      <c r="BL368" s="300"/>
      <c r="BM368" s="300"/>
      <c r="BN368" s="300"/>
      <c r="BO368" s="300"/>
      <c r="BP368" s="300"/>
      <c r="BQ368" s="300"/>
      <c r="BR368" s="300"/>
      <c r="BS368" s="300"/>
      <c r="BT368" s="300"/>
      <c r="BU368" s="300"/>
      <c r="BV368" s="300"/>
      <c r="BW368" s="300"/>
      <c r="BX368" s="300"/>
      <c r="BY368" s="300"/>
      <c r="BZ368" s="300"/>
      <c r="CE368" s="695"/>
    </row>
    <row r="369" spans="2:83" s="44" customFormat="1" ht="15" hidden="1" customHeight="1" x14ac:dyDescent="0.25">
      <c r="B369" s="388"/>
      <c r="C369" s="122"/>
      <c r="D369" s="875"/>
      <c r="E369" s="875"/>
      <c r="F369" s="875"/>
      <c r="G369" s="875"/>
      <c r="H369" s="875"/>
      <c r="I369" s="875"/>
      <c r="J369" s="185">
        <f t="shared" si="1080"/>
        <v>0</v>
      </c>
      <c r="K369" s="258"/>
      <c r="L369" s="695" t="e">
        <f t="shared" si="928"/>
        <v>#DIV/0!</v>
      </c>
      <c r="M369" s="875"/>
      <c r="N369" s="41"/>
      <c r="O369" s="300"/>
      <c r="P369" s="41"/>
      <c r="Q369" s="300"/>
      <c r="R369" s="41"/>
      <c r="S369" s="300"/>
      <c r="T369" s="41"/>
      <c r="U369" s="300"/>
      <c r="V369" s="114">
        <f t="shared" si="1066"/>
        <v>0</v>
      </c>
      <c r="W369" s="300"/>
      <c r="X369" s="300"/>
      <c r="Y369" s="300"/>
      <c r="Z369" s="300">
        <f t="shared" si="1067"/>
        <v>0</v>
      </c>
      <c r="AA369" s="300">
        <f t="shared" si="1085"/>
        <v>0</v>
      </c>
      <c r="AB369" s="300"/>
      <c r="AC369" s="300"/>
      <c r="AD369" s="41"/>
      <c r="AE369" s="910"/>
      <c r="AF369" s="695" t="e">
        <f t="shared" si="931"/>
        <v>#DIV/0!</v>
      </c>
      <c r="AG369" s="875"/>
      <c r="AH369" s="695"/>
      <c r="AI369" s="300"/>
      <c r="AJ369" s="41"/>
      <c r="AK369" s="300"/>
      <c r="AL369" s="41"/>
      <c r="AM369" s="300"/>
      <c r="AN369" s="41"/>
      <c r="AO369" s="300"/>
      <c r="AP369" s="300">
        <f t="shared" si="1081"/>
        <v>0</v>
      </c>
      <c r="AQ369" s="41"/>
      <c r="AR369" s="875"/>
      <c r="AS369" s="695" t="e">
        <f t="shared" si="934"/>
        <v>#DIV/0!</v>
      </c>
      <c r="AT369" s="875"/>
      <c r="AU369" s="695"/>
      <c r="AV369" s="300"/>
      <c r="AW369" s="41"/>
      <c r="AX369" s="875"/>
      <c r="AY369" s="41"/>
      <c r="AZ369" s="300"/>
      <c r="BA369" s="695"/>
      <c r="BB369" s="300"/>
      <c r="BC369" s="300"/>
      <c r="BD369" s="300"/>
      <c r="BE369" s="300"/>
      <c r="BF369" s="300"/>
      <c r="BG369" s="300"/>
      <c r="BH369" s="300"/>
      <c r="BI369" s="300"/>
      <c r="BJ369" s="300"/>
      <c r="BK369" s="300"/>
      <c r="BL369" s="300"/>
      <c r="BM369" s="300"/>
      <c r="BN369" s="300"/>
      <c r="BO369" s="300"/>
      <c r="BP369" s="300"/>
      <c r="BQ369" s="300"/>
      <c r="BR369" s="300"/>
      <c r="BS369" s="300"/>
      <c r="BT369" s="300"/>
      <c r="BU369" s="300"/>
      <c r="BV369" s="300"/>
      <c r="BW369" s="300"/>
      <c r="BX369" s="300"/>
      <c r="BY369" s="300"/>
      <c r="BZ369" s="300"/>
      <c r="CE369" s="695"/>
    </row>
    <row r="370" spans="2:83" s="44" customFormat="1" ht="15" hidden="1" customHeight="1" x14ac:dyDescent="0.25">
      <c r="B370" s="388"/>
      <c r="C370" s="122"/>
      <c r="D370" s="875"/>
      <c r="E370" s="875"/>
      <c r="F370" s="875"/>
      <c r="G370" s="875"/>
      <c r="H370" s="875"/>
      <c r="I370" s="875"/>
      <c r="J370" s="185">
        <f t="shared" si="1080"/>
        <v>0</v>
      </c>
      <c r="K370" s="258"/>
      <c r="L370" s="695" t="e">
        <f t="shared" si="928"/>
        <v>#DIV/0!</v>
      </c>
      <c r="M370" s="875"/>
      <c r="N370" s="41"/>
      <c r="O370" s="300"/>
      <c r="P370" s="41"/>
      <c r="Q370" s="300"/>
      <c r="R370" s="41"/>
      <c r="S370" s="300"/>
      <c r="T370" s="41"/>
      <c r="U370" s="300"/>
      <c r="V370" s="114">
        <f t="shared" si="1066"/>
        <v>0</v>
      </c>
      <c r="W370" s="300"/>
      <c r="X370" s="300"/>
      <c r="Y370" s="300"/>
      <c r="Z370" s="300">
        <f t="shared" si="1067"/>
        <v>0</v>
      </c>
      <c r="AA370" s="300">
        <f t="shared" si="1085"/>
        <v>0</v>
      </c>
      <c r="AB370" s="300"/>
      <c r="AC370" s="300"/>
      <c r="AD370" s="41"/>
      <c r="AE370" s="910"/>
      <c r="AF370" s="695" t="e">
        <f t="shared" si="931"/>
        <v>#DIV/0!</v>
      </c>
      <c r="AG370" s="875"/>
      <c r="AH370" s="695"/>
      <c r="AI370" s="300"/>
      <c r="AJ370" s="41"/>
      <c r="AK370" s="300"/>
      <c r="AL370" s="41"/>
      <c r="AM370" s="300"/>
      <c r="AN370" s="41"/>
      <c r="AO370" s="300"/>
      <c r="AP370" s="300">
        <f t="shared" si="1081"/>
        <v>0</v>
      </c>
      <c r="AQ370" s="41"/>
      <c r="AR370" s="875"/>
      <c r="AS370" s="695" t="e">
        <f t="shared" si="934"/>
        <v>#DIV/0!</v>
      </c>
      <c r="AT370" s="875"/>
      <c r="AU370" s="695"/>
      <c r="AV370" s="300"/>
      <c r="AW370" s="41"/>
      <c r="AX370" s="875"/>
      <c r="AY370" s="41"/>
      <c r="AZ370" s="300"/>
      <c r="BA370" s="695"/>
      <c r="BB370" s="300"/>
      <c r="BC370" s="300"/>
      <c r="BD370" s="300"/>
      <c r="BE370" s="300"/>
      <c r="BF370" s="300"/>
      <c r="BG370" s="300"/>
      <c r="BH370" s="300"/>
      <c r="BI370" s="300"/>
      <c r="BJ370" s="300"/>
      <c r="BK370" s="300"/>
      <c r="BL370" s="300"/>
      <c r="BM370" s="300"/>
      <c r="BN370" s="300"/>
      <c r="BO370" s="300"/>
      <c r="BP370" s="300"/>
      <c r="BQ370" s="300"/>
      <c r="BR370" s="300"/>
      <c r="BS370" s="300"/>
      <c r="BT370" s="300"/>
      <c r="BU370" s="300"/>
      <c r="BV370" s="300"/>
      <c r="BW370" s="300"/>
      <c r="BX370" s="300"/>
      <c r="BY370" s="300"/>
      <c r="BZ370" s="300"/>
      <c r="CE370" s="695"/>
    </row>
    <row r="371" spans="2:83" s="44" customFormat="1" ht="15" hidden="1" customHeight="1" x14ac:dyDescent="0.25">
      <c r="B371" s="388"/>
      <c r="C371" s="122"/>
      <c r="D371" s="875"/>
      <c r="E371" s="875"/>
      <c r="F371" s="875"/>
      <c r="G371" s="875"/>
      <c r="H371" s="875"/>
      <c r="I371" s="875"/>
      <c r="J371" s="185">
        <f t="shared" si="1080"/>
        <v>0</v>
      </c>
      <c r="K371" s="258"/>
      <c r="L371" s="695" t="e">
        <f t="shared" si="928"/>
        <v>#DIV/0!</v>
      </c>
      <c r="M371" s="875"/>
      <c r="N371" s="41"/>
      <c r="O371" s="300"/>
      <c r="P371" s="41"/>
      <c r="Q371" s="300"/>
      <c r="R371" s="41"/>
      <c r="S371" s="300"/>
      <c r="T371" s="41"/>
      <c r="U371" s="300"/>
      <c r="V371" s="114">
        <f t="shared" si="1066"/>
        <v>0</v>
      </c>
      <c r="W371" s="300"/>
      <c r="X371" s="300"/>
      <c r="Y371" s="300"/>
      <c r="Z371" s="300">
        <f t="shared" si="1067"/>
        <v>0</v>
      </c>
      <c r="AA371" s="300">
        <f t="shared" si="1085"/>
        <v>0</v>
      </c>
      <c r="AB371" s="300"/>
      <c r="AC371" s="300"/>
      <c r="AD371" s="41"/>
      <c r="AE371" s="910"/>
      <c r="AF371" s="695" t="e">
        <f t="shared" si="931"/>
        <v>#DIV/0!</v>
      </c>
      <c r="AG371" s="875"/>
      <c r="AH371" s="695"/>
      <c r="AI371" s="300"/>
      <c r="AJ371" s="41"/>
      <c r="AK371" s="300"/>
      <c r="AL371" s="41"/>
      <c r="AM371" s="300"/>
      <c r="AN371" s="41"/>
      <c r="AO371" s="300"/>
      <c r="AP371" s="300">
        <f t="shared" si="1081"/>
        <v>0</v>
      </c>
      <c r="AQ371" s="41"/>
      <c r="AR371" s="875"/>
      <c r="AS371" s="695" t="e">
        <f t="shared" si="934"/>
        <v>#DIV/0!</v>
      </c>
      <c r="AT371" s="875"/>
      <c r="AU371" s="695"/>
      <c r="AV371" s="300"/>
      <c r="AW371" s="41"/>
      <c r="AX371" s="875"/>
      <c r="AY371" s="41"/>
      <c r="AZ371" s="300"/>
      <c r="BA371" s="695"/>
      <c r="BB371" s="300"/>
      <c r="BC371" s="300"/>
      <c r="BD371" s="300"/>
      <c r="BE371" s="300"/>
      <c r="BF371" s="300"/>
      <c r="BG371" s="300"/>
      <c r="BH371" s="300"/>
      <c r="BI371" s="300"/>
      <c r="BJ371" s="300"/>
      <c r="BK371" s="300"/>
      <c r="BL371" s="300"/>
      <c r="BM371" s="300"/>
      <c r="BN371" s="300"/>
      <c r="BO371" s="300"/>
      <c r="BP371" s="300"/>
      <c r="BQ371" s="300"/>
      <c r="BR371" s="300"/>
      <c r="BS371" s="300"/>
      <c r="BT371" s="300"/>
      <c r="BU371" s="300"/>
      <c r="BV371" s="300"/>
      <c r="BW371" s="300"/>
      <c r="BX371" s="300"/>
      <c r="BY371" s="300"/>
      <c r="BZ371" s="300"/>
      <c r="CE371" s="695"/>
    </row>
    <row r="372" spans="2:83" s="37" customFormat="1" ht="35.25" hidden="1" customHeight="1" x14ac:dyDescent="0.25">
      <c r="B372" s="204"/>
      <c r="C372" s="110"/>
      <c r="D372" s="172"/>
      <c r="E372" s="172"/>
      <c r="F372" s="172"/>
      <c r="G372" s="172"/>
      <c r="H372" s="172"/>
      <c r="I372" s="172"/>
      <c r="J372" s="185">
        <f t="shared" si="1080"/>
        <v>0</v>
      </c>
      <c r="K372" s="172"/>
      <c r="L372" s="695" t="e">
        <f t="shared" si="928"/>
        <v>#DIV/0!</v>
      </c>
      <c r="M372" s="172"/>
      <c r="N372" s="35"/>
      <c r="O372" s="35"/>
      <c r="P372" s="35"/>
      <c r="Q372" s="35"/>
      <c r="R372" s="35"/>
      <c r="S372" s="35"/>
      <c r="T372" s="35"/>
      <c r="U372" s="35"/>
      <c r="V372" s="114">
        <f t="shared" si="1066"/>
        <v>0</v>
      </c>
      <c r="W372" s="35"/>
      <c r="X372" s="35"/>
      <c r="Y372" s="35"/>
      <c r="Z372" s="35">
        <f t="shared" si="1067"/>
        <v>0</v>
      </c>
      <c r="AA372" s="35">
        <f t="shared" si="1085"/>
        <v>0</v>
      </c>
      <c r="AB372" s="35"/>
      <c r="AC372" s="35"/>
      <c r="AD372" s="35"/>
      <c r="AE372" s="906"/>
      <c r="AF372" s="695" t="e">
        <f t="shared" si="931"/>
        <v>#DIV/0!</v>
      </c>
      <c r="AG372" s="172"/>
      <c r="AH372" s="695"/>
      <c r="AI372" s="35"/>
      <c r="AJ372" s="35"/>
      <c r="AK372" s="35"/>
      <c r="AL372" s="35"/>
      <c r="AM372" s="35"/>
      <c r="AN372" s="35"/>
      <c r="AO372" s="35"/>
      <c r="AP372" s="35">
        <f t="shared" si="1081"/>
        <v>0</v>
      </c>
      <c r="AQ372" s="35"/>
      <c r="AR372" s="172"/>
      <c r="AS372" s="695" t="e">
        <f t="shared" si="934"/>
        <v>#DIV/0!</v>
      </c>
      <c r="AT372" s="172"/>
      <c r="AU372" s="695"/>
      <c r="AV372" s="35"/>
      <c r="AW372" s="35"/>
      <c r="AX372" s="172"/>
      <c r="AY372" s="35"/>
      <c r="AZ372" s="35"/>
      <c r="BA372" s="69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E372" s="695"/>
    </row>
    <row r="373" spans="2:83" s="40" customFormat="1" ht="90" hidden="1" customHeight="1" x14ac:dyDescent="0.25">
      <c r="B373" s="200" t="s">
        <v>208</v>
      </c>
      <c r="C373" s="97" t="s">
        <v>229</v>
      </c>
      <c r="D373" s="185">
        <f>E373</f>
        <v>0</v>
      </c>
      <c r="E373" s="185"/>
      <c r="F373" s="185"/>
      <c r="G373" s="185"/>
      <c r="H373" s="186"/>
      <c r="I373" s="186"/>
      <c r="J373" s="185">
        <f t="shared" si="1080"/>
        <v>0</v>
      </c>
      <c r="K373" s="185">
        <f>M373</f>
        <v>0</v>
      </c>
      <c r="L373" s="695" t="e">
        <f t="shared" si="928"/>
        <v>#DIV/0!</v>
      </c>
      <c r="M373" s="185">
        <f>M374</f>
        <v>0</v>
      </c>
      <c r="N373" s="98"/>
      <c r="O373" s="98"/>
      <c r="P373" s="98"/>
      <c r="Q373" s="98"/>
      <c r="R373" s="98"/>
      <c r="S373" s="286"/>
      <c r="T373" s="286"/>
      <c r="U373" s="286"/>
      <c r="V373" s="114">
        <f t="shared" si="1066"/>
        <v>0</v>
      </c>
      <c r="W373" s="286"/>
      <c r="X373" s="286"/>
      <c r="Y373" s="286"/>
      <c r="Z373" s="98">
        <f t="shared" si="1067"/>
        <v>0</v>
      </c>
      <c r="AA373" s="98">
        <f t="shared" si="1085"/>
        <v>0</v>
      </c>
      <c r="AB373" s="286"/>
      <c r="AC373" s="286"/>
      <c r="AD373" s="286"/>
      <c r="AE373" s="904">
        <f>AG373</f>
        <v>0</v>
      </c>
      <c r="AF373" s="695" t="e">
        <f t="shared" si="931"/>
        <v>#DIV/0!</v>
      </c>
      <c r="AG373" s="185"/>
      <c r="AH373" s="695"/>
      <c r="AI373" s="98"/>
      <c r="AJ373" s="98"/>
      <c r="AK373" s="98"/>
      <c r="AL373" s="98"/>
      <c r="AM373" s="286"/>
      <c r="AN373" s="286"/>
      <c r="AO373" s="286"/>
      <c r="AP373" s="98">
        <f t="shared" si="1081"/>
        <v>0</v>
      </c>
      <c r="AQ373" s="98"/>
      <c r="AR373" s="185">
        <f>AT373</f>
        <v>0</v>
      </c>
      <c r="AS373" s="695" t="e">
        <f t="shared" si="934"/>
        <v>#DIV/0!</v>
      </c>
      <c r="AT373" s="185">
        <f>AT374</f>
        <v>0</v>
      </c>
      <c r="AU373" s="695"/>
      <c r="AV373" s="98"/>
      <c r="AW373" s="98"/>
      <c r="AX373" s="185"/>
      <c r="AY373" s="98"/>
      <c r="AZ373" s="286"/>
      <c r="BA373" s="695"/>
      <c r="BB373" s="286"/>
      <c r="BC373" s="286"/>
      <c r="BD373" s="286"/>
      <c r="BE373" s="98"/>
      <c r="BF373" s="98"/>
      <c r="BG373" s="98"/>
      <c r="BH373" s="286"/>
      <c r="BI373" s="286"/>
      <c r="BJ373" s="98"/>
      <c r="BK373" s="98"/>
      <c r="BL373" s="286"/>
      <c r="BM373" s="286"/>
      <c r="BN373" s="98"/>
      <c r="BO373" s="98"/>
      <c r="BP373" s="98"/>
      <c r="BQ373" s="98"/>
      <c r="BR373" s="286"/>
      <c r="BS373" s="286"/>
      <c r="BT373" s="98"/>
      <c r="BU373" s="98"/>
      <c r="BV373" s="98"/>
      <c r="BW373" s="98"/>
      <c r="BX373" s="98"/>
      <c r="BY373" s="286"/>
      <c r="BZ373" s="286"/>
      <c r="CE373" s="695"/>
    </row>
    <row r="374" spans="2:83" s="37" customFormat="1" ht="46.5" hidden="1" customHeight="1" x14ac:dyDescent="0.25">
      <c r="B374" s="206"/>
      <c r="C374" s="110" t="s">
        <v>40</v>
      </c>
      <c r="D374" s="171">
        <f>E374</f>
        <v>0</v>
      </c>
      <c r="E374" s="171"/>
      <c r="F374" s="171"/>
      <c r="G374" s="171"/>
      <c r="H374" s="172"/>
      <c r="I374" s="172"/>
      <c r="J374" s="185">
        <f t="shared" si="1080"/>
        <v>0</v>
      </c>
      <c r="K374" s="171">
        <f>M374</f>
        <v>0</v>
      </c>
      <c r="L374" s="695" t="e">
        <f t="shared" si="928"/>
        <v>#DIV/0!</v>
      </c>
      <c r="M374" s="171">
        <v>0</v>
      </c>
      <c r="N374" s="116"/>
      <c r="O374" s="116"/>
      <c r="P374" s="116"/>
      <c r="Q374" s="116"/>
      <c r="R374" s="116"/>
      <c r="S374" s="35"/>
      <c r="T374" s="35"/>
      <c r="U374" s="35"/>
      <c r="V374" s="114">
        <f t="shared" si="1066"/>
        <v>0</v>
      </c>
      <c r="W374" s="35"/>
      <c r="X374" s="35"/>
      <c r="Y374" s="35"/>
      <c r="Z374" s="116">
        <f t="shared" si="1067"/>
        <v>0</v>
      </c>
      <c r="AA374" s="116">
        <f t="shared" si="1085"/>
        <v>0</v>
      </c>
      <c r="AB374" s="35"/>
      <c r="AC374" s="35"/>
      <c r="AD374" s="35"/>
      <c r="AE374" s="905">
        <f>AG374</f>
        <v>0</v>
      </c>
      <c r="AF374" s="695" t="e">
        <f t="shared" si="931"/>
        <v>#DIV/0!</v>
      </c>
      <c r="AG374" s="171"/>
      <c r="AH374" s="695"/>
      <c r="AI374" s="116"/>
      <c r="AJ374" s="116"/>
      <c r="AK374" s="116"/>
      <c r="AL374" s="116"/>
      <c r="AM374" s="35"/>
      <c r="AN374" s="35"/>
      <c r="AO374" s="35"/>
      <c r="AP374" s="116">
        <f t="shared" si="1081"/>
        <v>0</v>
      </c>
      <c r="AQ374" s="116"/>
      <c r="AR374" s="171">
        <f>AT374</f>
        <v>0</v>
      </c>
      <c r="AS374" s="695" t="e">
        <f t="shared" si="934"/>
        <v>#DIV/0!</v>
      </c>
      <c r="AT374" s="171">
        <v>0</v>
      </c>
      <c r="AU374" s="695"/>
      <c r="AV374" s="116"/>
      <c r="AW374" s="116"/>
      <c r="AX374" s="171"/>
      <c r="AY374" s="116"/>
      <c r="AZ374" s="35"/>
      <c r="BA374" s="695"/>
      <c r="BB374" s="35"/>
      <c r="BC374" s="35"/>
      <c r="BD374" s="35"/>
      <c r="BE374" s="116"/>
      <c r="BF374" s="116"/>
      <c r="BG374" s="116"/>
      <c r="BH374" s="35"/>
      <c r="BI374" s="35"/>
      <c r="BJ374" s="116"/>
      <c r="BK374" s="116"/>
      <c r="BL374" s="35"/>
      <c r="BM374" s="35"/>
      <c r="BN374" s="116"/>
      <c r="BO374" s="116"/>
      <c r="BP374" s="116"/>
      <c r="BQ374" s="116"/>
      <c r="BR374" s="35"/>
      <c r="BS374" s="35"/>
      <c r="BT374" s="116"/>
      <c r="BU374" s="116"/>
      <c r="BV374" s="116"/>
      <c r="BW374" s="116"/>
      <c r="BX374" s="116"/>
      <c r="BY374" s="35"/>
      <c r="BZ374" s="35"/>
      <c r="CE374" s="695"/>
    </row>
    <row r="375" spans="2:83" s="37" customFormat="1" ht="42" hidden="1" customHeight="1" x14ac:dyDescent="0.25">
      <c r="B375" s="204"/>
      <c r="C375" s="110"/>
      <c r="D375" s="172"/>
      <c r="E375" s="172"/>
      <c r="F375" s="172"/>
      <c r="G375" s="172"/>
      <c r="H375" s="172"/>
      <c r="I375" s="172"/>
      <c r="J375" s="185">
        <f t="shared" si="1080"/>
        <v>0</v>
      </c>
      <c r="K375" s="172"/>
      <c r="L375" s="695" t="e">
        <f t="shared" si="928"/>
        <v>#DIV/0!</v>
      </c>
      <c r="M375" s="172"/>
      <c r="N375" s="35"/>
      <c r="O375" s="35"/>
      <c r="P375" s="35"/>
      <c r="Q375" s="35"/>
      <c r="R375" s="35"/>
      <c r="S375" s="35"/>
      <c r="T375" s="35"/>
      <c r="U375" s="35"/>
      <c r="V375" s="114">
        <f t="shared" si="1066"/>
        <v>0</v>
      </c>
      <c r="W375" s="35"/>
      <c r="X375" s="35"/>
      <c r="Y375" s="35"/>
      <c r="Z375" s="35">
        <f t="shared" si="1067"/>
        <v>0</v>
      </c>
      <c r="AA375" s="35">
        <f t="shared" si="1085"/>
        <v>0</v>
      </c>
      <c r="AB375" s="35"/>
      <c r="AC375" s="35"/>
      <c r="AD375" s="35"/>
      <c r="AE375" s="906"/>
      <c r="AF375" s="695" t="e">
        <f t="shared" si="931"/>
        <v>#DIV/0!</v>
      </c>
      <c r="AG375" s="172"/>
      <c r="AH375" s="695"/>
      <c r="AI375" s="35"/>
      <c r="AJ375" s="35"/>
      <c r="AK375" s="35"/>
      <c r="AL375" s="35"/>
      <c r="AM375" s="35"/>
      <c r="AN375" s="35"/>
      <c r="AO375" s="35"/>
      <c r="AP375" s="35">
        <f t="shared" si="1081"/>
        <v>0</v>
      </c>
      <c r="AQ375" s="35"/>
      <c r="AR375" s="172"/>
      <c r="AS375" s="695" t="e">
        <f t="shared" si="934"/>
        <v>#DIV/0!</v>
      </c>
      <c r="AT375" s="172"/>
      <c r="AU375" s="695"/>
      <c r="AV375" s="35"/>
      <c r="AW375" s="35"/>
      <c r="AX375" s="172"/>
      <c r="AY375" s="35"/>
      <c r="AZ375" s="35"/>
      <c r="BA375" s="69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E375" s="695"/>
    </row>
    <row r="376" spans="2:83" s="40" customFormat="1" ht="171.75" hidden="1" customHeight="1" x14ac:dyDescent="0.25">
      <c r="B376" s="200" t="s">
        <v>209</v>
      </c>
      <c r="C376" s="97" t="s">
        <v>53</v>
      </c>
      <c r="D376" s="166">
        <f>E376+I376</f>
        <v>0</v>
      </c>
      <c r="E376" s="185"/>
      <c r="F376" s="185"/>
      <c r="G376" s="185"/>
      <c r="H376" s="186"/>
      <c r="I376" s="186"/>
      <c r="J376" s="185">
        <f t="shared" si="1080"/>
        <v>0</v>
      </c>
      <c r="K376" s="166">
        <f>M376+U376</f>
        <v>0</v>
      </c>
      <c r="L376" s="695" t="e">
        <f t="shared" si="928"/>
        <v>#DIV/0!</v>
      </c>
      <c r="M376" s="185">
        <f>SUM(M378:M381)</f>
        <v>0</v>
      </c>
      <c r="N376" s="98"/>
      <c r="O376" s="98"/>
      <c r="P376" s="98"/>
      <c r="Q376" s="98"/>
      <c r="R376" s="98"/>
      <c r="S376" s="286"/>
      <c r="T376" s="286"/>
      <c r="U376" s="286"/>
      <c r="V376" s="114">
        <f t="shared" si="1066"/>
        <v>0</v>
      </c>
      <c r="W376" s="286"/>
      <c r="X376" s="286"/>
      <c r="Y376" s="286"/>
      <c r="Z376" s="622">
        <f t="shared" si="1067"/>
        <v>0</v>
      </c>
      <c r="AA376" s="98">
        <f t="shared" si="1085"/>
        <v>0</v>
      </c>
      <c r="AB376" s="286"/>
      <c r="AC376" s="286"/>
      <c r="AD376" s="286"/>
      <c r="AE376" s="866">
        <f>AG376+AO376</f>
        <v>0</v>
      </c>
      <c r="AF376" s="695" t="e">
        <f t="shared" si="931"/>
        <v>#DIV/0!</v>
      </c>
      <c r="AG376" s="185"/>
      <c r="AH376" s="695"/>
      <c r="AI376" s="98"/>
      <c r="AJ376" s="98"/>
      <c r="AK376" s="98"/>
      <c r="AL376" s="98"/>
      <c r="AM376" s="286"/>
      <c r="AN376" s="286"/>
      <c r="AO376" s="286"/>
      <c r="AP376" s="622">
        <f t="shared" si="1081"/>
        <v>0</v>
      </c>
      <c r="AQ376" s="683"/>
      <c r="AR376" s="166">
        <f>AT376+BB376</f>
        <v>0</v>
      </c>
      <c r="AS376" s="695" t="e">
        <f t="shared" si="934"/>
        <v>#DIV/0!</v>
      </c>
      <c r="AT376" s="185">
        <f>SUM(AT378:AT381)</f>
        <v>0</v>
      </c>
      <c r="AU376" s="695"/>
      <c r="AV376" s="98"/>
      <c r="AW376" s="98"/>
      <c r="AX376" s="185"/>
      <c r="AY376" s="98"/>
      <c r="AZ376" s="286"/>
      <c r="BA376" s="695"/>
      <c r="BB376" s="286"/>
      <c r="BC376" s="286"/>
      <c r="BD376" s="286"/>
      <c r="BE376" s="622"/>
      <c r="BF376" s="98"/>
      <c r="BG376" s="98"/>
      <c r="BH376" s="286"/>
      <c r="BI376" s="286"/>
      <c r="BJ376" s="622"/>
      <c r="BK376" s="98"/>
      <c r="BL376" s="286"/>
      <c r="BM376" s="286"/>
      <c r="BN376" s="622"/>
      <c r="BO376" s="98"/>
      <c r="BP376" s="98"/>
      <c r="BQ376" s="98"/>
      <c r="BR376" s="286"/>
      <c r="BS376" s="286"/>
      <c r="BT376" s="622"/>
      <c r="BU376" s="622"/>
      <c r="BV376" s="98"/>
      <c r="BW376" s="98"/>
      <c r="BX376" s="98"/>
      <c r="BY376" s="286"/>
      <c r="BZ376" s="286"/>
      <c r="CE376" s="695"/>
    </row>
    <row r="377" spans="2:83" s="40" customFormat="1" ht="45" hidden="1" customHeight="1" x14ac:dyDescent="0.25">
      <c r="B377" s="200"/>
      <c r="C377" s="97" t="s">
        <v>31</v>
      </c>
      <c r="D377" s="185">
        <f>E377</f>
        <v>0</v>
      </c>
      <c r="E377" s="185"/>
      <c r="F377" s="185"/>
      <c r="G377" s="185"/>
      <c r="H377" s="186"/>
      <c r="I377" s="186"/>
      <c r="J377" s="185">
        <f t="shared" si="1080"/>
        <v>0</v>
      </c>
      <c r="K377" s="185">
        <f>M377</f>
        <v>0</v>
      </c>
      <c r="L377" s="695" t="e">
        <f t="shared" ref="L377:L441" si="1086">K377/D377</f>
        <v>#DIV/0!</v>
      </c>
      <c r="M377" s="185">
        <f>M378+M380</f>
        <v>0</v>
      </c>
      <c r="N377" s="98"/>
      <c r="O377" s="98"/>
      <c r="P377" s="98"/>
      <c r="Q377" s="98"/>
      <c r="R377" s="98"/>
      <c r="S377" s="286"/>
      <c r="T377" s="286"/>
      <c r="U377" s="286"/>
      <c r="V377" s="114">
        <f t="shared" si="1066"/>
        <v>0</v>
      </c>
      <c r="W377" s="286"/>
      <c r="X377" s="286"/>
      <c r="Y377" s="286"/>
      <c r="Z377" s="98">
        <f t="shared" si="1067"/>
        <v>0</v>
      </c>
      <c r="AA377" s="98">
        <f t="shared" si="1085"/>
        <v>0</v>
      </c>
      <c r="AB377" s="286"/>
      <c r="AC377" s="286"/>
      <c r="AD377" s="286"/>
      <c r="AE377" s="904">
        <f>AG377</f>
        <v>0</v>
      </c>
      <c r="AF377" s="695" t="e">
        <f t="shared" ref="AF377:AF441" si="1087">AE377/D377</f>
        <v>#DIV/0!</v>
      </c>
      <c r="AG377" s="185"/>
      <c r="AH377" s="695"/>
      <c r="AI377" s="98"/>
      <c r="AJ377" s="98"/>
      <c r="AK377" s="98"/>
      <c r="AL377" s="98"/>
      <c r="AM377" s="286"/>
      <c r="AN377" s="286"/>
      <c r="AO377" s="286"/>
      <c r="AP377" s="98">
        <f t="shared" si="1081"/>
        <v>0</v>
      </c>
      <c r="AQ377" s="98"/>
      <c r="AR377" s="185">
        <f>AT377</f>
        <v>0</v>
      </c>
      <c r="AS377" s="695" t="e">
        <f t="shared" ref="AS377:AS441" si="1088">AR377/D377</f>
        <v>#DIV/0!</v>
      </c>
      <c r="AT377" s="185">
        <f>AT378+AT380</f>
        <v>0</v>
      </c>
      <c r="AU377" s="695"/>
      <c r="AV377" s="98"/>
      <c r="AW377" s="98"/>
      <c r="AX377" s="185"/>
      <c r="AY377" s="98"/>
      <c r="AZ377" s="286"/>
      <c r="BA377" s="695"/>
      <c r="BB377" s="286"/>
      <c r="BC377" s="286"/>
      <c r="BD377" s="286"/>
      <c r="BE377" s="98"/>
      <c r="BF377" s="98"/>
      <c r="BG377" s="98"/>
      <c r="BH377" s="286"/>
      <c r="BI377" s="286"/>
      <c r="BJ377" s="98"/>
      <c r="BK377" s="98"/>
      <c r="BL377" s="286"/>
      <c r="BM377" s="286"/>
      <c r="BN377" s="98"/>
      <c r="BO377" s="98"/>
      <c r="BP377" s="98"/>
      <c r="BQ377" s="98"/>
      <c r="BR377" s="286"/>
      <c r="BS377" s="286"/>
      <c r="BT377" s="98"/>
      <c r="BU377" s="98"/>
      <c r="BV377" s="98"/>
      <c r="BW377" s="98"/>
      <c r="BX377" s="98"/>
      <c r="BY377" s="286"/>
      <c r="BZ377" s="286"/>
      <c r="CE377" s="695"/>
    </row>
    <row r="378" spans="2:83" s="37" customFormat="1" ht="24" hidden="1" customHeight="1" x14ac:dyDescent="0.25">
      <c r="B378" s="204"/>
      <c r="C378" s="110" t="s">
        <v>39</v>
      </c>
      <c r="D378" s="171">
        <f>E378</f>
        <v>0</v>
      </c>
      <c r="E378" s="171"/>
      <c r="F378" s="171"/>
      <c r="G378" s="171"/>
      <c r="H378" s="172"/>
      <c r="I378" s="172"/>
      <c r="J378" s="185">
        <f t="shared" si="1080"/>
        <v>0</v>
      </c>
      <c r="K378" s="171">
        <f>M378</f>
        <v>0</v>
      </c>
      <c r="L378" s="695" t="e">
        <f t="shared" si="1086"/>
        <v>#DIV/0!</v>
      </c>
      <c r="M378" s="171">
        <v>0</v>
      </c>
      <c r="N378" s="116"/>
      <c r="O378" s="116"/>
      <c r="P378" s="116"/>
      <c r="Q378" s="116"/>
      <c r="R378" s="116"/>
      <c r="S378" s="35"/>
      <c r="T378" s="35"/>
      <c r="U378" s="35"/>
      <c r="V378" s="114">
        <f t="shared" si="1066"/>
        <v>0</v>
      </c>
      <c r="W378" s="35"/>
      <c r="X378" s="35"/>
      <c r="Y378" s="35"/>
      <c r="Z378" s="116">
        <f t="shared" si="1067"/>
        <v>0</v>
      </c>
      <c r="AA378" s="116">
        <f t="shared" si="1085"/>
        <v>0</v>
      </c>
      <c r="AB378" s="35"/>
      <c r="AC378" s="35"/>
      <c r="AD378" s="35"/>
      <c r="AE378" s="905">
        <f>AG378</f>
        <v>0</v>
      </c>
      <c r="AF378" s="695" t="e">
        <f t="shared" si="1087"/>
        <v>#DIV/0!</v>
      </c>
      <c r="AG378" s="171"/>
      <c r="AH378" s="695"/>
      <c r="AI378" s="116"/>
      <c r="AJ378" s="116"/>
      <c r="AK378" s="116"/>
      <c r="AL378" s="116"/>
      <c r="AM378" s="35"/>
      <c r="AN378" s="35"/>
      <c r="AO378" s="35"/>
      <c r="AP378" s="116">
        <f t="shared" si="1081"/>
        <v>0</v>
      </c>
      <c r="AQ378" s="116"/>
      <c r="AR378" s="171">
        <f>AT378</f>
        <v>0</v>
      </c>
      <c r="AS378" s="695" t="e">
        <f t="shared" si="1088"/>
        <v>#DIV/0!</v>
      </c>
      <c r="AT378" s="171">
        <v>0</v>
      </c>
      <c r="AU378" s="695"/>
      <c r="AV378" s="116"/>
      <c r="AW378" s="116"/>
      <c r="AX378" s="171"/>
      <c r="AY378" s="116"/>
      <c r="AZ378" s="35"/>
      <c r="BA378" s="695"/>
      <c r="BB378" s="35"/>
      <c r="BC378" s="35"/>
      <c r="BD378" s="35"/>
      <c r="BE378" s="116"/>
      <c r="BF378" s="116"/>
      <c r="BG378" s="116"/>
      <c r="BH378" s="35"/>
      <c r="BI378" s="35"/>
      <c r="BJ378" s="116"/>
      <c r="BK378" s="116"/>
      <c r="BL378" s="35"/>
      <c r="BM378" s="35"/>
      <c r="BN378" s="116"/>
      <c r="BO378" s="116"/>
      <c r="BP378" s="116"/>
      <c r="BQ378" s="116"/>
      <c r="BR378" s="35"/>
      <c r="BS378" s="35"/>
      <c r="BT378" s="116"/>
      <c r="BU378" s="116"/>
      <c r="BV378" s="116"/>
      <c r="BW378" s="116"/>
      <c r="BX378" s="116"/>
      <c r="BY378" s="35"/>
      <c r="BZ378" s="35"/>
      <c r="CE378" s="695"/>
    </row>
    <row r="379" spans="2:83" s="37" customFormat="1" ht="51" hidden="1" customHeight="1" x14ac:dyDescent="0.25">
      <c r="B379" s="204"/>
      <c r="C379" s="110" t="s">
        <v>43</v>
      </c>
      <c r="D379" s="172"/>
      <c r="E379" s="172"/>
      <c r="F379" s="172"/>
      <c r="G379" s="172"/>
      <c r="H379" s="172"/>
      <c r="I379" s="172"/>
      <c r="J379" s="185">
        <f t="shared" si="1080"/>
        <v>0</v>
      </c>
      <c r="K379" s="172"/>
      <c r="L379" s="695" t="e">
        <f t="shared" si="1086"/>
        <v>#DIV/0!</v>
      </c>
      <c r="M379" s="172"/>
      <c r="N379" s="35"/>
      <c r="O379" s="35"/>
      <c r="P379" s="35"/>
      <c r="Q379" s="35"/>
      <c r="R379" s="35"/>
      <c r="S379" s="35"/>
      <c r="T379" s="35"/>
      <c r="U379" s="35"/>
      <c r="V379" s="114">
        <f t="shared" si="1066"/>
        <v>0</v>
      </c>
      <c r="W379" s="35"/>
      <c r="X379" s="35"/>
      <c r="Y379" s="35"/>
      <c r="Z379" s="35">
        <f t="shared" si="1067"/>
        <v>0</v>
      </c>
      <c r="AA379" s="35">
        <f t="shared" si="1085"/>
        <v>0</v>
      </c>
      <c r="AB379" s="35"/>
      <c r="AC379" s="35"/>
      <c r="AD379" s="35"/>
      <c r="AE379" s="906"/>
      <c r="AF379" s="695" t="e">
        <f t="shared" si="1087"/>
        <v>#DIV/0!</v>
      </c>
      <c r="AG379" s="172"/>
      <c r="AH379" s="695"/>
      <c r="AI379" s="35"/>
      <c r="AJ379" s="35"/>
      <c r="AK379" s="35"/>
      <c r="AL379" s="35"/>
      <c r="AM379" s="35"/>
      <c r="AN379" s="35"/>
      <c r="AO379" s="35"/>
      <c r="AP379" s="35">
        <f t="shared" si="1081"/>
        <v>0</v>
      </c>
      <c r="AQ379" s="35"/>
      <c r="AR379" s="172"/>
      <c r="AS379" s="695" t="e">
        <f t="shared" si="1088"/>
        <v>#DIV/0!</v>
      </c>
      <c r="AT379" s="172"/>
      <c r="AU379" s="695"/>
      <c r="AV379" s="35"/>
      <c r="AW379" s="35"/>
      <c r="AX379" s="172"/>
      <c r="AY379" s="35"/>
      <c r="AZ379" s="35"/>
      <c r="BA379" s="69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E379" s="695"/>
    </row>
    <row r="380" spans="2:83" s="37" customFormat="1" ht="24" hidden="1" customHeight="1" x14ac:dyDescent="0.25">
      <c r="B380" s="204"/>
      <c r="C380" s="110" t="s">
        <v>40</v>
      </c>
      <c r="D380" s="172"/>
      <c r="E380" s="172"/>
      <c r="F380" s="172"/>
      <c r="G380" s="172"/>
      <c r="H380" s="172"/>
      <c r="I380" s="172"/>
      <c r="J380" s="185">
        <f t="shared" si="1080"/>
        <v>0</v>
      </c>
      <c r="K380" s="172"/>
      <c r="L380" s="695" t="e">
        <f t="shared" si="1086"/>
        <v>#DIV/0!</v>
      </c>
      <c r="M380" s="172"/>
      <c r="N380" s="35"/>
      <c r="O380" s="35"/>
      <c r="P380" s="35"/>
      <c r="Q380" s="35"/>
      <c r="R380" s="35"/>
      <c r="S380" s="35"/>
      <c r="T380" s="35"/>
      <c r="U380" s="35"/>
      <c r="V380" s="114">
        <f t="shared" si="1066"/>
        <v>0</v>
      </c>
      <c r="W380" s="35"/>
      <c r="X380" s="35"/>
      <c r="Y380" s="35"/>
      <c r="Z380" s="35">
        <f t="shared" si="1067"/>
        <v>0</v>
      </c>
      <c r="AA380" s="35">
        <f t="shared" si="1085"/>
        <v>0</v>
      </c>
      <c r="AB380" s="35"/>
      <c r="AC380" s="35"/>
      <c r="AD380" s="35"/>
      <c r="AE380" s="906"/>
      <c r="AF380" s="695" t="e">
        <f t="shared" si="1087"/>
        <v>#DIV/0!</v>
      </c>
      <c r="AG380" s="172"/>
      <c r="AH380" s="695"/>
      <c r="AI380" s="35"/>
      <c r="AJ380" s="35"/>
      <c r="AK380" s="35"/>
      <c r="AL380" s="35"/>
      <c r="AM380" s="35"/>
      <c r="AN380" s="35"/>
      <c r="AO380" s="35"/>
      <c r="AP380" s="35">
        <f t="shared" si="1081"/>
        <v>0</v>
      </c>
      <c r="AQ380" s="35"/>
      <c r="AR380" s="172"/>
      <c r="AS380" s="695" t="e">
        <f t="shared" si="1088"/>
        <v>#DIV/0!</v>
      </c>
      <c r="AT380" s="172"/>
      <c r="AU380" s="695"/>
      <c r="AV380" s="35"/>
      <c r="AW380" s="35"/>
      <c r="AX380" s="172"/>
      <c r="AY380" s="35"/>
      <c r="AZ380" s="35"/>
      <c r="BA380" s="69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E380" s="695"/>
    </row>
    <row r="381" spans="2:83" s="23" customFormat="1" ht="46.5" hidden="1" customHeight="1" x14ac:dyDescent="0.25">
      <c r="B381" s="201"/>
      <c r="C381" s="101" t="s">
        <v>32</v>
      </c>
      <c r="D381" s="187">
        <f>E381</f>
        <v>0</v>
      </c>
      <c r="E381" s="187"/>
      <c r="F381" s="187"/>
      <c r="G381" s="187"/>
      <c r="H381" s="187"/>
      <c r="I381" s="187"/>
      <c r="J381" s="185">
        <f t="shared" si="1080"/>
        <v>0</v>
      </c>
      <c r="K381" s="258">
        <f>M381</f>
        <v>0</v>
      </c>
      <c r="L381" s="695" t="e">
        <f t="shared" si="1086"/>
        <v>#DIV/0!</v>
      </c>
      <c r="M381" s="187">
        <v>0</v>
      </c>
      <c r="N381" s="41"/>
      <c r="O381" s="22"/>
      <c r="P381" s="41"/>
      <c r="Q381" s="22"/>
      <c r="R381" s="41"/>
      <c r="S381" s="22"/>
      <c r="T381" s="41"/>
      <c r="U381" s="22"/>
      <c r="V381" s="114">
        <f t="shared" si="1066"/>
        <v>0</v>
      </c>
      <c r="W381" s="22"/>
      <c r="X381" s="22"/>
      <c r="Y381" s="22"/>
      <c r="Z381" s="22">
        <f t="shared" si="1067"/>
        <v>0</v>
      </c>
      <c r="AA381" s="22">
        <f t="shared" si="1085"/>
        <v>0</v>
      </c>
      <c r="AB381" s="22"/>
      <c r="AC381" s="22"/>
      <c r="AD381" s="41"/>
      <c r="AE381" s="907">
        <f>AG381</f>
        <v>0</v>
      </c>
      <c r="AF381" s="695" t="e">
        <f t="shared" si="1087"/>
        <v>#DIV/0!</v>
      </c>
      <c r="AG381" s="187"/>
      <c r="AH381" s="695"/>
      <c r="AI381" s="22"/>
      <c r="AJ381" s="41"/>
      <c r="AK381" s="22"/>
      <c r="AL381" s="41"/>
      <c r="AM381" s="22"/>
      <c r="AN381" s="41"/>
      <c r="AO381" s="22"/>
      <c r="AP381" s="22">
        <f t="shared" si="1081"/>
        <v>0</v>
      </c>
      <c r="AQ381" s="41"/>
      <c r="AR381" s="187">
        <f>AT381</f>
        <v>0</v>
      </c>
      <c r="AS381" s="695" t="e">
        <f t="shared" si="1088"/>
        <v>#DIV/0!</v>
      </c>
      <c r="AT381" s="187">
        <v>0</v>
      </c>
      <c r="AU381" s="695"/>
      <c r="AV381" s="22"/>
      <c r="AW381" s="41"/>
      <c r="AX381" s="187"/>
      <c r="AY381" s="41"/>
      <c r="AZ381" s="22"/>
      <c r="BA381" s="695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E381" s="695"/>
    </row>
    <row r="382" spans="2:83" s="42" customFormat="1" ht="148.5" hidden="1" customHeight="1" x14ac:dyDescent="0.25">
      <c r="B382" s="200" t="s">
        <v>208</v>
      </c>
      <c r="C382" s="97" t="s">
        <v>54</v>
      </c>
      <c r="D382" s="258"/>
      <c r="E382" s="258"/>
      <c r="F382" s="258"/>
      <c r="G382" s="258"/>
      <c r="H382" s="258"/>
      <c r="I382" s="258"/>
      <c r="J382" s="185">
        <f t="shared" si="1080"/>
        <v>0</v>
      </c>
      <c r="K382" s="258"/>
      <c r="L382" s="695" t="e">
        <f t="shared" si="1086"/>
        <v>#DIV/0!</v>
      </c>
      <c r="M382" s="258"/>
      <c r="N382" s="41"/>
      <c r="O382" s="41"/>
      <c r="P382" s="41"/>
      <c r="Q382" s="41"/>
      <c r="R382" s="41"/>
      <c r="S382" s="41"/>
      <c r="T382" s="41"/>
      <c r="U382" s="41"/>
      <c r="V382" s="114">
        <f t="shared" si="1066"/>
        <v>0</v>
      </c>
      <c r="W382" s="41"/>
      <c r="X382" s="41"/>
      <c r="Y382" s="41"/>
      <c r="Z382" s="41">
        <f t="shared" si="1067"/>
        <v>0</v>
      </c>
      <c r="AA382" s="41">
        <f t="shared" si="1085"/>
        <v>0</v>
      </c>
      <c r="AB382" s="41"/>
      <c r="AC382" s="41"/>
      <c r="AD382" s="41"/>
      <c r="AE382" s="911"/>
      <c r="AF382" s="695" t="e">
        <f t="shared" si="1087"/>
        <v>#DIV/0!</v>
      </c>
      <c r="AG382" s="258"/>
      <c r="AH382" s="695"/>
      <c r="AI382" s="41"/>
      <c r="AJ382" s="41"/>
      <c r="AK382" s="41"/>
      <c r="AL382" s="41"/>
      <c r="AM382" s="41"/>
      <c r="AN382" s="41"/>
      <c r="AO382" s="41"/>
      <c r="AP382" s="41">
        <f t="shared" si="1081"/>
        <v>0</v>
      </c>
      <c r="AQ382" s="41"/>
      <c r="AR382" s="258"/>
      <c r="AS382" s="695" t="e">
        <f t="shared" si="1088"/>
        <v>#DIV/0!</v>
      </c>
      <c r="AT382" s="258"/>
      <c r="AU382" s="695"/>
      <c r="AV382" s="41"/>
      <c r="AW382" s="41"/>
      <c r="AX382" s="258"/>
      <c r="AY382" s="41"/>
      <c r="AZ382" s="41"/>
      <c r="BA382" s="695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1"/>
      <c r="BS382" s="41"/>
      <c r="BT382" s="41"/>
      <c r="BU382" s="41"/>
      <c r="BV382" s="41"/>
      <c r="BW382" s="41"/>
      <c r="BX382" s="41"/>
      <c r="BY382" s="41"/>
      <c r="BZ382" s="41"/>
      <c r="CE382" s="695"/>
    </row>
    <row r="383" spans="2:83" s="37" customFormat="1" ht="50.25" hidden="1" customHeight="1" x14ac:dyDescent="0.25">
      <c r="B383" s="200"/>
      <c r="C383" s="123" t="s">
        <v>31</v>
      </c>
      <c r="D383" s="172"/>
      <c r="E383" s="172"/>
      <c r="F383" s="172"/>
      <c r="G383" s="172"/>
      <c r="H383" s="172"/>
      <c r="I383" s="172"/>
      <c r="J383" s="185">
        <f t="shared" si="1080"/>
        <v>0</v>
      </c>
      <c r="K383" s="172"/>
      <c r="L383" s="695" t="e">
        <f t="shared" si="1086"/>
        <v>#DIV/0!</v>
      </c>
      <c r="M383" s="172"/>
      <c r="N383" s="35"/>
      <c r="O383" s="35"/>
      <c r="P383" s="35"/>
      <c r="Q383" s="35"/>
      <c r="R383" s="35"/>
      <c r="S383" s="35"/>
      <c r="T383" s="35"/>
      <c r="U383" s="35"/>
      <c r="V383" s="114">
        <f t="shared" si="1066"/>
        <v>0</v>
      </c>
      <c r="W383" s="35"/>
      <c r="X383" s="35"/>
      <c r="Y383" s="35"/>
      <c r="Z383" s="35">
        <f t="shared" si="1067"/>
        <v>0</v>
      </c>
      <c r="AA383" s="35">
        <f t="shared" si="1085"/>
        <v>0</v>
      </c>
      <c r="AB383" s="35"/>
      <c r="AC383" s="35"/>
      <c r="AD383" s="35"/>
      <c r="AE383" s="906"/>
      <c r="AF383" s="695" t="e">
        <f t="shared" si="1087"/>
        <v>#DIV/0!</v>
      </c>
      <c r="AG383" s="172"/>
      <c r="AH383" s="695"/>
      <c r="AI383" s="35"/>
      <c r="AJ383" s="35"/>
      <c r="AK383" s="35"/>
      <c r="AL383" s="35"/>
      <c r="AM383" s="35"/>
      <c r="AN383" s="35"/>
      <c r="AO383" s="35"/>
      <c r="AP383" s="35">
        <f t="shared" si="1081"/>
        <v>0</v>
      </c>
      <c r="AQ383" s="35"/>
      <c r="AR383" s="172"/>
      <c r="AS383" s="695" t="e">
        <f t="shared" si="1088"/>
        <v>#DIV/0!</v>
      </c>
      <c r="AT383" s="172"/>
      <c r="AU383" s="695"/>
      <c r="AV383" s="35"/>
      <c r="AW383" s="35"/>
      <c r="AX383" s="172"/>
      <c r="AY383" s="35"/>
      <c r="AZ383" s="35"/>
      <c r="BA383" s="69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E383" s="695"/>
    </row>
    <row r="384" spans="2:83" s="44" customFormat="1" ht="15" hidden="1" customHeight="1" x14ac:dyDescent="0.25">
      <c r="B384" s="204"/>
      <c r="C384" s="110" t="s">
        <v>39</v>
      </c>
      <c r="D384" s="875"/>
      <c r="E384" s="875"/>
      <c r="F384" s="875"/>
      <c r="G384" s="875"/>
      <c r="H384" s="875"/>
      <c r="I384" s="875"/>
      <c r="J384" s="185">
        <f t="shared" si="1080"/>
        <v>0</v>
      </c>
      <c r="K384" s="258"/>
      <c r="L384" s="695" t="e">
        <f t="shared" si="1086"/>
        <v>#DIV/0!</v>
      </c>
      <c r="M384" s="875"/>
      <c r="N384" s="41"/>
      <c r="O384" s="300"/>
      <c r="P384" s="41"/>
      <c r="Q384" s="300"/>
      <c r="R384" s="41"/>
      <c r="S384" s="300"/>
      <c r="T384" s="41"/>
      <c r="U384" s="300"/>
      <c r="V384" s="114">
        <f t="shared" si="1066"/>
        <v>0</v>
      </c>
      <c r="W384" s="300"/>
      <c r="X384" s="300"/>
      <c r="Y384" s="300"/>
      <c r="Z384" s="300">
        <f t="shared" si="1067"/>
        <v>0</v>
      </c>
      <c r="AA384" s="300">
        <f t="shared" si="1085"/>
        <v>0</v>
      </c>
      <c r="AB384" s="300"/>
      <c r="AC384" s="300"/>
      <c r="AD384" s="41"/>
      <c r="AE384" s="910"/>
      <c r="AF384" s="695" t="e">
        <f t="shared" si="1087"/>
        <v>#DIV/0!</v>
      </c>
      <c r="AG384" s="875"/>
      <c r="AH384" s="695"/>
      <c r="AI384" s="300"/>
      <c r="AJ384" s="41"/>
      <c r="AK384" s="300"/>
      <c r="AL384" s="41"/>
      <c r="AM384" s="300"/>
      <c r="AN384" s="41"/>
      <c r="AO384" s="300"/>
      <c r="AP384" s="300">
        <f t="shared" si="1081"/>
        <v>0</v>
      </c>
      <c r="AQ384" s="41"/>
      <c r="AR384" s="875"/>
      <c r="AS384" s="695" t="e">
        <f t="shared" si="1088"/>
        <v>#DIV/0!</v>
      </c>
      <c r="AT384" s="875"/>
      <c r="AU384" s="695"/>
      <c r="AV384" s="300"/>
      <c r="AW384" s="41"/>
      <c r="AX384" s="875"/>
      <c r="AY384" s="41"/>
      <c r="AZ384" s="300"/>
      <c r="BA384" s="695"/>
      <c r="BB384" s="300"/>
      <c r="BC384" s="300"/>
      <c r="BD384" s="300"/>
      <c r="BE384" s="300"/>
      <c r="BF384" s="300"/>
      <c r="BG384" s="300"/>
      <c r="BH384" s="300"/>
      <c r="BI384" s="300"/>
      <c r="BJ384" s="300"/>
      <c r="BK384" s="300"/>
      <c r="BL384" s="300"/>
      <c r="BM384" s="300"/>
      <c r="BN384" s="300"/>
      <c r="BO384" s="300"/>
      <c r="BP384" s="300"/>
      <c r="BQ384" s="300"/>
      <c r="BR384" s="300"/>
      <c r="BS384" s="300"/>
      <c r="BT384" s="300"/>
      <c r="BU384" s="300"/>
      <c r="BV384" s="300"/>
      <c r="BW384" s="300"/>
      <c r="BX384" s="300"/>
      <c r="BY384" s="300"/>
      <c r="BZ384" s="300"/>
      <c r="CE384" s="695"/>
    </row>
    <row r="385" spans="2:83" s="44" customFormat="1" ht="36.75" hidden="1" customHeight="1" x14ac:dyDescent="0.25">
      <c r="B385" s="204"/>
      <c r="C385" s="110" t="s">
        <v>40</v>
      </c>
      <c r="D385" s="875"/>
      <c r="E385" s="875"/>
      <c r="F385" s="875"/>
      <c r="G385" s="875"/>
      <c r="H385" s="875"/>
      <c r="I385" s="875"/>
      <c r="J385" s="185">
        <f t="shared" si="1080"/>
        <v>0</v>
      </c>
      <c r="K385" s="258"/>
      <c r="L385" s="695" t="e">
        <f t="shared" si="1086"/>
        <v>#DIV/0!</v>
      </c>
      <c r="M385" s="875"/>
      <c r="N385" s="41"/>
      <c r="O385" s="300"/>
      <c r="P385" s="41"/>
      <c r="Q385" s="300"/>
      <c r="R385" s="41"/>
      <c r="S385" s="300"/>
      <c r="T385" s="41"/>
      <c r="U385" s="300"/>
      <c r="V385" s="114">
        <f t="shared" si="1066"/>
        <v>0</v>
      </c>
      <c r="W385" s="300"/>
      <c r="X385" s="300"/>
      <c r="Y385" s="300"/>
      <c r="Z385" s="300">
        <f t="shared" si="1067"/>
        <v>0</v>
      </c>
      <c r="AA385" s="300">
        <f t="shared" si="1085"/>
        <v>0</v>
      </c>
      <c r="AB385" s="300"/>
      <c r="AC385" s="300"/>
      <c r="AD385" s="41"/>
      <c r="AE385" s="910"/>
      <c r="AF385" s="695" t="e">
        <f t="shared" si="1087"/>
        <v>#DIV/0!</v>
      </c>
      <c r="AG385" s="875"/>
      <c r="AH385" s="695"/>
      <c r="AI385" s="300"/>
      <c r="AJ385" s="41"/>
      <c r="AK385" s="300"/>
      <c r="AL385" s="41"/>
      <c r="AM385" s="300"/>
      <c r="AN385" s="41"/>
      <c r="AO385" s="300"/>
      <c r="AP385" s="300">
        <f t="shared" si="1081"/>
        <v>0</v>
      </c>
      <c r="AQ385" s="41"/>
      <c r="AR385" s="875"/>
      <c r="AS385" s="695" t="e">
        <f t="shared" si="1088"/>
        <v>#DIV/0!</v>
      </c>
      <c r="AT385" s="875"/>
      <c r="AU385" s="695"/>
      <c r="AV385" s="300"/>
      <c r="AW385" s="41"/>
      <c r="AX385" s="875"/>
      <c r="AY385" s="41"/>
      <c r="AZ385" s="300"/>
      <c r="BA385" s="695"/>
      <c r="BB385" s="300"/>
      <c r="BC385" s="300"/>
      <c r="BD385" s="300"/>
      <c r="BE385" s="300"/>
      <c r="BF385" s="300"/>
      <c r="BG385" s="300"/>
      <c r="BH385" s="300"/>
      <c r="BI385" s="300"/>
      <c r="BJ385" s="300"/>
      <c r="BK385" s="300"/>
      <c r="BL385" s="300"/>
      <c r="BM385" s="300"/>
      <c r="BN385" s="300"/>
      <c r="BO385" s="300"/>
      <c r="BP385" s="300"/>
      <c r="BQ385" s="300"/>
      <c r="BR385" s="300"/>
      <c r="BS385" s="300"/>
      <c r="BT385" s="300"/>
      <c r="BU385" s="300"/>
      <c r="BV385" s="300"/>
      <c r="BW385" s="300"/>
      <c r="BX385" s="300"/>
      <c r="BY385" s="300"/>
      <c r="BZ385" s="300"/>
      <c r="CE385" s="695"/>
    </row>
    <row r="386" spans="2:83" s="44" customFormat="1" ht="36.75" hidden="1" customHeight="1" x14ac:dyDescent="0.25">
      <c r="B386" s="204"/>
      <c r="C386" s="110"/>
      <c r="D386" s="875"/>
      <c r="E386" s="875"/>
      <c r="F386" s="875"/>
      <c r="G386" s="875"/>
      <c r="H386" s="875"/>
      <c r="I386" s="875"/>
      <c r="J386" s="185">
        <f t="shared" si="1080"/>
        <v>0</v>
      </c>
      <c r="K386" s="258"/>
      <c r="L386" s="695" t="e">
        <f t="shared" si="1086"/>
        <v>#DIV/0!</v>
      </c>
      <c r="M386" s="875"/>
      <c r="N386" s="41"/>
      <c r="O386" s="300"/>
      <c r="P386" s="41"/>
      <c r="Q386" s="300"/>
      <c r="R386" s="41"/>
      <c r="S386" s="300"/>
      <c r="T386" s="41"/>
      <c r="U386" s="300"/>
      <c r="V386" s="114">
        <f t="shared" si="1066"/>
        <v>0</v>
      </c>
      <c r="W386" s="300"/>
      <c r="X386" s="300"/>
      <c r="Y386" s="300"/>
      <c r="Z386" s="300">
        <f t="shared" si="1067"/>
        <v>0</v>
      </c>
      <c r="AA386" s="300">
        <f t="shared" si="1085"/>
        <v>0</v>
      </c>
      <c r="AB386" s="300"/>
      <c r="AC386" s="300"/>
      <c r="AD386" s="41"/>
      <c r="AE386" s="910"/>
      <c r="AF386" s="695" t="e">
        <f t="shared" si="1087"/>
        <v>#DIV/0!</v>
      </c>
      <c r="AG386" s="875"/>
      <c r="AH386" s="695"/>
      <c r="AI386" s="300"/>
      <c r="AJ386" s="41"/>
      <c r="AK386" s="300"/>
      <c r="AL386" s="41"/>
      <c r="AM386" s="300"/>
      <c r="AN386" s="41"/>
      <c r="AO386" s="300"/>
      <c r="AP386" s="300">
        <f t="shared" si="1081"/>
        <v>0</v>
      </c>
      <c r="AQ386" s="41"/>
      <c r="AR386" s="875"/>
      <c r="AS386" s="695" t="e">
        <f t="shared" si="1088"/>
        <v>#DIV/0!</v>
      </c>
      <c r="AT386" s="875"/>
      <c r="AU386" s="695"/>
      <c r="AV386" s="300"/>
      <c r="AW386" s="41"/>
      <c r="AX386" s="875"/>
      <c r="AY386" s="41"/>
      <c r="AZ386" s="300"/>
      <c r="BA386" s="695"/>
      <c r="BB386" s="300"/>
      <c r="BC386" s="300"/>
      <c r="BD386" s="300"/>
      <c r="BE386" s="300"/>
      <c r="BF386" s="300"/>
      <c r="BG386" s="300"/>
      <c r="BH386" s="300"/>
      <c r="BI386" s="300"/>
      <c r="BJ386" s="300"/>
      <c r="BK386" s="300"/>
      <c r="BL386" s="300"/>
      <c r="BM386" s="300"/>
      <c r="BN386" s="300"/>
      <c r="BO386" s="300"/>
      <c r="BP386" s="300"/>
      <c r="BQ386" s="300"/>
      <c r="BR386" s="300"/>
      <c r="BS386" s="300"/>
      <c r="BT386" s="300"/>
      <c r="BU386" s="300"/>
      <c r="BV386" s="300"/>
      <c r="BW386" s="300"/>
      <c r="BX386" s="300"/>
      <c r="BY386" s="300"/>
      <c r="BZ386" s="300"/>
      <c r="CE386" s="695"/>
    </row>
    <row r="387" spans="2:83" s="44" customFormat="1" ht="137.25" hidden="1" customHeight="1" x14ac:dyDescent="0.25">
      <c r="B387" s="200" t="s">
        <v>10</v>
      </c>
      <c r="C387" s="97" t="s">
        <v>179</v>
      </c>
      <c r="D387" s="185">
        <f>E387+G387+H387+I387</f>
        <v>0</v>
      </c>
      <c r="E387" s="834"/>
      <c r="F387" s="834"/>
      <c r="G387" s="834">
        <f>G388</f>
        <v>0</v>
      </c>
      <c r="H387" s="875"/>
      <c r="I387" s="875"/>
      <c r="J387" s="185">
        <f t="shared" si="1080"/>
        <v>0</v>
      </c>
      <c r="K387" s="185">
        <f>M387+Q387+S387+U387</f>
        <v>0</v>
      </c>
      <c r="L387" s="695" t="e">
        <f t="shared" si="1086"/>
        <v>#DIV/0!</v>
      </c>
      <c r="M387" s="952">
        <f>M388</f>
        <v>0</v>
      </c>
      <c r="N387" s="114"/>
      <c r="O387" s="114"/>
      <c r="P387" s="114"/>
      <c r="Q387" s="114">
        <f>Q388</f>
        <v>0</v>
      </c>
      <c r="R387" s="114"/>
      <c r="S387" s="300"/>
      <c r="T387" s="41"/>
      <c r="U387" s="300"/>
      <c r="V387" s="114">
        <f t="shared" si="1066"/>
        <v>0</v>
      </c>
      <c r="W387" s="300"/>
      <c r="X387" s="300"/>
      <c r="Y387" s="300"/>
      <c r="Z387" s="114">
        <f t="shared" ref="Z387:Z477" si="1089">AA387+AB387+AC387</f>
        <v>0</v>
      </c>
      <c r="AA387" s="114">
        <f t="shared" si="1085"/>
        <v>0</v>
      </c>
      <c r="AB387" s="300"/>
      <c r="AC387" s="300"/>
      <c r="AD387" s="41"/>
      <c r="AE387" s="904">
        <f>AG387+AK387+AM387+AO387</f>
        <v>0</v>
      </c>
      <c r="AF387" s="695" t="e">
        <f t="shared" si="1087"/>
        <v>#DIV/0!</v>
      </c>
      <c r="AG387" s="952"/>
      <c r="AH387" s="695"/>
      <c r="AI387" s="114"/>
      <c r="AJ387" s="114"/>
      <c r="AK387" s="114"/>
      <c r="AL387" s="114"/>
      <c r="AM387" s="300"/>
      <c r="AN387" s="41"/>
      <c r="AO387" s="300"/>
      <c r="AP387" s="114">
        <f t="shared" si="1081"/>
        <v>0</v>
      </c>
      <c r="AQ387" s="114"/>
      <c r="AR387" s="185">
        <f>AT387+AX387+AZ387+BB387</f>
        <v>0</v>
      </c>
      <c r="AS387" s="695" t="e">
        <f t="shared" si="1088"/>
        <v>#DIV/0!</v>
      </c>
      <c r="AT387" s="952">
        <f>AT389</f>
        <v>0</v>
      </c>
      <c r="AU387" s="695"/>
      <c r="AV387" s="114"/>
      <c r="AW387" s="114"/>
      <c r="AX387" s="952"/>
      <c r="AY387" s="114"/>
      <c r="AZ387" s="300"/>
      <c r="BA387" s="695"/>
      <c r="BB387" s="300"/>
      <c r="BC387" s="300"/>
      <c r="BD387" s="300"/>
      <c r="BE387" s="98"/>
      <c r="BF387" s="114"/>
      <c r="BG387" s="114"/>
      <c r="BH387" s="300"/>
      <c r="BI387" s="300"/>
      <c r="BJ387" s="114"/>
      <c r="BK387" s="114"/>
      <c r="BL387" s="300"/>
      <c r="BM387" s="300"/>
      <c r="BN387" s="114"/>
      <c r="BO387" s="114"/>
      <c r="BP387" s="114"/>
      <c r="BQ387" s="114"/>
      <c r="BR387" s="300"/>
      <c r="BS387" s="300"/>
      <c r="BT387" s="114"/>
      <c r="BU387" s="98"/>
      <c r="BV387" s="114"/>
      <c r="BW387" s="114"/>
      <c r="BX387" s="114"/>
      <c r="BY387" s="300"/>
      <c r="BZ387" s="300"/>
      <c r="CE387" s="695"/>
    </row>
    <row r="388" spans="2:83" s="42" customFormat="1" ht="46.5" hidden="1" customHeight="1" x14ac:dyDescent="0.25">
      <c r="B388" s="388"/>
      <c r="C388" s="97" t="s">
        <v>31</v>
      </c>
      <c r="D388" s="185">
        <f>E388+G388+H388+I388</f>
        <v>0</v>
      </c>
      <c r="E388" s="834"/>
      <c r="F388" s="834"/>
      <c r="G388" s="834">
        <f>G389</f>
        <v>0</v>
      </c>
      <c r="H388" s="258"/>
      <c r="I388" s="258"/>
      <c r="J388" s="185">
        <f t="shared" si="1080"/>
        <v>0</v>
      </c>
      <c r="K388" s="185">
        <f>M388+Q388+S388+U388</f>
        <v>0</v>
      </c>
      <c r="L388" s="695" t="e">
        <f t="shared" si="1086"/>
        <v>#DIV/0!</v>
      </c>
      <c r="M388" s="952">
        <f>M389</f>
        <v>0</v>
      </c>
      <c r="N388" s="114"/>
      <c r="O388" s="114"/>
      <c r="P388" s="114"/>
      <c r="Q388" s="114">
        <f>Q389</f>
        <v>0</v>
      </c>
      <c r="R388" s="114"/>
      <c r="S388" s="41"/>
      <c r="T388" s="41"/>
      <c r="U388" s="41"/>
      <c r="V388" s="114">
        <f t="shared" ref="V388" si="1090">W388+X388+Y388</f>
        <v>0</v>
      </c>
      <c r="W388" s="41"/>
      <c r="X388" s="41"/>
      <c r="Y388" s="41"/>
      <c r="Z388" s="114">
        <f t="shared" si="1089"/>
        <v>0</v>
      </c>
      <c r="AA388" s="114">
        <f t="shared" si="1085"/>
        <v>0</v>
      </c>
      <c r="AB388" s="41"/>
      <c r="AC388" s="41"/>
      <c r="AD388" s="41"/>
      <c r="AE388" s="904">
        <f>AG388+AK388+AM388+AO388</f>
        <v>0</v>
      </c>
      <c r="AF388" s="695" t="e">
        <f t="shared" si="1087"/>
        <v>#DIV/0!</v>
      </c>
      <c r="AG388" s="952"/>
      <c r="AH388" s="695"/>
      <c r="AI388" s="114"/>
      <c r="AJ388" s="114"/>
      <c r="AK388" s="114"/>
      <c r="AL388" s="114"/>
      <c r="AM388" s="41"/>
      <c r="AN388" s="41"/>
      <c r="AO388" s="41"/>
      <c r="AP388" s="114">
        <f t="shared" ref="AP388" si="1091">AR388+AT388+AX388</f>
        <v>0</v>
      </c>
      <c r="AQ388" s="114"/>
      <c r="AR388" s="185">
        <f>AT388+AX388+AZ388+BB388</f>
        <v>0</v>
      </c>
      <c r="AS388" s="695" t="e">
        <f t="shared" si="1088"/>
        <v>#DIV/0!</v>
      </c>
      <c r="AT388" s="952">
        <f>SUM(AT389:AT391)</f>
        <v>0</v>
      </c>
      <c r="AU388" s="695"/>
      <c r="AV388" s="114"/>
      <c r="AW388" s="114"/>
      <c r="AX388" s="952"/>
      <c r="AY388" s="114"/>
      <c r="AZ388" s="41"/>
      <c r="BA388" s="695"/>
      <c r="BB388" s="41"/>
      <c r="BC388" s="41"/>
      <c r="BD388" s="41"/>
      <c r="BE388" s="98"/>
      <c r="BF388" s="114"/>
      <c r="BG388" s="114"/>
      <c r="BH388" s="41"/>
      <c r="BI388" s="41"/>
      <c r="BJ388" s="114"/>
      <c r="BK388" s="114"/>
      <c r="BL388" s="41"/>
      <c r="BM388" s="41"/>
      <c r="BN388" s="114"/>
      <c r="BO388" s="114"/>
      <c r="BP388" s="114"/>
      <c r="BQ388" s="114"/>
      <c r="BR388" s="41"/>
      <c r="BS388" s="41"/>
      <c r="BT388" s="114"/>
      <c r="BU388" s="98"/>
      <c r="BV388" s="114"/>
      <c r="BW388" s="114"/>
      <c r="BX388" s="114"/>
      <c r="BY388" s="41"/>
      <c r="BZ388" s="41"/>
      <c r="CE388" s="695"/>
    </row>
    <row r="389" spans="2:83" s="44" customFormat="1" ht="36.75" hidden="1" customHeight="1" x14ac:dyDescent="0.25">
      <c r="B389" s="204"/>
      <c r="C389" s="110" t="s">
        <v>39</v>
      </c>
      <c r="D389" s="171">
        <f>E389</f>
        <v>0</v>
      </c>
      <c r="E389" s="171"/>
      <c r="F389" s="171"/>
      <c r="G389" s="171">
        <v>0</v>
      </c>
      <c r="H389" s="875"/>
      <c r="I389" s="875"/>
      <c r="J389" s="185">
        <f t="shared" si="1080"/>
        <v>0</v>
      </c>
      <c r="K389" s="171">
        <f>M389</f>
        <v>0</v>
      </c>
      <c r="L389" s="695" t="e">
        <f t="shared" si="1086"/>
        <v>#DIV/0!</v>
      </c>
      <c r="M389" s="171">
        <v>0</v>
      </c>
      <c r="N389" s="116"/>
      <c r="O389" s="116"/>
      <c r="P389" s="116"/>
      <c r="Q389" s="116">
        <v>0</v>
      </c>
      <c r="R389" s="116"/>
      <c r="S389" s="300"/>
      <c r="T389" s="41"/>
      <c r="U389" s="300"/>
      <c r="V389" s="89">
        <f t="shared" ref="V389:V478" si="1092">W389+X389+Y389</f>
        <v>0</v>
      </c>
      <c r="W389" s="300"/>
      <c r="X389" s="300"/>
      <c r="Y389" s="300"/>
      <c r="Z389" s="116">
        <f t="shared" si="1089"/>
        <v>0</v>
      </c>
      <c r="AA389" s="116">
        <f t="shared" si="1085"/>
        <v>0</v>
      </c>
      <c r="AB389" s="300"/>
      <c r="AC389" s="300"/>
      <c r="AD389" s="41"/>
      <c r="AE389" s="905">
        <f>AG389</f>
        <v>0</v>
      </c>
      <c r="AF389" s="695" t="e">
        <f t="shared" si="1087"/>
        <v>#DIV/0!</v>
      </c>
      <c r="AG389" s="171"/>
      <c r="AH389" s="695"/>
      <c r="AI389" s="116"/>
      <c r="AJ389" s="116"/>
      <c r="AK389" s="116"/>
      <c r="AL389" s="116"/>
      <c r="AM389" s="300"/>
      <c r="AN389" s="41"/>
      <c r="AO389" s="300"/>
      <c r="AP389" s="116">
        <f t="shared" ref="AP389:AP444" si="1093">AR389+AT389+AX389</f>
        <v>0</v>
      </c>
      <c r="AQ389" s="116"/>
      <c r="AR389" s="171">
        <f>AT389</f>
        <v>0</v>
      </c>
      <c r="AS389" s="695" t="e">
        <f t="shared" si="1088"/>
        <v>#DIV/0!</v>
      </c>
      <c r="AT389" s="171">
        <v>0</v>
      </c>
      <c r="AU389" s="695"/>
      <c r="AV389" s="116"/>
      <c r="AW389" s="116"/>
      <c r="AX389" s="171"/>
      <c r="AY389" s="116"/>
      <c r="AZ389" s="300"/>
      <c r="BA389" s="695"/>
      <c r="BB389" s="300"/>
      <c r="BC389" s="300"/>
      <c r="BD389" s="300"/>
      <c r="BE389" s="116"/>
      <c r="BF389" s="116"/>
      <c r="BG389" s="116"/>
      <c r="BH389" s="300"/>
      <c r="BI389" s="300"/>
      <c r="BJ389" s="116"/>
      <c r="BK389" s="116"/>
      <c r="BL389" s="300"/>
      <c r="BM389" s="300"/>
      <c r="BN389" s="116"/>
      <c r="BO389" s="116"/>
      <c r="BP389" s="116"/>
      <c r="BQ389" s="116"/>
      <c r="BR389" s="300"/>
      <c r="BS389" s="300"/>
      <c r="BT389" s="116"/>
      <c r="BU389" s="116"/>
      <c r="BV389" s="116"/>
      <c r="BW389" s="116"/>
      <c r="BX389" s="116"/>
      <c r="BY389" s="300"/>
      <c r="BZ389" s="300"/>
      <c r="CE389" s="695"/>
    </row>
    <row r="390" spans="2:83" s="44" customFormat="1" ht="171.75" hidden="1" customHeight="1" x14ac:dyDescent="0.25">
      <c r="B390" s="200" t="s">
        <v>209</v>
      </c>
      <c r="C390" s="97" t="s">
        <v>54</v>
      </c>
      <c r="D390" s="875"/>
      <c r="E390" s="875"/>
      <c r="F390" s="875"/>
      <c r="G390" s="875"/>
      <c r="H390" s="875"/>
      <c r="I390" s="875"/>
      <c r="J390" s="185">
        <f t="shared" si="1080"/>
        <v>0</v>
      </c>
      <c r="K390" s="258"/>
      <c r="L390" s="695" t="e">
        <f t="shared" si="1086"/>
        <v>#DIV/0!</v>
      </c>
      <c r="M390" s="875"/>
      <c r="N390" s="41"/>
      <c r="O390" s="300"/>
      <c r="P390" s="41"/>
      <c r="Q390" s="300"/>
      <c r="R390" s="41"/>
      <c r="S390" s="300"/>
      <c r="T390" s="41"/>
      <c r="U390" s="300"/>
      <c r="V390" s="89">
        <f t="shared" si="1092"/>
        <v>0</v>
      </c>
      <c r="W390" s="300"/>
      <c r="X390" s="300"/>
      <c r="Y390" s="300"/>
      <c r="Z390" s="300">
        <f t="shared" si="1089"/>
        <v>0</v>
      </c>
      <c r="AA390" s="300">
        <f t="shared" si="1085"/>
        <v>0</v>
      </c>
      <c r="AB390" s="300"/>
      <c r="AC390" s="300"/>
      <c r="AD390" s="41"/>
      <c r="AE390" s="910"/>
      <c r="AF390" s="695" t="e">
        <f t="shared" si="1087"/>
        <v>#DIV/0!</v>
      </c>
      <c r="AG390" s="875"/>
      <c r="AH390" s="695"/>
      <c r="AI390" s="300"/>
      <c r="AJ390" s="41"/>
      <c r="AK390" s="300"/>
      <c r="AL390" s="41"/>
      <c r="AM390" s="300"/>
      <c r="AN390" s="41"/>
      <c r="AO390" s="300"/>
      <c r="AP390" s="300">
        <f t="shared" si="1093"/>
        <v>0</v>
      </c>
      <c r="AQ390" s="41"/>
      <c r="AR390" s="875"/>
      <c r="AS390" s="695" t="e">
        <f t="shared" si="1088"/>
        <v>#DIV/0!</v>
      </c>
      <c r="AT390" s="875"/>
      <c r="AU390" s="695"/>
      <c r="AV390" s="300"/>
      <c r="AW390" s="41"/>
      <c r="AX390" s="875"/>
      <c r="AY390" s="41"/>
      <c r="AZ390" s="300"/>
      <c r="BA390" s="695"/>
      <c r="BB390" s="300"/>
      <c r="BC390" s="300"/>
      <c r="BD390" s="300"/>
      <c r="BE390" s="300"/>
      <c r="BF390" s="300"/>
      <c r="BG390" s="300"/>
      <c r="BH390" s="300"/>
      <c r="BI390" s="300"/>
      <c r="BJ390" s="300"/>
      <c r="BK390" s="300"/>
      <c r="BL390" s="300"/>
      <c r="BM390" s="300"/>
      <c r="BN390" s="300"/>
      <c r="BO390" s="300"/>
      <c r="BP390" s="300"/>
      <c r="BQ390" s="300"/>
      <c r="BR390" s="300"/>
      <c r="BS390" s="300"/>
      <c r="BT390" s="300"/>
      <c r="BU390" s="300"/>
      <c r="BV390" s="300"/>
      <c r="BW390" s="300"/>
      <c r="BX390" s="300"/>
      <c r="BY390" s="300"/>
      <c r="BZ390" s="300"/>
      <c r="CE390" s="695"/>
    </row>
    <row r="391" spans="2:83" s="44" customFormat="1" ht="36.75" hidden="1" customHeight="1" x14ac:dyDescent="0.25">
      <c r="B391" s="204"/>
      <c r="C391" s="110" t="s">
        <v>39</v>
      </c>
      <c r="D391" s="875"/>
      <c r="E391" s="875"/>
      <c r="F391" s="875"/>
      <c r="G391" s="875"/>
      <c r="H391" s="875"/>
      <c r="I391" s="875"/>
      <c r="J391" s="185">
        <f t="shared" si="1080"/>
        <v>0</v>
      </c>
      <c r="K391" s="258"/>
      <c r="L391" s="695" t="e">
        <f t="shared" si="1086"/>
        <v>#DIV/0!</v>
      </c>
      <c r="M391" s="875"/>
      <c r="N391" s="41"/>
      <c r="O391" s="300"/>
      <c r="P391" s="41"/>
      <c r="Q391" s="300"/>
      <c r="R391" s="41"/>
      <c r="S391" s="300"/>
      <c r="T391" s="41"/>
      <c r="U391" s="300"/>
      <c r="V391" s="89">
        <f t="shared" si="1092"/>
        <v>0</v>
      </c>
      <c r="W391" s="300"/>
      <c r="X391" s="300"/>
      <c r="Y391" s="300"/>
      <c r="Z391" s="300">
        <f t="shared" si="1089"/>
        <v>0</v>
      </c>
      <c r="AA391" s="300">
        <f t="shared" ref="AA391:AA400" si="1094">E391</f>
        <v>0</v>
      </c>
      <c r="AB391" s="300"/>
      <c r="AC391" s="300"/>
      <c r="AD391" s="41"/>
      <c r="AE391" s="910"/>
      <c r="AF391" s="695" t="e">
        <f t="shared" si="1087"/>
        <v>#DIV/0!</v>
      </c>
      <c r="AG391" s="875"/>
      <c r="AH391" s="695"/>
      <c r="AI391" s="300"/>
      <c r="AJ391" s="41"/>
      <c r="AK391" s="300"/>
      <c r="AL391" s="41"/>
      <c r="AM391" s="300"/>
      <c r="AN391" s="41"/>
      <c r="AO391" s="300"/>
      <c r="AP391" s="300">
        <f t="shared" si="1093"/>
        <v>0</v>
      </c>
      <c r="AQ391" s="41"/>
      <c r="AR391" s="875"/>
      <c r="AS391" s="695" t="e">
        <f t="shared" si="1088"/>
        <v>#DIV/0!</v>
      </c>
      <c r="AT391" s="875"/>
      <c r="AU391" s="695"/>
      <c r="AV391" s="300"/>
      <c r="AW391" s="41"/>
      <c r="AX391" s="875"/>
      <c r="AY391" s="41"/>
      <c r="AZ391" s="300"/>
      <c r="BA391" s="695"/>
      <c r="BB391" s="300"/>
      <c r="BC391" s="300"/>
      <c r="BD391" s="300"/>
      <c r="BE391" s="300"/>
      <c r="BF391" s="300"/>
      <c r="BG391" s="300"/>
      <c r="BH391" s="300"/>
      <c r="BI391" s="300"/>
      <c r="BJ391" s="300"/>
      <c r="BK391" s="300"/>
      <c r="BL391" s="300"/>
      <c r="BM391" s="300"/>
      <c r="BN391" s="300"/>
      <c r="BO391" s="300"/>
      <c r="BP391" s="300"/>
      <c r="BQ391" s="300"/>
      <c r="BR391" s="300"/>
      <c r="BS391" s="300"/>
      <c r="BT391" s="300"/>
      <c r="BU391" s="300"/>
      <c r="BV391" s="300"/>
      <c r="BW391" s="300"/>
      <c r="BX391" s="300"/>
      <c r="BY391" s="300"/>
      <c r="BZ391" s="300"/>
      <c r="CE391" s="695"/>
    </row>
    <row r="392" spans="2:83" s="44" customFormat="1" ht="36.75" hidden="1" customHeight="1" x14ac:dyDescent="0.25">
      <c r="B392" s="204"/>
      <c r="C392" s="110"/>
      <c r="D392" s="875"/>
      <c r="E392" s="875"/>
      <c r="F392" s="875"/>
      <c r="G392" s="875"/>
      <c r="H392" s="875"/>
      <c r="I392" s="875"/>
      <c r="J392" s="185">
        <f t="shared" si="1080"/>
        <v>0</v>
      </c>
      <c r="K392" s="258"/>
      <c r="L392" s="695" t="e">
        <f t="shared" si="1086"/>
        <v>#DIV/0!</v>
      </c>
      <c r="M392" s="875"/>
      <c r="N392" s="41"/>
      <c r="O392" s="300"/>
      <c r="P392" s="41"/>
      <c r="Q392" s="300"/>
      <c r="R392" s="41"/>
      <c r="S392" s="300"/>
      <c r="T392" s="41"/>
      <c r="U392" s="300"/>
      <c r="V392" s="89">
        <f t="shared" si="1092"/>
        <v>0</v>
      </c>
      <c r="W392" s="300"/>
      <c r="X392" s="300"/>
      <c r="Y392" s="300"/>
      <c r="Z392" s="300">
        <f t="shared" si="1089"/>
        <v>0</v>
      </c>
      <c r="AA392" s="300">
        <f t="shared" si="1094"/>
        <v>0</v>
      </c>
      <c r="AB392" s="300"/>
      <c r="AC392" s="300"/>
      <c r="AD392" s="41"/>
      <c r="AE392" s="910"/>
      <c r="AF392" s="695" t="e">
        <f t="shared" si="1087"/>
        <v>#DIV/0!</v>
      </c>
      <c r="AG392" s="875"/>
      <c r="AH392" s="695"/>
      <c r="AI392" s="300"/>
      <c r="AJ392" s="41"/>
      <c r="AK392" s="300"/>
      <c r="AL392" s="41"/>
      <c r="AM392" s="300"/>
      <c r="AN392" s="41"/>
      <c r="AO392" s="300"/>
      <c r="AP392" s="300">
        <f t="shared" si="1093"/>
        <v>0</v>
      </c>
      <c r="AQ392" s="41"/>
      <c r="AR392" s="875"/>
      <c r="AS392" s="695" t="e">
        <f t="shared" si="1088"/>
        <v>#DIV/0!</v>
      </c>
      <c r="AT392" s="875"/>
      <c r="AU392" s="695"/>
      <c r="AV392" s="300"/>
      <c r="AW392" s="41"/>
      <c r="AX392" s="875"/>
      <c r="AY392" s="41"/>
      <c r="AZ392" s="300"/>
      <c r="BA392" s="695"/>
      <c r="BB392" s="300"/>
      <c r="BC392" s="300"/>
      <c r="BD392" s="300"/>
      <c r="BE392" s="300"/>
      <c r="BF392" s="300"/>
      <c r="BG392" s="300"/>
      <c r="BH392" s="300"/>
      <c r="BI392" s="300"/>
      <c r="BJ392" s="300"/>
      <c r="BK392" s="300"/>
      <c r="BL392" s="300"/>
      <c r="BM392" s="300"/>
      <c r="BN392" s="300"/>
      <c r="BO392" s="300"/>
      <c r="BP392" s="300"/>
      <c r="BQ392" s="300"/>
      <c r="BR392" s="300"/>
      <c r="BS392" s="300"/>
      <c r="BT392" s="300"/>
      <c r="BU392" s="300"/>
      <c r="BV392" s="300"/>
      <c r="BW392" s="300"/>
      <c r="BX392" s="300"/>
      <c r="BY392" s="300"/>
      <c r="BZ392" s="300"/>
      <c r="CE392" s="695"/>
    </row>
    <row r="393" spans="2:83" s="44" customFormat="1" ht="36.75" hidden="1" customHeight="1" x14ac:dyDescent="0.25">
      <c r="B393" s="204"/>
      <c r="C393" s="110"/>
      <c r="D393" s="875"/>
      <c r="E393" s="875"/>
      <c r="F393" s="875"/>
      <c r="G393" s="875"/>
      <c r="H393" s="875"/>
      <c r="I393" s="875"/>
      <c r="J393" s="185">
        <f t="shared" si="1080"/>
        <v>0</v>
      </c>
      <c r="K393" s="258"/>
      <c r="L393" s="695" t="e">
        <f t="shared" si="1086"/>
        <v>#DIV/0!</v>
      </c>
      <c r="M393" s="875"/>
      <c r="N393" s="41"/>
      <c r="O393" s="300"/>
      <c r="P393" s="41"/>
      <c r="Q393" s="300"/>
      <c r="R393" s="41"/>
      <c r="S393" s="300"/>
      <c r="T393" s="41"/>
      <c r="U393" s="300"/>
      <c r="V393" s="89">
        <f t="shared" si="1092"/>
        <v>0</v>
      </c>
      <c r="W393" s="300"/>
      <c r="X393" s="300"/>
      <c r="Y393" s="300"/>
      <c r="Z393" s="300">
        <f t="shared" si="1089"/>
        <v>0</v>
      </c>
      <c r="AA393" s="300">
        <f t="shared" si="1094"/>
        <v>0</v>
      </c>
      <c r="AB393" s="300"/>
      <c r="AC393" s="300"/>
      <c r="AD393" s="41"/>
      <c r="AE393" s="910"/>
      <c r="AF393" s="695" t="e">
        <f t="shared" si="1087"/>
        <v>#DIV/0!</v>
      </c>
      <c r="AG393" s="875"/>
      <c r="AH393" s="695"/>
      <c r="AI393" s="300"/>
      <c r="AJ393" s="41"/>
      <c r="AK393" s="300"/>
      <c r="AL393" s="41"/>
      <c r="AM393" s="300"/>
      <c r="AN393" s="41"/>
      <c r="AO393" s="300"/>
      <c r="AP393" s="300">
        <f t="shared" si="1093"/>
        <v>0</v>
      </c>
      <c r="AQ393" s="41"/>
      <c r="AR393" s="875"/>
      <c r="AS393" s="695" t="e">
        <f t="shared" si="1088"/>
        <v>#DIV/0!</v>
      </c>
      <c r="AT393" s="875"/>
      <c r="AU393" s="695"/>
      <c r="AV393" s="300"/>
      <c r="AW393" s="41"/>
      <c r="AX393" s="875"/>
      <c r="AY393" s="41"/>
      <c r="AZ393" s="300"/>
      <c r="BA393" s="695"/>
      <c r="BB393" s="300"/>
      <c r="BC393" s="300"/>
      <c r="BD393" s="300"/>
      <c r="BE393" s="300"/>
      <c r="BF393" s="300"/>
      <c r="BG393" s="300"/>
      <c r="BH393" s="300"/>
      <c r="BI393" s="300"/>
      <c r="BJ393" s="300"/>
      <c r="BK393" s="300"/>
      <c r="BL393" s="300"/>
      <c r="BM393" s="300"/>
      <c r="BN393" s="300"/>
      <c r="BO393" s="300"/>
      <c r="BP393" s="300"/>
      <c r="BQ393" s="300"/>
      <c r="BR393" s="300"/>
      <c r="BS393" s="300"/>
      <c r="BT393" s="300"/>
      <c r="BU393" s="300"/>
      <c r="BV393" s="300"/>
      <c r="BW393" s="300"/>
      <c r="BX393" s="300"/>
      <c r="BY393" s="300"/>
      <c r="BZ393" s="300"/>
      <c r="CE393" s="695"/>
    </row>
    <row r="394" spans="2:83" s="44" customFormat="1" ht="36.75" hidden="1" customHeight="1" x14ac:dyDescent="0.25">
      <c r="B394" s="204"/>
      <c r="C394" s="110"/>
      <c r="D394" s="875"/>
      <c r="E394" s="875"/>
      <c r="F394" s="875"/>
      <c r="G394" s="875"/>
      <c r="H394" s="875"/>
      <c r="I394" s="875"/>
      <c r="J394" s="185">
        <f t="shared" si="1080"/>
        <v>0</v>
      </c>
      <c r="K394" s="258"/>
      <c r="L394" s="695" t="e">
        <f t="shared" si="1086"/>
        <v>#DIV/0!</v>
      </c>
      <c r="M394" s="875"/>
      <c r="N394" s="41"/>
      <c r="O394" s="300"/>
      <c r="P394" s="41"/>
      <c r="Q394" s="300"/>
      <c r="R394" s="41"/>
      <c r="S394" s="300"/>
      <c r="T394" s="41"/>
      <c r="U394" s="300"/>
      <c r="V394" s="89">
        <f t="shared" si="1092"/>
        <v>0</v>
      </c>
      <c r="W394" s="300"/>
      <c r="X394" s="300"/>
      <c r="Y394" s="300"/>
      <c r="Z394" s="300">
        <f t="shared" si="1089"/>
        <v>0</v>
      </c>
      <c r="AA394" s="300">
        <f t="shared" si="1094"/>
        <v>0</v>
      </c>
      <c r="AB394" s="300"/>
      <c r="AC394" s="300"/>
      <c r="AD394" s="41"/>
      <c r="AE394" s="910"/>
      <c r="AF394" s="695" t="e">
        <f t="shared" si="1087"/>
        <v>#DIV/0!</v>
      </c>
      <c r="AG394" s="875"/>
      <c r="AH394" s="695"/>
      <c r="AI394" s="300"/>
      <c r="AJ394" s="41"/>
      <c r="AK394" s="300"/>
      <c r="AL394" s="41"/>
      <c r="AM394" s="300"/>
      <c r="AN394" s="41"/>
      <c r="AO394" s="300"/>
      <c r="AP394" s="300">
        <f t="shared" si="1093"/>
        <v>0</v>
      </c>
      <c r="AQ394" s="41"/>
      <c r="AR394" s="875"/>
      <c r="AS394" s="695" t="e">
        <f t="shared" si="1088"/>
        <v>#DIV/0!</v>
      </c>
      <c r="AT394" s="875"/>
      <c r="AU394" s="695"/>
      <c r="AV394" s="300"/>
      <c r="AW394" s="41"/>
      <c r="AX394" s="875"/>
      <c r="AY394" s="41"/>
      <c r="AZ394" s="300"/>
      <c r="BA394" s="695"/>
      <c r="BB394" s="300"/>
      <c r="BC394" s="300"/>
      <c r="BD394" s="300"/>
      <c r="BE394" s="300"/>
      <c r="BF394" s="300"/>
      <c r="BG394" s="300"/>
      <c r="BH394" s="300"/>
      <c r="BI394" s="300"/>
      <c r="BJ394" s="300"/>
      <c r="BK394" s="300"/>
      <c r="BL394" s="300"/>
      <c r="BM394" s="300"/>
      <c r="BN394" s="300"/>
      <c r="BO394" s="300"/>
      <c r="BP394" s="300"/>
      <c r="BQ394" s="300"/>
      <c r="BR394" s="300"/>
      <c r="BS394" s="300"/>
      <c r="BT394" s="300"/>
      <c r="BU394" s="300"/>
      <c r="BV394" s="300"/>
      <c r="BW394" s="300"/>
      <c r="BX394" s="300"/>
      <c r="BY394" s="300"/>
      <c r="BZ394" s="300"/>
      <c r="CE394" s="695"/>
    </row>
    <row r="395" spans="2:83" s="44" customFormat="1" ht="36.75" hidden="1" customHeight="1" x14ac:dyDescent="0.25">
      <c r="B395" s="204"/>
      <c r="C395" s="110"/>
      <c r="D395" s="875"/>
      <c r="E395" s="875"/>
      <c r="F395" s="875"/>
      <c r="G395" s="875"/>
      <c r="H395" s="875"/>
      <c r="I395" s="875"/>
      <c r="J395" s="185">
        <f t="shared" si="1080"/>
        <v>0</v>
      </c>
      <c r="K395" s="258"/>
      <c r="L395" s="695" t="e">
        <f t="shared" si="1086"/>
        <v>#DIV/0!</v>
      </c>
      <c r="M395" s="875"/>
      <c r="N395" s="41"/>
      <c r="O395" s="300"/>
      <c r="P395" s="41"/>
      <c r="Q395" s="300"/>
      <c r="R395" s="41"/>
      <c r="S395" s="300"/>
      <c r="T395" s="41"/>
      <c r="U395" s="300"/>
      <c r="V395" s="89">
        <f t="shared" si="1092"/>
        <v>0</v>
      </c>
      <c r="W395" s="300"/>
      <c r="X395" s="300"/>
      <c r="Y395" s="300"/>
      <c r="Z395" s="300">
        <f t="shared" si="1089"/>
        <v>0</v>
      </c>
      <c r="AA395" s="300">
        <f t="shared" si="1094"/>
        <v>0</v>
      </c>
      <c r="AB395" s="300"/>
      <c r="AC395" s="300"/>
      <c r="AD395" s="41"/>
      <c r="AE395" s="910"/>
      <c r="AF395" s="695" t="e">
        <f t="shared" si="1087"/>
        <v>#DIV/0!</v>
      </c>
      <c r="AG395" s="875"/>
      <c r="AH395" s="695"/>
      <c r="AI395" s="300"/>
      <c r="AJ395" s="41"/>
      <c r="AK395" s="300"/>
      <c r="AL395" s="41"/>
      <c r="AM395" s="300"/>
      <c r="AN395" s="41"/>
      <c r="AO395" s="300"/>
      <c r="AP395" s="300">
        <f t="shared" si="1093"/>
        <v>0</v>
      </c>
      <c r="AQ395" s="41"/>
      <c r="AR395" s="875"/>
      <c r="AS395" s="695" t="e">
        <f t="shared" si="1088"/>
        <v>#DIV/0!</v>
      </c>
      <c r="AT395" s="875"/>
      <c r="AU395" s="695"/>
      <c r="AV395" s="300"/>
      <c r="AW395" s="41"/>
      <c r="AX395" s="875"/>
      <c r="AY395" s="41"/>
      <c r="AZ395" s="300"/>
      <c r="BA395" s="695"/>
      <c r="BB395" s="300"/>
      <c r="BC395" s="300"/>
      <c r="BD395" s="300"/>
      <c r="BE395" s="300"/>
      <c r="BF395" s="300"/>
      <c r="BG395" s="300"/>
      <c r="BH395" s="300"/>
      <c r="BI395" s="300"/>
      <c r="BJ395" s="300"/>
      <c r="BK395" s="300"/>
      <c r="BL395" s="300"/>
      <c r="BM395" s="300"/>
      <c r="BN395" s="300"/>
      <c r="BO395" s="300"/>
      <c r="BP395" s="300"/>
      <c r="BQ395" s="300"/>
      <c r="BR395" s="300"/>
      <c r="BS395" s="300"/>
      <c r="BT395" s="300"/>
      <c r="BU395" s="300"/>
      <c r="BV395" s="300"/>
      <c r="BW395" s="300"/>
      <c r="BX395" s="300"/>
      <c r="BY395" s="300"/>
      <c r="BZ395" s="300"/>
      <c r="CE395" s="695"/>
    </row>
    <row r="396" spans="2:83" s="44" customFormat="1" ht="36.75" hidden="1" customHeight="1" x14ac:dyDescent="0.25">
      <c r="B396" s="204"/>
      <c r="C396" s="110"/>
      <c r="D396" s="875"/>
      <c r="E396" s="875"/>
      <c r="F396" s="875"/>
      <c r="G396" s="875"/>
      <c r="H396" s="875"/>
      <c r="I396" s="875"/>
      <c r="J396" s="185">
        <f t="shared" si="1080"/>
        <v>0</v>
      </c>
      <c r="K396" s="258"/>
      <c r="L396" s="695" t="e">
        <f t="shared" si="1086"/>
        <v>#DIV/0!</v>
      </c>
      <c r="M396" s="875"/>
      <c r="N396" s="41"/>
      <c r="O396" s="300"/>
      <c r="P396" s="41"/>
      <c r="Q396" s="300"/>
      <c r="R396" s="41"/>
      <c r="S396" s="300"/>
      <c r="T396" s="41"/>
      <c r="U396" s="300"/>
      <c r="V396" s="89">
        <f t="shared" si="1092"/>
        <v>0</v>
      </c>
      <c r="W396" s="300"/>
      <c r="X396" s="300"/>
      <c r="Y396" s="300"/>
      <c r="Z396" s="300">
        <f t="shared" si="1089"/>
        <v>0</v>
      </c>
      <c r="AA396" s="300">
        <f t="shared" si="1094"/>
        <v>0</v>
      </c>
      <c r="AB396" s="300"/>
      <c r="AC396" s="300"/>
      <c r="AD396" s="41"/>
      <c r="AE396" s="910"/>
      <c r="AF396" s="695" t="e">
        <f t="shared" si="1087"/>
        <v>#DIV/0!</v>
      </c>
      <c r="AG396" s="875"/>
      <c r="AH396" s="695"/>
      <c r="AI396" s="300"/>
      <c r="AJ396" s="41"/>
      <c r="AK396" s="300"/>
      <c r="AL396" s="41"/>
      <c r="AM396" s="300"/>
      <c r="AN396" s="41"/>
      <c r="AO396" s="300"/>
      <c r="AP396" s="300">
        <f t="shared" si="1093"/>
        <v>0</v>
      </c>
      <c r="AQ396" s="41"/>
      <c r="AR396" s="875"/>
      <c r="AS396" s="695" t="e">
        <f t="shared" si="1088"/>
        <v>#DIV/0!</v>
      </c>
      <c r="AT396" s="875"/>
      <c r="AU396" s="695"/>
      <c r="AV396" s="300"/>
      <c r="AW396" s="41"/>
      <c r="AX396" s="875"/>
      <c r="AY396" s="41"/>
      <c r="AZ396" s="300"/>
      <c r="BA396" s="695"/>
      <c r="BB396" s="300"/>
      <c r="BC396" s="300"/>
      <c r="BD396" s="300"/>
      <c r="BE396" s="300"/>
      <c r="BF396" s="300"/>
      <c r="BG396" s="300"/>
      <c r="BH396" s="300"/>
      <c r="BI396" s="300"/>
      <c r="BJ396" s="300"/>
      <c r="BK396" s="300"/>
      <c r="BL396" s="300"/>
      <c r="BM396" s="300"/>
      <c r="BN396" s="300"/>
      <c r="BO396" s="300"/>
      <c r="BP396" s="300"/>
      <c r="BQ396" s="300"/>
      <c r="BR396" s="300"/>
      <c r="BS396" s="300"/>
      <c r="BT396" s="300"/>
      <c r="BU396" s="300"/>
      <c r="BV396" s="300"/>
      <c r="BW396" s="300"/>
      <c r="BX396" s="300"/>
      <c r="BY396" s="300"/>
      <c r="BZ396" s="300"/>
      <c r="CE396" s="695"/>
    </row>
    <row r="397" spans="2:83" s="44" customFormat="1" ht="36.75" hidden="1" customHeight="1" x14ac:dyDescent="0.25">
      <c r="B397" s="204"/>
      <c r="C397" s="110"/>
      <c r="D397" s="875"/>
      <c r="E397" s="875"/>
      <c r="F397" s="875"/>
      <c r="G397" s="875"/>
      <c r="H397" s="875"/>
      <c r="I397" s="875"/>
      <c r="J397" s="185">
        <f t="shared" si="1080"/>
        <v>0</v>
      </c>
      <c r="K397" s="258"/>
      <c r="L397" s="695" t="e">
        <f t="shared" si="1086"/>
        <v>#DIV/0!</v>
      </c>
      <c r="M397" s="875"/>
      <c r="N397" s="41"/>
      <c r="O397" s="300"/>
      <c r="P397" s="41"/>
      <c r="Q397" s="300"/>
      <c r="R397" s="41"/>
      <c r="S397" s="300"/>
      <c r="T397" s="41"/>
      <c r="U397" s="300"/>
      <c r="V397" s="89">
        <f t="shared" si="1092"/>
        <v>0</v>
      </c>
      <c r="W397" s="300"/>
      <c r="X397" s="300"/>
      <c r="Y397" s="300"/>
      <c r="Z397" s="300">
        <f t="shared" si="1089"/>
        <v>0</v>
      </c>
      <c r="AA397" s="300">
        <f t="shared" si="1094"/>
        <v>0</v>
      </c>
      <c r="AB397" s="300"/>
      <c r="AC397" s="300"/>
      <c r="AD397" s="41"/>
      <c r="AE397" s="910"/>
      <c r="AF397" s="695" t="e">
        <f t="shared" si="1087"/>
        <v>#DIV/0!</v>
      </c>
      <c r="AG397" s="875"/>
      <c r="AH397" s="695"/>
      <c r="AI397" s="300"/>
      <c r="AJ397" s="41"/>
      <c r="AK397" s="300"/>
      <c r="AL397" s="41"/>
      <c r="AM397" s="300"/>
      <c r="AN397" s="41"/>
      <c r="AO397" s="300"/>
      <c r="AP397" s="300">
        <f t="shared" si="1093"/>
        <v>0</v>
      </c>
      <c r="AQ397" s="41"/>
      <c r="AR397" s="875"/>
      <c r="AS397" s="695" t="e">
        <f t="shared" si="1088"/>
        <v>#DIV/0!</v>
      </c>
      <c r="AT397" s="875"/>
      <c r="AU397" s="695"/>
      <c r="AV397" s="300"/>
      <c r="AW397" s="41"/>
      <c r="AX397" s="875"/>
      <c r="AY397" s="41"/>
      <c r="AZ397" s="300"/>
      <c r="BA397" s="695"/>
      <c r="BB397" s="300"/>
      <c r="BC397" s="300"/>
      <c r="BD397" s="300"/>
      <c r="BE397" s="300"/>
      <c r="BF397" s="300"/>
      <c r="BG397" s="300"/>
      <c r="BH397" s="300"/>
      <c r="BI397" s="300"/>
      <c r="BJ397" s="300"/>
      <c r="BK397" s="300"/>
      <c r="BL397" s="300"/>
      <c r="BM397" s="300"/>
      <c r="BN397" s="300"/>
      <c r="BO397" s="300"/>
      <c r="BP397" s="300"/>
      <c r="BQ397" s="300"/>
      <c r="BR397" s="300"/>
      <c r="BS397" s="300"/>
      <c r="BT397" s="300"/>
      <c r="BU397" s="300"/>
      <c r="BV397" s="300"/>
      <c r="BW397" s="300"/>
      <c r="BX397" s="300"/>
      <c r="BY397" s="300"/>
      <c r="BZ397" s="300"/>
      <c r="CE397" s="695"/>
    </row>
    <row r="398" spans="2:83" s="44" customFormat="1" ht="36.75" hidden="1" customHeight="1" x14ac:dyDescent="0.25">
      <c r="B398" s="204"/>
      <c r="C398" s="110"/>
      <c r="D398" s="875"/>
      <c r="E398" s="875"/>
      <c r="F398" s="875"/>
      <c r="G398" s="875"/>
      <c r="H398" s="875"/>
      <c r="I398" s="875"/>
      <c r="J398" s="185">
        <f t="shared" si="1080"/>
        <v>0</v>
      </c>
      <c r="K398" s="258"/>
      <c r="L398" s="695" t="e">
        <f t="shared" si="1086"/>
        <v>#DIV/0!</v>
      </c>
      <c r="M398" s="875"/>
      <c r="N398" s="41"/>
      <c r="O398" s="300"/>
      <c r="P398" s="41"/>
      <c r="Q398" s="300"/>
      <c r="R398" s="41"/>
      <c r="S398" s="300"/>
      <c r="T398" s="41"/>
      <c r="U398" s="300"/>
      <c r="V398" s="89">
        <f t="shared" si="1092"/>
        <v>0</v>
      </c>
      <c r="W398" s="300"/>
      <c r="X398" s="300"/>
      <c r="Y398" s="300"/>
      <c r="Z398" s="300">
        <f t="shared" si="1089"/>
        <v>0</v>
      </c>
      <c r="AA398" s="300">
        <f t="shared" si="1094"/>
        <v>0</v>
      </c>
      <c r="AB398" s="300"/>
      <c r="AC398" s="300"/>
      <c r="AD398" s="41"/>
      <c r="AE398" s="910"/>
      <c r="AF398" s="695" t="e">
        <f t="shared" si="1087"/>
        <v>#DIV/0!</v>
      </c>
      <c r="AG398" s="875"/>
      <c r="AH398" s="695"/>
      <c r="AI398" s="300"/>
      <c r="AJ398" s="41"/>
      <c r="AK398" s="300"/>
      <c r="AL398" s="41"/>
      <c r="AM398" s="300"/>
      <c r="AN398" s="41"/>
      <c r="AO398" s="300"/>
      <c r="AP398" s="300">
        <f t="shared" si="1093"/>
        <v>0</v>
      </c>
      <c r="AQ398" s="41"/>
      <c r="AR398" s="875"/>
      <c r="AS398" s="695" t="e">
        <f t="shared" si="1088"/>
        <v>#DIV/0!</v>
      </c>
      <c r="AT398" s="875"/>
      <c r="AU398" s="695"/>
      <c r="AV398" s="300"/>
      <c r="AW398" s="41"/>
      <c r="AX398" s="875"/>
      <c r="AY398" s="41"/>
      <c r="AZ398" s="300"/>
      <c r="BA398" s="695"/>
      <c r="BB398" s="300"/>
      <c r="BC398" s="300"/>
      <c r="BD398" s="300"/>
      <c r="BE398" s="300"/>
      <c r="BF398" s="300"/>
      <c r="BG398" s="300"/>
      <c r="BH398" s="300"/>
      <c r="BI398" s="300"/>
      <c r="BJ398" s="300"/>
      <c r="BK398" s="300"/>
      <c r="BL398" s="300"/>
      <c r="BM398" s="300"/>
      <c r="BN398" s="300"/>
      <c r="BO398" s="300"/>
      <c r="BP398" s="300"/>
      <c r="BQ398" s="300"/>
      <c r="BR398" s="300"/>
      <c r="BS398" s="300"/>
      <c r="BT398" s="300"/>
      <c r="BU398" s="300"/>
      <c r="BV398" s="300"/>
      <c r="BW398" s="300"/>
      <c r="BX398" s="300"/>
      <c r="BY398" s="300"/>
      <c r="BZ398" s="300"/>
      <c r="CE398" s="695"/>
    </row>
    <row r="399" spans="2:83" s="44" customFormat="1" ht="179.25" hidden="1" customHeight="1" x14ac:dyDescent="0.25">
      <c r="B399" s="200" t="s">
        <v>210</v>
      </c>
      <c r="C399" s="97" t="s">
        <v>231</v>
      </c>
      <c r="D399" s="834">
        <f t="shared" ref="D399:D400" si="1095">E399</f>
        <v>0</v>
      </c>
      <c r="E399" s="258"/>
      <c r="F399" s="258"/>
      <c r="G399" s="258"/>
      <c r="H399" s="875"/>
      <c r="I399" s="875"/>
      <c r="J399" s="185">
        <f t="shared" si="1080"/>
        <v>0</v>
      </c>
      <c r="K399" s="834">
        <f t="shared" ref="K399:K400" si="1096">M399</f>
        <v>0</v>
      </c>
      <c r="L399" s="695" t="e">
        <f t="shared" si="1086"/>
        <v>#DIV/0!</v>
      </c>
      <c r="M399" s="258"/>
      <c r="N399" s="41"/>
      <c r="O399" s="41"/>
      <c r="P399" s="41"/>
      <c r="Q399" s="41"/>
      <c r="R399" s="41"/>
      <c r="S399" s="300"/>
      <c r="T399" s="41"/>
      <c r="U399" s="300"/>
      <c r="V399" s="89">
        <f t="shared" si="1092"/>
        <v>0</v>
      </c>
      <c r="W399" s="300"/>
      <c r="X399" s="300"/>
      <c r="Y399" s="300"/>
      <c r="Z399" s="114">
        <f t="shared" si="1089"/>
        <v>0</v>
      </c>
      <c r="AA399" s="41">
        <f t="shared" si="1094"/>
        <v>0</v>
      </c>
      <c r="AB399" s="300"/>
      <c r="AC399" s="300"/>
      <c r="AD399" s="41"/>
      <c r="AE399" s="909">
        <f t="shared" ref="AE399:AE400" si="1097">AG399</f>
        <v>0</v>
      </c>
      <c r="AF399" s="695" t="e">
        <f t="shared" si="1087"/>
        <v>#DIV/0!</v>
      </c>
      <c r="AG399" s="258"/>
      <c r="AH399" s="695"/>
      <c r="AI399" s="41"/>
      <c r="AJ399" s="41"/>
      <c r="AK399" s="41"/>
      <c r="AL399" s="41"/>
      <c r="AM399" s="300"/>
      <c r="AN399" s="41"/>
      <c r="AO399" s="300"/>
      <c r="AP399" s="114" t="e">
        <f t="shared" si="1093"/>
        <v>#REF!</v>
      </c>
      <c r="AQ399" s="114"/>
      <c r="AR399" s="834" t="e">
        <f t="shared" ref="AR399:AR400" si="1098">AT399</f>
        <v>#REF!</v>
      </c>
      <c r="AS399" s="695" t="e">
        <f t="shared" si="1088"/>
        <v>#REF!</v>
      </c>
      <c r="AT399" s="258" t="e">
        <f>AT400</f>
        <v>#REF!</v>
      </c>
      <c r="AU399" s="695"/>
      <c r="AV399" s="41"/>
      <c r="AW399" s="41"/>
      <c r="AX399" s="258"/>
      <c r="AY399" s="41"/>
      <c r="AZ399" s="300"/>
      <c r="BA399" s="695"/>
      <c r="BB399" s="300"/>
      <c r="BC399" s="300"/>
      <c r="BD399" s="300"/>
      <c r="BE399" s="114"/>
      <c r="BF399" s="41"/>
      <c r="BG399" s="41"/>
      <c r="BH399" s="300"/>
      <c r="BI399" s="300"/>
      <c r="BJ399" s="114"/>
      <c r="BK399" s="41"/>
      <c r="BL399" s="300"/>
      <c r="BM399" s="300"/>
      <c r="BN399" s="114"/>
      <c r="BO399" s="41"/>
      <c r="BP399" s="41"/>
      <c r="BQ399" s="41"/>
      <c r="BR399" s="300"/>
      <c r="BS399" s="300"/>
      <c r="BT399" s="114"/>
      <c r="BU399" s="114"/>
      <c r="BV399" s="41"/>
      <c r="BW399" s="41"/>
      <c r="BX399" s="41"/>
      <c r="BY399" s="300"/>
      <c r="BZ399" s="300"/>
      <c r="CE399" s="695"/>
    </row>
    <row r="400" spans="2:83" s="44" customFormat="1" ht="36.75" hidden="1" customHeight="1" x14ac:dyDescent="0.25">
      <c r="B400" s="204"/>
      <c r="C400" s="110" t="s">
        <v>40</v>
      </c>
      <c r="D400" s="171">
        <f t="shared" si="1095"/>
        <v>0</v>
      </c>
      <c r="E400" s="172"/>
      <c r="F400" s="172"/>
      <c r="G400" s="172"/>
      <c r="H400" s="875"/>
      <c r="I400" s="875"/>
      <c r="J400" s="185">
        <f t="shared" si="1080"/>
        <v>0</v>
      </c>
      <c r="K400" s="171" t="e">
        <f t="shared" si="1096"/>
        <v>#REF!</v>
      </c>
      <c r="L400" s="695" t="e">
        <f t="shared" si="1086"/>
        <v>#REF!</v>
      </c>
      <c r="M400" s="172" t="e">
        <f>#REF!</f>
        <v>#REF!</v>
      </c>
      <c r="N400" s="35"/>
      <c r="O400" s="35"/>
      <c r="P400" s="35"/>
      <c r="Q400" s="35"/>
      <c r="R400" s="35"/>
      <c r="S400" s="300"/>
      <c r="T400" s="41"/>
      <c r="U400" s="300"/>
      <c r="V400" s="89">
        <f t="shared" si="1092"/>
        <v>0</v>
      </c>
      <c r="W400" s="300"/>
      <c r="X400" s="300"/>
      <c r="Y400" s="300"/>
      <c r="Z400" s="116">
        <f t="shared" si="1089"/>
        <v>0</v>
      </c>
      <c r="AA400" s="35">
        <f t="shared" si="1094"/>
        <v>0</v>
      </c>
      <c r="AB400" s="300"/>
      <c r="AC400" s="300"/>
      <c r="AD400" s="41"/>
      <c r="AE400" s="905">
        <f t="shared" si="1097"/>
        <v>0</v>
      </c>
      <c r="AF400" s="695" t="e">
        <f t="shared" si="1087"/>
        <v>#DIV/0!</v>
      </c>
      <c r="AG400" s="172"/>
      <c r="AH400" s="695"/>
      <c r="AI400" s="35"/>
      <c r="AJ400" s="35"/>
      <c r="AK400" s="35"/>
      <c r="AL400" s="35"/>
      <c r="AM400" s="300"/>
      <c r="AN400" s="41"/>
      <c r="AO400" s="300"/>
      <c r="AP400" s="116" t="e">
        <f t="shared" si="1093"/>
        <v>#REF!</v>
      </c>
      <c r="AQ400" s="116"/>
      <c r="AR400" s="171" t="e">
        <f t="shared" si="1098"/>
        <v>#REF!</v>
      </c>
      <c r="AS400" s="695" t="e">
        <f t="shared" si="1088"/>
        <v>#REF!</v>
      </c>
      <c r="AT400" s="172" t="e">
        <f>#REF!</f>
        <v>#REF!</v>
      </c>
      <c r="AU400" s="695"/>
      <c r="AV400" s="35"/>
      <c r="AW400" s="35"/>
      <c r="AX400" s="172"/>
      <c r="AY400" s="35"/>
      <c r="AZ400" s="300"/>
      <c r="BA400" s="695"/>
      <c r="BB400" s="300"/>
      <c r="BC400" s="300"/>
      <c r="BD400" s="300"/>
      <c r="BE400" s="116"/>
      <c r="BF400" s="35"/>
      <c r="BG400" s="35"/>
      <c r="BH400" s="300"/>
      <c r="BI400" s="300"/>
      <c r="BJ400" s="116"/>
      <c r="BK400" s="35"/>
      <c r="BL400" s="300"/>
      <c r="BM400" s="300"/>
      <c r="BN400" s="116"/>
      <c r="BO400" s="35"/>
      <c r="BP400" s="35"/>
      <c r="BQ400" s="35"/>
      <c r="BR400" s="300"/>
      <c r="BS400" s="300"/>
      <c r="BT400" s="116"/>
      <c r="BU400" s="116"/>
      <c r="BV400" s="35"/>
      <c r="BW400" s="35"/>
      <c r="BX400" s="35"/>
      <c r="BY400" s="300"/>
      <c r="BZ400" s="300"/>
      <c r="CE400" s="695"/>
    </row>
    <row r="401" spans="2:83" s="44" customFormat="1" ht="174.75" hidden="1" customHeight="1" x14ac:dyDescent="0.25">
      <c r="B401" s="200" t="s">
        <v>56</v>
      </c>
      <c r="C401" s="97" t="s">
        <v>261</v>
      </c>
      <c r="D401" s="185">
        <f>E401+G401+H401+I401</f>
        <v>0</v>
      </c>
      <c r="E401" s="834"/>
      <c r="F401" s="834"/>
      <c r="G401" s="834">
        <f>G402</f>
        <v>0</v>
      </c>
      <c r="H401" s="875"/>
      <c r="I401" s="875"/>
      <c r="J401" s="185">
        <f t="shared" si="1080"/>
        <v>0</v>
      </c>
      <c r="K401" s="185">
        <f>M401+Q401+S401+U401</f>
        <v>0</v>
      </c>
      <c r="L401" s="695" t="e">
        <f t="shared" si="1086"/>
        <v>#DIV/0!</v>
      </c>
      <c r="M401" s="952">
        <f>M402</f>
        <v>0</v>
      </c>
      <c r="N401" s="114"/>
      <c r="O401" s="114"/>
      <c r="P401" s="114"/>
      <c r="Q401" s="114">
        <f>Q402</f>
        <v>0</v>
      </c>
      <c r="R401" s="114"/>
      <c r="S401" s="300"/>
      <c r="T401" s="41"/>
      <c r="U401" s="300"/>
      <c r="V401" s="114">
        <f>W401</f>
        <v>0</v>
      </c>
      <c r="W401" s="114">
        <f>W403</f>
        <v>0</v>
      </c>
      <c r="X401" s="300"/>
      <c r="Y401" s="300"/>
      <c r="Z401" s="114">
        <f t="shared" si="1089"/>
        <v>0</v>
      </c>
      <c r="AA401" s="114">
        <f>AA403</f>
        <v>0</v>
      </c>
      <c r="AB401" s="300"/>
      <c r="AC401" s="300"/>
      <c r="AD401" s="41"/>
      <c r="AE401" s="904">
        <f>AG401+AK401+AM401+AO401</f>
        <v>0</v>
      </c>
      <c r="AF401" s="695" t="e">
        <f t="shared" si="1087"/>
        <v>#DIV/0!</v>
      </c>
      <c r="AG401" s="952"/>
      <c r="AH401" s="695"/>
      <c r="AI401" s="114"/>
      <c r="AJ401" s="114"/>
      <c r="AK401" s="114"/>
      <c r="AL401" s="114"/>
      <c r="AM401" s="300"/>
      <c r="AN401" s="41"/>
      <c r="AO401" s="300"/>
      <c r="AP401" s="114"/>
      <c r="AQ401" s="114"/>
      <c r="AR401" s="185">
        <f>AT401+AX401+AZ401+BB401</f>
        <v>0</v>
      </c>
      <c r="AS401" s="695" t="e">
        <f t="shared" si="1088"/>
        <v>#DIV/0!</v>
      </c>
      <c r="AT401" s="952">
        <f>AT402</f>
        <v>0</v>
      </c>
      <c r="AU401" s="695"/>
      <c r="AV401" s="114"/>
      <c r="AW401" s="114"/>
      <c r="AX401" s="952"/>
      <c r="AY401" s="114"/>
      <c r="AZ401" s="300"/>
      <c r="BA401" s="695"/>
      <c r="BB401" s="300"/>
      <c r="BC401" s="300"/>
      <c r="BD401" s="300"/>
      <c r="BE401" s="98"/>
      <c r="BF401" s="114"/>
      <c r="BG401" s="114"/>
      <c r="BH401" s="300"/>
      <c r="BI401" s="300"/>
      <c r="BJ401" s="114"/>
      <c r="BK401" s="114"/>
      <c r="BL401" s="300"/>
      <c r="BM401" s="300"/>
      <c r="BN401" s="114"/>
      <c r="BO401" s="114"/>
      <c r="BP401" s="114"/>
      <c r="BQ401" s="114"/>
      <c r="BR401" s="300"/>
      <c r="BS401" s="300"/>
      <c r="BT401" s="114"/>
      <c r="BU401" s="98"/>
      <c r="BV401" s="114"/>
      <c r="BW401" s="114"/>
      <c r="BX401" s="114"/>
      <c r="BY401" s="300"/>
      <c r="BZ401" s="300"/>
      <c r="CE401" s="695"/>
    </row>
    <row r="402" spans="2:83" s="42" customFormat="1" ht="46.5" hidden="1" customHeight="1" x14ac:dyDescent="0.25">
      <c r="B402" s="388"/>
      <c r="C402" s="97" t="s">
        <v>31</v>
      </c>
      <c r="D402" s="185">
        <f>E402+G402+H402+I402</f>
        <v>0</v>
      </c>
      <c r="E402" s="834"/>
      <c r="F402" s="834"/>
      <c r="G402" s="834">
        <f>SUM(G403:G404)</f>
        <v>0</v>
      </c>
      <c r="H402" s="258"/>
      <c r="I402" s="258"/>
      <c r="J402" s="185">
        <f t="shared" si="1080"/>
        <v>0</v>
      </c>
      <c r="K402" s="185">
        <f>M402+Q402+S402+U402</f>
        <v>0</v>
      </c>
      <c r="L402" s="695" t="e">
        <f t="shared" si="1086"/>
        <v>#DIV/0!</v>
      </c>
      <c r="M402" s="952">
        <f>M403</f>
        <v>0</v>
      </c>
      <c r="N402" s="114"/>
      <c r="O402" s="114"/>
      <c r="P402" s="114"/>
      <c r="Q402" s="114">
        <f>SUM(Q403:Q404)</f>
        <v>0</v>
      </c>
      <c r="R402" s="114"/>
      <c r="S402" s="41"/>
      <c r="T402" s="41"/>
      <c r="U402" s="41"/>
      <c r="V402" s="114">
        <f t="shared" ref="V402" si="1099">W402+X402+Y402</f>
        <v>0</v>
      </c>
      <c r="W402" s="41"/>
      <c r="X402" s="41"/>
      <c r="Y402" s="41"/>
      <c r="Z402" s="114">
        <f t="shared" si="1089"/>
        <v>0</v>
      </c>
      <c r="AA402" s="114">
        <f t="shared" ref="AA402:AA412" si="1100">E402</f>
        <v>0</v>
      </c>
      <c r="AB402" s="41"/>
      <c r="AC402" s="41"/>
      <c r="AD402" s="41"/>
      <c r="AE402" s="904">
        <f>AG402+AK402+AM402+AO402</f>
        <v>0</v>
      </c>
      <c r="AF402" s="695" t="e">
        <f t="shared" si="1087"/>
        <v>#DIV/0!</v>
      </c>
      <c r="AG402" s="952"/>
      <c r="AH402" s="695"/>
      <c r="AI402" s="114"/>
      <c r="AJ402" s="114"/>
      <c r="AK402" s="114"/>
      <c r="AL402" s="114"/>
      <c r="AM402" s="41"/>
      <c r="AN402" s="41"/>
      <c r="AO402" s="41"/>
      <c r="AP402" s="114"/>
      <c r="AQ402" s="114"/>
      <c r="AR402" s="185">
        <f>AT402+AX402+AZ402+BB402</f>
        <v>0</v>
      </c>
      <c r="AS402" s="695" t="e">
        <f t="shared" si="1088"/>
        <v>#DIV/0!</v>
      </c>
      <c r="AT402" s="952">
        <f>AT403</f>
        <v>0</v>
      </c>
      <c r="AU402" s="695"/>
      <c r="AV402" s="114"/>
      <c r="AW402" s="114"/>
      <c r="AX402" s="952"/>
      <c r="AY402" s="114"/>
      <c r="AZ402" s="41"/>
      <c r="BA402" s="695"/>
      <c r="BB402" s="41"/>
      <c r="BC402" s="41"/>
      <c r="BD402" s="41"/>
      <c r="BE402" s="98"/>
      <c r="BF402" s="114"/>
      <c r="BG402" s="114"/>
      <c r="BH402" s="41"/>
      <c r="BI402" s="41"/>
      <c r="BJ402" s="114"/>
      <c r="BK402" s="114"/>
      <c r="BL402" s="41"/>
      <c r="BM402" s="41"/>
      <c r="BN402" s="114"/>
      <c r="BO402" s="114"/>
      <c r="BP402" s="114"/>
      <c r="BQ402" s="114"/>
      <c r="BR402" s="41"/>
      <c r="BS402" s="41"/>
      <c r="BT402" s="114"/>
      <c r="BU402" s="98"/>
      <c r="BV402" s="114"/>
      <c r="BW402" s="114"/>
      <c r="BX402" s="114"/>
      <c r="BY402" s="41"/>
      <c r="BZ402" s="41"/>
      <c r="CE402" s="695"/>
    </row>
    <row r="403" spans="2:83" s="44" customFormat="1" ht="36.75" hidden="1" customHeight="1" x14ac:dyDescent="0.25">
      <c r="B403" s="200"/>
      <c r="C403" s="110" t="s">
        <v>39</v>
      </c>
      <c r="D403" s="171">
        <f>G403</f>
        <v>0</v>
      </c>
      <c r="E403" s="171"/>
      <c r="F403" s="171"/>
      <c r="G403" s="171"/>
      <c r="H403" s="875"/>
      <c r="I403" s="875"/>
      <c r="J403" s="185">
        <f t="shared" si="1080"/>
        <v>0</v>
      </c>
      <c r="K403" s="171">
        <f>Q403</f>
        <v>0</v>
      </c>
      <c r="L403" s="695" t="e">
        <f t="shared" si="1086"/>
        <v>#DIV/0!</v>
      </c>
      <c r="M403" s="171">
        <v>0</v>
      </c>
      <c r="N403" s="116"/>
      <c r="O403" s="116"/>
      <c r="P403" s="116"/>
      <c r="Q403" s="116"/>
      <c r="R403" s="116"/>
      <c r="S403" s="300"/>
      <c r="T403" s="41"/>
      <c r="U403" s="300"/>
      <c r="V403" s="116">
        <f t="shared" si="1092"/>
        <v>0</v>
      </c>
      <c r="W403" s="116">
        <f>AA403-E403</f>
        <v>0</v>
      </c>
      <c r="X403" s="300"/>
      <c r="Y403" s="300"/>
      <c r="Z403" s="116">
        <f t="shared" si="1089"/>
        <v>0</v>
      </c>
      <c r="AA403" s="116">
        <f t="shared" si="1100"/>
        <v>0</v>
      </c>
      <c r="AB403" s="300"/>
      <c r="AC403" s="300"/>
      <c r="AD403" s="41"/>
      <c r="AE403" s="905">
        <f>AG403</f>
        <v>0</v>
      </c>
      <c r="AF403" s="695" t="e">
        <f t="shared" si="1087"/>
        <v>#DIV/0!</v>
      </c>
      <c r="AG403" s="171"/>
      <c r="AH403" s="695"/>
      <c r="AI403" s="116"/>
      <c r="AJ403" s="116"/>
      <c r="AK403" s="116"/>
      <c r="AL403" s="116"/>
      <c r="AM403" s="300"/>
      <c r="AN403" s="41"/>
      <c r="AO403" s="300"/>
      <c r="AP403" s="116"/>
      <c r="AQ403" s="116"/>
      <c r="AR403" s="171">
        <f>AT403</f>
        <v>0</v>
      </c>
      <c r="AS403" s="695" t="e">
        <f t="shared" si="1088"/>
        <v>#DIV/0!</v>
      </c>
      <c r="AT403" s="171">
        <v>0</v>
      </c>
      <c r="AU403" s="695"/>
      <c r="AV403" s="116"/>
      <c r="AW403" s="116"/>
      <c r="AX403" s="171"/>
      <c r="AY403" s="116"/>
      <c r="AZ403" s="300"/>
      <c r="BA403" s="695"/>
      <c r="BB403" s="300"/>
      <c r="BC403" s="300"/>
      <c r="BD403" s="300"/>
      <c r="BE403" s="116"/>
      <c r="BF403" s="116"/>
      <c r="BG403" s="116"/>
      <c r="BH403" s="300"/>
      <c r="BI403" s="300"/>
      <c r="BJ403" s="116"/>
      <c r="BK403" s="116"/>
      <c r="BL403" s="300"/>
      <c r="BM403" s="300"/>
      <c r="BN403" s="116"/>
      <c r="BO403" s="116"/>
      <c r="BP403" s="116"/>
      <c r="BQ403" s="116"/>
      <c r="BR403" s="300"/>
      <c r="BS403" s="300"/>
      <c r="BT403" s="116"/>
      <c r="BU403" s="116"/>
      <c r="BV403" s="116"/>
      <c r="BW403" s="116"/>
      <c r="BX403" s="116"/>
      <c r="BY403" s="300"/>
      <c r="BZ403" s="300"/>
      <c r="CE403" s="695"/>
    </row>
    <row r="404" spans="2:83" s="44" customFormat="1" ht="36.75" hidden="1" customHeight="1" x14ac:dyDescent="0.25">
      <c r="B404" s="200"/>
      <c r="C404" s="110" t="s">
        <v>40</v>
      </c>
      <c r="D404" s="171">
        <f>G404</f>
        <v>0</v>
      </c>
      <c r="E404" s="171"/>
      <c r="F404" s="171"/>
      <c r="G404" s="171"/>
      <c r="H404" s="875"/>
      <c r="I404" s="875"/>
      <c r="J404" s="185">
        <f t="shared" si="1080"/>
        <v>0</v>
      </c>
      <c r="K404" s="171">
        <f>Q404</f>
        <v>0</v>
      </c>
      <c r="L404" s="695" t="e">
        <f t="shared" si="1086"/>
        <v>#DIV/0!</v>
      </c>
      <c r="M404" s="171">
        <v>0</v>
      </c>
      <c r="N404" s="116"/>
      <c r="O404" s="116"/>
      <c r="P404" s="116"/>
      <c r="Q404" s="116"/>
      <c r="R404" s="116"/>
      <c r="S404" s="300"/>
      <c r="T404" s="41"/>
      <c r="U404" s="300"/>
      <c r="V404" s="89">
        <f t="shared" si="1092"/>
        <v>0</v>
      </c>
      <c r="W404" s="300"/>
      <c r="X404" s="300"/>
      <c r="Y404" s="300"/>
      <c r="Z404" s="116">
        <f t="shared" si="1089"/>
        <v>0</v>
      </c>
      <c r="AA404" s="116">
        <f t="shared" si="1100"/>
        <v>0</v>
      </c>
      <c r="AB404" s="300"/>
      <c r="AC404" s="300"/>
      <c r="AD404" s="41"/>
      <c r="AE404" s="905"/>
      <c r="AF404" s="695" t="e">
        <f t="shared" si="1087"/>
        <v>#DIV/0!</v>
      </c>
      <c r="AG404" s="171"/>
      <c r="AH404" s="695"/>
      <c r="AI404" s="116"/>
      <c r="AJ404" s="116"/>
      <c r="AK404" s="116"/>
      <c r="AL404" s="116"/>
      <c r="AM404" s="300"/>
      <c r="AN404" s="41"/>
      <c r="AO404" s="300"/>
      <c r="AP404" s="116"/>
      <c r="AQ404" s="116"/>
      <c r="AR404" s="171"/>
      <c r="AS404" s="695" t="e">
        <f t="shared" si="1088"/>
        <v>#DIV/0!</v>
      </c>
      <c r="AT404" s="171"/>
      <c r="AU404" s="695"/>
      <c r="AV404" s="116"/>
      <c r="AW404" s="116"/>
      <c r="AX404" s="171"/>
      <c r="AY404" s="116"/>
      <c r="AZ404" s="300"/>
      <c r="BA404" s="695"/>
      <c r="BB404" s="300"/>
      <c r="BC404" s="300"/>
      <c r="BD404" s="300"/>
      <c r="BE404" s="116"/>
      <c r="BF404" s="116"/>
      <c r="BG404" s="116"/>
      <c r="BH404" s="300"/>
      <c r="BI404" s="300"/>
      <c r="BJ404" s="116"/>
      <c r="BK404" s="116"/>
      <c r="BL404" s="300"/>
      <c r="BM404" s="300"/>
      <c r="BN404" s="116"/>
      <c r="BO404" s="116"/>
      <c r="BP404" s="116"/>
      <c r="BQ404" s="116"/>
      <c r="BR404" s="300"/>
      <c r="BS404" s="300"/>
      <c r="BT404" s="116"/>
      <c r="BU404" s="116"/>
      <c r="BV404" s="116"/>
      <c r="BW404" s="116"/>
      <c r="BX404" s="116"/>
      <c r="BY404" s="300"/>
      <c r="BZ404" s="300"/>
      <c r="CE404" s="695"/>
    </row>
    <row r="405" spans="2:83" s="44" customFormat="1" ht="132" customHeight="1" x14ac:dyDescent="0.25">
      <c r="B405" s="200" t="s">
        <v>34</v>
      </c>
      <c r="C405" s="97" t="s">
        <v>45</v>
      </c>
      <c r="D405" s="834">
        <f>G405</f>
        <v>687882.20426999999</v>
      </c>
      <c r="E405" s="834"/>
      <c r="F405" s="834"/>
      <c r="G405" s="915">
        <f>G406</f>
        <v>687882.20426999999</v>
      </c>
      <c r="H405" s="875"/>
      <c r="I405" s="875"/>
      <c r="J405" s="185">
        <f>J406</f>
        <v>0</v>
      </c>
      <c r="K405" s="834">
        <f>K406</f>
        <v>687882.20426999999</v>
      </c>
      <c r="L405" s="695">
        <f t="shared" si="1086"/>
        <v>1</v>
      </c>
      <c r="M405" s="952"/>
      <c r="N405" s="114"/>
      <c r="O405" s="114"/>
      <c r="P405" s="114"/>
      <c r="Q405" s="114">
        <f>Q406</f>
        <v>687882.20426999999</v>
      </c>
      <c r="R405" s="695">
        <f>Q405/G405</f>
        <v>1</v>
      </c>
      <c r="S405" s="300"/>
      <c r="T405" s="41"/>
      <c r="U405" s="300"/>
      <c r="V405" s="89"/>
      <c r="W405" s="300"/>
      <c r="X405" s="300"/>
      <c r="Y405" s="300"/>
      <c r="Z405" s="114"/>
      <c r="AA405" s="114"/>
      <c r="AB405" s="300"/>
      <c r="AC405" s="300"/>
      <c r="AD405" s="41"/>
      <c r="AE405" s="952">
        <f>AK405</f>
        <v>687882.20427000022</v>
      </c>
      <c r="AF405" s="695">
        <f t="shared" si="1087"/>
        <v>1.0000000000000004</v>
      </c>
      <c r="AG405" s="952"/>
      <c r="AH405" s="695"/>
      <c r="AI405" s="114"/>
      <c r="AJ405" s="114"/>
      <c r="AK405" s="114">
        <f>AK406</f>
        <v>687882.20427000022</v>
      </c>
      <c r="AL405" s="695">
        <f t="shared" ref="AL405:AL469" si="1101">AK405/G405</f>
        <v>1.0000000000000004</v>
      </c>
      <c r="AM405" s="300"/>
      <c r="AN405" s="41"/>
      <c r="AO405" s="300"/>
      <c r="AP405" s="114">
        <f>AP406</f>
        <v>0</v>
      </c>
      <c r="AQ405" s="114"/>
      <c r="AR405" s="834">
        <f>AX405</f>
        <v>687882.20426999999</v>
      </c>
      <c r="AS405" s="695">
        <f t="shared" si="1088"/>
        <v>1</v>
      </c>
      <c r="AT405" s="952"/>
      <c r="AU405" s="695"/>
      <c r="AV405" s="114"/>
      <c r="AW405" s="695"/>
      <c r="AX405" s="952">
        <f>AX406</f>
        <v>687882.20426999999</v>
      </c>
      <c r="AY405" s="695">
        <f t="shared" ref="AY405:AY470" si="1102">AX405/G405</f>
        <v>1</v>
      </c>
      <c r="AZ405" s="300"/>
      <c r="BA405" s="695"/>
      <c r="BB405" s="300"/>
      <c r="BC405" s="300"/>
      <c r="BD405" s="300"/>
      <c r="BE405" s="114"/>
      <c r="BF405" s="114"/>
      <c r="BG405" s="114"/>
      <c r="BH405" s="300"/>
      <c r="BI405" s="300"/>
      <c r="BJ405" s="114"/>
      <c r="BK405" s="114"/>
      <c r="BL405" s="300"/>
      <c r="BM405" s="300"/>
      <c r="BN405" s="114"/>
      <c r="BO405" s="114"/>
      <c r="BP405" s="114"/>
      <c r="BQ405" s="114"/>
      <c r="BR405" s="300"/>
      <c r="BS405" s="300"/>
      <c r="BT405" s="114"/>
      <c r="BU405" s="114"/>
      <c r="BV405" s="114"/>
      <c r="BW405" s="114"/>
      <c r="BX405" s="114"/>
      <c r="BY405" s="300"/>
      <c r="BZ405" s="300"/>
      <c r="CE405" s="695"/>
    </row>
    <row r="406" spans="2:83" s="42" customFormat="1" ht="46.5" hidden="1" customHeight="1" x14ac:dyDescent="0.25">
      <c r="B406" s="599"/>
      <c r="C406" s="97" t="s">
        <v>31</v>
      </c>
      <c r="D406" s="185">
        <f>E406+G406+H406+I406</f>
        <v>687882.20426999999</v>
      </c>
      <c r="E406" s="834"/>
      <c r="F406" s="834"/>
      <c r="G406" s="915">
        <f>SUM(G407:G409)</f>
        <v>687882.20426999999</v>
      </c>
      <c r="H406" s="258"/>
      <c r="I406" s="258"/>
      <c r="J406" s="185">
        <f t="shared" ref="J406:J409" si="1103">Q406-G406</f>
        <v>0</v>
      </c>
      <c r="K406" s="185">
        <f>M406+Q406+S406+U406</f>
        <v>687882.20426999999</v>
      </c>
      <c r="L406" s="695">
        <f t="shared" si="1086"/>
        <v>1</v>
      </c>
      <c r="M406" s="952">
        <f>M407</f>
        <v>0</v>
      </c>
      <c r="N406" s="114"/>
      <c r="O406" s="114"/>
      <c r="P406" s="114"/>
      <c r="Q406" s="915">
        <f>Q407+Q409+Q408</f>
        <v>687882.20426999999</v>
      </c>
      <c r="R406" s="695">
        <f t="shared" ref="R406:R409" si="1104">Q406/G406</f>
        <v>1</v>
      </c>
      <c r="S406" s="41"/>
      <c r="T406" s="41"/>
      <c r="U406" s="41"/>
      <c r="V406" s="114">
        <f t="shared" ref="V406:V407" si="1105">W406+X406+Y406</f>
        <v>0</v>
      </c>
      <c r="W406" s="41"/>
      <c r="X406" s="41"/>
      <c r="Y406" s="41"/>
      <c r="Z406" s="114">
        <f t="shared" ref="Z406:Z407" si="1106">AA406+AB406+AC406</f>
        <v>0</v>
      </c>
      <c r="AA406" s="114">
        <f t="shared" ref="AA406:AA407" si="1107">E406</f>
        <v>0</v>
      </c>
      <c r="AB406" s="41"/>
      <c r="AC406" s="41"/>
      <c r="AD406" s="41"/>
      <c r="AE406" s="185">
        <f>AG406+AK406+AM406+AO406</f>
        <v>687882.20427000022</v>
      </c>
      <c r="AF406" s="695">
        <f t="shared" si="1087"/>
        <v>1.0000000000000004</v>
      </c>
      <c r="AG406" s="952"/>
      <c r="AH406" s="695"/>
      <c r="AI406" s="114"/>
      <c r="AJ406" s="114"/>
      <c r="AK406" s="925">
        <f>AK407+AK409+AK408</f>
        <v>687882.20427000022</v>
      </c>
      <c r="AL406" s="695">
        <f t="shared" si="1101"/>
        <v>1.0000000000000004</v>
      </c>
      <c r="AM406" s="41"/>
      <c r="AN406" s="41"/>
      <c r="AO406" s="41"/>
      <c r="AP406" s="114">
        <f>AP407+AP409</f>
        <v>0</v>
      </c>
      <c r="AQ406" s="114"/>
      <c r="AR406" s="185">
        <f>AT406+AX406+AZ406+BB406</f>
        <v>687882.20426999999</v>
      </c>
      <c r="AS406" s="695">
        <f t="shared" si="1088"/>
        <v>1</v>
      </c>
      <c r="AT406" s="952">
        <f>AT407</f>
        <v>0</v>
      </c>
      <c r="AU406" s="695"/>
      <c r="AV406" s="114"/>
      <c r="AW406" s="695"/>
      <c r="AX406" s="952">
        <f>AX407+AX409+AX408</f>
        <v>687882.20426999999</v>
      </c>
      <c r="AY406" s="695">
        <f t="shared" si="1102"/>
        <v>1</v>
      </c>
      <c r="AZ406" s="41"/>
      <c r="BA406" s="695"/>
      <c r="BB406" s="41"/>
      <c r="BC406" s="41"/>
      <c r="BD406" s="41"/>
      <c r="BE406" s="98"/>
      <c r="BF406" s="114"/>
      <c r="BG406" s="114"/>
      <c r="BH406" s="41"/>
      <c r="BI406" s="41"/>
      <c r="BJ406" s="114"/>
      <c r="BK406" s="114"/>
      <c r="BL406" s="41"/>
      <c r="BM406" s="41"/>
      <c r="BN406" s="114"/>
      <c r="BO406" s="114"/>
      <c r="BP406" s="114"/>
      <c r="BQ406" s="114"/>
      <c r="BR406" s="41"/>
      <c r="BS406" s="41"/>
      <c r="BT406" s="114"/>
      <c r="BU406" s="98"/>
      <c r="BV406" s="114"/>
      <c r="BW406" s="114"/>
      <c r="BX406" s="114"/>
      <c r="BY406" s="41"/>
      <c r="BZ406" s="41"/>
      <c r="CE406" s="695"/>
    </row>
    <row r="407" spans="2:83" s="44" customFormat="1" ht="36.75" hidden="1" customHeight="1" x14ac:dyDescent="0.25">
      <c r="B407" s="200"/>
      <c r="C407" s="110" t="s">
        <v>39</v>
      </c>
      <c r="D407" s="171">
        <f>G407</f>
        <v>641496.36855999997</v>
      </c>
      <c r="E407" s="171"/>
      <c r="F407" s="171"/>
      <c r="G407" s="171">
        <v>641496.36855999997</v>
      </c>
      <c r="H407" s="875"/>
      <c r="I407" s="875"/>
      <c r="J407" s="244">
        <f t="shared" si="1103"/>
        <v>0</v>
      </c>
      <c r="K407" s="171">
        <f>Q407</f>
        <v>641496.36855999997</v>
      </c>
      <c r="L407" s="695">
        <f t="shared" si="1086"/>
        <v>1</v>
      </c>
      <c r="M407" s="171">
        <v>0</v>
      </c>
      <c r="N407" s="116"/>
      <c r="O407" s="116"/>
      <c r="P407" s="116"/>
      <c r="Q407" s="116">
        <f>G407</f>
        <v>641496.36855999997</v>
      </c>
      <c r="R407" s="695">
        <f t="shared" si="1104"/>
        <v>1</v>
      </c>
      <c r="S407" s="300"/>
      <c r="T407" s="41"/>
      <c r="U407" s="300"/>
      <c r="V407" s="114">
        <f t="shared" si="1105"/>
        <v>0</v>
      </c>
      <c r="W407" s="300"/>
      <c r="X407" s="300"/>
      <c r="Y407" s="300"/>
      <c r="Z407" s="116">
        <f t="shared" si="1106"/>
        <v>0</v>
      </c>
      <c r="AA407" s="116">
        <f t="shared" si="1107"/>
        <v>0</v>
      </c>
      <c r="AB407" s="300"/>
      <c r="AC407" s="300"/>
      <c r="AD407" s="41"/>
      <c r="AE407" s="171">
        <f>AK407</f>
        <v>641496.36856000021</v>
      </c>
      <c r="AF407" s="695">
        <f t="shared" si="1087"/>
        <v>1.0000000000000004</v>
      </c>
      <c r="AG407" s="171"/>
      <c r="AH407" s="695"/>
      <c r="AI407" s="116"/>
      <c r="AJ407" s="116"/>
      <c r="AK407" s="116">
        <f>'[7]2 вариант'!$D$171</f>
        <v>641496.36856000021</v>
      </c>
      <c r="AL407" s="695">
        <f t="shared" si="1101"/>
        <v>1.0000000000000004</v>
      </c>
      <c r="AM407" s="300"/>
      <c r="AN407" s="41"/>
      <c r="AO407" s="300"/>
      <c r="AP407" s="116">
        <f>AX407-AK407</f>
        <v>0</v>
      </c>
      <c r="AQ407" s="116"/>
      <c r="AR407" s="171">
        <f>AX407</f>
        <v>641496.36855999997</v>
      </c>
      <c r="AS407" s="695">
        <f>AR407/D407</f>
        <v>1</v>
      </c>
      <c r="AT407" s="171">
        <v>0</v>
      </c>
      <c r="AU407" s="695"/>
      <c r="AV407" s="116"/>
      <c r="AW407" s="695"/>
      <c r="AX407" s="171">
        <f>'[7]2 вариант'!$I$170</f>
        <v>641496.36855999997</v>
      </c>
      <c r="AY407" s="695">
        <f t="shared" si="1102"/>
        <v>1</v>
      </c>
      <c r="AZ407" s="300"/>
      <c r="BA407" s="695"/>
      <c r="BB407" s="300"/>
      <c r="BC407" s="300"/>
      <c r="BD407" s="300"/>
      <c r="BE407" s="116"/>
      <c r="BF407" s="116"/>
      <c r="BG407" s="116"/>
      <c r="BH407" s="300"/>
      <c r="BI407" s="300"/>
      <c r="BJ407" s="116"/>
      <c r="BK407" s="116"/>
      <c r="BL407" s="300"/>
      <c r="BM407" s="300"/>
      <c r="BN407" s="116"/>
      <c r="BO407" s="116"/>
      <c r="BP407" s="116"/>
      <c r="BQ407" s="116"/>
      <c r="BR407" s="300"/>
      <c r="BS407" s="300"/>
      <c r="BT407" s="116"/>
      <c r="BU407" s="116"/>
      <c r="BV407" s="116"/>
      <c r="BW407" s="116"/>
      <c r="BX407" s="116"/>
      <c r="BY407" s="300"/>
      <c r="BZ407" s="300"/>
      <c r="CE407" s="695"/>
    </row>
    <row r="408" spans="2:83" s="44" customFormat="1" ht="36.75" hidden="1" customHeight="1" x14ac:dyDescent="0.25">
      <c r="B408" s="200"/>
      <c r="C408" s="110" t="s">
        <v>534</v>
      </c>
      <c r="D408" s="171">
        <f>G408</f>
        <v>23565.365000000002</v>
      </c>
      <c r="E408" s="171"/>
      <c r="F408" s="171"/>
      <c r="G408" s="171">
        <v>23565.365000000002</v>
      </c>
      <c r="H408" s="875"/>
      <c r="I408" s="875"/>
      <c r="J408" s="244"/>
      <c r="K408" s="171">
        <f t="shared" ref="K408:K409" si="1108">Q408</f>
        <v>23565.365000000002</v>
      </c>
      <c r="L408" s="695">
        <f t="shared" si="1086"/>
        <v>1</v>
      </c>
      <c r="M408" s="171"/>
      <c r="N408" s="116"/>
      <c r="O408" s="116"/>
      <c r="P408" s="116"/>
      <c r="Q408" s="116">
        <f>G408</f>
        <v>23565.365000000002</v>
      </c>
      <c r="R408" s="695">
        <f t="shared" si="1104"/>
        <v>1</v>
      </c>
      <c r="S408" s="300"/>
      <c r="T408" s="41"/>
      <c r="U408" s="300"/>
      <c r="V408" s="114"/>
      <c r="W408" s="300"/>
      <c r="X408" s="300"/>
      <c r="Y408" s="300"/>
      <c r="Z408" s="116"/>
      <c r="AA408" s="116"/>
      <c r="AB408" s="300"/>
      <c r="AC408" s="300"/>
      <c r="AD408" s="41"/>
      <c r="AE408" s="171">
        <f t="shared" ref="AE408:AE409" si="1109">AK408</f>
        <v>23565.365000000002</v>
      </c>
      <c r="AF408" s="695">
        <f t="shared" si="1087"/>
        <v>1</v>
      </c>
      <c r="AG408" s="171"/>
      <c r="AH408" s="695"/>
      <c r="AI408" s="116"/>
      <c r="AJ408" s="116"/>
      <c r="AK408" s="116">
        <f>'[7]2 вариант'!$D$176</f>
        <v>23565.365000000002</v>
      </c>
      <c r="AL408" s="695">
        <f t="shared" si="1101"/>
        <v>1</v>
      </c>
      <c r="AM408" s="300"/>
      <c r="AN408" s="41"/>
      <c r="AO408" s="300"/>
      <c r="AP408" s="116"/>
      <c r="AQ408" s="116"/>
      <c r="AR408" s="171">
        <f>AX408</f>
        <v>23565.365000000002</v>
      </c>
      <c r="AS408" s="695">
        <f t="shared" ref="AS408:AS409" si="1110">AR408/D408</f>
        <v>1</v>
      </c>
      <c r="AT408" s="171"/>
      <c r="AU408" s="695"/>
      <c r="AV408" s="116"/>
      <c r="AW408" s="695"/>
      <c r="AX408" s="171">
        <f>'[7]2 вариант'!$I$176</f>
        <v>23565.365000000002</v>
      </c>
      <c r="AY408" s="695">
        <f t="shared" si="1102"/>
        <v>1</v>
      </c>
      <c r="AZ408" s="300"/>
      <c r="BA408" s="695"/>
      <c r="BB408" s="300"/>
      <c r="BC408" s="300"/>
      <c r="BD408" s="300"/>
      <c r="BE408" s="116"/>
      <c r="BF408" s="116"/>
      <c r="BG408" s="116"/>
      <c r="BH408" s="300"/>
      <c r="BI408" s="300"/>
      <c r="BJ408" s="116"/>
      <c r="BK408" s="116"/>
      <c r="BL408" s="300"/>
      <c r="BM408" s="300"/>
      <c r="BN408" s="116"/>
      <c r="BO408" s="116"/>
      <c r="BP408" s="116"/>
      <c r="BQ408" s="116"/>
      <c r="BR408" s="300"/>
      <c r="BS408" s="300"/>
      <c r="BT408" s="116"/>
      <c r="BU408" s="116"/>
      <c r="BV408" s="116"/>
      <c r="BW408" s="116"/>
      <c r="BX408" s="116"/>
      <c r="BY408" s="300"/>
      <c r="BZ408" s="300"/>
      <c r="CE408" s="695"/>
    </row>
    <row r="409" spans="2:83" s="44" customFormat="1" ht="36.75" hidden="1" customHeight="1" x14ac:dyDescent="0.25">
      <c r="B409" s="200"/>
      <c r="C409" s="110" t="s">
        <v>413</v>
      </c>
      <c r="D409" s="171">
        <f>G409</f>
        <v>22820.470710000001</v>
      </c>
      <c r="E409" s="171"/>
      <c r="F409" s="171"/>
      <c r="G409" s="171">
        <v>22820.470710000001</v>
      </c>
      <c r="H409" s="875"/>
      <c r="I409" s="875"/>
      <c r="J409" s="244">
        <f t="shared" si="1103"/>
        <v>0</v>
      </c>
      <c r="K409" s="171">
        <f t="shared" si="1108"/>
        <v>22820.470710000001</v>
      </c>
      <c r="L409" s="695">
        <f t="shared" si="1086"/>
        <v>1</v>
      </c>
      <c r="M409" s="171"/>
      <c r="N409" s="116"/>
      <c r="O409" s="116"/>
      <c r="P409" s="116"/>
      <c r="Q409" s="116">
        <f>G409</f>
        <v>22820.470710000001</v>
      </c>
      <c r="R409" s="695">
        <f t="shared" si="1104"/>
        <v>1</v>
      </c>
      <c r="S409" s="300"/>
      <c r="T409" s="41"/>
      <c r="U409" s="300"/>
      <c r="V409" s="114"/>
      <c r="W409" s="300"/>
      <c r="X409" s="300"/>
      <c r="Y409" s="300"/>
      <c r="Z409" s="116"/>
      <c r="AA409" s="116"/>
      <c r="AB409" s="300"/>
      <c r="AC409" s="300"/>
      <c r="AD409" s="41"/>
      <c r="AE409" s="171">
        <f t="shared" si="1109"/>
        <v>22820.470710000001</v>
      </c>
      <c r="AF409" s="695">
        <f t="shared" si="1087"/>
        <v>1</v>
      </c>
      <c r="AG409" s="171"/>
      <c r="AH409" s="695"/>
      <c r="AI409" s="116"/>
      <c r="AJ409" s="116"/>
      <c r="AK409" s="116">
        <f>'[7]2 вариант'!$D$173+'[7]2 вариант'!$D$175</f>
        <v>22820.470710000001</v>
      </c>
      <c r="AL409" s="695">
        <f t="shared" si="1101"/>
        <v>1</v>
      </c>
      <c r="AM409" s="300"/>
      <c r="AN409" s="41"/>
      <c r="AO409" s="300"/>
      <c r="AP409" s="116">
        <f>AX409-AK409</f>
        <v>0</v>
      </c>
      <c r="AQ409" s="116"/>
      <c r="AR409" s="171">
        <f>AX409</f>
        <v>22820.470710000001</v>
      </c>
      <c r="AS409" s="695">
        <f t="shared" si="1110"/>
        <v>1</v>
      </c>
      <c r="AT409" s="171"/>
      <c r="AU409" s="695"/>
      <c r="AV409" s="116"/>
      <c r="AW409" s="695"/>
      <c r="AX409" s="171">
        <f>'[7]2 вариант'!$I$173+'[7]2 вариант'!$I$175</f>
        <v>22820.470710000001</v>
      </c>
      <c r="AY409" s="695">
        <f t="shared" si="1102"/>
        <v>1</v>
      </c>
      <c r="AZ409" s="300"/>
      <c r="BA409" s="695"/>
      <c r="BB409" s="300"/>
      <c r="BC409" s="300"/>
      <c r="BD409" s="300"/>
      <c r="BE409" s="116"/>
      <c r="BF409" s="116"/>
      <c r="BG409" s="116"/>
      <c r="BH409" s="300"/>
      <c r="BI409" s="300"/>
      <c r="BJ409" s="116"/>
      <c r="BK409" s="116"/>
      <c r="BL409" s="300"/>
      <c r="BM409" s="300"/>
      <c r="BN409" s="116"/>
      <c r="BO409" s="116"/>
      <c r="BP409" s="116"/>
      <c r="BQ409" s="116"/>
      <c r="BR409" s="300"/>
      <c r="BS409" s="300"/>
      <c r="BT409" s="116"/>
      <c r="BU409" s="116"/>
      <c r="BV409" s="116"/>
      <c r="BW409" s="116"/>
      <c r="BX409" s="116"/>
      <c r="BY409" s="300"/>
      <c r="BZ409" s="300"/>
      <c r="CE409" s="695"/>
    </row>
    <row r="410" spans="2:83" s="44" customFormat="1" ht="138" customHeight="1" x14ac:dyDescent="0.25">
      <c r="B410" s="200" t="s">
        <v>63</v>
      </c>
      <c r="C410" s="97" t="s">
        <v>264</v>
      </c>
      <c r="D410" s="185">
        <f>E410+G410+H410+I410</f>
        <v>57549.440799999997</v>
      </c>
      <c r="E410" s="834"/>
      <c r="F410" s="834"/>
      <c r="G410" s="915">
        <f>G411</f>
        <v>57549.440799999997</v>
      </c>
      <c r="H410" s="875"/>
      <c r="I410" s="875"/>
      <c r="J410" s="185">
        <f t="shared" si="1080"/>
        <v>-3617.8154499999946</v>
      </c>
      <c r="K410" s="185">
        <f>M410+Q410+S410+U410</f>
        <v>53931.625350000002</v>
      </c>
      <c r="L410" s="695">
        <f t="shared" si="1086"/>
        <v>0.9371355238259762</v>
      </c>
      <c r="M410" s="952">
        <f>M412</f>
        <v>0</v>
      </c>
      <c r="N410" s="114"/>
      <c r="O410" s="114"/>
      <c r="P410" s="114"/>
      <c r="Q410" s="114">
        <f>Q411</f>
        <v>53931.625350000002</v>
      </c>
      <c r="R410" s="695">
        <f>Q410/G410</f>
        <v>0.9371355238259762</v>
      </c>
      <c r="S410" s="300"/>
      <c r="T410" s="41"/>
      <c r="U410" s="300"/>
      <c r="V410" s="114">
        <f t="shared" si="1092"/>
        <v>0</v>
      </c>
      <c r="W410" s="300"/>
      <c r="X410" s="300"/>
      <c r="Y410" s="300"/>
      <c r="Z410" s="114">
        <f t="shared" si="1089"/>
        <v>0</v>
      </c>
      <c r="AA410" s="114">
        <f t="shared" si="1100"/>
        <v>0</v>
      </c>
      <c r="AB410" s="300"/>
      <c r="AC410" s="300"/>
      <c r="AD410" s="41"/>
      <c r="AE410" s="185">
        <f>AG410+AK410+AM410+AO410</f>
        <v>39006.625350000002</v>
      </c>
      <c r="AF410" s="695">
        <f t="shared" si="1087"/>
        <v>0.67779329925304854</v>
      </c>
      <c r="AG410" s="952"/>
      <c r="AH410" s="695"/>
      <c r="AI410" s="114"/>
      <c r="AJ410" s="114"/>
      <c r="AK410" s="114">
        <f>AK411</f>
        <v>39006.625350000002</v>
      </c>
      <c r="AL410" s="695">
        <f t="shared" si="1101"/>
        <v>0.67779329925304854</v>
      </c>
      <c r="AM410" s="300"/>
      <c r="AN410" s="41"/>
      <c r="AO410" s="300"/>
      <c r="AP410" s="114">
        <f>AR410-AK410</f>
        <v>18542.815449999995</v>
      </c>
      <c r="AQ410" s="114"/>
      <c r="AR410" s="185">
        <f>AT410+AX410+AZ410+BB410</f>
        <v>57549.440799999997</v>
      </c>
      <c r="AS410" s="695">
        <f t="shared" si="1088"/>
        <v>1</v>
      </c>
      <c r="AT410" s="952">
        <f>AT412</f>
        <v>0</v>
      </c>
      <c r="AU410" s="695"/>
      <c r="AV410" s="114"/>
      <c r="AW410" s="695"/>
      <c r="AX410" s="952">
        <f>AX411</f>
        <v>57549.440799999997</v>
      </c>
      <c r="AY410" s="695">
        <f t="shared" si="1102"/>
        <v>1</v>
      </c>
      <c r="AZ410" s="300"/>
      <c r="BA410" s="695"/>
      <c r="BB410" s="300"/>
      <c r="BC410" s="300"/>
      <c r="BD410" s="300"/>
      <c r="BE410" s="98"/>
      <c r="BF410" s="114"/>
      <c r="BG410" s="114"/>
      <c r="BH410" s="300"/>
      <c r="BI410" s="300"/>
      <c r="BJ410" s="114"/>
      <c r="BK410" s="114"/>
      <c r="BL410" s="300"/>
      <c r="BM410" s="300"/>
      <c r="BN410" s="114"/>
      <c r="BO410" s="114"/>
      <c r="BP410" s="114"/>
      <c r="BQ410" s="114"/>
      <c r="BR410" s="300"/>
      <c r="BS410" s="300"/>
      <c r="BT410" s="114"/>
      <c r="BU410" s="98"/>
      <c r="BV410" s="114"/>
      <c r="BW410" s="114"/>
      <c r="BX410" s="114"/>
      <c r="BY410" s="300"/>
      <c r="BZ410" s="300"/>
      <c r="CE410" s="695"/>
    </row>
    <row r="411" spans="2:83" s="42" customFormat="1" ht="46.5" hidden="1" customHeight="1" x14ac:dyDescent="0.25">
      <c r="B411" s="503"/>
      <c r="C411" s="97" t="s">
        <v>31</v>
      </c>
      <c r="D411" s="185">
        <f>E411+G411+H411+I411</f>
        <v>57549.440799999997</v>
      </c>
      <c r="E411" s="834"/>
      <c r="F411" s="834"/>
      <c r="G411" s="915">
        <f>SUM(G412:G413)</f>
        <v>57549.440799999997</v>
      </c>
      <c r="H411" s="258"/>
      <c r="I411" s="258"/>
      <c r="J411" s="185">
        <f t="shared" si="1080"/>
        <v>-3617.8154499999946</v>
      </c>
      <c r="K411" s="185">
        <f>M411+Q411+S411+U411</f>
        <v>53931.625350000002</v>
      </c>
      <c r="L411" s="695">
        <f t="shared" si="1086"/>
        <v>0.9371355238259762</v>
      </c>
      <c r="M411" s="952">
        <f>M412</f>
        <v>0</v>
      </c>
      <c r="N411" s="114"/>
      <c r="O411" s="114"/>
      <c r="P411" s="114"/>
      <c r="Q411" s="114">
        <f>SUM(Q412:Q413)</f>
        <v>53931.625350000002</v>
      </c>
      <c r="R411" s="695">
        <f t="shared" ref="R411:R474" si="1111">Q411/G411</f>
        <v>0.9371355238259762</v>
      </c>
      <c r="S411" s="41"/>
      <c r="T411" s="41"/>
      <c r="U411" s="41"/>
      <c r="V411" s="114">
        <f t="shared" si="1092"/>
        <v>0</v>
      </c>
      <c r="W411" s="41"/>
      <c r="X411" s="41"/>
      <c r="Y411" s="41"/>
      <c r="Z411" s="114">
        <f t="shared" ref="Z411" si="1112">AA411+AB411+AC411</f>
        <v>0</v>
      </c>
      <c r="AA411" s="114">
        <f t="shared" si="1100"/>
        <v>0</v>
      </c>
      <c r="AB411" s="41"/>
      <c r="AC411" s="41"/>
      <c r="AD411" s="41"/>
      <c r="AE411" s="185">
        <f>AG411+AK411+AM411+AO411</f>
        <v>39006.625350000002</v>
      </c>
      <c r="AF411" s="695">
        <f t="shared" si="1087"/>
        <v>0.67779329925304854</v>
      </c>
      <c r="AG411" s="952"/>
      <c r="AH411" s="695"/>
      <c r="AI411" s="114"/>
      <c r="AJ411" s="114"/>
      <c r="AK411" s="114">
        <f>AK412+AK413</f>
        <v>39006.625350000002</v>
      </c>
      <c r="AL411" s="695">
        <f t="shared" si="1101"/>
        <v>0.67779329925304854</v>
      </c>
      <c r="AM411" s="41"/>
      <c r="AN411" s="41"/>
      <c r="AO411" s="41"/>
      <c r="AP411" s="114">
        <f>SUM(AP412:AP413)</f>
        <v>18542.815449999995</v>
      </c>
      <c r="AQ411" s="114"/>
      <c r="AR411" s="185">
        <f>AT411+AX411+AZ411+BB411</f>
        <v>57549.440799999997</v>
      </c>
      <c r="AS411" s="695">
        <f t="shared" si="1088"/>
        <v>1</v>
      </c>
      <c r="AT411" s="952">
        <f>AT412</f>
        <v>0</v>
      </c>
      <c r="AU411" s="695"/>
      <c r="AV411" s="114"/>
      <c r="AW411" s="695"/>
      <c r="AX411" s="952">
        <f>AX412+AX413</f>
        <v>57549.440799999997</v>
      </c>
      <c r="AY411" s="695">
        <f t="shared" si="1102"/>
        <v>1</v>
      </c>
      <c r="AZ411" s="41"/>
      <c r="BA411" s="695"/>
      <c r="BB411" s="41"/>
      <c r="BC411" s="41"/>
      <c r="BD411" s="41"/>
      <c r="BE411" s="98"/>
      <c r="BF411" s="114"/>
      <c r="BG411" s="114"/>
      <c r="BH411" s="41"/>
      <c r="BI411" s="41"/>
      <c r="BJ411" s="114"/>
      <c r="BK411" s="114"/>
      <c r="BL411" s="41"/>
      <c r="BM411" s="41"/>
      <c r="BN411" s="114"/>
      <c r="BO411" s="114"/>
      <c r="BP411" s="114"/>
      <c r="BQ411" s="114"/>
      <c r="BR411" s="41"/>
      <c r="BS411" s="41"/>
      <c r="BT411" s="114"/>
      <c r="BU411" s="98"/>
      <c r="BV411" s="114"/>
      <c r="BW411" s="114"/>
      <c r="BX411" s="114"/>
      <c r="BY411" s="41"/>
      <c r="BZ411" s="41"/>
      <c r="CE411" s="695"/>
    </row>
    <row r="412" spans="2:83" s="44" customFormat="1" ht="36.75" hidden="1" customHeight="1" x14ac:dyDescent="0.25">
      <c r="B412" s="200"/>
      <c r="C412" s="110" t="s">
        <v>39</v>
      </c>
      <c r="D412" s="171">
        <f>G412</f>
        <v>56499.333939999997</v>
      </c>
      <c r="E412" s="171"/>
      <c r="F412" s="171"/>
      <c r="G412" s="171">
        <v>56499.333939999997</v>
      </c>
      <c r="H412" s="875"/>
      <c r="I412" s="875"/>
      <c r="J412" s="244">
        <f t="shared" si="1080"/>
        <v>-3555.8826799999952</v>
      </c>
      <c r="K412" s="171">
        <f>Q412</f>
        <v>52943.451260000002</v>
      </c>
      <c r="L412" s="695">
        <f t="shared" si="1086"/>
        <v>0.9370632814224642</v>
      </c>
      <c r="M412" s="171">
        <v>0</v>
      </c>
      <c r="N412" s="116"/>
      <c r="O412" s="116"/>
      <c r="P412" s="116"/>
      <c r="Q412" s="116">
        <v>52943.451260000002</v>
      </c>
      <c r="R412" s="695">
        <f t="shared" si="1111"/>
        <v>0.9370632814224642</v>
      </c>
      <c r="S412" s="300"/>
      <c r="T412" s="41"/>
      <c r="U412" s="300"/>
      <c r="V412" s="114">
        <f t="shared" si="1092"/>
        <v>0</v>
      </c>
      <c r="W412" s="300"/>
      <c r="X412" s="300"/>
      <c r="Y412" s="300"/>
      <c r="Z412" s="116">
        <f t="shared" si="1089"/>
        <v>0</v>
      </c>
      <c r="AA412" s="116">
        <f t="shared" si="1100"/>
        <v>0</v>
      </c>
      <c r="AB412" s="300"/>
      <c r="AC412" s="300"/>
      <c r="AD412" s="41"/>
      <c r="AE412" s="171">
        <f>AK412</f>
        <v>38018.451260000002</v>
      </c>
      <c r="AF412" s="695">
        <f t="shared" si="1087"/>
        <v>0.67290087526295539</v>
      </c>
      <c r="AG412" s="171">
        <v>0</v>
      </c>
      <c r="AH412" s="695"/>
      <c r="AI412" s="116"/>
      <c r="AJ412" s="116"/>
      <c r="AK412" s="116">
        <f>'[7]2 вариант'!$D$186</f>
        <v>38018.451260000002</v>
      </c>
      <c r="AL412" s="695">
        <f t="shared" si="1101"/>
        <v>0.67290087526295539</v>
      </c>
      <c r="AM412" s="300"/>
      <c r="AN412" s="41"/>
      <c r="AO412" s="300"/>
      <c r="AP412" s="116">
        <f>AX412-AK412</f>
        <v>18480.882679999995</v>
      </c>
      <c r="AQ412" s="116"/>
      <c r="AR412" s="171">
        <f>AX412</f>
        <v>56499.333939999997</v>
      </c>
      <c r="AS412" s="695">
        <f t="shared" si="1088"/>
        <v>1</v>
      </c>
      <c r="AT412" s="171">
        <v>0</v>
      </c>
      <c r="AU412" s="695"/>
      <c r="AV412" s="116"/>
      <c r="AW412" s="695"/>
      <c r="AX412" s="171">
        <f>'[7]2 вариант'!$I$186</f>
        <v>56499.333939999997</v>
      </c>
      <c r="AY412" s="695">
        <f t="shared" si="1102"/>
        <v>1</v>
      </c>
      <c r="AZ412" s="300"/>
      <c r="BA412" s="695"/>
      <c r="BB412" s="300"/>
      <c r="BC412" s="300"/>
      <c r="BD412" s="300"/>
      <c r="BE412" s="116"/>
      <c r="BF412" s="116"/>
      <c r="BG412" s="116"/>
      <c r="BH412" s="300"/>
      <c r="BI412" s="300"/>
      <c r="BJ412" s="116"/>
      <c r="BK412" s="116"/>
      <c r="BL412" s="300"/>
      <c r="BM412" s="300"/>
      <c r="BN412" s="116"/>
      <c r="BO412" s="116"/>
      <c r="BP412" s="116"/>
      <c r="BQ412" s="116"/>
      <c r="BR412" s="300"/>
      <c r="BS412" s="300"/>
      <c r="BT412" s="116"/>
      <c r="BU412" s="116"/>
      <c r="BV412" s="116"/>
      <c r="BW412" s="116"/>
      <c r="BX412" s="116"/>
      <c r="BY412" s="300"/>
      <c r="BZ412" s="300"/>
      <c r="CE412" s="695"/>
    </row>
    <row r="413" spans="2:83" s="44" customFormat="1" ht="36.75" hidden="1" customHeight="1" x14ac:dyDescent="0.25">
      <c r="B413" s="200"/>
      <c r="C413" s="110" t="s">
        <v>413</v>
      </c>
      <c r="D413" s="171">
        <f>G413</f>
        <v>1050.1068600000001</v>
      </c>
      <c r="E413" s="171"/>
      <c r="F413" s="171"/>
      <c r="G413" s="171">
        <v>1050.1068600000001</v>
      </c>
      <c r="H413" s="875"/>
      <c r="I413" s="875"/>
      <c r="J413" s="244">
        <f t="shared" si="1080"/>
        <v>-61.932770000000119</v>
      </c>
      <c r="K413" s="171">
        <f>Q413</f>
        <v>988.17408999999998</v>
      </c>
      <c r="L413" s="695">
        <f t="shared" si="1086"/>
        <v>0.94102241175721857</v>
      </c>
      <c r="M413" s="171"/>
      <c r="N413" s="116"/>
      <c r="O413" s="116"/>
      <c r="P413" s="116"/>
      <c r="Q413" s="116">
        <v>988.17408999999998</v>
      </c>
      <c r="R413" s="695">
        <f t="shared" si="1111"/>
        <v>0.94102241175721857</v>
      </c>
      <c r="S413" s="300"/>
      <c r="T413" s="41"/>
      <c r="U413" s="300"/>
      <c r="V413" s="114"/>
      <c r="W413" s="300"/>
      <c r="X413" s="300"/>
      <c r="Y413" s="300"/>
      <c r="Z413" s="116"/>
      <c r="AA413" s="116"/>
      <c r="AB413" s="300"/>
      <c r="AC413" s="300"/>
      <c r="AD413" s="41"/>
      <c r="AE413" s="171">
        <f>AK413</f>
        <v>988.17409000000009</v>
      </c>
      <c r="AF413" s="695">
        <f t="shared" si="1087"/>
        <v>0.94102241175721868</v>
      </c>
      <c r="AG413" s="171"/>
      <c r="AH413" s="695"/>
      <c r="AI413" s="116"/>
      <c r="AJ413" s="116"/>
      <c r="AK413" s="116">
        <f>'[7]2 вариант'!$D$187</f>
        <v>988.17409000000009</v>
      </c>
      <c r="AL413" s="695">
        <f t="shared" si="1101"/>
        <v>0.94102241175721868</v>
      </c>
      <c r="AM413" s="300"/>
      <c r="AN413" s="41"/>
      <c r="AO413" s="300"/>
      <c r="AP413" s="116">
        <f>AX413-AK413</f>
        <v>61.932770000000005</v>
      </c>
      <c r="AQ413" s="116"/>
      <c r="AR413" s="171">
        <f>AX413</f>
        <v>1050.1068600000001</v>
      </c>
      <c r="AS413" s="695">
        <f t="shared" si="1088"/>
        <v>1</v>
      </c>
      <c r="AT413" s="171"/>
      <c r="AU413" s="695"/>
      <c r="AV413" s="116"/>
      <c r="AW413" s="695"/>
      <c r="AX413" s="171">
        <f>'[7]2 вариант'!$I$187</f>
        <v>1050.1068600000001</v>
      </c>
      <c r="AY413" s="695">
        <f t="shared" si="1102"/>
        <v>1</v>
      </c>
      <c r="AZ413" s="300"/>
      <c r="BA413" s="695"/>
      <c r="BB413" s="300"/>
      <c r="BC413" s="300"/>
      <c r="BD413" s="300"/>
      <c r="BE413" s="116"/>
      <c r="BF413" s="116"/>
      <c r="BG413" s="116"/>
      <c r="BH413" s="300"/>
      <c r="BI413" s="300"/>
      <c r="BJ413" s="116"/>
      <c r="BK413" s="116"/>
      <c r="BL413" s="300"/>
      <c r="BM413" s="300"/>
      <c r="BN413" s="116"/>
      <c r="BO413" s="116"/>
      <c r="BP413" s="116"/>
      <c r="BQ413" s="116"/>
      <c r="BR413" s="300"/>
      <c r="BS413" s="300"/>
      <c r="BT413" s="116"/>
      <c r="BU413" s="116"/>
      <c r="BV413" s="116"/>
      <c r="BW413" s="116"/>
      <c r="BX413" s="116"/>
      <c r="BY413" s="300"/>
      <c r="BZ413" s="300"/>
      <c r="CE413" s="695"/>
    </row>
    <row r="414" spans="2:83" s="44" customFormat="1" ht="117.75" hidden="1" customHeight="1" x14ac:dyDescent="0.25">
      <c r="B414" s="200" t="s">
        <v>63</v>
      </c>
      <c r="C414" s="97" t="s">
        <v>392</v>
      </c>
      <c r="D414" s="185">
        <f>E414+G414+H414+I414</f>
        <v>0</v>
      </c>
      <c r="E414" s="834"/>
      <c r="F414" s="834"/>
      <c r="G414" s="915">
        <f>G416</f>
        <v>0</v>
      </c>
      <c r="H414" s="875"/>
      <c r="I414" s="875"/>
      <c r="J414" s="185">
        <f t="shared" si="1080"/>
        <v>0</v>
      </c>
      <c r="K414" s="185">
        <f>M414+Q414+S414+U414</f>
        <v>0</v>
      </c>
      <c r="L414" s="695" t="e">
        <f t="shared" si="1086"/>
        <v>#DIV/0!</v>
      </c>
      <c r="M414" s="952">
        <f>M416</f>
        <v>0</v>
      </c>
      <c r="N414" s="114"/>
      <c r="O414" s="114"/>
      <c r="P414" s="114"/>
      <c r="Q414" s="114">
        <f>Q416</f>
        <v>0</v>
      </c>
      <c r="R414" s="695" t="e">
        <f t="shared" si="1111"/>
        <v>#DIV/0!</v>
      </c>
      <c r="S414" s="300"/>
      <c r="T414" s="41"/>
      <c r="U414" s="300"/>
      <c r="V414" s="114">
        <f t="shared" si="1092"/>
        <v>0</v>
      </c>
      <c r="W414" s="300"/>
      <c r="X414" s="300"/>
      <c r="Y414" s="300"/>
      <c r="Z414" s="114">
        <f t="shared" si="1089"/>
        <v>0</v>
      </c>
      <c r="AA414" s="114">
        <f t="shared" ref="AA414:AA422" si="1113">E414</f>
        <v>0</v>
      </c>
      <c r="AB414" s="300"/>
      <c r="AC414" s="300"/>
      <c r="AD414" s="41"/>
      <c r="AE414" s="185">
        <f>AG414+AK414+AM414+AO414</f>
        <v>0</v>
      </c>
      <c r="AF414" s="695" t="e">
        <f t="shared" si="1087"/>
        <v>#DIV/0!</v>
      </c>
      <c r="AG414" s="952"/>
      <c r="AH414" s="695"/>
      <c r="AI414" s="114"/>
      <c r="AJ414" s="114"/>
      <c r="AK414" s="114"/>
      <c r="AL414" s="695" t="e">
        <f t="shared" si="1101"/>
        <v>#DIV/0!</v>
      </c>
      <c r="AM414" s="300"/>
      <c r="AN414" s="41"/>
      <c r="AO414" s="300"/>
      <c r="AP414" s="114">
        <v>0</v>
      </c>
      <c r="AQ414" s="114"/>
      <c r="AR414" s="185">
        <f>AT414+AX414+AZ414+BB414</f>
        <v>0</v>
      </c>
      <c r="AS414" s="695" t="e">
        <f t="shared" si="1088"/>
        <v>#DIV/0!</v>
      </c>
      <c r="AT414" s="952">
        <f>AT416</f>
        <v>0</v>
      </c>
      <c r="AU414" s="695"/>
      <c r="AV414" s="114"/>
      <c r="AW414" s="695"/>
      <c r="AX414" s="952"/>
      <c r="AY414" s="695" t="e">
        <f t="shared" si="1102"/>
        <v>#DIV/0!</v>
      </c>
      <c r="AZ414" s="300"/>
      <c r="BA414" s="695"/>
      <c r="BB414" s="300"/>
      <c r="BC414" s="300"/>
      <c r="BD414" s="300"/>
      <c r="BE414" s="98"/>
      <c r="BF414" s="114"/>
      <c r="BG414" s="114"/>
      <c r="BH414" s="300"/>
      <c r="BI414" s="300"/>
      <c r="BJ414" s="114"/>
      <c r="BK414" s="114"/>
      <c r="BL414" s="300"/>
      <c r="BM414" s="300"/>
      <c r="BN414" s="114"/>
      <c r="BO414" s="114"/>
      <c r="BP414" s="114"/>
      <c r="BQ414" s="114"/>
      <c r="BR414" s="300"/>
      <c r="BS414" s="300"/>
      <c r="BT414" s="114"/>
      <c r="BU414" s="98"/>
      <c r="BV414" s="114"/>
      <c r="BW414" s="114"/>
      <c r="BX414" s="114"/>
      <c r="BY414" s="300"/>
      <c r="BZ414" s="300"/>
      <c r="CE414" s="695"/>
    </row>
    <row r="415" spans="2:83" s="42" customFormat="1" ht="46.5" hidden="1" customHeight="1" x14ac:dyDescent="0.25">
      <c r="B415" s="503"/>
      <c r="C415" s="97" t="s">
        <v>31</v>
      </c>
      <c r="D415" s="185">
        <f>E415+G415+H415+I415</f>
        <v>0</v>
      </c>
      <c r="E415" s="834"/>
      <c r="F415" s="834"/>
      <c r="G415" s="915">
        <f>G416</f>
        <v>0</v>
      </c>
      <c r="H415" s="258"/>
      <c r="I415" s="258"/>
      <c r="J415" s="185">
        <f t="shared" ref="J415:J479" si="1114">Q415-G415</f>
        <v>0</v>
      </c>
      <c r="K415" s="185">
        <f>M415+Q415+S415+U415</f>
        <v>0</v>
      </c>
      <c r="L415" s="695" t="e">
        <f t="shared" si="1086"/>
        <v>#DIV/0!</v>
      </c>
      <c r="M415" s="952">
        <f>M416</f>
        <v>0</v>
      </c>
      <c r="N415" s="114"/>
      <c r="O415" s="114"/>
      <c r="P415" s="114"/>
      <c r="Q415" s="114">
        <f>Q416</f>
        <v>0</v>
      </c>
      <c r="R415" s="695" t="e">
        <f t="shared" si="1111"/>
        <v>#DIV/0!</v>
      </c>
      <c r="S415" s="41"/>
      <c r="T415" s="41"/>
      <c r="U415" s="41"/>
      <c r="V415" s="114">
        <f t="shared" si="1092"/>
        <v>0</v>
      </c>
      <c r="W415" s="41"/>
      <c r="X415" s="41"/>
      <c r="Y415" s="41"/>
      <c r="Z415" s="114">
        <f t="shared" ref="Z415" si="1115">AA415+AB415+AC415</f>
        <v>0</v>
      </c>
      <c r="AA415" s="114">
        <f t="shared" si="1113"/>
        <v>0</v>
      </c>
      <c r="AB415" s="41"/>
      <c r="AC415" s="41"/>
      <c r="AD415" s="41"/>
      <c r="AE415" s="185">
        <f>AG415+AK415+AM415+AO415</f>
        <v>0</v>
      </c>
      <c r="AF415" s="695" t="e">
        <f t="shared" si="1087"/>
        <v>#DIV/0!</v>
      </c>
      <c r="AG415" s="952"/>
      <c r="AH415" s="695"/>
      <c r="AI415" s="114"/>
      <c r="AJ415" s="114"/>
      <c r="AK415" s="114"/>
      <c r="AL415" s="695" t="e">
        <f t="shared" si="1101"/>
        <v>#DIV/0!</v>
      </c>
      <c r="AM415" s="41"/>
      <c r="AN415" s="41"/>
      <c r="AO415" s="41"/>
      <c r="AP415" s="114">
        <f t="shared" ref="AP415" si="1116">AR415+AT415+AX415</f>
        <v>0</v>
      </c>
      <c r="AQ415" s="114"/>
      <c r="AR415" s="185">
        <f>AT415+AX415+AZ415+BB415</f>
        <v>0</v>
      </c>
      <c r="AS415" s="695" t="e">
        <f t="shared" si="1088"/>
        <v>#DIV/0!</v>
      </c>
      <c r="AT415" s="952">
        <f>AT416</f>
        <v>0</v>
      </c>
      <c r="AU415" s="695"/>
      <c r="AV415" s="114"/>
      <c r="AW415" s="695"/>
      <c r="AX415" s="952"/>
      <c r="AY415" s="695" t="e">
        <f t="shared" si="1102"/>
        <v>#DIV/0!</v>
      </c>
      <c r="AZ415" s="41"/>
      <c r="BA415" s="695"/>
      <c r="BB415" s="41"/>
      <c r="BC415" s="41"/>
      <c r="BD415" s="41"/>
      <c r="BE415" s="98"/>
      <c r="BF415" s="114"/>
      <c r="BG415" s="114"/>
      <c r="BH415" s="41"/>
      <c r="BI415" s="41"/>
      <c r="BJ415" s="114"/>
      <c r="BK415" s="114"/>
      <c r="BL415" s="41"/>
      <c r="BM415" s="41"/>
      <c r="BN415" s="114"/>
      <c r="BO415" s="114"/>
      <c r="BP415" s="114"/>
      <c r="BQ415" s="114"/>
      <c r="BR415" s="41"/>
      <c r="BS415" s="41"/>
      <c r="BT415" s="114"/>
      <c r="BU415" s="98"/>
      <c r="BV415" s="114"/>
      <c r="BW415" s="114"/>
      <c r="BX415" s="114"/>
      <c r="BY415" s="41"/>
      <c r="BZ415" s="41"/>
      <c r="CE415" s="695"/>
    </row>
    <row r="416" spans="2:83" s="44" customFormat="1" ht="36.75" hidden="1" customHeight="1" x14ac:dyDescent="0.25">
      <c r="B416" s="200"/>
      <c r="C416" s="110" t="s">
        <v>39</v>
      </c>
      <c r="D416" s="171">
        <f t="shared" ref="D416" si="1117">E416</f>
        <v>0</v>
      </c>
      <c r="E416" s="171"/>
      <c r="F416" s="171"/>
      <c r="G416" s="171">
        <v>0</v>
      </c>
      <c r="H416" s="875"/>
      <c r="I416" s="875"/>
      <c r="J416" s="185">
        <f t="shared" si="1114"/>
        <v>0</v>
      </c>
      <c r="K416" s="171">
        <f t="shared" ref="K416" si="1118">M416</f>
        <v>0</v>
      </c>
      <c r="L416" s="695" t="e">
        <f t="shared" si="1086"/>
        <v>#DIV/0!</v>
      </c>
      <c r="M416" s="171">
        <v>0</v>
      </c>
      <c r="N416" s="116"/>
      <c r="O416" s="116"/>
      <c r="P416" s="116"/>
      <c r="Q416" s="116">
        <v>0</v>
      </c>
      <c r="R416" s="695" t="e">
        <f t="shared" si="1111"/>
        <v>#DIV/0!</v>
      </c>
      <c r="S416" s="300"/>
      <c r="T416" s="41"/>
      <c r="U416" s="300"/>
      <c r="V416" s="114">
        <f t="shared" si="1092"/>
        <v>0</v>
      </c>
      <c r="W416" s="300"/>
      <c r="X416" s="300"/>
      <c r="Y416" s="300"/>
      <c r="Z416" s="116">
        <f t="shared" si="1089"/>
        <v>0</v>
      </c>
      <c r="AA416" s="116">
        <f t="shared" si="1113"/>
        <v>0</v>
      </c>
      <c r="AB416" s="300"/>
      <c r="AC416" s="300"/>
      <c r="AD416" s="41"/>
      <c r="AE416" s="171">
        <f>AK416</f>
        <v>0</v>
      </c>
      <c r="AF416" s="695" t="e">
        <f t="shared" si="1087"/>
        <v>#DIV/0!</v>
      </c>
      <c r="AG416" s="171"/>
      <c r="AH416" s="695"/>
      <c r="AI416" s="116"/>
      <c r="AJ416" s="116"/>
      <c r="AK416" s="116"/>
      <c r="AL416" s="695" t="e">
        <f t="shared" si="1101"/>
        <v>#DIV/0!</v>
      </c>
      <c r="AM416" s="300"/>
      <c r="AN416" s="41"/>
      <c r="AO416" s="300"/>
      <c r="AP416" s="116">
        <f t="shared" si="1093"/>
        <v>0</v>
      </c>
      <c r="AQ416" s="116"/>
      <c r="AR416" s="171">
        <f>AX416</f>
        <v>0</v>
      </c>
      <c r="AS416" s="695" t="e">
        <f t="shared" si="1088"/>
        <v>#DIV/0!</v>
      </c>
      <c r="AT416" s="171">
        <v>0</v>
      </c>
      <c r="AU416" s="695"/>
      <c r="AV416" s="116"/>
      <c r="AW416" s="695"/>
      <c r="AX416" s="171"/>
      <c r="AY416" s="695" t="e">
        <f t="shared" si="1102"/>
        <v>#DIV/0!</v>
      </c>
      <c r="AZ416" s="300"/>
      <c r="BA416" s="695"/>
      <c r="BB416" s="300"/>
      <c r="BC416" s="300"/>
      <c r="BD416" s="300"/>
      <c r="BE416" s="116"/>
      <c r="BF416" s="116"/>
      <c r="BG416" s="116"/>
      <c r="BH416" s="300"/>
      <c r="BI416" s="300"/>
      <c r="BJ416" s="116"/>
      <c r="BK416" s="116"/>
      <c r="BL416" s="300"/>
      <c r="BM416" s="300"/>
      <c r="BN416" s="116"/>
      <c r="BO416" s="116"/>
      <c r="BP416" s="116"/>
      <c r="BQ416" s="116"/>
      <c r="BR416" s="300"/>
      <c r="BS416" s="300"/>
      <c r="BT416" s="116"/>
      <c r="BU416" s="116"/>
      <c r="BV416" s="116"/>
      <c r="BW416" s="116"/>
      <c r="BX416" s="116"/>
      <c r="BY416" s="300"/>
      <c r="BZ416" s="300"/>
      <c r="CE416" s="695"/>
    </row>
    <row r="417" spans="2:83" s="42" customFormat="1" ht="46.5" hidden="1" customHeight="1" x14ac:dyDescent="0.25">
      <c r="B417" s="503"/>
      <c r="C417" s="97" t="s">
        <v>31</v>
      </c>
      <c r="D417" s="185">
        <f>E417+G417+H417+I417</f>
        <v>0</v>
      </c>
      <c r="E417" s="834"/>
      <c r="F417" s="834"/>
      <c r="G417" s="915">
        <f>SUM(G418:G419)</f>
        <v>0</v>
      </c>
      <c r="H417" s="258"/>
      <c r="I417" s="258"/>
      <c r="J417" s="185">
        <f t="shared" si="1114"/>
        <v>0</v>
      </c>
      <c r="K417" s="185">
        <f>M417+Q417+S417+U417</f>
        <v>0</v>
      </c>
      <c r="L417" s="695" t="e">
        <f t="shared" si="1086"/>
        <v>#DIV/0!</v>
      </c>
      <c r="M417" s="952">
        <f>M418</f>
        <v>0</v>
      </c>
      <c r="N417" s="114"/>
      <c r="O417" s="114"/>
      <c r="P417" s="114"/>
      <c r="Q417" s="114">
        <f>Q418</f>
        <v>0</v>
      </c>
      <c r="R417" s="695" t="e">
        <f t="shared" si="1111"/>
        <v>#DIV/0!</v>
      </c>
      <c r="S417" s="41"/>
      <c r="T417" s="41"/>
      <c r="U417" s="41"/>
      <c r="V417" s="114">
        <f t="shared" ref="V417" si="1119">W417+X417+Y417</f>
        <v>0</v>
      </c>
      <c r="W417" s="41"/>
      <c r="X417" s="41"/>
      <c r="Y417" s="41"/>
      <c r="Z417" s="114">
        <f t="shared" si="1089"/>
        <v>0</v>
      </c>
      <c r="AA417" s="114">
        <f t="shared" si="1113"/>
        <v>0</v>
      </c>
      <c r="AB417" s="41"/>
      <c r="AC417" s="41"/>
      <c r="AD417" s="41"/>
      <c r="AE417" s="185">
        <f>AG417+AK417+AM417+AO417</f>
        <v>0</v>
      </c>
      <c r="AF417" s="695" t="e">
        <f t="shared" si="1087"/>
        <v>#DIV/0!</v>
      </c>
      <c r="AG417" s="952">
        <f>AG418</f>
        <v>0</v>
      </c>
      <c r="AH417" s="695"/>
      <c r="AI417" s="114"/>
      <c r="AJ417" s="114"/>
      <c r="AK417" s="114"/>
      <c r="AL417" s="695" t="e">
        <f t="shared" si="1101"/>
        <v>#DIV/0!</v>
      </c>
      <c r="AM417" s="41"/>
      <c r="AN417" s="41"/>
      <c r="AO417" s="41"/>
      <c r="AP417" s="114"/>
      <c r="AQ417" s="114"/>
      <c r="AR417" s="185">
        <f>AT417+AX417+AZ417+BB417</f>
        <v>0</v>
      </c>
      <c r="AS417" s="695" t="e">
        <f t="shared" si="1088"/>
        <v>#DIV/0!</v>
      </c>
      <c r="AT417" s="952">
        <f>AT418</f>
        <v>0</v>
      </c>
      <c r="AU417" s="695"/>
      <c r="AV417" s="114"/>
      <c r="AW417" s="695"/>
      <c r="AX417" s="952"/>
      <c r="AY417" s="695" t="e">
        <f t="shared" si="1102"/>
        <v>#DIV/0!</v>
      </c>
      <c r="AZ417" s="41"/>
      <c r="BA417" s="695"/>
      <c r="BB417" s="41"/>
      <c r="BC417" s="41"/>
      <c r="BD417" s="41"/>
      <c r="BE417" s="98"/>
      <c r="BF417" s="114"/>
      <c r="BG417" s="114"/>
      <c r="BH417" s="41"/>
      <c r="BI417" s="41"/>
      <c r="BJ417" s="114"/>
      <c r="BK417" s="114"/>
      <c r="BL417" s="41"/>
      <c r="BM417" s="41"/>
      <c r="BN417" s="114"/>
      <c r="BO417" s="114"/>
      <c r="BP417" s="114"/>
      <c r="BQ417" s="114"/>
      <c r="BR417" s="41"/>
      <c r="BS417" s="41"/>
      <c r="BT417" s="114"/>
      <c r="BU417" s="98"/>
      <c r="BV417" s="114"/>
      <c r="BW417" s="114"/>
      <c r="BX417" s="114"/>
      <c r="BY417" s="41"/>
      <c r="BZ417" s="41"/>
      <c r="CE417" s="695"/>
    </row>
    <row r="418" spans="2:83" s="44" customFormat="1" ht="36.75" hidden="1" customHeight="1" x14ac:dyDescent="0.25">
      <c r="B418" s="200"/>
      <c r="C418" s="110" t="s">
        <v>413</v>
      </c>
      <c r="D418" s="171">
        <f>G418</f>
        <v>0</v>
      </c>
      <c r="E418" s="171"/>
      <c r="F418" s="171"/>
      <c r="G418" s="171"/>
      <c r="H418" s="875"/>
      <c r="I418" s="875"/>
      <c r="J418" s="185">
        <f t="shared" si="1114"/>
        <v>0</v>
      </c>
      <c r="K418" s="171">
        <f>M418</f>
        <v>0</v>
      </c>
      <c r="L418" s="695" t="e">
        <f t="shared" si="1086"/>
        <v>#DIV/0!</v>
      </c>
      <c r="M418" s="171">
        <v>0</v>
      </c>
      <c r="N418" s="116"/>
      <c r="O418" s="116"/>
      <c r="P418" s="116"/>
      <c r="Q418" s="116">
        <v>0</v>
      </c>
      <c r="R418" s="695" t="e">
        <f t="shared" si="1111"/>
        <v>#DIV/0!</v>
      </c>
      <c r="S418" s="300"/>
      <c r="T418" s="41"/>
      <c r="U418" s="300"/>
      <c r="V418" s="114">
        <f t="shared" si="1092"/>
        <v>0</v>
      </c>
      <c r="W418" s="300"/>
      <c r="X418" s="300"/>
      <c r="Y418" s="300"/>
      <c r="Z418" s="116">
        <f t="shared" si="1089"/>
        <v>0</v>
      </c>
      <c r="AA418" s="116">
        <f t="shared" si="1113"/>
        <v>0</v>
      </c>
      <c r="AB418" s="300"/>
      <c r="AC418" s="300"/>
      <c r="AD418" s="41"/>
      <c r="AE418" s="171">
        <f>AK418</f>
        <v>0</v>
      </c>
      <c r="AF418" s="695" t="e">
        <f t="shared" si="1087"/>
        <v>#DIV/0!</v>
      </c>
      <c r="AG418" s="171">
        <v>0</v>
      </c>
      <c r="AH418" s="695"/>
      <c r="AI418" s="116"/>
      <c r="AJ418" s="116"/>
      <c r="AK418" s="116"/>
      <c r="AL418" s="695" t="e">
        <f t="shared" si="1101"/>
        <v>#DIV/0!</v>
      </c>
      <c r="AM418" s="300"/>
      <c r="AN418" s="41"/>
      <c r="AO418" s="300"/>
      <c r="AP418" s="116"/>
      <c r="AQ418" s="116"/>
      <c r="AR418" s="171">
        <f>AX418</f>
        <v>0</v>
      </c>
      <c r="AS418" s="695" t="e">
        <f t="shared" si="1088"/>
        <v>#DIV/0!</v>
      </c>
      <c r="AT418" s="171">
        <v>0</v>
      </c>
      <c r="AU418" s="695"/>
      <c r="AV418" s="116"/>
      <c r="AW418" s="695"/>
      <c r="AX418" s="171"/>
      <c r="AY418" s="695" t="e">
        <f t="shared" si="1102"/>
        <v>#DIV/0!</v>
      </c>
      <c r="AZ418" s="300"/>
      <c r="BA418" s="695"/>
      <c r="BB418" s="300"/>
      <c r="BC418" s="300"/>
      <c r="BD418" s="300"/>
      <c r="BE418" s="116"/>
      <c r="BF418" s="116"/>
      <c r="BG418" s="116"/>
      <c r="BH418" s="300"/>
      <c r="BI418" s="300"/>
      <c r="BJ418" s="116"/>
      <c r="BK418" s="116"/>
      <c r="BL418" s="300"/>
      <c r="BM418" s="300"/>
      <c r="BN418" s="116"/>
      <c r="BO418" s="116"/>
      <c r="BP418" s="116"/>
      <c r="BQ418" s="116"/>
      <c r="BR418" s="300"/>
      <c r="BS418" s="300"/>
      <c r="BT418" s="116"/>
      <c r="BU418" s="116"/>
      <c r="BV418" s="116"/>
      <c r="BW418" s="116"/>
      <c r="BX418" s="116"/>
      <c r="BY418" s="300"/>
      <c r="BZ418" s="300"/>
      <c r="CE418" s="695"/>
    </row>
    <row r="419" spans="2:83" s="44" customFormat="1" ht="36.75" hidden="1" customHeight="1" x14ac:dyDescent="0.25">
      <c r="B419" s="200"/>
      <c r="C419" s="110" t="s">
        <v>39</v>
      </c>
      <c r="D419" s="171">
        <f>G419</f>
        <v>0</v>
      </c>
      <c r="E419" s="171"/>
      <c r="F419" s="171"/>
      <c r="G419" s="171"/>
      <c r="H419" s="875"/>
      <c r="I419" s="875"/>
      <c r="J419" s="185"/>
      <c r="K419" s="171"/>
      <c r="L419" s="695"/>
      <c r="M419" s="171"/>
      <c r="N419" s="116"/>
      <c r="O419" s="116"/>
      <c r="P419" s="116"/>
      <c r="Q419" s="116"/>
      <c r="R419" s="695" t="e">
        <f t="shared" si="1111"/>
        <v>#DIV/0!</v>
      </c>
      <c r="S419" s="300"/>
      <c r="T419" s="41"/>
      <c r="U419" s="300"/>
      <c r="V419" s="114"/>
      <c r="W419" s="300"/>
      <c r="X419" s="300"/>
      <c r="Y419" s="300"/>
      <c r="Z419" s="116"/>
      <c r="AA419" s="116"/>
      <c r="AB419" s="300"/>
      <c r="AC419" s="300"/>
      <c r="AD419" s="41"/>
      <c r="AE419" s="171"/>
      <c r="AF419" s="695"/>
      <c r="AG419" s="171"/>
      <c r="AH419" s="695"/>
      <c r="AI419" s="116"/>
      <c r="AJ419" s="116"/>
      <c r="AK419" s="116"/>
      <c r="AL419" s="695" t="e">
        <f t="shared" si="1101"/>
        <v>#DIV/0!</v>
      </c>
      <c r="AM419" s="300"/>
      <c r="AN419" s="41"/>
      <c r="AO419" s="300"/>
      <c r="AP419" s="116"/>
      <c r="AQ419" s="116"/>
      <c r="AR419" s="171"/>
      <c r="AS419" s="695"/>
      <c r="AT419" s="171"/>
      <c r="AU419" s="695"/>
      <c r="AV419" s="116"/>
      <c r="AW419" s="695"/>
      <c r="AX419" s="171"/>
      <c r="AY419" s="695"/>
      <c r="AZ419" s="300"/>
      <c r="BA419" s="695"/>
      <c r="BB419" s="300"/>
      <c r="BC419" s="300"/>
      <c r="BD419" s="300"/>
      <c r="BE419" s="116"/>
      <c r="BF419" s="116"/>
      <c r="BG419" s="116"/>
      <c r="BH419" s="300"/>
      <c r="BI419" s="300"/>
      <c r="BJ419" s="116"/>
      <c r="BK419" s="116"/>
      <c r="BL419" s="300"/>
      <c r="BM419" s="300"/>
      <c r="BN419" s="116"/>
      <c r="BO419" s="116"/>
      <c r="BP419" s="116"/>
      <c r="BQ419" s="116"/>
      <c r="BR419" s="300"/>
      <c r="BS419" s="300"/>
      <c r="BT419" s="116"/>
      <c r="BU419" s="116"/>
      <c r="BV419" s="116"/>
      <c r="BW419" s="116"/>
      <c r="BX419" s="116"/>
      <c r="BY419" s="300"/>
      <c r="BZ419" s="300"/>
      <c r="CE419" s="695"/>
    </row>
    <row r="420" spans="2:83" s="44" customFormat="1" ht="156" hidden="1" customHeight="1" x14ac:dyDescent="0.25">
      <c r="B420" s="200" t="s">
        <v>8</v>
      </c>
      <c r="C420" s="97" t="s">
        <v>266</v>
      </c>
      <c r="D420" s="185">
        <f>E420+G420+H420+I420</f>
        <v>0</v>
      </c>
      <c r="E420" s="834"/>
      <c r="F420" s="834"/>
      <c r="G420" s="915">
        <f>G422</f>
        <v>0</v>
      </c>
      <c r="H420" s="875"/>
      <c r="I420" s="875"/>
      <c r="J420" s="185">
        <f t="shared" si="1114"/>
        <v>0</v>
      </c>
      <c r="K420" s="185">
        <f>M420+Q420+S420+U420</f>
        <v>0</v>
      </c>
      <c r="L420" s="695" t="e">
        <f t="shared" si="1086"/>
        <v>#DIV/0!</v>
      </c>
      <c r="M420" s="952">
        <v>0</v>
      </c>
      <c r="N420" s="114"/>
      <c r="O420" s="114"/>
      <c r="P420" s="114"/>
      <c r="Q420" s="114">
        <f>Q422</f>
        <v>0</v>
      </c>
      <c r="R420" s="695" t="e">
        <f t="shared" si="1111"/>
        <v>#DIV/0!</v>
      </c>
      <c r="S420" s="300"/>
      <c r="T420" s="41"/>
      <c r="U420" s="300"/>
      <c r="V420" s="114">
        <f t="shared" si="1092"/>
        <v>0</v>
      </c>
      <c r="W420" s="300"/>
      <c r="X420" s="300"/>
      <c r="Y420" s="300"/>
      <c r="Z420" s="114">
        <f t="shared" si="1089"/>
        <v>0</v>
      </c>
      <c r="AA420" s="114">
        <f t="shared" si="1113"/>
        <v>0</v>
      </c>
      <c r="AB420" s="300"/>
      <c r="AC420" s="300"/>
      <c r="AD420" s="41"/>
      <c r="AE420" s="185">
        <f>AG420+AK420+AM420+AO420</f>
        <v>0</v>
      </c>
      <c r="AF420" s="695" t="e">
        <f t="shared" si="1087"/>
        <v>#DIV/0!</v>
      </c>
      <c r="AG420" s="952">
        <f>AG422</f>
        <v>0</v>
      </c>
      <c r="AH420" s="695"/>
      <c r="AI420" s="114"/>
      <c r="AJ420" s="114"/>
      <c r="AK420" s="114"/>
      <c r="AL420" s="695" t="e">
        <f t="shared" si="1101"/>
        <v>#DIV/0!</v>
      </c>
      <c r="AM420" s="300"/>
      <c r="AN420" s="41"/>
      <c r="AO420" s="300"/>
      <c r="AP420" s="114">
        <f>AP421</f>
        <v>0</v>
      </c>
      <c r="AQ420" s="114"/>
      <c r="AR420" s="185">
        <f>AT420+AX420+AZ420+BB420</f>
        <v>0</v>
      </c>
      <c r="AS420" s="695" t="e">
        <f t="shared" si="1088"/>
        <v>#DIV/0!</v>
      </c>
      <c r="AT420" s="952">
        <f>AT422</f>
        <v>0</v>
      </c>
      <c r="AU420" s="695"/>
      <c r="AV420" s="114"/>
      <c r="AW420" s="695"/>
      <c r="AX420" s="952"/>
      <c r="AY420" s="695" t="e">
        <f t="shared" si="1102"/>
        <v>#DIV/0!</v>
      </c>
      <c r="AZ420" s="300"/>
      <c r="BA420" s="695"/>
      <c r="BB420" s="300"/>
      <c r="BC420" s="300"/>
      <c r="BD420" s="300"/>
      <c r="BE420" s="98"/>
      <c r="BF420" s="114"/>
      <c r="BG420" s="114"/>
      <c r="BH420" s="300"/>
      <c r="BI420" s="300"/>
      <c r="BJ420" s="114"/>
      <c r="BK420" s="114"/>
      <c r="BL420" s="300"/>
      <c r="BM420" s="300"/>
      <c r="BN420" s="114"/>
      <c r="BO420" s="114"/>
      <c r="BP420" s="114"/>
      <c r="BQ420" s="114"/>
      <c r="BR420" s="300"/>
      <c r="BS420" s="300"/>
      <c r="BT420" s="114"/>
      <c r="BU420" s="98"/>
      <c r="BV420" s="114"/>
      <c r="BW420" s="114"/>
      <c r="BX420" s="114"/>
      <c r="BY420" s="300"/>
      <c r="BZ420" s="300"/>
      <c r="CE420" s="695"/>
    </row>
    <row r="421" spans="2:83" s="42" customFormat="1" ht="46.5" hidden="1" customHeight="1" x14ac:dyDescent="0.25">
      <c r="B421" s="503"/>
      <c r="C421" s="97" t="s">
        <v>31</v>
      </c>
      <c r="D421" s="185">
        <f>E421+G421+H421+I421</f>
        <v>0</v>
      </c>
      <c r="E421" s="834"/>
      <c r="F421" s="834"/>
      <c r="G421" s="915">
        <f>G422</f>
        <v>0</v>
      </c>
      <c r="H421" s="258"/>
      <c r="I421" s="258"/>
      <c r="J421" s="185">
        <f t="shared" si="1114"/>
        <v>0</v>
      </c>
      <c r="K421" s="185">
        <f>M421+Q421+S421+U421</f>
        <v>0</v>
      </c>
      <c r="L421" s="695" t="e">
        <f t="shared" si="1086"/>
        <v>#DIV/0!</v>
      </c>
      <c r="M421" s="952">
        <f>M422</f>
        <v>0</v>
      </c>
      <c r="N421" s="114"/>
      <c r="O421" s="114"/>
      <c r="P421" s="114"/>
      <c r="Q421" s="114">
        <f>Q422</f>
        <v>0</v>
      </c>
      <c r="R421" s="695" t="e">
        <f t="shared" si="1111"/>
        <v>#DIV/0!</v>
      </c>
      <c r="S421" s="41"/>
      <c r="T421" s="41"/>
      <c r="U421" s="41"/>
      <c r="V421" s="114">
        <f t="shared" ref="V421" si="1120">W421+X421+Y421</f>
        <v>0</v>
      </c>
      <c r="W421" s="41"/>
      <c r="X421" s="41"/>
      <c r="Y421" s="41"/>
      <c r="Z421" s="114">
        <f t="shared" si="1089"/>
        <v>0</v>
      </c>
      <c r="AA421" s="114">
        <f t="shared" si="1113"/>
        <v>0</v>
      </c>
      <c r="AB421" s="41"/>
      <c r="AC421" s="41"/>
      <c r="AD421" s="41"/>
      <c r="AE421" s="185">
        <f>AG421+AK421+AM421+AO421</f>
        <v>0</v>
      </c>
      <c r="AF421" s="695" t="e">
        <f t="shared" si="1087"/>
        <v>#DIV/0!</v>
      </c>
      <c r="AG421" s="952">
        <f>AG422</f>
        <v>0</v>
      </c>
      <c r="AH421" s="695"/>
      <c r="AI421" s="114"/>
      <c r="AJ421" s="114"/>
      <c r="AK421" s="114"/>
      <c r="AL421" s="695" t="e">
        <f t="shared" si="1101"/>
        <v>#DIV/0!</v>
      </c>
      <c r="AM421" s="41"/>
      <c r="AN421" s="41"/>
      <c r="AO421" s="41"/>
      <c r="AP421" s="114">
        <f>AP422</f>
        <v>0</v>
      </c>
      <c r="AQ421" s="114"/>
      <c r="AR421" s="185">
        <f>AT421+AX421+AZ421+BB421</f>
        <v>0</v>
      </c>
      <c r="AS421" s="695" t="e">
        <f t="shared" si="1088"/>
        <v>#DIV/0!</v>
      </c>
      <c r="AT421" s="952">
        <f>AT422</f>
        <v>0</v>
      </c>
      <c r="AU421" s="695"/>
      <c r="AV421" s="114"/>
      <c r="AW421" s="695"/>
      <c r="AX421" s="952"/>
      <c r="AY421" s="695" t="e">
        <f t="shared" si="1102"/>
        <v>#DIV/0!</v>
      </c>
      <c r="AZ421" s="41"/>
      <c r="BA421" s="695"/>
      <c r="BB421" s="41"/>
      <c r="BC421" s="41"/>
      <c r="BD421" s="41"/>
      <c r="BE421" s="98"/>
      <c r="BF421" s="114"/>
      <c r="BG421" s="114"/>
      <c r="BH421" s="41"/>
      <c r="BI421" s="41"/>
      <c r="BJ421" s="114"/>
      <c r="BK421" s="114"/>
      <c r="BL421" s="41"/>
      <c r="BM421" s="41"/>
      <c r="BN421" s="114"/>
      <c r="BO421" s="114"/>
      <c r="BP421" s="114"/>
      <c r="BQ421" s="114"/>
      <c r="BR421" s="41"/>
      <c r="BS421" s="41"/>
      <c r="BT421" s="114"/>
      <c r="BU421" s="98"/>
      <c r="BV421" s="114"/>
      <c r="BW421" s="114"/>
      <c r="BX421" s="114"/>
      <c r="BY421" s="41"/>
      <c r="BZ421" s="41"/>
      <c r="CE421" s="695"/>
    </row>
    <row r="422" spans="2:83" s="44" customFormat="1" ht="36.75" hidden="1" customHeight="1" x14ac:dyDescent="0.25">
      <c r="B422" s="200"/>
      <c r="C422" s="110" t="s">
        <v>39</v>
      </c>
      <c r="D422" s="171">
        <f>E422</f>
        <v>0</v>
      </c>
      <c r="E422" s="171"/>
      <c r="F422" s="171"/>
      <c r="G422" s="171">
        <v>0</v>
      </c>
      <c r="H422" s="875"/>
      <c r="I422" s="875"/>
      <c r="J422" s="185">
        <f t="shared" si="1114"/>
        <v>0</v>
      </c>
      <c r="K422" s="171">
        <f>M422</f>
        <v>0</v>
      </c>
      <c r="L422" s="695" t="e">
        <f t="shared" si="1086"/>
        <v>#DIV/0!</v>
      </c>
      <c r="M422" s="171">
        <v>0</v>
      </c>
      <c r="N422" s="116"/>
      <c r="O422" s="116"/>
      <c r="P422" s="116"/>
      <c r="Q422" s="116">
        <v>0</v>
      </c>
      <c r="R422" s="695" t="e">
        <f t="shared" si="1111"/>
        <v>#DIV/0!</v>
      </c>
      <c r="S422" s="300"/>
      <c r="T422" s="41"/>
      <c r="U422" s="300"/>
      <c r="V422" s="89">
        <f t="shared" si="1092"/>
        <v>0</v>
      </c>
      <c r="W422" s="300"/>
      <c r="X422" s="300"/>
      <c r="Y422" s="300"/>
      <c r="Z422" s="116">
        <f t="shared" si="1089"/>
        <v>0</v>
      </c>
      <c r="AA422" s="116">
        <f t="shared" si="1113"/>
        <v>0</v>
      </c>
      <c r="AB422" s="300"/>
      <c r="AC422" s="300"/>
      <c r="AD422" s="41"/>
      <c r="AE422" s="171">
        <f>AK422</f>
        <v>0</v>
      </c>
      <c r="AF422" s="695" t="e">
        <f t="shared" si="1087"/>
        <v>#DIV/0!</v>
      </c>
      <c r="AG422" s="171">
        <v>0</v>
      </c>
      <c r="AH422" s="695"/>
      <c r="AI422" s="116"/>
      <c r="AJ422" s="116"/>
      <c r="AK422" s="116"/>
      <c r="AL422" s="695" t="e">
        <f t="shared" si="1101"/>
        <v>#DIV/0!</v>
      </c>
      <c r="AM422" s="300"/>
      <c r="AN422" s="41"/>
      <c r="AO422" s="300"/>
      <c r="AP422" s="116">
        <f>AX422-AK422</f>
        <v>0</v>
      </c>
      <c r="AQ422" s="116"/>
      <c r="AR422" s="171">
        <f>AX422</f>
        <v>0</v>
      </c>
      <c r="AS422" s="695" t="e">
        <f t="shared" si="1088"/>
        <v>#DIV/0!</v>
      </c>
      <c r="AT422" s="171">
        <v>0</v>
      </c>
      <c r="AU422" s="695"/>
      <c r="AV422" s="116"/>
      <c r="AW422" s="695"/>
      <c r="AX422" s="171"/>
      <c r="AY422" s="695" t="e">
        <f t="shared" si="1102"/>
        <v>#DIV/0!</v>
      </c>
      <c r="AZ422" s="300"/>
      <c r="BA422" s="695"/>
      <c r="BB422" s="300"/>
      <c r="BC422" s="300"/>
      <c r="BD422" s="300"/>
      <c r="BE422" s="116"/>
      <c r="BF422" s="116"/>
      <c r="BG422" s="116"/>
      <c r="BH422" s="300"/>
      <c r="BI422" s="300"/>
      <c r="BJ422" s="116"/>
      <c r="BK422" s="116"/>
      <c r="BL422" s="300"/>
      <c r="BM422" s="300"/>
      <c r="BN422" s="116"/>
      <c r="BO422" s="116"/>
      <c r="BP422" s="116"/>
      <c r="BQ422" s="116"/>
      <c r="BR422" s="300"/>
      <c r="BS422" s="300"/>
      <c r="BT422" s="116"/>
      <c r="BU422" s="116"/>
      <c r="BV422" s="116"/>
      <c r="BW422" s="116"/>
      <c r="BX422" s="116"/>
      <c r="BY422" s="300"/>
      <c r="BZ422" s="300"/>
      <c r="CE422" s="695"/>
    </row>
    <row r="423" spans="2:83" s="44" customFormat="1" ht="174.75" hidden="1" customHeight="1" x14ac:dyDescent="0.25">
      <c r="B423" s="200" t="s">
        <v>7</v>
      </c>
      <c r="C423" s="97" t="s">
        <v>393</v>
      </c>
      <c r="D423" s="185">
        <f>E423+G423+H423+I423</f>
        <v>0</v>
      </c>
      <c r="E423" s="834"/>
      <c r="F423" s="834"/>
      <c r="G423" s="915">
        <f>G424</f>
        <v>0</v>
      </c>
      <c r="H423" s="875"/>
      <c r="I423" s="875"/>
      <c r="J423" s="185">
        <f t="shared" si="1114"/>
        <v>0</v>
      </c>
      <c r="K423" s="185">
        <f>M423+Q423+S423+U423</f>
        <v>0</v>
      </c>
      <c r="L423" s="695" t="e">
        <f t="shared" si="1086"/>
        <v>#DIV/0!</v>
      </c>
      <c r="M423" s="952">
        <f>M424</f>
        <v>0</v>
      </c>
      <c r="N423" s="114"/>
      <c r="O423" s="114"/>
      <c r="P423" s="114"/>
      <c r="Q423" s="114">
        <f>Q424</f>
        <v>0</v>
      </c>
      <c r="R423" s="695" t="e">
        <f t="shared" si="1111"/>
        <v>#DIV/0!</v>
      </c>
      <c r="S423" s="300"/>
      <c r="T423" s="41"/>
      <c r="U423" s="300"/>
      <c r="V423" s="89"/>
      <c r="W423" s="300"/>
      <c r="X423" s="300"/>
      <c r="Y423" s="300"/>
      <c r="Z423" s="114"/>
      <c r="AA423" s="114"/>
      <c r="AB423" s="300"/>
      <c r="AC423" s="300"/>
      <c r="AD423" s="41"/>
      <c r="AE423" s="185">
        <f>AG423+AK423+AM423+AO423</f>
        <v>0</v>
      </c>
      <c r="AF423" s="695" t="e">
        <f t="shared" si="1087"/>
        <v>#DIV/0!</v>
      </c>
      <c r="AG423" s="952"/>
      <c r="AH423" s="695"/>
      <c r="AI423" s="114"/>
      <c r="AJ423" s="114"/>
      <c r="AK423" s="98">
        <f>AK424</f>
        <v>0</v>
      </c>
      <c r="AL423" s="695" t="e">
        <f t="shared" si="1101"/>
        <v>#DIV/0!</v>
      </c>
      <c r="AM423" s="300"/>
      <c r="AN423" s="41"/>
      <c r="AO423" s="300"/>
      <c r="AP423" s="114">
        <f>AP424</f>
        <v>0</v>
      </c>
      <c r="AQ423" s="114"/>
      <c r="AR423" s="185">
        <f>AT423+AX423+AZ423+BB423</f>
        <v>0</v>
      </c>
      <c r="AS423" s="695" t="e">
        <f t="shared" si="1088"/>
        <v>#DIV/0!</v>
      </c>
      <c r="AT423" s="952">
        <f>AT424</f>
        <v>0</v>
      </c>
      <c r="AU423" s="695"/>
      <c r="AV423" s="114"/>
      <c r="AW423" s="695"/>
      <c r="AX423" s="952">
        <f>AX424</f>
        <v>0</v>
      </c>
      <c r="AY423" s="695" t="e">
        <f t="shared" si="1102"/>
        <v>#DIV/0!</v>
      </c>
      <c r="AZ423" s="300"/>
      <c r="BA423" s="695"/>
      <c r="BB423" s="300"/>
      <c r="BC423" s="300"/>
      <c r="BD423" s="300"/>
      <c r="BE423" s="98"/>
      <c r="BF423" s="114"/>
      <c r="BG423" s="114"/>
      <c r="BH423" s="300"/>
      <c r="BI423" s="300"/>
      <c r="BJ423" s="114"/>
      <c r="BK423" s="114"/>
      <c r="BL423" s="300"/>
      <c r="BM423" s="300"/>
      <c r="BN423" s="114"/>
      <c r="BO423" s="114"/>
      <c r="BP423" s="114"/>
      <c r="BQ423" s="114"/>
      <c r="BR423" s="300"/>
      <c r="BS423" s="300"/>
      <c r="BT423" s="114"/>
      <c r="BU423" s="98"/>
      <c r="BV423" s="114"/>
      <c r="BW423" s="114"/>
      <c r="BX423" s="114"/>
      <c r="BY423" s="300"/>
      <c r="BZ423" s="300"/>
      <c r="CE423" s="695"/>
    </row>
    <row r="424" spans="2:83" s="42" customFormat="1" ht="46.5" hidden="1" customHeight="1" x14ac:dyDescent="0.25">
      <c r="B424" s="503"/>
      <c r="C424" s="97" t="s">
        <v>31</v>
      </c>
      <c r="D424" s="185">
        <f>E424+G424+H424+I424</f>
        <v>0</v>
      </c>
      <c r="E424" s="834"/>
      <c r="F424" s="834"/>
      <c r="G424" s="915">
        <f>G425</f>
        <v>0</v>
      </c>
      <c r="H424" s="258"/>
      <c r="I424" s="258"/>
      <c r="J424" s="185">
        <f t="shared" si="1114"/>
        <v>0</v>
      </c>
      <c r="K424" s="185">
        <f>M424+Q424+S424+U424</f>
        <v>0</v>
      </c>
      <c r="L424" s="695" t="e">
        <f t="shared" si="1086"/>
        <v>#DIV/0!</v>
      </c>
      <c r="M424" s="952">
        <f>M425</f>
        <v>0</v>
      </c>
      <c r="N424" s="114"/>
      <c r="O424" s="114"/>
      <c r="P424" s="114"/>
      <c r="Q424" s="114">
        <f>Q425</f>
        <v>0</v>
      </c>
      <c r="R424" s="695" t="e">
        <f t="shared" si="1111"/>
        <v>#DIV/0!</v>
      </c>
      <c r="S424" s="41"/>
      <c r="T424" s="41"/>
      <c r="U424" s="41"/>
      <c r="V424" s="114">
        <f t="shared" ref="V424" si="1121">W424+X424+Y424</f>
        <v>0</v>
      </c>
      <c r="W424" s="41"/>
      <c r="X424" s="41"/>
      <c r="Y424" s="41"/>
      <c r="Z424" s="114">
        <f t="shared" ref="Z424" si="1122">AA424+AB424+AC424</f>
        <v>0</v>
      </c>
      <c r="AA424" s="114">
        <f>E424</f>
        <v>0</v>
      </c>
      <c r="AB424" s="41"/>
      <c r="AC424" s="41"/>
      <c r="AD424" s="41"/>
      <c r="AE424" s="185">
        <f>AG424+AK424+AM424+AO424</f>
        <v>0</v>
      </c>
      <c r="AF424" s="695" t="e">
        <f t="shared" si="1087"/>
        <v>#DIV/0!</v>
      </c>
      <c r="AG424" s="952"/>
      <c r="AH424" s="695"/>
      <c r="AI424" s="114"/>
      <c r="AJ424" s="114"/>
      <c r="AK424" s="114">
        <f>AK425</f>
        <v>0</v>
      </c>
      <c r="AL424" s="695" t="e">
        <f t="shared" si="1101"/>
        <v>#DIV/0!</v>
      </c>
      <c r="AM424" s="41"/>
      <c r="AN424" s="41"/>
      <c r="AO424" s="41"/>
      <c r="AP424" s="114">
        <f>AP425</f>
        <v>0</v>
      </c>
      <c r="AQ424" s="114"/>
      <c r="AR424" s="185">
        <f>AT424+AX424+AZ424+BB424</f>
        <v>0</v>
      </c>
      <c r="AS424" s="695" t="e">
        <f t="shared" si="1088"/>
        <v>#DIV/0!</v>
      </c>
      <c r="AT424" s="952">
        <f>AT425</f>
        <v>0</v>
      </c>
      <c r="AU424" s="695"/>
      <c r="AV424" s="114"/>
      <c r="AW424" s="695"/>
      <c r="AX424" s="952">
        <f>AX425</f>
        <v>0</v>
      </c>
      <c r="AY424" s="695" t="e">
        <f t="shared" si="1102"/>
        <v>#DIV/0!</v>
      </c>
      <c r="AZ424" s="41"/>
      <c r="BA424" s="695"/>
      <c r="BB424" s="41"/>
      <c r="BC424" s="41"/>
      <c r="BD424" s="41"/>
      <c r="BE424" s="98"/>
      <c r="BF424" s="114"/>
      <c r="BG424" s="114"/>
      <c r="BH424" s="41"/>
      <c r="BI424" s="41"/>
      <c r="BJ424" s="114"/>
      <c r="BK424" s="114"/>
      <c r="BL424" s="41"/>
      <c r="BM424" s="41"/>
      <c r="BN424" s="114"/>
      <c r="BO424" s="114"/>
      <c r="BP424" s="114"/>
      <c r="BQ424" s="114"/>
      <c r="BR424" s="41"/>
      <c r="BS424" s="41"/>
      <c r="BT424" s="114"/>
      <c r="BU424" s="98"/>
      <c r="BV424" s="114"/>
      <c r="BW424" s="114"/>
      <c r="BX424" s="114"/>
      <c r="BY424" s="41"/>
      <c r="BZ424" s="41"/>
      <c r="CE424" s="695"/>
    </row>
    <row r="425" spans="2:83" s="44" customFormat="1" ht="36.75" hidden="1" customHeight="1" x14ac:dyDescent="0.25">
      <c r="B425" s="200"/>
      <c r="C425" s="110" t="s">
        <v>39</v>
      </c>
      <c r="D425" s="171">
        <f>G425</f>
        <v>0</v>
      </c>
      <c r="E425" s="171"/>
      <c r="F425" s="171"/>
      <c r="G425" s="171">
        <v>0</v>
      </c>
      <c r="H425" s="875"/>
      <c r="I425" s="875"/>
      <c r="J425" s="185">
        <f t="shared" si="1114"/>
        <v>0</v>
      </c>
      <c r="K425" s="171">
        <f>Q425</f>
        <v>0</v>
      </c>
      <c r="L425" s="695" t="e">
        <f t="shared" si="1086"/>
        <v>#DIV/0!</v>
      </c>
      <c r="M425" s="171"/>
      <c r="N425" s="116"/>
      <c r="O425" s="116"/>
      <c r="P425" s="116"/>
      <c r="Q425" s="116">
        <v>0</v>
      </c>
      <c r="R425" s="695" t="e">
        <f t="shared" si="1111"/>
        <v>#DIV/0!</v>
      </c>
      <c r="S425" s="300"/>
      <c r="T425" s="41"/>
      <c r="U425" s="300"/>
      <c r="V425" s="89"/>
      <c r="W425" s="300"/>
      <c r="X425" s="300"/>
      <c r="Y425" s="300"/>
      <c r="Z425" s="116"/>
      <c r="AA425" s="116"/>
      <c r="AB425" s="300"/>
      <c r="AC425" s="300"/>
      <c r="AD425" s="41"/>
      <c r="AE425" s="171">
        <f>AK425</f>
        <v>0</v>
      </c>
      <c r="AF425" s="695" t="e">
        <f t="shared" si="1087"/>
        <v>#DIV/0!</v>
      </c>
      <c r="AG425" s="171"/>
      <c r="AH425" s="695"/>
      <c r="AI425" s="116"/>
      <c r="AJ425" s="116"/>
      <c r="AK425" s="116"/>
      <c r="AL425" s="695" t="e">
        <f t="shared" si="1101"/>
        <v>#DIV/0!</v>
      </c>
      <c r="AM425" s="300"/>
      <c r="AN425" s="41"/>
      <c r="AO425" s="300"/>
      <c r="AP425" s="116">
        <f>AR425-AK425</f>
        <v>0</v>
      </c>
      <c r="AQ425" s="116"/>
      <c r="AR425" s="171">
        <f>AX425</f>
        <v>0</v>
      </c>
      <c r="AS425" s="695" t="e">
        <f t="shared" si="1088"/>
        <v>#DIV/0!</v>
      </c>
      <c r="AT425" s="171"/>
      <c r="AU425" s="695"/>
      <c r="AV425" s="116"/>
      <c r="AW425" s="695"/>
      <c r="AX425" s="171"/>
      <c r="AY425" s="695" t="e">
        <f t="shared" si="1102"/>
        <v>#DIV/0!</v>
      </c>
      <c r="AZ425" s="300"/>
      <c r="BA425" s="695"/>
      <c r="BB425" s="300"/>
      <c r="BC425" s="300"/>
      <c r="BD425" s="300"/>
      <c r="BE425" s="116"/>
      <c r="BF425" s="116"/>
      <c r="BG425" s="116"/>
      <c r="BH425" s="300"/>
      <c r="BI425" s="300"/>
      <c r="BJ425" s="116"/>
      <c r="BK425" s="116"/>
      <c r="BL425" s="300"/>
      <c r="BM425" s="300"/>
      <c r="BN425" s="114"/>
      <c r="BO425" s="116"/>
      <c r="BP425" s="116"/>
      <c r="BQ425" s="116"/>
      <c r="BR425" s="300"/>
      <c r="BS425" s="300"/>
      <c r="BT425" s="116"/>
      <c r="BU425" s="116"/>
      <c r="BV425" s="116"/>
      <c r="BW425" s="116"/>
      <c r="BX425" s="116"/>
      <c r="BY425" s="300"/>
      <c r="BZ425" s="300"/>
      <c r="CE425" s="695"/>
    </row>
    <row r="426" spans="2:83" s="44" customFormat="1" ht="144" hidden="1" customHeight="1" x14ac:dyDescent="0.25">
      <c r="B426" s="200" t="s">
        <v>265</v>
      </c>
      <c r="C426" s="97" t="s">
        <v>95</v>
      </c>
      <c r="D426" s="834"/>
      <c r="E426" s="834"/>
      <c r="F426" s="834"/>
      <c r="G426" s="915"/>
      <c r="H426" s="875"/>
      <c r="I426" s="875"/>
      <c r="J426" s="185">
        <f t="shared" si="1114"/>
        <v>0</v>
      </c>
      <c r="K426" s="834"/>
      <c r="L426" s="695" t="e">
        <f t="shared" si="1086"/>
        <v>#DIV/0!</v>
      </c>
      <c r="M426" s="952"/>
      <c r="N426" s="114"/>
      <c r="O426" s="114"/>
      <c r="P426" s="114"/>
      <c r="Q426" s="114"/>
      <c r="R426" s="695" t="e">
        <f t="shared" si="1111"/>
        <v>#DIV/0!</v>
      </c>
      <c r="S426" s="300"/>
      <c r="T426" s="41"/>
      <c r="U426" s="300"/>
      <c r="V426" s="89"/>
      <c r="W426" s="300"/>
      <c r="X426" s="300"/>
      <c r="Y426" s="300"/>
      <c r="Z426" s="114"/>
      <c r="AA426" s="114"/>
      <c r="AB426" s="300"/>
      <c r="AC426" s="300"/>
      <c r="AD426" s="41"/>
      <c r="AE426" s="952"/>
      <c r="AF426" s="695" t="e">
        <f t="shared" si="1087"/>
        <v>#DIV/0!</v>
      </c>
      <c r="AG426" s="952"/>
      <c r="AH426" s="695"/>
      <c r="AI426" s="114"/>
      <c r="AJ426" s="114"/>
      <c r="AK426" s="114"/>
      <c r="AL426" s="695" t="e">
        <f t="shared" si="1101"/>
        <v>#DIV/0!</v>
      </c>
      <c r="AM426" s="300"/>
      <c r="AN426" s="41"/>
      <c r="AO426" s="300"/>
      <c r="AP426" s="114"/>
      <c r="AQ426" s="114"/>
      <c r="AR426" s="834"/>
      <c r="AS426" s="695" t="e">
        <f t="shared" si="1088"/>
        <v>#DIV/0!</v>
      </c>
      <c r="AT426" s="952"/>
      <c r="AU426" s="695"/>
      <c r="AV426" s="114"/>
      <c r="AW426" s="695"/>
      <c r="AX426" s="952"/>
      <c r="AY426" s="695" t="e">
        <f t="shared" si="1102"/>
        <v>#DIV/0!</v>
      </c>
      <c r="AZ426" s="300"/>
      <c r="BA426" s="695"/>
      <c r="BB426" s="300"/>
      <c r="BC426" s="300"/>
      <c r="BD426" s="300"/>
      <c r="BE426" s="114"/>
      <c r="BF426" s="114"/>
      <c r="BG426" s="114"/>
      <c r="BH426" s="300"/>
      <c r="BI426" s="300"/>
      <c r="BJ426" s="114"/>
      <c r="BK426" s="114"/>
      <c r="BL426" s="300"/>
      <c r="BM426" s="300"/>
      <c r="BN426" s="114"/>
      <c r="BO426" s="114"/>
      <c r="BP426" s="114"/>
      <c r="BQ426" s="114"/>
      <c r="BR426" s="300"/>
      <c r="BS426" s="300"/>
      <c r="BT426" s="114"/>
      <c r="BU426" s="114"/>
      <c r="BV426" s="114"/>
      <c r="BW426" s="114"/>
      <c r="BX426" s="114"/>
      <c r="BY426" s="300"/>
      <c r="BZ426" s="300"/>
      <c r="CE426" s="695"/>
    </row>
    <row r="427" spans="2:83" s="44" customFormat="1" ht="81.75" hidden="1" customHeight="1" x14ac:dyDescent="0.25">
      <c r="B427" s="200"/>
      <c r="C427" s="110" t="s">
        <v>43</v>
      </c>
      <c r="D427" s="171"/>
      <c r="E427" s="171"/>
      <c r="F427" s="171"/>
      <c r="G427" s="171"/>
      <c r="H427" s="875"/>
      <c r="I427" s="875"/>
      <c r="J427" s="185">
        <f t="shared" si="1114"/>
        <v>0</v>
      </c>
      <c r="K427" s="171"/>
      <c r="L427" s="695" t="e">
        <f t="shared" si="1086"/>
        <v>#DIV/0!</v>
      </c>
      <c r="M427" s="171"/>
      <c r="N427" s="116"/>
      <c r="O427" s="116"/>
      <c r="P427" s="116"/>
      <c r="Q427" s="116"/>
      <c r="R427" s="695" t="e">
        <f t="shared" si="1111"/>
        <v>#DIV/0!</v>
      </c>
      <c r="S427" s="300"/>
      <c r="T427" s="41"/>
      <c r="U427" s="300"/>
      <c r="V427" s="89"/>
      <c r="W427" s="300"/>
      <c r="X427" s="300"/>
      <c r="Y427" s="300"/>
      <c r="Z427" s="116"/>
      <c r="AA427" s="116"/>
      <c r="AB427" s="300"/>
      <c r="AC427" s="300"/>
      <c r="AD427" s="41"/>
      <c r="AE427" s="171"/>
      <c r="AF427" s="695" t="e">
        <f t="shared" si="1087"/>
        <v>#DIV/0!</v>
      </c>
      <c r="AG427" s="171"/>
      <c r="AH427" s="695"/>
      <c r="AI427" s="116"/>
      <c r="AJ427" s="116"/>
      <c r="AK427" s="116"/>
      <c r="AL427" s="695" t="e">
        <f t="shared" si="1101"/>
        <v>#DIV/0!</v>
      </c>
      <c r="AM427" s="300"/>
      <c r="AN427" s="41"/>
      <c r="AO427" s="300"/>
      <c r="AP427" s="116"/>
      <c r="AQ427" s="116"/>
      <c r="AR427" s="171"/>
      <c r="AS427" s="695" t="e">
        <f t="shared" si="1088"/>
        <v>#DIV/0!</v>
      </c>
      <c r="AT427" s="171"/>
      <c r="AU427" s="695"/>
      <c r="AV427" s="116"/>
      <c r="AW427" s="695"/>
      <c r="AX427" s="171"/>
      <c r="AY427" s="695" t="e">
        <f t="shared" si="1102"/>
        <v>#DIV/0!</v>
      </c>
      <c r="AZ427" s="300"/>
      <c r="BA427" s="695"/>
      <c r="BB427" s="300"/>
      <c r="BC427" s="300"/>
      <c r="BD427" s="300"/>
      <c r="BE427" s="116"/>
      <c r="BF427" s="116"/>
      <c r="BG427" s="116"/>
      <c r="BH427" s="300"/>
      <c r="BI427" s="300"/>
      <c r="BJ427" s="116"/>
      <c r="BK427" s="116"/>
      <c r="BL427" s="300"/>
      <c r="BM427" s="300"/>
      <c r="BN427" s="114"/>
      <c r="BO427" s="116"/>
      <c r="BP427" s="116"/>
      <c r="BQ427" s="116"/>
      <c r="BR427" s="300"/>
      <c r="BS427" s="300"/>
      <c r="BT427" s="116"/>
      <c r="BU427" s="116"/>
      <c r="BV427" s="116"/>
      <c r="BW427" s="116"/>
      <c r="BX427" s="116"/>
      <c r="BY427" s="300"/>
      <c r="BZ427" s="300"/>
      <c r="CE427" s="695"/>
    </row>
    <row r="428" spans="2:83" s="44" customFormat="1" ht="81.75" hidden="1" customHeight="1" x14ac:dyDescent="0.25">
      <c r="B428" s="200" t="s">
        <v>356</v>
      </c>
      <c r="C428" s="97" t="s">
        <v>322</v>
      </c>
      <c r="D428" s="185">
        <f>E428+G428+H428+I428</f>
        <v>0</v>
      </c>
      <c r="E428" s="171"/>
      <c r="F428" s="171"/>
      <c r="G428" s="171"/>
      <c r="H428" s="875"/>
      <c r="I428" s="875"/>
      <c r="J428" s="185">
        <f t="shared" si="1114"/>
        <v>0</v>
      </c>
      <c r="K428" s="185">
        <f>M428+Q428+S428+U428</f>
        <v>0</v>
      </c>
      <c r="L428" s="695" t="e">
        <f t="shared" si="1086"/>
        <v>#DIV/0!</v>
      </c>
      <c r="M428" s="171"/>
      <c r="N428" s="116"/>
      <c r="O428" s="116"/>
      <c r="P428" s="116"/>
      <c r="Q428" s="116"/>
      <c r="R428" s="695" t="e">
        <f t="shared" si="1111"/>
        <v>#DIV/0!</v>
      </c>
      <c r="S428" s="300"/>
      <c r="T428" s="41"/>
      <c r="U428" s="300"/>
      <c r="V428" s="89"/>
      <c r="W428" s="300"/>
      <c r="X428" s="300"/>
      <c r="Y428" s="300"/>
      <c r="Z428" s="116"/>
      <c r="AA428" s="116"/>
      <c r="AB428" s="300"/>
      <c r="AC428" s="300"/>
      <c r="AD428" s="41"/>
      <c r="AE428" s="185">
        <f>AG428+AK428+AM428+AO428</f>
        <v>0</v>
      </c>
      <c r="AF428" s="695" t="e">
        <f t="shared" si="1087"/>
        <v>#DIV/0!</v>
      </c>
      <c r="AG428" s="171"/>
      <c r="AH428" s="695"/>
      <c r="AI428" s="116"/>
      <c r="AJ428" s="116"/>
      <c r="AK428" s="116"/>
      <c r="AL428" s="695" t="e">
        <f t="shared" si="1101"/>
        <v>#DIV/0!</v>
      </c>
      <c r="AM428" s="300"/>
      <c r="AN428" s="41"/>
      <c r="AO428" s="300"/>
      <c r="AP428" s="116"/>
      <c r="AQ428" s="116"/>
      <c r="AR428" s="185">
        <f>AT428+AX428+AZ428+BB428</f>
        <v>0</v>
      </c>
      <c r="AS428" s="695" t="e">
        <f t="shared" si="1088"/>
        <v>#DIV/0!</v>
      </c>
      <c r="AT428" s="171"/>
      <c r="AU428" s="695"/>
      <c r="AV428" s="116"/>
      <c r="AW428" s="695"/>
      <c r="AX428" s="171"/>
      <c r="AY428" s="695" t="e">
        <f t="shared" si="1102"/>
        <v>#DIV/0!</v>
      </c>
      <c r="AZ428" s="300"/>
      <c r="BA428" s="695"/>
      <c r="BB428" s="300"/>
      <c r="BC428" s="300"/>
      <c r="BD428" s="300"/>
      <c r="BE428" s="98"/>
      <c r="BF428" s="116"/>
      <c r="BG428" s="116"/>
      <c r="BH428" s="300"/>
      <c r="BI428" s="300"/>
      <c r="BJ428" s="116"/>
      <c r="BK428" s="116"/>
      <c r="BL428" s="300"/>
      <c r="BM428" s="300"/>
      <c r="BN428" s="114"/>
      <c r="BO428" s="116"/>
      <c r="BP428" s="116"/>
      <c r="BQ428" s="116"/>
      <c r="BR428" s="300"/>
      <c r="BS428" s="300"/>
      <c r="BT428" s="116"/>
      <c r="BU428" s="98"/>
      <c r="BV428" s="116"/>
      <c r="BW428" s="116"/>
      <c r="BX428" s="116"/>
      <c r="BY428" s="300"/>
      <c r="BZ428" s="300"/>
      <c r="CE428" s="695"/>
    </row>
    <row r="429" spans="2:83" s="42" customFormat="1" ht="46.5" hidden="1" customHeight="1" x14ac:dyDescent="0.25">
      <c r="B429" s="503"/>
      <c r="C429" s="97" t="s">
        <v>31</v>
      </c>
      <c r="D429" s="185">
        <f>E429+G429+H429+I429</f>
        <v>0</v>
      </c>
      <c r="E429" s="834"/>
      <c r="F429" s="834"/>
      <c r="G429" s="915"/>
      <c r="H429" s="258"/>
      <c r="I429" s="258"/>
      <c r="J429" s="185">
        <f t="shared" si="1114"/>
        <v>0</v>
      </c>
      <c r="K429" s="185">
        <f>M429+Q429+S429+U429</f>
        <v>0</v>
      </c>
      <c r="L429" s="695" t="e">
        <f t="shared" si="1086"/>
        <v>#DIV/0!</v>
      </c>
      <c r="M429" s="952">
        <f>M430</f>
        <v>0</v>
      </c>
      <c r="N429" s="114"/>
      <c r="O429" s="114"/>
      <c r="P429" s="114"/>
      <c r="Q429" s="114"/>
      <c r="R429" s="695" t="e">
        <f t="shared" si="1111"/>
        <v>#DIV/0!</v>
      </c>
      <c r="S429" s="41"/>
      <c r="T429" s="41"/>
      <c r="U429" s="41"/>
      <c r="V429" s="114">
        <f t="shared" ref="V429" si="1123">W429+X429+Y429</f>
        <v>0</v>
      </c>
      <c r="W429" s="41"/>
      <c r="X429" s="41"/>
      <c r="Y429" s="41"/>
      <c r="Z429" s="114">
        <f t="shared" ref="Z429" si="1124">AA429+AB429+AC429</f>
        <v>0</v>
      </c>
      <c r="AA429" s="114">
        <f>E429</f>
        <v>0</v>
      </c>
      <c r="AB429" s="41"/>
      <c r="AC429" s="41"/>
      <c r="AD429" s="41"/>
      <c r="AE429" s="185">
        <f>AG429+AK429+AM429+AO429</f>
        <v>0</v>
      </c>
      <c r="AF429" s="695" t="e">
        <f t="shared" si="1087"/>
        <v>#DIV/0!</v>
      </c>
      <c r="AG429" s="952"/>
      <c r="AH429" s="695"/>
      <c r="AI429" s="114"/>
      <c r="AJ429" s="114"/>
      <c r="AK429" s="114"/>
      <c r="AL429" s="695" t="e">
        <f t="shared" si="1101"/>
        <v>#DIV/0!</v>
      </c>
      <c r="AM429" s="41"/>
      <c r="AN429" s="41"/>
      <c r="AO429" s="41"/>
      <c r="AP429" s="114">
        <f t="shared" ref="AP429" si="1125">AR429+AT429+AX429</f>
        <v>0</v>
      </c>
      <c r="AQ429" s="114"/>
      <c r="AR429" s="185">
        <f>AT429+AX429+AZ429+BB429</f>
        <v>0</v>
      </c>
      <c r="AS429" s="695" t="e">
        <f t="shared" si="1088"/>
        <v>#DIV/0!</v>
      </c>
      <c r="AT429" s="952">
        <f>AT430</f>
        <v>0</v>
      </c>
      <c r="AU429" s="695"/>
      <c r="AV429" s="114"/>
      <c r="AW429" s="695"/>
      <c r="AX429" s="952"/>
      <c r="AY429" s="695" t="e">
        <f t="shared" si="1102"/>
        <v>#DIV/0!</v>
      </c>
      <c r="AZ429" s="41"/>
      <c r="BA429" s="695"/>
      <c r="BB429" s="41"/>
      <c r="BC429" s="41"/>
      <c r="BD429" s="41"/>
      <c r="BE429" s="98"/>
      <c r="BF429" s="114"/>
      <c r="BG429" s="114"/>
      <c r="BH429" s="41"/>
      <c r="BI429" s="41"/>
      <c r="BJ429" s="114"/>
      <c r="BK429" s="114"/>
      <c r="BL429" s="41"/>
      <c r="BM429" s="41"/>
      <c r="BN429" s="114"/>
      <c r="BO429" s="114"/>
      <c r="BP429" s="114"/>
      <c r="BQ429" s="114"/>
      <c r="BR429" s="41"/>
      <c r="BS429" s="41"/>
      <c r="BT429" s="114"/>
      <c r="BU429" s="98"/>
      <c r="BV429" s="114"/>
      <c r="BW429" s="114"/>
      <c r="BX429" s="114"/>
      <c r="BY429" s="41"/>
      <c r="BZ429" s="41"/>
      <c r="CE429" s="695"/>
    </row>
    <row r="430" spans="2:83" s="44" customFormat="1" ht="48.75" hidden="1" customHeight="1" x14ac:dyDescent="0.25">
      <c r="B430" s="200"/>
      <c r="C430" s="110" t="s">
        <v>257</v>
      </c>
      <c r="D430" s="171"/>
      <c r="E430" s="171"/>
      <c r="F430" s="171"/>
      <c r="G430" s="171"/>
      <c r="H430" s="875"/>
      <c r="I430" s="875"/>
      <c r="J430" s="185">
        <f t="shared" si="1114"/>
        <v>0</v>
      </c>
      <c r="K430" s="171"/>
      <c r="L430" s="695" t="e">
        <f t="shared" si="1086"/>
        <v>#DIV/0!</v>
      </c>
      <c r="M430" s="171"/>
      <c r="N430" s="116"/>
      <c r="O430" s="116"/>
      <c r="P430" s="116"/>
      <c r="Q430" s="116"/>
      <c r="R430" s="695" t="e">
        <f t="shared" si="1111"/>
        <v>#DIV/0!</v>
      </c>
      <c r="S430" s="300"/>
      <c r="T430" s="41"/>
      <c r="U430" s="300"/>
      <c r="V430" s="89"/>
      <c r="W430" s="300"/>
      <c r="X430" s="300"/>
      <c r="Y430" s="300"/>
      <c r="Z430" s="116"/>
      <c r="AA430" s="116"/>
      <c r="AB430" s="300"/>
      <c r="AC430" s="300"/>
      <c r="AD430" s="41"/>
      <c r="AE430" s="171"/>
      <c r="AF430" s="695" t="e">
        <f t="shared" si="1087"/>
        <v>#DIV/0!</v>
      </c>
      <c r="AG430" s="171"/>
      <c r="AH430" s="695"/>
      <c r="AI430" s="116"/>
      <c r="AJ430" s="116"/>
      <c r="AK430" s="116"/>
      <c r="AL430" s="695" t="e">
        <f t="shared" si="1101"/>
        <v>#DIV/0!</v>
      </c>
      <c r="AM430" s="300"/>
      <c r="AN430" s="41"/>
      <c r="AO430" s="300"/>
      <c r="AP430" s="116"/>
      <c r="AQ430" s="116"/>
      <c r="AR430" s="171"/>
      <c r="AS430" s="695" t="e">
        <f t="shared" si="1088"/>
        <v>#DIV/0!</v>
      </c>
      <c r="AT430" s="171"/>
      <c r="AU430" s="695"/>
      <c r="AV430" s="116"/>
      <c r="AW430" s="695"/>
      <c r="AX430" s="171"/>
      <c r="AY430" s="695" t="e">
        <f t="shared" si="1102"/>
        <v>#DIV/0!</v>
      </c>
      <c r="AZ430" s="300"/>
      <c r="BA430" s="695"/>
      <c r="BB430" s="300"/>
      <c r="BC430" s="300"/>
      <c r="BD430" s="300"/>
      <c r="BE430" s="116"/>
      <c r="BF430" s="116"/>
      <c r="BG430" s="116"/>
      <c r="BH430" s="300"/>
      <c r="BI430" s="300"/>
      <c r="BJ430" s="116"/>
      <c r="BK430" s="116"/>
      <c r="BL430" s="300"/>
      <c r="BM430" s="300"/>
      <c r="BN430" s="114"/>
      <c r="BO430" s="116"/>
      <c r="BP430" s="116"/>
      <c r="BQ430" s="116"/>
      <c r="BR430" s="300"/>
      <c r="BS430" s="300"/>
      <c r="BT430" s="116"/>
      <c r="BU430" s="116"/>
      <c r="BV430" s="116"/>
      <c r="BW430" s="116"/>
      <c r="BX430" s="116"/>
      <c r="BY430" s="300"/>
      <c r="BZ430" s="300"/>
      <c r="CE430" s="695"/>
    </row>
    <row r="431" spans="2:83" s="44" customFormat="1" ht="123" hidden="1" customHeight="1" x14ac:dyDescent="0.25">
      <c r="B431" s="200" t="s">
        <v>10</v>
      </c>
      <c r="C431" s="97" t="s">
        <v>394</v>
      </c>
      <c r="D431" s="185">
        <f>E431+G431+H431+I431</f>
        <v>0</v>
      </c>
      <c r="E431" s="834"/>
      <c r="F431" s="834"/>
      <c r="G431" s="915">
        <f>G432</f>
        <v>0</v>
      </c>
      <c r="H431" s="875"/>
      <c r="I431" s="875"/>
      <c r="J431" s="185">
        <f t="shared" si="1114"/>
        <v>0</v>
      </c>
      <c r="K431" s="185">
        <f>M431+Q431+S431+U431</f>
        <v>0</v>
      </c>
      <c r="L431" s="695">
        <v>0</v>
      </c>
      <c r="M431" s="952">
        <f>M432</f>
        <v>0</v>
      </c>
      <c r="N431" s="114"/>
      <c r="O431" s="114"/>
      <c r="P431" s="114"/>
      <c r="Q431" s="114">
        <f>Q432</f>
        <v>0</v>
      </c>
      <c r="R431" s="695" t="e">
        <f t="shared" si="1111"/>
        <v>#DIV/0!</v>
      </c>
      <c r="S431" s="300"/>
      <c r="T431" s="41"/>
      <c r="U431" s="300"/>
      <c r="V431" s="89"/>
      <c r="W431" s="300"/>
      <c r="X431" s="300"/>
      <c r="Y431" s="300"/>
      <c r="Z431" s="114"/>
      <c r="AA431" s="114"/>
      <c r="AB431" s="300"/>
      <c r="AC431" s="300"/>
      <c r="AD431" s="41"/>
      <c r="AE431" s="185">
        <f>AG431+AK431+AM431+AO431</f>
        <v>0</v>
      </c>
      <c r="AF431" s="695" t="e">
        <f t="shared" si="1087"/>
        <v>#DIV/0!</v>
      </c>
      <c r="AG431" s="952"/>
      <c r="AH431" s="695"/>
      <c r="AI431" s="114"/>
      <c r="AJ431" s="114"/>
      <c r="AK431" s="98">
        <f>AK432</f>
        <v>0</v>
      </c>
      <c r="AL431" s="695" t="e">
        <f t="shared" si="1101"/>
        <v>#DIV/0!</v>
      </c>
      <c r="AM431" s="300"/>
      <c r="AN431" s="41"/>
      <c r="AO431" s="300"/>
      <c r="AP431" s="114">
        <v>0</v>
      </c>
      <c r="AQ431" s="114"/>
      <c r="AR431" s="185">
        <f>AT431+AX431+AZ431+BB431</f>
        <v>0</v>
      </c>
      <c r="AS431" s="695" t="e">
        <f t="shared" si="1088"/>
        <v>#DIV/0!</v>
      </c>
      <c r="AT431" s="952">
        <f>AT432</f>
        <v>0</v>
      </c>
      <c r="AU431" s="695"/>
      <c r="AV431" s="114"/>
      <c r="AW431" s="695"/>
      <c r="AX431" s="952">
        <f>AX432</f>
        <v>0</v>
      </c>
      <c r="AY431" s="695" t="e">
        <f t="shared" si="1102"/>
        <v>#DIV/0!</v>
      </c>
      <c r="AZ431" s="300"/>
      <c r="BA431" s="695"/>
      <c r="BB431" s="300"/>
      <c r="BC431" s="300"/>
      <c r="BD431" s="300"/>
      <c r="BE431" s="98"/>
      <c r="BF431" s="114"/>
      <c r="BG431" s="114"/>
      <c r="BH431" s="300"/>
      <c r="BI431" s="300"/>
      <c r="BJ431" s="114"/>
      <c r="BK431" s="114"/>
      <c r="BL431" s="300"/>
      <c r="BM431" s="300"/>
      <c r="BN431" s="114"/>
      <c r="BO431" s="114"/>
      <c r="BP431" s="114"/>
      <c r="BQ431" s="114"/>
      <c r="BR431" s="300"/>
      <c r="BS431" s="300"/>
      <c r="BT431" s="114"/>
      <c r="BU431" s="98"/>
      <c r="BV431" s="114"/>
      <c r="BW431" s="114"/>
      <c r="BX431" s="114"/>
      <c r="BY431" s="300"/>
      <c r="BZ431" s="300"/>
      <c r="CE431" s="695"/>
    </row>
    <row r="432" spans="2:83" s="42" customFormat="1" ht="46.5" hidden="1" customHeight="1" x14ac:dyDescent="0.25">
      <c r="B432" s="503"/>
      <c r="C432" s="97" t="s">
        <v>31</v>
      </c>
      <c r="D432" s="185">
        <f>E432+G432+H432+I432</f>
        <v>0</v>
      </c>
      <c r="E432" s="834"/>
      <c r="F432" s="834"/>
      <c r="G432" s="915">
        <f>G433</f>
        <v>0</v>
      </c>
      <c r="H432" s="258"/>
      <c r="I432" s="258"/>
      <c r="J432" s="185">
        <f t="shared" si="1114"/>
        <v>0</v>
      </c>
      <c r="K432" s="185">
        <f>M432+Q432+S432+U432</f>
        <v>0</v>
      </c>
      <c r="L432" s="695" t="e">
        <f t="shared" si="1086"/>
        <v>#DIV/0!</v>
      </c>
      <c r="M432" s="952">
        <f>M433</f>
        <v>0</v>
      </c>
      <c r="N432" s="114"/>
      <c r="O432" s="114"/>
      <c r="P432" s="114"/>
      <c r="Q432" s="114">
        <f>Q433</f>
        <v>0</v>
      </c>
      <c r="R432" s="695" t="e">
        <f t="shared" si="1111"/>
        <v>#DIV/0!</v>
      </c>
      <c r="S432" s="41"/>
      <c r="T432" s="41"/>
      <c r="U432" s="41"/>
      <c r="V432" s="114">
        <f t="shared" ref="V432" si="1126">W432+X432+Y432</f>
        <v>0</v>
      </c>
      <c r="W432" s="41"/>
      <c r="X432" s="41"/>
      <c r="Y432" s="41"/>
      <c r="Z432" s="114">
        <f t="shared" ref="Z432" si="1127">AA432+AB432+AC432</f>
        <v>0</v>
      </c>
      <c r="AA432" s="114">
        <f>E432</f>
        <v>0</v>
      </c>
      <c r="AB432" s="41"/>
      <c r="AC432" s="41"/>
      <c r="AD432" s="41"/>
      <c r="AE432" s="185">
        <f>AG432+AK432+AM432+AO432</f>
        <v>0</v>
      </c>
      <c r="AF432" s="695" t="e">
        <f t="shared" si="1087"/>
        <v>#DIV/0!</v>
      </c>
      <c r="AG432" s="952"/>
      <c r="AH432" s="695"/>
      <c r="AI432" s="114"/>
      <c r="AJ432" s="114"/>
      <c r="AK432" s="114">
        <f>AK433</f>
        <v>0</v>
      </c>
      <c r="AL432" s="695" t="e">
        <f t="shared" si="1101"/>
        <v>#DIV/0!</v>
      </c>
      <c r="AM432" s="41"/>
      <c r="AN432" s="41"/>
      <c r="AO432" s="41"/>
      <c r="AP432" s="114"/>
      <c r="AQ432" s="114"/>
      <c r="AR432" s="185">
        <f>AT432+AX432+AZ432+BB432</f>
        <v>0</v>
      </c>
      <c r="AS432" s="695" t="e">
        <f t="shared" si="1088"/>
        <v>#DIV/0!</v>
      </c>
      <c r="AT432" s="952">
        <f>AT433</f>
        <v>0</v>
      </c>
      <c r="AU432" s="695"/>
      <c r="AV432" s="114"/>
      <c r="AW432" s="695"/>
      <c r="AX432" s="952">
        <f>AX433</f>
        <v>0</v>
      </c>
      <c r="AY432" s="695" t="e">
        <f t="shared" si="1102"/>
        <v>#DIV/0!</v>
      </c>
      <c r="AZ432" s="41"/>
      <c r="BA432" s="695"/>
      <c r="BB432" s="41"/>
      <c r="BC432" s="41"/>
      <c r="BD432" s="41"/>
      <c r="BE432" s="98"/>
      <c r="BF432" s="114"/>
      <c r="BG432" s="114"/>
      <c r="BH432" s="41"/>
      <c r="BI432" s="41"/>
      <c r="BJ432" s="114"/>
      <c r="BK432" s="114"/>
      <c r="BL432" s="41"/>
      <c r="BM432" s="41"/>
      <c r="BN432" s="114"/>
      <c r="BO432" s="114"/>
      <c r="BP432" s="114"/>
      <c r="BQ432" s="114"/>
      <c r="BR432" s="41"/>
      <c r="BS432" s="41"/>
      <c r="BT432" s="114"/>
      <c r="BU432" s="98"/>
      <c r="BV432" s="114"/>
      <c r="BW432" s="114"/>
      <c r="BX432" s="114"/>
      <c r="BY432" s="41"/>
      <c r="BZ432" s="41"/>
      <c r="CE432" s="695"/>
    </row>
    <row r="433" spans="2:83" s="44" customFormat="1" ht="36.75" hidden="1" customHeight="1" x14ac:dyDescent="0.25">
      <c r="B433" s="200"/>
      <c r="C433" s="110" t="s">
        <v>39</v>
      </c>
      <c r="D433" s="171">
        <f>G433</f>
        <v>0</v>
      </c>
      <c r="E433" s="171"/>
      <c r="F433" s="171"/>
      <c r="G433" s="171">
        <v>0</v>
      </c>
      <c r="H433" s="875"/>
      <c r="I433" s="875"/>
      <c r="J433" s="185">
        <f t="shared" si="1114"/>
        <v>0</v>
      </c>
      <c r="K433" s="171">
        <f>Q433</f>
        <v>0</v>
      </c>
      <c r="L433" s="695" t="e">
        <f t="shared" si="1086"/>
        <v>#DIV/0!</v>
      </c>
      <c r="M433" s="171"/>
      <c r="N433" s="116"/>
      <c r="O433" s="116"/>
      <c r="P433" s="116"/>
      <c r="Q433" s="116">
        <v>0</v>
      </c>
      <c r="R433" s="695" t="e">
        <f t="shared" si="1111"/>
        <v>#DIV/0!</v>
      </c>
      <c r="S433" s="300"/>
      <c r="T433" s="41"/>
      <c r="U433" s="300"/>
      <c r="V433" s="89"/>
      <c r="W433" s="300"/>
      <c r="X433" s="300"/>
      <c r="Y433" s="300"/>
      <c r="Z433" s="116"/>
      <c r="AA433" s="116"/>
      <c r="AB433" s="300"/>
      <c r="AC433" s="300"/>
      <c r="AD433" s="41"/>
      <c r="AE433" s="171">
        <f>AK433</f>
        <v>0</v>
      </c>
      <c r="AF433" s="695" t="e">
        <f t="shared" si="1087"/>
        <v>#DIV/0!</v>
      </c>
      <c r="AG433" s="171"/>
      <c r="AH433" s="695"/>
      <c r="AI433" s="116"/>
      <c r="AJ433" s="116"/>
      <c r="AK433" s="116"/>
      <c r="AL433" s="695" t="e">
        <f t="shared" si="1101"/>
        <v>#DIV/0!</v>
      </c>
      <c r="AM433" s="300"/>
      <c r="AN433" s="41"/>
      <c r="AO433" s="300"/>
      <c r="AP433" s="116"/>
      <c r="AQ433" s="116"/>
      <c r="AR433" s="171">
        <f>AX433</f>
        <v>0</v>
      </c>
      <c r="AS433" s="695" t="e">
        <f t="shared" si="1088"/>
        <v>#DIV/0!</v>
      </c>
      <c r="AT433" s="171"/>
      <c r="AU433" s="695"/>
      <c r="AV433" s="116"/>
      <c r="AW433" s="695"/>
      <c r="AX433" s="171">
        <f>AK433</f>
        <v>0</v>
      </c>
      <c r="AY433" s="695" t="e">
        <f t="shared" si="1102"/>
        <v>#DIV/0!</v>
      </c>
      <c r="AZ433" s="300"/>
      <c r="BA433" s="695"/>
      <c r="BB433" s="300"/>
      <c r="BC433" s="300"/>
      <c r="BD433" s="300"/>
      <c r="BE433" s="116"/>
      <c r="BF433" s="116"/>
      <c r="BG433" s="116"/>
      <c r="BH433" s="300"/>
      <c r="BI433" s="300"/>
      <c r="BJ433" s="116"/>
      <c r="BK433" s="116"/>
      <c r="BL433" s="300"/>
      <c r="BM433" s="300"/>
      <c r="BN433" s="114"/>
      <c r="BO433" s="116"/>
      <c r="BP433" s="116"/>
      <c r="BQ433" s="116"/>
      <c r="BR433" s="300"/>
      <c r="BS433" s="300"/>
      <c r="BT433" s="116"/>
      <c r="BU433" s="116"/>
      <c r="BV433" s="116"/>
      <c r="BW433" s="116"/>
      <c r="BX433" s="116"/>
      <c r="BY433" s="300"/>
      <c r="BZ433" s="300"/>
      <c r="CE433" s="695"/>
    </row>
    <row r="434" spans="2:83" s="44" customFormat="1" ht="48.75" hidden="1" customHeight="1" x14ac:dyDescent="0.25">
      <c r="B434" s="200"/>
      <c r="C434" s="110"/>
      <c r="D434" s="171"/>
      <c r="E434" s="171"/>
      <c r="F434" s="171"/>
      <c r="G434" s="171"/>
      <c r="H434" s="875"/>
      <c r="I434" s="875"/>
      <c r="J434" s="185">
        <f t="shared" si="1114"/>
        <v>0</v>
      </c>
      <c r="K434" s="171"/>
      <c r="L434" s="695" t="e">
        <f t="shared" si="1086"/>
        <v>#DIV/0!</v>
      </c>
      <c r="M434" s="171"/>
      <c r="N434" s="116"/>
      <c r="O434" s="116"/>
      <c r="P434" s="116"/>
      <c r="Q434" s="116"/>
      <c r="R434" s="695" t="e">
        <f t="shared" si="1111"/>
        <v>#DIV/0!</v>
      </c>
      <c r="S434" s="300"/>
      <c r="T434" s="41"/>
      <c r="U434" s="300"/>
      <c r="V434" s="89"/>
      <c r="W434" s="300"/>
      <c r="X434" s="300"/>
      <c r="Y434" s="300"/>
      <c r="Z434" s="116"/>
      <c r="AA434" s="116"/>
      <c r="AB434" s="300"/>
      <c r="AC434" s="300"/>
      <c r="AD434" s="41"/>
      <c r="AE434" s="171"/>
      <c r="AF434" s="695" t="e">
        <f t="shared" si="1087"/>
        <v>#DIV/0!</v>
      </c>
      <c r="AG434" s="171"/>
      <c r="AH434" s="695"/>
      <c r="AI434" s="116"/>
      <c r="AJ434" s="116"/>
      <c r="AK434" s="116"/>
      <c r="AL434" s="695" t="e">
        <f t="shared" si="1101"/>
        <v>#DIV/0!</v>
      </c>
      <c r="AM434" s="300"/>
      <c r="AN434" s="41"/>
      <c r="AO434" s="300"/>
      <c r="AP434" s="116"/>
      <c r="AQ434" s="116"/>
      <c r="AR434" s="171"/>
      <c r="AS434" s="695" t="e">
        <f t="shared" si="1088"/>
        <v>#DIV/0!</v>
      </c>
      <c r="AT434" s="171"/>
      <c r="AU434" s="695"/>
      <c r="AV434" s="116"/>
      <c r="AW434" s="695"/>
      <c r="AX434" s="171"/>
      <c r="AY434" s="695" t="e">
        <f t="shared" si="1102"/>
        <v>#DIV/0!</v>
      </c>
      <c r="AZ434" s="300"/>
      <c r="BA434" s="695"/>
      <c r="BB434" s="300"/>
      <c r="BC434" s="300"/>
      <c r="BD434" s="300"/>
      <c r="BE434" s="116"/>
      <c r="BF434" s="116"/>
      <c r="BG434" s="116"/>
      <c r="BH434" s="300"/>
      <c r="BI434" s="300"/>
      <c r="BJ434" s="116"/>
      <c r="BK434" s="116"/>
      <c r="BL434" s="300"/>
      <c r="BM434" s="300"/>
      <c r="BN434" s="114"/>
      <c r="BO434" s="116"/>
      <c r="BP434" s="116"/>
      <c r="BQ434" s="116"/>
      <c r="BR434" s="300"/>
      <c r="BS434" s="300"/>
      <c r="BT434" s="116"/>
      <c r="BU434" s="116"/>
      <c r="BV434" s="116"/>
      <c r="BW434" s="116"/>
      <c r="BX434" s="116"/>
      <c r="BY434" s="300"/>
      <c r="BZ434" s="300"/>
      <c r="CE434" s="695"/>
    </row>
    <row r="435" spans="2:83" s="45" customFormat="1" ht="81" customHeight="1" x14ac:dyDescent="0.25">
      <c r="B435" s="200" t="s">
        <v>7</v>
      </c>
      <c r="C435" s="108" t="s">
        <v>55</v>
      </c>
      <c r="D435" s="185">
        <f>E435+G435+H435+I435</f>
        <v>50203.548999999999</v>
      </c>
      <c r="E435" s="834"/>
      <c r="F435" s="834"/>
      <c r="G435" s="915">
        <v>50203.548999999999</v>
      </c>
      <c r="H435" s="258"/>
      <c r="I435" s="237"/>
      <c r="J435" s="185">
        <f t="shared" si="1114"/>
        <v>-331.79170000000158</v>
      </c>
      <c r="K435" s="185">
        <f>M435+Q435+S435+U435</f>
        <v>49871.757299999997</v>
      </c>
      <c r="L435" s="695">
        <f t="shared" si="1086"/>
        <v>0.99339107081851918</v>
      </c>
      <c r="M435" s="952">
        <f>M436</f>
        <v>0</v>
      </c>
      <c r="N435" s="114"/>
      <c r="O435" s="114"/>
      <c r="P435" s="114"/>
      <c r="Q435" s="114">
        <v>49871.757299999997</v>
      </c>
      <c r="R435" s="695">
        <f t="shared" si="1111"/>
        <v>0.99339107081851918</v>
      </c>
      <c r="S435" s="41"/>
      <c r="T435" s="41"/>
      <c r="U435" s="19"/>
      <c r="V435" s="622">
        <f t="shared" si="1092"/>
        <v>0</v>
      </c>
      <c r="W435" s="19"/>
      <c r="X435" s="19"/>
      <c r="Y435" s="19"/>
      <c r="Z435" s="114">
        <f t="shared" si="1089"/>
        <v>0</v>
      </c>
      <c r="AA435" s="114">
        <f t="shared" ref="AA435:AA441" si="1128">E435</f>
        <v>0</v>
      </c>
      <c r="AB435" s="19"/>
      <c r="AC435" s="19"/>
      <c r="AD435" s="19"/>
      <c r="AE435" s="185">
        <f>AG435+AK435+AM435+AO435</f>
        <v>52842.183040000004</v>
      </c>
      <c r="AF435" s="695">
        <f t="shared" si="1087"/>
        <v>1.0525587153211022</v>
      </c>
      <c r="AG435" s="952"/>
      <c r="AH435" s="695"/>
      <c r="AI435" s="114"/>
      <c r="AJ435" s="114"/>
      <c r="AK435" s="114">
        <f>'[7]2 вариант'!$D$288</f>
        <v>52842.183040000004</v>
      </c>
      <c r="AL435" s="695">
        <f t="shared" si="1101"/>
        <v>1.0525587153211022</v>
      </c>
      <c r="AM435" s="41"/>
      <c r="AN435" s="41"/>
      <c r="AO435" s="19"/>
      <c r="AP435" s="114">
        <f>AX435-AK435</f>
        <v>-2638.6340400000045</v>
      </c>
      <c r="AQ435" s="114"/>
      <c r="AR435" s="185">
        <f>AT435+AX435+AZ435+BB435</f>
        <v>50203.548999999999</v>
      </c>
      <c r="AS435" s="695">
        <f t="shared" si="1088"/>
        <v>1</v>
      </c>
      <c r="AT435" s="952">
        <f>AT436</f>
        <v>0</v>
      </c>
      <c r="AU435" s="695"/>
      <c r="AV435" s="114"/>
      <c r="AW435" s="695"/>
      <c r="AX435" s="952">
        <f>'[7]2 вариант'!$I$288</f>
        <v>50203.548999999999</v>
      </c>
      <c r="AY435" s="695">
        <f t="shared" si="1102"/>
        <v>1</v>
      </c>
      <c r="AZ435" s="41"/>
      <c r="BA435" s="695"/>
      <c r="BB435" s="19"/>
      <c r="BC435" s="41"/>
      <c r="BD435" s="19"/>
      <c r="BE435" s="98"/>
      <c r="BF435" s="114"/>
      <c r="BG435" s="114"/>
      <c r="BH435" s="41"/>
      <c r="BI435" s="19"/>
      <c r="BJ435" s="114"/>
      <c r="BK435" s="114"/>
      <c r="BL435" s="41"/>
      <c r="BM435" s="19"/>
      <c r="BN435" s="114"/>
      <c r="BO435" s="114"/>
      <c r="BP435" s="114"/>
      <c r="BQ435" s="114"/>
      <c r="BR435" s="41"/>
      <c r="BS435" s="19"/>
      <c r="BT435" s="114"/>
      <c r="BU435" s="98"/>
      <c r="BV435" s="114"/>
      <c r="BW435" s="114"/>
      <c r="BX435" s="114"/>
      <c r="BY435" s="41"/>
      <c r="BZ435" s="19"/>
      <c r="CE435" s="695"/>
    </row>
    <row r="436" spans="2:83" s="37" customFormat="1" ht="46.5" hidden="1" customHeight="1" x14ac:dyDescent="0.25">
      <c r="B436" s="204"/>
      <c r="C436" s="123" t="s">
        <v>31</v>
      </c>
      <c r="D436" s="244">
        <f>E436+G436+H436+I436</f>
        <v>0</v>
      </c>
      <c r="E436" s="171">
        <v>0</v>
      </c>
      <c r="F436" s="171"/>
      <c r="G436" s="171"/>
      <c r="H436" s="172"/>
      <c r="I436" s="172"/>
      <c r="J436" s="185">
        <f t="shared" si="1114"/>
        <v>0</v>
      </c>
      <c r="K436" s="244">
        <f>M436+Q436+S436+U436</f>
        <v>0</v>
      </c>
      <c r="L436" s="695" t="e">
        <f t="shared" si="1086"/>
        <v>#DIV/0!</v>
      </c>
      <c r="M436" s="171">
        <v>0</v>
      </c>
      <c r="N436" s="116"/>
      <c r="O436" s="116"/>
      <c r="P436" s="116"/>
      <c r="Q436" s="116">
        <f>G436</f>
        <v>0</v>
      </c>
      <c r="R436" s="695" t="e">
        <f t="shared" si="1111"/>
        <v>#DIV/0!</v>
      </c>
      <c r="S436" s="35"/>
      <c r="T436" s="35"/>
      <c r="U436" s="35"/>
      <c r="V436" s="116">
        <f t="shared" si="1092"/>
        <v>0</v>
      </c>
      <c r="W436" s="35"/>
      <c r="X436" s="35"/>
      <c r="Y436" s="35"/>
      <c r="Z436" s="116">
        <f t="shared" si="1089"/>
        <v>0</v>
      </c>
      <c r="AA436" s="116">
        <f t="shared" si="1128"/>
        <v>0</v>
      </c>
      <c r="AB436" s="35"/>
      <c r="AC436" s="35"/>
      <c r="AD436" s="35"/>
      <c r="AE436" s="244">
        <f>AG436+AK436+AM436+AO436</f>
        <v>0</v>
      </c>
      <c r="AF436" s="695" t="e">
        <f t="shared" si="1087"/>
        <v>#DIV/0!</v>
      </c>
      <c r="AG436" s="171">
        <v>0</v>
      </c>
      <c r="AH436" s="695"/>
      <c r="AI436" s="116"/>
      <c r="AJ436" s="116"/>
      <c r="AK436" s="116"/>
      <c r="AL436" s="695" t="e">
        <f t="shared" si="1101"/>
        <v>#DIV/0!</v>
      </c>
      <c r="AM436" s="35"/>
      <c r="AN436" s="35"/>
      <c r="AO436" s="35"/>
      <c r="AP436" s="116"/>
      <c r="AQ436" s="116"/>
      <c r="AR436" s="244">
        <f>AT436+AX436+AZ436+BB436</f>
        <v>0</v>
      </c>
      <c r="AS436" s="695" t="e">
        <f t="shared" si="1088"/>
        <v>#DIV/0!</v>
      </c>
      <c r="AT436" s="171">
        <v>0</v>
      </c>
      <c r="AU436" s="695"/>
      <c r="AV436" s="116"/>
      <c r="AW436" s="695"/>
      <c r="AX436" s="171">
        <f>AK436</f>
        <v>0</v>
      </c>
      <c r="AY436" s="695" t="e">
        <f t="shared" si="1102"/>
        <v>#DIV/0!</v>
      </c>
      <c r="AZ436" s="35"/>
      <c r="BA436" s="695"/>
      <c r="BB436" s="35"/>
      <c r="BC436" s="35"/>
      <c r="BD436" s="35"/>
      <c r="BE436" s="191"/>
      <c r="BF436" s="116"/>
      <c r="BG436" s="116"/>
      <c r="BH436" s="35"/>
      <c r="BI436" s="35"/>
      <c r="BJ436" s="116"/>
      <c r="BK436" s="116"/>
      <c r="BL436" s="35"/>
      <c r="BM436" s="35"/>
      <c r="BN436" s="116"/>
      <c r="BO436" s="116"/>
      <c r="BP436" s="116"/>
      <c r="BQ436" s="116"/>
      <c r="BR436" s="35"/>
      <c r="BS436" s="35"/>
      <c r="BT436" s="116"/>
      <c r="BU436" s="191"/>
      <c r="BV436" s="116"/>
      <c r="BW436" s="116"/>
      <c r="BX436" s="116"/>
      <c r="BY436" s="35"/>
      <c r="BZ436" s="35"/>
      <c r="CE436" s="695"/>
    </row>
    <row r="437" spans="2:83" s="48" customFormat="1" ht="88.5" hidden="1" customHeight="1" x14ac:dyDescent="0.25">
      <c r="B437" s="503" t="s">
        <v>11</v>
      </c>
      <c r="C437" s="124" t="s">
        <v>267</v>
      </c>
      <c r="D437" s="185">
        <f>E437+G437+H437+I437</f>
        <v>0</v>
      </c>
      <c r="E437" s="185">
        <f>E439</f>
        <v>0</v>
      </c>
      <c r="F437" s="185"/>
      <c r="G437" s="185">
        <f>G439</f>
        <v>0</v>
      </c>
      <c r="H437" s="186"/>
      <c r="I437" s="876"/>
      <c r="J437" s="185">
        <f t="shared" si="1114"/>
        <v>0</v>
      </c>
      <c r="K437" s="185">
        <f>M437+Q437+S437+U437</f>
        <v>0</v>
      </c>
      <c r="L437" s="695" t="e">
        <f t="shared" si="1086"/>
        <v>#DIV/0!</v>
      </c>
      <c r="M437" s="185">
        <f>M439</f>
        <v>0</v>
      </c>
      <c r="N437" s="98"/>
      <c r="O437" s="98"/>
      <c r="P437" s="98"/>
      <c r="Q437" s="98">
        <f>Q439</f>
        <v>0</v>
      </c>
      <c r="R437" s="695" t="e">
        <f t="shared" si="1111"/>
        <v>#DIV/0!</v>
      </c>
      <c r="S437" s="286"/>
      <c r="T437" s="286"/>
      <c r="U437" s="280"/>
      <c r="V437" s="622">
        <f t="shared" si="1092"/>
        <v>0</v>
      </c>
      <c r="W437" s="280"/>
      <c r="X437" s="280"/>
      <c r="Y437" s="280"/>
      <c r="Z437" s="98">
        <f t="shared" si="1089"/>
        <v>0</v>
      </c>
      <c r="AA437" s="98">
        <f t="shared" si="1128"/>
        <v>0</v>
      </c>
      <c r="AB437" s="280"/>
      <c r="AC437" s="280"/>
      <c r="AD437" s="280"/>
      <c r="AE437" s="185">
        <f>AG437+AK437+AM437+AO437</f>
        <v>0</v>
      </c>
      <c r="AF437" s="695" t="e">
        <f t="shared" si="1087"/>
        <v>#DIV/0!</v>
      </c>
      <c r="AG437" s="185">
        <f>AG439</f>
        <v>0</v>
      </c>
      <c r="AH437" s="695"/>
      <c r="AI437" s="98"/>
      <c r="AJ437" s="98"/>
      <c r="AK437" s="98">
        <f>AK439</f>
        <v>0</v>
      </c>
      <c r="AL437" s="695" t="e">
        <f t="shared" si="1101"/>
        <v>#DIV/0!</v>
      </c>
      <c r="AM437" s="286"/>
      <c r="AN437" s="286"/>
      <c r="AO437" s="280"/>
      <c r="AP437" s="98"/>
      <c r="AQ437" s="98"/>
      <c r="AR437" s="185">
        <f>AT437+AX437+AZ437+BB437</f>
        <v>0</v>
      </c>
      <c r="AS437" s="695" t="e">
        <f t="shared" si="1088"/>
        <v>#DIV/0!</v>
      </c>
      <c r="AT437" s="185">
        <f>AT439</f>
        <v>0</v>
      </c>
      <c r="AU437" s="695"/>
      <c r="AV437" s="98"/>
      <c r="AW437" s="695"/>
      <c r="AX437" s="185">
        <f>AX439</f>
        <v>0</v>
      </c>
      <c r="AY437" s="695" t="e">
        <f t="shared" si="1102"/>
        <v>#DIV/0!</v>
      </c>
      <c r="AZ437" s="286"/>
      <c r="BA437" s="695"/>
      <c r="BB437" s="280"/>
      <c r="BC437" s="286"/>
      <c r="BD437" s="280"/>
      <c r="BE437" s="98"/>
      <c r="BF437" s="98"/>
      <c r="BG437" s="98"/>
      <c r="BH437" s="286"/>
      <c r="BI437" s="280"/>
      <c r="BJ437" s="98"/>
      <c r="BK437" s="98"/>
      <c r="BL437" s="286"/>
      <c r="BM437" s="280"/>
      <c r="BN437" s="98"/>
      <c r="BO437" s="98"/>
      <c r="BP437" s="98"/>
      <c r="BQ437" s="98"/>
      <c r="BR437" s="286"/>
      <c r="BS437" s="280"/>
      <c r="BT437" s="98"/>
      <c r="BU437" s="98"/>
      <c r="BV437" s="98"/>
      <c r="BW437" s="98"/>
      <c r="BX437" s="98"/>
      <c r="BY437" s="286"/>
      <c r="BZ437" s="280"/>
      <c r="CE437" s="695"/>
    </row>
    <row r="438" spans="2:83" s="42" customFormat="1" ht="46.5" hidden="1" customHeight="1" x14ac:dyDescent="0.25">
      <c r="B438" s="503"/>
      <c r="C438" s="97" t="s">
        <v>31</v>
      </c>
      <c r="D438" s="185">
        <f>E438+G438+H438+I438</f>
        <v>0</v>
      </c>
      <c r="E438" s="834">
        <f>E439</f>
        <v>0</v>
      </c>
      <c r="F438" s="834"/>
      <c r="G438" s="915">
        <f>G439</f>
        <v>0</v>
      </c>
      <c r="H438" s="258"/>
      <c r="I438" s="258"/>
      <c r="J438" s="185">
        <f t="shared" si="1114"/>
        <v>0</v>
      </c>
      <c r="K438" s="185">
        <f>M438+Q438+S438+U438</f>
        <v>0</v>
      </c>
      <c r="L438" s="695" t="e">
        <f t="shared" si="1086"/>
        <v>#DIV/0!</v>
      </c>
      <c r="M438" s="952">
        <f>M439</f>
        <v>0</v>
      </c>
      <c r="N438" s="114"/>
      <c r="O438" s="114"/>
      <c r="P438" s="114"/>
      <c r="Q438" s="114">
        <f>Q439</f>
        <v>0</v>
      </c>
      <c r="R438" s="695" t="e">
        <f t="shared" si="1111"/>
        <v>#DIV/0!</v>
      </c>
      <c r="S438" s="41"/>
      <c r="T438" s="41"/>
      <c r="U438" s="41"/>
      <c r="V438" s="114">
        <f t="shared" ref="V438" si="1129">W438+X438+Y438</f>
        <v>0</v>
      </c>
      <c r="W438" s="41"/>
      <c r="X438" s="41"/>
      <c r="Y438" s="41"/>
      <c r="Z438" s="114">
        <f t="shared" ref="Z438" si="1130">AA438+AB438+AC438</f>
        <v>0</v>
      </c>
      <c r="AA438" s="114">
        <f t="shared" si="1128"/>
        <v>0</v>
      </c>
      <c r="AB438" s="41"/>
      <c r="AC438" s="41"/>
      <c r="AD438" s="41"/>
      <c r="AE438" s="185">
        <f>AG438+AK438+AM438+AO438</f>
        <v>0</v>
      </c>
      <c r="AF438" s="695" t="e">
        <f t="shared" si="1087"/>
        <v>#DIV/0!</v>
      </c>
      <c r="AG438" s="952">
        <f>AG439</f>
        <v>0</v>
      </c>
      <c r="AH438" s="695"/>
      <c r="AI438" s="114"/>
      <c r="AJ438" s="114"/>
      <c r="AK438" s="114">
        <f>AK439</f>
        <v>0</v>
      </c>
      <c r="AL438" s="695" t="e">
        <f t="shared" si="1101"/>
        <v>#DIV/0!</v>
      </c>
      <c r="AM438" s="41"/>
      <c r="AN438" s="41"/>
      <c r="AO438" s="41"/>
      <c r="AP438" s="114">
        <f t="shared" ref="AP438" si="1131">AR438+AT438+AX438</f>
        <v>0</v>
      </c>
      <c r="AQ438" s="114"/>
      <c r="AR438" s="185">
        <f>AT438+AX438+AZ438+BB438</f>
        <v>0</v>
      </c>
      <c r="AS438" s="695" t="e">
        <f t="shared" si="1088"/>
        <v>#DIV/0!</v>
      </c>
      <c r="AT438" s="952">
        <f>AT439</f>
        <v>0</v>
      </c>
      <c r="AU438" s="695"/>
      <c r="AV438" s="114"/>
      <c r="AW438" s="695"/>
      <c r="AX438" s="952">
        <f>AX439</f>
        <v>0</v>
      </c>
      <c r="AY438" s="695" t="e">
        <f t="shared" si="1102"/>
        <v>#DIV/0!</v>
      </c>
      <c r="AZ438" s="41"/>
      <c r="BA438" s="695"/>
      <c r="BB438" s="41"/>
      <c r="BC438" s="41"/>
      <c r="BD438" s="41"/>
      <c r="BE438" s="98"/>
      <c r="BF438" s="114"/>
      <c r="BG438" s="114"/>
      <c r="BH438" s="41"/>
      <c r="BI438" s="41"/>
      <c r="BJ438" s="114"/>
      <c r="BK438" s="114"/>
      <c r="BL438" s="41"/>
      <c r="BM438" s="41"/>
      <c r="BN438" s="114"/>
      <c r="BO438" s="114"/>
      <c r="BP438" s="114"/>
      <c r="BQ438" s="114"/>
      <c r="BR438" s="41"/>
      <c r="BS438" s="41"/>
      <c r="BT438" s="114"/>
      <c r="BU438" s="98"/>
      <c r="BV438" s="114"/>
      <c r="BW438" s="114"/>
      <c r="BX438" s="114"/>
      <c r="BY438" s="41"/>
      <c r="BZ438" s="41"/>
      <c r="CE438" s="695"/>
    </row>
    <row r="439" spans="2:83" s="37" customFormat="1" ht="22.5" hidden="1" customHeight="1" x14ac:dyDescent="0.25">
      <c r="B439" s="204"/>
      <c r="C439" s="110" t="s">
        <v>39</v>
      </c>
      <c r="D439" s="171">
        <f>E439+G439</f>
        <v>0</v>
      </c>
      <c r="E439" s="171">
        <v>0</v>
      </c>
      <c r="F439" s="171"/>
      <c r="G439" s="171">
        <v>0</v>
      </c>
      <c r="H439" s="172"/>
      <c r="I439" s="172"/>
      <c r="J439" s="185">
        <f t="shared" si="1114"/>
        <v>0</v>
      </c>
      <c r="K439" s="171">
        <f>M439+Q439</f>
        <v>0</v>
      </c>
      <c r="L439" s="695" t="e">
        <f t="shared" si="1086"/>
        <v>#DIV/0!</v>
      </c>
      <c r="M439" s="171">
        <v>0</v>
      </c>
      <c r="N439" s="116"/>
      <c r="O439" s="116"/>
      <c r="P439" s="116"/>
      <c r="Q439" s="116"/>
      <c r="R439" s="695" t="e">
        <f t="shared" si="1111"/>
        <v>#DIV/0!</v>
      </c>
      <c r="S439" s="35"/>
      <c r="T439" s="35"/>
      <c r="U439" s="35"/>
      <c r="V439" s="622">
        <f t="shared" si="1092"/>
        <v>0</v>
      </c>
      <c r="W439" s="35"/>
      <c r="X439" s="35"/>
      <c r="Y439" s="35"/>
      <c r="Z439" s="116">
        <f t="shared" si="1089"/>
        <v>0</v>
      </c>
      <c r="AA439" s="116">
        <f t="shared" si="1128"/>
        <v>0</v>
      </c>
      <c r="AB439" s="35"/>
      <c r="AC439" s="35"/>
      <c r="AD439" s="35"/>
      <c r="AE439" s="171">
        <f>AK439</f>
        <v>0</v>
      </c>
      <c r="AF439" s="695" t="e">
        <f t="shared" si="1087"/>
        <v>#DIV/0!</v>
      </c>
      <c r="AG439" s="171">
        <v>0</v>
      </c>
      <c r="AH439" s="695"/>
      <c r="AI439" s="116"/>
      <c r="AJ439" s="116"/>
      <c r="AK439" s="116">
        <v>0</v>
      </c>
      <c r="AL439" s="695" t="e">
        <f t="shared" si="1101"/>
        <v>#DIV/0!</v>
      </c>
      <c r="AM439" s="35"/>
      <c r="AN439" s="35"/>
      <c r="AO439" s="35"/>
      <c r="AP439" s="116">
        <f t="shared" si="1093"/>
        <v>0</v>
      </c>
      <c r="AQ439" s="116"/>
      <c r="AR439" s="171">
        <f>AX439</f>
        <v>0</v>
      </c>
      <c r="AS439" s="695" t="e">
        <f t="shared" si="1088"/>
        <v>#DIV/0!</v>
      </c>
      <c r="AT439" s="171">
        <v>0</v>
      </c>
      <c r="AU439" s="695"/>
      <c r="AV439" s="116"/>
      <c r="AW439" s="695"/>
      <c r="AX439" s="171">
        <v>0</v>
      </c>
      <c r="AY439" s="695" t="e">
        <f t="shared" si="1102"/>
        <v>#DIV/0!</v>
      </c>
      <c r="AZ439" s="35"/>
      <c r="BA439" s="695"/>
      <c r="BB439" s="35"/>
      <c r="BC439" s="35"/>
      <c r="BD439" s="35"/>
      <c r="BE439" s="116"/>
      <c r="BF439" s="116"/>
      <c r="BG439" s="116"/>
      <c r="BH439" s="35"/>
      <c r="BI439" s="35"/>
      <c r="BJ439" s="116"/>
      <c r="BK439" s="116"/>
      <c r="BL439" s="35"/>
      <c r="BM439" s="35"/>
      <c r="BN439" s="116"/>
      <c r="BO439" s="116"/>
      <c r="BP439" s="116"/>
      <c r="BQ439" s="116"/>
      <c r="BR439" s="35"/>
      <c r="BS439" s="35"/>
      <c r="BT439" s="116"/>
      <c r="BU439" s="116"/>
      <c r="BV439" s="116"/>
      <c r="BW439" s="116"/>
      <c r="BX439" s="116"/>
      <c r="BY439" s="35"/>
      <c r="BZ439" s="35"/>
      <c r="CE439" s="695"/>
    </row>
    <row r="440" spans="2:83" s="37" customFormat="1" ht="22.5" hidden="1" customHeight="1" x14ac:dyDescent="0.25">
      <c r="B440" s="204"/>
      <c r="C440" s="110" t="s">
        <v>40</v>
      </c>
      <c r="D440" s="172"/>
      <c r="E440" s="172"/>
      <c r="F440" s="172"/>
      <c r="G440" s="172"/>
      <c r="H440" s="172"/>
      <c r="I440" s="172"/>
      <c r="J440" s="185">
        <f t="shared" si="1114"/>
        <v>0</v>
      </c>
      <c r="K440" s="172"/>
      <c r="L440" s="695" t="e">
        <f t="shared" si="1086"/>
        <v>#DIV/0!</v>
      </c>
      <c r="M440" s="172"/>
      <c r="N440" s="35"/>
      <c r="O440" s="35"/>
      <c r="P440" s="35"/>
      <c r="Q440" s="35"/>
      <c r="R440" s="695" t="e">
        <f t="shared" si="1111"/>
        <v>#DIV/0!</v>
      </c>
      <c r="S440" s="35"/>
      <c r="T440" s="35"/>
      <c r="U440" s="35"/>
      <c r="V440" s="622">
        <f t="shared" si="1092"/>
        <v>0</v>
      </c>
      <c r="W440" s="35"/>
      <c r="X440" s="35"/>
      <c r="Y440" s="35"/>
      <c r="Z440" s="35">
        <f t="shared" si="1089"/>
        <v>0</v>
      </c>
      <c r="AA440" s="35">
        <f t="shared" si="1128"/>
        <v>0</v>
      </c>
      <c r="AB440" s="35"/>
      <c r="AC440" s="35"/>
      <c r="AD440" s="35"/>
      <c r="AE440" s="172"/>
      <c r="AF440" s="695" t="e">
        <f t="shared" si="1087"/>
        <v>#DIV/0!</v>
      </c>
      <c r="AG440" s="172"/>
      <c r="AH440" s="695"/>
      <c r="AI440" s="35"/>
      <c r="AJ440" s="35"/>
      <c r="AK440" s="35"/>
      <c r="AL440" s="695" t="e">
        <f t="shared" si="1101"/>
        <v>#DIV/0!</v>
      </c>
      <c r="AM440" s="35"/>
      <c r="AN440" s="35"/>
      <c r="AO440" s="35"/>
      <c r="AP440" s="35">
        <f t="shared" si="1093"/>
        <v>0</v>
      </c>
      <c r="AQ440" s="35"/>
      <c r="AR440" s="172"/>
      <c r="AS440" s="695" t="e">
        <f t="shared" si="1088"/>
        <v>#DIV/0!</v>
      </c>
      <c r="AT440" s="172"/>
      <c r="AU440" s="695"/>
      <c r="AV440" s="35"/>
      <c r="AW440" s="695"/>
      <c r="AX440" s="172"/>
      <c r="AY440" s="695" t="e">
        <f t="shared" si="1102"/>
        <v>#DIV/0!</v>
      </c>
      <c r="AZ440" s="35"/>
      <c r="BA440" s="69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E440" s="695"/>
    </row>
    <row r="441" spans="2:83" s="48" customFormat="1" ht="114.75" hidden="1" customHeight="1" x14ac:dyDescent="0.25">
      <c r="B441" s="503" t="s">
        <v>185</v>
      </c>
      <c r="C441" s="124" t="s">
        <v>58</v>
      </c>
      <c r="D441" s="185">
        <f>E441</f>
        <v>0</v>
      </c>
      <c r="E441" s="185">
        <f>E443</f>
        <v>0</v>
      </c>
      <c r="F441" s="185"/>
      <c r="G441" s="185"/>
      <c r="H441" s="186"/>
      <c r="I441" s="876"/>
      <c r="J441" s="185">
        <f t="shared" si="1114"/>
        <v>0</v>
      </c>
      <c r="K441" s="185">
        <f>M441</f>
        <v>0</v>
      </c>
      <c r="L441" s="695" t="e">
        <f t="shared" si="1086"/>
        <v>#DIV/0!</v>
      </c>
      <c r="M441" s="185">
        <f>M443</f>
        <v>0</v>
      </c>
      <c r="N441" s="98"/>
      <c r="O441" s="98"/>
      <c r="P441" s="98"/>
      <c r="Q441" s="98"/>
      <c r="R441" s="695" t="e">
        <f t="shared" si="1111"/>
        <v>#DIV/0!</v>
      </c>
      <c r="S441" s="286"/>
      <c r="T441" s="286"/>
      <c r="U441" s="280"/>
      <c r="V441" s="622">
        <f t="shared" si="1092"/>
        <v>0</v>
      </c>
      <c r="W441" s="280"/>
      <c r="X441" s="280"/>
      <c r="Y441" s="280"/>
      <c r="Z441" s="98">
        <f t="shared" si="1089"/>
        <v>0</v>
      </c>
      <c r="AA441" s="98">
        <f t="shared" si="1128"/>
        <v>0</v>
      </c>
      <c r="AB441" s="280"/>
      <c r="AC441" s="280"/>
      <c r="AD441" s="280"/>
      <c r="AE441" s="185">
        <f>AG441</f>
        <v>0</v>
      </c>
      <c r="AF441" s="695" t="e">
        <f t="shared" si="1087"/>
        <v>#DIV/0!</v>
      </c>
      <c r="AG441" s="185">
        <f>AG443</f>
        <v>0</v>
      </c>
      <c r="AH441" s="695"/>
      <c r="AI441" s="98"/>
      <c r="AJ441" s="98"/>
      <c r="AK441" s="98"/>
      <c r="AL441" s="695" t="e">
        <f t="shared" si="1101"/>
        <v>#DIV/0!</v>
      </c>
      <c r="AM441" s="286"/>
      <c r="AN441" s="286"/>
      <c r="AO441" s="280"/>
      <c r="AP441" s="98">
        <f t="shared" si="1093"/>
        <v>0</v>
      </c>
      <c r="AQ441" s="98"/>
      <c r="AR441" s="185">
        <f>AT441</f>
        <v>0</v>
      </c>
      <c r="AS441" s="695" t="e">
        <f t="shared" si="1088"/>
        <v>#DIV/0!</v>
      </c>
      <c r="AT441" s="185">
        <f>AT443</f>
        <v>0</v>
      </c>
      <c r="AU441" s="695"/>
      <c r="AV441" s="98"/>
      <c r="AW441" s="695"/>
      <c r="AX441" s="185"/>
      <c r="AY441" s="695" t="e">
        <f t="shared" si="1102"/>
        <v>#DIV/0!</v>
      </c>
      <c r="AZ441" s="286"/>
      <c r="BA441" s="695"/>
      <c r="BB441" s="280"/>
      <c r="BC441" s="286"/>
      <c r="BD441" s="280"/>
      <c r="BE441" s="98"/>
      <c r="BF441" s="98"/>
      <c r="BG441" s="98"/>
      <c r="BH441" s="286"/>
      <c r="BI441" s="280"/>
      <c r="BJ441" s="98"/>
      <c r="BK441" s="98"/>
      <c r="BL441" s="286"/>
      <c r="BM441" s="280"/>
      <c r="BN441" s="98"/>
      <c r="BO441" s="98"/>
      <c r="BP441" s="98"/>
      <c r="BQ441" s="98"/>
      <c r="BR441" s="286"/>
      <c r="BS441" s="280"/>
      <c r="BT441" s="98"/>
      <c r="BU441" s="98"/>
      <c r="BV441" s="98"/>
      <c r="BW441" s="98"/>
      <c r="BX441" s="98"/>
      <c r="BY441" s="286"/>
      <c r="BZ441" s="280"/>
      <c r="CE441" s="695"/>
    </row>
    <row r="442" spans="2:83" s="48" customFormat="1" ht="114.75" hidden="1" customHeight="1" x14ac:dyDescent="0.25">
      <c r="B442" s="503"/>
      <c r="C442" s="124"/>
      <c r="D442" s="185"/>
      <c r="E442" s="185"/>
      <c r="F442" s="185"/>
      <c r="G442" s="185"/>
      <c r="H442" s="186"/>
      <c r="I442" s="876"/>
      <c r="J442" s="185">
        <f t="shared" si="1114"/>
        <v>0</v>
      </c>
      <c r="K442" s="185"/>
      <c r="L442" s="695" t="e">
        <f t="shared" ref="L442:L509" si="1132">K442/D442</f>
        <v>#DIV/0!</v>
      </c>
      <c r="M442" s="185"/>
      <c r="N442" s="98"/>
      <c r="O442" s="98"/>
      <c r="P442" s="98"/>
      <c r="Q442" s="98"/>
      <c r="R442" s="695" t="e">
        <f t="shared" si="1111"/>
        <v>#DIV/0!</v>
      </c>
      <c r="S442" s="286"/>
      <c r="T442" s="286"/>
      <c r="U442" s="280"/>
      <c r="V442" s="622"/>
      <c r="W442" s="280"/>
      <c r="X442" s="280"/>
      <c r="Y442" s="280"/>
      <c r="Z442" s="98"/>
      <c r="AA442" s="98"/>
      <c r="AB442" s="280"/>
      <c r="AC442" s="280"/>
      <c r="AD442" s="280"/>
      <c r="AE442" s="185"/>
      <c r="AF442" s="695" t="e">
        <f t="shared" ref="AF442:AF509" si="1133">AE442/D442</f>
        <v>#DIV/0!</v>
      </c>
      <c r="AG442" s="185"/>
      <c r="AH442" s="695"/>
      <c r="AI442" s="98"/>
      <c r="AJ442" s="98"/>
      <c r="AK442" s="98"/>
      <c r="AL442" s="695" t="e">
        <f t="shared" si="1101"/>
        <v>#DIV/0!</v>
      </c>
      <c r="AM442" s="286"/>
      <c r="AN442" s="286"/>
      <c r="AO442" s="280"/>
      <c r="AP442" s="98"/>
      <c r="AQ442" s="98"/>
      <c r="AR442" s="185"/>
      <c r="AS442" s="695" t="e">
        <f t="shared" ref="AS442:AS509" si="1134">AR442/D442</f>
        <v>#DIV/0!</v>
      </c>
      <c r="AT442" s="185"/>
      <c r="AU442" s="695"/>
      <c r="AV442" s="98"/>
      <c r="AW442" s="695"/>
      <c r="AX442" s="185"/>
      <c r="AY442" s="695" t="e">
        <f t="shared" si="1102"/>
        <v>#DIV/0!</v>
      </c>
      <c r="AZ442" s="286"/>
      <c r="BA442" s="695"/>
      <c r="BB442" s="280"/>
      <c r="BC442" s="286"/>
      <c r="BD442" s="280"/>
      <c r="BE442" s="98"/>
      <c r="BF442" s="98"/>
      <c r="BG442" s="98"/>
      <c r="BH442" s="286"/>
      <c r="BI442" s="280"/>
      <c r="BJ442" s="98"/>
      <c r="BK442" s="98"/>
      <c r="BL442" s="286"/>
      <c r="BM442" s="280"/>
      <c r="BN442" s="98"/>
      <c r="BO442" s="98"/>
      <c r="BP442" s="98"/>
      <c r="BQ442" s="98"/>
      <c r="BR442" s="286"/>
      <c r="BS442" s="280"/>
      <c r="BT442" s="98"/>
      <c r="BU442" s="98"/>
      <c r="BV442" s="98"/>
      <c r="BW442" s="98"/>
      <c r="BX442" s="98"/>
      <c r="BY442" s="286"/>
      <c r="BZ442" s="280"/>
      <c r="CE442" s="695"/>
    </row>
    <row r="443" spans="2:83" s="37" customFormat="1" ht="22.5" hidden="1" customHeight="1" x14ac:dyDescent="0.25">
      <c r="B443" s="204"/>
      <c r="C443" s="110" t="s">
        <v>39</v>
      </c>
      <c r="D443" s="171">
        <f>E443</f>
        <v>0</v>
      </c>
      <c r="E443" s="171">
        <v>0</v>
      </c>
      <c r="F443" s="171"/>
      <c r="G443" s="171"/>
      <c r="H443" s="172"/>
      <c r="I443" s="172"/>
      <c r="J443" s="185">
        <f t="shared" si="1114"/>
        <v>0</v>
      </c>
      <c r="K443" s="171">
        <f>M443</f>
        <v>0</v>
      </c>
      <c r="L443" s="695" t="e">
        <f t="shared" si="1132"/>
        <v>#DIV/0!</v>
      </c>
      <c r="M443" s="171">
        <v>0</v>
      </c>
      <c r="N443" s="116"/>
      <c r="O443" s="116"/>
      <c r="P443" s="116"/>
      <c r="Q443" s="116"/>
      <c r="R443" s="695" t="e">
        <f t="shared" si="1111"/>
        <v>#DIV/0!</v>
      </c>
      <c r="S443" s="35"/>
      <c r="T443" s="35"/>
      <c r="U443" s="35"/>
      <c r="V443" s="622">
        <f t="shared" si="1092"/>
        <v>0</v>
      </c>
      <c r="W443" s="35"/>
      <c r="X443" s="35"/>
      <c r="Y443" s="35"/>
      <c r="Z443" s="116">
        <f t="shared" si="1089"/>
        <v>0</v>
      </c>
      <c r="AA443" s="116">
        <f>E443</f>
        <v>0</v>
      </c>
      <c r="AB443" s="35"/>
      <c r="AC443" s="35"/>
      <c r="AD443" s="35"/>
      <c r="AE443" s="171">
        <f>AG443</f>
        <v>0</v>
      </c>
      <c r="AF443" s="695" t="e">
        <f t="shared" si="1133"/>
        <v>#DIV/0!</v>
      </c>
      <c r="AG443" s="171"/>
      <c r="AH443" s="695"/>
      <c r="AI443" s="116"/>
      <c r="AJ443" s="116"/>
      <c r="AK443" s="116"/>
      <c r="AL443" s="695" t="e">
        <f t="shared" si="1101"/>
        <v>#DIV/0!</v>
      </c>
      <c r="AM443" s="35"/>
      <c r="AN443" s="35"/>
      <c r="AO443" s="35"/>
      <c r="AP443" s="116">
        <f t="shared" si="1093"/>
        <v>0</v>
      </c>
      <c r="AQ443" s="116"/>
      <c r="AR443" s="171">
        <f>AT443</f>
        <v>0</v>
      </c>
      <c r="AS443" s="695" t="e">
        <f t="shared" si="1134"/>
        <v>#DIV/0!</v>
      </c>
      <c r="AT443" s="171"/>
      <c r="AU443" s="695"/>
      <c r="AV443" s="116"/>
      <c r="AW443" s="695"/>
      <c r="AX443" s="171"/>
      <c r="AY443" s="695" t="e">
        <f t="shared" si="1102"/>
        <v>#DIV/0!</v>
      </c>
      <c r="AZ443" s="35"/>
      <c r="BA443" s="695"/>
      <c r="BB443" s="35"/>
      <c r="BC443" s="35"/>
      <c r="BD443" s="35"/>
      <c r="BE443" s="116"/>
      <c r="BF443" s="116"/>
      <c r="BG443" s="116"/>
      <c r="BH443" s="35"/>
      <c r="BI443" s="35"/>
      <c r="BJ443" s="116"/>
      <c r="BK443" s="116"/>
      <c r="BL443" s="35"/>
      <c r="BM443" s="35"/>
      <c r="BN443" s="116"/>
      <c r="BO443" s="116"/>
      <c r="BP443" s="116"/>
      <c r="BQ443" s="116"/>
      <c r="BR443" s="35"/>
      <c r="BS443" s="35"/>
      <c r="BT443" s="116"/>
      <c r="BU443" s="116"/>
      <c r="BV443" s="116"/>
      <c r="BW443" s="116"/>
      <c r="BX443" s="116"/>
      <c r="BY443" s="35"/>
      <c r="BZ443" s="35"/>
      <c r="CE443" s="695"/>
    </row>
    <row r="444" spans="2:83" s="37" customFormat="1" ht="22.5" hidden="1" customHeight="1" x14ac:dyDescent="0.25">
      <c r="B444" s="204"/>
      <c r="C444" s="110" t="s">
        <v>40</v>
      </c>
      <c r="D444" s="171"/>
      <c r="E444" s="171"/>
      <c r="F444" s="171"/>
      <c r="G444" s="171"/>
      <c r="H444" s="172"/>
      <c r="I444" s="172"/>
      <c r="J444" s="185">
        <f t="shared" si="1114"/>
        <v>0</v>
      </c>
      <c r="K444" s="171"/>
      <c r="L444" s="695" t="e">
        <f t="shared" si="1132"/>
        <v>#DIV/0!</v>
      </c>
      <c r="M444" s="171"/>
      <c r="N444" s="116"/>
      <c r="O444" s="116"/>
      <c r="P444" s="116"/>
      <c r="Q444" s="116"/>
      <c r="R444" s="695" t="e">
        <f t="shared" si="1111"/>
        <v>#DIV/0!</v>
      </c>
      <c r="S444" s="35"/>
      <c r="T444" s="35"/>
      <c r="U444" s="35"/>
      <c r="V444" s="622">
        <f t="shared" si="1092"/>
        <v>0</v>
      </c>
      <c r="W444" s="35"/>
      <c r="X444" s="35"/>
      <c r="Y444" s="35"/>
      <c r="Z444" s="116">
        <f t="shared" si="1089"/>
        <v>0</v>
      </c>
      <c r="AA444" s="116">
        <f>E444</f>
        <v>0</v>
      </c>
      <c r="AB444" s="35"/>
      <c r="AC444" s="35"/>
      <c r="AD444" s="35"/>
      <c r="AE444" s="171"/>
      <c r="AF444" s="695" t="e">
        <f t="shared" si="1133"/>
        <v>#DIV/0!</v>
      </c>
      <c r="AG444" s="171"/>
      <c r="AH444" s="695"/>
      <c r="AI444" s="116"/>
      <c r="AJ444" s="116"/>
      <c r="AK444" s="116"/>
      <c r="AL444" s="695" t="e">
        <f t="shared" si="1101"/>
        <v>#DIV/0!</v>
      </c>
      <c r="AM444" s="35"/>
      <c r="AN444" s="35"/>
      <c r="AO444" s="35"/>
      <c r="AP444" s="116">
        <f t="shared" si="1093"/>
        <v>0</v>
      </c>
      <c r="AQ444" s="116"/>
      <c r="AR444" s="171"/>
      <c r="AS444" s="695" t="e">
        <f t="shared" si="1134"/>
        <v>#DIV/0!</v>
      </c>
      <c r="AT444" s="171"/>
      <c r="AU444" s="695"/>
      <c r="AV444" s="116"/>
      <c r="AW444" s="695"/>
      <c r="AX444" s="171"/>
      <c r="AY444" s="695" t="e">
        <f t="shared" si="1102"/>
        <v>#DIV/0!</v>
      </c>
      <c r="AZ444" s="35"/>
      <c r="BA444" s="695"/>
      <c r="BB444" s="35"/>
      <c r="BC444" s="35"/>
      <c r="BD444" s="35"/>
      <c r="BE444" s="116"/>
      <c r="BF444" s="116"/>
      <c r="BG444" s="116"/>
      <c r="BH444" s="35"/>
      <c r="BI444" s="35"/>
      <c r="BJ444" s="116"/>
      <c r="BK444" s="116"/>
      <c r="BL444" s="35"/>
      <c r="BM444" s="35"/>
      <c r="BN444" s="116"/>
      <c r="BO444" s="116"/>
      <c r="BP444" s="116"/>
      <c r="BQ444" s="116"/>
      <c r="BR444" s="35"/>
      <c r="BS444" s="35"/>
      <c r="BT444" s="116"/>
      <c r="BU444" s="116"/>
      <c r="BV444" s="116"/>
      <c r="BW444" s="116"/>
      <c r="BX444" s="116"/>
      <c r="BY444" s="35"/>
      <c r="BZ444" s="35"/>
      <c r="CE444" s="695"/>
    </row>
    <row r="445" spans="2:83" s="49" customFormat="1" ht="138.75" customHeight="1" x14ac:dyDescent="0.25">
      <c r="B445" s="503" t="s">
        <v>8</v>
      </c>
      <c r="C445" s="124" t="s">
        <v>268</v>
      </c>
      <c r="D445" s="185">
        <f>E445+G445+H445+I445</f>
        <v>62158.129209999999</v>
      </c>
      <c r="E445" s="185"/>
      <c r="F445" s="185"/>
      <c r="G445" s="185">
        <f>G446</f>
        <v>62158.129209999999</v>
      </c>
      <c r="H445" s="186"/>
      <c r="I445" s="876"/>
      <c r="J445" s="185">
        <f t="shared" si="1114"/>
        <v>-24924.215210000002</v>
      </c>
      <c r="K445" s="185">
        <f>M445+Q445+S445+U445</f>
        <v>37233.913999999997</v>
      </c>
      <c r="L445" s="695">
        <f t="shared" si="1132"/>
        <v>0.59901921877677433</v>
      </c>
      <c r="M445" s="185">
        <f>M447</f>
        <v>0</v>
      </c>
      <c r="N445" s="98"/>
      <c r="O445" s="98"/>
      <c r="P445" s="98"/>
      <c r="Q445" s="98">
        <f>Q446</f>
        <v>37233.913999999997</v>
      </c>
      <c r="R445" s="695">
        <f t="shared" si="1111"/>
        <v>0.59901921877677433</v>
      </c>
      <c r="S445" s="286"/>
      <c r="T445" s="286"/>
      <c r="U445" s="280"/>
      <c r="V445" s="622">
        <f t="shared" si="1092"/>
        <v>0</v>
      </c>
      <c r="W445" s="280"/>
      <c r="X445" s="280"/>
      <c r="Y445" s="280"/>
      <c r="Z445" s="98">
        <f t="shared" si="1089"/>
        <v>0</v>
      </c>
      <c r="AA445" s="98">
        <f>E445</f>
        <v>0</v>
      </c>
      <c r="AB445" s="280"/>
      <c r="AC445" s="280"/>
      <c r="AD445" s="280"/>
      <c r="AE445" s="185">
        <f>AG445+AK445+AM445+AO445</f>
        <v>37233.913999999997</v>
      </c>
      <c r="AF445" s="695">
        <f t="shared" si="1133"/>
        <v>0.59901921877677433</v>
      </c>
      <c r="AG445" s="185"/>
      <c r="AH445" s="695"/>
      <c r="AI445" s="98"/>
      <c r="AJ445" s="98"/>
      <c r="AK445" s="98">
        <f>AK446</f>
        <v>37233.913999999997</v>
      </c>
      <c r="AL445" s="695">
        <f t="shared" si="1101"/>
        <v>0.59901921877677433</v>
      </c>
      <c r="AM445" s="286"/>
      <c r="AN445" s="286"/>
      <c r="AO445" s="280"/>
      <c r="AP445" s="98">
        <f>AP446</f>
        <v>0</v>
      </c>
      <c r="AQ445" s="98"/>
      <c r="AR445" s="185">
        <f>AT445+AX445+AZ445+BB445</f>
        <v>37233.913999999997</v>
      </c>
      <c r="AS445" s="695">
        <f t="shared" si="1134"/>
        <v>0.59901921877677433</v>
      </c>
      <c r="AT445" s="185">
        <f>AT447</f>
        <v>0</v>
      </c>
      <c r="AU445" s="695"/>
      <c r="AV445" s="98"/>
      <c r="AW445" s="695"/>
      <c r="AX445" s="185">
        <f>AX446</f>
        <v>37233.913999999997</v>
      </c>
      <c r="AY445" s="695">
        <f t="shared" si="1102"/>
        <v>0.59901921877677433</v>
      </c>
      <c r="AZ445" s="286"/>
      <c r="BA445" s="695"/>
      <c r="BB445" s="280"/>
      <c r="BC445" s="286"/>
      <c r="BD445" s="280"/>
      <c r="BE445" s="98"/>
      <c r="BF445" s="98"/>
      <c r="BG445" s="98"/>
      <c r="BH445" s="286"/>
      <c r="BI445" s="280"/>
      <c r="BJ445" s="98"/>
      <c r="BK445" s="98"/>
      <c r="BL445" s="286"/>
      <c r="BM445" s="280"/>
      <c r="BN445" s="98"/>
      <c r="BO445" s="98"/>
      <c r="BP445" s="98"/>
      <c r="BQ445" s="98"/>
      <c r="BR445" s="286"/>
      <c r="BS445" s="280"/>
      <c r="BT445" s="98"/>
      <c r="BU445" s="98"/>
      <c r="BV445" s="98"/>
      <c r="BW445" s="98"/>
      <c r="BX445" s="98"/>
      <c r="BY445" s="286"/>
      <c r="BZ445" s="280"/>
      <c r="CE445" s="695"/>
    </row>
    <row r="446" spans="2:83" s="45" customFormat="1" ht="62.25" hidden="1" customHeight="1" x14ac:dyDescent="0.25">
      <c r="B446" s="200"/>
      <c r="C446" s="97" t="s">
        <v>31</v>
      </c>
      <c r="D446" s="185">
        <f>E446+G446+H446+I446</f>
        <v>62158.129209999999</v>
      </c>
      <c r="E446" s="166"/>
      <c r="F446" s="166"/>
      <c r="G446" s="166">
        <f>SUM(G447:G450)</f>
        <v>62158.129209999999</v>
      </c>
      <c r="H446" s="236"/>
      <c r="I446" s="236"/>
      <c r="J446" s="185">
        <f t="shared" si="1114"/>
        <v>-24924.215210000002</v>
      </c>
      <c r="K446" s="185">
        <f>M446+Q446+S446+U446</f>
        <v>37233.913999999997</v>
      </c>
      <c r="L446" s="695">
        <f t="shared" si="1132"/>
        <v>0.59901921877677433</v>
      </c>
      <c r="M446" s="166">
        <f>M447</f>
        <v>0</v>
      </c>
      <c r="N446" s="683"/>
      <c r="O446" s="622"/>
      <c r="P446" s="683"/>
      <c r="Q446" s="622">
        <f>SUM(Q447:Q450)</f>
        <v>37233.913999999997</v>
      </c>
      <c r="R446" s="695">
        <f t="shared" si="1111"/>
        <v>0.59901921877677433</v>
      </c>
      <c r="S446" s="31"/>
      <c r="T446" s="31"/>
      <c r="U446" s="31"/>
      <c r="V446" s="622">
        <f t="shared" ref="V446" si="1135">W446+X446+Y446</f>
        <v>0</v>
      </c>
      <c r="W446" s="31"/>
      <c r="X446" s="31"/>
      <c r="Y446" s="31"/>
      <c r="Z446" s="622">
        <f t="shared" ref="Z446" si="1136">AA446+AB446+AC446</f>
        <v>0</v>
      </c>
      <c r="AA446" s="622">
        <f>E446</f>
        <v>0</v>
      </c>
      <c r="AB446" s="31"/>
      <c r="AC446" s="31"/>
      <c r="AD446" s="31"/>
      <c r="AE446" s="185">
        <f>AG446+AK446+AM446+AO446</f>
        <v>37233.913999999997</v>
      </c>
      <c r="AF446" s="695">
        <f t="shared" si="1133"/>
        <v>0.59901921877677433</v>
      </c>
      <c r="AG446" s="166"/>
      <c r="AH446" s="695"/>
      <c r="AI446" s="622"/>
      <c r="AJ446" s="683"/>
      <c r="AK446" s="823">
        <f>AK447+AK448+AK449+AK450</f>
        <v>37233.913999999997</v>
      </c>
      <c r="AL446" s="695">
        <f t="shared" si="1101"/>
        <v>0.59901921877677433</v>
      </c>
      <c r="AM446" s="31"/>
      <c r="AN446" s="31"/>
      <c r="AO446" s="31"/>
      <c r="AP446" s="622">
        <f>AP447</f>
        <v>0</v>
      </c>
      <c r="AQ446" s="683"/>
      <c r="AR446" s="185">
        <f>AT446+AX446+AZ446+BB446</f>
        <v>37233.913999999997</v>
      </c>
      <c r="AS446" s="695">
        <f t="shared" si="1134"/>
        <v>0.59901921877677433</v>
      </c>
      <c r="AT446" s="166">
        <f>AT447</f>
        <v>0</v>
      </c>
      <c r="AU446" s="695"/>
      <c r="AV446" s="622"/>
      <c r="AW446" s="695"/>
      <c r="AX446" s="166">
        <f>AX447+AX448+AX449+AX450</f>
        <v>37233.913999999997</v>
      </c>
      <c r="AY446" s="695">
        <f t="shared" si="1102"/>
        <v>0.59901921877677433</v>
      </c>
      <c r="AZ446" s="31"/>
      <c r="BA446" s="695"/>
      <c r="BB446" s="31"/>
      <c r="BC446" s="31"/>
      <c r="BD446" s="31"/>
      <c r="BE446" s="98"/>
      <c r="BF446" s="622"/>
      <c r="BG446" s="622"/>
      <c r="BH446" s="31"/>
      <c r="BI446" s="31"/>
      <c r="BJ446" s="622"/>
      <c r="BK446" s="622"/>
      <c r="BL446" s="31"/>
      <c r="BM446" s="31"/>
      <c r="BN446" s="622"/>
      <c r="BO446" s="622"/>
      <c r="BP446" s="622"/>
      <c r="BQ446" s="622"/>
      <c r="BR446" s="31"/>
      <c r="BS446" s="31"/>
      <c r="BT446" s="622"/>
      <c r="BU446" s="98"/>
      <c r="BV446" s="504"/>
      <c r="BW446" s="519"/>
      <c r="BX446" s="504"/>
      <c r="BY446" s="31"/>
      <c r="BZ446" s="31"/>
      <c r="CE446" s="695"/>
    </row>
    <row r="447" spans="2:83" s="37" customFormat="1" ht="62.25" hidden="1" customHeight="1" x14ac:dyDescent="0.25">
      <c r="B447" s="204"/>
      <c r="C447" s="110" t="s">
        <v>39</v>
      </c>
      <c r="D447" s="171">
        <f>G447</f>
        <v>0</v>
      </c>
      <c r="E447" s="171"/>
      <c r="F447" s="171"/>
      <c r="G447" s="171">
        <v>0</v>
      </c>
      <c r="H447" s="172"/>
      <c r="I447" s="172"/>
      <c r="J447" s="185">
        <f t="shared" si="1114"/>
        <v>0</v>
      </c>
      <c r="K447" s="171">
        <f>M447</f>
        <v>0</v>
      </c>
      <c r="L447" s="695" t="e">
        <f t="shared" si="1132"/>
        <v>#DIV/0!</v>
      </c>
      <c r="M447" s="171">
        <v>0</v>
      </c>
      <c r="N447" s="116"/>
      <c r="O447" s="116"/>
      <c r="P447" s="116"/>
      <c r="Q447" s="116"/>
      <c r="R447" s="695" t="e">
        <f t="shared" si="1111"/>
        <v>#DIV/0!</v>
      </c>
      <c r="S447" s="35"/>
      <c r="T447" s="35"/>
      <c r="U447" s="35"/>
      <c r="V447" s="89">
        <f t="shared" si="1092"/>
        <v>0</v>
      </c>
      <c r="W447" s="35"/>
      <c r="X447" s="35"/>
      <c r="Y447" s="35"/>
      <c r="Z447" s="116">
        <f t="shared" si="1089"/>
        <v>0</v>
      </c>
      <c r="AA447" s="116">
        <f>E447</f>
        <v>0</v>
      </c>
      <c r="AB447" s="35"/>
      <c r="AC447" s="35"/>
      <c r="AD447" s="35"/>
      <c r="AE447" s="171">
        <f>AK447</f>
        <v>0</v>
      </c>
      <c r="AF447" s="695" t="e">
        <f t="shared" si="1133"/>
        <v>#DIV/0!</v>
      </c>
      <c r="AG447" s="171"/>
      <c r="AH447" s="695"/>
      <c r="AI447" s="116"/>
      <c r="AJ447" s="116"/>
      <c r="AK447" s="116">
        <v>0</v>
      </c>
      <c r="AL447" s="695" t="e">
        <f t="shared" si="1101"/>
        <v>#DIV/0!</v>
      </c>
      <c r="AM447" s="35"/>
      <c r="AN447" s="35"/>
      <c r="AO447" s="35"/>
      <c r="AP447" s="116">
        <f>AX447-AK447</f>
        <v>0</v>
      </c>
      <c r="AQ447" s="116"/>
      <c r="AR447" s="171">
        <f>AX447</f>
        <v>0</v>
      </c>
      <c r="AS447" s="695" t="e">
        <f t="shared" si="1134"/>
        <v>#DIV/0!</v>
      </c>
      <c r="AT447" s="171">
        <v>0</v>
      </c>
      <c r="AU447" s="695"/>
      <c r="AV447" s="116"/>
      <c r="AW447" s="695"/>
      <c r="AX447" s="171"/>
      <c r="AY447" s="695" t="e">
        <f t="shared" si="1102"/>
        <v>#DIV/0!</v>
      </c>
      <c r="AZ447" s="35"/>
      <c r="BA447" s="695"/>
      <c r="BB447" s="35"/>
      <c r="BC447" s="35"/>
      <c r="BD447" s="35"/>
      <c r="BE447" s="116"/>
      <c r="BF447" s="116"/>
      <c r="BG447" s="116"/>
      <c r="BH447" s="35"/>
      <c r="BI447" s="35"/>
      <c r="BJ447" s="116"/>
      <c r="BK447" s="116"/>
      <c r="BL447" s="35"/>
      <c r="BM447" s="35"/>
      <c r="BN447" s="116"/>
      <c r="BO447" s="116"/>
      <c r="BP447" s="116"/>
      <c r="BQ447" s="116"/>
      <c r="BR447" s="35"/>
      <c r="BS447" s="35"/>
      <c r="BT447" s="116"/>
      <c r="BU447" s="116"/>
      <c r="BV447" s="116"/>
      <c r="BW447" s="116"/>
      <c r="BX447" s="116"/>
      <c r="BY447" s="35"/>
      <c r="BZ447" s="35"/>
      <c r="CE447" s="695"/>
    </row>
    <row r="448" spans="2:83" s="37" customFormat="1" ht="62.25" hidden="1" customHeight="1" x14ac:dyDescent="0.25">
      <c r="B448" s="204"/>
      <c r="C448" s="110" t="s">
        <v>43</v>
      </c>
      <c r="D448" s="171">
        <f t="shared" ref="D448:D450" si="1137">G448</f>
        <v>28609.3</v>
      </c>
      <c r="E448" s="171"/>
      <c r="F448" s="171"/>
      <c r="G448" s="171">
        <v>28609.3</v>
      </c>
      <c r="H448" s="172"/>
      <c r="I448" s="172"/>
      <c r="J448" s="185">
        <f t="shared" si="1114"/>
        <v>0</v>
      </c>
      <c r="K448" s="171">
        <f>Q448</f>
        <v>28609.3</v>
      </c>
      <c r="L448" s="695">
        <f t="shared" si="1132"/>
        <v>1</v>
      </c>
      <c r="M448" s="171"/>
      <c r="N448" s="116"/>
      <c r="O448" s="116"/>
      <c r="P448" s="116"/>
      <c r="Q448" s="116">
        <f>G448</f>
        <v>28609.3</v>
      </c>
      <c r="R448" s="695">
        <f t="shared" si="1111"/>
        <v>1</v>
      </c>
      <c r="S448" s="35"/>
      <c r="T448" s="35"/>
      <c r="U448" s="35"/>
      <c r="V448" s="89"/>
      <c r="W448" s="35"/>
      <c r="X448" s="35"/>
      <c r="Y448" s="35"/>
      <c r="Z448" s="116"/>
      <c r="AA448" s="116"/>
      <c r="AB448" s="35"/>
      <c r="AC448" s="35"/>
      <c r="AD448" s="35"/>
      <c r="AE448" s="171">
        <f t="shared" ref="AE448:AE450" si="1138">AK448</f>
        <v>28609.3</v>
      </c>
      <c r="AF448" s="695">
        <f t="shared" si="1133"/>
        <v>1</v>
      </c>
      <c r="AG448" s="171"/>
      <c r="AH448" s="695"/>
      <c r="AI448" s="116"/>
      <c r="AJ448" s="116"/>
      <c r="AK448" s="116">
        <f>'[7]2 вариант'!$D$183</f>
        <v>28609.3</v>
      </c>
      <c r="AL448" s="695">
        <f t="shared" si="1101"/>
        <v>1</v>
      </c>
      <c r="AM448" s="35"/>
      <c r="AN448" s="35"/>
      <c r="AO448" s="35"/>
      <c r="AP448" s="116"/>
      <c r="AQ448" s="116"/>
      <c r="AR448" s="171">
        <f t="shared" ref="AR448:AR450" si="1139">AX448</f>
        <v>28609.3</v>
      </c>
      <c r="AS448" s="695">
        <f t="shared" si="1134"/>
        <v>1</v>
      </c>
      <c r="AT448" s="171"/>
      <c r="AU448" s="695"/>
      <c r="AV448" s="116"/>
      <c r="AW448" s="695"/>
      <c r="AX448" s="171">
        <f>AK448</f>
        <v>28609.3</v>
      </c>
      <c r="AY448" s="695">
        <f t="shared" si="1102"/>
        <v>1</v>
      </c>
      <c r="AZ448" s="35"/>
      <c r="BA448" s="695"/>
      <c r="BB448" s="35"/>
      <c r="BC448" s="35"/>
      <c r="BD448" s="35"/>
      <c r="BE448" s="116"/>
      <c r="BF448" s="116"/>
      <c r="BG448" s="116"/>
      <c r="BH448" s="35"/>
      <c r="BI448" s="35"/>
      <c r="BJ448" s="116"/>
      <c r="BK448" s="116"/>
      <c r="BL448" s="35"/>
      <c r="BM448" s="35"/>
      <c r="BN448" s="116"/>
      <c r="BO448" s="116"/>
      <c r="BP448" s="116"/>
      <c r="BQ448" s="116"/>
      <c r="BR448" s="35"/>
      <c r="BS448" s="35"/>
      <c r="BT448" s="116"/>
      <c r="BU448" s="116"/>
      <c r="BV448" s="116"/>
      <c r="BW448" s="116"/>
      <c r="BX448" s="116"/>
      <c r="BY448" s="35"/>
      <c r="BZ448" s="35"/>
      <c r="CE448" s="695"/>
    </row>
    <row r="449" spans="2:83" s="37" customFormat="1" ht="62.25" hidden="1" customHeight="1" x14ac:dyDescent="0.25">
      <c r="B449" s="204"/>
      <c r="C449" s="110" t="s">
        <v>569</v>
      </c>
      <c r="D449" s="171">
        <f t="shared" si="1137"/>
        <v>5124.6139999999996</v>
      </c>
      <c r="E449" s="171"/>
      <c r="F449" s="171"/>
      <c r="G449" s="171">
        <v>5124.6139999999996</v>
      </c>
      <c r="H449" s="172"/>
      <c r="I449" s="172"/>
      <c r="J449" s="185"/>
      <c r="K449" s="171">
        <f>Q449</f>
        <v>5124.6139999999996</v>
      </c>
      <c r="L449" s="695">
        <f t="shared" si="1132"/>
        <v>1</v>
      </c>
      <c r="M449" s="171"/>
      <c r="N449" s="116"/>
      <c r="O449" s="116"/>
      <c r="P449" s="116"/>
      <c r="Q449" s="116">
        <f>G449</f>
        <v>5124.6139999999996</v>
      </c>
      <c r="R449" s="695">
        <f t="shared" si="1111"/>
        <v>1</v>
      </c>
      <c r="S449" s="35"/>
      <c r="T449" s="35"/>
      <c r="U449" s="35"/>
      <c r="V449" s="89"/>
      <c r="W449" s="35"/>
      <c r="X449" s="35"/>
      <c r="Y449" s="35"/>
      <c r="Z449" s="116"/>
      <c r="AA449" s="116"/>
      <c r="AB449" s="35"/>
      <c r="AC449" s="35"/>
      <c r="AD449" s="35"/>
      <c r="AE449" s="171">
        <f t="shared" si="1138"/>
        <v>5124.6139999999996</v>
      </c>
      <c r="AF449" s="695">
        <f t="shared" si="1133"/>
        <v>1</v>
      </c>
      <c r="AG449" s="171"/>
      <c r="AH449" s="695"/>
      <c r="AI449" s="116"/>
      <c r="AJ449" s="116"/>
      <c r="AK449" s="116">
        <f>'[7]2 вариант'!$D$184</f>
        <v>5124.6139999999996</v>
      </c>
      <c r="AL449" s="695">
        <f t="shared" si="1101"/>
        <v>1</v>
      </c>
      <c r="AM449" s="35"/>
      <c r="AN449" s="35"/>
      <c r="AO449" s="35"/>
      <c r="AP449" s="116"/>
      <c r="AQ449" s="116"/>
      <c r="AR449" s="171">
        <f t="shared" si="1139"/>
        <v>5124.6139999999996</v>
      </c>
      <c r="AS449" s="695">
        <f t="shared" si="1134"/>
        <v>1</v>
      </c>
      <c r="AT449" s="171"/>
      <c r="AU449" s="695"/>
      <c r="AV449" s="116"/>
      <c r="AW449" s="695"/>
      <c r="AX449" s="171">
        <f>AK449</f>
        <v>5124.6139999999996</v>
      </c>
      <c r="AY449" s="695">
        <f t="shared" si="1102"/>
        <v>1</v>
      </c>
      <c r="AZ449" s="35"/>
      <c r="BA449" s="695"/>
      <c r="BB449" s="35"/>
      <c r="BC449" s="35"/>
      <c r="BD449" s="35"/>
      <c r="BE449" s="116"/>
      <c r="BF449" s="116"/>
      <c r="BG449" s="116"/>
      <c r="BH449" s="35"/>
      <c r="BI449" s="35"/>
      <c r="BJ449" s="116"/>
      <c r="BK449" s="116"/>
      <c r="BL449" s="35"/>
      <c r="BM449" s="35"/>
      <c r="BN449" s="116"/>
      <c r="BO449" s="116"/>
      <c r="BP449" s="116"/>
      <c r="BQ449" s="116"/>
      <c r="BR449" s="35"/>
      <c r="BS449" s="35"/>
      <c r="BT449" s="116"/>
      <c r="BU449" s="116"/>
      <c r="BV449" s="116"/>
      <c r="BW449" s="116"/>
      <c r="BX449" s="116"/>
      <c r="BY449" s="35"/>
      <c r="BZ449" s="35"/>
      <c r="CE449" s="695"/>
    </row>
    <row r="450" spans="2:83" s="37" customFormat="1" ht="62.25" hidden="1" customHeight="1" x14ac:dyDescent="0.25">
      <c r="B450" s="204"/>
      <c r="C450" s="110" t="s">
        <v>505</v>
      </c>
      <c r="D450" s="171">
        <f t="shared" si="1137"/>
        <v>28424.215209999998</v>
      </c>
      <c r="E450" s="172"/>
      <c r="F450" s="172"/>
      <c r="G450" s="171">
        <v>28424.215209999998</v>
      </c>
      <c r="H450" s="172"/>
      <c r="I450" s="172"/>
      <c r="J450" s="185">
        <f t="shared" si="1114"/>
        <v>-24924.215209999998</v>
      </c>
      <c r="K450" s="171">
        <f t="shared" ref="K450" si="1140">M450</f>
        <v>0</v>
      </c>
      <c r="L450" s="695">
        <f t="shared" si="1132"/>
        <v>0</v>
      </c>
      <c r="M450" s="172"/>
      <c r="N450" s="35"/>
      <c r="O450" s="35"/>
      <c r="P450" s="35"/>
      <c r="Q450" s="116">
        <v>3500</v>
      </c>
      <c r="R450" s="695">
        <f t="shared" si="1111"/>
        <v>0.12313444625090848</v>
      </c>
      <c r="S450" s="35"/>
      <c r="T450" s="35"/>
      <c r="U450" s="35"/>
      <c r="V450" s="89">
        <f t="shared" si="1092"/>
        <v>0</v>
      </c>
      <c r="W450" s="35"/>
      <c r="X450" s="35"/>
      <c r="Y450" s="35"/>
      <c r="Z450" s="35">
        <f t="shared" si="1089"/>
        <v>0</v>
      </c>
      <c r="AA450" s="35">
        <f t="shared" ref="AA450:AA480" si="1141">E450</f>
        <v>0</v>
      </c>
      <c r="AB450" s="35"/>
      <c r="AC450" s="35"/>
      <c r="AD450" s="35"/>
      <c r="AE450" s="171">
        <f t="shared" si="1138"/>
        <v>3500</v>
      </c>
      <c r="AF450" s="695">
        <f t="shared" si="1133"/>
        <v>0.12313444625090848</v>
      </c>
      <c r="AG450" s="172"/>
      <c r="AH450" s="695"/>
      <c r="AI450" s="35"/>
      <c r="AJ450" s="35"/>
      <c r="AK450" s="116">
        <f>'[7]2 вариант'!$D$180</f>
        <v>3500</v>
      </c>
      <c r="AL450" s="695">
        <f t="shared" si="1101"/>
        <v>0.12313444625090848</v>
      </c>
      <c r="AM450" s="35"/>
      <c r="AN450" s="35"/>
      <c r="AO450" s="35"/>
      <c r="AP450" s="35"/>
      <c r="AQ450" s="35"/>
      <c r="AR450" s="171">
        <f t="shared" si="1139"/>
        <v>3500</v>
      </c>
      <c r="AS450" s="695">
        <f t="shared" si="1134"/>
        <v>0.12313444625090848</v>
      </c>
      <c r="AT450" s="172"/>
      <c r="AU450" s="695"/>
      <c r="AV450" s="35"/>
      <c r="AW450" s="695"/>
      <c r="AX450" s="171">
        <v>3500</v>
      </c>
      <c r="AY450" s="695">
        <f t="shared" si="1102"/>
        <v>0.12313444625090848</v>
      </c>
      <c r="AZ450" s="35"/>
      <c r="BA450" s="69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E450" s="695"/>
    </row>
    <row r="451" spans="2:83" s="49" customFormat="1" ht="62.25" hidden="1" customHeight="1" x14ac:dyDescent="0.25">
      <c r="B451" s="503" t="s">
        <v>265</v>
      </c>
      <c r="C451" s="124" t="s">
        <v>227</v>
      </c>
      <c r="D451" s="185">
        <f>E451+G451+H451+I451</f>
        <v>0</v>
      </c>
      <c r="E451" s="185"/>
      <c r="F451" s="185"/>
      <c r="G451" s="185">
        <v>0</v>
      </c>
      <c r="H451" s="186"/>
      <c r="I451" s="876"/>
      <c r="J451" s="185">
        <f t="shared" si="1114"/>
        <v>0</v>
      </c>
      <c r="K451" s="185">
        <f>M451+Q451+S451+U451</f>
        <v>0</v>
      </c>
      <c r="L451" s="695" t="e">
        <f t="shared" si="1132"/>
        <v>#DIV/0!</v>
      </c>
      <c r="M451" s="185">
        <f>M452+M456</f>
        <v>0</v>
      </c>
      <c r="N451" s="98"/>
      <c r="O451" s="98"/>
      <c r="P451" s="98"/>
      <c r="Q451" s="98">
        <f>Q452+Q456</f>
        <v>0</v>
      </c>
      <c r="R451" s="695" t="e">
        <f t="shared" si="1111"/>
        <v>#DIV/0!</v>
      </c>
      <c r="S451" s="286"/>
      <c r="T451" s="286"/>
      <c r="U451" s="280"/>
      <c r="V451" s="622">
        <f t="shared" si="1092"/>
        <v>0</v>
      </c>
      <c r="W451" s="280"/>
      <c r="X451" s="280"/>
      <c r="Y451" s="280"/>
      <c r="Z451" s="98">
        <f t="shared" si="1089"/>
        <v>0</v>
      </c>
      <c r="AA451" s="98">
        <f t="shared" si="1141"/>
        <v>0</v>
      </c>
      <c r="AB451" s="280"/>
      <c r="AC451" s="280"/>
      <c r="AD451" s="280"/>
      <c r="AE451" s="185">
        <f>AG451+AK451+AM451+AO451</f>
        <v>0</v>
      </c>
      <c r="AF451" s="695" t="e">
        <f t="shared" si="1133"/>
        <v>#DIV/0!</v>
      </c>
      <c r="AG451" s="185"/>
      <c r="AH451" s="695"/>
      <c r="AI451" s="98"/>
      <c r="AJ451" s="98"/>
      <c r="AK451" s="98"/>
      <c r="AL451" s="695" t="e">
        <f t="shared" si="1101"/>
        <v>#DIV/0!</v>
      </c>
      <c r="AM451" s="286"/>
      <c r="AN451" s="286"/>
      <c r="AO451" s="280"/>
      <c r="AP451" s="98"/>
      <c r="AQ451" s="98"/>
      <c r="AR451" s="185">
        <f>AT451+AX451+AZ451+BB451</f>
        <v>0</v>
      </c>
      <c r="AS451" s="695" t="e">
        <f t="shared" si="1134"/>
        <v>#DIV/0!</v>
      </c>
      <c r="AT451" s="185">
        <f>AT452+AT456</f>
        <v>0</v>
      </c>
      <c r="AU451" s="695"/>
      <c r="AV451" s="98"/>
      <c r="AW451" s="695"/>
      <c r="AX451" s="185"/>
      <c r="AY451" s="695" t="e">
        <f t="shared" si="1102"/>
        <v>#DIV/0!</v>
      </c>
      <c r="AZ451" s="286"/>
      <c r="BA451" s="695"/>
      <c r="BB451" s="280"/>
      <c r="BC451" s="286"/>
      <c r="BD451" s="280"/>
      <c r="BE451" s="98"/>
      <c r="BF451" s="98"/>
      <c r="BG451" s="98"/>
      <c r="BH451" s="286"/>
      <c r="BI451" s="280"/>
      <c r="BJ451" s="98"/>
      <c r="BK451" s="98"/>
      <c r="BL451" s="286"/>
      <c r="BM451" s="280"/>
      <c r="BN451" s="98"/>
      <c r="BO451" s="98"/>
      <c r="BP451" s="98"/>
      <c r="BQ451" s="98"/>
      <c r="BR451" s="286"/>
      <c r="BS451" s="280"/>
      <c r="BT451" s="98"/>
      <c r="BU451" s="98"/>
      <c r="BV451" s="98"/>
      <c r="BW451" s="98"/>
      <c r="BX451" s="98"/>
      <c r="BY451" s="286"/>
      <c r="BZ451" s="280"/>
      <c r="CE451" s="695"/>
    </row>
    <row r="452" spans="2:83" s="45" customFormat="1" ht="62.25" hidden="1" customHeight="1" x14ac:dyDescent="0.25">
      <c r="B452" s="200"/>
      <c r="C452" s="97" t="s">
        <v>31</v>
      </c>
      <c r="D452" s="185">
        <f>E452+G452+H452+I452</f>
        <v>0</v>
      </c>
      <c r="E452" s="166"/>
      <c r="F452" s="166"/>
      <c r="G452" s="166"/>
      <c r="H452" s="236"/>
      <c r="I452" s="236"/>
      <c r="J452" s="185">
        <f t="shared" si="1114"/>
        <v>0</v>
      </c>
      <c r="K452" s="185">
        <f>M452+Q452+S452+U452</f>
        <v>0</v>
      </c>
      <c r="L452" s="695" t="e">
        <f t="shared" si="1132"/>
        <v>#DIV/0!</v>
      </c>
      <c r="M452" s="166">
        <f>SUM(M453:M455)</f>
        <v>0</v>
      </c>
      <c r="N452" s="683"/>
      <c r="O452" s="622"/>
      <c r="P452" s="683"/>
      <c r="Q452" s="622">
        <f>Q453+Q454</f>
        <v>0</v>
      </c>
      <c r="R452" s="695" t="e">
        <f t="shared" si="1111"/>
        <v>#DIV/0!</v>
      </c>
      <c r="S452" s="31"/>
      <c r="T452" s="31"/>
      <c r="U452" s="31"/>
      <c r="V452" s="622">
        <f t="shared" si="1092"/>
        <v>0</v>
      </c>
      <c r="W452" s="31"/>
      <c r="X452" s="31"/>
      <c r="Y452" s="31"/>
      <c r="Z452" s="622">
        <f t="shared" si="1089"/>
        <v>0</v>
      </c>
      <c r="AA452" s="622">
        <f t="shared" si="1141"/>
        <v>0</v>
      </c>
      <c r="AB452" s="31"/>
      <c r="AC452" s="31"/>
      <c r="AD452" s="31"/>
      <c r="AE452" s="185">
        <f>AG452+AK452+AM452+AO452</f>
        <v>0</v>
      </c>
      <c r="AF452" s="695" t="e">
        <f t="shared" si="1133"/>
        <v>#DIV/0!</v>
      </c>
      <c r="AG452" s="166"/>
      <c r="AH452" s="695"/>
      <c r="AI452" s="622"/>
      <c r="AJ452" s="683"/>
      <c r="AK452" s="823"/>
      <c r="AL452" s="695" t="e">
        <f t="shared" si="1101"/>
        <v>#DIV/0!</v>
      </c>
      <c r="AM452" s="31"/>
      <c r="AN452" s="31"/>
      <c r="AO452" s="31"/>
      <c r="AP452" s="622"/>
      <c r="AQ452" s="683"/>
      <c r="AR452" s="185">
        <f>AT452+AX452+AZ452+BB452</f>
        <v>0</v>
      </c>
      <c r="AS452" s="695" t="e">
        <f t="shared" si="1134"/>
        <v>#DIV/0!</v>
      </c>
      <c r="AT452" s="166">
        <f>SUM(AT453:AT455)</f>
        <v>0</v>
      </c>
      <c r="AU452" s="695"/>
      <c r="AV452" s="622"/>
      <c r="AW452" s="695"/>
      <c r="AX452" s="166"/>
      <c r="AY452" s="695" t="e">
        <f t="shared" si="1102"/>
        <v>#DIV/0!</v>
      </c>
      <c r="AZ452" s="31"/>
      <c r="BA452" s="695"/>
      <c r="BB452" s="31"/>
      <c r="BC452" s="31"/>
      <c r="BD452" s="31"/>
      <c r="BE452" s="98"/>
      <c r="BF452" s="622"/>
      <c r="BG452" s="622"/>
      <c r="BH452" s="31"/>
      <c r="BI452" s="31"/>
      <c r="BJ452" s="622"/>
      <c r="BK452" s="622"/>
      <c r="BL452" s="31"/>
      <c r="BM452" s="31"/>
      <c r="BN452" s="622"/>
      <c r="BO452" s="622"/>
      <c r="BP452" s="622"/>
      <c r="BQ452" s="622"/>
      <c r="BR452" s="31"/>
      <c r="BS452" s="31"/>
      <c r="BT452" s="622"/>
      <c r="BU452" s="98"/>
      <c r="BV452" s="504"/>
      <c r="BW452" s="519"/>
      <c r="BX452" s="504"/>
      <c r="BY452" s="31"/>
      <c r="BZ452" s="31"/>
      <c r="CE452" s="695"/>
    </row>
    <row r="453" spans="2:83" s="37" customFormat="1" ht="62.25" hidden="1" customHeight="1" x14ac:dyDescent="0.25">
      <c r="B453" s="204"/>
      <c r="C453" s="110" t="s">
        <v>39</v>
      </c>
      <c r="D453" s="171">
        <f>E453+G453</f>
        <v>0</v>
      </c>
      <c r="E453" s="171"/>
      <c r="F453" s="171"/>
      <c r="G453" s="171"/>
      <c r="H453" s="172"/>
      <c r="I453" s="172"/>
      <c r="J453" s="185">
        <f t="shared" si="1114"/>
        <v>0</v>
      </c>
      <c r="K453" s="171">
        <f>M453+Q453</f>
        <v>0</v>
      </c>
      <c r="L453" s="695" t="e">
        <f t="shared" si="1132"/>
        <v>#DIV/0!</v>
      </c>
      <c r="M453" s="171"/>
      <c r="N453" s="116"/>
      <c r="O453" s="116"/>
      <c r="P453" s="116"/>
      <c r="Q453" s="116"/>
      <c r="R453" s="695" t="e">
        <f t="shared" si="1111"/>
        <v>#DIV/0!</v>
      </c>
      <c r="S453" s="35"/>
      <c r="T453" s="35"/>
      <c r="U453" s="35"/>
      <c r="V453" s="622">
        <f t="shared" si="1092"/>
        <v>0</v>
      </c>
      <c r="W453" s="35"/>
      <c r="X453" s="35"/>
      <c r="Y453" s="35"/>
      <c r="Z453" s="116">
        <f t="shared" si="1089"/>
        <v>0</v>
      </c>
      <c r="AA453" s="116">
        <f t="shared" si="1141"/>
        <v>0</v>
      </c>
      <c r="AB453" s="35"/>
      <c r="AC453" s="35"/>
      <c r="AD453" s="35"/>
      <c r="AE453" s="171">
        <f t="shared" ref="AE453:AE458" si="1142">AG453</f>
        <v>0</v>
      </c>
      <c r="AF453" s="695" t="e">
        <f t="shared" si="1133"/>
        <v>#DIV/0!</v>
      </c>
      <c r="AG453" s="171"/>
      <c r="AH453" s="695"/>
      <c r="AI453" s="116"/>
      <c r="AJ453" s="116"/>
      <c r="AK453" s="116"/>
      <c r="AL453" s="695" t="e">
        <f t="shared" si="1101"/>
        <v>#DIV/0!</v>
      </c>
      <c r="AM453" s="35"/>
      <c r="AN453" s="35"/>
      <c r="AO453" s="35"/>
      <c r="AP453" s="116"/>
      <c r="AQ453" s="116"/>
      <c r="AR453" s="171">
        <f t="shared" ref="AR453:AR458" si="1143">AT453</f>
        <v>0</v>
      </c>
      <c r="AS453" s="695" t="e">
        <f t="shared" si="1134"/>
        <v>#DIV/0!</v>
      </c>
      <c r="AT453" s="171">
        <v>0</v>
      </c>
      <c r="AU453" s="695"/>
      <c r="AV453" s="116"/>
      <c r="AW453" s="695"/>
      <c r="AX453" s="171"/>
      <c r="AY453" s="695" t="e">
        <f t="shared" si="1102"/>
        <v>#DIV/0!</v>
      </c>
      <c r="AZ453" s="35"/>
      <c r="BA453" s="695"/>
      <c r="BB453" s="35"/>
      <c r="BC453" s="35"/>
      <c r="BD453" s="35"/>
      <c r="BE453" s="116"/>
      <c r="BF453" s="116"/>
      <c r="BG453" s="116"/>
      <c r="BH453" s="35"/>
      <c r="BI453" s="35"/>
      <c r="BJ453" s="116"/>
      <c r="BK453" s="116"/>
      <c r="BL453" s="35"/>
      <c r="BM453" s="35"/>
      <c r="BN453" s="116"/>
      <c r="BO453" s="116"/>
      <c r="BP453" s="116"/>
      <c r="BQ453" s="116"/>
      <c r="BR453" s="35"/>
      <c r="BS453" s="35"/>
      <c r="BT453" s="116"/>
      <c r="BU453" s="116"/>
      <c r="BV453" s="116"/>
      <c r="BW453" s="116"/>
      <c r="BX453" s="116"/>
      <c r="BY453" s="35"/>
      <c r="BZ453" s="35"/>
      <c r="CE453" s="695"/>
    </row>
    <row r="454" spans="2:83" s="37" customFormat="1" ht="62.25" hidden="1" customHeight="1" x14ac:dyDescent="0.25">
      <c r="B454" s="204"/>
      <c r="C454" s="110" t="s">
        <v>40</v>
      </c>
      <c r="D454" s="171">
        <f t="shared" ref="D454:D455" si="1144">E454+G454</f>
        <v>0</v>
      </c>
      <c r="E454" s="171"/>
      <c r="F454" s="171"/>
      <c r="G454" s="171"/>
      <c r="H454" s="172"/>
      <c r="I454" s="172"/>
      <c r="J454" s="185">
        <f t="shared" si="1114"/>
        <v>0</v>
      </c>
      <c r="K454" s="171">
        <f t="shared" ref="K454:K455" si="1145">M454+Q454</f>
        <v>0</v>
      </c>
      <c r="L454" s="695" t="e">
        <f t="shared" si="1132"/>
        <v>#DIV/0!</v>
      </c>
      <c r="M454" s="171"/>
      <c r="N454" s="116"/>
      <c r="O454" s="116"/>
      <c r="P454" s="116"/>
      <c r="Q454" s="116"/>
      <c r="R454" s="695" t="e">
        <f t="shared" si="1111"/>
        <v>#DIV/0!</v>
      </c>
      <c r="S454" s="35"/>
      <c r="T454" s="35"/>
      <c r="U454" s="35"/>
      <c r="V454" s="622">
        <f t="shared" si="1092"/>
        <v>0</v>
      </c>
      <c r="W454" s="35"/>
      <c r="X454" s="35"/>
      <c r="Y454" s="35"/>
      <c r="Z454" s="116">
        <f t="shared" si="1089"/>
        <v>0</v>
      </c>
      <c r="AA454" s="116">
        <f t="shared" si="1141"/>
        <v>0</v>
      </c>
      <c r="AB454" s="35"/>
      <c r="AC454" s="35"/>
      <c r="AD454" s="35"/>
      <c r="AE454" s="171">
        <f t="shared" si="1142"/>
        <v>0</v>
      </c>
      <c r="AF454" s="695" t="e">
        <f t="shared" si="1133"/>
        <v>#DIV/0!</v>
      </c>
      <c r="AG454" s="171"/>
      <c r="AH454" s="695"/>
      <c r="AI454" s="116"/>
      <c r="AJ454" s="116"/>
      <c r="AK454" s="116"/>
      <c r="AL454" s="695" t="e">
        <f t="shared" si="1101"/>
        <v>#DIV/0!</v>
      </c>
      <c r="AM454" s="35"/>
      <c r="AN454" s="35"/>
      <c r="AO454" s="35"/>
      <c r="AP454" s="116"/>
      <c r="AQ454" s="116"/>
      <c r="AR454" s="171">
        <f t="shared" si="1143"/>
        <v>0</v>
      </c>
      <c r="AS454" s="695" t="e">
        <f t="shared" si="1134"/>
        <v>#DIV/0!</v>
      </c>
      <c r="AT454" s="171">
        <v>0</v>
      </c>
      <c r="AU454" s="695"/>
      <c r="AV454" s="116"/>
      <c r="AW454" s="695"/>
      <c r="AX454" s="171"/>
      <c r="AY454" s="695" t="e">
        <f t="shared" si="1102"/>
        <v>#DIV/0!</v>
      </c>
      <c r="AZ454" s="35"/>
      <c r="BA454" s="695"/>
      <c r="BB454" s="35"/>
      <c r="BC454" s="35"/>
      <c r="BD454" s="35"/>
      <c r="BE454" s="116"/>
      <c r="BF454" s="116"/>
      <c r="BG454" s="116"/>
      <c r="BH454" s="35"/>
      <c r="BI454" s="35"/>
      <c r="BJ454" s="116"/>
      <c r="BK454" s="116"/>
      <c r="BL454" s="35"/>
      <c r="BM454" s="35"/>
      <c r="BN454" s="116"/>
      <c r="BO454" s="116"/>
      <c r="BP454" s="116"/>
      <c r="BQ454" s="116"/>
      <c r="BR454" s="35"/>
      <c r="BS454" s="35"/>
      <c r="BT454" s="116"/>
      <c r="BU454" s="116"/>
      <c r="BV454" s="116"/>
      <c r="BW454" s="116"/>
      <c r="BX454" s="116"/>
      <c r="BY454" s="35"/>
      <c r="BZ454" s="35"/>
      <c r="CE454" s="695"/>
    </row>
    <row r="455" spans="2:83" s="37" customFormat="1" ht="62.25" hidden="1" customHeight="1" x14ac:dyDescent="0.25">
      <c r="B455" s="204"/>
      <c r="C455" s="110" t="s">
        <v>43</v>
      </c>
      <c r="D455" s="171">
        <f t="shared" si="1144"/>
        <v>0</v>
      </c>
      <c r="E455" s="171"/>
      <c r="F455" s="171"/>
      <c r="G455" s="171"/>
      <c r="H455" s="172"/>
      <c r="I455" s="172"/>
      <c r="J455" s="185">
        <f t="shared" si="1114"/>
        <v>0</v>
      </c>
      <c r="K455" s="171">
        <f t="shared" si="1145"/>
        <v>0</v>
      </c>
      <c r="L455" s="695" t="e">
        <f t="shared" si="1132"/>
        <v>#DIV/0!</v>
      </c>
      <c r="M455" s="171"/>
      <c r="N455" s="116"/>
      <c r="O455" s="116"/>
      <c r="P455" s="116"/>
      <c r="Q455" s="116">
        <v>0</v>
      </c>
      <c r="R455" s="695" t="e">
        <f t="shared" si="1111"/>
        <v>#DIV/0!</v>
      </c>
      <c r="S455" s="35"/>
      <c r="T455" s="35"/>
      <c r="U455" s="35"/>
      <c r="V455" s="622">
        <f t="shared" si="1092"/>
        <v>0</v>
      </c>
      <c r="W455" s="35"/>
      <c r="X455" s="35"/>
      <c r="Y455" s="35"/>
      <c r="Z455" s="116">
        <f t="shared" si="1089"/>
        <v>0</v>
      </c>
      <c r="AA455" s="116">
        <f t="shared" si="1141"/>
        <v>0</v>
      </c>
      <c r="AB455" s="35"/>
      <c r="AC455" s="35"/>
      <c r="AD455" s="35"/>
      <c r="AE455" s="171">
        <f t="shared" si="1142"/>
        <v>0</v>
      </c>
      <c r="AF455" s="695" t="e">
        <f t="shared" si="1133"/>
        <v>#DIV/0!</v>
      </c>
      <c r="AG455" s="171"/>
      <c r="AH455" s="695"/>
      <c r="AI455" s="116"/>
      <c r="AJ455" s="116"/>
      <c r="AK455" s="116"/>
      <c r="AL455" s="695" t="e">
        <f t="shared" si="1101"/>
        <v>#DIV/0!</v>
      </c>
      <c r="AM455" s="35"/>
      <c r="AN455" s="35"/>
      <c r="AO455" s="35"/>
      <c r="AP455" s="116"/>
      <c r="AQ455" s="116"/>
      <c r="AR455" s="171">
        <f t="shared" si="1143"/>
        <v>0</v>
      </c>
      <c r="AS455" s="695" t="e">
        <f t="shared" si="1134"/>
        <v>#DIV/0!</v>
      </c>
      <c r="AT455" s="171">
        <v>0</v>
      </c>
      <c r="AU455" s="695"/>
      <c r="AV455" s="116"/>
      <c r="AW455" s="695"/>
      <c r="AX455" s="171"/>
      <c r="AY455" s="695" t="e">
        <f t="shared" si="1102"/>
        <v>#DIV/0!</v>
      </c>
      <c r="AZ455" s="35"/>
      <c r="BA455" s="695"/>
      <c r="BB455" s="35"/>
      <c r="BC455" s="35"/>
      <c r="BD455" s="35"/>
      <c r="BE455" s="116"/>
      <c r="BF455" s="116"/>
      <c r="BG455" s="116"/>
      <c r="BH455" s="35"/>
      <c r="BI455" s="35"/>
      <c r="BJ455" s="116"/>
      <c r="BK455" s="116"/>
      <c r="BL455" s="35"/>
      <c r="BM455" s="35"/>
      <c r="BN455" s="116"/>
      <c r="BO455" s="116"/>
      <c r="BP455" s="116"/>
      <c r="BQ455" s="116"/>
      <c r="BR455" s="35"/>
      <c r="BS455" s="35"/>
      <c r="BT455" s="116"/>
      <c r="BU455" s="116"/>
      <c r="BV455" s="116"/>
      <c r="BW455" s="116"/>
      <c r="BX455" s="116"/>
      <c r="BY455" s="35"/>
      <c r="BZ455" s="35"/>
      <c r="CE455" s="695"/>
    </row>
    <row r="456" spans="2:83" s="23" customFormat="1" ht="62.25" hidden="1" customHeight="1" x14ac:dyDescent="0.25">
      <c r="B456" s="201"/>
      <c r="C456" s="101" t="s">
        <v>32</v>
      </c>
      <c r="D456" s="167">
        <f t="shared" ref="D456:D458" si="1146">E456</f>
        <v>0</v>
      </c>
      <c r="E456" s="167"/>
      <c r="F456" s="167"/>
      <c r="G456" s="167"/>
      <c r="H456" s="187"/>
      <c r="I456" s="187"/>
      <c r="J456" s="185">
        <f t="shared" si="1114"/>
        <v>0</v>
      </c>
      <c r="K456" s="834">
        <f t="shared" ref="K456:K458" si="1147">M456</f>
        <v>0</v>
      </c>
      <c r="L456" s="695" t="e">
        <f t="shared" si="1132"/>
        <v>#DIV/0!</v>
      </c>
      <c r="M456" s="167">
        <v>0</v>
      </c>
      <c r="N456" s="114"/>
      <c r="O456" s="102"/>
      <c r="P456" s="114"/>
      <c r="Q456" s="102"/>
      <c r="R456" s="695" t="e">
        <f t="shared" si="1111"/>
        <v>#DIV/0!</v>
      </c>
      <c r="S456" s="22"/>
      <c r="T456" s="41"/>
      <c r="U456" s="22"/>
      <c r="V456" s="622">
        <f t="shared" si="1092"/>
        <v>0</v>
      </c>
      <c r="W456" s="22"/>
      <c r="X456" s="22"/>
      <c r="Y456" s="22"/>
      <c r="Z456" s="102">
        <f t="shared" si="1089"/>
        <v>0</v>
      </c>
      <c r="AA456" s="102">
        <f t="shared" si="1141"/>
        <v>0</v>
      </c>
      <c r="AB456" s="22"/>
      <c r="AC456" s="22"/>
      <c r="AD456" s="41"/>
      <c r="AE456" s="167">
        <f t="shared" si="1142"/>
        <v>0</v>
      </c>
      <c r="AF456" s="695" t="e">
        <f t="shared" si="1133"/>
        <v>#DIV/0!</v>
      </c>
      <c r="AG456" s="167"/>
      <c r="AH456" s="695"/>
      <c r="AI456" s="102"/>
      <c r="AJ456" s="114"/>
      <c r="AK456" s="102"/>
      <c r="AL456" s="695" t="e">
        <f t="shared" si="1101"/>
        <v>#DIV/0!</v>
      </c>
      <c r="AM456" s="22"/>
      <c r="AN456" s="41"/>
      <c r="AO456" s="22"/>
      <c r="AP456" s="102"/>
      <c r="AQ456" s="114"/>
      <c r="AR456" s="167">
        <f t="shared" si="1143"/>
        <v>0</v>
      </c>
      <c r="AS456" s="695" t="e">
        <f t="shared" si="1134"/>
        <v>#DIV/0!</v>
      </c>
      <c r="AT456" s="167">
        <v>0</v>
      </c>
      <c r="AU456" s="695"/>
      <c r="AV456" s="102"/>
      <c r="AW456" s="695"/>
      <c r="AX456" s="167"/>
      <c r="AY456" s="695" t="e">
        <f t="shared" si="1102"/>
        <v>#DIV/0!</v>
      </c>
      <c r="AZ456" s="22"/>
      <c r="BA456" s="695"/>
      <c r="BB456" s="22"/>
      <c r="BC456" s="22"/>
      <c r="BD456" s="22"/>
      <c r="BE456" s="102"/>
      <c r="BF456" s="102"/>
      <c r="BG456" s="102"/>
      <c r="BH456" s="22"/>
      <c r="BI456" s="22"/>
      <c r="BJ456" s="102"/>
      <c r="BK456" s="102"/>
      <c r="BL456" s="22"/>
      <c r="BM456" s="22"/>
      <c r="BN456" s="102"/>
      <c r="BO456" s="102"/>
      <c r="BP456" s="102"/>
      <c r="BQ456" s="102"/>
      <c r="BR456" s="22"/>
      <c r="BS456" s="22"/>
      <c r="BT456" s="102"/>
      <c r="BU456" s="102"/>
      <c r="BV456" s="102"/>
      <c r="BW456" s="102"/>
      <c r="BX456" s="102"/>
      <c r="BY456" s="22"/>
      <c r="BZ456" s="22"/>
      <c r="CE456" s="695"/>
    </row>
    <row r="457" spans="2:83" s="48" customFormat="1" ht="62.25" hidden="1" customHeight="1" x14ac:dyDescent="0.25">
      <c r="B457" s="503" t="s">
        <v>59</v>
      </c>
      <c r="C457" s="124" t="s">
        <v>60</v>
      </c>
      <c r="D457" s="186">
        <f t="shared" si="1146"/>
        <v>0</v>
      </c>
      <c r="E457" s="186"/>
      <c r="F457" s="186"/>
      <c r="G457" s="186"/>
      <c r="H457" s="186"/>
      <c r="I457" s="875"/>
      <c r="J457" s="185">
        <f t="shared" si="1114"/>
        <v>0</v>
      </c>
      <c r="K457" s="186" t="e">
        <f t="shared" si="1147"/>
        <v>#REF!</v>
      </c>
      <c r="L457" s="695" t="e">
        <f t="shared" si="1132"/>
        <v>#REF!</v>
      </c>
      <c r="M457" s="186" t="e">
        <f>M458</f>
        <v>#REF!</v>
      </c>
      <c r="N457" s="286"/>
      <c r="O457" s="286"/>
      <c r="P457" s="286"/>
      <c r="Q457" s="286"/>
      <c r="R457" s="695" t="e">
        <f t="shared" si="1111"/>
        <v>#DIV/0!</v>
      </c>
      <c r="S457" s="286"/>
      <c r="T457" s="286"/>
      <c r="U457" s="300"/>
      <c r="V457" s="622">
        <f t="shared" si="1092"/>
        <v>0</v>
      </c>
      <c r="W457" s="300"/>
      <c r="X457" s="300"/>
      <c r="Y457" s="300"/>
      <c r="Z457" s="286">
        <f t="shared" si="1089"/>
        <v>0</v>
      </c>
      <c r="AA457" s="286">
        <f t="shared" si="1141"/>
        <v>0</v>
      </c>
      <c r="AB457" s="300"/>
      <c r="AC457" s="300"/>
      <c r="AD457" s="41"/>
      <c r="AE457" s="186">
        <f t="shared" si="1142"/>
        <v>0</v>
      </c>
      <c r="AF457" s="695" t="e">
        <f t="shared" si="1133"/>
        <v>#DIV/0!</v>
      </c>
      <c r="AG457" s="186"/>
      <c r="AH457" s="695"/>
      <c r="AI457" s="286"/>
      <c r="AJ457" s="286"/>
      <c r="AK457" s="286"/>
      <c r="AL457" s="695" t="e">
        <f t="shared" si="1101"/>
        <v>#DIV/0!</v>
      </c>
      <c r="AM457" s="286"/>
      <c r="AN457" s="286"/>
      <c r="AO457" s="300"/>
      <c r="AP457" s="286"/>
      <c r="AQ457" s="286"/>
      <c r="AR457" s="186">
        <f t="shared" si="1143"/>
        <v>0</v>
      </c>
      <c r="AS457" s="695" t="e">
        <f t="shared" si="1134"/>
        <v>#DIV/0!</v>
      </c>
      <c r="AT457" s="186">
        <f>AT458</f>
        <v>0</v>
      </c>
      <c r="AU457" s="695"/>
      <c r="AV457" s="286"/>
      <c r="AW457" s="695"/>
      <c r="AX457" s="186"/>
      <c r="AY457" s="695" t="e">
        <f t="shared" si="1102"/>
        <v>#DIV/0!</v>
      </c>
      <c r="AZ457" s="286"/>
      <c r="BA457" s="695"/>
      <c r="BB457" s="300"/>
      <c r="BC457" s="286"/>
      <c r="BD457" s="300"/>
      <c r="BE457" s="286"/>
      <c r="BF457" s="286"/>
      <c r="BG457" s="286"/>
      <c r="BH457" s="286"/>
      <c r="BI457" s="300"/>
      <c r="BJ457" s="286"/>
      <c r="BK457" s="286"/>
      <c r="BL457" s="286"/>
      <c r="BM457" s="300"/>
      <c r="BN457" s="286"/>
      <c r="BO457" s="286"/>
      <c r="BP457" s="286"/>
      <c r="BQ457" s="286"/>
      <c r="BR457" s="286"/>
      <c r="BS457" s="300"/>
      <c r="BT457" s="286"/>
      <c r="BU457" s="286"/>
      <c r="BV457" s="286"/>
      <c r="BW457" s="286"/>
      <c r="BX457" s="286"/>
      <c r="BY457" s="286"/>
      <c r="BZ457" s="300"/>
      <c r="CE457" s="695"/>
    </row>
    <row r="458" spans="2:83" s="48" customFormat="1" ht="62.25" hidden="1" customHeight="1" x14ac:dyDescent="0.25">
      <c r="B458" s="503"/>
      <c r="C458" s="125"/>
      <c r="D458" s="241">
        <f t="shared" si="1146"/>
        <v>0</v>
      </c>
      <c r="E458" s="241"/>
      <c r="F458" s="241"/>
      <c r="G458" s="241"/>
      <c r="H458" s="241"/>
      <c r="I458" s="875"/>
      <c r="J458" s="185">
        <f t="shared" si="1114"/>
        <v>0</v>
      </c>
      <c r="K458" s="258" t="e">
        <f t="shared" si="1147"/>
        <v>#REF!</v>
      </c>
      <c r="L458" s="695" t="e">
        <f t="shared" si="1132"/>
        <v>#REF!</v>
      </c>
      <c r="M458" s="241" t="e">
        <f>#REF!</f>
        <v>#REF!</v>
      </c>
      <c r="N458" s="41"/>
      <c r="O458" s="43"/>
      <c r="P458" s="41"/>
      <c r="Q458" s="43"/>
      <c r="R458" s="695" t="e">
        <f t="shared" si="1111"/>
        <v>#DIV/0!</v>
      </c>
      <c r="S458" s="43"/>
      <c r="T458" s="41"/>
      <c r="U458" s="300"/>
      <c r="V458" s="622">
        <f t="shared" si="1092"/>
        <v>0</v>
      </c>
      <c r="W458" s="300"/>
      <c r="X458" s="300"/>
      <c r="Y458" s="300"/>
      <c r="Z458" s="43">
        <f t="shared" si="1089"/>
        <v>0</v>
      </c>
      <c r="AA458" s="43">
        <f t="shared" si="1141"/>
        <v>0</v>
      </c>
      <c r="AB458" s="300"/>
      <c r="AC458" s="300"/>
      <c r="AD458" s="41"/>
      <c r="AE458" s="241">
        <f t="shared" si="1142"/>
        <v>0</v>
      </c>
      <c r="AF458" s="695" t="e">
        <f t="shared" si="1133"/>
        <v>#DIV/0!</v>
      </c>
      <c r="AG458" s="241"/>
      <c r="AH458" s="695"/>
      <c r="AI458" s="43"/>
      <c r="AJ458" s="41"/>
      <c r="AK458" s="43"/>
      <c r="AL458" s="695" t="e">
        <f t="shared" si="1101"/>
        <v>#DIV/0!</v>
      </c>
      <c r="AM458" s="43"/>
      <c r="AN458" s="41"/>
      <c r="AO458" s="300"/>
      <c r="AP458" s="43"/>
      <c r="AQ458" s="41"/>
      <c r="AR458" s="241">
        <f t="shared" si="1143"/>
        <v>0</v>
      </c>
      <c r="AS458" s="695" t="e">
        <f t="shared" si="1134"/>
        <v>#DIV/0!</v>
      </c>
      <c r="AT458" s="241">
        <f>U458</f>
        <v>0</v>
      </c>
      <c r="AU458" s="695"/>
      <c r="AV458" s="43"/>
      <c r="AW458" s="695"/>
      <c r="AX458" s="241"/>
      <c r="AY458" s="695" t="e">
        <f t="shared" si="1102"/>
        <v>#DIV/0!</v>
      </c>
      <c r="AZ458" s="43"/>
      <c r="BA458" s="695"/>
      <c r="BB458" s="300"/>
      <c r="BC458" s="43"/>
      <c r="BD458" s="300"/>
      <c r="BE458" s="43"/>
      <c r="BF458" s="43"/>
      <c r="BG458" s="43"/>
      <c r="BH458" s="43"/>
      <c r="BI458" s="300"/>
      <c r="BJ458" s="43"/>
      <c r="BK458" s="43"/>
      <c r="BL458" s="43"/>
      <c r="BM458" s="300"/>
      <c r="BN458" s="43"/>
      <c r="BO458" s="43"/>
      <c r="BP458" s="43"/>
      <c r="BQ458" s="43"/>
      <c r="BR458" s="43"/>
      <c r="BS458" s="300"/>
      <c r="BT458" s="43"/>
      <c r="BU458" s="43"/>
      <c r="BV458" s="43"/>
      <c r="BW458" s="43"/>
      <c r="BX458" s="43"/>
      <c r="BY458" s="43"/>
      <c r="BZ458" s="300"/>
      <c r="CE458" s="695"/>
    </row>
    <row r="459" spans="2:83" s="37" customFormat="1" ht="62.25" hidden="1" customHeight="1" x14ac:dyDescent="0.25">
      <c r="B459" s="204"/>
      <c r="C459" s="110" t="s">
        <v>40</v>
      </c>
      <c r="D459" s="172"/>
      <c r="E459" s="172"/>
      <c r="F459" s="172"/>
      <c r="G459" s="172"/>
      <c r="H459" s="172"/>
      <c r="I459" s="172"/>
      <c r="J459" s="185">
        <f t="shared" si="1114"/>
        <v>0</v>
      </c>
      <c r="K459" s="172"/>
      <c r="L459" s="695" t="e">
        <f t="shared" si="1132"/>
        <v>#DIV/0!</v>
      </c>
      <c r="M459" s="172"/>
      <c r="N459" s="35"/>
      <c r="O459" s="35"/>
      <c r="P459" s="35"/>
      <c r="Q459" s="35"/>
      <c r="R459" s="695" t="e">
        <f t="shared" si="1111"/>
        <v>#DIV/0!</v>
      </c>
      <c r="S459" s="35"/>
      <c r="T459" s="35"/>
      <c r="U459" s="35"/>
      <c r="V459" s="622">
        <f t="shared" si="1092"/>
        <v>0</v>
      </c>
      <c r="W459" s="35"/>
      <c r="X459" s="35"/>
      <c r="Y459" s="35"/>
      <c r="Z459" s="35">
        <f t="shared" si="1089"/>
        <v>0</v>
      </c>
      <c r="AA459" s="35">
        <f t="shared" si="1141"/>
        <v>0</v>
      </c>
      <c r="AB459" s="35"/>
      <c r="AC459" s="35"/>
      <c r="AD459" s="35"/>
      <c r="AE459" s="172"/>
      <c r="AF459" s="695" t="e">
        <f t="shared" si="1133"/>
        <v>#DIV/0!</v>
      </c>
      <c r="AG459" s="172"/>
      <c r="AH459" s="695"/>
      <c r="AI459" s="35"/>
      <c r="AJ459" s="35"/>
      <c r="AK459" s="35"/>
      <c r="AL459" s="695" t="e">
        <f t="shared" si="1101"/>
        <v>#DIV/0!</v>
      </c>
      <c r="AM459" s="35"/>
      <c r="AN459" s="35"/>
      <c r="AO459" s="35"/>
      <c r="AP459" s="35"/>
      <c r="AQ459" s="35"/>
      <c r="AR459" s="172"/>
      <c r="AS459" s="695" t="e">
        <f t="shared" si="1134"/>
        <v>#DIV/0!</v>
      </c>
      <c r="AT459" s="172"/>
      <c r="AU459" s="695"/>
      <c r="AV459" s="35"/>
      <c r="AW459" s="695"/>
      <c r="AX459" s="172"/>
      <c r="AY459" s="695" t="e">
        <f t="shared" si="1102"/>
        <v>#DIV/0!</v>
      </c>
      <c r="AZ459" s="35"/>
      <c r="BA459" s="69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E459" s="695"/>
    </row>
    <row r="460" spans="2:83" s="48" customFormat="1" ht="62.25" hidden="1" customHeight="1" x14ac:dyDescent="0.25">
      <c r="B460" s="503" t="s">
        <v>61</v>
      </c>
      <c r="C460" s="124" t="s">
        <v>62</v>
      </c>
      <c r="D460" s="186">
        <f>E460</f>
        <v>0</v>
      </c>
      <c r="E460" s="186"/>
      <c r="F460" s="186"/>
      <c r="G460" s="186"/>
      <c r="H460" s="186"/>
      <c r="I460" s="875"/>
      <c r="J460" s="185">
        <f t="shared" si="1114"/>
        <v>0</v>
      </c>
      <c r="K460" s="186">
        <f>M460</f>
        <v>0</v>
      </c>
      <c r="L460" s="695" t="e">
        <f t="shared" si="1132"/>
        <v>#DIV/0!</v>
      </c>
      <c r="M460" s="186">
        <f>M461</f>
        <v>0</v>
      </c>
      <c r="N460" s="286"/>
      <c r="O460" s="286"/>
      <c r="P460" s="286"/>
      <c r="Q460" s="286"/>
      <c r="R460" s="695" t="e">
        <f t="shared" si="1111"/>
        <v>#DIV/0!</v>
      </c>
      <c r="S460" s="286"/>
      <c r="T460" s="286"/>
      <c r="U460" s="300"/>
      <c r="V460" s="622">
        <f t="shared" si="1092"/>
        <v>0</v>
      </c>
      <c r="W460" s="300"/>
      <c r="X460" s="300"/>
      <c r="Y460" s="300"/>
      <c r="Z460" s="286">
        <f t="shared" si="1089"/>
        <v>0</v>
      </c>
      <c r="AA460" s="286">
        <f t="shared" si="1141"/>
        <v>0</v>
      </c>
      <c r="AB460" s="300"/>
      <c r="AC460" s="300"/>
      <c r="AD460" s="41"/>
      <c r="AE460" s="186">
        <f>AG460</f>
        <v>0</v>
      </c>
      <c r="AF460" s="695" t="e">
        <f t="shared" si="1133"/>
        <v>#DIV/0!</v>
      </c>
      <c r="AG460" s="186"/>
      <c r="AH460" s="695"/>
      <c r="AI460" s="286"/>
      <c r="AJ460" s="286"/>
      <c r="AK460" s="286"/>
      <c r="AL460" s="695" t="e">
        <f t="shared" si="1101"/>
        <v>#DIV/0!</v>
      </c>
      <c r="AM460" s="286"/>
      <c r="AN460" s="286"/>
      <c r="AO460" s="300"/>
      <c r="AP460" s="286"/>
      <c r="AQ460" s="286"/>
      <c r="AR460" s="186">
        <f>AT460</f>
        <v>0</v>
      </c>
      <c r="AS460" s="695" t="e">
        <f t="shared" si="1134"/>
        <v>#DIV/0!</v>
      </c>
      <c r="AT460" s="186">
        <f>AT461</f>
        <v>0</v>
      </c>
      <c r="AU460" s="695"/>
      <c r="AV460" s="286"/>
      <c r="AW460" s="695"/>
      <c r="AX460" s="186"/>
      <c r="AY460" s="695" t="e">
        <f t="shared" si="1102"/>
        <v>#DIV/0!</v>
      </c>
      <c r="AZ460" s="286"/>
      <c r="BA460" s="695"/>
      <c r="BB460" s="300"/>
      <c r="BC460" s="286"/>
      <c r="BD460" s="300"/>
      <c r="BE460" s="286"/>
      <c r="BF460" s="286"/>
      <c r="BG460" s="286"/>
      <c r="BH460" s="286"/>
      <c r="BI460" s="300"/>
      <c r="BJ460" s="286"/>
      <c r="BK460" s="286"/>
      <c r="BL460" s="286"/>
      <c r="BM460" s="300"/>
      <c r="BN460" s="286"/>
      <c r="BO460" s="286"/>
      <c r="BP460" s="286"/>
      <c r="BQ460" s="286"/>
      <c r="BR460" s="286"/>
      <c r="BS460" s="300"/>
      <c r="BT460" s="286"/>
      <c r="BU460" s="286"/>
      <c r="BV460" s="286"/>
      <c r="BW460" s="286"/>
      <c r="BX460" s="286"/>
      <c r="BY460" s="286"/>
      <c r="BZ460" s="300"/>
      <c r="CE460" s="695"/>
    </row>
    <row r="461" spans="2:83" s="37" customFormat="1" ht="62.25" hidden="1" customHeight="1" x14ac:dyDescent="0.25">
      <c r="B461" s="204"/>
      <c r="C461" s="110" t="s">
        <v>39</v>
      </c>
      <c r="D461" s="172">
        <f>E461</f>
        <v>0</v>
      </c>
      <c r="E461" s="172"/>
      <c r="F461" s="172"/>
      <c r="G461" s="172"/>
      <c r="H461" s="172"/>
      <c r="I461" s="172"/>
      <c r="J461" s="185">
        <f t="shared" si="1114"/>
        <v>0</v>
      </c>
      <c r="K461" s="172">
        <f>M461</f>
        <v>0</v>
      </c>
      <c r="L461" s="695" t="e">
        <f t="shared" si="1132"/>
        <v>#DIV/0!</v>
      </c>
      <c r="M461" s="172">
        <v>0</v>
      </c>
      <c r="N461" s="35"/>
      <c r="O461" s="35"/>
      <c r="P461" s="35"/>
      <c r="Q461" s="35"/>
      <c r="R461" s="695" t="e">
        <f t="shared" si="1111"/>
        <v>#DIV/0!</v>
      </c>
      <c r="S461" s="35"/>
      <c r="T461" s="35"/>
      <c r="U461" s="35"/>
      <c r="V461" s="622">
        <f t="shared" si="1092"/>
        <v>0</v>
      </c>
      <c r="W461" s="35"/>
      <c r="X461" s="35"/>
      <c r="Y461" s="35"/>
      <c r="Z461" s="35">
        <f t="shared" si="1089"/>
        <v>0</v>
      </c>
      <c r="AA461" s="35">
        <f t="shared" si="1141"/>
        <v>0</v>
      </c>
      <c r="AB461" s="35"/>
      <c r="AC461" s="35"/>
      <c r="AD461" s="35"/>
      <c r="AE461" s="172">
        <f>AG461</f>
        <v>0</v>
      </c>
      <c r="AF461" s="695" t="e">
        <f t="shared" si="1133"/>
        <v>#DIV/0!</v>
      </c>
      <c r="AG461" s="172"/>
      <c r="AH461" s="695"/>
      <c r="AI461" s="35"/>
      <c r="AJ461" s="35"/>
      <c r="AK461" s="35"/>
      <c r="AL461" s="695" t="e">
        <f t="shared" si="1101"/>
        <v>#DIV/0!</v>
      </c>
      <c r="AM461" s="35"/>
      <c r="AN461" s="35"/>
      <c r="AO461" s="35"/>
      <c r="AP461" s="35"/>
      <c r="AQ461" s="35"/>
      <c r="AR461" s="172">
        <f>AT461</f>
        <v>0</v>
      </c>
      <c r="AS461" s="695" t="e">
        <f t="shared" si="1134"/>
        <v>#DIV/0!</v>
      </c>
      <c r="AT461" s="172">
        <v>0</v>
      </c>
      <c r="AU461" s="695"/>
      <c r="AV461" s="35"/>
      <c r="AW461" s="695"/>
      <c r="AX461" s="172"/>
      <c r="AY461" s="695" t="e">
        <f t="shared" si="1102"/>
        <v>#DIV/0!</v>
      </c>
      <c r="AZ461" s="35"/>
      <c r="BA461" s="69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E461" s="695"/>
    </row>
    <row r="462" spans="2:83" s="37" customFormat="1" ht="62.25" hidden="1" customHeight="1" x14ac:dyDescent="0.25">
      <c r="B462" s="204"/>
      <c r="C462" s="110" t="s">
        <v>40</v>
      </c>
      <c r="D462" s="172"/>
      <c r="E462" s="172"/>
      <c r="F462" s="172"/>
      <c r="G462" s="172"/>
      <c r="H462" s="172"/>
      <c r="I462" s="172"/>
      <c r="J462" s="185">
        <f t="shared" si="1114"/>
        <v>0</v>
      </c>
      <c r="K462" s="172"/>
      <c r="L462" s="695" t="e">
        <f t="shared" si="1132"/>
        <v>#DIV/0!</v>
      </c>
      <c r="M462" s="172"/>
      <c r="N462" s="35"/>
      <c r="O462" s="35"/>
      <c r="P462" s="35"/>
      <c r="Q462" s="35"/>
      <c r="R462" s="695" t="e">
        <f t="shared" si="1111"/>
        <v>#DIV/0!</v>
      </c>
      <c r="S462" s="35"/>
      <c r="T462" s="35"/>
      <c r="U462" s="35"/>
      <c r="V462" s="622">
        <f t="shared" si="1092"/>
        <v>0</v>
      </c>
      <c r="W462" s="35"/>
      <c r="X462" s="35"/>
      <c r="Y462" s="35"/>
      <c r="Z462" s="35">
        <f t="shared" si="1089"/>
        <v>0</v>
      </c>
      <c r="AA462" s="35">
        <f t="shared" si="1141"/>
        <v>0</v>
      </c>
      <c r="AB462" s="35"/>
      <c r="AC462" s="35"/>
      <c r="AD462" s="35"/>
      <c r="AE462" s="172"/>
      <c r="AF462" s="695" t="e">
        <f t="shared" si="1133"/>
        <v>#DIV/0!</v>
      </c>
      <c r="AG462" s="172"/>
      <c r="AH462" s="695"/>
      <c r="AI462" s="35"/>
      <c r="AJ462" s="35"/>
      <c r="AK462" s="35"/>
      <c r="AL462" s="695" t="e">
        <f t="shared" si="1101"/>
        <v>#DIV/0!</v>
      </c>
      <c r="AM462" s="35"/>
      <c r="AN462" s="35"/>
      <c r="AO462" s="35"/>
      <c r="AP462" s="35"/>
      <c r="AQ462" s="35"/>
      <c r="AR462" s="172"/>
      <c r="AS462" s="695" t="e">
        <f t="shared" si="1134"/>
        <v>#DIV/0!</v>
      </c>
      <c r="AT462" s="172"/>
      <c r="AU462" s="695"/>
      <c r="AV462" s="35"/>
      <c r="AW462" s="695"/>
      <c r="AX462" s="172"/>
      <c r="AY462" s="695" t="e">
        <f t="shared" si="1102"/>
        <v>#DIV/0!</v>
      </c>
      <c r="AZ462" s="35"/>
      <c r="BA462" s="69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E462" s="695"/>
    </row>
    <row r="463" spans="2:83" s="49" customFormat="1" ht="62.25" hidden="1" customHeight="1" x14ac:dyDescent="0.25">
      <c r="B463" s="503" t="s">
        <v>74</v>
      </c>
      <c r="C463" s="124" t="s">
        <v>228</v>
      </c>
      <c r="D463" s="185">
        <f t="shared" ref="D463:D468" si="1148">E463</f>
        <v>0</v>
      </c>
      <c r="E463" s="185"/>
      <c r="F463" s="185"/>
      <c r="G463" s="185"/>
      <c r="H463" s="186"/>
      <c r="I463" s="876"/>
      <c r="J463" s="185">
        <f t="shared" si="1114"/>
        <v>0</v>
      </c>
      <c r="K463" s="185">
        <f t="shared" ref="K463:K468" si="1149">M463</f>
        <v>0</v>
      </c>
      <c r="L463" s="695" t="e">
        <f t="shared" si="1132"/>
        <v>#DIV/0!</v>
      </c>
      <c r="M463" s="185">
        <f>M464+M468</f>
        <v>0</v>
      </c>
      <c r="N463" s="98"/>
      <c r="O463" s="98"/>
      <c r="P463" s="98"/>
      <c r="Q463" s="98"/>
      <c r="R463" s="695" t="e">
        <f t="shared" si="1111"/>
        <v>#DIV/0!</v>
      </c>
      <c r="S463" s="286"/>
      <c r="T463" s="286"/>
      <c r="U463" s="280"/>
      <c r="V463" s="622">
        <f t="shared" si="1092"/>
        <v>0</v>
      </c>
      <c r="W463" s="280"/>
      <c r="X463" s="280"/>
      <c r="Y463" s="280"/>
      <c r="Z463" s="98">
        <f t="shared" si="1089"/>
        <v>0</v>
      </c>
      <c r="AA463" s="98">
        <f t="shared" si="1141"/>
        <v>0</v>
      </c>
      <c r="AB463" s="280"/>
      <c r="AC463" s="280"/>
      <c r="AD463" s="280"/>
      <c r="AE463" s="185">
        <f t="shared" ref="AE463:AE468" si="1150">AG463</f>
        <v>0</v>
      </c>
      <c r="AF463" s="695" t="e">
        <f t="shared" si="1133"/>
        <v>#DIV/0!</v>
      </c>
      <c r="AG463" s="185"/>
      <c r="AH463" s="695"/>
      <c r="AI463" s="98"/>
      <c r="AJ463" s="98"/>
      <c r="AK463" s="98"/>
      <c r="AL463" s="695" t="e">
        <f t="shared" si="1101"/>
        <v>#DIV/0!</v>
      </c>
      <c r="AM463" s="286"/>
      <c r="AN463" s="286"/>
      <c r="AO463" s="280"/>
      <c r="AP463" s="98"/>
      <c r="AQ463" s="98"/>
      <c r="AR463" s="185">
        <f t="shared" ref="AR463:AR468" si="1151">AT463</f>
        <v>0</v>
      </c>
      <c r="AS463" s="695" t="e">
        <f t="shared" si="1134"/>
        <v>#DIV/0!</v>
      </c>
      <c r="AT463" s="185">
        <f>AT464+AT468</f>
        <v>0</v>
      </c>
      <c r="AU463" s="695"/>
      <c r="AV463" s="98"/>
      <c r="AW463" s="695"/>
      <c r="AX463" s="185"/>
      <c r="AY463" s="695" t="e">
        <f t="shared" si="1102"/>
        <v>#DIV/0!</v>
      </c>
      <c r="AZ463" s="286"/>
      <c r="BA463" s="695"/>
      <c r="BB463" s="280"/>
      <c r="BC463" s="286"/>
      <c r="BD463" s="280"/>
      <c r="BE463" s="98"/>
      <c r="BF463" s="98"/>
      <c r="BG463" s="98"/>
      <c r="BH463" s="286"/>
      <c r="BI463" s="280"/>
      <c r="BJ463" s="98"/>
      <c r="BK463" s="98"/>
      <c r="BL463" s="286"/>
      <c r="BM463" s="280"/>
      <c r="BN463" s="98"/>
      <c r="BO463" s="98"/>
      <c r="BP463" s="98"/>
      <c r="BQ463" s="98"/>
      <c r="BR463" s="286"/>
      <c r="BS463" s="280"/>
      <c r="BT463" s="98"/>
      <c r="BU463" s="98"/>
      <c r="BV463" s="98"/>
      <c r="BW463" s="98"/>
      <c r="BX463" s="98"/>
      <c r="BY463" s="286"/>
      <c r="BZ463" s="280"/>
      <c r="CE463" s="695"/>
    </row>
    <row r="464" spans="2:83" s="45" customFormat="1" ht="62.25" hidden="1" customHeight="1" x14ac:dyDescent="0.25">
      <c r="B464" s="200"/>
      <c r="C464" s="97" t="s">
        <v>31</v>
      </c>
      <c r="D464" s="166">
        <f t="shared" si="1148"/>
        <v>0</v>
      </c>
      <c r="E464" s="166"/>
      <c r="F464" s="166"/>
      <c r="G464" s="166"/>
      <c r="H464" s="236"/>
      <c r="I464" s="236"/>
      <c r="J464" s="185">
        <f t="shared" si="1114"/>
        <v>0</v>
      </c>
      <c r="K464" s="166">
        <f t="shared" si="1149"/>
        <v>0</v>
      </c>
      <c r="L464" s="695" t="e">
        <f t="shared" si="1132"/>
        <v>#DIV/0!</v>
      </c>
      <c r="M464" s="166">
        <f>SUM(M465:M467)</f>
        <v>0</v>
      </c>
      <c r="N464" s="683"/>
      <c r="O464" s="622"/>
      <c r="P464" s="683"/>
      <c r="Q464" s="622"/>
      <c r="R464" s="695" t="e">
        <f t="shared" si="1111"/>
        <v>#DIV/0!</v>
      </c>
      <c r="S464" s="31"/>
      <c r="T464" s="31"/>
      <c r="U464" s="31"/>
      <c r="V464" s="622">
        <f t="shared" si="1092"/>
        <v>0</v>
      </c>
      <c r="W464" s="31"/>
      <c r="X464" s="31"/>
      <c r="Y464" s="31"/>
      <c r="Z464" s="622">
        <f t="shared" si="1089"/>
        <v>0</v>
      </c>
      <c r="AA464" s="622">
        <f t="shared" si="1141"/>
        <v>0</v>
      </c>
      <c r="AB464" s="31"/>
      <c r="AC464" s="31"/>
      <c r="AD464" s="31"/>
      <c r="AE464" s="166">
        <f t="shared" si="1150"/>
        <v>0</v>
      </c>
      <c r="AF464" s="695" t="e">
        <f t="shared" si="1133"/>
        <v>#DIV/0!</v>
      </c>
      <c r="AG464" s="166"/>
      <c r="AH464" s="695"/>
      <c r="AI464" s="622"/>
      <c r="AJ464" s="683"/>
      <c r="AK464" s="823"/>
      <c r="AL464" s="695" t="e">
        <f t="shared" si="1101"/>
        <v>#DIV/0!</v>
      </c>
      <c r="AM464" s="31"/>
      <c r="AN464" s="31"/>
      <c r="AO464" s="31"/>
      <c r="AP464" s="622"/>
      <c r="AQ464" s="683"/>
      <c r="AR464" s="166">
        <f t="shared" si="1151"/>
        <v>0</v>
      </c>
      <c r="AS464" s="695" t="e">
        <f t="shared" si="1134"/>
        <v>#DIV/0!</v>
      </c>
      <c r="AT464" s="166">
        <f>SUM(AT465:AT467)</f>
        <v>0</v>
      </c>
      <c r="AU464" s="695"/>
      <c r="AV464" s="622"/>
      <c r="AW464" s="695"/>
      <c r="AX464" s="166"/>
      <c r="AY464" s="695" t="e">
        <f t="shared" si="1102"/>
        <v>#DIV/0!</v>
      </c>
      <c r="AZ464" s="31"/>
      <c r="BA464" s="695"/>
      <c r="BB464" s="31"/>
      <c r="BC464" s="31"/>
      <c r="BD464" s="31"/>
      <c r="BE464" s="622"/>
      <c r="BF464" s="622"/>
      <c r="BG464" s="622"/>
      <c r="BH464" s="31"/>
      <c r="BI464" s="31"/>
      <c r="BJ464" s="622"/>
      <c r="BK464" s="622"/>
      <c r="BL464" s="31"/>
      <c r="BM464" s="31"/>
      <c r="BN464" s="622"/>
      <c r="BO464" s="622"/>
      <c r="BP464" s="622"/>
      <c r="BQ464" s="622"/>
      <c r="BR464" s="31"/>
      <c r="BS464" s="31"/>
      <c r="BT464" s="622"/>
      <c r="BU464" s="622"/>
      <c r="BV464" s="504"/>
      <c r="BW464" s="519"/>
      <c r="BX464" s="504"/>
      <c r="BY464" s="31"/>
      <c r="BZ464" s="31"/>
      <c r="CE464" s="695"/>
    </row>
    <row r="465" spans="2:83" s="37" customFormat="1" ht="62.25" hidden="1" customHeight="1" x14ac:dyDescent="0.25">
      <c r="B465" s="204"/>
      <c r="C465" s="110" t="s">
        <v>39</v>
      </c>
      <c r="D465" s="171">
        <f t="shared" si="1148"/>
        <v>0</v>
      </c>
      <c r="E465" s="171"/>
      <c r="F465" s="171"/>
      <c r="G465" s="171"/>
      <c r="H465" s="172"/>
      <c r="I465" s="172"/>
      <c r="J465" s="185">
        <f t="shared" si="1114"/>
        <v>0</v>
      </c>
      <c r="K465" s="171">
        <f t="shared" si="1149"/>
        <v>0</v>
      </c>
      <c r="L465" s="695" t="e">
        <f t="shared" si="1132"/>
        <v>#DIV/0!</v>
      </c>
      <c r="M465" s="171">
        <v>0</v>
      </c>
      <c r="N465" s="116"/>
      <c r="O465" s="116"/>
      <c r="P465" s="116"/>
      <c r="Q465" s="116"/>
      <c r="R465" s="695" t="e">
        <f t="shared" si="1111"/>
        <v>#DIV/0!</v>
      </c>
      <c r="S465" s="35"/>
      <c r="T465" s="35"/>
      <c r="U465" s="35"/>
      <c r="V465" s="622">
        <f t="shared" si="1092"/>
        <v>0</v>
      </c>
      <c r="W465" s="35"/>
      <c r="X465" s="35"/>
      <c r="Y465" s="35"/>
      <c r="Z465" s="116">
        <f t="shared" si="1089"/>
        <v>0</v>
      </c>
      <c r="AA465" s="116">
        <f t="shared" si="1141"/>
        <v>0</v>
      </c>
      <c r="AB465" s="35"/>
      <c r="AC465" s="35"/>
      <c r="AD465" s="35"/>
      <c r="AE465" s="171">
        <f t="shared" si="1150"/>
        <v>0</v>
      </c>
      <c r="AF465" s="695" t="e">
        <f t="shared" si="1133"/>
        <v>#DIV/0!</v>
      </c>
      <c r="AG465" s="171"/>
      <c r="AH465" s="695"/>
      <c r="AI465" s="116"/>
      <c r="AJ465" s="116"/>
      <c r="AK465" s="116"/>
      <c r="AL465" s="695" t="e">
        <f t="shared" si="1101"/>
        <v>#DIV/0!</v>
      </c>
      <c r="AM465" s="35"/>
      <c r="AN465" s="35"/>
      <c r="AO465" s="35"/>
      <c r="AP465" s="116"/>
      <c r="AQ465" s="116"/>
      <c r="AR465" s="171">
        <f t="shared" si="1151"/>
        <v>0</v>
      </c>
      <c r="AS465" s="695" t="e">
        <f t="shared" si="1134"/>
        <v>#DIV/0!</v>
      </c>
      <c r="AT465" s="171">
        <v>0</v>
      </c>
      <c r="AU465" s="695"/>
      <c r="AV465" s="116"/>
      <c r="AW465" s="695"/>
      <c r="AX465" s="171"/>
      <c r="AY465" s="695" t="e">
        <f t="shared" si="1102"/>
        <v>#DIV/0!</v>
      </c>
      <c r="AZ465" s="35"/>
      <c r="BA465" s="695"/>
      <c r="BB465" s="35"/>
      <c r="BC465" s="35"/>
      <c r="BD465" s="35"/>
      <c r="BE465" s="116"/>
      <c r="BF465" s="116"/>
      <c r="BG465" s="116"/>
      <c r="BH465" s="35"/>
      <c r="BI465" s="35"/>
      <c r="BJ465" s="116"/>
      <c r="BK465" s="116"/>
      <c r="BL465" s="35"/>
      <c r="BM465" s="35"/>
      <c r="BN465" s="116"/>
      <c r="BO465" s="116"/>
      <c r="BP465" s="116"/>
      <c r="BQ465" s="116"/>
      <c r="BR465" s="35"/>
      <c r="BS465" s="35"/>
      <c r="BT465" s="116"/>
      <c r="BU465" s="116"/>
      <c r="BV465" s="116"/>
      <c r="BW465" s="116"/>
      <c r="BX465" s="116"/>
      <c r="BY465" s="35"/>
      <c r="BZ465" s="35"/>
      <c r="CE465" s="695"/>
    </row>
    <row r="466" spans="2:83" s="37" customFormat="1" ht="62.25" hidden="1" customHeight="1" x14ac:dyDescent="0.25">
      <c r="B466" s="204"/>
      <c r="C466" s="110" t="s">
        <v>40</v>
      </c>
      <c r="D466" s="171">
        <f t="shared" si="1148"/>
        <v>0</v>
      </c>
      <c r="E466" s="171"/>
      <c r="F466" s="171"/>
      <c r="G466" s="171"/>
      <c r="H466" s="172"/>
      <c r="I466" s="172"/>
      <c r="J466" s="185">
        <f t="shared" si="1114"/>
        <v>0</v>
      </c>
      <c r="K466" s="171">
        <f t="shared" si="1149"/>
        <v>0</v>
      </c>
      <c r="L466" s="695" t="e">
        <f t="shared" si="1132"/>
        <v>#DIV/0!</v>
      </c>
      <c r="M466" s="171">
        <v>0</v>
      </c>
      <c r="N466" s="116"/>
      <c r="O466" s="116"/>
      <c r="P466" s="116"/>
      <c r="Q466" s="116"/>
      <c r="R466" s="695" t="e">
        <f t="shared" si="1111"/>
        <v>#DIV/0!</v>
      </c>
      <c r="S466" s="35"/>
      <c r="T466" s="35"/>
      <c r="U466" s="35"/>
      <c r="V466" s="622">
        <f t="shared" si="1092"/>
        <v>0</v>
      </c>
      <c r="W466" s="35"/>
      <c r="X466" s="35"/>
      <c r="Y466" s="35"/>
      <c r="Z466" s="116">
        <f t="shared" si="1089"/>
        <v>0</v>
      </c>
      <c r="AA466" s="116">
        <f t="shared" si="1141"/>
        <v>0</v>
      </c>
      <c r="AB466" s="35"/>
      <c r="AC466" s="35"/>
      <c r="AD466" s="35"/>
      <c r="AE466" s="171">
        <f t="shared" si="1150"/>
        <v>0</v>
      </c>
      <c r="AF466" s="695" t="e">
        <f t="shared" si="1133"/>
        <v>#DIV/0!</v>
      </c>
      <c r="AG466" s="171"/>
      <c r="AH466" s="695"/>
      <c r="AI466" s="116"/>
      <c r="AJ466" s="116"/>
      <c r="AK466" s="116"/>
      <c r="AL466" s="695" t="e">
        <f t="shared" si="1101"/>
        <v>#DIV/0!</v>
      </c>
      <c r="AM466" s="35"/>
      <c r="AN466" s="35"/>
      <c r="AO466" s="35"/>
      <c r="AP466" s="116"/>
      <c r="AQ466" s="116"/>
      <c r="AR466" s="171">
        <f t="shared" si="1151"/>
        <v>0</v>
      </c>
      <c r="AS466" s="695" t="e">
        <f t="shared" si="1134"/>
        <v>#DIV/0!</v>
      </c>
      <c r="AT466" s="171">
        <v>0</v>
      </c>
      <c r="AU466" s="695"/>
      <c r="AV466" s="116"/>
      <c r="AW466" s="695"/>
      <c r="AX466" s="171"/>
      <c r="AY466" s="695" t="e">
        <f t="shared" si="1102"/>
        <v>#DIV/0!</v>
      </c>
      <c r="AZ466" s="35"/>
      <c r="BA466" s="695"/>
      <c r="BB466" s="35"/>
      <c r="BC466" s="35"/>
      <c r="BD466" s="35"/>
      <c r="BE466" s="116"/>
      <c r="BF466" s="116"/>
      <c r="BG466" s="116"/>
      <c r="BH466" s="35"/>
      <c r="BI466" s="35"/>
      <c r="BJ466" s="116"/>
      <c r="BK466" s="116"/>
      <c r="BL466" s="35"/>
      <c r="BM466" s="35"/>
      <c r="BN466" s="116"/>
      <c r="BO466" s="116"/>
      <c r="BP466" s="116"/>
      <c r="BQ466" s="116"/>
      <c r="BR466" s="35"/>
      <c r="BS466" s="35"/>
      <c r="BT466" s="116"/>
      <c r="BU466" s="116"/>
      <c r="BV466" s="116"/>
      <c r="BW466" s="116"/>
      <c r="BX466" s="116"/>
      <c r="BY466" s="35"/>
      <c r="BZ466" s="35"/>
      <c r="CE466" s="695"/>
    </row>
    <row r="467" spans="2:83" s="37" customFormat="1" ht="62.25" hidden="1" customHeight="1" x14ac:dyDescent="0.25">
      <c r="B467" s="204"/>
      <c r="C467" s="110" t="s">
        <v>43</v>
      </c>
      <c r="D467" s="171">
        <f t="shared" si="1148"/>
        <v>0</v>
      </c>
      <c r="E467" s="171"/>
      <c r="F467" s="171"/>
      <c r="G467" s="171"/>
      <c r="H467" s="172"/>
      <c r="I467" s="172"/>
      <c r="J467" s="185">
        <f t="shared" si="1114"/>
        <v>0</v>
      </c>
      <c r="K467" s="171">
        <f t="shared" si="1149"/>
        <v>0</v>
      </c>
      <c r="L467" s="695" t="e">
        <f t="shared" si="1132"/>
        <v>#DIV/0!</v>
      </c>
      <c r="M467" s="171">
        <v>0</v>
      </c>
      <c r="N467" s="116"/>
      <c r="O467" s="116"/>
      <c r="P467" s="116"/>
      <c r="Q467" s="116"/>
      <c r="R467" s="695" t="e">
        <f t="shared" si="1111"/>
        <v>#DIV/0!</v>
      </c>
      <c r="S467" s="35"/>
      <c r="T467" s="35"/>
      <c r="U467" s="35"/>
      <c r="V467" s="622">
        <f t="shared" si="1092"/>
        <v>0</v>
      </c>
      <c r="W467" s="35"/>
      <c r="X467" s="35"/>
      <c r="Y467" s="35"/>
      <c r="Z467" s="116">
        <f t="shared" si="1089"/>
        <v>0</v>
      </c>
      <c r="AA467" s="116">
        <f t="shared" si="1141"/>
        <v>0</v>
      </c>
      <c r="AB467" s="35"/>
      <c r="AC467" s="35"/>
      <c r="AD467" s="35"/>
      <c r="AE467" s="171">
        <f t="shared" si="1150"/>
        <v>0</v>
      </c>
      <c r="AF467" s="695" t="e">
        <f t="shared" si="1133"/>
        <v>#DIV/0!</v>
      </c>
      <c r="AG467" s="171"/>
      <c r="AH467" s="695"/>
      <c r="AI467" s="116"/>
      <c r="AJ467" s="116"/>
      <c r="AK467" s="116"/>
      <c r="AL467" s="695" t="e">
        <f t="shared" si="1101"/>
        <v>#DIV/0!</v>
      </c>
      <c r="AM467" s="35"/>
      <c r="AN467" s="35"/>
      <c r="AO467" s="35"/>
      <c r="AP467" s="116"/>
      <c r="AQ467" s="116"/>
      <c r="AR467" s="171">
        <f t="shared" si="1151"/>
        <v>0</v>
      </c>
      <c r="AS467" s="695" t="e">
        <f t="shared" si="1134"/>
        <v>#DIV/0!</v>
      </c>
      <c r="AT467" s="171">
        <v>0</v>
      </c>
      <c r="AU467" s="695"/>
      <c r="AV467" s="116"/>
      <c r="AW467" s="695"/>
      <c r="AX467" s="171"/>
      <c r="AY467" s="695" t="e">
        <f t="shared" si="1102"/>
        <v>#DIV/0!</v>
      </c>
      <c r="AZ467" s="35"/>
      <c r="BA467" s="695"/>
      <c r="BB467" s="35"/>
      <c r="BC467" s="35"/>
      <c r="BD467" s="35"/>
      <c r="BE467" s="116"/>
      <c r="BF467" s="116"/>
      <c r="BG467" s="116"/>
      <c r="BH467" s="35"/>
      <c r="BI467" s="35"/>
      <c r="BJ467" s="116"/>
      <c r="BK467" s="116"/>
      <c r="BL467" s="35"/>
      <c r="BM467" s="35"/>
      <c r="BN467" s="116"/>
      <c r="BO467" s="116"/>
      <c r="BP467" s="116"/>
      <c r="BQ467" s="116"/>
      <c r="BR467" s="35"/>
      <c r="BS467" s="35"/>
      <c r="BT467" s="116"/>
      <c r="BU467" s="116"/>
      <c r="BV467" s="116"/>
      <c r="BW467" s="116"/>
      <c r="BX467" s="116"/>
      <c r="BY467" s="35"/>
      <c r="BZ467" s="35"/>
      <c r="CE467" s="695"/>
    </row>
    <row r="468" spans="2:83" s="23" customFormat="1" ht="62.25" hidden="1" customHeight="1" x14ac:dyDescent="0.25">
      <c r="B468" s="201"/>
      <c r="C468" s="101" t="s">
        <v>32</v>
      </c>
      <c r="D468" s="167">
        <f t="shared" si="1148"/>
        <v>0</v>
      </c>
      <c r="E468" s="167"/>
      <c r="F468" s="167"/>
      <c r="G468" s="167"/>
      <c r="H468" s="187"/>
      <c r="I468" s="187"/>
      <c r="J468" s="185">
        <f t="shared" si="1114"/>
        <v>0</v>
      </c>
      <c r="K468" s="834">
        <f t="shared" si="1149"/>
        <v>0</v>
      </c>
      <c r="L468" s="695" t="e">
        <f t="shared" si="1132"/>
        <v>#DIV/0!</v>
      </c>
      <c r="M468" s="167">
        <v>0</v>
      </c>
      <c r="N468" s="114"/>
      <c r="O468" s="102"/>
      <c r="P468" s="114"/>
      <c r="Q468" s="102"/>
      <c r="R468" s="695" t="e">
        <f t="shared" si="1111"/>
        <v>#DIV/0!</v>
      </c>
      <c r="S468" s="22"/>
      <c r="T468" s="41"/>
      <c r="U468" s="22"/>
      <c r="V468" s="622">
        <f t="shared" si="1092"/>
        <v>0</v>
      </c>
      <c r="W468" s="22"/>
      <c r="X468" s="22"/>
      <c r="Y468" s="22"/>
      <c r="Z468" s="102">
        <f t="shared" si="1089"/>
        <v>0</v>
      </c>
      <c r="AA468" s="102">
        <f t="shared" si="1141"/>
        <v>0</v>
      </c>
      <c r="AB468" s="22"/>
      <c r="AC468" s="22"/>
      <c r="AD468" s="41"/>
      <c r="AE468" s="167">
        <f t="shared" si="1150"/>
        <v>0</v>
      </c>
      <c r="AF468" s="695" t="e">
        <f t="shared" si="1133"/>
        <v>#DIV/0!</v>
      </c>
      <c r="AG468" s="167"/>
      <c r="AH468" s="695"/>
      <c r="AI468" s="102"/>
      <c r="AJ468" s="114"/>
      <c r="AK468" s="102"/>
      <c r="AL468" s="695" t="e">
        <f t="shared" si="1101"/>
        <v>#DIV/0!</v>
      </c>
      <c r="AM468" s="22"/>
      <c r="AN468" s="41"/>
      <c r="AO468" s="22"/>
      <c r="AP468" s="102"/>
      <c r="AQ468" s="114"/>
      <c r="AR468" s="167">
        <f t="shared" si="1151"/>
        <v>0</v>
      </c>
      <c r="AS468" s="695" t="e">
        <f t="shared" si="1134"/>
        <v>#DIV/0!</v>
      </c>
      <c r="AT468" s="167">
        <v>0</v>
      </c>
      <c r="AU468" s="695"/>
      <c r="AV468" s="102"/>
      <c r="AW468" s="695"/>
      <c r="AX468" s="167"/>
      <c r="AY468" s="695" t="e">
        <f t="shared" si="1102"/>
        <v>#DIV/0!</v>
      </c>
      <c r="AZ468" s="22"/>
      <c r="BA468" s="695"/>
      <c r="BB468" s="22"/>
      <c r="BC468" s="22"/>
      <c r="BD468" s="22"/>
      <c r="BE468" s="102"/>
      <c r="BF468" s="102"/>
      <c r="BG468" s="102"/>
      <c r="BH468" s="22"/>
      <c r="BI468" s="22"/>
      <c r="BJ468" s="102"/>
      <c r="BK468" s="102"/>
      <c r="BL468" s="22"/>
      <c r="BM468" s="22"/>
      <c r="BN468" s="102"/>
      <c r="BO468" s="102"/>
      <c r="BP468" s="102"/>
      <c r="BQ468" s="102"/>
      <c r="BR468" s="22"/>
      <c r="BS468" s="22"/>
      <c r="BT468" s="102"/>
      <c r="BU468" s="102"/>
      <c r="BV468" s="102"/>
      <c r="BW468" s="102"/>
      <c r="BX468" s="102"/>
      <c r="BY468" s="22"/>
      <c r="BZ468" s="22"/>
      <c r="CE468" s="695"/>
    </row>
    <row r="469" spans="2:83" s="37" customFormat="1" ht="62.25" hidden="1" customHeight="1" x14ac:dyDescent="0.25">
      <c r="B469" s="204"/>
      <c r="C469" s="110"/>
      <c r="D469" s="172"/>
      <c r="E469" s="172"/>
      <c r="F469" s="172"/>
      <c r="G469" s="172"/>
      <c r="H469" s="172"/>
      <c r="I469" s="172"/>
      <c r="J469" s="185">
        <f t="shared" si="1114"/>
        <v>0</v>
      </c>
      <c r="K469" s="172"/>
      <c r="L469" s="695" t="e">
        <f t="shared" si="1132"/>
        <v>#DIV/0!</v>
      </c>
      <c r="M469" s="172"/>
      <c r="N469" s="35"/>
      <c r="O469" s="35"/>
      <c r="P469" s="35"/>
      <c r="Q469" s="35"/>
      <c r="R469" s="695" t="e">
        <f t="shared" si="1111"/>
        <v>#DIV/0!</v>
      </c>
      <c r="S469" s="35"/>
      <c r="T469" s="35"/>
      <c r="U469" s="35"/>
      <c r="V469" s="622">
        <f t="shared" si="1092"/>
        <v>0</v>
      </c>
      <c r="W469" s="35"/>
      <c r="X469" s="35"/>
      <c r="Y469" s="35"/>
      <c r="Z469" s="35">
        <f t="shared" si="1089"/>
        <v>0</v>
      </c>
      <c r="AA469" s="35">
        <f t="shared" si="1141"/>
        <v>0</v>
      </c>
      <c r="AB469" s="35"/>
      <c r="AC469" s="35"/>
      <c r="AD469" s="35"/>
      <c r="AE469" s="172"/>
      <c r="AF469" s="695" t="e">
        <f t="shared" si="1133"/>
        <v>#DIV/0!</v>
      </c>
      <c r="AG469" s="172"/>
      <c r="AH469" s="695"/>
      <c r="AI469" s="35"/>
      <c r="AJ469" s="35"/>
      <c r="AK469" s="35"/>
      <c r="AL469" s="695" t="e">
        <f t="shared" si="1101"/>
        <v>#DIV/0!</v>
      </c>
      <c r="AM469" s="35"/>
      <c r="AN469" s="35"/>
      <c r="AO469" s="35"/>
      <c r="AP469" s="35"/>
      <c r="AQ469" s="35"/>
      <c r="AR469" s="172"/>
      <c r="AS469" s="695" t="e">
        <f t="shared" si="1134"/>
        <v>#DIV/0!</v>
      </c>
      <c r="AT469" s="172"/>
      <c r="AU469" s="695"/>
      <c r="AV469" s="35"/>
      <c r="AW469" s="695"/>
      <c r="AX469" s="172"/>
      <c r="AY469" s="695" t="e">
        <f t="shared" si="1102"/>
        <v>#DIV/0!</v>
      </c>
      <c r="AZ469" s="35"/>
      <c r="BA469" s="69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E469" s="695"/>
    </row>
    <row r="470" spans="2:83" s="37" customFormat="1" ht="62.25" hidden="1" customHeight="1" x14ac:dyDescent="0.25">
      <c r="B470" s="204"/>
      <c r="C470" s="110"/>
      <c r="D470" s="172"/>
      <c r="E470" s="172"/>
      <c r="F470" s="172"/>
      <c r="G470" s="172"/>
      <c r="H470" s="172"/>
      <c r="I470" s="172"/>
      <c r="J470" s="185">
        <f t="shared" si="1114"/>
        <v>0</v>
      </c>
      <c r="K470" s="172"/>
      <c r="L470" s="695" t="e">
        <f t="shared" si="1132"/>
        <v>#DIV/0!</v>
      </c>
      <c r="M470" s="172"/>
      <c r="N470" s="35"/>
      <c r="O470" s="35"/>
      <c r="P470" s="35"/>
      <c r="Q470" s="35"/>
      <c r="R470" s="695" t="e">
        <f t="shared" si="1111"/>
        <v>#DIV/0!</v>
      </c>
      <c r="S470" s="35"/>
      <c r="T470" s="35"/>
      <c r="U470" s="35"/>
      <c r="V470" s="622">
        <f t="shared" si="1092"/>
        <v>0</v>
      </c>
      <c r="W470" s="35"/>
      <c r="X470" s="35"/>
      <c r="Y470" s="35"/>
      <c r="Z470" s="35">
        <f t="shared" si="1089"/>
        <v>0</v>
      </c>
      <c r="AA470" s="35">
        <f t="shared" si="1141"/>
        <v>0</v>
      </c>
      <c r="AB470" s="35"/>
      <c r="AC470" s="35"/>
      <c r="AD470" s="35"/>
      <c r="AE470" s="172"/>
      <c r="AF470" s="695" t="e">
        <f t="shared" si="1133"/>
        <v>#DIV/0!</v>
      </c>
      <c r="AG470" s="172"/>
      <c r="AH470" s="695"/>
      <c r="AI470" s="35"/>
      <c r="AJ470" s="35"/>
      <c r="AK470" s="35"/>
      <c r="AL470" s="695" t="e">
        <f t="shared" ref="AL470:AL547" si="1152">AK470/G470</f>
        <v>#DIV/0!</v>
      </c>
      <c r="AM470" s="35"/>
      <c r="AN470" s="35"/>
      <c r="AO470" s="35"/>
      <c r="AP470" s="35"/>
      <c r="AQ470" s="35"/>
      <c r="AR470" s="172"/>
      <c r="AS470" s="695" t="e">
        <f t="shared" si="1134"/>
        <v>#DIV/0!</v>
      </c>
      <c r="AT470" s="172"/>
      <c r="AU470" s="695"/>
      <c r="AV470" s="35"/>
      <c r="AW470" s="695"/>
      <c r="AX470" s="172"/>
      <c r="AY470" s="695" t="e">
        <f t="shared" si="1102"/>
        <v>#DIV/0!</v>
      </c>
      <c r="AZ470" s="35"/>
      <c r="BA470" s="69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E470" s="695"/>
    </row>
    <row r="471" spans="2:83" s="42" customFormat="1" ht="62.25" hidden="1" customHeight="1" x14ac:dyDescent="0.25">
      <c r="B471" s="503" t="s">
        <v>81</v>
      </c>
      <c r="C471" s="97" t="s">
        <v>230</v>
      </c>
      <c r="D471" s="834">
        <f>E471</f>
        <v>0</v>
      </c>
      <c r="E471" s="834"/>
      <c r="F471" s="834"/>
      <c r="G471" s="915"/>
      <c r="H471" s="258"/>
      <c r="I471" s="258"/>
      <c r="J471" s="185">
        <f t="shared" si="1114"/>
        <v>0</v>
      </c>
      <c r="K471" s="834">
        <f>M471</f>
        <v>0</v>
      </c>
      <c r="L471" s="695" t="e">
        <f t="shared" si="1132"/>
        <v>#DIV/0!</v>
      </c>
      <c r="M471" s="952">
        <f>M472</f>
        <v>0</v>
      </c>
      <c r="N471" s="114"/>
      <c r="O471" s="114"/>
      <c r="P471" s="114"/>
      <c r="Q471" s="114"/>
      <c r="R471" s="695" t="e">
        <f t="shared" si="1111"/>
        <v>#DIV/0!</v>
      </c>
      <c r="S471" s="41"/>
      <c r="T471" s="41"/>
      <c r="U471" s="41"/>
      <c r="V471" s="622">
        <f t="shared" si="1092"/>
        <v>0</v>
      </c>
      <c r="W471" s="41"/>
      <c r="X471" s="41"/>
      <c r="Y471" s="41"/>
      <c r="Z471" s="114">
        <f t="shared" si="1089"/>
        <v>0</v>
      </c>
      <c r="AA471" s="114">
        <f t="shared" si="1141"/>
        <v>0</v>
      </c>
      <c r="AB471" s="41"/>
      <c r="AC471" s="41"/>
      <c r="AD471" s="41"/>
      <c r="AE471" s="952">
        <f>AG471</f>
        <v>0</v>
      </c>
      <c r="AF471" s="695" t="e">
        <f t="shared" si="1133"/>
        <v>#DIV/0!</v>
      </c>
      <c r="AG471" s="952"/>
      <c r="AH471" s="695"/>
      <c r="AI471" s="114"/>
      <c r="AJ471" s="114"/>
      <c r="AK471" s="114"/>
      <c r="AL471" s="695" t="e">
        <f t="shared" si="1152"/>
        <v>#DIV/0!</v>
      </c>
      <c r="AM471" s="41"/>
      <c r="AN471" s="41"/>
      <c r="AO471" s="41"/>
      <c r="AP471" s="114"/>
      <c r="AQ471" s="114"/>
      <c r="AR471" s="834">
        <f>AT471</f>
        <v>0</v>
      </c>
      <c r="AS471" s="695" t="e">
        <f t="shared" si="1134"/>
        <v>#DIV/0!</v>
      </c>
      <c r="AT471" s="952">
        <f>AT472</f>
        <v>0</v>
      </c>
      <c r="AU471" s="695"/>
      <c r="AV471" s="114"/>
      <c r="AW471" s="695"/>
      <c r="AX471" s="952"/>
      <c r="AY471" s="695" t="e">
        <f t="shared" ref="AY471:AY525" si="1153">AX471/G471</f>
        <v>#DIV/0!</v>
      </c>
      <c r="AZ471" s="41"/>
      <c r="BA471" s="695"/>
      <c r="BB471" s="41"/>
      <c r="BC471" s="41"/>
      <c r="BD471" s="41"/>
      <c r="BE471" s="114"/>
      <c r="BF471" s="114"/>
      <c r="BG471" s="114"/>
      <c r="BH471" s="41"/>
      <c r="BI471" s="41"/>
      <c r="BJ471" s="114"/>
      <c r="BK471" s="114"/>
      <c r="BL471" s="41"/>
      <c r="BM471" s="41"/>
      <c r="BN471" s="114"/>
      <c r="BO471" s="114"/>
      <c r="BP471" s="114"/>
      <c r="BQ471" s="114"/>
      <c r="BR471" s="41"/>
      <c r="BS471" s="41"/>
      <c r="BT471" s="114"/>
      <c r="BU471" s="114"/>
      <c r="BV471" s="114"/>
      <c r="BW471" s="114"/>
      <c r="BX471" s="114"/>
      <c r="BY471" s="41"/>
      <c r="BZ471" s="41"/>
      <c r="CE471" s="695"/>
    </row>
    <row r="472" spans="2:83" s="37" customFormat="1" ht="62.25" hidden="1" customHeight="1" x14ac:dyDescent="0.25">
      <c r="B472" s="204"/>
      <c r="C472" s="110" t="s">
        <v>40</v>
      </c>
      <c r="D472" s="171">
        <f>E472</f>
        <v>0</v>
      </c>
      <c r="E472" s="171"/>
      <c r="F472" s="171"/>
      <c r="G472" s="171"/>
      <c r="H472" s="172"/>
      <c r="I472" s="172"/>
      <c r="J472" s="185">
        <f t="shared" si="1114"/>
        <v>0</v>
      </c>
      <c r="K472" s="171">
        <f>M472</f>
        <v>0</v>
      </c>
      <c r="L472" s="695" t="e">
        <f t="shared" si="1132"/>
        <v>#DIV/0!</v>
      </c>
      <c r="M472" s="171">
        <v>0</v>
      </c>
      <c r="N472" s="116"/>
      <c r="O472" s="116"/>
      <c r="P472" s="116"/>
      <c r="Q472" s="116"/>
      <c r="R472" s="695" t="e">
        <f t="shared" si="1111"/>
        <v>#DIV/0!</v>
      </c>
      <c r="S472" s="35"/>
      <c r="T472" s="35"/>
      <c r="U472" s="35"/>
      <c r="V472" s="622">
        <f t="shared" si="1092"/>
        <v>0</v>
      </c>
      <c r="W472" s="35"/>
      <c r="X472" s="35"/>
      <c r="Y472" s="35"/>
      <c r="Z472" s="116">
        <f t="shared" si="1089"/>
        <v>0</v>
      </c>
      <c r="AA472" s="116">
        <f t="shared" si="1141"/>
        <v>0</v>
      </c>
      <c r="AB472" s="35"/>
      <c r="AC472" s="35"/>
      <c r="AD472" s="35"/>
      <c r="AE472" s="171">
        <f>AG472</f>
        <v>0</v>
      </c>
      <c r="AF472" s="695" t="e">
        <f t="shared" si="1133"/>
        <v>#DIV/0!</v>
      </c>
      <c r="AG472" s="171"/>
      <c r="AH472" s="695"/>
      <c r="AI472" s="116"/>
      <c r="AJ472" s="116"/>
      <c r="AK472" s="116"/>
      <c r="AL472" s="695" t="e">
        <f t="shared" si="1152"/>
        <v>#DIV/0!</v>
      </c>
      <c r="AM472" s="35"/>
      <c r="AN472" s="35"/>
      <c r="AO472" s="35"/>
      <c r="AP472" s="116"/>
      <c r="AQ472" s="116"/>
      <c r="AR472" s="171">
        <f>AT472</f>
        <v>0</v>
      </c>
      <c r="AS472" s="695" t="e">
        <f t="shared" si="1134"/>
        <v>#DIV/0!</v>
      </c>
      <c r="AT472" s="171">
        <v>0</v>
      </c>
      <c r="AU472" s="695"/>
      <c r="AV472" s="116"/>
      <c r="AW472" s="695"/>
      <c r="AX472" s="171"/>
      <c r="AY472" s="695" t="e">
        <f t="shared" si="1153"/>
        <v>#DIV/0!</v>
      </c>
      <c r="AZ472" s="35"/>
      <c r="BA472" s="695"/>
      <c r="BB472" s="35"/>
      <c r="BC472" s="35"/>
      <c r="BD472" s="35"/>
      <c r="BE472" s="116"/>
      <c r="BF472" s="116"/>
      <c r="BG472" s="116"/>
      <c r="BH472" s="35"/>
      <c r="BI472" s="35"/>
      <c r="BJ472" s="116"/>
      <c r="BK472" s="116"/>
      <c r="BL472" s="35"/>
      <c r="BM472" s="35"/>
      <c r="BN472" s="116"/>
      <c r="BO472" s="116"/>
      <c r="BP472" s="116"/>
      <c r="BQ472" s="116"/>
      <c r="BR472" s="35"/>
      <c r="BS472" s="35"/>
      <c r="BT472" s="116"/>
      <c r="BU472" s="116"/>
      <c r="BV472" s="116"/>
      <c r="BW472" s="116"/>
      <c r="BX472" s="116"/>
      <c r="BY472" s="35"/>
      <c r="BZ472" s="35"/>
      <c r="CE472" s="695"/>
    </row>
    <row r="473" spans="2:83" s="48" customFormat="1" ht="62.25" hidden="1" customHeight="1" x14ac:dyDescent="0.25">
      <c r="B473" s="503"/>
      <c r="C473" s="122"/>
      <c r="D473" s="875"/>
      <c r="E473" s="875"/>
      <c r="F473" s="875"/>
      <c r="G473" s="875"/>
      <c r="H473" s="875"/>
      <c r="I473" s="875"/>
      <c r="J473" s="185">
        <f t="shared" si="1114"/>
        <v>0</v>
      </c>
      <c r="K473" s="258"/>
      <c r="L473" s="695" t="e">
        <f t="shared" si="1132"/>
        <v>#DIV/0!</v>
      </c>
      <c r="M473" s="875"/>
      <c r="N473" s="41"/>
      <c r="O473" s="300"/>
      <c r="P473" s="41"/>
      <c r="Q473" s="300"/>
      <c r="R473" s="695" t="e">
        <f t="shared" si="1111"/>
        <v>#DIV/0!</v>
      </c>
      <c r="S473" s="300"/>
      <c r="T473" s="41"/>
      <c r="U473" s="300"/>
      <c r="V473" s="622">
        <f t="shared" si="1092"/>
        <v>0</v>
      </c>
      <c r="W473" s="300"/>
      <c r="X473" s="300"/>
      <c r="Y473" s="300"/>
      <c r="Z473" s="300">
        <f t="shared" si="1089"/>
        <v>0</v>
      </c>
      <c r="AA473" s="300">
        <f t="shared" si="1141"/>
        <v>0</v>
      </c>
      <c r="AB473" s="300"/>
      <c r="AC473" s="300"/>
      <c r="AD473" s="41"/>
      <c r="AE473" s="875"/>
      <c r="AF473" s="695" t="e">
        <f t="shared" si="1133"/>
        <v>#DIV/0!</v>
      </c>
      <c r="AG473" s="875"/>
      <c r="AH473" s="695"/>
      <c r="AI473" s="300"/>
      <c r="AJ473" s="41"/>
      <c r="AK473" s="300"/>
      <c r="AL473" s="695" t="e">
        <f t="shared" si="1152"/>
        <v>#DIV/0!</v>
      </c>
      <c r="AM473" s="300"/>
      <c r="AN473" s="41"/>
      <c r="AO473" s="300"/>
      <c r="AP473" s="300"/>
      <c r="AQ473" s="41"/>
      <c r="AR473" s="875"/>
      <c r="AS473" s="695" t="e">
        <f t="shared" si="1134"/>
        <v>#DIV/0!</v>
      </c>
      <c r="AT473" s="875"/>
      <c r="AU473" s="695"/>
      <c r="AV473" s="300"/>
      <c r="AW473" s="695"/>
      <c r="AX473" s="875"/>
      <c r="AY473" s="695" t="e">
        <f t="shared" si="1153"/>
        <v>#DIV/0!</v>
      </c>
      <c r="AZ473" s="300"/>
      <c r="BA473" s="695"/>
      <c r="BB473" s="300"/>
      <c r="BC473" s="300"/>
      <c r="BD473" s="300"/>
      <c r="BE473" s="300"/>
      <c r="BF473" s="300"/>
      <c r="BG473" s="300"/>
      <c r="BH473" s="300"/>
      <c r="BI473" s="300"/>
      <c r="BJ473" s="300"/>
      <c r="BK473" s="300"/>
      <c r="BL473" s="300"/>
      <c r="BM473" s="300"/>
      <c r="BN473" s="300"/>
      <c r="BO473" s="300"/>
      <c r="BP473" s="300"/>
      <c r="BQ473" s="300"/>
      <c r="BR473" s="300"/>
      <c r="BS473" s="300"/>
      <c r="BT473" s="300"/>
      <c r="BU473" s="300"/>
      <c r="BV473" s="300"/>
      <c r="BW473" s="300"/>
      <c r="BX473" s="300"/>
      <c r="BY473" s="300"/>
      <c r="BZ473" s="300"/>
      <c r="CE473" s="695"/>
    </row>
    <row r="474" spans="2:83" s="48" customFormat="1" ht="62.25" hidden="1" customHeight="1" x14ac:dyDescent="0.25">
      <c r="B474" s="503"/>
      <c r="C474" s="122"/>
      <c r="D474" s="875"/>
      <c r="E474" s="875"/>
      <c r="F474" s="875"/>
      <c r="G474" s="875"/>
      <c r="H474" s="875"/>
      <c r="I474" s="875"/>
      <c r="J474" s="185">
        <f t="shared" si="1114"/>
        <v>0</v>
      </c>
      <c r="K474" s="258"/>
      <c r="L474" s="695" t="e">
        <f t="shared" si="1132"/>
        <v>#DIV/0!</v>
      </c>
      <c r="M474" s="875"/>
      <c r="N474" s="41"/>
      <c r="O474" s="300"/>
      <c r="P474" s="41"/>
      <c r="Q474" s="300"/>
      <c r="R474" s="695" t="e">
        <f t="shared" si="1111"/>
        <v>#DIV/0!</v>
      </c>
      <c r="S474" s="300"/>
      <c r="T474" s="41"/>
      <c r="U474" s="300"/>
      <c r="V474" s="622">
        <f t="shared" si="1092"/>
        <v>0</v>
      </c>
      <c r="W474" s="300"/>
      <c r="X474" s="300"/>
      <c r="Y474" s="300"/>
      <c r="Z474" s="300">
        <f t="shared" si="1089"/>
        <v>0</v>
      </c>
      <c r="AA474" s="300">
        <f t="shared" si="1141"/>
        <v>0</v>
      </c>
      <c r="AB474" s="300"/>
      <c r="AC474" s="300"/>
      <c r="AD474" s="41"/>
      <c r="AE474" s="875"/>
      <c r="AF474" s="695" t="e">
        <f t="shared" si="1133"/>
        <v>#DIV/0!</v>
      </c>
      <c r="AG474" s="875"/>
      <c r="AH474" s="695"/>
      <c r="AI474" s="300"/>
      <c r="AJ474" s="41"/>
      <c r="AK474" s="300"/>
      <c r="AL474" s="695" t="e">
        <f t="shared" si="1152"/>
        <v>#DIV/0!</v>
      </c>
      <c r="AM474" s="300"/>
      <c r="AN474" s="41"/>
      <c r="AO474" s="300"/>
      <c r="AP474" s="300"/>
      <c r="AQ474" s="41"/>
      <c r="AR474" s="875"/>
      <c r="AS474" s="695" t="e">
        <f t="shared" si="1134"/>
        <v>#DIV/0!</v>
      </c>
      <c r="AT474" s="875"/>
      <c r="AU474" s="695"/>
      <c r="AV474" s="300"/>
      <c r="AW474" s="695"/>
      <c r="AX474" s="875"/>
      <c r="AY474" s="695" t="e">
        <f t="shared" si="1153"/>
        <v>#DIV/0!</v>
      </c>
      <c r="AZ474" s="300"/>
      <c r="BA474" s="695"/>
      <c r="BB474" s="300"/>
      <c r="BC474" s="300"/>
      <c r="BD474" s="300"/>
      <c r="BE474" s="300"/>
      <c r="BF474" s="300"/>
      <c r="BG474" s="300"/>
      <c r="BH474" s="300"/>
      <c r="BI474" s="300"/>
      <c r="BJ474" s="300"/>
      <c r="BK474" s="300"/>
      <c r="BL474" s="300"/>
      <c r="BM474" s="300"/>
      <c r="BN474" s="300"/>
      <c r="BO474" s="300"/>
      <c r="BP474" s="300"/>
      <c r="BQ474" s="300"/>
      <c r="BR474" s="300"/>
      <c r="BS474" s="300"/>
      <c r="BT474" s="300"/>
      <c r="BU474" s="300"/>
      <c r="BV474" s="300"/>
      <c r="BW474" s="300"/>
      <c r="BX474" s="300"/>
      <c r="BY474" s="300"/>
      <c r="BZ474" s="300"/>
      <c r="CE474" s="695"/>
    </row>
    <row r="475" spans="2:83" s="48" customFormat="1" ht="62.25" hidden="1" customHeight="1" x14ac:dyDescent="0.25">
      <c r="B475" s="503" t="s">
        <v>14</v>
      </c>
      <c r="C475" s="124" t="s">
        <v>283</v>
      </c>
      <c r="D475" s="185">
        <f>E475+G475+H475+I475</f>
        <v>0</v>
      </c>
      <c r="E475" s="166"/>
      <c r="F475" s="166"/>
      <c r="G475" s="166">
        <f>G476</f>
        <v>0</v>
      </c>
      <c r="H475" s="875"/>
      <c r="I475" s="875"/>
      <c r="J475" s="185">
        <f t="shared" si="1114"/>
        <v>0</v>
      </c>
      <c r="K475" s="185">
        <f>M475+Q475+S475+U475</f>
        <v>0</v>
      </c>
      <c r="L475" s="695" t="e">
        <f t="shared" si="1132"/>
        <v>#DIV/0!</v>
      </c>
      <c r="M475" s="166">
        <f>M476</f>
        <v>0</v>
      </c>
      <c r="N475" s="683"/>
      <c r="O475" s="622"/>
      <c r="P475" s="683"/>
      <c r="Q475" s="622">
        <f>Q476</f>
        <v>0</v>
      </c>
      <c r="R475" s="695" t="e">
        <f t="shared" ref="R475:R483" si="1154">Q475/G475</f>
        <v>#DIV/0!</v>
      </c>
      <c r="S475" s="300"/>
      <c r="T475" s="41"/>
      <c r="U475" s="300"/>
      <c r="V475" s="622">
        <f t="shared" si="1092"/>
        <v>0</v>
      </c>
      <c r="W475" s="300"/>
      <c r="X475" s="300"/>
      <c r="Y475" s="300"/>
      <c r="Z475" s="622">
        <f t="shared" si="1089"/>
        <v>0</v>
      </c>
      <c r="AA475" s="622">
        <f t="shared" si="1141"/>
        <v>0</v>
      </c>
      <c r="AB475" s="300"/>
      <c r="AC475" s="300"/>
      <c r="AD475" s="41"/>
      <c r="AE475" s="185">
        <f>AG475+AK475+AM475+AO475</f>
        <v>0</v>
      </c>
      <c r="AF475" s="695" t="e">
        <f t="shared" si="1133"/>
        <v>#DIV/0!</v>
      </c>
      <c r="AG475" s="166"/>
      <c r="AH475" s="695"/>
      <c r="AI475" s="622"/>
      <c r="AJ475" s="683"/>
      <c r="AK475" s="823">
        <f>AK476</f>
        <v>0</v>
      </c>
      <c r="AL475" s="695" t="e">
        <f t="shared" si="1152"/>
        <v>#DIV/0!</v>
      </c>
      <c r="AM475" s="300"/>
      <c r="AN475" s="41"/>
      <c r="AO475" s="300"/>
      <c r="AP475" s="622">
        <f>AP476</f>
        <v>0</v>
      </c>
      <c r="AQ475" s="683"/>
      <c r="AR475" s="185">
        <f>AT475+AX475+AZ475+BB475</f>
        <v>0</v>
      </c>
      <c r="AS475" s="695" t="e">
        <f t="shared" si="1134"/>
        <v>#DIV/0!</v>
      </c>
      <c r="AT475" s="166">
        <f>AT476</f>
        <v>0</v>
      </c>
      <c r="AU475" s="695"/>
      <c r="AV475" s="622"/>
      <c r="AW475" s="695"/>
      <c r="AX475" s="166">
        <f>AX476</f>
        <v>0</v>
      </c>
      <c r="AY475" s="695" t="e">
        <f t="shared" si="1153"/>
        <v>#DIV/0!</v>
      </c>
      <c r="AZ475" s="300"/>
      <c r="BA475" s="695"/>
      <c r="BB475" s="300"/>
      <c r="BC475" s="300"/>
      <c r="BD475" s="300"/>
      <c r="BE475" s="98"/>
      <c r="BF475" s="622"/>
      <c r="BG475" s="622"/>
      <c r="BH475" s="300"/>
      <c r="BI475" s="300"/>
      <c r="BJ475" s="622"/>
      <c r="BK475" s="622"/>
      <c r="BL475" s="300"/>
      <c r="BM475" s="300"/>
      <c r="BN475" s="622"/>
      <c r="BO475" s="622"/>
      <c r="BP475" s="622"/>
      <c r="BQ475" s="622"/>
      <c r="BR475" s="300"/>
      <c r="BS475" s="300"/>
      <c r="BT475" s="622"/>
      <c r="BU475" s="98"/>
      <c r="BV475" s="504"/>
      <c r="BW475" s="519"/>
      <c r="BX475" s="504"/>
      <c r="BY475" s="300"/>
      <c r="BZ475" s="300"/>
      <c r="CE475" s="695"/>
    </row>
    <row r="476" spans="2:83" s="45" customFormat="1" ht="62.25" hidden="1" customHeight="1" x14ac:dyDescent="0.25">
      <c r="B476" s="200"/>
      <c r="C476" s="97" t="s">
        <v>31</v>
      </c>
      <c r="D476" s="185">
        <f>E476+G476+H476+I476</f>
        <v>0</v>
      </c>
      <c r="E476" s="166"/>
      <c r="F476" s="166"/>
      <c r="G476" s="166">
        <f>G477</f>
        <v>0</v>
      </c>
      <c r="H476" s="236"/>
      <c r="I476" s="236"/>
      <c r="J476" s="185">
        <f t="shared" si="1114"/>
        <v>0</v>
      </c>
      <c r="K476" s="185">
        <f>M476+Q476+S476+U476</f>
        <v>0</v>
      </c>
      <c r="L476" s="695" t="e">
        <f t="shared" si="1132"/>
        <v>#DIV/0!</v>
      </c>
      <c r="M476" s="166">
        <f>SUM(M477:M480)</f>
        <v>0</v>
      </c>
      <c r="N476" s="683"/>
      <c r="O476" s="622"/>
      <c r="P476" s="683"/>
      <c r="Q476" s="622">
        <f>Q477</f>
        <v>0</v>
      </c>
      <c r="R476" s="695" t="e">
        <f t="shared" si="1154"/>
        <v>#DIV/0!</v>
      </c>
      <c r="S476" s="31"/>
      <c r="T476" s="31"/>
      <c r="U476" s="31"/>
      <c r="V476" s="622">
        <f t="shared" ref="V476" si="1155">W476+X476+Y476</f>
        <v>0</v>
      </c>
      <c r="W476" s="31"/>
      <c r="X476" s="31"/>
      <c r="Y476" s="31"/>
      <c r="Z476" s="622">
        <f t="shared" ref="Z476" si="1156">AA476+AB476+AC476</f>
        <v>0</v>
      </c>
      <c r="AA476" s="622">
        <f t="shared" si="1141"/>
        <v>0</v>
      </c>
      <c r="AB476" s="31"/>
      <c r="AC476" s="31"/>
      <c r="AD476" s="31"/>
      <c r="AE476" s="185">
        <f>AG476+AK476+AM476+AO476</f>
        <v>0</v>
      </c>
      <c r="AF476" s="695" t="e">
        <f t="shared" si="1133"/>
        <v>#DIV/0!</v>
      </c>
      <c r="AG476" s="166"/>
      <c r="AH476" s="695"/>
      <c r="AI476" s="622"/>
      <c r="AJ476" s="683"/>
      <c r="AK476" s="823">
        <f>AK477</f>
        <v>0</v>
      </c>
      <c r="AL476" s="695" t="e">
        <f t="shared" si="1152"/>
        <v>#DIV/0!</v>
      </c>
      <c r="AM476" s="31"/>
      <c r="AN476" s="31"/>
      <c r="AO476" s="31"/>
      <c r="AP476" s="622">
        <f>AP477</f>
        <v>0</v>
      </c>
      <c r="AQ476" s="683"/>
      <c r="AR476" s="185">
        <f>AT476+AX476+AZ476+BB476</f>
        <v>0</v>
      </c>
      <c r="AS476" s="695" t="e">
        <f t="shared" si="1134"/>
        <v>#DIV/0!</v>
      </c>
      <c r="AT476" s="166">
        <f>AT477</f>
        <v>0</v>
      </c>
      <c r="AU476" s="695"/>
      <c r="AV476" s="622"/>
      <c r="AW476" s="695"/>
      <c r="AX476" s="166">
        <f>AX477</f>
        <v>0</v>
      </c>
      <c r="AY476" s="695" t="e">
        <f t="shared" si="1153"/>
        <v>#DIV/0!</v>
      </c>
      <c r="AZ476" s="31"/>
      <c r="BA476" s="695"/>
      <c r="BB476" s="31"/>
      <c r="BC476" s="31"/>
      <c r="BD476" s="31"/>
      <c r="BE476" s="98"/>
      <c r="BF476" s="622"/>
      <c r="BG476" s="622"/>
      <c r="BH476" s="31"/>
      <c r="BI476" s="31"/>
      <c r="BJ476" s="622"/>
      <c r="BK476" s="622"/>
      <c r="BL476" s="31"/>
      <c r="BM476" s="31"/>
      <c r="BN476" s="622"/>
      <c r="BO476" s="622"/>
      <c r="BP476" s="622"/>
      <c r="BQ476" s="622"/>
      <c r="BR476" s="31"/>
      <c r="BS476" s="31"/>
      <c r="BT476" s="622"/>
      <c r="BU476" s="98"/>
      <c r="BV476" s="504"/>
      <c r="BW476" s="519"/>
      <c r="BX476" s="504"/>
      <c r="BY476" s="31"/>
      <c r="BZ476" s="31"/>
      <c r="CE476" s="695"/>
    </row>
    <row r="477" spans="2:83" s="37" customFormat="1" ht="62.25" hidden="1" customHeight="1" x14ac:dyDescent="0.25">
      <c r="B477" s="204"/>
      <c r="C477" s="110" t="s">
        <v>39</v>
      </c>
      <c r="D477" s="171">
        <f>E477</f>
        <v>0</v>
      </c>
      <c r="E477" s="171"/>
      <c r="F477" s="171"/>
      <c r="G477" s="171">
        <v>0</v>
      </c>
      <c r="H477" s="172"/>
      <c r="I477" s="172"/>
      <c r="J477" s="185">
        <f t="shared" si="1114"/>
        <v>0</v>
      </c>
      <c r="K477" s="171">
        <f>M477</f>
        <v>0</v>
      </c>
      <c r="L477" s="695" t="e">
        <f t="shared" si="1132"/>
        <v>#DIV/0!</v>
      </c>
      <c r="M477" s="171">
        <v>0</v>
      </c>
      <c r="N477" s="116"/>
      <c r="O477" s="116"/>
      <c r="P477" s="116"/>
      <c r="Q477" s="116">
        <v>0</v>
      </c>
      <c r="R477" s="695" t="e">
        <f t="shared" si="1154"/>
        <v>#DIV/0!</v>
      </c>
      <c r="S477" s="35"/>
      <c r="T477" s="35"/>
      <c r="U477" s="35"/>
      <c r="V477" s="622">
        <f t="shared" si="1092"/>
        <v>0</v>
      </c>
      <c r="W477" s="35"/>
      <c r="X477" s="35"/>
      <c r="Y477" s="35"/>
      <c r="Z477" s="116">
        <f t="shared" si="1089"/>
        <v>0</v>
      </c>
      <c r="AA477" s="116">
        <f t="shared" si="1141"/>
        <v>0</v>
      </c>
      <c r="AB477" s="35"/>
      <c r="AC477" s="35"/>
      <c r="AD477" s="35"/>
      <c r="AE477" s="171">
        <f>AG477+AK477</f>
        <v>0</v>
      </c>
      <c r="AF477" s="695" t="e">
        <f t="shared" si="1133"/>
        <v>#DIV/0!</v>
      </c>
      <c r="AG477" s="171"/>
      <c r="AH477" s="695"/>
      <c r="AI477" s="116"/>
      <c r="AJ477" s="116"/>
      <c r="AK477" s="116"/>
      <c r="AL477" s="695" t="e">
        <f t="shared" si="1152"/>
        <v>#DIV/0!</v>
      </c>
      <c r="AM477" s="35"/>
      <c r="AN477" s="35"/>
      <c r="AO477" s="35"/>
      <c r="AP477" s="116">
        <f>AX477-AK477</f>
        <v>0</v>
      </c>
      <c r="AQ477" s="116"/>
      <c r="AR477" s="171">
        <f>AT477+AX477</f>
        <v>0</v>
      </c>
      <c r="AS477" s="695" t="e">
        <f t="shared" si="1134"/>
        <v>#DIV/0!</v>
      </c>
      <c r="AT477" s="171">
        <v>0</v>
      </c>
      <c r="AU477" s="695"/>
      <c r="AV477" s="116"/>
      <c r="AW477" s="695"/>
      <c r="AX477" s="171"/>
      <c r="AY477" s="695" t="e">
        <f t="shared" si="1153"/>
        <v>#DIV/0!</v>
      </c>
      <c r="AZ477" s="35"/>
      <c r="BA477" s="695"/>
      <c r="BB477" s="35"/>
      <c r="BC477" s="35"/>
      <c r="BD477" s="35"/>
      <c r="BE477" s="116"/>
      <c r="BF477" s="116"/>
      <c r="BG477" s="116"/>
      <c r="BH477" s="35"/>
      <c r="BI477" s="35"/>
      <c r="BJ477" s="116"/>
      <c r="BK477" s="116"/>
      <c r="BL477" s="35"/>
      <c r="BM477" s="35"/>
      <c r="BN477" s="622"/>
      <c r="BO477" s="116"/>
      <c r="BP477" s="116"/>
      <c r="BQ477" s="116"/>
      <c r="BR477" s="35"/>
      <c r="BS477" s="35"/>
      <c r="BT477" s="116"/>
      <c r="BU477" s="116"/>
      <c r="BV477" s="116"/>
      <c r="BW477" s="116"/>
      <c r="BX477" s="116"/>
      <c r="BY477" s="35"/>
      <c r="BZ477" s="35"/>
      <c r="CE477" s="695"/>
    </row>
    <row r="478" spans="2:83" s="48" customFormat="1" ht="62.25" hidden="1" customHeight="1" x14ac:dyDescent="0.25">
      <c r="B478" s="503" t="s">
        <v>285</v>
      </c>
      <c r="C478" s="124" t="s">
        <v>269</v>
      </c>
      <c r="D478" s="185">
        <f>E478+G478+H478+I478</f>
        <v>0</v>
      </c>
      <c r="E478" s="166"/>
      <c r="F478" s="166"/>
      <c r="G478" s="166">
        <f>G480</f>
        <v>0</v>
      </c>
      <c r="H478" s="875"/>
      <c r="I478" s="875"/>
      <c r="J478" s="185">
        <f t="shared" si="1114"/>
        <v>0</v>
      </c>
      <c r="K478" s="185">
        <f>M478+Q478+S478+U478</f>
        <v>0</v>
      </c>
      <c r="L478" s="695" t="e">
        <f t="shared" si="1132"/>
        <v>#DIV/0!</v>
      </c>
      <c r="M478" s="166">
        <f>M480</f>
        <v>0</v>
      </c>
      <c r="N478" s="683"/>
      <c r="O478" s="622"/>
      <c r="P478" s="683"/>
      <c r="Q478" s="622">
        <f>Q480</f>
        <v>0</v>
      </c>
      <c r="R478" s="695" t="e">
        <f t="shared" si="1154"/>
        <v>#DIV/0!</v>
      </c>
      <c r="S478" s="300"/>
      <c r="T478" s="41"/>
      <c r="U478" s="300"/>
      <c r="V478" s="622">
        <f t="shared" si="1092"/>
        <v>0</v>
      </c>
      <c r="W478" s="300"/>
      <c r="X478" s="300"/>
      <c r="Y478" s="300"/>
      <c r="Z478" s="622">
        <f t="shared" ref="Z478:Z619" si="1157">AA478+AB478+AC478</f>
        <v>0</v>
      </c>
      <c r="AA478" s="622">
        <f t="shared" si="1141"/>
        <v>0</v>
      </c>
      <c r="AB478" s="300"/>
      <c r="AC478" s="300"/>
      <c r="AD478" s="41"/>
      <c r="AE478" s="185">
        <f>AG478+AK478+AM478+AO478</f>
        <v>0</v>
      </c>
      <c r="AF478" s="695" t="e">
        <f t="shared" si="1133"/>
        <v>#DIV/0!</v>
      </c>
      <c r="AG478" s="166"/>
      <c r="AH478" s="695"/>
      <c r="AI478" s="622"/>
      <c r="AJ478" s="683"/>
      <c r="AK478" s="823">
        <f>AK480</f>
        <v>0</v>
      </c>
      <c r="AL478" s="695" t="e">
        <f t="shared" si="1152"/>
        <v>#DIV/0!</v>
      </c>
      <c r="AM478" s="300"/>
      <c r="AN478" s="41"/>
      <c r="AO478" s="300"/>
      <c r="AP478" s="622">
        <f>AP479</f>
        <v>0</v>
      </c>
      <c r="AQ478" s="683"/>
      <c r="AR478" s="185">
        <f>AT478+AX478+AZ478+BB478</f>
        <v>0</v>
      </c>
      <c r="AS478" s="695" t="e">
        <f t="shared" si="1134"/>
        <v>#DIV/0!</v>
      </c>
      <c r="AT478" s="166">
        <f>AT480</f>
        <v>0</v>
      </c>
      <c r="AU478" s="695"/>
      <c r="AV478" s="622"/>
      <c r="AW478" s="695"/>
      <c r="AX478" s="166">
        <f>AX480</f>
        <v>0</v>
      </c>
      <c r="AY478" s="695" t="e">
        <f t="shared" si="1153"/>
        <v>#DIV/0!</v>
      </c>
      <c r="AZ478" s="300"/>
      <c r="BA478" s="695"/>
      <c r="BB478" s="300"/>
      <c r="BC478" s="300"/>
      <c r="BD478" s="300"/>
      <c r="BE478" s="98"/>
      <c r="BF478" s="622"/>
      <c r="BG478" s="622"/>
      <c r="BH478" s="300"/>
      <c r="BI478" s="300"/>
      <c r="BJ478" s="622"/>
      <c r="BK478" s="622"/>
      <c r="BL478" s="300"/>
      <c r="BM478" s="300"/>
      <c r="BN478" s="622"/>
      <c r="BO478" s="622"/>
      <c r="BP478" s="622"/>
      <c r="BQ478" s="622"/>
      <c r="BR478" s="300"/>
      <c r="BS478" s="300"/>
      <c r="BT478" s="622"/>
      <c r="BU478" s="98"/>
      <c r="BV478" s="504"/>
      <c r="BW478" s="519"/>
      <c r="BX478" s="504"/>
      <c r="BY478" s="300"/>
      <c r="BZ478" s="300"/>
      <c r="CE478" s="695"/>
    </row>
    <row r="479" spans="2:83" s="45" customFormat="1" ht="62.25" hidden="1" customHeight="1" x14ac:dyDescent="0.25">
      <c r="B479" s="200"/>
      <c r="C479" s="97" t="s">
        <v>31</v>
      </c>
      <c r="D479" s="185">
        <f>E479+G479+H479+I479</f>
        <v>0</v>
      </c>
      <c r="E479" s="166"/>
      <c r="F479" s="166"/>
      <c r="G479" s="166">
        <f>G480</f>
        <v>0</v>
      </c>
      <c r="H479" s="236"/>
      <c r="I479" s="236"/>
      <c r="J479" s="185">
        <f t="shared" si="1114"/>
        <v>0</v>
      </c>
      <c r="K479" s="185">
        <f>M479+Q479+S479+U479</f>
        <v>0</v>
      </c>
      <c r="L479" s="695" t="e">
        <f t="shared" si="1132"/>
        <v>#DIV/0!</v>
      </c>
      <c r="M479" s="166">
        <f>M480</f>
        <v>0</v>
      </c>
      <c r="N479" s="683"/>
      <c r="O479" s="622"/>
      <c r="P479" s="683"/>
      <c r="Q479" s="622">
        <f>Q480</f>
        <v>0</v>
      </c>
      <c r="R479" s="695" t="e">
        <f t="shared" si="1154"/>
        <v>#DIV/0!</v>
      </c>
      <c r="S479" s="31"/>
      <c r="T479" s="31"/>
      <c r="U479" s="31"/>
      <c r="V479" s="622">
        <f t="shared" ref="V479" si="1158">W479+X479+Y479</f>
        <v>0</v>
      </c>
      <c r="W479" s="31"/>
      <c r="X479" s="31"/>
      <c r="Y479" s="31"/>
      <c r="Z479" s="622">
        <f t="shared" si="1157"/>
        <v>0</v>
      </c>
      <c r="AA479" s="622">
        <f t="shared" si="1141"/>
        <v>0</v>
      </c>
      <c r="AB479" s="31"/>
      <c r="AC479" s="31"/>
      <c r="AD479" s="31"/>
      <c r="AE479" s="185">
        <f>AG479+AK479+AM479+AO479</f>
        <v>0</v>
      </c>
      <c r="AF479" s="695" t="e">
        <f t="shared" si="1133"/>
        <v>#DIV/0!</v>
      </c>
      <c r="AG479" s="166"/>
      <c r="AH479" s="695"/>
      <c r="AI479" s="622"/>
      <c r="AJ479" s="683"/>
      <c r="AK479" s="823">
        <f>AK480</f>
        <v>0</v>
      </c>
      <c r="AL479" s="695" t="e">
        <f t="shared" si="1152"/>
        <v>#DIV/0!</v>
      </c>
      <c r="AM479" s="31"/>
      <c r="AN479" s="31"/>
      <c r="AO479" s="31"/>
      <c r="AP479" s="622">
        <f>AP480</f>
        <v>0</v>
      </c>
      <c r="AQ479" s="683"/>
      <c r="AR479" s="185">
        <f>AT479+AX479+AZ479+BB479</f>
        <v>0</v>
      </c>
      <c r="AS479" s="695" t="e">
        <f t="shared" si="1134"/>
        <v>#DIV/0!</v>
      </c>
      <c r="AT479" s="166">
        <f>AT480</f>
        <v>0</v>
      </c>
      <c r="AU479" s="695"/>
      <c r="AV479" s="622"/>
      <c r="AW479" s="695"/>
      <c r="AX479" s="166">
        <f>AX480</f>
        <v>0</v>
      </c>
      <c r="AY479" s="695" t="e">
        <f t="shared" si="1153"/>
        <v>#DIV/0!</v>
      </c>
      <c r="AZ479" s="31"/>
      <c r="BA479" s="695"/>
      <c r="BB479" s="31"/>
      <c r="BC479" s="31"/>
      <c r="BD479" s="31"/>
      <c r="BE479" s="98"/>
      <c r="BF479" s="622"/>
      <c r="BG479" s="622"/>
      <c r="BH479" s="31"/>
      <c r="BI479" s="31"/>
      <c r="BJ479" s="622"/>
      <c r="BK479" s="622"/>
      <c r="BL479" s="31"/>
      <c r="BM479" s="31"/>
      <c r="BN479" s="622"/>
      <c r="BO479" s="622"/>
      <c r="BP479" s="622"/>
      <c r="BQ479" s="622"/>
      <c r="BR479" s="31"/>
      <c r="BS479" s="31"/>
      <c r="BT479" s="622"/>
      <c r="BU479" s="98"/>
      <c r="BV479" s="504"/>
      <c r="BW479" s="519"/>
      <c r="BX479" s="504"/>
      <c r="BY479" s="31"/>
      <c r="BZ479" s="31"/>
      <c r="CE479" s="695"/>
    </row>
    <row r="480" spans="2:83" s="37" customFormat="1" ht="62.25" hidden="1" customHeight="1" x14ac:dyDescent="0.25">
      <c r="B480" s="204"/>
      <c r="C480" s="110" t="s">
        <v>39</v>
      </c>
      <c r="D480" s="166">
        <f t="shared" ref="D480" si="1159">E480</f>
        <v>0</v>
      </c>
      <c r="E480" s="171"/>
      <c r="F480" s="171"/>
      <c r="G480" s="171">
        <v>0</v>
      </c>
      <c r="H480" s="172"/>
      <c r="I480" s="172"/>
      <c r="J480" s="185">
        <f t="shared" ref="J480:J507" si="1160">Q480-G480</f>
        <v>0</v>
      </c>
      <c r="K480" s="166">
        <f t="shared" ref="K480" si="1161">M480</f>
        <v>0</v>
      </c>
      <c r="L480" s="695" t="e">
        <f t="shared" si="1132"/>
        <v>#DIV/0!</v>
      </c>
      <c r="M480" s="171">
        <v>0</v>
      </c>
      <c r="N480" s="116"/>
      <c r="O480" s="116"/>
      <c r="P480" s="116"/>
      <c r="Q480" s="116">
        <v>0</v>
      </c>
      <c r="R480" s="695" t="e">
        <f t="shared" si="1154"/>
        <v>#DIV/0!</v>
      </c>
      <c r="S480" s="35"/>
      <c r="T480" s="35"/>
      <c r="U480" s="35"/>
      <c r="V480" s="89">
        <f t="shared" ref="V480:V620" si="1162">W480+X480+Y480</f>
        <v>0</v>
      </c>
      <c r="W480" s="35"/>
      <c r="X480" s="35"/>
      <c r="Y480" s="35"/>
      <c r="Z480" s="116">
        <f t="shared" si="1157"/>
        <v>0</v>
      </c>
      <c r="AA480" s="116">
        <f t="shared" si="1141"/>
        <v>0</v>
      </c>
      <c r="AB480" s="35"/>
      <c r="AC480" s="35"/>
      <c r="AD480" s="35"/>
      <c r="AE480" s="171">
        <f>AG480+AK480</f>
        <v>0</v>
      </c>
      <c r="AF480" s="695" t="e">
        <f t="shared" si="1133"/>
        <v>#DIV/0!</v>
      </c>
      <c r="AG480" s="171"/>
      <c r="AH480" s="695"/>
      <c r="AI480" s="116"/>
      <c r="AJ480" s="116"/>
      <c r="AK480" s="116"/>
      <c r="AL480" s="695" t="e">
        <f t="shared" si="1152"/>
        <v>#DIV/0!</v>
      </c>
      <c r="AM480" s="35"/>
      <c r="AN480" s="35"/>
      <c r="AO480" s="35"/>
      <c r="AP480" s="116">
        <f>AX480-AK480</f>
        <v>0</v>
      </c>
      <c r="AQ480" s="116"/>
      <c r="AR480" s="171">
        <f>AT480+AX480</f>
        <v>0</v>
      </c>
      <c r="AS480" s="695" t="e">
        <f t="shared" si="1134"/>
        <v>#DIV/0!</v>
      </c>
      <c r="AT480" s="171">
        <v>0</v>
      </c>
      <c r="AU480" s="695"/>
      <c r="AV480" s="116"/>
      <c r="AW480" s="695"/>
      <c r="AX480" s="171">
        <f>AK480</f>
        <v>0</v>
      </c>
      <c r="AY480" s="695" t="e">
        <f t="shared" si="1153"/>
        <v>#DIV/0!</v>
      </c>
      <c r="AZ480" s="35"/>
      <c r="BA480" s="695"/>
      <c r="BB480" s="35"/>
      <c r="BC480" s="35"/>
      <c r="BD480" s="35"/>
      <c r="BE480" s="116"/>
      <c r="BF480" s="116"/>
      <c r="BG480" s="116"/>
      <c r="BH480" s="35"/>
      <c r="BI480" s="35"/>
      <c r="BJ480" s="116"/>
      <c r="BK480" s="116"/>
      <c r="BL480" s="35"/>
      <c r="BM480" s="35"/>
      <c r="BN480" s="622"/>
      <c r="BO480" s="116"/>
      <c r="BP480" s="116"/>
      <c r="BQ480" s="116"/>
      <c r="BR480" s="35"/>
      <c r="BS480" s="35"/>
      <c r="BT480" s="116"/>
      <c r="BU480" s="116"/>
      <c r="BV480" s="116"/>
      <c r="BW480" s="116"/>
      <c r="BX480" s="116"/>
      <c r="BY480" s="35"/>
      <c r="BZ480" s="35"/>
      <c r="CE480" s="695"/>
    </row>
    <row r="481" spans="2:83" s="37" customFormat="1" ht="129.75" customHeight="1" x14ac:dyDescent="0.25">
      <c r="B481" s="503" t="s">
        <v>10</v>
      </c>
      <c r="C481" s="124" t="s">
        <v>313</v>
      </c>
      <c r="D481" s="185">
        <f>E481+G481+H481+I481</f>
        <v>31149.633000000002</v>
      </c>
      <c r="E481" s="166"/>
      <c r="F481" s="166"/>
      <c r="G481" s="166">
        <f>G482</f>
        <v>31149.633000000002</v>
      </c>
      <c r="H481" s="172"/>
      <c r="I481" s="172"/>
      <c r="J481" s="185">
        <f t="shared" si="1160"/>
        <v>0</v>
      </c>
      <c r="K481" s="185">
        <f>M481+Q481+S481+U481</f>
        <v>31149.633000000002</v>
      </c>
      <c r="L481" s="695">
        <f t="shared" si="1132"/>
        <v>1</v>
      </c>
      <c r="M481" s="166">
        <f>M484</f>
        <v>0</v>
      </c>
      <c r="N481" s="683"/>
      <c r="O481" s="622"/>
      <c r="P481" s="683"/>
      <c r="Q481" s="166">
        <f>Q482</f>
        <v>31149.633000000002</v>
      </c>
      <c r="R481" s="695">
        <f t="shared" si="1154"/>
        <v>1</v>
      </c>
      <c r="S481" s="35"/>
      <c r="T481" s="35"/>
      <c r="U481" s="35"/>
      <c r="V481" s="89"/>
      <c r="W481" s="35"/>
      <c r="X481" s="35"/>
      <c r="Y481" s="35"/>
      <c r="Z481" s="116"/>
      <c r="AA481" s="116"/>
      <c r="AB481" s="35"/>
      <c r="AC481" s="35"/>
      <c r="AD481" s="35"/>
      <c r="AE481" s="185">
        <f>AG481+AK481+AM481+AO481</f>
        <v>31149.633000000002</v>
      </c>
      <c r="AF481" s="695">
        <f t="shared" si="1133"/>
        <v>1</v>
      </c>
      <c r="AG481" s="166"/>
      <c r="AH481" s="695"/>
      <c r="AI481" s="622"/>
      <c r="AJ481" s="683"/>
      <c r="AK481" s="823">
        <f>AK482</f>
        <v>31149.633000000002</v>
      </c>
      <c r="AL481" s="695">
        <f t="shared" si="1152"/>
        <v>1</v>
      </c>
      <c r="AM481" s="35"/>
      <c r="AN481" s="35"/>
      <c r="AO481" s="35"/>
      <c r="AP481" s="114">
        <f>AP482</f>
        <v>0</v>
      </c>
      <c r="AQ481" s="114"/>
      <c r="AR481" s="185">
        <f>AT481+AX481+AZ481+BB481</f>
        <v>31149.633000000002</v>
      </c>
      <c r="AS481" s="695">
        <f t="shared" si="1134"/>
        <v>1</v>
      </c>
      <c r="AT481" s="166">
        <f>AT484</f>
        <v>0</v>
      </c>
      <c r="AU481" s="695"/>
      <c r="AV481" s="622"/>
      <c r="AW481" s="695"/>
      <c r="AX481" s="166">
        <f>AX482</f>
        <v>31149.633000000002</v>
      </c>
      <c r="AY481" s="695">
        <f t="shared" si="1153"/>
        <v>1</v>
      </c>
      <c r="AZ481" s="35"/>
      <c r="BA481" s="695"/>
      <c r="BB481" s="35"/>
      <c r="BC481" s="35"/>
      <c r="BD481" s="35"/>
      <c r="BE481" s="98"/>
      <c r="BF481" s="622"/>
      <c r="BG481" s="622"/>
      <c r="BH481" s="35"/>
      <c r="BI481" s="35"/>
      <c r="BJ481" s="116"/>
      <c r="BK481" s="116"/>
      <c r="BL481" s="35"/>
      <c r="BM481" s="35"/>
      <c r="BN481" s="622"/>
      <c r="BO481" s="116"/>
      <c r="BP481" s="116"/>
      <c r="BQ481" s="622"/>
      <c r="BR481" s="35"/>
      <c r="BS481" s="35"/>
      <c r="BT481" s="114"/>
      <c r="BU481" s="98"/>
      <c r="BV481" s="504"/>
      <c r="BW481" s="519"/>
      <c r="BX481" s="504"/>
      <c r="BY481" s="35"/>
      <c r="BZ481" s="35"/>
      <c r="CE481" s="695"/>
    </row>
    <row r="482" spans="2:83" s="45" customFormat="1" ht="45.75" hidden="1" customHeight="1" x14ac:dyDescent="0.25">
      <c r="B482" s="200"/>
      <c r="C482" s="97" t="s">
        <v>31</v>
      </c>
      <c r="D482" s="185">
        <f>E482+G482+H482+I482</f>
        <v>31149.633000000002</v>
      </c>
      <c r="E482" s="166">
        <f>E484</f>
        <v>0</v>
      </c>
      <c r="F482" s="166"/>
      <c r="G482" s="166">
        <f>SUM(G483:G484)</f>
        <v>31149.633000000002</v>
      </c>
      <c r="H482" s="236"/>
      <c r="I482" s="236"/>
      <c r="J482" s="185">
        <f t="shared" si="1160"/>
        <v>0</v>
      </c>
      <c r="K482" s="185">
        <f>M482+Q482+S482+U482</f>
        <v>31149.633000000002</v>
      </c>
      <c r="L482" s="695">
        <f t="shared" si="1132"/>
        <v>1</v>
      </c>
      <c r="M482" s="166">
        <f>M484</f>
        <v>0</v>
      </c>
      <c r="N482" s="683"/>
      <c r="O482" s="622"/>
      <c r="P482" s="683"/>
      <c r="Q482" s="622">
        <f>Q483+Q484</f>
        <v>31149.633000000002</v>
      </c>
      <c r="R482" s="695">
        <f t="shared" si="1154"/>
        <v>1</v>
      </c>
      <c r="S482" s="31"/>
      <c r="T482" s="31"/>
      <c r="U482" s="31"/>
      <c r="V482" s="622">
        <f t="shared" ref="V482" si="1163">W482+X482+Y482</f>
        <v>0</v>
      </c>
      <c r="W482" s="31"/>
      <c r="X482" s="31"/>
      <c r="Y482" s="31"/>
      <c r="Z482" s="622">
        <f t="shared" ref="Z482" si="1164">AA482+AB482+AC482</f>
        <v>0</v>
      </c>
      <c r="AA482" s="622">
        <f>E482</f>
        <v>0</v>
      </c>
      <c r="AB482" s="31"/>
      <c r="AC482" s="31"/>
      <c r="AD482" s="31"/>
      <c r="AE482" s="185">
        <f>AG482+AK482+AM482+AO482</f>
        <v>31149.633000000002</v>
      </c>
      <c r="AF482" s="695">
        <f t="shared" si="1133"/>
        <v>1</v>
      </c>
      <c r="AG482" s="166">
        <f>AG484</f>
        <v>0</v>
      </c>
      <c r="AH482" s="695" t="e">
        <f t="shared" ref="AH482:AH496" si="1165">AG482/E482</f>
        <v>#DIV/0!</v>
      </c>
      <c r="AI482" s="622"/>
      <c r="AJ482" s="683"/>
      <c r="AK482" s="622">
        <f>AK483+AK484</f>
        <v>31149.633000000002</v>
      </c>
      <c r="AL482" s="695">
        <f t="shared" si="1152"/>
        <v>1</v>
      </c>
      <c r="AM482" s="31"/>
      <c r="AN482" s="31"/>
      <c r="AO482" s="31"/>
      <c r="AP482" s="622">
        <f>AP484</f>
        <v>0</v>
      </c>
      <c r="AQ482" s="683"/>
      <c r="AR482" s="185">
        <f>AT482+AX482+AZ482+BB482</f>
        <v>31149.633000000002</v>
      </c>
      <c r="AS482" s="695">
        <f t="shared" si="1134"/>
        <v>1</v>
      </c>
      <c r="AT482" s="166">
        <f>AT484</f>
        <v>0</v>
      </c>
      <c r="AU482" s="695"/>
      <c r="AV482" s="622"/>
      <c r="AW482" s="695"/>
      <c r="AX482" s="166">
        <f>AX483</f>
        <v>31149.633000000002</v>
      </c>
      <c r="AY482" s="695">
        <f t="shared" si="1153"/>
        <v>1</v>
      </c>
      <c r="AZ482" s="31"/>
      <c r="BA482" s="695"/>
      <c r="BB482" s="31"/>
      <c r="BC482" s="31"/>
      <c r="BD482" s="31"/>
      <c r="BE482" s="98"/>
      <c r="BF482" s="622"/>
      <c r="BG482" s="622"/>
      <c r="BH482" s="31"/>
      <c r="BI482" s="31"/>
      <c r="BJ482" s="622"/>
      <c r="BK482" s="622"/>
      <c r="BL482" s="31"/>
      <c r="BM482" s="31"/>
      <c r="BN482" s="622"/>
      <c r="BO482" s="622"/>
      <c r="BP482" s="622"/>
      <c r="BQ482" s="622"/>
      <c r="BR482" s="31"/>
      <c r="BS482" s="31"/>
      <c r="BT482" s="622"/>
      <c r="BU482" s="98"/>
      <c r="BV482" s="504"/>
      <c r="BW482" s="519"/>
      <c r="BX482" s="504"/>
      <c r="BY482" s="31"/>
      <c r="BZ482" s="31"/>
      <c r="CE482" s="695"/>
    </row>
    <row r="483" spans="2:83" s="54" customFormat="1" ht="45.75" hidden="1" customHeight="1" x14ac:dyDescent="0.2">
      <c r="B483" s="206"/>
      <c r="C483" s="110" t="s">
        <v>40</v>
      </c>
      <c r="D483" s="171">
        <f>G483</f>
        <v>31149.633000000002</v>
      </c>
      <c r="E483" s="109"/>
      <c r="F483" s="109"/>
      <c r="G483" s="109">
        <v>31149.633000000002</v>
      </c>
      <c r="H483" s="236"/>
      <c r="I483" s="236"/>
      <c r="J483" s="244">
        <f t="shared" si="1160"/>
        <v>0</v>
      </c>
      <c r="K483" s="171">
        <f>Q483</f>
        <v>31149.633000000002</v>
      </c>
      <c r="L483" s="740">
        <f t="shared" si="1132"/>
        <v>1</v>
      </c>
      <c r="M483" s="109"/>
      <c r="N483" s="106"/>
      <c r="O483" s="106"/>
      <c r="P483" s="106"/>
      <c r="Q483" s="106">
        <f>G483</f>
        <v>31149.633000000002</v>
      </c>
      <c r="R483" s="695">
        <f t="shared" si="1154"/>
        <v>1</v>
      </c>
      <c r="S483" s="31"/>
      <c r="T483" s="31"/>
      <c r="U483" s="31"/>
      <c r="V483" s="106"/>
      <c r="W483" s="31"/>
      <c r="X483" s="31"/>
      <c r="Y483" s="31"/>
      <c r="Z483" s="106"/>
      <c r="AA483" s="106"/>
      <c r="AB483" s="31"/>
      <c r="AC483" s="31"/>
      <c r="AD483" s="31"/>
      <c r="AE483" s="244">
        <f>AG483+AK483+AM483+AO483</f>
        <v>31149.633000000002</v>
      </c>
      <c r="AF483" s="740">
        <f t="shared" si="1133"/>
        <v>1</v>
      </c>
      <c r="AG483" s="109"/>
      <c r="AH483" s="740" t="e">
        <f t="shared" si="1165"/>
        <v>#DIV/0!</v>
      </c>
      <c r="AI483" s="106"/>
      <c r="AJ483" s="106"/>
      <c r="AK483" s="106">
        <f>'[7]2 вариант'!$D$227</f>
        <v>31149.633000000002</v>
      </c>
      <c r="AL483" s="740">
        <f t="shared" si="1152"/>
        <v>1</v>
      </c>
      <c r="AM483" s="31"/>
      <c r="AN483" s="31"/>
      <c r="AO483" s="31"/>
      <c r="AP483" s="106"/>
      <c r="AQ483" s="106"/>
      <c r="AR483" s="244">
        <f>AX483</f>
        <v>31149.633000000002</v>
      </c>
      <c r="AS483" s="740">
        <f t="shared" si="1134"/>
        <v>1</v>
      </c>
      <c r="AT483" s="109"/>
      <c r="AU483" s="740"/>
      <c r="AV483" s="106"/>
      <c r="AW483" s="740"/>
      <c r="AX483" s="109">
        <f>'[10]2 вариант'!$I$212</f>
        <v>31149.633000000002</v>
      </c>
      <c r="AY483" s="740">
        <f t="shared" si="1153"/>
        <v>1</v>
      </c>
      <c r="AZ483" s="31"/>
      <c r="BA483" s="740"/>
      <c r="BB483" s="31"/>
      <c r="BC483" s="31"/>
      <c r="BD483" s="31"/>
      <c r="BE483" s="191"/>
      <c r="BF483" s="106"/>
      <c r="BG483" s="106"/>
      <c r="BH483" s="31"/>
      <c r="BI483" s="31"/>
      <c r="BJ483" s="106"/>
      <c r="BK483" s="106"/>
      <c r="BL483" s="31"/>
      <c r="BM483" s="31"/>
      <c r="BN483" s="106"/>
      <c r="BO483" s="106"/>
      <c r="BP483" s="106"/>
      <c r="BQ483" s="106"/>
      <c r="BR483" s="31"/>
      <c r="BS483" s="31"/>
      <c r="BT483" s="106"/>
      <c r="BU483" s="191"/>
      <c r="BV483" s="106"/>
      <c r="BW483" s="106"/>
      <c r="BX483" s="106"/>
      <c r="BY483" s="31"/>
      <c r="BZ483" s="31"/>
      <c r="CE483" s="740"/>
    </row>
    <row r="484" spans="2:83" s="37" customFormat="1" ht="32.25" hidden="1" customHeight="1" x14ac:dyDescent="0.25">
      <c r="B484" s="204"/>
      <c r="C484" s="110" t="s">
        <v>39</v>
      </c>
      <c r="D484" s="171">
        <f>E484+G484</f>
        <v>0</v>
      </c>
      <c r="E484" s="171">
        <v>0</v>
      </c>
      <c r="F484" s="171"/>
      <c r="G484" s="171">
        <v>0</v>
      </c>
      <c r="H484" s="172"/>
      <c r="I484" s="172"/>
      <c r="J484" s="244">
        <f t="shared" si="1160"/>
        <v>0</v>
      </c>
      <c r="K484" s="171">
        <f>M484+Q484</f>
        <v>0</v>
      </c>
      <c r="L484" s="740" t="e">
        <f t="shared" si="1132"/>
        <v>#DIV/0!</v>
      </c>
      <c r="M484" s="171">
        <v>0</v>
      </c>
      <c r="N484" s="116"/>
      <c r="O484" s="116"/>
      <c r="P484" s="116"/>
      <c r="Q484" s="116"/>
      <c r="R484" s="116"/>
      <c r="S484" s="35"/>
      <c r="T484" s="35"/>
      <c r="U484" s="35"/>
      <c r="V484" s="295"/>
      <c r="W484" s="35"/>
      <c r="X484" s="35"/>
      <c r="Y484" s="35"/>
      <c r="Z484" s="116"/>
      <c r="AA484" s="116"/>
      <c r="AB484" s="35"/>
      <c r="AC484" s="35"/>
      <c r="AD484" s="35"/>
      <c r="AE484" s="171">
        <f>AG484+AK484</f>
        <v>0</v>
      </c>
      <c r="AF484" s="740" t="e">
        <f t="shared" si="1133"/>
        <v>#DIV/0!</v>
      </c>
      <c r="AG484" s="171">
        <v>0</v>
      </c>
      <c r="AH484" s="740" t="e">
        <f t="shared" si="1165"/>
        <v>#DIV/0!</v>
      </c>
      <c r="AI484" s="116"/>
      <c r="AJ484" s="116"/>
      <c r="AK484" s="116">
        <v>0</v>
      </c>
      <c r="AL484" s="740" t="e">
        <f t="shared" si="1152"/>
        <v>#DIV/0!</v>
      </c>
      <c r="AM484" s="35"/>
      <c r="AN484" s="35"/>
      <c r="AO484" s="35"/>
      <c r="AP484" s="116">
        <f>AX484-AK484</f>
        <v>0</v>
      </c>
      <c r="AQ484" s="116"/>
      <c r="AR484" s="171">
        <f>AT484+AX484</f>
        <v>0</v>
      </c>
      <c r="AS484" s="740" t="e">
        <f t="shared" si="1134"/>
        <v>#DIV/0!</v>
      </c>
      <c r="AT484" s="171">
        <v>0</v>
      </c>
      <c r="AU484" s="740"/>
      <c r="AV484" s="116"/>
      <c r="AW484" s="740"/>
      <c r="AX484" s="171">
        <v>0</v>
      </c>
      <c r="AY484" s="740" t="e">
        <f t="shared" si="1153"/>
        <v>#DIV/0!</v>
      </c>
      <c r="AZ484" s="35"/>
      <c r="BA484" s="740"/>
      <c r="BB484" s="35"/>
      <c r="BC484" s="35"/>
      <c r="BD484" s="35"/>
      <c r="BE484" s="116"/>
      <c r="BF484" s="116"/>
      <c r="BG484" s="116"/>
      <c r="BH484" s="35"/>
      <c r="BI484" s="35"/>
      <c r="BJ484" s="116"/>
      <c r="BK484" s="116"/>
      <c r="BL484" s="35"/>
      <c r="BM484" s="35"/>
      <c r="BN484" s="106"/>
      <c r="BO484" s="116"/>
      <c r="BP484" s="116"/>
      <c r="BQ484" s="116"/>
      <c r="BR484" s="35"/>
      <c r="BS484" s="35"/>
      <c r="BT484" s="116"/>
      <c r="BU484" s="116"/>
      <c r="BV484" s="116"/>
      <c r="BW484" s="116"/>
      <c r="BX484" s="116"/>
      <c r="BY484" s="35"/>
      <c r="BZ484" s="35"/>
      <c r="CE484" s="740"/>
    </row>
    <row r="485" spans="2:83" s="37" customFormat="1" ht="80.25" hidden="1" customHeight="1" x14ac:dyDescent="0.25">
      <c r="B485" s="503" t="s">
        <v>414</v>
      </c>
      <c r="C485" s="124" t="s">
        <v>248</v>
      </c>
      <c r="D485" s="171">
        <v>0</v>
      </c>
      <c r="E485" s="171">
        <v>0</v>
      </c>
      <c r="F485" s="171"/>
      <c r="G485" s="171"/>
      <c r="H485" s="172"/>
      <c r="I485" s="172"/>
      <c r="J485" s="185">
        <f t="shared" si="1160"/>
        <v>0</v>
      </c>
      <c r="K485" s="166">
        <f t="shared" ref="K485:K501" si="1166">Q485</f>
        <v>0</v>
      </c>
      <c r="L485" s="695" t="e">
        <f t="shared" si="1132"/>
        <v>#DIV/0!</v>
      </c>
      <c r="M485" s="171"/>
      <c r="N485" s="116"/>
      <c r="O485" s="116"/>
      <c r="P485" s="116"/>
      <c r="Q485" s="622">
        <f>Q486</f>
        <v>0</v>
      </c>
      <c r="R485" s="683"/>
      <c r="S485" s="35"/>
      <c r="T485" s="35"/>
      <c r="U485" s="35"/>
      <c r="V485" s="89"/>
      <c r="W485" s="35"/>
      <c r="X485" s="35"/>
      <c r="Y485" s="35"/>
      <c r="Z485" s="116"/>
      <c r="AA485" s="116"/>
      <c r="AB485" s="35"/>
      <c r="AC485" s="35"/>
      <c r="AD485" s="35"/>
      <c r="AE485" s="171"/>
      <c r="AF485" s="695" t="e">
        <f t="shared" si="1133"/>
        <v>#DIV/0!</v>
      </c>
      <c r="AG485" s="171"/>
      <c r="AH485" s="695" t="e">
        <f t="shared" si="1165"/>
        <v>#DIV/0!</v>
      </c>
      <c r="AI485" s="116"/>
      <c r="AJ485" s="116"/>
      <c r="AK485" s="116"/>
      <c r="AL485" s="695" t="e">
        <f t="shared" si="1152"/>
        <v>#DIV/0!</v>
      </c>
      <c r="AM485" s="35"/>
      <c r="AN485" s="35"/>
      <c r="AO485" s="35"/>
      <c r="AP485" s="116"/>
      <c r="AQ485" s="116"/>
      <c r="AR485" s="171"/>
      <c r="AS485" s="695" t="e">
        <f t="shared" si="1134"/>
        <v>#DIV/0!</v>
      </c>
      <c r="AT485" s="171"/>
      <c r="AU485" s="695"/>
      <c r="AV485" s="116"/>
      <c r="AW485" s="695"/>
      <c r="AX485" s="171"/>
      <c r="AY485" s="695" t="e">
        <f t="shared" si="1153"/>
        <v>#DIV/0!</v>
      </c>
      <c r="AZ485" s="35"/>
      <c r="BA485" s="695"/>
      <c r="BB485" s="35"/>
      <c r="BC485" s="35"/>
      <c r="BD485" s="35"/>
      <c r="BE485" s="116"/>
      <c r="BF485" s="116"/>
      <c r="BG485" s="116"/>
      <c r="BH485" s="35"/>
      <c r="BI485" s="35"/>
      <c r="BJ485" s="116"/>
      <c r="BK485" s="116"/>
      <c r="BL485" s="35"/>
      <c r="BM485" s="35"/>
      <c r="BN485" s="116"/>
      <c r="BO485" s="116"/>
      <c r="BP485" s="116"/>
      <c r="BQ485" s="116"/>
      <c r="BR485" s="35"/>
      <c r="BS485" s="35"/>
      <c r="BT485" s="116"/>
      <c r="BU485" s="116"/>
      <c r="BV485" s="116"/>
      <c r="BW485" s="116"/>
      <c r="BX485" s="116"/>
      <c r="BY485" s="35"/>
      <c r="BZ485" s="35"/>
      <c r="CE485" s="695"/>
    </row>
    <row r="486" spans="2:83" s="42" customFormat="1" ht="57" hidden="1" customHeight="1" x14ac:dyDescent="0.25">
      <c r="B486" s="503"/>
      <c r="C486" s="97" t="s">
        <v>31</v>
      </c>
      <c r="D486" s="834">
        <v>0</v>
      </c>
      <c r="E486" s="834">
        <v>0</v>
      </c>
      <c r="F486" s="834"/>
      <c r="G486" s="915"/>
      <c r="H486" s="258"/>
      <c r="I486" s="258"/>
      <c r="J486" s="185">
        <f t="shared" si="1160"/>
        <v>0</v>
      </c>
      <c r="K486" s="166">
        <f t="shared" si="1166"/>
        <v>0</v>
      </c>
      <c r="L486" s="695" t="e">
        <f t="shared" si="1132"/>
        <v>#DIV/0!</v>
      </c>
      <c r="M486" s="952"/>
      <c r="N486" s="114"/>
      <c r="O486" s="114"/>
      <c r="P486" s="114"/>
      <c r="Q486" s="622">
        <f>Q487+Q488</f>
        <v>0</v>
      </c>
      <c r="R486" s="683"/>
      <c r="S486" s="41"/>
      <c r="T486" s="41"/>
      <c r="U486" s="41"/>
      <c r="V486" s="89"/>
      <c r="W486" s="41"/>
      <c r="X486" s="41"/>
      <c r="Y486" s="41"/>
      <c r="Z486" s="114"/>
      <c r="AA486" s="114"/>
      <c r="AB486" s="41"/>
      <c r="AC486" s="41"/>
      <c r="AD486" s="41"/>
      <c r="AE486" s="952"/>
      <c r="AF486" s="695" t="e">
        <f t="shared" si="1133"/>
        <v>#DIV/0!</v>
      </c>
      <c r="AG486" s="952"/>
      <c r="AH486" s="695" t="e">
        <f t="shared" si="1165"/>
        <v>#DIV/0!</v>
      </c>
      <c r="AI486" s="114"/>
      <c r="AJ486" s="114"/>
      <c r="AK486" s="114"/>
      <c r="AL486" s="695" t="e">
        <f t="shared" si="1152"/>
        <v>#DIV/0!</v>
      </c>
      <c r="AM486" s="41"/>
      <c r="AN486" s="41"/>
      <c r="AO486" s="41"/>
      <c r="AP486" s="114"/>
      <c r="AQ486" s="114"/>
      <c r="AR486" s="834"/>
      <c r="AS486" s="695" t="e">
        <f t="shared" si="1134"/>
        <v>#DIV/0!</v>
      </c>
      <c r="AT486" s="952"/>
      <c r="AU486" s="695"/>
      <c r="AV486" s="114"/>
      <c r="AW486" s="695"/>
      <c r="AX486" s="952"/>
      <c r="AY486" s="695" t="e">
        <f t="shared" si="1153"/>
        <v>#DIV/0!</v>
      </c>
      <c r="AZ486" s="41"/>
      <c r="BA486" s="695"/>
      <c r="BB486" s="41"/>
      <c r="BC486" s="41"/>
      <c r="BD486" s="41"/>
      <c r="BE486" s="114"/>
      <c r="BF486" s="114"/>
      <c r="BG486" s="114"/>
      <c r="BH486" s="41"/>
      <c r="BI486" s="41"/>
      <c r="BJ486" s="114"/>
      <c r="BK486" s="114"/>
      <c r="BL486" s="41"/>
      <c r="BM486" s="41"/>
      <c r="BN486" s="114"/>
      <c r="BO486" s="114"/>
      <c r="BP486" s="114"/>
      <c r="BQ486" s="114"/>
      <c r="BR486" s="41"/>
      <c r="BS486" s="41"/>
      <c r="BT486" s="114"/>
      <c r="BU486" s="114"/>
      <c r="BV486" s="114"/>
      <c r="BW486" s="114"/>
      <c r="BX486" s="114"/>
      <c r="BY486" s="41"/>
      <c r="BZ486" s="41"/>
      <c r="CE486" s="695"/>
    </row>
    <row r="487" spans="2:83" s="42" customFormat="1" ht="43.5" hidden="1" customHeight="1" x14ac:dyDescent="0.25">
      <c r="B487" s="503"/>
      <c r="C487" s="110" t="s">
        <v>39</v>
      </c>
      <c r="D487" s="834"/>
      <c r="E487" s="834"/>
      <c r="F487" s="834"/>
      <c r="G487" s="915"/>
      <c r="H487" s="258"/>
      <c r="I487" s="258"/>
      <c r="J487" s="185">
        <f t="shared" si="1160"/>
        <v>0</v>
      </c>
      <c r="K487" s="171">
        <f t="shared" si="1166"/>
        <v>0</v>
      </c>
      <c r="L487" s="695" t="e">
        <f t="shared" si="1132"/>
        <v>#DIV/0!</v>
      </c>
      <c r="M487" s="952"/>
      <c r="N487" s="114"/>
      <c r="O487" s="114"/>
      <c r="P487" s="114"/>
      <c r="Q487" s="116"/>
      <c r="R487" s="116"/>
      <c r="S487" s="41"/>
      <c r="T487" s="41"/>
      <c r="U487" s="41"/>
      <c r="V487" s="89"/>
      <c r="W487" s="41"/>
      <c r="X487" s="41"/>
      <c r="Y487" s="41"/>
      <c r="Z487" s="114"/>
      <c r="AA487" s="114"/>
      <c r="AB487" s="41"/>
      <c r="AC487" s="41"/>
      <c r="AD487" s="41"/>
      <c r="AE487" s="952"/>
      <c r="AF487" s="695" t="e">
        <f t="shared" si="1133"/>
        <v>#DIV/0!</v>
      </c>
      <c r="AG487" s="952"/>
      <c r="AH487" s="695" t="e">
        <f t="shared" si="1165"/>
        <v>#DIV/0!</v>
      </c>
      <c r="AI487" s="114"/>
      <c r="AJ487" s="114"/>
      <c r="AK487" s="114"/>
      <c r="AL487" s="695" t="e">
        <f t="shared" si="1152"/>
        <v>#DIV/0!</v>
      </c>
      <c r="AM487" s="41"/>
      <c r="AN487" s="41"/>
      <c r="AO487" s="41"/>
      <c r="AP487" s="114"/>
      <c r="AQ487" s="114"/>
      <c r="AR487" s="834"/>
      <c r="AS487" s="695" t="e">
        <f t="shared" si="1134"/>
        <v>#DIV/0!</v>
      </c>
      <c r="AT487" s="952"/>
      <c r="AU487" s="695"/>
      <c r="AV487" s="114"/>
      <c r="AW487" s="695"/>
      <c r="AX487" s="952"/>
      <c r="AY487" s="695" t="e">
        <f t="shared" si="1153"/>
        <v>#DIV/0!</v>
      </c>
      <c r="AZ487" s="41"/>
      <c r="BA487" s="695"/>
      <c r="BB487" s="41"/>
      <c r="BC487" s="41"/>
      <c r="BD487" s="41"/>
      <c r="BE487" s="114"/>
      <c r="BF487" s="114"/>
      <c r="BG487" s="114"/>
      <c r="BH487" s="41"/>
      <c r="BI487" s="41"/>
      <c r="BJ487" s="114"/>
      <c r="BK487" s="114"/>
      <c r="BL487" s="41"/>
      <c r="BM487" s="41"/>
      <c r="BN487" s="114"/>
      <c r="BO487" s="114"/>
      <c r="BP487" s="114"/>
      <c r="BQ487" s="114"/>
      <c r="BR487" s="41"/>
      <c r="BS487" s="41"/>
      <c r="BT487" s="114"/>
      <c r="BU487" s="114"/>
      <c r="BV487" s="114"/>
      <c r="BW487" s="114"/>
      <c r="BX487" s="114"/>
      <c r="BY487" s="41"/>
      <c r="BZ487" s="41"/>
      <c r="CE487" s="695"/>
    </row>
    <row r="488" spans="2:83" s="37" customFormat="1" ht="32.25" hidden="1" customHeight="1" x14ac:dyDescent="0.25">
      <c r="B488" s="204"/>
      <c r="C488" s="110" t="s">
        <v>40</v>
      </c>
      <c r="D488" s="171">
        <v>0</v>
      </c>
      <c r="E488" s="171">
        <v>0</v>
      </c>
      <c r="F488" s="171"/>
      <c r="G488" s="171"/>
      <c r="H488" s="172"/>
      <c r="I488" s="172"/>
      <c r="J488" s="185">
        <f t="shared" si="1160"/>
        <v>0</v>
      </c>
      <c r="K488" s="171">
        <f t="shared" si="1166"/>
        <v>0</v>
      </c>
      <c r="L488" s="695" t="e">
        <f t="shared" si="1132"/>
        <v>#DIV/0!</v>
      </c>
      <c r="M488" s="171"/>
      <c r="N488" s="116"/>
      <c r="O488" s="116"/>
      <c r="P488" s="116"/>
      <c r="Q488" s="116"/>
      <c r="R488" s="116"/>
      <c r="S488" s="35"/>
      <c r="T488" s="35"/>
      <c r="U488" s="35"/>
      <c r="V488" s="89"/>
      <c r="W488" s="35"/>
      <c r="X488" s="35"/>
      <c r="Y488" s="35"/>
      <c r="Z488" s="116"/>
      <c r="AA488" s="116"/>
      <c r="AB488" s="35"/>
      <c r="AC488" s="35"/>
      <c r="AD488" s="35"/>
      <c r="AE488" s="171"/>
      <c r="AF488" s="695" t="e">
        <f t="shared" si="1133"/>
        <v>#DIV/0!</v>
      </c>
      <c r="AG488" s="171"/>
      <c r="AH488" s="695" t="e">
        <f t="shared" si="1165"/>
        <v>#DIV/0!</v>
      </c>
      <c r="AI488" s="116"/>
      <c r="AJ488" s="116"/>
      <c r="AK488" s="116"/>
      <c r="AL488" s="695" t="e">
        <f t="shared" si="1152"/>
        <v>#DIV/0!</v>
      </c>
      <c r="AM488" s="35"/>
      <c r="AN488" s="35"/>
      <c r="AO488" s="35"/>
      <c r="AP488" s="116"/>
      <c r="AQ488" s="116"/>
      <c r="AR488" s="171"/>
      <c r="AS488" s="695" t="e">
        <f t="shared" si="1134"/>
        <v>#DIV/0!</v>
      </c>
      <c r="AT488" s="171"/>
      <c r="AU488" s="695"/>
      <c r="AV488" s="116"/>
      <c r="AW488" s="695"/>
      <c r="AX488" s="171"/>
      <c r="AY488" s="695" t="e">
        <f t="shared" si="1153"/>
        <v>#DIV/0!</v>
      </c>
      <c r="AZ488" s="35"/>
      <c r="BA488" s="695"/>
      <c r="BB488" s="35"/>
      <c r="BC488" s="35"/>
      <c r="BD488" s="35"/>
      <c r="BE488" s="116"/>
      <c r="BF488" s="116"/>
      <c r="BG488" s="116"/>
      <c r="BH488" s="35"/>
      <c r="BI488" s="35"/>
      <c r="BJ488" s="116"/>
      <c r="BK488" s="116"/>
      <c r="BL488" s="35"/>
      <c r="BM488" s="35"/>
      <c r="BN488" s="116"/>
      <c r="BO488" s="116"/>
      <c r="BP488" s="116"/>
      <c r="BQ488" s="116"/>
      <c r="BR488" s="35"/>
      <c r="BS488" s="35"/>
      <c r="BT488" s="116"/>
      <c r="BU488" s="116"/>
      <c r="BV488" s="116"/>
      <c r="BW488" s="116"/>
      <c r="BX488" s="116"/>
      <c r="BY488" s="35"/>
      <c r="BZ488" s="35"/>
      <c r="CE488" s="695"/>
    </row>
    <row r="489" spans="2:83" s="37" customFormat="1" ht="95.25" hidden="1" customHeight="1" x14ac:dyDescent="0.25">
      <c r="B489" s="503" t="s">
        <v>416</v>
      </c>
      <c r="C489" s="124" t="s">
        <v>415</v>
      </c>
      <c r="D489" s="171">
        <v>0</v>
      </c>
      <c r="E489" s="171">
        <v>0</v>
      </c>
      <c r="F489" s="171"/>
      <c r="G489" s="171"/>
      <c r="H489" s="172"/>
      <c r="I489" s="172"/>
      <c r="J489" s="185">
        <f t="shared" si="1160"/>
        <v>0</v>
      </c>
      <c r="K489" s="166">
        <f t="shared" si="1166"/>
        <v>0</v>
      </c>
      <c r="L489" s="695" t="e">
        <f t="shared" si="1132"/>
        <v>#DIV/0!</v>
      </c>
      <c r="M489" s="171"/>
      <c r="N489" s="116"/>
      <c r="O489" s="116"/>
      <c r="P489" s="116"/>
      <c r="Q489" s="622">
        <f>Q490</f>
        <v>0</v>
      </c>
      <c r="R489" s="683"/>
      <c r="S489" s="35"/>
      <c r="T489" s="35"/>
      <c r="U489" s="35"/>
      <c r="V489" s="89"/>
      <c r="W489" s="35"/>
      <c r="X489" s="35"/>
      <c r="Y489" s="35"/>
      <c r="Z489" s="116"/>
      <c r="AA489" s="116"/>
      <c r="AB489" s="35"/>
      <c r="AC489" s="35"/>
      <c r="AD489" s="35"/>
      <c r="AE489" s="171"/>
      <c r="AF489" s="695" t="e">
        <f t="shared" si="1133"/>
        <v>#DIV/0!</v>
      </c>
      <c r="AG489" s="171"/>
      <c r="AH489" s="695" t="e">
        <f t="shared" si="1165"/>
        <v>#DIV/0!</v>
      </c>
      <c r="AI489" s="116"/>
      <c r="AJ489" s="116"/>
      <c r="AK489" s="116"/>
      <c r="AL489" s="695" t="e">
        <f t="shared" si="1152"/>
        <v>#DIV/0!</v>
      </c>
      <c r="AM489" s="35"/>
      <c r="AN489" s="35"/>
      <c r="AO489" s="35"/>
      <c r="AP489" s="116"/>
      <c r="AQ489" s="116"/>
      <c r="AR489" s="171"/>
      <c r="AS489" s="695" t="e">
        <f t="shared" si="1134"/>
        <v>#DIV/0!</v>
      </c>
      <c r="AT489" s="171"/>
      <c r="AU489" s="695"/>
      <c r="AV489" s="116"/>
      <c r="AW489" s="695"/>
      <c r="AX489" s="171"/>
      <c r="AY489" s="695" t="e">
        <f t="shared" si="1153"/>
        <v>#DIV/0!</v>
      </c>
      <c r="AZ489" s="35"/>
      <c r="BA489" s="695"/>
      <c r="BB489" s="35"/>
      <c r="BC489" s="35"/>
      <c r="BD489" s="35"/>
      <c r="BE489" s="116"/>
      <c r="BF489" s="116"/>
      <c r="BG489" s="116"/>
      <c r="BH489" s="35"/>
      <c r="BI489" s="35"/>
      <c r="BJ489" s="116"/>
      <c r="BK489" s="116"/>
      <c r="BL489" s="35"/>
      <c r="BM489" s="35"/>
      <c r="BN489" s="116"/>
      <c r="BO489" s="116"/>
      <c r="BP489" s="116"/>
      <c r="BQ489" s="116"/>
      <c r="BR489" s="35"/>
      <c r="BS489" s="35"/>
      <c r="BT489" s="116"/>
      <c r="BU489" s="116"/>
      <c r="BV489" s="116"/>
      <c r="BW489" s="116"/>
      <c r="BX489" s="116"/>
      <c r="BY489" s="35"/>
      <c r="BZ489" s="35"/>
      <c r="CE489" s="695"/>
    </row>
    <row r="490" spans="2:83" s="37" customFormat="1" ht="47.25" hidden="1" customHeight="1" x14ac:dyDescent="0.25">
      <c r="B490" s="204"/>
      <c r="C490" s="97" t="s">
        <v>31</v>
      </c>
      <c r="D490" s="834">
        <v>0</v>
      </c>
      <c r="E490" s="834">
        <v>0</v>
      </c>
      <c r="F490" s="834"/>
      <c r="G490" s="171"/>
      <c r="H490" s="172"/>
      <c r="I490" s="172"/>
      <c r="J490" s="185">
        <f t="shared" si="1160"/>
        <v>0</v>
      </c>
      <c r="K490" s="166">
        <f t="shared" si="1166"/>
        <v>0</v>
      </c>
      <c r="L490" s="695" t="e">
        <f t="shared" si="1132"/>
        <v>#DIV/0!</v>
      </c>
      <c r="M490" s="952"/>
      <c r="N490" s="114"/>
      <c r="O490" s="114"/>
      <c r="P490" s="114"/>
      <c r="Q490" s="622">
        <f>SUM(Q491:Q492)</f>
        <v>0</v>
      </c>
      <c r="R490" s="683"/>
      <c r="S490" s="35"/>
      <c r="T490" s="35"/>
      <c r="U490" s="35"/>
      <c r="V490" s="89"/>
      <c r="W490" s="35"/>
      <c r="X490" s="35"/>
      <c r="Y490" s="35"/>
      <c r="Z490" s="116"/>
      <c r="AA490" s="116"/>
      <c r="AB490" s="35"/>
      <c r="AC490" s="35"/>
      <c r="AD490" s="35"/>
      <c r="AE490" s="171"/>
      <c r="AF490" s="695" t="e">
        <f t="shared" si="1133"/>
        <v>#DIV/0!</v>
      </c>
      <c r="AG490" s="171"/>
      <c r="AH490" s="695" t="e">
        <f t="shared" si="1165"/>
        <v>#DIV/0!</v>
      </c>
      <c r="AI490" s="116"/>
      <c r="AJ490" s="116"/>
      <c r="AK490" s="116"/>
      <c r="AL490" s="695" t="e">
        <f t="shared" si="1152"/>
        <v>#DIV/0!</v>
      </c>
      <c r="AM490" s="35"/>
      <c r="AN490" s="35"/>
      <c r="AO490" s="35"/>
      <c r="AP490" s="116"/>
      <c r="AQ490" s="116"/>
      <c r="AR490" s="171"/>
      <c r="AS490" s="695" t="e">
        <f t="shared" si="1134"/>
        <v>#DIV/0!</v>
      </c>
      <c r="AT490" s="171"/>
      <c r="AU490" s="695"/>
      <c r="AV490" s="116"/>
      <c r="AW490" s="695"/>
      <c r="AX490" s="171"/>
      <c r="AY490" s="695" t="e">
        <f t="shared" si="1153"/>
        <v>#DIV/0!</v>
      </c>
      <c r="AZ490" s="35"/>
      <c r="BA490" s="695"/>
      <c r="BB490" s="35"/>
      <c r="BC490" s="35"/>
      <c r="BD490" s="35"/>
      <c r="BE490" s="116"/>
      <c r="BF490" s="116"/>
      <c r="BG490" s="116"/>
      <c r="BH490" s="35"/>
      <c r="BI490" s="35"/>
      <c r="BJ490" s="116"/>
      <c r="BK490" s="116"/>
      <c r="BL490" s="35"/>
      <c r="BM490" s="35"/>
      <c r="BN490" s="116"/>
      <c r="BO490" s="116"/>
      <c r="BP490" s="116"/>
      <c r="BQ490" s="116"/>
      <c r="BR490" s="35"/>
      <c r="BS490" s="35"/>
      <c r="BT490" s="116"/>
      <c r="BU490" s="116"/>
      <c r="BV490" s="116"/>
      <c r="BW490" s="116"/>
      <c r="BX490" s="116"/>
      <c r="BY490" s="35"/>
      <c r="BZ490" s="35"/>
      <c r="CE490" s="695"/>
    </row>
    <row r="491" spans="2:83" s="37" customFormat="1" ht="32.25" hidden="1" customHeight="1" x14ac:dyDescent="0.25">
      <c r="B491" s="204"/>
      <c r="C491" s="110" t="s">
        <v>39</v>
      </c>
      <c r="D491" s="171">
        <v>0</v>
      </c>
      <c r="E491" s="171">
        <v>0</v>
      </c>
      <c r="F491" s="171"/>
      <c r="G491" s="171"/>
      <c r="H491" s="172"/>
      <c r="I491" s="172"/>
      <c r="J491" s="185">
        <f t="shared" si="1160"/>
        <v>0</v>
      </c>
      <c r="K491" s="171">
        <f t="shared" si="1166"/>
        <v>0</v>
      </c>
      <c r="L491" s="695" t="e">
        <f t="shared" si="1132"/>
        <v>#DIV/0!</v>
      </c>
      <c r="M491" s="171"/>
      <c r="N491" s="116"/>
      <c r="O491" s="116"/>
      <c r="P491" s="116"/>
      <c r="Q491" s="116"/>
      <c r="R491" s="116"/>
      <c r="S491" s="35"/>
      <c r="T491" s="35"/>
      <c r="U491" s="35"/>
      <c r="V491" s="89"/>
      <c r="W491" s="35"/>
      <c r="X491" s="35"/>
      <c r="Y491" s="35"/>
      <c r="Z491" s="116"/>
      <c r="AA491" s="116"/>
      <c r="AB491" s="35"/>
      <c r="AC491" s="35"/>
      <c r="AD491" s="35"/>
      <c r="AE491" s="171"/>
      <c r="AF491" s="695" t="e">
        <f t="shared" si="1133"/>
        <v>#DIV/0!</v>
      </c>
      <c r="AG491" s="171"/>
      <c r="AH491" s="695" t="e">
        <f t="shared" si="1165"/>
        <v>#DIV/0!</v>
      </c>
      <c r="AI491" s="116"/>
      <c r="AJ491" s="116"/>
      <c r="AK491" s="116"/>
      <c r="AL491" s="695" t="e">
        <f t="shared" si="1152"/>
        <v>#DIV/0!</v>
      </c>
      <c r="AM491" s="35"/>
      <c r="AN491" s="35"/>
      <c r="AO491" s="35"/>
      <c r="AP491" s="116"/>
      <c r="AQ491" s="116"/>
      <c r="AR491" s="171"/>
      <c r="AS491" s="695" t="e">
        <f t="shared" si="1134"/>
        <v>#DIV/0!</v>
      </c>
      <c r="AT491" s="171"/>
      <c r="AU491" s="695"/>
      <c r="AV491" s="116"/>
      <c r="AW491" s="695"/>
      <c r="AX491" s="171"/>
      <c r="AY491" s="695" t="e">
        <f t="shared" si="1153"/>
        <v>#DIV/0!</v>
      </c>
      <c r="AZ491" s="35"/>
      <c r="BA491" s="695"/>
      <c r="BB491" s="35"/>
      <c r="BC491" s="35"/>
      <c r="BD491" s="35"/>
      <c r="BE491" s="116"/>
      <c r="BF491" s="116"/>
      <c r="BG491" s="116"/>
      <c r="BH491" s="35"/>
      <c r="BI491" s="35"/>
      <c r="BJ491" s="116"/>
      <c r="BK491" s="116"/>
      <c r="BL491" s="35"/>
      <c r="BM491" s="35"/>
      <c r="BN491" s="116"/>
      <c r="BO491" s="116"/>
      <c r="BP491" s="116"/>
      <c r="BQ491" s="116"/>
      <c r="BR491" s="35"/>
      <c r="BS491" s="35"/>
      <c r="BT491" s="116"/>
      <c r="BU491" s="116"/>
      <c r="BV491" s="116"/>
      <c r="BW491" s="116"/>
      <c r="BX491" s="116"/>
      <c r="BY491" s="35"/>
      <c r="BZ491" s="35"/>
      <c r="CE491" s="695"/>
    </row>
    <row r="492" spans="2:83" s="37" customFormat="1" ht="32.25" hidden="1" customHeight="1" x14ac:dyDescent="0.25">
      <c r="B492" s="204"/>
      <c r="C492" s="110" t="s">
        <v>40</v>
      </c>
      <c r="D492" s="171">
        <v>0</v>
      </c>
      <c r="E492" s="171">
        <v>0</v>
      </c>
      <c r="F492" s="171"/>
      <c r="G492" s="171"/>
      <c r="H492" s="172"/>
      <c r="I492" s="172"/>
      <c r="J492" s="185">
        <f t="shared" si="1160"/>
        <v>0</v>
      </c>
      <c r="K492" s="171">
        <f t="shared" si="1166"/>
        <v>0</v>
      </c>
      <c r="L492" s="695" t="e">
        <f t="shared" si="1132"/>
        <v>#DIV/0!</v>
      </c>
      <c r="M492" s="171"/>
      <c r="N492" s="116"/>
      <c r="O492" s="116"/>
      <c r="P492" s="116"/>
      <c r="Q492" s="116"/>
      <c r="R492" s="116"/>
      <c r="S492" s="35"/>
      <c r="T492" s="35"/>
      <c r="U492" s="35"/>
      <c r="V492" s="89"/>
      <c r="W492" s="35"/>
      <c r="X492" s="35"/>
      <c r="Y492" s="35"/>
      <c r="Z492" s="116"/>
      <c r="AA492" s="116"/>
      <c r="AB492" s="35"/>
      <c r="AC492" s="35"/>
      <c r="AD492" s="35"/>
      <c r="AE492" s="171"/>
      <c r="AF492" s="695" t="e">
        <f t="shared" si="1133"/>
        <v>#DIV/0!</v>
      </c>
      <c r="AG492" s="171"/>
      <c r="AH492" s="695" t="e">
        <f t="shared" si="1165"/>
        <v>#DIV/0!</v>
      </c>
      <c r="AI492" s="116"/>
      <c r="AJ492" s="116"/>
      <c r="AK492" s="116"/>
      <c r="AL492" s="695" t="e">
        <f t="shared" si="1152"/>
        <v>#DIV/0!</v>
      </c>
      <c r="AM492" s="35"/>
      <c r="AN492" s="35"/>
      <c r="AO492" s="35"/>
      <c r="AP492" s="116"/>
      <c r="AQ492" s="116"/>
      <c r="AR492" s="171"/>
      <c r="AS492" s="695" t="e">
        <f t="shared" si="1134"/>
        <v>#DIV/0!</v>
      </c>
      <c r="AT492" s="171"/>
      <c r="AU492" s="695"/>
      <c r="AV492" s="116"/>
      <c r="AW492" s="695"/>
      <c r="AX492" s="171"/>
      <c r="AY492" s="695" t="e">
        <f t="shared" si="1153"/>
        <v>#DIV/0!</v>
      </c>
      <c r="AZ492" s="35"/>
      <c r="BA492" s="695"/>
      <c r="BB492" s="35"/>
      <c r="BC492" s="35"/>
      <c r="BD492" s="35"/>
      <c r="BE492" s="116"/>
      <c r="BF492" s="116"/>
      <c r="BG492" s="116"/>
      <c r="BH492" s="35"/>
      <c r="BI492" s="35"/>
      <c r="BJ492" s="116"/>
      <c r="BK492" s="116"/>
      <c r="BL492" s="35"/>
      <c r="BM492" s="35"/>
      <c r="BN492" s="116"/>
      <c r="BO492" s="116"/>
      <c r="BP492" s="116"/>
      <c r="BQ492" s="116"/>
      <c r="BR492" s="35"/>
      <c r="BS492" s="35"/>
      <c r="BT492" s="116"/>
      <c r="BU492" s="116"/>
      <c r="BV492" s="116"/>
      <c r="BW492" s="116"/>
      <c r="BX492" s="116"/>
      <c r="BY492" s="35"/>
      <c r="BZ492" s="35"/>
      <c r="CE492" s="695"/>
    </row>
    <row r="493" spans="2:83" s="42" customFormat="1" ht="66" hidden="1" customHeight="1" x14ac:dyDescent="0.25">
      <c r="B493" s="532" t="s">
        <v>11</v>
      </c>
      <c r="C493" s="124" t="s">
        <v>417</v>
      </c>
      <c r="D493" s="834">
        <f t="shared" ref="D493:D520" si="1167">G493</f>
        <v>0</v>
      </c>
      <c r="E493" s="834"/>
      <c r="F493" s="834"/>
      <c r="G493" s="915">
        <f>G494</f>
        <v>0</v>
      </c>
      <c r="H493" s="258"/>
      <c r="I493" s="258"/>
      <c r="J493" s="185">
        <f>J494</f>
        <v>0</v>
      </c>
      <c r="K493" s="166">
        <f t="shared" si="1166"/>
        <v>0</v>
      </c>
      <c r="L493" s="695" t="e">
        <f t="shared" si="1132"/>
        <v>#DIV/0!</v>
      </c>
      <c r="M493" s="952"/>
      <c r="N493" s="114"/>
      <c r="O493" s="114"/>
      <c r="P493" s="114"/>
      <c r="Q493" s="622">
        <f>Q494</f>
        <v>0</v>
      </c>
      <c r="R493" s="683"/>
      <c r="S493" s="41"/>
      <c r="T493" s="41"/>
      <c r="U493" s="41"/>
      <c r="V493" s="89"/>
      <c r="W493" s="41"/>
      <c r="X493" s="41"/>
      <c r="Y493" s="41"/>
      <c r="Z493" s="114"/>
      <c r="AA493" s="114"/>
      <c r="AB493" s="41"/>
      <c r="AC493" s="41"/>
      <c r="AD493" s="41"/>
      <c r="AE493" s="952">
        <v>0</v>
      </c>
      <c r="AF493" s="695" t="e">
        <f t="shared" si="1133"/>
        <v>#DIV/0!</v>
      </c>
      <c r="AG493" s="952"/>
      <c r="AH493" s="695"/>
      <c r="AI493" s="114"/>
      <c r="AJ493" s="114"/>
      <c r="AK493" s="114"/>
      <c r="AL493" s="695" t="e">
        <f t="shared" si="1152"/>
        <v>#DIV/0!</v>
      </c>
      <c r="AM493" s="41"/>
      <c r="AN493" s="41"/>
      <c r="AO493" s="41"/>
      <c r="AP493" s="114">
        <f>AX493</f>
        <v>0</v>
      </c>
      <c r="AQ493" s="114"/>
      <c r="AR493" s="166">
        <f>AX493</f>
        <v>0</v>
      </c>
      <c r="AS493" s="695" t="e">
        <f t="shared" si="1134"/>
        <v>#DIV/0!</v>
      </c>
      <c r="AT493" s="952"/>
      <c r="AU493" s="695"/>
      <c r="AV493" s="114"/>
      <c r="AW493" s="695"/>
      <c r="AX493" s="952">
        <f>AX494</f>
        <v>0</v>
      </c>
      <c r="AY493" s="695" t="e">
        <f t="shared" si="1153"/>
        <v>#DIV/0!</v>
      </c>
      <c r="AZ493" s="41"/>
      <c r="BA493" s="695"/>
      <c r="BB493" s="41"/>
      <c r="BC493" s="41"/>
      <c r="BD493" s="41"/>
      <c r="BE493" s="114"/>
      <c r="BF493" s="114"/>
      <c r="BG493" s="114"/>
      <c r="BH493" s="41"/>
      <c r="BI493" s="41"/>
      <c r="BJ493" s="114"/>
      <c r="BK493" s="114"/>
      <c r="BL493" s="41"/>
      <c r="BM493" s="41"/>
      <c r="BN493" s="114"/>
      <c r="BO493" s="114"/>
      <c r="BP493" s="114"/>
      <c r="BQ493" s="114"/>
      <c r="BR493" s="41"/>
      <c r="BS493" s="41"/>
      <c r="BT493" s="114"/>
      <c r="BU493" s="114"/>
      <c r="BV493" s="114"/>
      <c r="BW493" s="114"/>
      <c r="BX493" s="114"/>
      <c r="BY493" s="41"/>
      <c r="BZ493" s="41"/>
      <c r="CE493" s="695"/>
    </row>
    <row r="494" spans="2:83" s="37" customFormat="1" ht="45.75" hidden="1" customHeight="1" x14ac:dyDescent="0.25">
      <c r="B494" s="204"/>
      <c r="C494" s="97" t="s">
        <v>31</v>
      </c>
      <c r="D494" s="171">
        <f t="shared" si="1167"/>
        <v>0</v>
      </c>
      <c r="E494" s="171"/>
      <c r="F494" s="171"/>
      <c r="G494" s="171">
        <v>0</v>
      </c>
      <c r="H494" s="172"/>
      <c r="I494" s="172"/>
      <c r="J494" s="185">
        <f>J495</f>
        <v>0</v>
      </c>
      <c r="K494" s="166">
        <f t="shared" si="1166"/>
        <v>0</v>
      </c>
      <c r="L494" s="695" t="e">
        <f t="shared" si="1132"/>
        <v>#DIV/0!</v>
      </c>
      <c r="M494" s="952"/>
      <c r="N494" s="114"/>
      <c r="O494" s="114"/>
      <c r="P494" s="114"/>
      <c r="Q494" s="622">
        <f>Q495+Q496</f>
        <v>0</v>
      </c>
      <c r="R494" s="683"/>
      <c r="S494" s="35"/>
      <c r="T494" s="35"/>
      <c r="U494" s="35"/>
      <c r="V494" s="89"/>
      <c r="W494" s="35"/>
      <c r="X494" s="35"/>
      <c r="Y494" s="35"/>
      <c r="Z494" s="116"/>
      <c r="AA494" s="116"/>
      <c r="AB494" s="35"/>
      <c r="AC494" s="35"/>
      <c r="AD494" s="35"/>
      <c r="AE494" s="952"/>
      <c r="AF494" s="695" t="e">
        <f t="shared" si="1133"/>
        <v>#DIV/0!</v>
      </c>
      <c r="AG494" s="171"/>
      <c r="AH494" s="695" t="e">
        <f t="shared" si="1165"/>
        <v>#DIV/0!</v>
      </c>
      <c r="AI494" s="116"/>
      <c r="AJ494" s="116"/>
      <c r="AK494" s="116"/>
      <c r="AL494" s="695" t="e">
        <f t="shared" si="1152"/>
        <v>#DIV/0!</v>
      </c>
      <c r="AM494" s="35"/>
      <c r="AN494" s="35"/>
      <c r="AO494" s="35"/>
      <c r="AP494" s="114">
        <f>AR494</f>
        <v>0</v>
      </c>
      <c r="AQ494" s="114"/>
      <c r="AR494" s="166">
        <f>AX494</f>
        <v>0</v>
      </c>
      <c r="AS494" s="695" t="e">
        <f t="shared" si="1134"/>
        <v>#DIV/0!</v>
      </c>
      <c r="AT494" s="171"/>
      <c r="AU494" s="695"/>
      <c r="AV494" s="116"/>
      <c r="AW494" s="695"/>
      <c r="AX494" s="171">
        <f>AX495+AX496</f>
        <v>0</v>
      </c>
      <c r="AY494" s="695" t="e">
        <f t="shared" si="1153"/>
        <v>#DIV/0!</v>
      </c>
      <c r="AZ494" s="35"/>
      <c r="BA494" s="695"/>
      <c r="BB494" s="35"/>
      <c r="BC494" s="35"/>
      <c r="BD494" s="35"/>
      <c r="BE494" s="116"/>
      <c r="BF494" s="116"/>
      <c r="BG494" s="116"/>
      <c r="BH494" s="35"/>
      <c r="BI494" s="35"/>
      <c r="BJ494" s="116"/>
      <c r="BK494" s="116"/>
      <c r="BL494" s="35"/>
      <c r="BM494" s="35"/>
      <c r="BN494" s="116"/>
      <c r="BO494" s="116"/>
      <c r="BP494" s="116"/>
      <c r="BQ494" s="116"/>
      <c r="BR494" s="35"/>
      <c r="BS494" s="35"/>
      <c r="BT494" s="116"/>
      <c r="BU494" s="116"/>
      <c r="BV494" s="116"/>
      <c r="BW494" s="116"/>
      <c r="BX494" s="116"/>
      <c r="BY494" s="35"/>
      <c r="BZ494" s="35"/>
      <c r="CE494" s="695"/>
    </row>
    <row r="495" spans="2:83" s="37" customFormat="1" ht="32.25" hidden="1" customHeight="1" x14ac:dyDescent="0.25">
      <c r="B495" s="204"/>
      <c r="C495" s="110" t="s">
        <v>39</v>
      </c>
      <c r="D495" s="171">
        <f t="shared" si="1167"/>
        <v>0</v>
      </c>
      <c r="E495" s="171"/>
      <c r="F495" s="171"/>
      <c r="G495" s="171">
        <v>0</v>
      </c>
      <c r="H495" s="172"/>
      <c r="I495" s="172"/>
      <c r="J495" s="185">
        <f t="shared" si="1160"/>
        <v>0</v>
      </c>
      <c r="K495" s="171">
        <f t="shared" si="1166"/>
        <v>0</v>
      </c>
      <c r="L495" s="695" t="e">
        <f t="shared" si="1132"/>
        <v>#DIV/0!</v>
      </c>
      <c r="M495" s="171"/>
      <c r="N495" s="116"/>
      <c r="O495" s="116"/>
      <c r="P495" s="116"/>
      <c r="Q495" s="622"/>
      <c r="R495" s="683"/>
      <c r="S495" s="35"/>
      <c r="T495" s="35"/>
      <c r="U495" s="35"/>
      <c r="V495" s="89"/>
      <c r="W495" s="35"/>
      <c r="X495" s="35"/>
      <c r="Y495" s="35"/>
      <c r="Z495" s="116"/>
      <c r="AA495" s="116"/>
      <c r="AB495" s="35"/>
      <c r="AC495" s="35"/>
      <c r="AD495" s="35"/>
      <c r="AE495" s="952"/>
      <c r="AF495" s="695" t="e">
        <f t="shared" si="1133"/>
        <v>#DIV/0!</v>
      </c>
      <c r="AG495" s="171"/>
      <c r="AH495" s="695" t="e">
        <f t="shared" si="1165"/>
        <v>#DIV/0!</v>
      </c>
      <c r="AI495" s="116"/>
      <c r="AJ495" s="116"/>
      <c r="AK495" s="116"/>
      <c r="AL495" s="695" t="e">
        <f t="shared" si="1152"/>
        <v>#DIV/0!</v>
      </c>
      <c r="AM495" s="35"/>
      <c r="AN495" s="35"/>
      <c r="AO495" s="35"/>
      <c r="AP495" s="116">
        <f>AX495-AK495</f>
        <v>0</v>
      </c>
      <c r="AQ495" s="116"/>
      <c r="AR495" s="171">
        <f>AX495</f>
        <v>0</v>
      </c>
      <c r="AS495" s="695" t="e">
        <f t="shared" si="1134"/>
        <v>#DIV/0!</v>
      </c>
      <c r="AT495" s="171"/>
      <c r="AU495" s="695"/>
      <c r="AV495" s="116"/>
      <c r="AW495" s="695"/>
      <c r="AX495" s="171"/>
      <c r="AY495" s="695" t="e">
        <f t="shared" si="1153"/>
        <v>#DIV/0!</v>
      </c>
      <c r="AZ495" s="35"/>
      <c r="BA495" s="695"/>
      <c r="BB495" s="35"/>
      <c r="BC495" s="35"/>
      <c r="BD495" s="35"/>
      <c r="BE495" s="116"/>
      <c r="BF495" s="116"/>
      <c r="BG495" s="116"/>
      <c r="BH495" s="35"/>
      <c r="BI495" s="35"/>
      <c r="BJ495" s="116"/>
      <c r="BK495" s="116"/>
      <c r="BL495" s="35"/>
      <c r="BM495" s="35"/>
      <c r="BN495" s="116"/>
      <c r="BO495" s="116"/>
      <c r="BP495" s="116"/>
      <c r="BQ495" s="116"/>
      <c r="BR495" s="35"/>
      <c r="BS495" s="35"/>
      <c r="BT495" s="116"/>
      <c r="BU495" s="116"/>
      <c r="BV495" s="116"/>
      <c r="BW495" s="116"/>
      <c r="BX495" s="116"/>
      <c r="BY495" s="35"/>
      <c r="BZ495" s="35"/>
      <c r="CE495" s="695"/>
    </row>
    <row r="496" spans="2:83" s="37" customFormat="1" ht="32.25" hidden="1" customHeight="1" x14ac:dyDescent="0.25">
      <c r="B496" s="204"/>
      <c r="C496" s="110" t="s">
        <v>40</v>
      </c>
      <c r="D496" s="171">
        <f t="shared" si="1167"/>
        <v>0</v>
      </c>
      <c r="E496" s="171"/>
      <c r="F496" s="171"/>
      <c r="G496" s="171">
        <v>0</v>
      </c>
      <c r="H496" s="172"/>
      <c r="I496" s="172"/>
      <c r="J496" s="185">
        <f t="shared" si="1160"/>
        <v>0</v>
      </c>
      <c r="K496" s="171">
        <f t="shared" si="1166"/>
        <v>0</v>
      </c>
      <c r="L496" s="695" t="e">
        <f t="shared" si="1132"/>
        <v>#DIV/0!</v>
      </c>
      <c r="M496" s="171"/>
      <c r="N496" s="116"/>
      <c r="O496" s="116"/>
      <c r="P496" s="116"/>
      <c r="Q496" s="674"/>
      <c r="R496" s="683"/>
      <c r="S496" s="35"/>
      <c r="T496" s="35"/>
      <c r="U496" s="35"/>
      <c r="V496" s="89"/>
      <c r="W496" s="35"/>
      <c r="X496" s="35"/>
      <c r="Y496" s="35"/>
      <c r="Z496" s="116"/>
      <c r="AA496" s="116"/>
      <c r="AB496" s="35"/>
      <c r="AC496" s="35"/>
      <c r="AD496" s="35"/>
      <c r="AE496" s="952"/>
      <c r="AF496" s="695" t="e">
        <f t="shared" si="1133"/>
        <v>#DIV/0!</v>
      </c>
      <c r="AG496" s="171"/>
      <c r="AH496" s="695" t="e">
        <f t="shared" si="1165"/>
        <v>#DIV/0!</v>
      </c>
      <c r="AI496" s="116"/>
      <c r="AJ496" s="116"/>
      <c r="AK496" s="116"/>
      <c r="AL496" s="695" t="e">
        <f t="shared" si="1152"/>
        <v>#DIV/0!</v>
      </c>
      <c r="AM496" s="35"/>
      <c r="AN496" s="35"/>
      <c r="AO496" s="35"/>
      <c r="AP496" s="116">
        <f>AX496-AK496</f>
        <v>0</v>
      </c>
      <c r="AQ496" s="116"/>
      <c r="AR496" s="171">
        <f>AX496</f>
        <v>0</v>
      </c>
      <c r="AS496" s="695" t="e">
        <f t="shared" si="1134"/>
        <v>#DIV/0!</v>
      </c>
      <c r="AT496" s="171"/>
      <c r="AU496" s="695"/>
      <c r="AV496" s="116"/>
      <c r="AW496" s="695"/>
      <c r="AX496" s="171"/>
      <c r="AY496" s="695" t="e">
        <f t="shared" si="1153"/>
        <v>#DIV/0!</v>
      </c>
      <c r="AZ496" s="35"/>
      <c r="BA496" s="695"/>
      <c r="BB496" s="35"/>
      <c r="BC496" s="35"/>
      <c r="BD496" s="35"/>
      <c r="BE496" s="116"/>
      <c r="BF496" s="116"/>
      <c r="BG496" s="116"/>
      <c r="BH496" s="35"/>
      <c r="BI496" s="35"/>
      <c r="BJ496" s="116"/>
      <c r="BK496" s="116"/>
      <c r="BL496" s="35"/>
      <c r="BM496" s="35"/>
      <c r="BN496" s="116"/>
      <c r="BO496" s="116"/>
      <c r="BP496" s="116"/>
      <c r="BQ496" s="116"/>
      <c r="BR496" s="35"/>
      <c r="BS496" s="35"/>
      <c r="BT496" s="116"/>
      <c r="BU496" s="116"/>
      <c r="BV496" s="116"/>
      <c r="BW496" s="116"/>
      <c r="BX496" s="116"/>
      <c r="BY496" s="35"/>
      <c r="BZ496" s="35"/>
      <c r="CE496" s="695"/>
    </row>
    <row r="497" spans="2:83" s="37" customFormat="1" ht="102" customHeight="1" x14ac:dyDescent="0.25">
      <c r="B497" s="503" t="s">
        <v>11</v>
      </c>
      <c r="C497" s="124" t="s">
        <v>418</v>
      </c>
      <c r="D497" s="834">
        <f t="shared" si="1167"/>
        <v>62216.217339999996</v>
      </c>
      <c r="E497" s="834"/>
      <c r="F497" s="834"/>
      <c r="G497" s="915">
        <f>G498</f>
        <v>62216.217339999996</v>
      </c>
      <c r="H497" s="172"/>
      <c r="I497" s="172"/>
      <c r="J497" s="185">
        <f t="shared" si="1160"/>
        <v>-37450.257519999999</v>
      </c>
      <c r="K497" s="166">
        <f t="shared" ref="K497:K499" si="1168">Q497</f>
        <v>24765.95982</v>
      </c>
      <c r="L497" s="695">
        <f t="shared" si="1132"/>
        <v>0.39806277010797136</v>
      </c>
      <c r="M497" s="952"/>
      <c r="N497" s="114"/>
      <c r="O497" s="114"/>
      <c r="P497" s="114"/>
      <c r="Q497" s="622">
        <f>Q498</f>
        <v>24765.95982</v>
      </c>
      <c r="R497" s="695">
        <f>Q497/G497</f>
        <v>0.39806277010797136</v>
      </c>
      <c r="S497" s="35"/>
      <c r="T497" s="35"/>
      <c r="U497" s="35"/>
      <c r="V497" s="89"/>
      <c r="W497" s="35"/>
      <c r="X497" s="35"/>
      <c r="Y497" s="35"/>
      <c r="Z497" s="116"/>
      <c r="AA497" s="116"/>
      <c r="AB497" s="35"/>
      <c r="AC497" s="35"/>
      <c r="AD497" s="35"/>
      <c r="AE497" s="952">
        <v>0</v>
      </c>
      <c r="AF497" s="695">
        <f t="shared" si="1133"/>
        <v>0</v>
      </c>
      <c r="AG497" s="171"/>
      <c r="AH497" s="695"/>
      <c r="AI497" s="116"/>
      <c r="AJ497" s="116"/>
      <c r="AK497" s="114">
        <f>AK498</f>
        <v>0</v>
      </c>
      <c r="AL497" s="695">
        <f t="shared" si="1152"/>
        <v>0</v>
      </c>
      <c r="AM497" s="35"/>
      <c r="AN497" s="35"/>
      <c r="AO497" s="35"/>
      <c r="AP497" s="114">
        <f>AX497</f>
        <v>62216.750390000001</v>
      </c>
      <c r="AQ497" s="114"/>
      <c r="AR497" s="166">
        <f t="shared" ref="AR497:AR507" si="1169">AX497</f>
        <v>62216.750390000001</v>
      </c>
      <c r="AS497" s="695">
        <f t="shared" si="1134"/>
        <v>1.0000085677018435</v>
      </c>
      <c r="AT497" s="171"/>
      <c r="AU497" s="695"/>
      <c r="AV497" s="116"/>
      <c r="AW497" s="695"/>
      <c r="AX497" s="166">
        <f>AX498</f>
        <v>62216.750390000001</v>
      </c>
      <c r="AY497" s="695">
        <f t="shared" si="1153"/>
        <v>1.0000085677018435</v>
      </c>
      <c r="AZ497" s="35"/>
      <c r="BA497" s="695"/>
      <c r="BB497" s="35"/>
      <c r="BC497" s="35"/>
      <c r="BD497" s="35"/>
      <c r="BE497" s="116"/>
      <c r="BF497" s="116"/>
      <c r="BG497" s="116"/>
      <c r="BH497" s="35"/>
      <c r="BI497" s="35"/>
      <c r="BJ497" s="116"/>
      <c r="BK497" s="116"/>
      <c r="BL497" s="35"/>
      <c r="BM497" s="35"/>
      <c r="BN497" s="114"/>
      <c r="BO497" s="114"/>
      <c r="BP497" s="114"/>
      <c r="BQ497" s="114"/>
      <c r="BR497" s="41"/>
      <c r="BS497" s="41"/>
      <c r="BT497" s="114"/>
      <c r="BU497" s="114"/>
      <c r="BV497" s="116"/>
      <c r="BW497" s="116"/>
      <c r="BX497" s="116"/>
      <c r="BY497" s="35"/>
      <c r="BZ497" s="35"/>
      <c r="CE497" s="695"/>
    </row>
    <row r="498" spans="2:83" s="37" customFormat="1" ht="50.25" hidden="1" customHeight="1" x14ac:dyDescent="0.25">
      <c r="B498" s="204"/>
      <c r="C498" s="123" t="s">
        <v>31</v>
      </c>
      <c r="D498" s="171">
        <f t="shared" si="1167"/>
        <v>62216.217339999996</v>
      </c>
      <c r="E498" s="171"/>
      <c r="F498" s="171"/>
      <c r="G498" s="171">
        <f>SUM(G499:G501)</f>
        <v>62216.217339999996</v>
      </c>
      <c r="H498" s="172"/>
      <c r="I498" s="172"/>
      <c r="J498" s="244">
        <f t="shared" si="1160"/>
        <v>-37450.257519999999</v>
      </c>
      <c r="K498" s="109">
        <f t="shared" si="1168"/>
        <v>24765.95982</v>
      </c>
      <c r="L498" s="695">
        <f t="shared" si="1132"/>
        <v>0.39806277010797136</v>
      </c>
      <c r="M498" s="171"/>
      <c r="N498" s="116"/>
      <c r="O498" s="116"/>
      <c r="P498" s="116"/>
      <c r="Q498" s="106">
        <f>SUM(Q499:Q501)</f>
        <v>24765.95982</v>
      </c>
      <c r="R498" s="695">
        <f t="shared" ref="R498:R511" si="1170">Q498/G498</f>
        <v>0.39806277010797136</v>
      </c>
      <c r="S498" s="35"/>
      <c r="T498" s="35"/>
      <c r="U498" s="35"/>
      <c r="V498" s="295"/>
      <c r="W498" s="35"/>
      <c r="X498" s="35"/>
      <c r="Y498" s="35"/>
      <c r="Z498" s="116"/>
      <c r="AA498" s="116"/>
      <c r="AB498" s="35"/>
      <c r="AC498" s="35"/>
      <c r="AD498" s="35"/>
      <c r="AE498" s="952">
        <f>AK498</f>
        <v>0</v>
      </c>
      <c r="AF498" s="695">
        <f t="shared" si="1133"/>
        <v>0</v>
      </c>
      <c r="AG498" s="171"/>
      <c r="AH498" s="695"/>
      <c r="AI498" s="116"/>
      <c r="AJ498" s="116"/>
      <c r="AK498" s="116">
        <v>0</v>
      </c>
      <c r="AL498" s="695">
        <f t="shared" si="1152"/>
        <v>0</v>
      </c>
      <c r="AM498" s="35"/>
      <c r="AN498" s="35"/>
      <c r="AO498" s="35"/>
      <c r="AP498" s="116">
        <f>AR498</f>
        <v>62216.750390000001</v>
      </c>
      <c r="AQ498" s="116"/>
      <c r="AR498" s="109">
        <f t="shared" si="1169"/>
        <v>62216.750390000001</v>
      </c>
      <c r="AS498" s="695">
        <f t="shared" si="1134"/>
        <v>1.0000085677018435</v>
      </c>
      <c r="AT498" s="171"/>
      <c r="AU498" s="695"/>
      <c r="AV498" s="116"/>
      <c r="AW498" s="695"/>
      <c r="AX498" s="171">
        <f>AX499+AX500+AX501</f>
        <v>62216.750390000001</v>
      </c>
      <c r="AY498" s="695">
        <f t="shared" si="1153"/>
        <v>1.0000085677018435</v>
      </c>
      <c r="AZ498" s="35"/>
      <c r="BA498" s="695"/>
      <c r="BB498" s="35"/>
      <c r="BC498" s="35"/>
      <c r="BD498" s="35"/>
      <c r="BE498" s="116"/>
      <c r="BF498" s="116"/>
      <c r="BG498" s="116"/>
      <c r="BH498" s="35"/>
      <c r="BI498" s="35"/>
      <c r="BJ498" s="116"/>
      <c r="BK498" s="116"/>
      <c r="BL498" s="35"/>
      <c r="BM498" s="35"/>
      <c r="BN498" s="114"/>
      <c r="BO498" s="114"/>
      <c r="BP498" s="114"/>
      <c r="BQ498" s="114"/>
      <c r="BR498" s="41"/>
      <c r="BS498" s="41"/>
      <c r="BT498" s="114"/>
      <c r="BU498" s="114"/>
      <c r="BV498" s="116"/>
      <c r="BW498" s="116"/>
      <c r="BX498" s="116"/>
      <c r="BY498" s="35"/>
      <c r="BZ498" s="35"/>
      <c r="CE498" s="695"/>
    </row>
    <row r="499" spans="2:83" s="37" customFormat="1" ht="32.25" hidden="1" customHeight="1" x14ac:dyDescent="0.25">
      <c r="B499" s="204"/>
      <c r="C499" s="110" t="s">
        <v>39</v>
      </c>
      <c r="D499" s="171">
        <f t="shared" si="1167"/>
        <v>52887.088369999998</v>
      </c>
      <c r="E499" s="171"/>
      <c r="F499" s="171"/>
      <c r="G499" s="171">
        <v>52887.088369999998</v>
      </c>
      <c r="H499" s="172"/>
      <c r="I499" s="172"/>
      <c r="J499" s="171">
        <f t="shared" si="1160"/>
        <v>-28121.128549999998</v>
      </c>
      <c r="K499" s="171">
        <f t="shared" si="1168"/>
        <v>24765.95982</v>
      </c>
      <c r="L499" s="695">
        <f t="shared" si="1132"/>
        <v>0.46827988802742254</v>
      </c>
      <c r="M499" s="171"/>
      <c r="N499" s="116"/>
      <c r="O499" s="116"/>
      <c r="P499" s="116"/>
      <c r="Q499" s="106">
        <v>24765.95982</v>
      </c>
      <c r="R499" s="695">
        <f t="shared" si="1170"/>
        <v>0.46827988802742254</v>
      </c>
      <c r="S499" s="35"/>
      <c r="T499" s="35"/>
      <c r="U499" s="35"/>
      <c r="V499" s="89"/>
      <c r="W499" s="35"/>
      <c r="X499" s="35"/>
      <c r="Y499" s="35"/>
      <c r="Z499" s="116"/>
      <c r="AA499" s="116"/>
      <c r="AB499" s="35"/>
      <c r="AC499" s="35"/>
      <c r="AD499" s="35"/>
      <c r="AE499" s="1009">
        <f t="shared" ref="AE499:AE501" si="1171">AK499</f>
        <v>0</v>
      </c>
      <c r="AF499" s="695">
        <f t="shared" si="1133"/>
        <v>0</v>
      </c>
      <c r="AG499" s="171"/>
      <c r="AH499" s="695"/>
      <c r="AI499" s="116"/>
      <c r="AJ499" s="116"/>
      <c r="AK499" s="116"/>
      <c r="AL499" s="695">
        <f t="shared" si="1152"/>
        <v>0</v>
      </c>
      <c r="AM499" s="35"/>
      <c r="AN499" s="35"/>
      <c r="AO499" s="35"/>
      <c r="AP499" s="116">
        <f>AX499-AK499</f>
        <v>52887.088369999998</v>
      </c>
      <c r="AQ499" s="116"/>
      <c r="AR499" s="171">
        <f t="shared" si="1169"/>
        <v>52887.088369999998</v>
      </c>
      <c r="AS499" s="695">
        <f t="shared" si="1134"/>
        <v>1</v>
      </c>
      <c r="AT499" s="171"/>
      <c r="AU499" s="695"/>
      <c r="AV499" s="116"/>
      <c r="AW499" s="695"/>
      <c r="AX499" s="171">
        <f>'[11]2 вариант'!$I$245</f>
        <v>52887.088369999998</v>
      </c>
      <c r="AY499" s="695">
        <f t="shared" si="1153"/>
        <v>1</v>
      </c>
      <c r="AZ499" s="35"/>
      <c r="BA499" s="695"/>
      <c r="BB499" s="35"/>
      <c r="BC499" s="35"/>
      <c r="BD499" s="35"/>
      <c r="BE499" s="116"/>
      <c r="BF499" s="116"/>
      <c r="BG499" s="116"/>
      <c r="BH499" s="35"/>
      <c r="BI499" s="35"/>
      <c r="BJ499" s="116"/>
      <c r="BK499" s="116"/>
      <c r="BL499" s="35"/>
      <c r="BM499" s="35"/>
      <c r="BN499" s="114"/>
      <c r="BO499" s="114"/>
      <c r="BP499" s="114"/>
      <c r="BQ499" s="114"/>
      <c r="BR499" s="41"/>
      <c r="BS499" s="41"/>
      <c r="BT499" s="114"/>
      <c r="BU499" s="114"/>
      <c r="BV499" s="116"/>
      <c r="BW499" s="116"/>
      <c r="BX499" s="116"/>
      <c r="BY499" s="35"/>
      <c r="BZ499" s="35"/>
      <c r="CE499" s="695"/>
    </row>
    <row r="500" spans="2:83" s="37" customFormat="1" ht="32.25" hidden="1" customHeight="1" x14ac:dyDescent="0.25">
      <c r="B500" s="204"/>
      <c r="C500" s="110" t="s">
        <v>495</v>
      </c>
      <c r="D500" s="171">
        <f t="shared" si="1167"/>
        <v>0</v>
      </c>
      <c r="E500" s="171"/>
      <c r="F500" s="171"/>
      <c r="G500" s="171">
        <v>0</v>
      </c>
      <c r="H500" s="172"/>
      <c r="I500" s="172"/>
      <c r="J500" s="171">
        <f t="shared" si="1160"/>
        <v>0</v>
      </c>
      <c r="K500" s="171"/>
      <c r="L500" s="695"/>
      <c r="M500" s="171"/>
      <c r="N500" s="116"/>
      <c r="O500" s="116"/>
      <c r="P500" s="116"/>
      <c r="Q500" s="106"/>
      <c r="R500" s="695" t="e">
        <f t="shared" si="1170"/>
        <v>#DIV/0!</v>
      </c>
      <c r="S500" s="35"/>
      <c r="T500" s="35"/>
      <c r="U500" s="35"/>
      <c r="V500" s="89"/>
      <c r="W500" s="35"/>
      <c r="X500" s="35"/>
      <c r="Y500" s="35"/>
      <c r="Z500" s="116"/>
      <c r="AA500" s="116"/>
      <c r="AB500" s="35"/>
      <c r="AC500" s="35"/>
      <c r="AD500" s="35"/>
      <c r="AE500" s="1009">
        <f t="shared" si="1171"/>
        <v>0</v>
      </c>
      <c r="AF500" s="695" t="e">
        <f t="shared" si="1133"/>
        <v>#DIV/0!</v>
      </c>
      <c r="AG500" s="171"/>
      <c r="AH500" s="695"/>
      <c r="AI500" s="116"/>
      <c r="AJ500" s="116"/>
      <c r="AK500" s="116"/>
      <c r="AL500" s="695" t="e">
        <f t="shared" si="1152"/>
        <v>#DIV/0!</v>
      </c>
      <c r="AM500" s="35"/>
      <c r="AN500" s="35"/>
      <c r="AO500" s="35"/>
      <c r="AP500" s="116"/>
      <c r="AQ500" s="116"/>
      <c r="AR500" s="171"/>
      <c r="AS500" s="695"/>
      <c r="AT500" s="171"/>
      <c r="AU500" s="695"/>
      <c r="AV500" s="116"/>
      <c r="AW500" s="695"/>
      <c r="AX500" s="171">
        <f>'[11]2 вариант'!$I$267</f>
        <v>0</v>
      </c>
      <c r="AY500" s="695" t="e">
        <f t="shared" si="1153"/>
        <v>#DIV/0!</v>
      </c>
      <c r="AZ500" s="35"/>
      <c r="BA500" s="695"/>
      <c r="BB500" s="35"/>
      <c r="BC500" s="35"/>
      <c r="BD500" s="35"/>
      <c r="BE500" s="116"/>
      <c r="BF500" s="116"/>
      <c r="BG500" s="116"/>
      <c r="BH500" s="35"/>
      <c r="BI500" s="35"/>
      <c r="BJ500" s="116"/>
      <c r="BK500" s="116"/>
      <c r="BL500" s="35"/>
      <c r="BM500" s="35"/>
      <c r="BN500" s="114"/>
      <c r="BO500" s="114"/>
      <c r="BP500" s="114"/>
      <c r="BQ500" s="114"/>
      <c r="BR500" s="41"/>
      <c r="BS500" s="41"/>
      <c r="BT500" s="114"/>
      <c r="BU500" s="114"/>
      <c r="BV500" s="116"/>
      <c r="BW500" s="116"/>
      <c r="BX500" s="116"/>
      <c r="BY500" s="35"/>
      <c r="BZ500" s="35"/>
      <c r="CE500" s="695"/>
    </row>
    <row r="501" spans="2:83" s="37" customFormat="1" ht="32.25" hidden="1" customHeight="1" x14ac:dyDescent="0.25">
      <c r="B501" s="204"/>
      <c r="C501" s="110" t="s">
        <v>40</v>
      </c>
      <c r="D501" s="171">
        <f t="shared" si="1167"/>
        <v>9329.1289699999998</v>
      </c>
      <c r="E501" s="171"/>
      <c r="F501" s="171"/>
      <c r="G501" s="171">
        <v>9329.1289699999998</v>
      </c>
      <c r="H501" s="172"/>
      <c r="I501" s="172"/>
      <c r="J501" s="171">
        <f t="shared" si="1160"/>
        <v>-9329.1289699999998</v>
      </c>
      <c r="K501" s="171">
        <f t="shared" si="1166"/>
        <v>0</v>
      </c>
      <c r="L501" s="695">
        <f t="shared" si="1132"/>
        <v>0</v>
      </c>
      <c r="M501" s="171"/>
      <c r="N501" s="116"/>
      <c r="O501" s="116"/>
      <c r="P501" s="116"/>
      <c r="Q501" s="106"/>
      <c r="R501" s="695">
        <f t="shared" si="1170"/>
        <v>0</v>
      </c>
      <c r="S501" s="35"/>
      <c r="T501" s="35"/>
      <c r="U501" s="35"/>
      <c r="V501" s="89"/>
      <c r="W501" s="35"/>
      <c r="X501" s="35"/>
      <c r="Y501" s="35"/>
      <c r="Z501" s="116"/>
      <c r="AA501" s="116"/>
      <c r="AB501" s="35"/>
      <c r="AC501" s="35"/>
      <c r="AD501" s="35"/>
      <c r="AE501" s="1009">
        <f t="shared" si="1171"/>
        <v>0</v>
      </c>
      <c r="AF501" s="695">
        <f t="shared" si="1133"/>
        <v>0</v>
      </c>
      <c r="AG501" s="171"/>
      <c r="AH501" s="695"/>
      <c r="AI501" s="116"/>
      <c r="AJ501" s="116"/>
      <c r="AK501" s="116"/>
      <c r="AL501" s="695">
        <f t="shared" si="1152"/>
        <v>0</v>
      </c>
      <c r="AM501" s="35"/>
      <c r="AN501" s="35"/>
      <c r="AO501" s="35"/>
      <c r="AP501" s="116">
        <f>AX501-AK501</f>
        <v>9329.6620199999998</v>
      </c>
      <c r="AQ501" s="116"/>
      <c r="AR501" s="171">
        <f t="shared" si="1169"/>
        <v>9329.6620199999998</v>
      </c>
      <c r="AS501" s="695">
        <f t="shared" si="1134"/>
        <v>1.0000571382389196</v>
      </c>
      <c r="AT501" s="171"/>
      <c r="AU501" s="695"/>
      <c r="AV501" s="116"/>
      <c r="AW501" s="695"/>
      <c r="AX501" s="171">
        <v>9329.6620199999998</v>
      </c>
      <c r="AY501" s="695">
        <f t="shared" si="1153"/>
        <v>1.0000571382389196</v>
      </c>
      <c r="AZ501" s="35"/>
      <c r="BA501" s="695"/>
      <c r="BB501" s="35"/>
      <c r="BC501" s="35"/>
      <c r="BD501" s="35"/>
      <c r="BE501" s="116"/>
      <c r="BF501" s="116"/>
      <c r="BG501" s="116"/>
      <c r="BH501" s="35"/>
      <c r="BI501" s="35"/>
      <c r="BJ501" s="116"/>
      <c r="BK501" s="116"/>
      <c r="BL501" s="35"/>
      <c r="BM501" s="35"/>
      <c r="BN501" s="114"/>
      <c r="BO501" s="114"/>
      <c r="BP501" s="114"/>
      <c r="BQ501" s="114"/>
      <c r="BR501" s="41"/>
      <c r="BS501" s="41"/>
      <c r="BT501" s="114"/>
      <c r="BU501" s="114"/>
      <c r="BV501" s="116"/>
      <c r="BW501" s="116"/>
      <c r="BX501" s="116"/>
      <c r="BY501" s="35"/>
      <c r="BZ501" s="35"/>
      <c r="CE501" s="695"/>
    </row>
    <row r="502" spans="2:83" s="37" customFormat="1" ht="89.25" customHeight="1" x14ac:dyDescent="0.25">
      <c r="B502" s="503" t="s">
        <v>15</v>
      </c>
      <c r="C502" s="124" t="s">
        <v>419</v>
      </c>
      <c r="D502" s="834">
        <f t="shared" si="1167"/>
        <v>12894.367</v>
      </c>
      <c r="E502" s="834"/>
      <c r="F502" s="834"/>
      <c r="G502" s="915">
        <f>G503</f>
        <v>12894.367</v>
      </c>
      <c r="H502" s="172"/>
      <c r="I502" s="172"/>
      <c r="J502" s="185">
        <f t="shared" si="1160"/>
        <v>0</v>
      </c>
      <c r="K502" s="834">
        <f>Q502</f>
        <v>12894.367</v>
      </c>
      <c r="L502" s="695">
        <f t="shared" si="1132"/>
        <v>1</v>
      </c>
      <c r="M502" s="952"/>
      <c r="N502" s="114"/>
      <c r="O502" s="114"/>
      <c r="P502" s="114"/>
      <c r="Q502" s="993">
        <f>Q503</f>
        <v>12894.367</v>
      </c>
      <c r="R502" s="695">
        <f t="shared" si="1170"/>
        <v>1</v>
      </c>
      <c r="S502" s="35"/>
      <c r="T502" s="35"/>
      <c r="U502" s="35"/>
      <c r="V502" s="89"/>
      <c r="W502" s="35"/>
      <c r="X502" s="35"/>
      <c r="Y502" s="35"/>
      <c r="Z502" s="116"/>
      <c r="AA502" s="116"/>
      <c r="AB502" s="35"/>
      <c r="AC502" s="35"/>
      <c r="AD502" s="35"/>
      <c r="AE502" s="952">
        <f>AK502</f>
        <v>12894.367</v>
      </c>
      <c r="AF502" s="695">
        <f t="shared" si="1133"/>
        <v>1</v>
      </c>
      <c r="AG502" s="171"/>
      <c r="AH502" s="695"/>
      <c r="AI502" s="116"/>
      <c r="AJ502" s="116"/>
      <c r="AK502" s="1009">
        <f>AK503</f>
        <v>12894.367</v>
      </c>
      <c r="AL502" s="695">
        <f t="shared" si="1152"/>
        <v>1</v>
      </c>
      <c r="AM502" s="35"/>
      <c r="AN502" s="35"/>
      <c r="AO502" s="35"/>
      <c r="AP502" s="114">
        <f>AX502</f>
        <v>12894.367</v>
      </c>
      <c r="AQ502" s="114"/>
      <c r="AR502" s="166">
        <f t="shared" si="1169"/>
        <v>12894.367</v>
      </c>
      <c r="AS502" s="695">
        <f t="shared" si="1134"/>
        <v>1</v>
      </c>
      <c r="AT502" s="171"/>
      <c r="AU502" s="695"/>
      <c r="AV502" s="116"/>
      <c r="AW502" s="695"/>
      <c r="AX502" s="166">
        <f>AX503</f>
        <v>12894.367</v>
      </c>
      <c r="AY502" s="695">
        <f t="shared" si="1153"/>
        <v>1</v>
      </c>
      <c r="AZ502" s="35"/>
      <c r="BA502" s="695"/>
      <c r="BB502" s="35"/>
      <c r="BC502" s="35"/>
      <c r="BD502" s="35"/>
      <c r="BE502" s="116"/>
      <c r="BF502" s="116"/>
      <c r="BG502" s="116"/>
      <c r="BH502" s="35"/>
      <c r="BI502" s="35"/>
      <c r="BJ502" s="116"/>
      <c r="BK502" s="116"/>
      <c r="BL502" s="35"/>
      <c r="BM502" s="35"/>
      <c r="BN502" s="114"/>
      <c r="BO502" s="114"/>
      <c r="BP502" s="114"/>
      <c r="BQ502" s="114"/>
      <c r="BR502" s="41"/>
      <c r="BS502" s="41"/>
      <c r="BT502" s="114"/>
      <c r="BU502" s="114"/>
      <c r="BV502" s="116"/>
      <c r="BW502" s="116"/>
      <c r="BX502" s="116"/>
      <c r="BY502" s="35"/>
      <c r="BZ502" s="35"/>
      <c r="CE502" s="695"/>
    </row>
    <row r="503" spans="2:83" s="37" customFormat="1" ht="54" hidden="1" customHeight="1" x14ac:dyDescent="0.25">
      <c r="B503" s="204"/>
      <c r="C503" s="97" t="s">
        <v>31</v>
      </c>
      <c r="D503" s="171">
        <f t="shared" si="1167"/>
        <v>12894.367</v>
      </c>
      <c r="E503" s="171"/>
      <c r="F503" s="171"/>
      <c r="G503" s="171">
        <f>SUM(G504:G507)</f>
        <v>12894.367</v>
      </c>
      <c r="H503" s="172"/>
      <c r="I503" s="172"/>
      <c r="J503" s="185">
        <f t="shared" si="1160"/>
        <v>0</v>
      </c>
      <c r="K503" s="171">
        <f>Q503</f>
        <v>12894.367</v>
      </c>
      <c r="L503" s="695">
        <f t="shared" si="1132"/>
        <v>1</v>
      </c>
      <c r="M503" s="171"/>
      <c r="N503" s="116"/>
      <c r="O503" s="116"/>
      <c r="P503" s="116"/>
      <c r="Q503" s="171">
        <f>SUM(Q504:Q507)</f>
        <v>12894.367</v>
      </c>
      <c r="R503" s="695">
        <f t="shared" si="1170"/>
        <v>1</v>
      </c>
      <c r="S503" s="35"/>
      <c r="T503" s="35"/>
      <c r="U503" s="35"/>
      <c r="V503" s="89"/>
      <c r="W503" s="35"/>
      <c r="X503" s="35"/>
      <c r="Y503" s="35"/>
      <c r="Z503" s="116"/>
      <c r="AA503" s="116"/>
      <c r="AB503" s="35"/>
      <c r="AC503" s="35"/>
      <c r="AD503" s="35"/>
      <c r="AE503" s="171">
        <f>AK503</f>
        <v>12894.367</v>
      </c>
      <c r="AF503" s="695">
        <f t="shared" si="1133"/>
        <v>1</v>
      </c>
      <c r="AG503" s="171"/>
      <c r="AH503" s="695"/>
      <c r="AI503" s="116"/>
      <c r="AJ503" s="116"/>
      <c r="AK503" s="171">
        <f>AK504+AK505+AK506+AK507</f>
        <v>12894.367</v>
      </c>
      <c r="AL503" s="695">
        <f t="shared" si="1152"/>
        <v>1</v>
      </c>
      <c r="AM503" s="35"/>
      <c r="AN503" s="35"/>
      <c r="AO503" s="35"/>
      <c r="AP503" s="114">
        <f>AR503</f>
        <v>12894.367</v>
      </c>
      <c r="AQ503" s="114"/>
      <c r="AR503" s="166">
        <f t="shared" si="1169"/>
        <v>12894.367</v>
      </c>
      <c r="AS503" s="695">
        <f t="shared" si="1134"/>
        <v>1</v>
      </c>
      <c r="AT503" s="952"/>
      <c r="AU503" s="695"/>
      <c r="AV503" s="114"/>
      <c r="AW503" s="695"/>
      <c r="AX503" s="171">
        <f>AX504+AX505+AX506+AX507</f>
        <v>12894.367</v>
      </c>
      <c r="AY503" s="695">
        <f t="shared" si="1153"/>
        <v>1</v>
      </c>
      <c r="AZ503" s="35"/>
      <c r="BA503" s="695"/>
      <c r="BB503" s="35"/>
      <c r="BC503" s="35"/>
      <c r="BD503" s="35"/>
      <c r="BE503" s="116"/>
      <c r="BF503" s="116"/>
      <c r="BG503" s="116"/>
      <c r="BH503" s="35"/>
      <c r="BI503" s="35"/>
      <c r="BJ503" s="116"/>
      <c r="BK503" s="116"/>
      <c r="BL503" s="35"/>
      <c r="BM503" s="35"/>
      <c r="BN503" s="116"/>
      <c r="BO503" s="116"/>
      <c r="BP503" s="116"/>
      <c r="BQ503" s="116"/>
      <c r="BR503" s="35"/>
      <c r="BS503" s="35"/>
      <c r="BT503" s="116"/>
      <c r="BU503" s="116"/>
      <c r="BV503" s="116"/>
      <c r="BW503" s="116"/>
      <c r="BX503" s="116"/>
      <c r="BY503" s="35"/>
      <c r="BZ503" s="35"/>
      <c r="CE503" s="695"/>
    </row>
    <row r="504" spans="2:83" s="37" customFormat="1" ht="32.25" hidden="1" customHeight="1" x14ac:dyDescent="0.25">
      <c r="B504" s="204"/>
      <c r="C504" s="110" t="s">
        <v>39</v>
      </c>
      <c r="D504" s="171">
        <f t="shared" si="1167"/>
        <v>0</v>
      </c>
      <c r="E504" s="171"/>
      <c r="F504" s="171"/>
      <c r="G504" s="171">
        <v>0</v>
      </c>
      <c r="H504" s="172"/>
      <c r="I504" s="172"/>
      <c r="J504" s="185">
        <f t="shared" si="1160"/>
        <v>0</v>
      </c>
      <c r="K504" s="171">
        <f>Q504</f>
        <v>0</v>
      </c>
      <c r="L504" s="695" t="e">
        <f t="shared" si="1132"/>
        <v>#DIV/0!</v>
      </c>
      <c r="M504" s="171"/>
      <c r="N504" s="116"/>
      <c r="O504" s="116"/>
      <c r="P504" s="116"/>
      <c r="Q504" s="116"/>
      <c r="R504" s="695" t="e">
        <f t="shared" si="1170"/>
        <v>#DIV/0!</v>
      </c>
      <c r="S504" s="35"/>
      <c r="T504" s="35"/>
      <c r="U504" s="35"/>
      <c r="V504" s="89"/>
      <c r="W504" s="35"/>
      <c r="X504" s="35"/>
      <c r="Y504" s="35"/>
      <c r="Z504" s="116"/>
      <c r="AA504" s="116"/>
      <c r="AB504" s="35"/>
      <c r="AC504" s="35"/>
      <c r="AD504" s="35"/>
      <c r="AE504" s="171">
        <f t="shared" ref="AE504:AE507" si="1172">AK504</f>
        <v>0</v>
      </c>
      <c r="AF504" s="695" t="e">
        <f t="shared" si="1133"/>
        <v>#DIV/0!</v>
      </c>
      <c r="AG504" s="171"/>
      <c r="AH504" s="695"/>
      <c r="AI504" s="116"/>
      <c r="AJ504" s="116"/>
      <c r="AK504" s="171">
        <f t="shared" ref="AK504" si="1173">AN504</f>
        <v>0</v>
      </c>
      <c r="AL504" s="695" t="e">
        <f t="shared" si="1152"/>
        <v>#DIV/0!</v>
      </c>
      <c r="AM504" s="35"/>
      <c r="AN504" s="35"/>
      <c r="AO504" s="35"/>
      <c r="AP504" s="116">
        <f>AX504-AK504</f>
        <v>0</v>
      </c>
      <c r="AQ504" s="116"/>
      <c r="AR504" s="171">
        <f t="shared" si="1169"/>
        <v>0</v>
      </c>
      <c r="AS504" s="695" t="e">
        <f t="shared" si="1134"/>
        <v>#DIV/0!</v>
      </c>
      <c r="AT504" s="171"/>
      <c r="AU504" s="695"/>
      <c r="AV504" s="116"/>
      <c r="AW504" s="695"/>
      <c r="AX504" s="171"/>
      <c r="AY504" s="695" t="e">
        <f t="shared" si="1153"/>
        <v>#DIV/0!</v>
      </c>
      <c r="AZ504" s="35"/>
      <c r="BA504" s="695"/>
      <c r="BB504" s="35"/>
      <c r="BC504" s="35"/>
      <c r="BD504" s="35"/>
      <c r="BE504" s="116"/>
      <c r="BF504" s="116"/>
      <c r="BG504" s="116"/>
      <c r="BH504" s="35"/>
      <c r="BI504" s="35"/>
      <c r="BJ504" s="116"/>
      <c r="BK504" s="116"/>
      <c r="BL504" s="35"/>
      <c r="BM504" s="35"/>
      <c r="BN504" s="116"/>
      <c r="BO504" s="116"/>
      <c r="BP504" s="116"/>
      <c r="BQ504" s="116"/>
      <c r="BR504" s="35"/>
      <c r="BS504" s="35"/>
      <c r="BT504" s="116"/>
      <c r="BU504" s="116"/>
      <c r="BV504" s="116"/>
      <c r="BW504" s="116"/>
      <c r="BX504" s="116"/>
      <c r="BY504" s="35"/>
      <c r="BZ504" s="35"/>
      <c r="CE504" s="695"/>
    </row>
    <row r="505" spans="2:83" s="37" customFormat="1" ht="32.25" hidden="1" customHeight="1" x14ac:dyDescent="0.25">
      <c r="B505" s="204"/>
      <c r="C505" s="110" t="s">
        <v>495</v>
      </c>
      <c r="D505" s="171">
        <f t="shared" si="1167"/>
        <v>11637.582</v>
      </c>
      <c r="E505" s="171"/>
      <c r="F505" s="171"/>
      <c r="G505" s="171">
        <v>11637.582</v>
      </c>
      <c r="H505" s="172"/>
      <c r="I505" s="172"/>
      <c r="J505" s="185">
        <f t="shared" si="1160"/>
        <v>0</v>
      </c>
      <c r="K505" s="171">
        <f>Q505</f>
        <v>11637.582</v>
      </c>
      <c r="L505" s="695">
        <f t="shared" si="1132"/>
        <v>1</v>
      </c>
      <c r="M505" s="171"/>
      <c r="N505" s="116"/>
      <c r="O505" s="116"/>
      <c r="P505" s="116"/>
      <c r="Q505" s="116">
        <f>G505</f>
        <v>11637.582</v>
      </c>
      <c r="R505" s="695">
        <f t="shared" si="1170"/>
        <v>1</v>
      </c>
      <c r="S505" s="35"/>
      <c r="T505" s="35"/>
      <c r="U505" s="35"/>
      <c r="V505" s="89"/>
      <c r="W505" s="35"/>
      <c r="X505" s="35"/>
      <c r="Y505" s="35"/>
      <c r="Z505" s="116"/>
      <c r="AA505" s="116"/>
      <c r="AB505" s="35"/>
      <c r="AC505" s="35"/>
      <c r="AD505" s="35"/>
      <c r="AE505" s="171">
        <f t="shared" si="1172"/>
        <v>11637.582</v>
      </c>
      <c r="AF505" s="695">
        <f t="shared" si="1133"/>
        <v>1</v>
      </c>
      <c r="AG505" s="171"/>
      <c r="AH505" s="695"/>
      <c r="AI505" s="116"/>
      <c r="AJ505" s="116"/>
      <c r="AK505" s="171">
        <f>'[7]2 вариант'!$D$199</f>
        <v>11637.582</v>
      </c>
      <c r="AL505" s="695">
        <f t="shared" si="1152"/>
        <v>1</v>
      </c>
      <c r="AM505" s="35"/>
      <c r="AN505" s="35"/>
      <c r="AO505" s="35"/>
      <c r="AP505" s="116"/>
      <c r="AQ505" s="116"/>
      <c r="AR505" s="171">
        <f t="shared" si="1169"/>
        <v>11637.582</v>
      </c>
      <c r="AS505" s="695">
        <f t="shared" si="1134"/>
        <v>1</v>
      </c>
      <c r="AT505" s="171"/>
      <c r="AU505" s="695"/>
      <c r="AV505" s="116"/>
      <c r="AW505" s="695"/>
      <c r="AX505" s="171">
        <f>'[7]2 вариант'!$I$199</f>
        <v>11637.582</v>
      </c>
      <c r="AY505" s="695">
        <f t="shared" si="1153"/>
        <v>1</v>
      </c>
      <c r="AZ505" s="35"/>
      <c r="BA505" s="695"/>
      <c r="BB505" s="35"/>
      <c r="BC505" s="35"/>
      <c r="BD505" s="35"/>
      <c r="BE505" s="116"/>
      <c r="BF505" s="116"/>
      <c r="BG505" s="116"/>
      <c r="BH505" s="35"/>
      <c r="BI505" s="35"/>
      <c r="BJ505" s="116"/>
      <c r="BK505" s="116"/>
      <c r="BL505" s="35"/>
      <c r="BM505" s="35"/>
      <c r="BN505" s="116"/>
      <c r="BO505" s="116"/>
      <c r="BP505" s="116"/>
      <c r="BQ505" s="116"/>
      <c r="BR505" s="35"/>
      <c r="BS505" s="35"/>
      <c r="BT505" s="116"/>
      <c r="BU505" s="116"/>
      <c r="BV505" s="116"/>
      <c r="BW505" s="116"/>
      <c r="BX505" s="116"/>
      <c r="BY505" s="35"/>
      <c r="BZ505" s="35"/>
      <c r="CE505" s="695"/>
    </row>
    <row r="506" spans="2:83" s="37" customFormat="1" ht="32.25" hidden="1" customHeight="1" x14ac:dyDescent="0.25">
      <c r="B506" s="204"/>
      <c r="C506" s="110" t="s">
        <v>562</v>
      </c>
      <c r="D506" s="171">
        <f t="shared" si="1167"/>
        <v>10</v>
      </c>
      <c r="E506" s="171"/>
      <c r="F506" s="171"/>
      <c r="G506" s="171">
        <v>10</v>
      </c>
      <c r="H506" s="172"/>
      <c r="I506" s="172"/>
      <c r="J506" s="185">
        <f t="shared" si="1160"/>
        <v>0</v>
      </c>
      <c r="K506" s="171">
        <f t="shared" ref="K506:K507" si="1174">Q506</f>
        <v>10</v>
      </c>
      <c r="L506" s="695">
        <f t="shared" si="1132"/>
        <v>1</v>
      </c>
      <c r="M506" s="171"/>
      <c r="N506" s="116"/>
      <c r="O506" s="116"/>
      <c r="P506" s="116"/>
      <c r="Q506" s="116">
        <f>G506</f>
        <v>10</v>
      </c>
      <c r="R506" s="695">
        <f t="shared" si="1170"/>
        <v>1</v>
      </c>
      <c r="S506" s="35"/>
      <c r="T506" s="35"/>
      <c r="U506" s="35"/>
      <c r="V506" s="89"/>
      <c r="W506" s="35"/>
      <c r="X506" s="35"/>
      <c r="Y506" s="35"/>
      <c r="Z506" s="116"/>
      <c r="AA506" s="116"/>
      <c r="AB506" s="35"/>
      <c r="AC506" s="35"/>
      <c r="AD506" s="35"/>
      <c r="AE506" s="171">
        <f t="shared" si="1172"/>
        <v>10</v>
      </c>
      <c r="AF506" s="695">
        <f t="shared" si="1133"/>
        <v>1</v>
      </c>
      <c r="AG506" s="171"/>
      <c r="AH506" s="695"/>
      <c r="AI506" s="116"/>
      <c r="AJ506" s="116"/>
      <c r="AK506" s="171">
        <f>'[7]2 вариант'!$D$200</f>
        <v>10</v>
      </c>
      <c r="AL506" s="695">
        <f t="shared" si="1152"/>
        <v>1</v>
      </c>
      <c r="AM506" s="35"/>
      <c r="AN506" s="35"/>
      <c r="AO506" s="35"/>
      <c r="AP506" s="116"/>
      <c r="AQ506" s="116"/>
      <c r="AR506" s="171">
        <f t="shared" si="1169"/>
        <v>10</v>
      </c>
      <c r="AS506" s="695">
        <f t="shared" si="1134"/>
        <v>1</v>
      </c>
      <c r="AT506" s="171"/>
      <c r="AU506" s="695"/>
      <c r="AV506" s="116"/>
      <c r="AW506" s="695"/>
      <c r="AX506" s="171">
        <f>'[7]2 вариант'!$I$200</f>
        <v>10</v>
      </c>
      <c r="AY506" s="695">
        <f t="shared" si="1153"/>
        <v>1</v>
      </c>
      <c r="AZ506" s="35"/>
      <c r="BA506" s="695"/>
      <c r="BB506" s="35"/>
      <c r="BC506" s="35"/>
      <c r="BD506" s="35"/>
      <c r="BE506" s="116"/>
      <c r="BF506" s="116"/>
      <c r="BG506" s="116"/>
      <c r="BH506" s="35"/>
      <c r="BI506" s="35"/>
      <c r="BJ506" s="116"/>
      <c r="BK506" s="116"/>
      <c r="BL506" s="35"/>
      <c r="BM506" s="35"/>
      <c r="BN506" s="116"/>
      <c r="BO506" s="116"/>
      <c r="BP506" s="116"/>
      <c r="BQ506" s="116"/>
      <c r="BR506" s="35"/>
      <c r="BS506" s="35"/>
      <c r="BT506" s="116"/>
      <c r="BU506" s="116"/>
      <c r="BV506" s="116"/>
      <c r="BW506" s="116"/>
      <c r="BX506" s="116"/>
      <c r="BY506" s="35"/>
      <c r="BZ506" s="35"/>
      <c r="CE506" s="695"/>
    </row>
    <row r="507" spans="2:83" s="37" customFormat="1" ht="32.25" hidden="1" customHeight="1" x14ac:dyDescent="0.25">
      <c r="B507" s="204"/>
      <c r="C507" s="110" t="s">
        <v>40</v>
      </c>
      <c r="D507" s="171">
        <f t="shared" si="1167"/>
        <v>1246.7850000000001</v>
      </c>
      <c r="E507" s="171"/>
      <c r="F507" s="171"/>
      <c r="G507" s="171">
        <v>1246.7850000000001</v>
      </c>
      <c r="H507" s="172"/>
      <c r="I507" s="172"/>
      <c r="J507" s="185">
        <f t="shared" si="1160"/>
        <v>0</v>
      </c>
      <c r="K507" s="171">
        <f t="shared" si="1174"/>
        <v>1246.7850000000001</v>
      </c>
      <c r="L507" s="695">
        <f t="shared" si="1132"/>
        <v>1</v>
      </c>
      <c r="M507" s="171"/>
      <c r="N507" s="116"/>
      <c r="O507" s="116"/>
      <c r="P507" s="116"/>
      <c r="Q507" s="116">
        <f>G507</f>
        <v>1246.7850000000001</v>
      </c>
      <c r="R507" s="695">
        <f t="shared" si="1170"/>
        <v>1</v>
      </c>
      <c r="S507" s="35"/>
      <c r="T507" s="35"/>
      <c r="U507" s="35"/>
      <c r="V507" s="89"/>
      <c r="W507" s="35"/>
      <c r="X507" s="35"/>
      <c r="Y507" s="35"/>
      <c r="Z507" s="116"/>
      <c r="AA507" s="116"/>
      <c r="AB507" s="35"/>
      <c r="AC507" s="35"/>
      <c r="AD507" s="35"/>
      <c r="AE507" s="171">
        <f t="shared" si="1172"/>
        <v>1246.7850000000001</v>
      </c>
      <c r="AF507" s="695">
        <f t="shared" si="1133"/>
        <v>1</v>
      </c>
      <c r="AG507" s="171"/>
      <c r="AH507" s="695"/>
      <c r="AI507" s="116"/>
      <c r="AJ507" s="116"/>
      <c r="AK507" s="171">
        <f>'[7]2 вариант'!$D$198</f>
        <v>1246.7850000000001</v>
      </c>
      <c r="AL507" s="695">
        <f t="shared" si="1152"/>
        <v>1</v>
      </c>
      <c r="AM507" s="35"/>
      <c r="AN507" s="35"/>
      <c r="AO507" s="35"/>
      <c r="AP507" s="116">
        <f>AX507-AK507</f>
        <v>0</v>
      </c>
      <c r="AQ507" s="116"/>
      <c r="AR507" s="171">
        <f t="shared" si="1169"/>
        <v>1246.7850000000001</v>
      </c>
      <c r="AS507" s="695">
        <f t="shared" si="1134"/>
        <v>1</v>
      </c>
      <c r="AT507" s="171"/>
      <c r="AU507" s="695"/>
      <c r="AV507" s="116"/>
      <c r="AW507" s="695"/>
      <c r="AX507" s="171">
        <f>'[7]2 вариант'!$I$198</f>
        <v>1246.7850000000001</v>
      </c>
      <c r="AY507" s="695">
        <f t="shared" si="1153"/>
        <v>1</v>
      </c>
      <c r="AZ507" s="35"/>
      <c r="BA507" s="695"/>
      <c r="BB507" s="35"/>
      <c r="BC507" s="35"/>
      <c r="BD507" s="35"/>
      <c r="BE507" s="116"/>
      <c r="BF507" s="116"/>
      <c r="BG507" s="116"/>
      <c r="BH507" s="35"/>
      <c r="BI507" s="35"/>
      <c r="BJ507" s="116"/>
      <c r="BK507" s="116"/>
      <c r="BL507" s="35"/>
      <c r="BM507" s="35"/>
      <c r="BN507" s="116"/>
      <c r="BO507" s="116"/>
      <c r="BP507" s="116"/>
      <c r="BQ507" s="116"/>
      <c r="BR507" s="35"/>
      <c r="BS507" s="35"/>
      <c r="BT507" s="116"/>
      <c r="BU507" s="116"/>
      <c r="BV507" s="116"/>
      <c r="BW507" s="116"/>
      <c r="BX507" s="116"/>
      <c r="BY507" s="35"/>
      <c r="BZ507" s="35"/>
      <c r="CE507" s="695"/>
    </row>
    <row r="508" spans="2:83" s="37" customFormat="1" ht="205.5" customHeight="1" x14ac:dyDescent="0.25">
      <c r="B508" s="503" t="s">
        <v>12</v>
      </c>
      <c r="C508" s="124" t="s">
        <v>439</v>
      </c>
      <c r="D508" s="185">
        <f t="shared" si="1167"/>
        <v>4575.8684899999998</v>
      </c>
      <c r="E508" s="834"/>
      <c r="F508" s="834"/>
      <c r="G508" s="166">
        <f>G509</f>
        <v>4575.8684899999998</v>
      </c>
      <c r="H508" s="834"/>
      <c r="I508" s="172"/>
      <c r="J508" s="185">
        <f>K508-G508</f>
        <v>0</v>
      </c>
      <c r="K508" s="834">
        <f>Q508</f>
        <v>4575.8684899999998</v>
      </c>
      <c r="L508" s="695">
        <f t="shared" si="1132"/>
        <v>1</v>
      </c>
      <c r="M508" s="952"/>
      <c r="N508" s="114"/>
      <c r="O508" s="114"/>
      <c r="P508" s="114"/>
      <c r="Q508" s="166">
        <f>Q509</f>
        <v>4575.8684899999998</v>
      </c>
      <c r="R508" s="695">
        <f t="shared" si="1170"/>
        <v>1</v>
      </c>
      <c r="S508" s="35"/>
      <c r="T508" s="35"/>
      <c r="U508" s="35"/>
      <c r="V508" s="89"/>
      <c r="W508" s="35"/>
      <c r="X508" s="35"/>
      <c r="Y508" s="35"/>
      <c r="Z508" s="116"/>
      <c r="AA508" s="116"/>
      <c r="AB508" s="35"/>
      <c r="AC508" s="35"/>
      <c r="AD508" s="35"/>
      <c r="AE508" s="952">
        <f>AK508</f>
        <v>4575.8684899999998</v>
      </c>
      <c r="AF508" s="695">
        <f t="shared" si="1133"/>
        <v>1</v>
      </c>
      <c r="AG508" s="171"/>
      <c r="AH508" s="695"/>
      <c r="AI508" s="116"/>
      <c r="AJ508" s="116"/>
      <c r="AK508" s="114">
        <f>AK509</f>
        <v>4575.8684899999998</v>
      </c>
      <c r="AL508" s="695">
        <f t="shared" si="1152"/>
        <v>1</v>
      </c>
      <c r="AM508" s="35"/>
      <c r="AN508" s="35"/>
      <c r="AO508" s="35"/>
      <c r="AP508" s="114">
        <f>AR508-AE508</f>
        <v>0</v>
      </c>
      <c r="AQ508" s="114"/>
      <c r="AR508" s="834">
        <f>AX508</f>
        <v>4575.8684899999998</v>
      </c>
      <c r="AS508" s="695">
        <f t="shared" si="1134"/>
        <v>1</v>
      </c>
      <c r="AT508" s="952"/>
      <c r="AU508" s="695"/>
      <c r="AV508" s="114"/>
      <c r="AW508" s="695"/>
      <c r="AX508" s="952">
        <f>AX509</f>
        <v>4575.8684899999998</v>
      </c>
      <c r="AY508" s="695">
        <f t="shared" si="1153"/>
        <v>1</v>
      </c>
      <c r="AZ508" s="35"/>
      <c r="BA508" s="695"/>
      <c r="BB508" s="35"/>
      <c r="BC508" s="35"/>
      <c r="BD508" s="35"/>
      <c r="BE508" s="116"/>
      <c r="BF508" s="116"/>
      <c r="BG508" s="116"/>
      <c r="BH508" s="35"/>
      <c r="BI508" s="35"/>
      <c r="BJ508" s="116"/>
      <c r="BK508" s="116"/>
      <c r="BL508" s="35"/>
      <c r="BM508" s="35"/>
      <c r="BN508" s="114"/>
      <c r="BO508" s="116"/>
      <c r="BP508" s="116"/>
      <c r="BQ508" s="114"/>
      <c r="BR508" s="35"/>
      <c r="BS508" s="35"/>
      <c r="BT508" s="114"/>
      <c r="BU508" s="114"/>
      <c r="BV508" s="114"/>
      <c r="BW508" s="114"/>
      <c r="BX508" s="114"/>
      <c r="BY508" s="35"/>
      <c r="BZ508" s="35"/>
      <c r="CE508" s="695"/>
    </row>
    <row r="509" spans="2:83" s="37" customFormat="1" ht="54" hidden="1" customHeight="1" x14ac:dyDescent="0.25">
      <c r="B509" s="204"/>
      <c r="C509" s="97" t="s">
        <v>31</v>
      </c>
      <c r="D509" s="185">
        <f t="shared" si="1167"/>
        <v>4575.8684899999998</v>
      </c>
      <c r="E509" s="166"/>
      <c r="F509" s="166"/>
      <c r="G509" s="915">
        <f>G510+G511</f>
        <v>4575.8684899999998</v>
      </c>
      <c r="H509" s="166"/>
      <c r="I509" s="172"/>
      <c r="J509" s="185">
        <f t="shared" ref="J509:J511" si="1175">J510</f>
        <v>0</v>
      </c>
      <c r="K509" s="166">
        <f t="shared" ref="K509:K511" si="1176">Q509</f>
        <v>4575.8684899999998</v>
      </c>
      <c r="L509" s="695">
        <f t="shared" si="1132"/>
        <v>1</v>
      </c>
      <c r="M509" s="952"/>
      <c r="N509" s="114"/>
      <c r="O509" s="114"/>
      <c r="P509" s="114"/>
      <c r="Q509" s="993">
        <f>Q510+Q511</f>
        <v>4575.8684899999998</v>
      </c>
      <c r="R509" s="695">
        <f t="shared" si="1170"/>
        <v>1</v>
      </c>
      <c r="S509" s="35"/>
      <c r="T509" s="35"/>
      <c r="U509" s="35"/>
      <c r="V509" s="89"/>
      <c r="W509" s="35"/>
      <c r="X509" s="35"/>
      <c r="Y509" s="35"/>
      <c r="Z509" s="116"/>
      <c r="AA509" s="116"/>
      <c r="AB509" s="35"/>
      <c r="AC509" s="35"/>
      <c r="AD509" s="35"/>
      <c r="AE509" s="171">
        <f>AK509</f>
        <v>4575.8684899999998</v>
      </c>
      <c r="AF509" s="695">
        <f t="shared" si="1133"/>
        <v>1</v>
      </c>
      <c r="AG509" s="171"/>
      <c r="AH509" s="695"/>
      <c r="AI509" s="116"/>
      <c r="AJ509" s="116"/>
      <c r="AK509" s="114">
        <f>AK510+AK511</f>
        <v>4575.8684899999998</v>
      </c>
      <c r="AL509" s="695">
        <f t="shared" si="1152"/>
        <v>1</v>
      </c>
      <c r="AM509" s="35"/>
      <c r="AN509" s="35"/>
      <c r="AO509" s="35"/>
      <c r="AP509" s="114">
        <f>AR509</f>
        <v>4575.8684899999998</v>
      </c>
      <c r="AQ509" s="114"/>
      <c r="AR509" s="166">
        <f t="shared" ref="AR509:AR510" si="1177">AX509</f>
        <v>4575.8684899999998</v>
      </c>
      <c r="AS509" s="695">
        <f t="shared" si="1134"/>
        <v>1</v>
      </c>
      <c r="AT509" s="952"/>
      <c r="AU509" s="695"/>
      <c r="AV509" s="114"/>
      <c r="AW509" s="695"/>
      <c r="AX509" s="952">
        <f>AX510+AX511</f>
        <v>4575.8684899999998</v>
      </c>
      <c r="AY509" s="695">
        <f t="shared" si="1153"/>
        <v>1</v>
      </c>
      <c r="AZ509" s="35"/>
      <c r="BA509" s="695"/>
      <c r="BB509" s="35"/>
      <c r="BC509" s="35"/>
      <c r="BD509" s="35"/>
      <c r="BE509" s="116"/>
      <c r="BF509" s="116"/>
      <c r="BG509" s="116"/>
      <c r="BH509" s="35"/>
      <c r="BI509" s="35"/>
      <c r="BJ509" s="116"/>
      <c r="BK509" s="116"/>
      <c r="BL509" s="35"/>
      <c r="BM509" s="35"/>
      <c r="BN509" s="116"/>
      <c r="BO509" s="116"/>
      <c r="BP509" s="116"/>
      <c r="BQ509" s="114"/>
      <c r="BR509" s="35"/>
      <c r="BS509" s="35"/>
      <c r="BT509" s="114"/>
      <c r="BU509" s="114"/>
      <c r="BV509" s="114"/>
      <c r="BW509" s="114"/>
      <c r="BX509" s="114"/>
      <c r="BY509" s="35"/>
      <c r="BZ509" s="35"/>
      <c r="CE509" s="695"/>
    </row>
    <row r="510" spans="2:83" s="37" customFormat="1" ht="32.25" hidden="1" customHeight="1" x14ac:dyDescent="0.25">
      <c r="B510" s="204"/>
      <c r="C510" s="110" t="s">
        <v>39</v>
      </c>
      <c r="D510" s="244">
        <f t="shared" si="1167"/>
        <v>0</v>
      </c>
      <c r="E510" s="171"/>
      <c r="F510" s="171"/>
      <c r="G510" s="171">
        <v>0</v>
      </c>
      <c r="H510" s="172"/>
      <c r="I510" s="172"/>
      <c r="J510" s="244">
        <f t="shared" si="1175"/>
        <v>0</v>
      </c>
      <c r="K510" s="171">
        <f t="shared" si="1176"/>
        <v>0</v>
      </c>
      <c r="L510" s="740" t="e">
        <f t="shared" ref="L510:L595" si="1178">K510/D510</f>
        <v>#DIV/0!</v>
      </c>
      <c r="M510" s="171"/>
      <c r="N510" s="116"/>
      <c r="O510" s="116"/>
      <c r="P510" s="116"/>
      <c r="Q510" s="171">
        <v>0</v>
      </c>
      <c r="R510" s="695" t="e">
        <f t="shared" si="1170"/>
        <v>#DIV/0!</v>
      </c>
      <c r="S510" s="35"/>
      <c r="T510" s="35"/>
      <c r="U510" s="35"/>
      <c r="V510" s="295"/>
      <c r="W510" s="35"/>
      <c r="X510" s="35"/>
      <c r="Y510" s="35"/>
      <c r="Z510" s="116"/>
      <c r="AA510" s="116"/>
      <c r="AB510" s="35"/>
      <c r="AC510" s="35"/>
      <c r="AD510" s="35"/>
      <c r="AE510" s="171">
        <f t="shared" ref="AE510:AE511" si="1179">AK510</f>
        <v>0</v>
      </c>
      <c r="AF510" s="740" t="e">
        <f t="shared" ref="AF510:AF595" si="1180">AE510/D510</f>
        <v>#DIV/0!</v>
      </c>
      <c r="AG510" s="171"/>
      <c r="AH510" s="740"/>
      <c r="AI510" s="116"/>
      <c r="AJ510" s="116"/>
      <c r="AK510" s="116"/>
      <c r="AL510" s="740" t="e">
        <f t="shared" si="1152"/>
        <v>#DIV/0!</v>
      </c>
      <c r="AM510" s="35"/>
      <c r="AN510" s="35"/>
      <c r="AO510" s="35"/>
      <c r="AP510" s="116">
        <f>AX510-AK510</f>
        <v>0</v>
      </c>
      <c r="AQ510" s="116"/>
      <c r="AR510" s="171">
        <f t="shared" si="1177"/>
        <v>0</v>
      </c>
      <c r="AS510" s="740" t="e">
        <f t="shared" ref="AS510:AS595" si="1181">AR510/D510</f>
        <v>#DIV/0!</v>
      </c>
      <c r="AT510" s="171"/>
      <c r="AU510" s="740"/>
      <c r="AV510" s="116"/>
      <c r="AW510" s="740"/>
      <c r="AX510" s="171">
        <f>D510</f>
        <v>0</v>
      </c>
      <c r="AY510" s="740" t="e">
        <f t="shared" si="1153"/>
        <v>#DIV/0!</v>
      </c>
      <c r="AZ510" s="35"/>
      <c r="BA510" s="740"/>
      <c r="BB510" s="35"/>
      <c r="BC510" s="35"/>
      <c r="BD510" s="35"/>
      <c r="BE510" s="116"/>
      <c r="BF510" s="116"/>
      <c r="BG510" s="116"/>
      <c r="BH510" s="35"/>
      <c r="BI510" s="35"/>
      <c r="BJ510" s="116"/>
      <c r="BK510" s="116"/>
      <c r="BL510" s="35"/>
      <c r="BM510" s="35"/>
      <c r="BN510" s="116"/>
      <c r="BO510" s="116"/>
      <c r="BP510" s="116"/>
      <c r="BQ510" s="116"/>
      <c r="BR510" s="35"/>
      <c r="BS510" s="35"/>
      <c r="BT510" s="116"/>
      <c r="BU510" s="116"/>
      <c r="BV510" s="116"/>
      <c r="BW510" s="116"/>
      <c r="BX510" s="116"/>
      <c r="BY510" s="35"/>
      <c r="BZ510" s="35"/>
      <c r="CE510" s="740"/>
    </row>
    <row r="511" spans="2:83" s="37" customFormat="1" ht="32.25" hidden="1" customHeight="1" x14ac:dyDescent="0.25">
      <c r="B511" s="204"/>
      <c r="C511" s="484" t="s">
        <v>532</v>
      </c>
      <c r="D511" s="244">
        <f t="shared" si="1167"/>
        <v>4575.8684899999998</v>
      </c>
      <c r="E511" s="171"/>
      <c r="F511" s="171"/>
      <c r="G511" s="171">
        <v>4575.8684899999998</v>
      </c>
      <c r="H511" s="172"/>
      <c r="I511" s="172"/>
      <c r="J511" s="244">
        <f t="shared" si="1175"/>
        <v>0</v>
      </c>
      <c r="K511" s="171">
        <f t="shared" si="1176"/>
        <v>4575.8684899999998</v>
      </c>
      <c r="L511" s="740">
        <f t="shared" si="1178"/>
        <v>1</v>
      </c>
      <c r="M511" s="171"/>
      <c r="N511" s="116"/>
      <c r="O511" s="116"/>
      <c r="P511" s="116"/>
      <c r="Q511" s="171">
        <v>4575.8684899999998</v>
      </c>
      <c r="R511" s="695">
        <f t="shared" si="1170"/>
        <v>1</v>
      </c>
      <c r="S511" s="35"/>
      <c r="T511" s="35"/>
      <c r="U511" s="35"/>
      <c r="V511" s="295"/>
      <c r="W511" s="35"/>
      <c r="X511" s="35"/>
      <c r="Y511" s="35"/>
      <c r="Z511" s="116"/>
      <c r="AA511" s="116"/>
      <c r="AB511" s="35"/>
      <c r="AC511" s="35"/>
      <c r="AD511" s="35"/>
      <c r="AE511" s="171">
        <f t="shared" si="1179"/>
        <v>4575.8684899999998</v>
      </c>
      <c r="AF511" s="740">
        <f t="shared" si="1180"/>
        <v>1</v>
      </c>
      <c r="AG511" s="171"/>
      <c r="AH511" s="740"/>
      <c r="AI511" s="116"/>
      <c r="AJ511" s="116"/>
      <c r="AK511" s="116">
        <f>'[7]2 вариант'!$I$203</f>
        <v>4575.8684899999998</v>
      </c>
      <c r="AL511" s="740">
        <f t="shared" si="1152"/>
        <v>1</v>
      </c>
      <c r="AM511" s="35"/>
      <c r="AN511" s="35"/>
      <c r="AO511" s="35"/>
      <c r="AP511" s="116"/>
      <c r="AQ511" s="116"/>
      <c r="AR511" s="171">
        <f>AX511</f>
        <v>4575.8684899999998</v>
      </c>
      <c r="AS511" s="740">
        <f t="shared" si="1181"/>
        <v>1</v>
      </c>
      <c r="AT511" s="171"/>
      <c r="AU511" s="740"/>
      <c r="AV511" s="116"/>
      <c r="AW511" s="740"/>
      <c r="AX511" s="171">
        <f>D511</f>
        <v>4575.8684899999998</v>
      </c>
      <c r="AY511" s="740">
        <f t="shared" si="1153"/>
        <v>1</v>
      </c>
      <c r="AZ511" s="35"/>
      <c r="BA511" s="740"/>
      <c r="BB511" s="35"/>
      <c r="BC511" s="35"/>
      <c r="BD511" s="35"/>
      <c r="BE511" s="116"/>
      <c r="BF511" s="116"/>
      <c r="BG511" s="116"/>
      <c r="BH511" s="35"/>
      <c r="BI511" s="35"/>
      <c r="BJ511" s="116"/>
      <c r="BK511" s="116"/>
      <c r="BL511" s="35"/>
      <c r="BM511" s="35"/>
      <c r="BN511" s="116"/>
      <c r="BO511" s="116"/>
      <c r="BP511" s="116"/>
      <c r="BQ511" s="116"/>
      <c r="BR511" s="35"/>
      <c r="BS511" s="35"/>
      <c r="BT511" s="116"/>
      <c r="BU511" s="116"/>
      <c r="BV511" s="116"/>
      <c r="BW511" s="116"/>
      <c r="BX511" s="116"/>
      <c r="BY511" s="35"/>
      <c r="BZ511" s="35"/>
      <c r="CE511" s="740"/>
    </row>
    <row r="512" spans="2:83" s="37" customFormat="1" ht="102.75" customHeight="1" x14ac:dyDescent="0.25">
      <c r="B512" s="535" t="s">
        <v>13</v>
      </c>
      <c r="C512" s="124" t="s">
        <v>457</v>
      </c>
      <c r="D512" s="185">
        <f t="shared" si="1167"/>
        <v>99758.084470000002</v>
      </c>
      <c r="E512" s="171"/>
      <c r="F512" s="171"/>
      <c r="G512" s="166">
        <f>G513+G514</f>
        <v>99758.084470000002</v>
      </c>
      <c r="H512" s="172"/>
      <c r="I512" s="172"/>
      <c r="J512" s="185">
        <f>J514</f>
        <v>0</v>
      </c>
      <c r="K512" s="834">
        <f>Q512</f>
        <v>45090.165270000005</v>
      </c>
      <c r="L512" s="695">
        <f t="shared" si="1178"/>
        <v>0.45199509903941526</v>
      </c>
      <c r="M512" s="952"/>
      <c r="N512" s="114"/>
      <c r="O512" s="114"/>
      <c r="P512" s="114"/>
      <c r="Q512" s="166">
        <f>Q513+Q514</f>
        <v>45090.165270000005</v>
      </c>
      <c r="R512" s="695">
        <f>Q512/G512</f>
        <v>0.45199509903941526</v>
      </c>
      <c r="S512" s="35"/>
      <c r="T512" s="35"/>
      <c r="U512" s="35"/>
      <c r="V512" s="89"/>
      <c r="W512" s="35"/>
      <c r="X512" s="35"/>
      <c r="Y512" s="35"/>
      <c r="Z512" s="116"/>
      <c r="AA512" s="116"/>
      <c r="AB512" s="35"/>
      <c r="AC512" s="35"/>
      <c r="AD512" s="35"/>
      <c r="AE512" s="952">
        <f>AK512</f>
        <v>66499.822270000004</v>
      </c>
      <c r="AF512" s="695">
        <f t="shared" si="1180"/>
        <v>0.66661085788990193</v>
      </c>
      <c r="AG512" s="952"/>
      <c r="AH512" s="695"/>
      <c r="AI512" s="114"/>
      <c r="AJ512" s="114"/>
      <c r="AK512" s="114">
        <f>AK513+AK514</f>
        <v>66499.822270000004</v>
      </c>
      <c r="AL512" s="695">
        <f t="shared" si="1152"/>
        <v>0.66661085788990193</v>
      </c>
      <c r="AM512" s="35"/>
      <c r="AN512" s="35"/>
      <c r="AO512" s="35"/>
      <c r="AP512" s="114">
        <v>0</v>
      </c>
      <c r="AQ512" s="114"/>
      <c r="AR512" s="834">
        <f>AX512</f>
        <v>99758.084470000002</v>
      </c>
      <c r="AS512" s="695">
        <f t="shared" si="1181"/>
        <v>1</v>
      </c>
      <c r="AT512" s="952"/>
      <c r="AU512" s="695"/>
      <c r="AV512" s="114"/>
      <c r="AW512" s="695"/>
      <c r="AX512" s="952">
        <f>AX513+AX514</f>
        <v>99758.084470000002</v>
      </c>
      <c r="AY512" s="695">
        <f t="shared" si="1153"/>
        <v>1</v>
      </c>
      <c r="AZ512" s="35"/>
      <c r="BA512" s="695"/>
      <c r="BB512" s="35"/>
      <c r="BC512" s="35"/>
      <c r="BD512" s="35"/>
      <c r="BE512" s="116"/>
      <c r="BF512" s="116"/>
      <c r="BG512" s="116"/>
      <c r="BH512" s="35"/>
      <c r="BI512" s="35"/>
      <c r="BJ512" s="116"/>
      <c r="BK512" s="116"/>
      <c r="BL512" s="35"/>
      <c r="BM512" s="35"/>
      <c r="BN512" s="114"/>
      <c r="BO512" s="114"/>
      <c r="BP512" s="114"/>
      <c r="BQ512" s="114"/>
      <c r="BR512" s="35"/>
      <c r="BS512" s="35"/>
      <c r="BT512" s="114"/>
      <c r="BU512" s="114"/>
      <c r="BV512" s="114"/>
      <c r="BW512" s="114"/>
      <c r="BX512" s="114"/>
      <c r="BY512" s="35"/>
      <c r="BZ512" s="35"/>
      <c r="CE512" s="695"/>
    </row>
    <row r="513" spans="2:83" s="37" customFormat="1" ht="56.25" hidden="1" customHeight="1" x14ac:dyDescent="0.25">
      <c r="B513" s="689"/>
      <c r="C513" s="484" t="s">
        <v>257</v>
      </c>
      <c r="D513" s="244">
        <f>G513</f>
        <v>17236.837670000001</v>
      </c>
      <c r="E513" s="171"/>
      <c r="F513" s="171"/>
      <c r="G513" s="109">
        <v>17236.837670000001</v>
      </c>
      <c r="H513" s="172"/>
      <c r="I513" s="172"/>
      <c r="J513" s="185"/>
      <c r="K513" s="834">
        <f>Q513</f>
        <v>1098.6500900000001</v>
      </c>
      <c r="L513" s="695">
        <f t="shared" si="1178"/>
        <v>6.3738494904558671E-2</v>
      </c>
      <c r="M513" s="952"/>
      <c r="N513" s="114"/>
      <c r="O513" s="114"/>
      <c r="P513" s="114"/>
      <c r="Q513" s="116">
        <v>1098.6500900000001</v>
      </c>
      <c r="R513" s="695">
        <f t="shared" ref="R513:R517" si="1182">Q513/G513</f>
        <v>6.3738494904558671E-2</v>
      </c>
      <c r="S513" s="35"/>
      <c r="T513" s="35"/>
      <c r="U513" s="35"/>
      <c r="V513" s="89"/>
      <c r="W513" s="35"/>
      <c r="X513" s="35"/>
      <c r="Y513" s="35"/>
      <c r="Z513" s="116"/>
      <c r="AA513" s="116"/>
      <c r="AB513" s="35"/>
      <c r="AC513" s="35"/>
      <c r="AD513" s="35"/>
      <c r="AE513" s="171">
        <f>AK513</f>
        <v>16374.540669999998</v>
      </c>
      <c r="AF513" s="695">
        <f t="shared" si="1180"/>
        <v>0.94997359628786238</v>
      </c>
      <c r="AG513" s="952"/>
      <c r="AH513" s="695"/>
      <c r="AI513" s="114"/>
      <c r="AJ513" s="114"/>
      <c r="AK513" s="116">
        <f>'[7]2 вариант'!$D$210</f>
        <v>16374.540669999998</v>
      </c>
      <c r="AL513" s="695">
        <f t="shared" si="1152"/>
        <v>0.94997359628786238</v>
      </c>
      <c r="AM513" s="35"/>
      <c r="AN513" s="35"/>
      <c r="AO513" s="35"/>
      <c r="AP513" s="114"/>
      <c r="AQ513" s="114"/>
      <c r="AR513" s="171">
        <f>AX513</f>
        <v>17236.837670000001</v>
      </c>
      <c r="AS513" s="695">
        <f t="shared" si="1181"/>
        <v>1</v>
      </c>
      <c r="AT513" s="952"/>
      <c r="AU513" s="695"/>
      <c r="AV513" s="114"/>
      <c r="AW513" s="695"/>
      <c r="AX513" s="171">
        <f>'[7]2 вариант'!$I$210</f>
        <v>17236.837670000001</v>
      </c>
      <c r="AY513" s="695">
        <f t="shared" si="1153"/>
        <v>1</v>
      </c>
      <c r="AZ513" s="35"/>
      <c r="BA513" s="695"/>
      <c r="BB513" s="35"/>
      <c r="BC513" s="35"/>
      <c r="BD513" s="35"/>
      <c r="BE513" s="116"/>
      <c r="BF513" s="116"/>
      <c r="BG513" s="116"/>
      <c r="BH513" s="35"/>
      <c r="BI513" s="35"/>
      <c r="BJ513" s="116"/>
      <c r="BK513" s="116"/>
      <c r="BL513" s="35"/>
      <c r="BM513" s="35"/>
      <c r="BN513" s="114"/>
      <c r="BO513" s="114"/>
      <c r="BP513" s="114"/>
      <c r="BQ513" s="114"/>
      <c r="BR513" s="35"/>
      <c r="BS513" s="35"/>
      <c r="BT513" s="114"/>
      <c r="BU513" s="114"/>
      <c r="BV513" s="114"/>
      <c r="BW513" s="114"/>
      <c r="BX513" s="114"/>
      <c r="BY513" s="35"/>
      <c r="BZ513" s="35"/>
      <c r="CE513" s="695"/>
    </row>
    <row r="514" spans="2:83" s="37" customFormat="1" ht="32.25" hidden="1" customHeight="1" x14ac:dyDescent="0.25">
      <c r="B514" s="204"/>
      <c r="C514" s="484" t="s">
        <v>108</v>
      </c>
      <c r="D514" s="171">
        <f>G514</f>
        <v>82521.246799999994</v>
      </c>
      <c r="E514" s="171"/>
      <c r="F514" s="171"/>
      <c r="G514" s="171">
        <v>82521.246799999994</v>
      </c>
      <c r="H514" s="172"/>
      <c r="I514" s="172"/>
      <c r="J514" s="185"/>
      <c r="K514" s="834">
        <f t="shared" ref="K514:K515" si="1183">Q514</f>
        <v>43991.515180000002</v>
      </c>
      <c r="L514" s="695">
        <f t="shared" si="1178"/>
        <v>0.53309319582408454</v>
      </c>
      <c r="M514" s="171"/>
      <c r="N514" s="116"/>
      <c r="O514" s="116"/>
      <c r="P514" s="116"/>
      <c r="Q514" s="116">
        <v>43991.515180000002</v>
      </c>
      <c r="R514" s="695">
        <f t="shared" si="1182"/>
        <v>0.53309319582408454</v>
      </c>
      <c r="S514" s="35"/>
      <c r="T514" s="35"/>
      <c r="U514" s="35"/>
      <c r="V514" s="89"/>
      <c r="W514" s="35"/>
      <c r="X514" s="35"/>
      <c r="Y514" s="35"/>
      <c r="Z514" s="116"/>
      <c r="AA514" s="116"/>
      <c r="AB514" s="35"/>
      <c r="AC514" s="35"/>
      <c r="AD514" s="35"/>
      <c r="AE514" s="171">
        <f>AK514</f>
        <v>50125.281600000002</v>
      </c>
      <c r="AF514" s="695">
        <f t="shared" si="1180"/>
        <v>0.60742273709805372</v>
      </c>
      <c r="AG514" s="171"/>
      <c r="AH514" s="695"/>
      <c r="AI514" s="116"/>
      <c r="AJ514" s="116"/>
      <c r="AK514" s="116">
        <f>'[7]2 вариант'!$D$209</f>
        <v>50125.281600000002</v>
      </c>
      <c r="AL514" s="695">
        <f t="shared" si="1152"/>
        <v>0.60742273709805372</v>
      </c>
      <c r="AM514" s="35"/>
      <c r="AN514" s="35"/>
      <c r="AO514" s="35"/>
      <c r="AP514" s="116"/>
      <c r="AQ514" s="116"/>
      <c r="AR514" s="171">
        <f>AX514</f>
        <v>82521.246799999994</v>
      </c>
      <c r="AS514" s="695">
        <f t="shared" si="1181"/>
        <v>1</v>
      </c>
      <c r="AT514" s="171"/>
      <c r="AU514" s="695"/>
      <c r="AV514" s="116"/>
      <c r="AW514" s="695"/>
      <c r="AX514" s="171">
        <f>'[11]2 вариант'!$I$207</f>
        <v>82521.246799999994</v>
      </c>
      <c r="AY514" s="695">
        <f t="shared" si="1153"/>
        <v>1</v>
      </c>
      <c r="AZ514" s="35"/>
      <c r="BA514" s="695"/>
      <c r="BB514" s="35"/>
      <c r="BC514" s="35"/>
      <c r="BD514" s="35"/>
      <c r="BE514" s="116"/>
      <c r="BF514" s="116"/>
      <c r="BG514" s="116"/>
      <c r="BH514" s="35"/>
      <c r="BI514" s="35"/>
      <c r="BJ514" s="116"/>
      <c r="BK514" s="116"/>
      <c r="BL514" s="35"/>
      <c r="BM514" s="35"/>
      <c r="BN514" s="116"/>
      <c r="BO514" s="116"/>
      <c r="BP514" s="116"/>
      <c r="BQ514" s="116"/>
      <c r="BR514" s="35"/>
      <c r="BS514" s="35"/>
      <c r="BT514" s="116"/>
      <c r="BU514" s="116"/>
      <c r="BV514" s="116"/>
      <c r="BW514" s="116"/>
      <c r="BX514" s="116"/>
      <c r="BY514" s="35"/>
      <c r="BZ514" s="35"/>
      <c r="CE514" s="695"/>
    </row>
    <row r="515" spans="2:83" s="37" customFormat="1" ht="112.5" customHeight="1" x14ac:dyDescent="0.25">
      <c r="B515" s="557" t="s">
        <v>14</v>
      </c>
      <c r="C515" s="558" t="s">
        <v>467</v>
      </c>
      <c r="D515" s="185">
        <f t="shared" si="1167"/>
        <v>8438.1291399999991</v>
      </c>
      <c r="E515" s="171"/>
      <c r="F515" s="171"/>
      <c r="G515" s="915">
        <f>G516+G517</f>
        <v>8438.1291399999991</v>
      </c>
      <c r="H515" s="172"/>
      <c r="I515" s="172"/>
      <c r="J515" s="185">
        <f>K515-G515</f>
        <v>0</v>
      </c>
      <c r="K515" s="834">
        <f t="shared" si="1183"/>
        <v>8438.1291399999991</v>
      </c>
      <c r="L515" s="695">
        <f t="shared" si="1178"/>
        <v>1</v>
      </c>
      <c r="M515" s="171"/>
      <c r="N515" s="116"/>
      <c r="O515" s="116"/>
      <c r="P515" s="116"/>
      <c r="Q515" s="993">
        <f>Q516+Q517</f>
        <v>8438.1291399999991</v>
      </c>
      <c r="R515" s="695">
        <f t="shared" si="1182"/>
        <v>1</v>
      </c>
      <c r="S515" s="35"/>
      <c r="T515" s="35"/>
      <c r="U515" s="35"/>
      <c r="V515" s="89"/>
      <c r="W515" s="35"/>
      <c r="X515" s="35"/>
      <c r="Y515" s="35"/>
      <c r="Z515" s="116"/>
      <c r="AA515" s="116"/>
      <c r="AB515" s="35"/>
      <c r="AC515" s="35"/>
      <c r="AD515" s="35"/>
      <c r="AE515" s="952">
        <f>AK515</f>
        <v>8438.1291399999991</v>
      </c>
      <c r="AF515" s="695">
        <f t="shared" si="1180"/>
        <v>1</v>
      </c>
      <c r="AG515" s="171"/>
      <c r="AH515" s="695"/>
      <c r="AI515" s="116"/>
      <c r="AJ515" s="116"/>
      <c r="AK515" s="114">
        <f>AK517</f>
        <v>8438.1291399999991</v>
      </c>
      <c r="AL515" s="695">
        <f t="shared" si="1152"/>
        <v>1</v>
      </c>
      <c r="AM515" s="35"/>
      <c r="AN515" s="35"/>
      <c r="AO515" s="35"/>
      <c r="AP515" s="116">
        <v>0</v>
      </c>
      <c r="AQ515" s="116"/>
      <c r="AR515" s="834">
        <f>AX515</f>
        <v>8438.1291399999991</v>
      </c>
      <c r="AS515" s="695">
        <f t="shared" si="1181"/>
        <v>1</v>
      </c>
      <c r="AT515" s="952"/>
      <c r="AU515" s="695"/>
      <c r="AV515" s="114"/>
      <c r="AW515" s="695"/>
      <c r="AX515" s="952">
        <f>AX516+AX517</f>
        <v>8438.1291399999991</v>
      </c>
      <c r="AY515" s="695">
        <f t="shared" si="1153"/>
        <v>1</v>
      </c>
      <c r="AZ515" s="35"/>
      <c r="BA515" s="695"/>
      <c r="BB515" s="35"/>
      <c r="BC515" s="35"/>
      <c r="BD515" s="35"/>
      <c r="BE515" s="116"/>
      <c r="BF515" s="116"/>
      <c r="BG515" s="116"/>
      <c r="BH515" s="35"/>
      <c r="BI515" s="35"/>
      <c r="BJ515" s="116"/>
      <c r="BK515" s="116"/>
      <c r="BL515" s="35"/>
      <c r="BM515" s="35"/>
      <c r="BN515" s="114"/>
      <c r="BO515" s="116"/>
      <c r="BP515" s="116"/>
      <c r="BQ515" s="114"/>
      <c r="BR515" s="35"/>
      <c r="BS515" s="35"/>
      <c r="BT515" s="116"/>
      <c r="BU515" s="114"/>
      <c r="BV515" s="114"/>
      <c r="BW515" s="114"/>
      <c r="BX515" s="114"/>
      <c r="BY515" s="35"/>
      <c r="BZ515" s="35"/>
      <c r="CE515" s="695"/>
    </row>
    <row r="516" spans="2:83" s="37" customFormat="1" ht="60" hidden="1" customHeight="1" x14ac:dyDescent="0.25">
      <c r="B516" s="204"/>
      <c r="C516" s="919" t="s">
        <v>105</v>
      </c>
      <c r="D516" s="244">
        <f>G516</f>
        <v>0</v>
      </c>
      <c r="E516" s="171"/>
      <c r="F516" s="171"/>
      <c r="G516" s="171">
        <v>0</v>
      </c>
      <c r="H516" s="172"/>
      <c r="I516" s="172"/>
      <c r="J516" s="244"/>
      <c r="K516" s="171">
        <f>Q516</f>
        <v>0</v>
      </c>
      <c r="L516" s="740"/>
      <c r="M516" s="171"/>
      <c r="N516" s="116"/>
      <c r="O516" s="116"/>
      <c r="P516" s="116"/>
      <c r="Q516" s="171">
        <v>0</v>
      </c>
      <c r="R516" s="695"/>
      <c r="S516" s="35"/>
      <c r="T516" s="35"/>
      <c r="U516" s="35"/>
      <c r="V516" s="295"/>
      <c r="W516" s="35"/>
      <c r="X516" s="35"/>
      <c r="Y516" s="35"/>
      <c r="Z516" s="116"/>
      <c r="AA516" s="116"/>
      <c r="AB516" s="35"/>
      <c r="AC516" s="35"/>
      <c r="AD516" s="35"/>
      <c r="AE516" s="171"/>
      <c r="AF516" s="695" t="e">
        <f t="shared" si="1180"/>
        <v>#DIV/0!</v>
      </c>
      <c r="AG516" s="171"/>
      <c r="AH516" s="740"/>
      <c r="AI516" s="116"/>
      <c r="AJ516" s="116"/>
      <c r="AK516" s="116"/>
      <c r="AL516" s="695" t="e">
        <f t="shared" si="1152"/>
        <v>#DIV/0!</v>
      </c>
      <c r="AM516" s="35"/>
      <c r="AN516" s="35"/>
      <c r="AO516" s="35"/>
      <c r="AP516" s="116"/>
      <c r="AQ516" s="116"/>
      <c r="AR516" s="171"/>
      <c r="AS516" s="695" t="e">
        <f t="shared" si="1181"/>
        <v>#DIV/0!</v>
      </c>
      <c r="AT516" s="171"/>
      <c r="AU516" s="740"/>
      <c r="AV516" s="116"/>
      <c r="AW516" s="740"/>
      <c r="AX516" s="171"/>
      <c r="AY516" s="740"/>
      <c r="AZ516" s="35"/>
      <c r="BA516" s="740"/>
      <c r="BB516" s="35"/>
      <c r="BC516" s="35"/>
      <c r="BD516" s="35"/>
      <c r="BE516" s="116"/>
      <c r="BF516" s="116"/>
      <c r="BG516" s="116"/>
      <c r="BH516" s="35"/>
      <c r="BI516" s="35"/>
      <c r="BJ516" s="116"/>
      <c r="BK516" s="116"/>
      <c r="BL516" s="35"/>
      <c r="BM516" s="35"/>
      <c r="BN516" s="116"/>
      <c r="BO516" s="116"/>
      <c r="BP516" s="116"/>
      <c r="BQ516" s="116"/>
      <c r="BR516" s="35"/>
      <c r="BS516" s="35"/>
      <c r="BT516" s="116"/>
      <c r="BU516" s="116"/>
      <c r="BV516" s="116"/>
      <c r="BW516" s="116"/>
      <c r="BX516" s="116"/>
      <c r="BY516" s="35"/>
      <c r="BZ516" s="35"/>
      <c r="CE516" s="740"/>
    </row>
    <row r="517" spans="2:83" s="37" customFormat="1" ht="47.25" hidden="1" customHeight="1" x14ac:dyDescent="0.25">
      <c r="B517" s="204"/>
      <c r="C517" s="919" t="s">
        <v>532</v>
      </c>
      <c r="D517" s="244">
        <f>G517</f>
        <v>8438.1291399999991</v>
      </c>
      <c r="E517" s="171"/>
      <c r="F517" s="171"/>
      <c r="G517" s="171">
        <v>8438.1291399999991</v>
      </c>
      <c r="H517" s="172"/>
      <c r="I517" s="172"/>
      <c r="J517" s="244"/>
      <c r="K517" s="171">
        <f>Q517</f>
        <v>8438.1291399999991</v>
      </c>
      <c r="L517" s="740"/>
      <c r="M517" s="171"/>
      <c r="N517" s="116"/>
      <c r="O517" s="116"/>
      <c r="P517" s="116"/>
      <c r="Q517" s="171">
        <v>8438.1291399999991</v>
      </c>
      <c r="R517" s="695">
        <f t="shared" si="1182"/>
        <v>1</v>
      </c>
      <c r="S517" s="35"/>
      <c r="T517" s="35"/>
      <c r="U517" s="35"/>
      <c r="V517" s="295"/>
      <c r="W517" s="35"/>
      <c r="X517" s="35"/>
      <c r="Y517" s="35"/>
      <c r="Z517" s="116"/>
      <c r="AA517" s="116"/>
      <c r="AB517" s="35"/>
      <c r="AC517" s="35"/>
      <c r="AD517" s="35"/>
      <c r="AE517" s="171">
        <f>AK517</f>
        <v>8438.1291399999991</v>
      </c>
      <c r="AF517" s="695">
        <f t="shared" si="1180"/>
        <v>1</v>
      </c>
      <c r="AG517" s="171"/>
      <c r="AH517" s="740"/>
      <c r="AI517" s="116"/>
      <c r="AJ517" s="116"/>
      <c r="AK517" s="116">
        <f>'[7]2 вариант'!$D$206</f>
        <v>8438.1291399999991</v>
      </c>
      <c r="AL517" s="695">
        <f t="shared" si="1152"/>
        <v>1</v>
      </c>
      <c r="AM517" s="35"/>
      <c r="AN517" s="35"/>
      <c r="AO517" s="35"/>
      <c r="AP517" s="116"/>
      <c r="AQ517" s="116"/>
      <c r="AR517" s="171">
        <f>AX517</f>
        <v>8438.1291399999991</v>
      </c>
      <c r="AS517" s="695">
        <f t="shared" si="1181"/>
        <v>1</v>
      </c>
      <c r="AT517" s="171"/>
      <c r="AU517" s="740"/>
      <c r="AV517" s="116"/>
      <c r="AW517" s="740"/>
      <c r="AX517" s="171">
        <f>'[11]2 вариант'!$I$204</f>
        <v>8438.1291399999991</v>
      </c>
      <c r="AY517" s="740">
        <f>AX517/D517</f>
        <v>1</v>
      </c>
      <c r="AZ517" s="35"/>
      <c r="BA517" s="740"/>
      <c r="BB517" s="35"/>
      <c r="BC517" s="35"/>
      <c r="BD517" s="35"/>
      <c r="BE517" s="116"/>
      <c r="BF517" s="116"/>
      <c r="BG517" s="116"/>
      <c r="BH517" s="35"/>
      <c r="BI517" s="35"/>
      <c r="BJ517" s="116"/>
      <c r="BK517" s="116"/>
      <c r="BL517" s="35"/>
      <c r="BM517" s="35"/>
      <c r="BN517" s="116"/>
      <c r="BO517" s="116"/>
      <c r="BP517" s="116"/>
      <c r="BQ517" s="116"/>
      <c r="BR517" s="35"/>
      <c r="BS517" s="35"/>
      <c r="BT517" s="116"/>
      <c r="BU517" s="116"/>
      <c r="BV517" s="116"/>
      <c r="BW517" s="116"/>
      <c r="BX517" s="116"/>
      <c r="BY517" s="35"/>
      <c r="BZ517" s="35"/>
      <c r="CE517" s="740"/>
    </row>
    <row r="518" spans="2:83" s="37" customFormat="1" ht="93" hidden="1" customHeight="1" x14ac:dyDescent="0.25">
      <c r="B518" s="557" t="s">
        <v>444</v>
      </c>
      <c r="C518" s="558" t="s">
        <v>466</v>
      </c>
      <c r="D518" s="185">
        <f t="shared" si="1167"/>
        <v>0</v>
      </c>
      <c r="E518" s="834"/>
      <c r="F518" s="834"/>
      <c r="G518" s="915">
        <v>0</v>
      </c>
      <c r="H518" s="258"/>
      <c r="I518" s="258"/>
      <c r="J518" s="185">
        <v>0</v>
      </c>
      <c r="K518" s="834">
        <v>0</v>
      </c>
      <c r="L518" s="695" t="e">
        <f t="shared" si="1178"/>
        <v>#DIV/0!</v>
      </c>
      <c r="M518" s="952"/>
      <c r="N518" s="114"/>
      <c r="O518" s="114"/>
      <c r="P518" s="114"/>
      <c r="Q518" s="114"/>
      <c r="R518" s="114"/>
      <c r="S518" s="41"/>
      <c r="T518" s="41"/>
      <c r="U518" s="41"/>
      <c r="V518" s="89"/>
      <c r="W518" s="41"/>
      <c r="X518" s="41"/>
      <c r="Y518" s="41"/>
      <c r="Z518" s="114"/>
      <c r="AA518" s="114"/>
      <c r="AB518" s="41"/>
      <c r="AC518" s="41"/>
      <c r="AD518" s="41"/>
      <c r="AE518" s="952">
        <f>AK518</f>
        <v>0</v>
      </c>
      <c r="AF518" s="695" t="e">
        <f t="shared" si="1180"/>
        <v>#DIV/0!</v>
      </c>
      <c r="AG518" s="952"/>
      <c r="AH518" s="695"/>
      <c r="AI518" s="114"/>
      <c r="AJ518" s="114"/>
      <c r="AK518" s="114"/>
      <c r="AL518" s="695" t="e">
        <f t="shared" si="1152"/>
        <v>#DIV/0!</v>
      </c>
      <c r="AM518" s="41"/>
      <c r="AN518" s="41"/>
      <c r="AO518" s="41"/>
      <c r="AP518" s="114">
        <v>0</v>
      </c>
      <c r="AQ518" s="114"/>
      <c r="AR518" s="834">
        <f t="shared" ref="AR518:AR519" si="1184">AX518</f>
        <v>0</v>
      </c>
      <c r="AS518" s="695" t="e">
        <f t="shared" si="1181"/>
        <v>#DIV/0!</v>
      </c>
      <c r="AT518" s="952"/>
      <c r="AU518" s="695"/>
      <c r="AV518" s="114"/>
      <c r="AW518" s="695"/>
      <c r="AX518" s="952">
        <f t="shared" ref="AX518:AX519" si="1185">AK518</f>
        <v>0</v>
      </c>
      <c r="AY518" s="695" t="e">
        <f t="shared" si="1153"/>
        <v>#DIV/0!</v>
      </c>
      <c r="AZ518" s="41"/>
      <c r="BA518" s="695"/>
      <c r="BB518" s="41"/>
      <c r="BC518" s="41"/>
      <c r="BD518" s="41"/>
      <c r="BE518" s="114"/>
      <c r="BF518" s="114"/>
      <c r="BG518" s="114"/>
      <c r="BH518" s="41"/>
      <c r="BI518" s="41"/>
      <c r="BJ518" s="114"/>
      <c r="BK518" s="114"/>
      <c r="BL518" s="41"/>
      <c r="BM518" s="41"/>
      <c r="BN518" s="114"/>
      <c r="BO518" s="114"/>
      <c r="BP518" s="114"/>
      <c r="BQ518" s="114"/>
      <c r="BR518" s="41"/>
      <c r="BS518" s="41"/>
      <c r="BT518" s="114"/>
      <c r="BU518" s="114"/>
      <c r="BV518" s="116"/>
      <c r="BW518" s="116"/>
      <c r="BX518" s="114"/>
      <c r="BY518" s="35"/>
      <c r="BZ518" s="35"/>
      <c r="CE518" s="695"/>
    </row>
    <row r="519" spans="2:83" s="37" customFormat="1" ht="92.25" hidden="1" customHeight="1" x14ac:dyDescent="0.25">
      <c r="B519" s="539" t="s">
        <v>468</v>
      </c>
      <c r="C519" s="124" t="s">
        <v>456</v>
      </c>
      <c r="D519" s="185">
        <f t="shared" si="1167"/>
        <v>0</v>
      </c>
      <c r="E519" s="834"/>
      <c r="F519" s="834"/>
      <c r="G519" s="166">
        <v>0</v>
      </c>
      <c r="H519" s="258"/>
      <c r="I519" s="258"/>
      <c r="J519" s="185">
        <v>0</v>
      </c>
      <c r="K519" s="834">
        <f>Q519</f>
        <v>0</v>
      </c>
      <c r="L519" s="695" t="e">
        <f t="shared" si="1178"/>
        <v>#DIV/0!</v>
      </c>
      <c r="M519" s="952"/>
      <c r="N519" s="114"/>
      <c r="O519" s="114"/>
      <c r="P519" s="114"/>
      <c r="Q519" s="114">
        <f>G519</f>
        <v>0</v>
      </c>
      <c r="R519" s="114"/>
      <c r="S519" s="41"/>
      <c r="T519" s="41"/>
      <c r="U519" s="41"/>
      <c r="V519" s="89"/>
      <c r="W519" s="41"/>
      <c r="X519" s="41"/>
      <c r="Y519" s="41"/>
      <c r="Z519" s="114"/>
      <c r="AA519" s="114"/>
      <c r="AB519" s="41"/>
      <c r="AC519" s="41"/>
      <c r="AD519" s="41"/>
      <c r="AE519" s="952">
        <f>AK519</f>
        <v>0</v>
      </c>
      <c r="AF519" s="695" t="e">
        <f t="shared" si="1180"/>
        <v>#DIV/0!</v>
      </c>
      <c r="AG519" s="952"/>
      <c r="AH519" s="695" t="e">
        <f t="shared" ref="AH519:AH566" si="1186">AG519/E519</f>
        <v>#DIV/0!</v>
      </c>
      <c r="AI519" s="114"/>
      <c r="AJ519" s="114"/>
      <c r="AK519" s="114"/>
      <c r="AL519" s="695" t="e">
        <f t="shared" si="1152"/>
        <v>#DIV/0!</v>
      </c>
      <c r="AM519" s="41"/>
      <c r="AN519" s="41"/>
      <c r="AO519" s="41"/>
      <c r="AP519" s="114">
        <v>0</v>
      </c>
      <c r="AQ519" s="114"/>
      <c r="AR519" s="834">
        <f t="shared" si="1184"/>
        <v>0</v>
      </c>
      <c r="AS519" s="695" t="e">
        <f t="shared" si="1181"/>
        <v>#DIV/0!</v>
      </c>
      <c r="AT519" s="952"/>
      <c r="AU519" s="695"/>
      <c r="AV519" s="114"/>
      <c r="AW519" s="695"/>
      <c r="AX519" s="952">
        <f t="shared" si="1185"/>
        <v>0</v>
      </c>
      <c r="AY519" s="695" t="e">
        <f t="shared" si="1153"/>
        <v>#DIV/0!</v>
      </c>
      <c r="AZ519" s="41"/>
      <c r="BA519" s="695"/>
      <c r="BB519" s="41"/>
      <c r="BC519" s="41"/>
      <c r="BD519" s="41"/>
      <c r="BE519" s="114"/>
      <c r="BF519" s="114"/>
      <c r="BG519" s="114"/>
      <c r="BH519" s="41"/>
      <c r="BI519" s="41"/>
      <c r="BJ519" s="114"/>
      <c r="BK519" s="114"/>
      <c r="BL519" s="41"/>
      <c r="BM519" s="41"/>
      <c r="BN519" s="114"/>
      <c r="BO519" s="114"/>
      <c r="BP519" s="114"/>
      <c r="BQ519" s="114"/>
      <c r="BR519" s="41"/>
      <c r="BS519" s="41"/>
      <c r="BT519" s="114"/>
      <c r="BU519" s="114"/>
      <c r="BV519" s="116"/>
      <c r="BW519" s="116"/>
      <c r="BX519" s="114"/>
      <c r="BY519" s="35"/>
      <c r="BZ519" s="35"/>
      <c r="CE519" s="695"/>
    </row>
    <row r="520" spans="2:83" s="37" customFormat="1" ht="153.75" hidden="1" customHeight="1" x14ac:dyDescent="0.25">
      <c r="B520" s="673" t="s">
        <v>479</v>
      </c>
      <c r="C520" s="601" t="s">
        <v>494</v>
      </c>
      <c r="D520" s="185">
        <f t="shared" si="1167"/>
        <v>0</v>
      </c>
      <c r="E520" s="834"/>
      <c r="F520" s="834"/>
      <c r="G520" s="166"/>
      <c r="H520" s="258"/>
      <c r="I520" s="258"/>
      <c r="J520" s="185">
        <f>J521</f>
        <v>0</v>
      </c>
      <c r="K520" s="834">
        <f>Q520</f>
        <v>0</v>
      </c>
      <c r="L520" s="695" t="e">
        <f t="shared" si="1178"/>
        <v>#DIV/0!</v>
      </c>
      <c r="M520" s="952"/>
      <c r="N520" s="114"/>
      <c r="O520" s="114"/>
      <c r="P520" s="114"/>
      <c r="Q520" s="114">
        <f>Q521</f>
        <v>0</v>
      </c>
      <c r="R520" s="114"/>
      <c r="S520" s="41"/>
      <c r="T520" s="41"/>
      <c r="U520" s="41"/>
      <c r="V520" s="89"/>
      <c r="W520" s="41"/>
      <c r="X520" s="41"/>
      <c r="Y520" s="41"/>
      <c r="Z520" s="114"/>
      <c r="AA520" s="114"/>
      <c r="AB520" s="41"/>
      <c r="AC520" s="41"/>
      <c r="AD520" s="41"/>
      <c r="AE520" s="952"/>
      <c r="AF520" s="695" t="e">
        <f t="shared" si="1180"/>
        <v>#DIV/0!</v>
      </c>
      <c r="AG520" s="952"/>
      <c r="AH520" s="695" t="e">
        <f t="shared" si="1186"/>
        <v>#DIV/0!</v>
      </c>
      <c r="AI520" s="114"/>
      <c r="AJ520" s="114"/>
      <c r="AK520" s="114"/>
      <c r="AL520" s="695" t="e">
        <f t="shared" si="1152"/>
        <v>#DIV/0!</v>
      </c>
      <c r="AM520" s="41"/>
      <c r="AN520" s="41"/>
      <c r="AO520" s="41"/>
      <c r="AP520" s="114"/>
      <c r="AQ520" s="114"/>
      <c r="AR520" s="834"/>
      <c r="AS520" s="695" t="e">
        <f t="shared" si="1181"/>
        <v>#DIV/0!</v>
      </c>
      <c r="AT520" s="952"/>
      <c r="AU520" s="695"/>
      <c r="AV520" s="114"/>
      <c r="AW520" s="695"/>
      <c r="AX520" s="952"/>
      <c r="AY520" s="695" t="e">
        <f t="shared" si="1153"/>
        <v>#DIV/0!</v>
      </c>
      <c r="AZ520" s="41"/>
      <c r="BA520" s="695"/>
      <c r="BB520" s="41"/>
      <c r="BC520" s="41"/>
      <c r="BD520" s="41"/>
      <c r="BE520" s="114"/>
      <c r="BF520" s="114"/>
      <c r="BG520" s="114"/>
      <c r="BH520" s="41"/>
      <c r="BI520" s="41"/>
      <c r="BJ520" s="114"/>
      <c r="BK520" s="114"/>
      <c r="BL520" s="41"/>
      <c r="BM520" s="41"/>
      <c r="BN520" s="114"/>
      <c r="BO520" s="114"/>
      <c r="BP520" s="114"/>
      <c r="BQ520" s="114"/>
      <c r="BR520" s="41"/>
      <c r="BS520" s="41"/>
      <c r="BT520" s="114"/>
      <c r="BU520" s="114"/>
      <c r="BV520" s="116"/>
      <c r="BW520" s="116"/>
      <c r="BX520" s="114"/>
      <c r="BY520" s="35"/>
      <c r="BZ520" s="35"/>
      <c r="CE520" s="695"/>
    </row>
    <row r="521" spans="2:83" s="42" customFormat="1" ht="46.5" hidden="1" customHeight="1" x14ac:dyDescent="0.25">
      <c r="B521" s="673"/>
      <c r="C521" s="97" t="s">
        <v>31</v>
      </c>
      <c r="D521" s="185">
        <f>E521+G521+H521+I521</f>
        <v>0</v>
      </c>
      <c r="E521" s="834"/>
      <c r="F521" s="834"/>
      <c r="G521" s="915">
        <f>G522</f>
        <v>0</v>
      </c>
      <c r="H521" s="258"/>
      <c r="I521" s="258"/>
      <c r="J521" s="185">
        <f t="shared" ref="J521:J524" si="1187">Q521-G521</f>
        <v>0</v>
      </c>
      <c r="K521" s="185">
        <f>M521+Q521+S521+U521</f>
        <v>0</v>
      </c>
      <c r="L521" s="695" t="e">
        <f t="shared" si="1178"/>
        <v>#DIV/0!</v>
      </c>
      <c r="M521" s="952">
        <f>M522</f>
        <v>0</v>
      </c>
      <c r="N521" s="114"/>
      <c r="O521" s="114"/>
      <c r="P521" s="114"/>
      <c r="Q521" s="114">
        <f>SUM(Q522:Q524)</f>
        <v>0</v>
      </c>
      <c r="R521" s="114"/>
      <c r="S521" s="41"/>
      <c r="T521" s="41"/>
      <c r="U521" s="41"/>
      <c r="V521" s="114">
        <f t="shared" ref="V521:V522" si="1188">W521+X521+Y521</f>
        <v>0</v>
      </c>
      <c r="W521" s="41"/>
      <c r="X521" s="41"/>
      <c r="Y521" s="41"/>
      <c r="Z521" s="114">
        <f t="shared" ref="Z521:Z522" si="1189">AA521+AB521+AC521</f>
        <v>0</v>
      </c>
      <c r="AA521" s="114">
        <f t="shared" ref="AA521:AA522" si="1190">E521</f>
        <v>0</v>
      </c>
      <c r="AB521" s="41"/>
      <c r="AC521" s="41"/>
      <c r="AD521" s="41"/>
      <c r="AE521" s="185">
        <f>AG521+AK521+AM521+AO521</f>
        <v>0</v>
      </c>
      <c r="AF521" s="695" t="e">
        <f t="shared" si="1180"/>
        <v>#DIV/0!</v>
      </c>
      <c r="AG521" s="952"/>
      <c r="AH521" s="695" t="e">
        <f t="shared" si="1186"/>
        <v>#DIV/0!</v>
      </c>
      <c r="AI521" s="114"/>
      <c r="AJ521" s="114"/>
      <c r="AK521" s="114">
        <f>AK522</f>
        <v>0</v>
      </c>
      <c r="AL521" s="695" t="e">
        <f t="shared" si="1152"/>
        <v>#DIV/0!</v>
      </c>
      <c r="AM521" s="41"/>
      <c r="AN521" s="41"/>
      <c r="AO521" s="41"/>
      <c r="AP521" s="114">
        <f>AP522+AP523</f>
        <v>0</v>
      </c>
      <c r="AQ521" s="114"/>
      <c r="AR521" s="185">
        <f>AT521+AX521+AZ521+BB521</f>
        <v>0</v>
      </c>
      <c r="AS521" s="695" t="e">
        <f t="shared" si="1181"/>
        <v>#DIV/0!</v>
      </c>
      <c r="AT521" s="952">
        <f>AT522</f>
        <v>0</v>
      </c>
      <c r="AU521" s="695"/>
      <c r="AV521" s="114"/>
      <c r="AW521" s="695"/>
      <c r="AX521" s="952">
        <f>SUM(AX522:AX523)</f>
        <v>0</v>
      </c>
      <c r="AY521" s="695" t="e">
        <f t="shared" si="1153"/>
        <v>#DIV/0!</v>
      </c>
      <c r="AZ521" s="41"/>
      <c r="BA521" s="695"/>
      <c r="BB521" s="41"/>
      <c r="BC521" s="41"/>
      <c r="BD521" s="41"/>
      <c r="BE521" s="98"/>
      <c r="BF521" s="114"/>
      <c r="BG521" s="114"/>
      <c r="BH521" s="41"/>
      <c r="BI521" s="41"/>
      <c r="BJ521" s="114"/>
      <c r="BK521" s="114"/>
      <c r="BL521" s="41"/>
      <c r="BM521" s="41"/>
      <c r="BN521" s="114"/>
      <c r="BO521" s="114"/>
      <c r="BP521" s="114"/>
      <c r="BQ521" s="114"/>
      <c r="BR521" s="41"/>
      <c r="BS521" s="41"/>
      <c r="BT521" s="114"/>
      <c r="BU521" s="98"/>
      <c r="BV521" s="114"/>
      <c r="BW521" s="114"/>
      <c r="BX521" s="114"/>
      <c r="BY521" s="41"/>
      <c r="BZ521" s="41"/>
      <c r="CE521" s="695"/>
    </row>
    <row r="522" spans="2:83" s="44" customFormat="1" ht="36.75" hidden="1" customHeight="1" x14ac:dyDescent="0.25">
      <c r="B522" s="200"/>
      <c r="C522" s="110" t="s">
        <v>39</v>
      </c>
      <c r="D522" s="171">
        <f>G522</f>
        <v>0</v>
      </c>
      <c r="E522" s="171"/>
      <c r="F522" s="171"/>
      <c r="G522" s="171"/>
      <c r="H522" s="875"/>
      <c r="I522" s="875"/>
      <c r="J522" s="244">
        <f t="shared" si="1187"/>
        <v>0</v>
      </c>
      <c r="K522" s="171">
        <f>Q522</f>
        <v>0</v>
      </c>
      <c r="L522" s="695" t="e">
        <f t="shared" si="1178"/>
        <v>#DIV/0!</v>
      </c>
      <c r="M522" s="171">
        <v>0</v>
      </c>
      <c r="N522" s="116"/>
      <c r="O522" s="116"/>
      <c r="P522" s="116"/>
      <c r="Q522" s="116"/>
      <c r="R522" s="116"/>
      <c r="S522" s="300"/>
      <c r="T522" s="41"/>
      <c r="U522" s="300"/>
      <c r="V522" s="114">
        <f t="shared" si="1188"/>
        <v>0</v>
      </c>
      <c r="W522" s="300"/>
      <c r="X522" s="300"/>
      <c r="Y522" s="300"/>
      <c r="Z522" s="116">
        <f t="shared" si="1189"/>
        <v>0</v>
      </c>
      <c r="AA522" s="116">
        <f t="shared" si="1190"/>
        <v>0</v>
      </c>
      <c r="AB522" s="300"/>
      <c r="AC522" s="300"/>
      <c r="AD522" s="41"/>
      <c r="AE522" s="171">
        <f>AK522</f>
        <v>0</v>
      </c>
      <c r="AF522" s="695" t="e">
        <f t="shared" si="1180"/>
        <v>#DIV/0!</v>
      </c>
      <c r="AG522" s="171"/>
      <c r="AH522" s="695" t="e">
        <f t="shared" si="1186"/>
        <v>#DIV/0!</v>
      </c>
      <c r="AI522" s="116"/>
      <c r="AJ522" s="116"/>
      <c r="AK522" s="116"/>
      <c r="AL522" s="695" t="e">
        <f t="shared" si="1152"/>
        <v>#DIV/0!</v>
      </c>
      <c r="AM522" s="300"/>
      <c r="AN522" s="41"/>
      <c r="AO522" s="300"/>
      <c r="AP522" s="116">
        <f>AX522-AK522</f>
        <v>0</v>
      </c>
      <c r="AQ522" s="116"/>
      <c r="AR522" s="171">
        <f>AX522</f>
        <v>0</v>
      </c>
      <c r="AS522" s="695" t="e">
        <f t="shared" si="1181"/>
        <v>#DIV/0!</v>
      </c>
      <c r="AT522" s="171">
        <v>0</v>
      </c>
      <c r="AU522" s="695"/>
      <c r="AV522" s="116"/>
      <c r="AW522" s="695"/>
      <c r="AX522" s="171"/>
      <c r="AY522" s="695" t="e">
        <f t="shared" si="1153"/>
        <v>#DIV/0!</v>
      </c>
      <c r="AZ522" s="300"/>
      <c r="BA522" s="695"/>
      <c r="BB522" s="300"/>
      <c r="BC522" s="300"/>
      <c r="BD522" s="300"/>
      <c r="BE522" s="116"/>
      <c r="BF522" s="116"/>
      <c r="BG522" s="116"/>
      <c r="BH522" s="300"/>
      <c r="BI522" s="300"/>
      <c r="BJ522" s="116"/>
      <c r="BK522" s="116"/>
      <c r="BL522" s="300"/>
      <c r="BM522" s="300"/>
      <c r="BN522" s="116"/>
      <c r="BO522" s="116"/>
      <c r="BP522" s="116"/>
      <c r="BQ522" s="116"/>
      <c r="BR522" s="300"/>
      <c r="BS522" s="300"/>
      <c r="BT522" s="116"/>
      <c r="BU522" s="116"/>
      <c r="BV522" s="116"/>
      <c r="BW522" s="116"/>
      <c r="BX522" s="116"/>
      <c r="BY522" s="300"/>
      <c r="BZ522" s="300"/>
      <c r="CE522" s="695"/>
    </row>
    <row r="523" spans="2:83" s="44" customFormat="1" ht="36.75" hidden="1" customHeight="1" x14ac:dyDescent="0.25">
      <c r="B523" s="200"/>
      <c r="C523" s="110" t="s">
        <v>413</v>
      </c>
      <c r="D523" s="171"/>
      <c r="E523" s="171"/>
      <c r="F523" s="171"/>
      <c r="G523" s="171"/>
      <c r="H523" s="875"/>
      <c r="I523" s="875"/>
      <c r="J523" s="244">
        <f t="shared" si="1187"/>
        <v>0</v>
      </c>
      <c r="K523" s="171">
        <f>Q523</f>
        <v>0</v>
      </c>
      <c r="L523" s="695" t="e">
        <f t="shared" si="1178"/>
        <v>#DIV/0!</v>
      </c>
      <c r="M523" s="171"/>
      <c r="N523" s="116"/>
      <c r="O523" s="116"/>
      <c r="P523" s="116"/>
      <c r="Q523" s="116"/>
      <c r="R523" s="116"/>
      <c r="S523" s="300"/>
      <c r="T523" s="41"/>
      <c r="U523" s="300"/>
      <c r="V523" s="114"/>
      <c r="W523" s="300"/>
      <c r="X523" s="300"/>
      <c r="Y523" s="300"/>
      <c r="Z523" s="116"/>
      <c r="AA523" s="116"/>
      <c r="AB523" s="300"/>
      <c r="AC523" s="300"/>
      <c r="AD523" s="41"/>
      <c r="AE523" s="171"/>
      <c r="AF523" s="695" t="e">
        <f t="shared" si="1180"/>
        <v>#DIV/0!</v>
      </c>
      <c r="AG523" s="171"/>
      <c r="AH523" s="695" t="e">
        <f t="shared" si="1186"/>
        <v>#DIV/0!</v>
      </c>
      <c r="AI523" s="116"/>
      <c r="AJ523" s="116"/>
      <c r="AK523" s="116"/>
      <c r="AL523" s="695" t="e">
        <f t="shared" si="1152"/>
        <v>#DIV/0!</v>
      </c>
      <c r="AM523" s="300"/>
      <c r="AN523" s="41"/>
      <c r="AO523" s="300"/>
      <c r="AP523" s="116">
        <f>AX523-AK523</f>
        <v>0</v>
      </c>
      <c r="AQ523" s="116"/>
      <c r="AR523" s="171">
        <f>AX523</f>
        <v>0</v>
      </c>
      <c r="AS523" s="695" t="e">
        <f t="shared" si="1181"/>
        <v>#DIV/0!</v>
      </c>
      <c r="AT523" s="171"/>
      <c r="AU523" s="695"/>
      <c r="AV523" s="116"/>
      <c r="AW523" s="695"/>
      <c r="AX523" s="171"/>
      <c r="AY523" s="695" t="e">
        <f t="shared" si="1153"/>
        <v>#DIV/0!</v>
      </c>
      <c r="AZ523" s="300"/>
      <c r="BA523" s="695"/>
      <c r="BB523" s="300"/>
      <c r="BC523" s="300"/>
      <c r="BD523" s="300"/>
      <c r="BE523" s="116"/>
      <c r="BF523" s="116"/>
      <c r="BG523" s="116"/>
      <c r="BH523" s="300"/>
      <c r="BI523" s="300"/>
      <c r="BJ523" s="116"/>
      <c r="BK523" s="116"/>
      <c r="BL523" s="300"/>
      <c r="BM523" s="300"/>
      <c r="BN523" s="116"/>
      <c r="BO523" s="116"/>
      <c r="BP523" s="116"/>
      <c r="BQ523" s="116"/>
      <c r="BR523" s="300"/>
      <c r="BS523" s="300"/>
      <c r="BT523" s="116"/>
      <c r="BU523" s="116"/>
      <c r="BV523" s="116"/>
      <c r="BW523" s="116"/>
      <c r="BX523" s="116"/>
      <c r="BY523" s="300"/>
      <c r="BZ523" s="300"/>
      <c r="CE523" s="695"/>
    </row>
    <row r="524" spans="2:83" s="37" customFormat="1" ht="39.75" hidden="1" customHeight="1" x14ac:dyDescent="0.25">
      <c r="B524" s="673"/>
      <c r="C524" s="110" t="s">
        <v>495</v>
      </c>
      <c r="D524" s="185"/>
      <c r="E524" s="834"/>
      <c r="F524" s="834"/>
      <c r="G524" s="166"/>
      <c r="H524" s="258"/>
      <c r="I524" s="258"/>
      <c r="J524" s="244">
        <f t="shared" si="1187"/>
        <v>0</v>
      </c>
      <c r="K524" s="171">
        <f>Q524</f>
        <v>0</v>
      </c>
      <c r="L524" s="695" t="e">
        <f t="shared" si="1178"/>
        <v>#DIV/0!</v>
      </c>
      <c r="M524" s="244"/>
      <c r="N524" s="191"/>
      <c r="O524" s="116"/>
      <c r="P524" s="116"/>
      <c r="Q524" s="191"/>
      <c r="R524" s="191"/>
      <c r="S524" s="41"/>
      <c r="T524" s="41"/>
      <c r="U524" s="41"/>
      <c r="V524" s="89"/>
      <c r="W524" s="41"/>
      <c r="X524" s="41"/>
      <c r="Y524" s="41"/>
      <c r="Z524" s="114"/>
      <c r="AA524" s="114"/>
      <c r="AB524" s="41"/>
      <c r="AC524" s="41"/>
      <c r="AD524" s="41"/>
      <c r="AE524" s="952"/>
      <c r="AF524" s="695" t="e">
        <f t="shared" si="1180"/>
        <v>#DIV/0!</v>
      </c>
      <c r="AG524" s="952"/>
      <c r="AH524" s="695" t="e">
        <f t="shared" si="1186"/>
        <v>#DIV/0!</v>
      </c>
      <c r="AI524" s="114"/>
      <c r="AJ524" s="114"/>
      <c r="AK524" s="114"/>
      <c r="AL524" s="695" t="e">
        <f t="shared" si="1152"/>
        <v>#DIV/0!</v>
      </c>
      <c r="AM524" s="41"/>
      <c r="AN524" s="41"/>
      <c r="AO524" s="41"/>
      <c r="AP524" s="114"/>
      <c r="AQ524" s="114"/>
      <c r="AR524" s="834"/>
      <c r="AS524" s="695" t="e">
        <f t="shared" si="1181"/>
        <v>#DIV/0!</v>
      </c>
      <c r="AT524" s="952"/>
      <c r="AU524" s="695"/>
      <c r="AV524" s="114"/>
      <c r="AW524" s="695"/>
      <c r="AX524" s="952"/>
      <c r="AY524" s="695" t="e">
        <f t="shared" si="1153"/>
        <v>#DIV/0!</v>
      </c>
      <c r="AZ524" s="41"/>
      <c r="BA524" s="695"/>
      <c r="BB524" s="41"/>
      <c r="BC524" s="41"/>
      <c r="BD524" s="41"/>
      <c r="BE524" s="114"/>
      <c r="BF524" s="114"/>
      <c r="BG524" s="114"/>
      <c r="BH524" s="41"/>
      <c r="BI524" s="41"/>
      <c r="BJ524" s="114"/>
      <c r="BK524" s="114"/>
      <c r="BL524" s="41"/>
      <c r="BM524" s="41"/>
      <c r="BN524" s="114"/>
      <c r="BO524" s="114"/>
      <c r="BP524" s="114"/>
      <c r="BQ524" s="114"/>
      <c r="BR524" s="41"/>
      <c r="BS524" s="41"/>
      <c r="BT524" s="114"/>
      <c r="BU524" s="114"/>
      <c r="BV524" s="116"/>
      <c r="BW524" s="116"/>
      <c r="BX524" s="114"/>
      <c r="BY524" s="35"/>
      <c r="BZ524" s="35"/>
      <c r="CE524" s="695"/>
    </row>
    <row r="525" spans="2:83" s="37" customFormat="1" ht="91.5" hidden="1" customHeight="1" x14ac:dyDescent="0.25">
      <c r="B525" s="599" t="s">
        <v>356</v>
      </c>
      <c r="C525" s="601" t="s">
        <v>539</v>
      </c>
      <c r="D525" s="185"/>
      <c r="E525" s="834"/>
      <c r="F525" s="834"/>
      <c r="G525" s="166"/>
      <c r="H525" s="258"/>
      <c r="I525" s="258"/>
      <c r="J525" s="185">
        <f>K525-D525</f>
        <v>0</v>
      </c>
      <c r="K525" s="834">
        <f>Q525</f>
        <v>0</v>
      </c>
      <c r="L525" s="695" t="e">
        <f t="shared" si="1178"/>
        <v>#DIV/0!</v>
      </c>
      <c r="M525" s="952"/>
      <c r="N525" s="114"/>
      <c r="O525" s="114"/>
      <c r="P525" s="114"/>
      <c r="Q525" s="114"/>
      <c r="R525" s="114"/>
      <c r="S525" s="41"/>
      <c r="T525" s="41"/>
      <c r="U525" s="41"/>
      <c r="V525" s="89"/>
      <c r="W525" s="41"/>
      <c r="X525" s="41"/>
      <c r="Y525" s="41"/>
      <c r="Z525" s="114"/>
      <c r="AA525" s="114"/>
      <c r="AB525" s="41"/>
      <c r="AC525" s="41"/>
      <c r="AD525" s="41"/>
      <c r="AE525" s="185">
        <f t="shared" ref="AE525" si="1191">AK525</f>
        <v>0</v>
      </c>
      <c r="AF525" s="695" t="e">
        <f t="shared" si="1180"/>
        <v>#DIV/0!</v>
      </c>
      <c r="AG525" s="952"/>
      <c r="AH525" s="695" t="e">
        <f t="shared" si="1186"/>
        <v>#DIV/0!</v>
      </c>
      <c r="AI525" s="114"/>
      <c r="AJ525" s="114"/>
      <c r="AK525" s="114"/>
      <c r="AL525" s="695" t="e">
        <f t="shared" si="1152"/>
        <v>#DIV/0!</v>
      </c>
      <c r="AM525" s="41"/>
      <c r="AN525" s="41"/>
      <c r="AO525" s="41"/>
      <c r="AP525" s="98">
        <f>AR525-AE525</f>
        <v>0</v>
      </c>
      <c r="AQ525" s="98"/>
      <c r="AR525" s="834">
        <f>AX525</f>
        <v>0</v>
      </c>
      <c r="AS525" s="695" t="e">
        <f t="shared" si="1181"/>
        <v>#DIV/0!</v>
      </c>
      <c r="AT525" s="952"/>
      <c r="AU525" s="695"/>
      <c r="AV525" s="114"/>
      <c r="AW525" s="695"/>
      <c r="AX525" s="952"/>
      <c r="AY525" s="695" t="e">
        <f t="shared" si="1153"/>
        <v>#DIV/0!</v>
      </c>
      <c r="AZ525" s="41"/>
      <c r="BA525" s="695"/>
      <c r="BB525" s="41"/>
      <c r="BC525" s="41"/>
      <c r="BD525" s="41"/>
      <c r="BE525" s="114"/>
      <c r="BF525" s="114"/>
      <c r="BG525" s="114"/>
      <c r="BH525" s="41"/>
      <c r="BI525" s="41"/>
      <c r="BJ525" s="114"/>
      <c r="BK525" s="114"/>
      <c r="BL525" s="41"/>
      <c r="BM525" s="41"/>
      <c r="BN525" s="114"/>
      <c r="BO525" s="114"/>
      <c r="BP525" s="114"/>
      <c r="BQ525" s="114"/>
      <c r="BR525" s="41"/>
      <c r="BS525" s="41"/>
      <c r="BT525" s="114"/>
      <c r="BU525" s="114"/>
      <c r="BV525" s="116"/>
      <c r="BW525" s="116"/>
      <c r="BX525" s="114"/>
      <c r="BY525" s="35"/>
      <c r="BZ525" s="35"/>
      <c r="CE525" s="695"/>
    </row>
    <row r="526" spans="2:83" s="37" customFormat="1" ht="84.75" hidden="1" customHeight="1" x14ac:dyDescent="0.25">
      <c r="B526" s="204"/>
      <c r="C526" s="739" t="s">
        <v>105</v>
      </c>
      <c r="D526" s="244"/>
      <c r="E526" s="171"/>
      <c r="F526" s="171"/>
      <c r="G526" s="109"/>
      <c r="H526" s="172"/>
      <c r="I526" s="172"/>
      <c r="J526" s="244"/>
      <c r="K526" s="171"/>
      <c r="L526" s="740"/>
      <c r="M526" s="171"/>
      <c r="N526" s="116"/>
      <c r="O526" s="116"/>
      <c r="P526" s="116"/>
      <c r="Q526" s="116"/>
      <c r="R526" s="116"/>
      <c r="S526" s="35"/>
      <c r="T526" s="35"/>
      <c r="U526" s="35"/>
      <c r="V526" s="295"/>
      <c r="W526" s="35"/>
      <c r="X526" s="35"/>
      <c r="Y526" s="35"/>
      <c r="Z526" s="116"/>
      <c r="AA526" s="116"/>
      <c r="AB526" s="35"/>
      <c r="AC526" s="35"/>
      <c r="AD526" s="35"/>
      <c r="AE526" s="244"/>
      <c r="AF526" s="740"/>
      <c r="AG526" s="171"/>
      <c r="AH526" s="740"/>
      <c r="AI526" s="116"/>
      <c r="AJ526" s="116"/>
      <c r="AK526" s="116"/>
      <c r="AL526" s="740"/>
      <c r="AM526" s="35"/>
      <c r="AN526" s="35"/>
      <c r="AO526" s="35"/>
      <c r="AP526" s="191"/>
      <c r="AQ526" s="191"/>
      <c r="AR526" s="171"/>
      <c r="AS526" s="740"/>
      <c r="AT526" s="171"/>
      <c r="AU526" s="740"/>
      <c r="AV526" s="116"/>
      <c r="AW526" s="740"/>
      <c r="AX526" s="171"/>
      <c r="AY526" s="740"/>
      <c r="AZ526" s="35"/>
      <c r="BA526" s="740"/>
      <c r="BB526" s="35"/>
      <c r="BC526" s="35"/>
      <c r="BD526" s="35"/>
      <c r="BE526" s="116"/>
      <c r="BF526" s="116"/>
      <c r="BG526" s="116"/>
      <c r="BH526" s="35"/>
      <c r="BI526" s="35"/>
      <c r="BJ526" s="116"/>
      <c r="BK526" s="116"/>
      <c r="BL526" s="35"/>
      <c r="BM526" s="35"/>
      <c r="BN526" s="116"/>
      <c r="BO526" s="116"/>
      <c r="BP526" s="116"/>
      <c r="BQ526" s="116"/>
      <c r="BR526" s="35"/>
      <c r="BS526" s="35"/>
      <c r="BT526" s="116"/>
      <c r="BU526" s="116"/>
      <c r="BV526" s="116"/>
      <c r="BW526" s="116"/>
      <c r="BX526" s="116"/>
      <c r="BY526" s="35"/>
      <c r="BZ526" s="35"/>
      <c r="CE526" s="740"/>
    </row>
    <row r="527" spans="2:83" s="37" customFormat="1" ht="72" hidden="1" customHeight="1" x14ac:dyDescent="0.25">
      <c r="B527" s="917"/>
      <c r="C527" s="601" t="s">
        <v>31</v>
      </c>
      <c r="D527" s="185"/>
      <c r="E527" s="915"/>
      <c r="F527" s="915"/>
      <c r="G527" s="166"/>
      <c r="H527" s="172"/>
      <c r="I527" s="172"/>
      <c r="J527" s="185"/>
      <c r="K527" s="915"/>
      <c r="L527" s="695"/>
      <c r="M527" s="952"/>
      <c r="N527" s="114"/>
      <c r="O527" s="114"/>
      <c r="P527" s="114"/>
      <c r="Q527" s="114"/>
      <c r="R527" s="114"/>
      <c r="S527" s="35"/>
      <c r="T527" s="35"/>
      <c r="U527" s="35"/>
      <c r="V527" s="89"/>
      <c r="W527" s="35"/>
      <c r="X527" s="35"/>
      <c r="Y527" s="35"/>
      <c r="Z527" s="116"/>
      <c r="AA527" s="116"/>
      <c r="AB527" s="35"/>
      <c r="AC527" s="35"/>
      <c r="AD527" s="35"/>
      <c r="AE527" s="185"/>
      <c r="AF527" s="695"/>
      <c r="AG527" s="952"/>
      <c r="AH527" s="695"/>
      <c r="AI527" s="114"/>
      <c r="AJ527" s="114"/>
      <c r="AK527" s="114"/>
      <c r="AL527" s="695"/>
      <c r="AM527" s="35"/>
      <c r="AN527" s="35"/>
      <c r="AO527" s="35"/>
      <c r="AP527" s="98"/>
      <c r="AQ527" s="98"/>
      <c r="AR527" s="915"/>
      <c r="AS527" s="695"/>
      <c r="AT527" s="952"/>
      <c r="AU527" s="695"/>
      <c r="AV527" s="114"/>
      <c r="AW527" s="695"/>
      <c r="AX527" s="952"/>
      <c r="AY527" s="695"/>
      <c r="AZ527" s="35"/>
      <c r="BA527" s="695"/>
      <c r="BB527" s="35"/>
      <c r="BC527" s="35"/>
      <c r="BD527" s="35"/>
      <c r="BE527" s="116"/>
      <c r="BF527" s="116"/>
      <c r="BG527" s="116"/>
      <c r="BH527" s="35"/>
      <c r="BI527" s="35"/>
      <c r="BJ527" s="116"/>
      <c r="BK527" s="116"/>
      <c r="BL527" s="35"/>
      <c r="BM527" s="35"/>
      <c r="BN527" s="114"/>
      <c r="BO527" s="116"/>
      <c r="BP527" s="116"/>
      <c r="BQ527" s="114"/>
      <c r="BR527" s="35"/>
      <c r="BS527" s="35"/>
      <c r="BT527" s="114"/>
      <c r="BU527" s="114"/>
      <c r="BV527" s="116"/>
      <c r="BW527" s="116"/>
      <c r="BX527" s="114"/>
      <c r="BY527" s="35"/>
      <c r="BZ527" s="35"/>
      <c r="CE527" s="695"/>
    </row>
    <row r="528" spans="2:83" s="37" customFormat="1" ht="37.5" hidden="1" customHeight="1" x14ac:dyDescent="0.25">
      <c r="B528" s="204"/>
      <c r="C528" s="739" t="s">
        <v>108</v>
      </c>
      <c r="D528" s="244"/>
      <c r="E528" s="171"/>
      <c r="F528" s="171"/>
      <c r="G528" s="109"/>
      <c r="H528" s="172"/>
      <c r="I528" s="172"/>
      <c r="J528" s="244"/>
      <c r="K528" s="171"/>
      <c r="L528" s="740"/>
      <c r="M528" s="171"/>
      <c r="N528" s="116"/>
      <c r="O528" s="116"/>
      <c r="P528" s="116"/>
      <c r="Q528" s="116"/>
      <c r="R528" s="116"/>
      <c r="S528" s="35"/>
      <c r="T528" s="35"/>
      <c r="U528" s="35"/>
      <c r="V528" s="295"/>
      <c r="W528" s="35"/>
      <c r="X528" s="35"/>
      <c r="Y528" s="35"/>
      <c r="Z528" s="116"/>
      <c r="AA528" s="116"/>
      <c r="AB528" s="35"/>
      <c r="AC528" s="35"/>
      <c r="AD528" s="35"/>
      <c r="AE528" s="244"/>
      <c r="AF528" s="740"/>
      <c r="AG528" s="171"/>
      <c r="AH528" s="740"/>
      <c r="AI528" s="116"/>
      <c r="AJ528" s="116"/>
      <c r="AK528" s="116"/>
      <c r="AL528" s="740"/>
      <c r="AM528" s="35"/>
      <c r="AN528" s="35"/>
      <c r="AO528" s="35"/>
      <c r="AP528" s="191"/>
      <c r="AQ528" s="191"/>
      <c r="AR528" s="171"/>
      <c r="AS528" s="740"/>
      <c r="AT528" s="171"/>
      <c r="AU528" s="740"/>
      <c r="AV528" s="116"/>
      <c r="AW528" s="740"/>
      <c r="AX528" s="171"/>
      <c r="AY528" s="740"/>
      <c r="AZ528" s="35"/>
      <c r="BA528" s="740"/>
      <c r="BB528" s="35"/>
      <c r="BC528" s="35"/>
      <c r="BD528" s="35"/>
      <c r="BE528" s="116"/>
      <c r="BF528" s="116"/>
      <c r="BG528" s="116"/>
      <c r="BH528" s="35"/>
      <c r="BI528" s="35"/>
      <c r="BJ528" s="116"/>
      <c r="BK528" s="116"/>
      <c r="BL528" s="35"/>
      <c r="BM528" s="35"/>
      <c r="BN528" s="116"/>
      <c r="BO528" s="116"/>
      <c r="BP528" s="116"/>
      <c r="BQ528" s="116"/>
      <c r="BR528" s="35"/>
      <c r="BS528" s="35"/>
      <c r="BT528" s="116"/>
      <c r="BU528" s="116"/>
      <c r="BV528" s="116"/>
      <c r="BW528" s="116"/>
      <c r="BX528" s="116"/>
      <c r="BY528" s="35"/>
      <c r="BZ528" s="35"/>
      <c r="CE528" s="740"/>
    </row>
    <row r="529" spans="2:83" s="37" customFormat="1" ht="38.25" hidden="1" customHeight="1" x14ac:dyDescent="0.25">
      <c r="B529" s="204"/>
      <c r="C529" s="739" t="s">
        <v>257</v>
      </c>
      <c r="D529" s="244"/>
      <c r="E529" s="171"/>
      <c r="F529" s="171"/>
      <c r="G529" s="109"/>
      <c r="H529" s="172"/>
      <c r="I529" s="172"/>
      <c r="J529" s="244"/>
      <c r="K529" s="171"/>
      <c r="L529" s="740" t="e">
        <f t="shared" si="1178"/>
        <v>#DIV/0!</v>
      </c>
      <c r="M529" s="171"/>
      <c r="N529" s="116"/>
      <c r="O529" s="116"/>
      <c r="P529" s="116"/>
      <c r="Q529" s="116"/>
      <c r="R529" s="116"/>
      <c r="S529" s="35"/>
      <c r="T529" s="35"/>
      <c r="U529" s="35"/>
      <c r="V529" s="295"/>
      <c r="W529" s="35"/>
      <c r="X529" s="35"/>
      <c r="Y529" s="35"/>
      <c r="Z529" s="116"/>
      <c r="AA529" s="116"/>
      <c r="AB529" s="35"/>
      <c r="AC529" s="35"/>
      <c r="AD529" s="35"/>
      <c r="AE529" s="244"/>
      <c r="AF529" s="740" t="e">
        <f t="shared" si="1180"/>
        <v>#DIV/0!</v>
      </c>
      <c r="AG529" s="171"/>
      <c r="AH529" s="740" t="e">
        <f t="shared" si="1186"/>
        <v>#DIV/0!</v>
      </c>
      <c r="AI529" s="116"/>
      <c r="AJ529" s="116"/>
      <c r="AK529" s="106"/>
      <c r="AL529" s="740" t="e">
        <f t="shared" si="1152"/>
        <v>#DIV/0!</v>
      </c>
      <c r="AM529" s="35"/>
      <c r="AN529" s="35"/>
      <c r="AO529" s="35"/>
      <c r="AP529" s="191"/>
      <c r="AQ529" s="191"/>
      <c r="AR529" s="171"/>
      <c r="AS529" s="740" t="e">
        <f t="shared" si="1181"/>
        <v>#DIV/0!</v>
      </c>
      <c r="AT529" s="171"/>
      <c r="AU529" s="740"/>
      <c r="AV529" s="116"/>
      <c r="AW529" s="740"/>
      <c r="AX529" s="171"/>
      <c r="AY529" s="116"/>
      <c r="AZ529" s="35"/>
      <c r="BA529" s="740"/>
      <c r="BB529" s="35"/>
      <c r="BC529" s="35"/>
      <c r="BD529" s="35"/>
      <c r="BE529" s="116"/>
      <c r="BF529" s="116"/>
      <c r="BG529" s="116"/>
      <c r="BH529" s="35"/>
      <c r="BI529" s="35"/>
      <c r="BJ529" s="116"/>
      <c r="BK529" s="116"/>
      <c r="BL529" s="35"/>
      <c r="BM529" s="35"/>
      <c r="BN529" s="116"/>
      <c r="BO529" s="116"/>
      <c r="BP529" s="116"/>
      <c r="BQ529" s="116"/>
      <c r="BR529" s="35"/>
      <c r="BS529" s="35"/>
      <c r="BT529" s="116"/>
      <c r="BU529" s="116"/>
      <c r="BV529" s="116"/>
      <c r="BW529" s="116"/>
      <c r="BX529" s="116"/>
      <c r="BY529" s="35"/>
      <c r="BZ529" s="35"/>
      <c r="CE529" s="740"/>
    </row>
    <row r="530" spans="2:83" s="37" customFormat="1" ht="159.75" customHeight="1" x14ac:dyDescent="0.25">
      <c r="B530" s="673" t="s">
        <v>285</v>
      </c>
      <c r="C530" s="601" t="s">
        <v>494</v>
      </c>
      <c r="D530" s="185">
        <f t="shared" ref="D530:D532" si="1192">G530</f>
        <v>461.88850000000002</v>
      </c>
      <c r="E530" s="834"/>
      <c r="F530" s="834"/>
      <c r="G530" s="166">
        <f>SUM(G531:G532)</f>
        <v>461.88850000000002</v>
      </c>
      <c r="H530" s="172"/>
      <c r="I530" s="172"/>
      <c r="J530" s="185">
        <v>0</v>
      </c>
      <c r="K530" s="834">
        <f>Q530</f>
        <v>461.88850000000002</v>
      </c>
      <c r="L530" s="695">
        <f t="shared" si="1178"/>
        <v>1</v>
      </c>
      <c r="M530" s="952"/>
      <c r="N530" s="114"/>
      <c r="O530" s="114"/>
      <c r="P530" s="114"/>
      <c r="Q530" s="166">
        <f>SUM(Q531:Q532)</f>
        <v>461.88850000000002</v>
      </c>
      <c r="R530" s="758">
        <f>Q530/G530</f>
        <v>1</v>
      </c>
      <c r="S530" s="35"/>
      <c r="T530" s="35"/>
      <c r="U530" s="35"/>
      <c r="V530" s="89"/>
      <c r="W530" s="35"/>
      <c r="X530" s="35"/>
      <c r="Y530" s="35"/>
      <c r="Z530" s="116"/>
      <c r="AA530" s="116"/>
      <c r="AB530" s="35"/>
      <c r="AC530" s="35"/>
      <c r="AD530" s="35"/>
      <c r="AE530" s="185">
        <f>AK530</f>
        <v>461.88850000000002</v>
      </c>
      <c r="AF530" s="695">
        <f t="shared" si="1180"/>
        <v>1</v>
      </c>
      <c r="AG530" s="952"/>
      <c r="AH530" s="695"/>
      <c r="AI530" s="114"/>
      <c r="AJ530" s="114"/>
      <c r="AK530" s="674">
        <f>AK531+AK532</f>
        <v>461.88850000000002</v>
      </c>
      <c r="AL530" s="695">
        <f t="shared" si="1152"/>
        <v>1</v>
      </c>
      <c r="AM530" s="35"/>
      <c r="AN530" s="35"/>
      <c r="AO530" s="35"/>
      <c r="AP530" s="98">
        <f>AR530-AK530</f>
        <v>0</v>
      </c>
      <c r="AQ530" s="98"/>
      <c r="AR530" s="834">
        <f t="shared" ref="AR530:AR542" si="1193">AX530</f>
        <v>461.88850000000002</v>
      </c>
      <c r="AS530" s="695">
        <f t="shared" si="1181"/>
        <v>1</v>
      </c>
      <c r="AT530" s="952"/>
      <c r="AU530" s="695"/>
      <c r="AV530" s="114"/>
      <c r="AW530" s="695"/>
      <c r="AX530" s="952">
        <f>AX531+AX532</f>
        <v>461.88850000000002</v>
      </c>
      <c r="AY530" s="695">
        <f t="shared" ref="AY530:AY595" si="1194">AX530/G530</f>
        <v>1</v>
      </c>
      <c r="AZ530" s="35"/>
      <c r="BA530" s="695"/>
      <c r="BB530" s="35"/>
      <c r="BC530" s="35"/>
      <c r="BD530" s="35"/>
      <c r="BE530" s="116"/>
      <c r="BF530" s="116"/>
      <c r="BG530" s="116"/>
      <c r="BH530" s="35"/>
      <c r="BI530" s="35"/>
      <c r="BJ530" s="116"/>
      <c r="BK530" s="116"/>
      <c r="BL530" s="35"/>
      <c r="BM530" s="35"/>
      <c r="BN530" s="114"/>
      <c r="BO530" s="116"/>
      <c r="BP530" s="116"/>
      <c r="BQ530" s="114"/>
      <c r="BR530" s="35"/>
      <c r="BS530" s="35"/>
      <c r="BT530" s="116"/>
      <c r="BU530" s="114"/>
      <c r="BV530" s="116"/>
      <c r="BW530" s="116"/>
      <c r="BX530" s="114"/>
      <c r="BY530" s="35"/>
      <c r="BZ530" s="35"/>
      <c r="CE530" s="695"/>
    </row>
    <row r="531" spans="2:83" s="37" customFormat="1" ht="52.5" hidden="1" customHeight="1" x14ac:dyDescent="0.25">
      <c r="B531" s="204"/>
      <c r="C531" s="739" t="s">
        <v>495</v>
      </c>
      <c r="D531" s="244">
        <f t="shared" si="1192"/>
        <v>349.84224</v>
      </c>
      <c r="E531" s="171"/>
      <c r="F531" s="171"/>
      <c r="G531" s="109">
        <v>349.84224</v>
      </c>
      <c r="H531" s="172"/>
      <c r="I531" s="172"/>
      <c r="J531" s="244"/>
      <c r="K531" s="171">
        <f>Q531</f>
        <v>349.84224</v>
      </c>
      <c r="L531" s="695">
        <f t="shared" si="1178"/>
        <v>1</v>
      </c>
      <c r="M531" s="171"/>
      <c r="N531" s="116"/>
      <c r="O531" s="116"/>
      <c r="P531" s="116"/>
      <c r="Q531" s="116">
        <f>G531</f>
        <v>349.84224</v>
      </c>
      <c r="R531" s="758">
        <f t="shared" ref="R531:R532" si="1195">Q531/G531</f>
        <v>1</v>
      </c>
      <c r="S531" s="35"/>
      <c r="T531" s="35"/>
      <c r="U531" s="35"/>
      <c r="V531" s="295"/>
      <c r="W531" s="35"/>
      <c r="X531" s="35"/>
      <c r="Y531" s="35"/>
      <c r="Z531" s="116"/>
      <c r="AA531" s="116"/>
      <c r="AB531" s="35"/>
      <c r="AC531" s="35"/>
      <c r="AD531" s="35"/>
      <c r="AE531" s="244">
        <f>AK531</f>
        <v>349.84224</v>
      </c>
      <c r="AF531" s="695">
        <f t="shared" si="1180"/>
        <v>1</v>
      </c>
      <c r="AG531" s="171"/>
      <c r="AH531" s="740"/>
      <c r="AI531" s="116"/>
      <c r="AJ531" s="116"/>
      <c r="AK531" s="116">
        <f>'[7]2 вариант'!$D$167</f>
        <v>349.84224</v>
      </c>
      <c r="AL531" s="695">
        <f t="shared" si="1152"/>
        <v>1</v>
      </c>
      <c r="AM531" s="35"/>
      <c r="AN531" s="35"/>
      <c r="AO531" s="35"/>
      <c r="AP531" s="191"/>
      <c r="AQ531" s="191"/>
      <c r="AR531" s="171">
        <f>AX531</f>
        <v>349.84224</v>
      </c>
      <c r="AS531" s="695">
        <f t="shared" si="1181"/>
        <v>1</v>
      </c>
      <c r="AT531" s="171"/>
      <c r="AU531" s="740"/>
      <c r="AV531" s="116"/>
      <c r="AW531" s="740"/>
      <c r="AX531" s="171">
        <f>'[7]2 вариант'!$I$167</f>
        <v>349.84224</v>
      </c>
      <c r="AY531" s="695">
        <f t="shared" si="1194"/>
        <v>1</v>
      </c>
      <c r="AZ531" s="35"/>
      <c r="BA531" s="740"/>
      <c r="BB531" s="35"/>
      <c r="BC531" s="35"/>
      <c r="BD531" s="35"/>
      <c r="BE531" s="116"/>
      <c r="BF531" s="116"/>
      <c r="BG531" s="116"/>
      <c r="BH531" s="35"/>
      <c r="BI531" s="35"/>
      <c r="BJ531" s="116"/>
      <c r="BK531" s="116"/>
      <c r="BL531" s="35"/>
      <c r="BM531" s="35"/>
      <c r="BN531" s="116"/>
      <c r="BO531" s="116"/>
      <c r="BP531" s="116"/>
      <c r="BQ531" s="116"/>
      <c r="BR531" s="35"/>
      <c r="BS531" s="35"/>
      <c r="BT531" s="116"/>
      <c r="BU531" s="116"/>
      <c r="BV531" s="116"/>
      <c r="BW531" s="116"/>
      <c r="BX531" s="116"/>
      <c r="BY531" s="35"/>
      <c r="BZ531" s="35"/>
      <c r="CE531" s="740"/>
    </row>
    <row r="532" spans="2:83" s="37" customFormat="1" ht="54.75" hidden="1" customHeight="1" x14ac:dyDescent="0.25">
      <c r="B532" s="211"/>
      <c r="C532" s="739" t="s">
        <v>568</v>
      </c>
      <c r="D532" s="244">
        <f t="shared" si="1192"/>
        <v>112.04626</v>
      </c>
      <c r="E532" s="171"/>
      <c r="F532" s="171"/>
      <c r="G532" s="109">
        <v>112.04626</v>
      </c>
      <c r="H532" s="172"/>
      <c r="I532" s="172"/>
      <c r="J532" s="244"/>
      <c r="K532" s="171">
        <f>Q532</f>
        <v>112.04626</v>
      </c>
      <c r="L532" s="695">
        <f t="shared" si="1178"/>
        <v>1</v>
      </c>
      <c r="M532" s="171"/>
      <c r="N532" s="116"/>
      <c r="O532" s="116"/>
      <c r="P532" s="116"/>
      <c r="Q532" s="116">
        <f>G532</f>
        <v>112.04626</v>
      </c>
      <c r="R532" s="758">
        <f t="shared" si="1195"/>
        <v>1</v>
      </c>
      <c r="S532" s="35"/>
      <c r="T532" s="35"/>
      <c r="U532" s="35"/>
      <c r="V532" s="295"/>
      <c r="W532" s="35"/>
      <c r="X532" s="35"/>
      <c r="Y532" s="35"/>
      <c r="Z532" s="116"/>
      <c r="AA532" s="116"/>
      <c r="AB532" s="35"/>
      <c r="AC532" s="35"/>
      <c r="AD532" s="35"/>
      <c r="AE532" s="244">
        <f>AK532</f>
        <v>112.04626</v>
      </c>
      <c r="AF532" s="695">
        <f t="shared" si="1180"/>
        <v>1</v>
      </c>
      <c r="AG532" s="171"/>
      <c r="AH532" s="740"/>
      <c r="AI532" s="116"/>
      <c r="AJ532" s="116"/>
      <c r="AK532" s="116">
        <f>'[7]2 вариант'!$D$168</f>
        <v>112.04626</v>
      </c>
      <c r="AL532" s="695">
        <f t="shared" si="1152"/>
        <v>1</v>
      </c>
      <c r="AM532" s="35"/>
      <c r="AN532" s="35"/>
      <c r="AO532" s="35"/>
      <c r="AP532" s="191"/>
      <c r="AQ532" s="191"/>
      <c r="AR532" s="171">
        <f>AX532</f>
        <v>112.04626</v>
      </c>
      <c r="AS532" s="695">
        <f t="shared" si="1181"/>
        <v>1</v>
      </c>
      <c r="AT532" s="171"/>
      <c r="AU532" s="740"/>
      <c r="AV532" s="116"/>
      <c r="AW532" s="740"/>
      <c r="AX532" s="171">
        <f>'[7]2 вариант'!$I$168</f>
        <v>112.04626</v>
      </c>
      <c r="AY532" s="695">
        <f t="shared" si="1194"/>
        <v>1</v>
      </c>
      <c r="AZ532" s="35"/>
      <c r="BA532" s="740"/>
      <c r="BB532" s="35"/>
      <c r="BC532" s="35"/>
      <c r="BD532" s="35"/>
      <c r="BE532" s="116"/>
      <c r="BF532" s="116"/>
      <c r="BG532" s="116"/>
      <c r="BH532" s="35"/>
      <c r="BI532" s="35"/>
      <c r="BJ532" s="116"/>
      <c r="BK532" s="116"/>
      <c r="BL532" s="35"/>
      <c r="BM532" s="35"/>
      <c r="BN532" s="116"/>
      <c r="BO532" s="116"/>
      <c r="BP532" s="116"/>
      <c r="BQ532" s="116"/>
      <c r="BR532" s="35"/>
      <c r="BS532" s="35"/>
      <c r="BT532" s="116"/>
      <c r="BU532" s="116"/>
      <c r="BV532" s="116"/>
      <c r="BW532" s="116"/>
      <c r="BX532" s="116"/>
      <c r="BY532" s="35"/>
      <c r="BZ532" s="35"/>
      <c r="CE532" s="740"/>
    </row>
    <row r="533" spans="2:83" s="42" customFormat="1" ht="131.25" hidden="1" customHeight="1" x14ac:dyDescent="0.25">
      <c r="B533" s="917"/>
      <c r="C533" s="601"/>
      <c r="D533" s="185"/>
      <c r="E533" s="915"/>
      <c r="F533" s="915"/>
      <c r="G533" s="166"/>
      <c r="H533" s="258"/>
      <c r="I533" s="258"/>
      <c r="J533" s="185"/>
      <c r="K533" s="915"/>
      <c r="L533" s="695"/>
      <c r="M533" s="952"/>
      <c r="N533" s="114"/>
      <c r="O533" s="114"/>
      <c r="P533" s="114"/>
      <c r="Q533" s="166"/>
      <c r="R533" s="695"/>
      <c r="S533" s="41"/>
      <c r="T533" s="41"/>
      <c r="U533" s="41"/>
      <c r="V533" s="89"/>
      <c r="W533" s="41"/>
      <c r="X533" s="41"/>
      <c r="Y533" s="41"/>
      <c r="Z533" s="114"/>
      <c r="AA533" s="114"/>
      <c r="AB533" s="41"/>
      <c r="AC533" s="41"/>
      <c r="AD533" s="41"/>
      <c r="AE533" s="185"/>
      <c r="AF533" s="695"/>
      <c r="AG533" s="952"/>
      <c r="AH533" s="695"/>
      <c r="AI533" s="114"/>
      <c r="AJ533" s="114"/>
      <c r="AK533" s="913"/>
      <c r="AL533" s="695"/>
      <c r="AM533" s="41"/>
      <c r="AN533" s="41"/>
      <c r="AO533" s="41"/>
      <c r="AP533" s="98"/>
      <c r="AQ533" s="98"/>
      <c r="AR533" s="915"/>
      <c r="AS533" s="695"/>
      <c r="AT533" s="952"/>
      <c r="AU533" s="695"/>
      <c r="AV533" s="114"/>
      <c r="AW533" s="695"/>
      <c r="AX533" s="952"/>
      <c r="AY533" s="695"/>
      <c r="AZ533" s="41"/>
      <c r="BA533" s="695"/>
      <c r="BB533" s="41"/>
      <c r="BC533" s="41"/>
      <c r="BD533" s="41"/>
      <c r="BE533" s="114"/>
      <c r="BF533" s="114"/>
      <c r="BG533" s="114"/>
      <c r="BH533" s="41"/>
      <c r="BI533" s="41"/>
      <c r="BJ533" s="114"/>
      <c r="BK533" s="114"/>
      <c r="BL533" s="41"/>
      <c r="BM533" s="41"/>
      <c r="BN533" s="114"/>
      <c r="BO533" s="114"/>
      <c r="BP533" s="114"/>
      <c r="BQ533" s="114"/>
      <c r="BR533" s="41"/>
      <c r="BS533" s="41"/>
      <c r="BT533" s="114"/>
      <c r="BU533" s="114"/>
      <c r="BV533" s="114"/>
      <c r="BW533" s="114"/>
      <c r="BX533" s="114"/>
      <c r="BY533" s="41"/>
      <c r="BZ533" s="41"/>
      <c r="CE533" s="695"/>
    </row>
    <row r="534" spans="2:83" s="37" customFormat="1" ht="52.5" hidden="1" customHeight="1" x14ac:dyDescent="0.25">
      <c r="B534" s="204"/>
      <c r="C534" s="739"/>
      <c r="D534" s="244"/>
      <c r="E534" s="171"/>
      <c r="F534" s="171"/>
      <c r="G534" s="109"/>
      <c r="H534" s="172"/>
      <c r="I534" s="172"/>
      <c r="J534" s="244"/>
      <c r="K534" s="171"/>
      <c r="L534" s="740"/>
      <c r="M534" s="171"/>
      <c r="N534" s="116"/>
      <c r="O534" s="116"/>
      <c r="P534" s="116"/>
      <c r="Q534" s="116"/>
      <c r="R534" s="740"/>
      <c r="S534" s="35"/>
      <c r="T534" s="35"/>
      <c r="U534" s="35"/>
      <c r="V534" s="295"/>
      <c r="W534" s="35"/>
      <c r="X534" s="35"/>
      <c r="Y534" s="35"/>
      <c r="Z534" s="116"/>
      <c r="AA534" s="116"/>
      <c r="AB534" s="35"/>
      <c r="AC534" s="35"/>
      <c r="AD534" s="35"/>
      <c r="AE534" s="244"/>
      <c r="AF534" s="740"/>
      <c r="AG534" s="171"/>
      <c r="AH534" s="740"/>
      <c r="AI534" s="116"/>
      <c r="AJ534" s="116"/>
      <c r="AK534" s="106"/>
      <c r="AL534" s="740"/>
      <c r="AM534" s="35"/>
      <c r="AN534" s="35"/>
      <c r="AO534" s="35"/>
      <c r="AP534" s="191"/>
      <c r="AQ534" s="191"/>
      <c r="AR534" s="171"/>
      <c r="AS534" s="740"/>
      <c r="AT534" s="171"/>
      <c r="AU534" s="740"/>
      <c r="AV534" s="116"/>
      <c r="AW534" s="740"/>
      <c r="AX534" s="171"/>
      <c r="AY534" s="740"/>
      <c r="AZ534" s="35"/>
      <c r="BA534" s="740"/>
      <c r="BB534" s="35"/>
      <c r="BC534" s="35"/>
      <c r="BD534" s="35"/>
      <c r="BE534" s="116"/>
      <c r="BF534" s="116"/>
      <c r="BG534" s="116"/>
      <c r="BH534" s="35"/>
      <c r="BI534" s="35"/>
      <c r="BJ534" s="116"/>
      <c r="BK534" s="116"/>
      <c r="BL534" s="35"/>
      <c r="BM534" s="35"/>
      <c r="BN534" s="116"/>
      <c r="BO534" s="116"/>
      <c r="BP534" s="116"/>
      <c r="BQ534" s="116"/>
      <c r="BR534" s="35"/>
      <c r="BS534" s="35"/>
      <c r="BT534" s="116"/>
      <c r="BU534" s="116"/>
      <c r="BV534" s="116"/>
      <c r="BW534" s="116"/>
      <c r="BX534" s="116"/>
      <c r="BY534" s="35"/>
      <c r="BZ534" s="35"/>
      <c r="CE534" s="740"/>
    </row>
    <row r="535" spans="2:83" s="42" customFormat="1" ht="144" hidden="1" customHeight="1" x14ac:dyDescent="0.25">
      <c r="B535" s="917"/>
      <c r="C535" s="601"/>
      <c r="D535" s="185"/>
      <c r="E535" s="915"/>
      <c r="F535" s="915"/>
      <c r="G535" s="166"/>
      <c r="H535" s="258"/>
      <c r="I535" s="258"/>
      <c r="J535" s="185"/>
      <c r="K535" s="915"/>
      <c r="L535" s="695"/>
      <c r="M535" s="952"/>
      <c r="N535" s="114"/>
      <c r="O535" s="114"/>
      <c r="P535" s="114"/>
      <c r="Q535" s="166"/>
      <c r="R535" s="695"/>
      <c r="S535" s="41"/>
      <c r="T535" s="41"/>
      <c r="U535" s="41"/>
      <c r="V535" s="89"/>
      <c r="W535" s="41"/>
      <c r="X535" s="41"/>
      <c r="Y535" s="41"/>
      <c r="Z535" s="114"/>
      <c r="AA535" s="114"/>
      <c r="AB535" s="41"/>
      <c r="AC535" s="41"/>
      <c r="AD535" s="41"/>
      <c r="AE535" s="185"/>
      <c r="AF535" s="695"/>
      <c r="AG535" s="952"/>
      <c r="AH535" s="695"/>
      <c r="AI535" s="114"/>
      <c r="AJ535" s="114"/>
      <c r="AK535" s="913"/>
      <c r="AL535" s="695"/>
      <c r="AM535" s="41"/>
      <c r="AN535" s="41"/>
      <c r="AO535" s="41"/>
      <c r="AP535" s="98"/>
      <c r="AQ535" s="98"/>
      <c r="AR535" s="915"/>
      <c r="AS535" s="695"/>
      <c r="AT535" s="952"/>
      <c r="AU535" s="695"/>
      <c r="AV535" s="114"/>
      <c r="AW535" s="695"/>
      <c r="AX535" s="952"/>
      <c r="AY535" s="695"/>
      <c r="AZ535" s="41"/>
      <c r="BA535" s="695"/>
      <c r="BB535" s="41"/>
      <c r="BC535" s="41"/>
      <c r="BD535" s="41"/>
      <c r="BE535" s="114"/>
      <c r="BF535" s="114"/>
      <c r="BG535" s="114"/>
      <c r="BH535" s="41"/>
      <c r="BI535" s="41"/>
      <c r="BJ535" s="114"/>
      <c r="BK535" s="114"/>
      <c r="BL535" s="41"/>
      <c r="BM535" s="41"/>
      <c r="BN535" s="114"/>
      <c r="BO535" s="114"/>
      <c r="BP535" s="114"/>
      <c r="BQ535" s="114"/>
      <c r="BR535" s="41"/>
      <c r="BS535" s="41"/>
      <c r="BT535" s="114"/>
      <c r="BU535" s="114"/>
      <c r="BV535" s="114"/>
      <c r="BW535" s="114"/>
      <c r="BX535" s="114"/>
      <c r="BY535" s="41"/>
      <c r="BZ535" s="41"/>
      <c r="CE535" s="695"/>
    </row>
    <row r="536" spans="2:83" s="37" customFormat="1" ht="52.5" hidden="1" customHeight="1" x14ac:dyDescent="0.25">
      <c r="B536" s="204"/>
      <c r="C536" s="739"/>
      <c r="D536" s="244"/>
      <c r="E536" s="171"/>
      <c r="F536" s="171"/>
      <c r="G536" s="109"/>
      <c r="H536" s="172"/>
      <c r="I536" s="172"/>
      <c r="J536" s="244"/>
      <c r="K536" s="171"/>
      <c r="L536" s="740"/>
      <c r="M536" s="171"/>
      <c r="N536" s="116"/>
      <c r="O536" s="116"/>
      <c r="P536" s="116"/>
      <c r="Q536" s="109"/>
      <c r="R536" s="740"/>
      <c r="S536" s="35"/>
      <c r="T536" s="35"/>
      <c r="U536" s="35"/>
      <c r="V536" s="295"/>
      <c r="W536" s="35"/>
      <c r="X536" s="35"/>
      <c r="Y536" s="35"/>
      <c r="Z536" s="116"/>
      <c r="AA536" s="116"/>
      <c r="AB536" s="35"/>
      <c r="AC536" s="35"/>
      <c r="AD536" s="35"/>
      <c r="AE536" s="244"/>
      <c r="AF536" s="740"/>
      <c r="AG536" s="171"/>
      <c r="AH536" s="740"/>
      <c r="AI536" s="116"/>
      <c r="AJ536" s="116"/>
      <c r="AK536" s="106"/>
      <c r="AL536" s="740"/>
      <c r="AM536" s="35"/>
      <c r="AN536" s="35"/>
      <c r="AO536" s="35"/>
      <c r="AP536" s="191"/>
      <c r="AQ536" s="191"/>
      <c r="AR536" s="171"/>
      <c r="AS536" s="740"/>
      <c r="AT536" s="171"/>
      <c r="AU536" s="740"/>
      <c r="AV536" s="116"/>
      <c r="AW536" s="740"/>
      <c r="AX536" s="171"/>
      <c r="AY536" s="740"/>
      <c r="AZ536" s="35"/>
      <c r="BA536" s="740"/>
      <c r="BB536" s="35"/>
      <c r="BC536" s="35"/>
      <c r="BD536" s="35"/>
      <c r="BE536" s="116"/>
      <c r="BF536" s="116"/>
      <c r="BG536" s="116"/>
      <c r="BH536" s="35"/>
      <c r="BI536" s="35"/>
      <c r="BJ536" s="116"/>
      <c r="BK536" s="116"/>
      <c r="BL536" s="35"/>
      <c r="BM536" s="35"/>
      <c r="BN536" s="116"/>
      <c r="BO536" s="116"/>
      <c r="BP536" s="116"/>
      <c r="BQ536" s="116"/>
      <c r="BR536" s="35"/>
      <c r="BS536" s="35"/>
      <c r="BT536" s="116"/>
      <c r="BU536" s="116"/>
      <c r="BV536" s="116"/>
      <c r="BW536" s="116"/>
      <c r="BX536" s="116"/>
      <c r="BY536" s="35"/>
      <c r="BZ536" s="35"/>
      <c r="CE536" s="740"/>
    </row>
    <row r="537" spans="2:83" s="37" customFormat="1" ht="52.5" hidden="1" customHeight="1" x14ac:dyDescent="0.25">
      <c r="B537" s="204"/>
      <c r="C537" s="739"/>
      <c r="D537" s="244"/>
      <c r="E537" s="171"/>
      <c r="F537" s="171"/>
      <c r="G537" s="109"/>
      <c r="H537" s="172"/>
      <c r="I537" s="172"/>
      <c r="J537" s="244"/>
      <c r="K537" s="171"/>
      <c r="L537" s="740"/>
      <c r="M537" s="171"/>
      <c r="N537" s="116"/>
      <c r="O537" s="116"/>
      <c r="P537" s="116"/>
      <c r="Q537" s="109"/>
      <c r="R537" s="740"/>
      <c r="S537" s="35"/>
      <c r="T537" s="35"/>
      <c r="U537" s="35"/>
      <c r="V537" s="295"/>
      <c r="W537" s="35"/>
      <c r="X537" s="35"/>
      <c r="Y537" s="35"/>
      <c r="Z537" s="116"/>
      <c r="AA537" s="116"/>
      <c r="AB537" s="35"/>
      <c r="AC537" s="35"/>
      <c r="AD537" s="35"/>
      <c r="AE537" s="244"/>
      <c r="AF537" s="740"/>
      <c r="AG537" s="171"/>
      <c r="AH537" s="740"/>
      <c r="AI537" s="116"/>
      <c r="AJ537" s="116"/>
      <c r="AK537" s="106"/>
      <c r="AL537" s="740"/>
      <c r="AM537" s="35"/>
      <c r="AN537" s="35"/>
      <c r="AO537" s="35"/>
      <c r="AP537" s="191"/>
      <c r="AQ537" s="191"/>
      <c r="AR537" s="171"/>
      <c r="AS537" s="740"/>
      <c r="AT537" s="171"/>
      <c r="AU537" s="740"/>
      <c r="AV537" s="116"/>
      <c r="AW537" s="740"/>
      <c r="AX537" s="171"/>
      <c r="AY537" s="740"/>
      <c r="AZ537" s="35"/>
      <c r="BA537" s="740"/>
      <c r="BB537" s="35"/>
      <c r="BC537" s="35"/>
      <c r="BD537" s="35"/>
      <c r="BE537" s="116"/>
      <c r="BF537" s="116"/>
      <c r="BG537" s="116"/>
      <c r="BH537" s="35"/>
      <c r="BI537" s="35"/>
      <c r="BJ537" s="116"/>
      <c r="BK537" s="116"/>
      <c r="BL537" s="35"/>
      <c r="BM537" s="35"/>
      <c r="BN537" s="116"/>
      <c r="BO537" s="116"/>
      <c r="BP537" s="116"/>
      <c r="BQ537" s="116"/>
      <c r="BR537" s="35"/>
      <c r="BS537" s="35"/>
      <c r="BT537" s="116"/>
      <c r="BU537" s="116"/>
      <c r="BV537" s="116"/>
      <c r="BW537" s="116"/>
      <c r="BX537" s="116"/>
      <c r="BY537" s="35"/>
      <c r="BZ537" s="35"/>
      <c r="CE537" s="740"/>
    </row>
    <row r="538" spans="2:83" s="60" customFormat="1" ht="131.25" customHeight="1" x14ac:dyDescent="0.25">
      <c r="B538" s="211" t="s">
        <v>63</v>
      </c>
      <c r="C538" s="737" t="s">
        <v>504</v>
      </c>
      <c r="D538" s="877">
        <f>G538</f>
        <v>136369.34484000001</v>
      </c>
      <c r="E538" s="240"/>
      <c r="F538" s="240"/>
      <c r="G538" s="168">
        <f>G539</f>
        <v>136369.34484000001</v>
      </c>
      <c r="H538" s="246"/>
      <c r="I538" s="246"/>
      <c r="J538" s="877"/>
      <c r="K538" s="834">
        <f t="shared" ref="K538:K539" si="1196">Q538</f>
        <v>136198.19150000002</v>
      </c>
      <c r="L538" s="695">
        <f t="shared" si="1178"/>
        <v>0.99874492804668968</v>
      </c>
      <c r="M538" s="240"/>
      <c r="N538" s="111"/>
      <c r="O538" s="111"/>
      <c r="P538" s="111"/>
      <c r="Q538" s="825">
        <f>Q539</f>
        <v>136198.19150000002</v>
      </c>
      <c r="R538" s="758">
        <f t="shared" ref="R538:R539" si="1197">Q538/G538</f>
        <v>0.99874492804668968</v>
      </c>
      <c r="S538" s="303"/>
      <c r="T538" s="303"/>
      <c r="U538" s="303"/>
      <c r="V538" s="89"/>
      <c r="W538" s="303"/>
      <c r="X538" s="303"/>
      <c r="Y538" s="303"/>
      <c r="Z538" s="127"/>
      <c r="AA538" s="127"/>
      <c r="AB538" s="303"/>
      <c r="AC538" s="303"/>
      <c r="AD538" s="303"/>
      <c r="AE538" s="877">
        <f t="shared" ref="AE538:AE544" si="1198">AK538</f>
        <v>134874.56144000002</v>
      </c>
      <c r="AF538" s="692">
        <f>AE538/D538</f>
        <v>0.98903871392977805</v>
      </c>
      <c r="AG538" s="240"/>
      <c r="AH538" s="692"/>
      <c r="AI538" s="111"/>
      <c r="AJ538" s="111"/>
      <c r="AK538" s="825">
        <f>AK539</f>
        <v>134874.56144000002</v>
      </c>
      <c r="AL538" s="695">
        <f t="shared" si="1152"/>
        <v>0.98903871392977805</v>
      </c>
      <c r="AM538" s="303"/>
      <c r="AN538" s="303"/>
      <c r="AO538" s="303"/>
      <c r="AP538" s="738"/>
      <c r="AQ538" s="738"/>
      <c r="AR538" s="240">
        <f t="shared" si="1193"/>
        <v>136369.34484000001</v>
      </c>
      <c r="AS538" s="692">
        <f>AR538/D538</f>
        <v>1</v>
      </c>
      <c r="AT538" s="240"/>
      <c r="AU538" s="692"/>
      <c r="AV538" s="111"/>
      <c r="AW538" s="692"/>
      <c r="AX538" s="240">
        <f>AX539</f>
        <v>136369.34484000001</v>
      </c>
      <c r="AY538" s="692">
        <f>AX538/D538</f>
        <v>1</v>
      </c>
      <c r="AZ538" s="303"/>
      <c r="BA538" s="692"/>
      <c r="BB538" s="303"/>
      <c r="BC538" s="303"/>
      <c r="BD538" s="303"/>
      <c r="BE538" s="127"/>
      <c r="BF538" s="127"/>
      <c r="BG538" s="127"/>
      <c r="BH538" s="303"/>
      <c r="BI538" s="303"/>
      <c r="BJ538" s="127"/>
      <c r="BK538" s="127"/>
      <c r="BL538" s="303"/>
      <c r="BM538" s="303"/>
      <c r="BN538" s="111"/>
      <c r="BO538" s="127"/>
      <c r="BP538" s="127"/>
      <c r="BQ538" s="111"/>
      <c r="BR538" s="303"/>
      <c r="BS538" s="303"/>
      <c r="BT538" s="127"/>
      <c r="BU538" s="111"/>
      <c r="BV538" s="127"/>
      <c r="BW538" s="127"/>
      <c r="BX538" s="111"/>
      <c r="BY538" s="303"/>
      <c r="BZ538" s="303"/>
      <c r="CE538" s="692"/>
    </row>
    <row r="539" spans="2:83" s="37" customFormat="1" ht="56.25" hidden="1" customHeight="1" x14ac:dyDescent="0.25">
      <c r="B539" s="689"/>
      <c r="C539" s="601" t="s">
        <v>31</v>
      </c>
      <c r="D539" s="185">
        <f>G539</f>
        <v>136369.34484000001</v>
      </c>
      <c r="E539" s="834"/>
      <c r="F539" s="834"/>
      <c r="G539" s="166">
        <f>G540+G542</f>
        <v>136369.34484000001</v>
      </c>
      <c r="H539" s="172"/>
      <c r="I539" s="172"/>
      <c r="J539" s="185"/>
      <c r="K539" s="834">
        <f t="shared" si="1196"/>
        <v>136198.19150000002</v>
      </c>
      <c r="L539" s="695">
        <f t="shared" si="1178"/>
        <v>0.99874492804668968</v>
      </c>
      <c r="M539" s="952"/>
      <c r="N539" s="114"/>
      <c r="O539" s="114"/>
      <c r="P539" s="114"/>
      <c r="Q539" s="754">
        <f>Q540+Q542</f>
        <v>136198.19150000002</v>
      </c>
      <c r="R539" s="758">
        <f t="shared" si="1197"/>
        <v>0.99874492804668968</v>
      </c>
      <c r="S539" s="35"/>
      <c r="T539" s="35"/>
      <c r="U539" s="35"/>
      <c r="V539" s="89"/>
      <c r="W539" s="35"/>
      <c r="X539" s="35"/>
      <c r="Y539" s="35"/>
      <c r="Z539" s="116"/>
      <c r="AA539" s="116"/>
      <c r="AB539" s="35"/>
      <c r="AC539" s="35"/>
      <c r="AD539" s="35"/>
      <c r="AE539" s="185">
        <f t="shared" si="1198"/>
        <v>134874.56144000002</v>
      </c>
      <c r="AF539" s="692">
        <f>AE539/D539</f>
        <v>0.98903871392977805</v>
      </c>
      <c r="AG539" s="952"/>
      <c r="AH539" s="695"/>
      <c r="AI539" s="114"/>
      <c r="AJ539" s="114"/>
      <c r="AK539" s="683">
        <f>AK540+AK542</f>
        <v>134874.56144000002</v>
      </c>
      <c r="AL539" s="695">
        <f t="shared" si="1152"/>
        <v>0.98903871392977805</v>
      </c>
      <c r="AM539" s="35"/>
      <c r="AN539" s="35"/>
      <c r="AO539" s="35"/>
      <c r="AP539" s="98"/>
      <c r="AQ539" s="98"/>
      <c r="AR539" s="834">
        <f t="shared" si="1193"/>
        <v>136369.34484000001</v>
      </c>
      <c r="AS539" s="695">
        <f>AR539/D539</f>
        <v>1</v>
      </c>
      <c r="AT539" s="952"/>
      <c r="AU539" s="695"/>
      <c r="AV539" s="114"/>
      <c r="AW539" s="695"/>
      <c r="AX539" s="952">
        <f>AX540+AX542</f>
        <v>136369.34484000001</v>
      </c>
      <c r="AY539" s="692">
        <f t="shared" ref="AY539:AY541" si="1199">AX539/D539</f>
        <v>1</v>
      </c>
      <c r="AZ539" s="35"/>
      <c r="BA539" s="695"/>
      <c r="BB539" s="35"/>
      <c r="BC539" s="35"/>
      <c r="BD539" s="35"/>
      <c r="BE539" s="116"/>
      <c r="BF539" s="116"/>
      <c r="BG539" s="116"/>
      <c r="BH539" s="35"/>
      <c r="BI539" s="35"/>
      <c r="BJ539" s="116"/>
      <c r="BK539" s="116"/>
      <c r="BL539" s="35"/>
      <c r="BM539" s="35"/>
      <c r="BN539" s="114"/>
      <c r="BO539" s="116"/>
      <c r="BP539" s="116"/>
      <c r="BQ539" s="114"/>
      <c r="BR539" s="35"/>
      <c r="BS539" s="35"/>
      <c r="BT539" s="116"/>
      <c r="BU539" s="114"/>
      <c r="BV539" s="116"/>
      <c r="BW539" s="116"/>
      <c r="BX539" s="114"/>
      <c r="BY539" s="35"/>
      <c r="BZ539" s="35"/>
      <c r="CE539" s="695"/>
    </row>
    <row r="540" spans="2:83" s="37" customFormat="1" ht="138.75" customHeight="1" x14ac:dyDescent="0.25">
      <c r="B540" s="689" t="s">
        <v>34</v>
      </c>
      <c r="C540" s="601" t="s">
        <v>45</v>
      </c>
      <c r="D540" s="185">
        <f>G540</f>
        <v>547.03547000000003</v>
      </c>
      <c r="E540" s="834"/>
      <c r="F540" s="834"/>
      <c r="G540" s="166">
        <f>G541</f>
        <v>547.03547000000003</v>
      </c>
      <c r="H540" s="172"/>
      <c r="I540" s="172"/>
      <c r="J540" s="185"/>
      <c r="K540" s="834">
        <f>Q540</f>
        <v>375.88213000000002</v>
      </c>
      <c r="L540" s="695">
        <f>K540/D540</f>
        <v>0.68712569954558889</v>
      </c>
      <c r="M540" s="952"/>
      <c r="N540" s="114"/>
      <c r="O540" s="114"/>
      <c r="P540" s="114"/>
      <c r="Q540" s="114">
        <f>Q541</f>
        <v>375.88213000000002</v>
      </c>
      <c r="R540" s="758">
        <f>Q540/G540</f>
        <v>0.68712569954558889</v>
      </c>
      <c r="S540" s="35"/>
      <c r="T540" s="35"/>
      <c r="U540" s="35"/>
      <c r="V540" s="89"/>
      <c r="W540" s="35"/>
      <c r="X540" s="35"/>
      <c r="Y540" s="35"/>
      <c r="Z540" s="116"/>
      <c r="AA540" s="116"/>
      <c r="AB540" s="35"/>
      <c r="AC540" s="35"/>
      <c r="AD540" s="35"/>
      <c r="AE540" s="185">
        <f t="shared" si="1198"/>
        <v>375.88213000000002</v>
      </c>
      <c r="AF540" s="695">
        <f t="shared" si="1180"/>
        <v>0.68712569954558889</v>
      </c>
      <c r="AG540" s="952"/>
      <c r="AH540" s="695"/>
      <c r="AI540" s="114"/>
      <c r="AJ540" s="114"/>
      <c r="AK540" s="683">
        <f>AK541</f>
        <v>375.88213000000002</v>
      </c>
      <c r="AL540" s="695">
        <f t="shared" si="1152"/>
        <v>0.68712569954558889</v>
      </c>
      <c r="AM540" s="35"/>
      <c r="AN540" s="35"/>
      <c r="AO540" s="35"/>
      <c r="AP540" s="98"/>
      <c r="AQ540" s="98"/>
      <c r="AR540" s="834">
        <f t="shared" si="1193"/>
        <v>547.03547000000003</v>
      </c>
      <c r="AS540" s="695">
        <f>AR540/D540</f>
        <v>1</v>
      </c>
      <c r="AT540" s="952"/>
      <c r="AU540" s="695"/>
      <c r="AV540" s="114"/>
      <c r="AW540" s="695"/>
      <c r="AX540" s="952">
        <f>AX541</f>
        <v>547.03547000000003</v>
      </c>
      <c r="AY540" s="692">
        <f t="shared" si="1199"/>
        <v>1</v>
      </c>
      <c r="AZ540" s="35"/>
      <c r="BA540" s="695"/>
      <c r="BB540" s="35"/>
      <c r="BC540" s="35"/>
      <c r="BD540" s="35"/>
      <c r="BE540" s="116"/>
      <c r="BF540" s="116"/>
      <c r="BG540" s="116"/>
      <c r="BH540" s="35"/>
      <c r="BI540" s="35"/>
      <c r="BJ540" s="116"/>
      <c r="BK540" s="116"/>
      <c r="BL540" s="35"/>
      <c r="BM540" s="35"/>
      <c r="BN540" s="114"/>
      <c r="BO540" s="116"/>
      <c r="BP540" s="116"/>
      <c r="BQ540" s="114"/>
      <c r="BR540" s="35"/>
      <c r="BS540" s="35"/>
      <c r="BT540" s="116"/>
      <c r="BU540" s="114"/>
      <c r="BV540" s="116"/>
      <c r="BW540" s="116"/>
      <c r="BX540" s="114"/>
      <c r="BY540" s="35"/>
      <c r="BZ540" s="35"/>
      <c r="CE540" s="695"/>
    </row>
    <row r="541" spans="2:83" s="37" customFormat="1" ht="56.25" hidden="1" customHeight="1" x14ac:dyDescent="0.25">
      <c r="B541" s="204"/>
      <c r="C541" s="739" t="s">
        <v>505</v>
      </c>
      <c r="D541" s="244">
        <f t="shared" ref="D541:D544" si="1200">G541</f>
        <v>547.03547000000003</v>
      </c>
      <c r="E541" s="171"/>
      <c r="F541" s="171"/>
      <c r="G541" s="109">
        <f>547.03547</f>
        <v>547.03547000000003</v>
      </c>
      <c r="H541" s="172"/>
      <c r="I541" s="172"/>
      <c r="J541" s="244"/>
      <c r="K541" s="171">
        <f>Q541</f>
        <v>375.88213000000002</v>
      </c>
      <c r="L541" s="740">
        <f>K541/D541</f>
        <v>0.68712569954558889</v>
      </c>
      <c r="M541" s="171"/>
      <c r="N541" s="116"/>
      <c r="O541" s="116"/>
      <c r="P541" s="116"/>
      <c r="Q541" s="116">
        <v>375.88213000000002</v>
      </c>
      <c r="R541" s="741">
        <f>Q541/G541</f>
        <v>0.68712569954558889</v>
      </c>
      <c r="S541" s="35"/>
      <c r="T541" s="35"/>
      <c r="U541" s="35"/>
      <c r="V541" s="295"/>
      <c r="W541" s="35"/>
      <c r="X541" s="35"/>
      <c r="Y541" s="35"/>
      <c r="Z541" s="116"/>
      <c r="AA541" s="116"/>
      <c r="AB541" s="35"/>
      <c r="AC541" s="35"/>
      <c r="AD541" s="35"/>
      <c r="AE541" s="244">
        <f t="shared" si="1198"/>
        <v>375.88213000000002</v>
      </c>
      <c r="AF541" s="695">
        <f t="shared" si="1180"/>
        <v>0.68712569954558889</v>
      </c>
      <c r="AG541" s="171"/>
      <c r="AH541" s="740"/>
      <c r="AI541" s="116"/>
      <c r="AJ541" s="116"/>
      <c r="AK541" s="106">
        <f>'[7]2 вариант'!$D$286</f>
        <v>375.88213000000002</v>
      </c>
      <c r="AL541" s="740">
        <f t="shared" si="1152"/>
        <v>0.68712569954558889</v>
      </c>
      <c r="AM541" s="35"/>
      <c r="AN541" s="35"/>
      <c r="AO541" s="35"/>
      <c r="AP541" s="191"/>
      <c r="AQ541" s="191"/>
      <c r="AR541" s="171">
        <f t="shared" si="1193"/>
        <v>547.03547000000003</v>
      </c>
      <c r="AS541" s="740">
        <f>AR541/D541</f>
        <v>1</v>
      </c>
      <c r="AT541" s="171"/>
      <c r="AU541" s="740"/>
      <c r="AV541" s="116"/>
      <c r="AW541" s="740"/>
      <c r="AX541" s="171">
        <f>'[11]2 вариант'!$I$284</f>
        <v>547.03547000000003</v>
      </c>
      <c r="AY541" s="947">
        <f t="shared" si="1199"/>
        <v>1</v>
      </c>
      <c r="AZ541" s="35"/>
      <c r="BA541" s="740"/>
      <c r="BB541" s="35"/>
      <c r="BC541" s="35"/>
      <c r="BD541" s="35"/>
      <c r="BE541" s="116"/>
      <c r="BF541" s="116"/>
      <c r="BG541" s="116"/>
      <c r="BH541" s="35"/>
      <c r="BI541" s="35"/>
      <c r="BJ541" s="116"/>
      <c r="BK541" s="116"/>
      <c r="BL541" s="35"/>
      <c r="BM541" s="35"/>
      <c r="BN541" s="116"/>
      <c r="BO541" s="116"/>
      <c r="BP541" s="116"/>
      <c r="BQ541" s="116"/>
      <c r="BR541" s="35"/>
      <c r="BS541" s="35"/>
      <c r="BT541" s="116"/>
      <c r="BU541" s="116"/>
      <c r="BV541" s="116"/>
      <c r="BW541" s="116"/>
      <c r="BX541" s="116"/>
      <c r="BY541" s="35"/>
      <c r="BZ541" s="35"/>
      <c r="CE541" s="740"/>
    </row>
    <row r="542" spans="2:83" s="37" customFormat="1" ht="152.25" customHeight="1" x14ac:dyDescent="0.25">
      <c r="B542" s="689" t="s">
        <v>63</v>
      </c>
      <c r="C542" s="601" t="s">
        <v>494</v>
      </c>
      <c r="D542" s="185">
        <f t="shared" si="1200"/>
        <v>135822.30937</v>
      </c>
      <c r="E542" s="834"/>
      <c r="F542" s="834"/>
      <c r="G542" s="166">
        <f>G543+G544</f>
        <v>135822.30937</v>
      </c>
      <c r="H542" s="172"/>
      <c r="I542" s="172"/>
      <c r="J542" s="185"/>
      <c r="K542" s="834">
        <f>Q542</f>
        <v>135822.30937</v>
      </c>
      <c r="L542" s="695">
        <f>K542/D542</f>
        <v>1</v>
      </c>
      <c r="M542" s="952"/>
      <c r="N542" s="114"/>
      <c r="O542" s="114"/>
      <c r="P542" s="114"/>
      <c r="Q542" s="114">
        <f>Q543+Q544</f>
        <v>135822.30937</v>
      </c>
      <c r="R542" s="758">
        <f>Q542/G542</f>
        <v>1</v>
      </c>
      <c r="S542" s="35"/>
      <c r="T542" s="35"/>
      <c r="U542" s="35"/>
      <c r="V542" s="89"/>
      <c r="W542" s="35"/>
      <c r="X542" s="35"/>
      <c r="Y542" s="35"/>
      <c r="Z542" s="116"/>
      <c r="AA542" s="116"/>
      <c r="AB542" s="35"/>
      <c r="AC542" s="35"/>
      <c r="AD542" s="35"/>
      <c r="AE542" s="185">
        <f t="shared" si="1198"/>
        <v>134498.67931000001</v>
      </c>
      <c r="AF542" s="695">
        <f>AE542/D542</f>
        <v>0.99025469331113913</v>
      </c>
      <c r="AG542" s="952"/>
      <c r="AH542" s="695"/>
      <c r="AI542" s="114"/>
      <c r="AJ542" s="114"/>
      <c r="AK542" s="683">
        <f>AK543+AK544</f>
        <v>134498.67931000001</v>
      </c>
      <c r="AL542" s="695">
        <f t="shared" si="1152"/>
        <v>0.99025469331113913</v>
      </c>
      <c r="AM542" s="35"/>
      <c r="AN542" s="35"/>
      <c r="AO542" s="35"/>
      <c r="AP542" s="98"/>
      <c r="AQ542" s="98"/>
      <c r="AR542" s="834">
        <f t="shared" si="1193"/>
        <v>135822.30937</v>
      </c>
      <c r="AS542" s="695">
        <f>AR542/D542</f>
        <v>1</v>
      </c>
      <c r="AT542" s="952"/>
      <c r="AU542" s="695"/>
      <c r="AV542" s="114"/>
      <c r="AW542" s="695"/>
      <c r="AX542" s="952">
        <f>AX543+AX544</f>
        <v>135822.30937</v>
      </c>
      <c r="AY542" s="695">
        <f>AX542/D542</f>
        <v>1</v>
      </c>
      <c r="AZ542" s="35"/>
      <c r="BA542" s="695"/>
      <c r="BB542" s="35"/>
      <c r="BC542" s="35"/>
      <c r="BD542" s="35"/>
      <c r="BE542" s="116"/>
      <c r="BF542" s="116"/>
      <c r="BG542" s="116"/>
      <c r="BH542" s="35"/>
      <c r="BI542" s="35"/>
      <c r="BJ542" s="116"/>
      <c r="BK542" s="116"/>
      <c r="BL542" s="35"/>
      <c r="BM542" s="35"/>
      <c r="BN542" s="114"/>
      <c r="BO542" s="116"/>
      <c r="BP542" s="116"/>
      <c r="BQ542" s="114"/>
      <c r="BR542" s="35"/>
      <c r="BS542" s="35"/>
      <c r="BT542" s="116"/>
      <c r="BU542" s="114"/>
      <c r="BV542" s="116"/>
      <c r="BW542" s="116"/>
      <c r="BX542" s="114"/>
      <c r="BY542" s="35"/>
      <c r="BZ542" s="35"/>
      <c r="CE542" s="695"/>
    </row>
    <row r="543" spans="2:83" s="37" customFormat="1" ht="58.5" hidden="1" customHeight="1" x14ac:dyDescent="0.25">
      <c r="B543" s="204"/>
      <c r="C543" s="739" t="s">
        <v>505</v>
      </c>
      <c r="D543" s="244">
        <f>G543</f>
        <v>1056.83502</v>
      </c>
      <c r="E543" s="171"/>
      <c r="F543" s="171"/>
      <c r="G543" s="109">
        <v>1056.83502</v>
      </c>
      <c r="H543" s="172"/>
      <c r="I543" s="172"/>
      <c r="J543" s="244"/>
      <c r="K543" s="171">
        <f>Q543</f>
        <v>1056.83502</v>
      </c>
      <c r="L543" s="740">
        <f>K543/D543</f>
        <v>1</v>
      </c>
      <c r="M543" s="171"/>
      <c r="N543" s="116"/>
      <c r="O543" s="116"/>
      <c r="P543" s="116"/>
      <c r="Q543" s="116">
        <f>G543</f>
        <v>1056.83502</v>
      </c>
      <c r="R543" s="741">
        <f>Q543/G543</f>
        <v>1</v>
      </c>
      <c r="S543" s="35"/>
      <c r="T543" s="35"/>
      <c r="U543" s="35"/>
      <c r="V543" s="295"/>
      <c r="W543" s="35"/>
      <c r="X543" s="35"/>
      <c r="Y543" s="35"/>
      <c r="Z543" s="116"/>
      <c r="AA543" s="116"/>
      <c r="AB543" s="35"/>
      <c r="AC543" s="35"/>
      <c r="AD543" s="35"/>
      <c r="AE543" s="244">
        <f t="shared" si="1198"/>
        <v>1056.83502</v>
      </c>
      <c r="AF543" s="740">
        <f t="shared" ref="AF543:AF544" si="1201">AE543/D543</f>
        <v>1</v>
      </c>
      <c r="AG543" s="171"/>
      <c r="AH543" s="740"/>
      <c r="AI543" s="116"/>
      <c r="AJ543" s="116"/>
      <c r="AK543" s="106">
        <f>'[7]2 вариант'!$D$282</f>
        <v>1056.83502</v>
      </c>
      <c r="AL543" s="740">
        <f t="shared" si="1152"/>
        <v>1</v>
      </c>
      <c r="AM543" s="35"/>
      <c r="AN543" s="35"/>
      <c r="AO543" s="35"/>
      <c r="AP543" s="191"/>
      <c r="AQ543" s="191"/>
      <c r="AR543" s="171">
        <f t="shared" ref="AR543:AR544" si="1202">AX543</f>
        <v>1056.83502</v>
      </c>
      <c r="AS543" s="740">
        <f t="shared" ref="AS543:AS544" si="1203">AR543/D543</f>
        <v>1</v>
      </c>
      <c r="AT543" s="171"/>
      <c r="AU543" s="740"/>
      <c r="AV543" s="116"/>
      <c r="AW543" s="740"/>
      <c r="AX543" s="171">
        <f>'[7]2 вариант'!$I$282</f>
        <v>1056.83502</v>
      </c>
      <c r="AY543" s="740">
        <f t="shared" ref="AY543:AY544" si="1204">AX543/D543</f>
        <v>1</v>
      </c>
      <c r="AZ543" s="35"/>
      <c r="BA543" s="740"/>
      <c r="BB543" s="35"/>
      <c r="BC543" s="35"/>
      <c r="BD543" s="35"/>
      <c r="BE543" s="116"/>
      <c r="BF543" s="116"/>
      <c r="BG543" s="116"/>
      <c r="BH543" s="35"/>
      <c r="BI543" s="35"/>
      <c r="BJ543" s="116"/>
      <c r="BK543" s="116"/>
      <c r="BL543" s="35"/>
      <c r="BM543" s="35"/>
      <c r="BN543" s="116"/>
      <c r="BO543" s="116"/>
      <c r="BP543" s="116"/>
      <c r="BQ543" s="116"/>
      <c r="BR543" s="35"/>
      <c r="BS543" s="35"/>
      <c r="BT543" s="116"/>
      <c r="BU543" s="116"/>
      <c r="BV543" s="116"/>
      <c r="BW543" s="116"/>
      <c r="BX543" s="116"/>
      <c r="BY543" s="35"/>
      <c r="BZ543" s="35"/>
      <c r="CE543" s="740"/>
    </row>
    <row r="544" spans="2:83" s="37" customFormat="1" ht="67.5" hidden="1" customHeight="1" x14ac:dyDescent="0.25">
      <c r="B544" s="204"/>
      <c r="C544" s="739" t="s">
        <v>105</v>
      </c>
      <c r="D544" s="244">
        <f t="shared" si="1200"/>
        <v>134765.47435</v>
      </c>
      <c r="E544" s="171"/>
      <c r="F544" s="171"/>
      <c r="G544" s="109">
        <v>134765.47435</v>
      </c>
      <c r="H544" s="172"/>
      <c r="I544" s="172"/>
      <c r="J544" s="244"/>
      <c r="K544" s="171">
        <f>Q544</f>
        <v>134765.47435</v>
      </c>
      <c r="L544" s="740">
        <f>K544/D544</f>
        <v>1</v>
      </c>
      <c r="M544" s="171"/>
      <c r="N544" s="116"/>
      <c r="O544" s="116"/>
      <c r="P544" s="116"/>
      <c r="Q544" s="116">
        <f>G544</f>
        <v>134765.47435</v>
      </c>
      <c r="R544" s="741">
        <f>Q544/G544</f>
        <v>1</v>
      </c>
      <c r="S544" s="35"/>
      <c r="T544" s="35"/>
      <c r="U544" s="35"/>
      <c r="V544" s="295"/>
      <c r="W544" s="35"/>
      <c r="X544" s="35"/>
      <c r="Y544" s="35"/>
      <c r="Z544" s="116"/>
      <c r="AA544" s="116"/>
      <c r="AB544" s="35"/>
      <c r="AC544" s="35"/>
      <c r="AD544" s="35"/>
      <c r="AE544" s="244">
        <f t="shared" si="1198"/>
        <v>133441.84429000001</v>
      </c>
      <c r="AF544" s="740">
        <f t="shared" si="1201"/>
        <v>0.99017827031452887</v>
      </c>
      <c r="AG544" s="171"/>
      <c r="AH544" s="740"/>
      <c r="AI544" s="116"/>
      <c r="AJ544" s="116"/>
      <c r="AK544" s="106">
        <f>'[7]2 вариант'!$D$281</f>
        <v>133441.84429000001</v>
      </c>
      <c r="AL544" s="740">
        <f t="shared" si="1152"/>
        <v>0.99017827031452887</v>
      </c>
      <c r="AM544" s="35"/>
      <c r="AN544" s="35"/>
      <c r="AO544" s="35"/>
      <c r="AP544" s="191"/>
      <c r="AQ544" s="191"/>
      <c r="AR544" s="171">
        <f t="shared" si="1202"/>
        <v>134765.47435</v>
      </c>
      <c r="AS544" s="740">
        <f t="shared" si="1203"/>
        <v>1</v>
      </c>
      <c r="AT544" s="171"/>
      <c r="AU544" s="740"/>
      <c r="AV544" s="116"/>
      <c r="AW544" s="740"/>
      <c r="AX544" s="171">
        <f>'[7]2 вариант'!$I$281</f>
        <v>134765.47435</v>
      </c>
      <c r="AY544" s="740">
        <f t="shared" si="1204"/>
        <v>1</v>
      </c>
      <c r="AZ544" s="35"/>
      <c r="BA544" s="740"/>
      <c r="BB544" s="35"/>
      <c r="BC544" s="35"/>
      <c r="BD544" s="35"/>
      <c r="BE544" s="116"/>
      <c r="BF544" s="116"/>
      <c r="BG544" s="116"/>
      <c r="BH544" s="35"/>
      <c r="BI544" s="35"/>
      <c r="BJ544" s="116"/>
      <c r="BK544" s="116"/>
      <c r="BL544" s="35"/>
      <c r="BM544" s="35"/>
      <c r="BN544" s="116"/>
      <c r="BO544" s="116"/>
      <c r="BP544" s="116"/>
      <c r="BQ544" s="116"/>
      <c r="BR544" s="35"/>
      <c r="BS544" s="35"/>
      <c r="BT544" s="116"/>
      <c r="BU544" s="116"/>
      <c r="BV544" s="116"/>
      <c r="BW544" s="116"/>
      <c r="BX544" s="116"/>
      <c r="BY544" s="35"/>
      <c r="BZ544" s="35"/>
      <c r="CE544" s="740"/>
    </row>
    <row r="545" spans="1:12295" s="37" customFormat="1" ht="159.75" hidden="1" customHeight="1" x14ac:dyDescent="0.25">
      <c r="B545" s="689"/>
      <c r="C545" s="601"/>
      <c r="D545" s="185"/>
      <c r="E545" s="834"/>
      <c r="F545" s="834"/>
      <c r="G545" s="166"/>
      <c r="H545" s="172"/>
      <c r="I545" s="172"/>
      <c r="J545" s="185"/>
      <c r="K545" s="834"/>
      <c r="L545" s="695"/>
      <c r="M545" s="952"/>
      <c r="N545" s="114"/>
      <c r="O545" s="114"/>
      <c r="P545" s="114"/>
      <c r="Q545" s="114"/>
      <c r="R545" s="114"/>
      <c r="S545" s="35"/>
      <c r="T545" s="35"/>
      <c r="U545" s="35"/>
      <c r="V545" s="89"/>
      <c r="W545" s="35"/>
      <c r="X545" s="35"/>
      <c r="Y545" s="35"/>
      <c r="Z545" s="116"/>
      <c r="AA545" s="116"/>
      <c r="AB545" s="35"/>
      <c r="AC545" s="35"/>
      <c r="AD545" s="35"/>
      <c r="AE545" s="185"/>
      <c r="AF545" s="695"/>
      <c r="AG545" s="952"/>
      <c r="AH545" s="695"/>
      <c r="AI545" s="114"/>
      <c r="AJ545" s="114"/>
      <c r="AK545" s="683"/>
      <c r="AL545" s="695" t="e">
        <f t="shared" si="1152"/>
        <v>#DIV/0!</v>
      </c>
      <c r="AM545" s="35"/>
      <c r="AN545" s="35"/>
      <c r="AO545" s="35"/>
      <c r="AP545" s="98"/>
      <c r="AQ545" s="98"/>
      <c r="AR545" s="834"/>
      <c r="AS545" s="695"/>
      <c r="AT545" s="952"/>
      <c r="AU545" s="695"/>
      <c r="AV545" s="114"/>
      <c r="AW545" s="695"/>
      <c r="AX545" s="952"/>
      <c r="AY545" s="695"/>
      <c r="AZ545" s="35"/>
      <c r="BA545" s="695"/>
      <c r="BB545" s="35"/>
      <c r="BC545" s="35"/>
      <c r="BD545" s="35"/>
      <c r="BE545" s="116"/>
      <c r="BF545" s="116"/>
      <c r="BG545" s="116"/>
      <c r="BH545" s="35"/>
      <c r="BI545" s="35"/>
      <c r="BJ545" s="116"/>
      <c r="BK545" s="116"/>
      <c r="BL545" s="35"/>
      <c r="BM545" s="35"/>
      <c r="BN545" s="114"/>
      <c r="BO545" s="116"/>
      <c r="BP545" s="116"/>
      <c r="BQ545" s="114"/>
      <c r="BR545" s="35"/>
      <c r="BS545" s="35"/>
      <c r="BT545" s="116"/>
      <c r="BU545" s="114"/>
      <c r="BV545" s="116"/>
      <c r="BW545" s="116"/>
      <c r="BX545" s="114"/>
      <c r="BY545" s="35"/>
      <c r="BZ545" s="35"/>
      <c r="CE545" s="695"/>
    </row>
    <row r="546" spans="1:12295" s="253" customFormat="1" ht="54" customHeight="1" x14ac:dyDescent="0.25">
      <c r="B546" s="254" t="s">
        <v>7</v>
      </c>
      <c r="C546" s="544" t="s">
        <v>237</v>
      </c>
      <c r="D546" s="878">
        <f>E546+G546+H546+I546</f>
        <v>1286035.58271</v>
      </c>
      <c r="E546" s="878"/>
      <c r="F546" s="878"/>
      <c r="G546" s="878">
        <f>G547+G548</f>
        <v>1286035.58271</v>
      </c>
      <c r="H546" s="878"/>
      <c r="I546" s="878"/>
      <c r="J546" s="878">
        <f>J547+J548</f>
        <v>-44.451710000052117</v>
      </c>
      <c r="K546" s="878">
        <f>M546+Q546+S546+U546</f>
        <v>1285991.1310000001</v>
      </c>
      <c r="L546" s="817">
        <f t="shared" si="1178"/>
        <v>0.9999654350854692</v>
      </c>
      <c r="M546" s="878">
        <f>M547+M548</f>
        <v>0</v>
      </c>
      <c r="N546" s="129"/>
      <c r="O546" s="129"/>
      <c r="P546" s="129"/>
      <c r="Q546" s="129">
        <f>Q547+Q548</f>
        <v>1285991.1310000001</v>
      </c>
      <c r="R546" s="934">
        <f>Q546/G546</f>
        <v>0.9999654350854692</v>
      </c>
      <c r="S546" s="129"/>
      <c r="T546" s="129"/>
      <c r="U546" s="129">
        <f>U547+U548</f>
        <v>0</v>
      </c>
      <c r="V546" s="129">
        <f t="shared" si="1162"/>
        <v>0</v>
      </c>
      <c r="W546" s="129">
        <f>W547+W548</f>
        <v>0</v>
      </c>
      <c r="X546" s="129"/>
      <c r="Y546" s="129"/>
      <c r="Z546" s="129">
        <f t="shared" si="1157"/>
        <v>0</v>
      </c>
      <c r="AA546" s="129">
        <f>AA547+AA548</f>
        <v>0</v>
      </c>
      <c r="AB546" s="129"/>
      <c r="AC546" s="129"/>
      <c r="AD546" s="129"/>
      <c r="AE546" s="878">
        <f>AG546+AK546+AM546+AO546</f>
        <v>2035644.3758799999</v>
      </c>
      <c r="AF546" s="817">
        <f t="shared" si="1180"/>
        <v>1.58288340015475</v>
      </c>
      <c r="AG546" s="878"/>
      <c r="AH546" s="817"/>
      <c r="AI546" s="129"/>
      <c r="AJ546" s="129"/>
      <c r="AK546" s="129">
        <f>AK547+AK548</f>
        <v>2035644.3758799999</v>
      </c>
      <c r="AL546" s="817">
        <f t="shared" si="1152"/>
        <v>1.58288340015475</v>
      </c>
      <c r="AM546" s="129"/>
      <c r="AN546" s="129"/>
      <c r="AO546" s="129"/>
      <c r="AP546" s="129">
        <f>AP547+AP548</f>
        <v>-749608.79316999996</v>
      </c>
      <c r="AQ546" s="129"/>
      <c r="AR546" s="878">
        <f>AT546+AX546+AZ546+BB546</f>
        <v>1286035.58271</v>
      </c>
      <c r="AS546" s="817">
        <f t="shared" si="1181"/>
        <v>1</v>
      </c>
      <c r="AT546" s="878">
        <f>AT547+AT548</f>
        <v>0</v>
      </c>
      <c r="AU546" s="817"/>
      <c r="AV546" s="129"/>
      <c r="AW546" s="817"/>
      <c r="AX546" s="878">
        <f>AX547+AX548</f>
        <v>1286035.58271</v>
      </c>
      <c r="AY546" s="817">
        <f t="shared" si="1194"/>
        <v>1</v>
      </c>
      <c r="AZ546" s="129"/>
      <c r="BA546" s="817"/>
      <c r="BB546" s="129"/>
      <c r="BC546" s="129"/>
      <c r="BD546" s="129"/>
      <c r="BE546" s="129"/>
      <c r="BF546" s="129"/>
      <c r="BG546" s="129"/>
      <c r="BH546" s="129"/>
      <c r="BI546" s="129"/>
      <c r="BJ546" s="129"/>
      <c r="BK546" s="129"/>
      <c r="BL546" s="129"/>
      <c r="BM546" s="129"/>
      <c r="BN546" s="129"/>
      <c r="BO546" s="129"/>
      <c r="BP546" s="129"/>
      <c r="BQ546" s="129"/>
      <c r="BR546" s="129"/>
      <c r="BS546" s="129"/>
      <c r="BT546" s="129"/>
      <c r="BU546" s="129"/>
      <c r="BV546" s="129"/>
      <c r="BW546" s="129"/>
      <c r="BX546" s="129"/>
      <c r="BY546" s="129"/>
      <c r="BZ546" s="129"/>
      <c r="CE546" s="817"/>
    </row>
    <row r="547" spans="1:12295" s="20" customFormat="1" ht="41.25" customHeight="1" x14ac:dyDescent="0.25">
      <c r="B547" s="200"/>
      <c r="C547" s="97" t="s">
        <v>31</v>
      </c>
      <c r="D547" s="185">
        <f>E547+G547+H547+I547</f>
        <v>859258.75271000003</v>
      </c>
      <c r="E547" s="185"/>
      <c r="F547" s="185"/>
      <c r="G547" s="185">
        <f>G551+G573+G563</f>
        <v>859258.75271000003</v>
      </c>
      <c r="H547" s="185"/>
      <c r="I547" s="185"/>
      <c r="J547" s="185">
        <f>K547-D547</f>
        <v>-44.451710000052117</v>
      </c>
      <c r="K547" s="185">
        <f>M547+Q547+S547+U547</f>
        <v>859214.30099999998</v>
      </c>
      <c r="L547" s="695">
        <f t="shared" si="1178"/>
        <v>0.99994826737596809</v>
      </c>
      <c r="M547" s="185">
        <f>M551+M563+M573</f>
        <v>0</v>
      </c>
      <c r="N547" s="98"/>
      <c r="O547" s="98"/>
      <c r="P547" s="98"/>
      <c r="Q547" s="185">
        <f>Q551+Q573+Q563</f>
        <v>859214.30099999998</v>
      </c>
      <c r="R547" s="758">
        <f>Q547/G547</f>
        <v>0.99994826737596809</v>
      </c>
      <c r="S547" s="286"/>
      <c r="T547" s="286"/>
      <c r="U547" s="286"/>
      <c r="V547" s="98">
        <f t="shared" si="1162"/>
        <v>0</v>
      </c>
      <c r="W547" s="98">
        <f>W551+W563+W573</f>
        <v>0</v>
      </c>
      <c r="X547" s="286"/>
      <c r="Y547" s="286"/>
      <c r="Z547" s="98">
        <f t="shared" si="1157"/>
        <v>0</v>
      </c>
      <c r="AA547" s="98">
        <f>AA551+AA563+AA573</f>
        <v>0</v>
      </c>
      <c r="AB547" s="286"/>
      <c r="AC547" s="286"/>
      <c r="AD547" s="286"/>
      <c r="AE547" s="185">
        <f>AG547+AK547+AM547+AO547</f>
        <v>851714.61609999998</v>
      </c>
      <c r="AF547" s="695">
        <f t="shared" si="1180"/>
        <v>0.99122018066594408</v>
      </c>
      <c r="AG547" s="185"/>
      <c r="AH547" s="695"/>
      <c r="AI547" s="98"/>
      <c r="AJ547" s="98"/>
      <c r="AK547" s="98">
        <f>AK551+AK563+AK573+AK567</f>
        <v>851714.61609999998</v>
      </c>
      <c r="AL547" s="695">
        <f t="shared" si="1152"/>
        <v>0.99122018066594408</v>
      </c>
      <c r="AM547" s="286"/>
      <c r="AN547" s="286"/>
      <c r="AO547" s="286"/>
      <c r="AP547" s="98">
        <f>AR547-AE547</f>
        <v>7544.136610000045</v>
      </c>
      <c r="AQ547" s="98"/>
      <c r="AR547" s="185">
        <f>AT547+AX547+AZ547+BB547</f>
        <v>859258.75271000003</v>
      </c>
      <c r="AS547" s="695">
        <f t="shared" si="1181"/>
        <v>1</v>
      </c>
      <c r="AT547" s="185">
        <f>AT551+AT563+AT573</f>
        <v>0</v>
      </c>
      <c r="AU547" s="695"/>
      <c r="AV547" s="98"/>
      <c r="AW547" s="695"/>
      <c r="AX547" s="98">
        <f>AX551+AX563+AX573+AX567</f>
        <v>859258.75271000003</v>
      </c>
      <c r="AY547" s="695">
        <f t="shared" si="1194"/>
        <v>1</v>
      </c>
      <c r="AZ547" s="286"/>
      <c r="BA547" s="695"/>
      <c r="BB547" s="286"/>
      <c r="BC547" s="286"/>
      <c r="BD547" s="286"/>
      <c r="BE547" s="98"/>
      <c r="BF547" s="98"/>
      <c r="BG547" s="98"/>
      <c r="BH547" s="286"/>
      <c r="BI547" s="286"/>
      <c r="BJ547" s="98"/>
      <c r="BK547" s="98"/>
      <c r="BL547" s="286"/>
      <c r="BM547" s="286"/>
      <c r="BN547" s="98"/>
      <c r="BO547" s="98"/>
      <c r="BP547" s="98"/>
      <c r="BQ547" s="98"/>
      <c r="BR547" s="98"/>
      <c r="BS547" s="286"/>
      <c r="BT547" s="98"/>
      <c r="BU547" s="98"/>
      <c r="BV547" s="98"/>
      <c r="BW547" s="98"/>
      <c r="BX547" s="98"/>
      <c r="BY547" s="286"/>
      <c r="BZ547" s="286"/>
      <c r="CE547" s="695"/>
    </row>
    <row r="548" spans="1:12295" s="522" customFormat="1" ht="54" customHeight="1" x14ac:dyDescent="0.25">
      <c r="B548" s="429"/>
      <c r="C548" s="473" t="s">
        <v>570</v>
      </c>
      <c r="D548" s="872">
        <f>E548+G548+H548+I548</f>
        <v>426776.82999999996</v>
      </c>
      <c r="E548" s="872"/>
      <c r="F548" s="872"/>
      <c r="G548" s="872">
        <f>G556+G568+G576</f>
        <v>426776.82999999996</v>
      </c>
      <c r="H548" s="872"/>
      <c r="I548" s="872"/>
      <c r="J548" s="872">
        <f>K548-D548</f>
        <v>0</v>
      </c>
      <c r="K548" s="872">
        <f>M548+Q548+S548+U548</f>
        <v>426776.82999999996</v>
      </c>
      <c r="L548" s="813">
        <f t="shared" si="1178"/>
        <v>1</v>
      </c>
      <c r="M548" s="872">
        <f>M556+M568+M576</f>
        <v>0</v>
      </c>
      <c r="N548" s="821"/>
      <c r="O548" s="821"/>
      <c r="P548" s="821"/>
      <c r="Q548" s="872">
        <f>Q556+Q568+Q576</f>
        <v>426776.82999999996</v>
      </c>
      <c r="R548" s="758">
        <f>Q548/G548</f>
        <v>1</v>
      </c>
      <c r="S548" s="821"/>
      <c r="T548" s="821"/>
      <c r="U548" s="821"/>
      <c r="V548" s="821">
        <f t="shared" si="1162"/>
        <v>0</v>
      </c>
      <c r="W548" s="821"/>
      <c r="X548" s="821"/>
      <c r="Y548" s="821"/>
      <c r="Z548" s="821">
        <f t="shared" si="1157"/>
        <v>0</v>
      </c>
      <c r="AA548" s="821">
        <f>E548</f>
        <v>0</v>
      </c>
      <c r="AB548" s="821"/>
      <c r="AC548" s="821"/>
      <c r="AD548" s="821"/>
      <c r="AE548" s="872">
        <f>AG548+AK548+AM548+AO548</f>
        <v>1183929.75978</v>
      </c>
      <c r="AF548" s="813">
        <f t="shared" si="1180"/>
        <v>2.7741191099338738</v>
      </c>
      <c r="AG548" s="872"/>
      <c r="AH548" s="813"/>
      <c r="AI548" s="821"/>
      <c r="AJ548" s="821"/>
      <c r="AK548" s="821">
        <f>AK556+AK568+AK576</f>
        <v>1183929.75978</v>
      </c>
      <c r="AL548" s="813">
        <f t="shared" ref="AL548:AL581" si="1205">AK548/G548</f>
        <v>2.7741191099338738</v>
      </c>
      <c r="AM548" s="821"/>
      <c r="AN548" s="821"/>
      <c r="AO548" s="821"/>
      <c r="AP548" s="821">
        <f>AR548-AE548</f>
        <v>-757152.92978000001</v>
      </c>
      <c r="AQ548" s="821"/>
      <c r="AR548" s="872">
        <f>AT548+AX548+AZ548+BB548</f>
        <v>426776.82999999996</v>
      </c>
      <c r="AS548" s="813">
        <f t="shared" si="1181"/>
        <v>1</v>
      </c>
      <c r="AT548" s="872">
        <f>AT556+AT568+AT576</f>
        <v>0</v>
      </c>
      <c r="AU548" s="813"/>
      <c r="AV548" s="821"/>
      <c r="AW548" s="813"/>
      <c r="AX548" s="872">
        <f>AX556+AX568+AX576</f>
        <v>426776.82999999996</v>
      </c>
      <c r="AY548" s="813">
        <f t="shared" si="1194"/>
        <v>1</v>
      </c>
      <c r="AZ548" s="821"/>
      <c r="BA548" s="813"/>
      <c r="BB548" s="821"/>
      <c r="BC548" s="821"/>
      <c r="BD548" s="821"/>
      <c r="BE548" s="821"/>
      <c r="BF548" s="821"/>
      <c r="BG548" s="821"/>
      <c r="BH548" s="821"/>
      <c r="BI548" s="821"/>
      <c r="BJ548" s="821"/>
      <c r="BK548" s="821"/>
      <c r="BL548" s="821"/>
      <c r="BM548" s="821"/>
      <c r="BN548" s="821"/>
      <c r="BO548" s="821"/>
      <c r="BP548" s="821"/>
      <c r="BQ548" s="821"/>
      <c r="BR548" s="821"/>
      <c r="BS548" s="821"/>
      <c r="BT548" s="821"/>
      <c r="BU548" s="821"/>
      <c r="BV548" s="821"/>
      <c r="BW548" s="821"/>
      <c r="BX548" s="821"/>
      <c r="BY548" s="821"/>
      <c r="BZ548" s="821"/>
      <c r="CE548" s="813"/>
    </row>
    <row r="549" spans="1:12295" s="25" customFormat="1" ht="24.75" customHeight="1" x14ac:dyDescent="0.25">
      <c r="B549" s="503"/>
      <c r="C549" s="124" t="s">
        <v>37</v>
      </c>
      <c r="D549" s="258"/>
      <c r="E549" s="258"/>
      <c r="F549" s="258"/>
      <c r="G549" s="258"/>
      <c r="H549" s="258"/>
      <c r="I549" s="258"/>
      <c r="J549" s="834"/>
      <c r="K549" s="258"/>
      <c r="L549" s="695"/>
      <c r="M549" s="258"/>
      <c r="N549" s="41"/>
      <c r="O549" s="41"/>
      <c r="P549" s="41"/>
      <c r="Q549" s="41"/>
      <c r="R549" s="41"/>
      <c r="S549" s="41"/>
      <c r="T549" s="41"/>
      <c r="U549" s="41"/>
      <c r="V549" s="89"/>
      <c r="W549" s="41"/>
      <c r="X549" s="41"/>
      <c r="Y549" s="41"/>
      <c r="Z549" s="279"/>
      <c r="AA549" s="279"/>
      <c r="AB549" s="41"/>
      <c r="AC549" s="41"/>
      <c r="AD549" s="41"/>
      <c r="AE549" s="258"/>
      <c r="AF549" s="695"/>
      <c r="AG549" s="258"/>
      <c r="AH549" s="695"/>
      <c r="AI549" s="41"/>
      <c r="AJ549" s="41"/>
      <c r="AK549" s="41"/>
      <c r="AL549" s="695"/>
      <c r="AM549" s="41"/>
      <c r="AN549" s="41"/>
      <c r="AO549" s="41"/>
      <c r="AP549" s="41"/>
      <c r="AQ549" s="41"/>
      <c r="AR549" s="258"/>
      <c r="AS549" s="695"/>
      <c r="AT549" s="258"/>
      <c r="AU549" s="695"/>
      <c r="AV549" s="41"/>
      <c r="AW549" s="695"/>
      <c r="AX549" s="258"/>
      <c r="AY549" s="695"/>
      <c r="AZ549" s="41"/>
      <c r="BA549" s="695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  <c r="BP549" s="41"/>
      <c r="BQ549" s="41"/>
      <c r="BR549" s="41"/>
      <c r="BS549" s="41"/>
      <c r="BT549" s="41"/>
      <c r="BU549" s="41"/>
      <c r="BV549" s="41"/>
      <c r="BW549" s="41"/>
      <c r="BX549" s="41"/>
      <c r="BY549" s="41"/>
      <c r="BZ549" s="41"/>
      <c r="CE549" s="695"/>
    </row>
    <row r="550" spans="1:12295" s="70" customFormat="1" ht="109.5" customHeight="1" x14ac:dyDescent="0.3">
      <c r="A550" s="203"/>
      <c r="B550" s="126" t="s">
        <v>34</v>
      </c>
      <c r="C550" s="99" t="s">
        <v>238</v>
      </c>
      <c r="D550" s="168">
        <f>E550+G550+H550</f>
        <v>915111.76329000003</v>
      </c>
      <c r="E550" s="168"/>
      <c r="F550" s="168"/>
      <c r="G550" s="168">
        <f>G551+G556</f>
        <v>915111.76329000003</v>
      </c>
      <c r="H550" s="168"/>
      <c r="I550" s="168"/>
      <c r="J550" s="168">
        <f>J551+J556</f>
        <v>0</v>
      </c>
      <c r="K550" s="168">
        <f>M550+Q550+S550</f>
        <v>915111.76329000003</v>
      </c>
      <c r="L550" s="695">
        <f t="shared" si="1178"/>
        <v>1</v>
      </c>
      <c r="M550" s="168">
        <f>M551+M556</f>
        <v>0</v>
      </c>
      <c r="N550" s="683"/>
      <c r="O550" s="628"/>
      <c r="P550" s="683"/>
      <c r="Q550" s="628">
        <f>Q551+Q556</f>
        <v>915111.76329000003</v>
      </c>
      <c r="R550" s="743">
        <f>Q550/G550</f>
        <v>1</v>
      </c>
      <c r="S550" s="628"/>
      <c r="T550" s="683"/>
      <c r="U550" s="628"/>
      <c r="V550" s="628">
        <f t="shared" ref="V550:V551" si="1206">W550</f>
        <v>0</v>
      </c>
      <c r="W550" s="628">
        <f>W551+W556</f>
        <v>0</v>
      </c>
      <c r="X550" s="628"/>
      <c r="Y550" s="628"/>
      <c r="Z550" s="628">
        <f t="shared" ref="Z550:Z551" si="1207">AA550</f>
        <v>0</v>
      </c>
      <c r="AA550" s="628">
        <f>AA551+AA556</f>
        <v>0</v>
      </c>
      <c r="AB550" s="628"/>
      <c r="AC550" s="628"/>
      <c r="AD550" s="683"/>
      <c r="AE550" s="168">
        <f>AG550+AK550+AM550</f>
        <v>1582180.9551499998</v>
      </c>
      <c r="AF550" s="695">
        <f t="shared" si="1180"/>
        <v>1.7289483302692557</v>
      </c>
      <c r="AG550" s="168"/>
      <c r="AH550" s="695"/>
      <c r="AI550" s="628"/>
      <c r="AJ550" s="683"/>
      <c r="AK550" s="628">
        <f>AK551+AK556</f>
        <v>1582180.9551499998</v>
      </c>
      <c r="AL550" s="695">
        <f t="shared" si="1205"/>
        <v>1.7289483302692557</v>
      </c>
      <c r="AM550" s="628"/>
      <c r="AN550" s="683"/>
      <c r="AO550" s="628"/>
      <c r="AP550" s="628">
        <f>AP551</f>
        <v>7590.3120000000345</v>
      </c>
      <c r="AQ550" s="683"/>
      <c r="AR550" s="168">
        <f>AT550+AX550+AZ550</f>
        <v>915111.76329000003</v>
      </c>
      <c r="AS550" s="695">
        <f t="shared" si="1181"/>
        <v>1</v>
      </c>
      <c r="AT550" s="168">
        <f>AT551+AT556</f>
        <v>0</v>
      </c>
      <c r="AU550" s="695"/>
      <c r="AV550" s="628"/>
      <c r="AW550" s="695"/>
      <c r="AX550" s="168">
        <f>AX551+AX556</f>
        <v>915111.76329000003</v>
      </c>
      <c r="AY550" s="695">
        <f t="shared" si="1194"/>
        <v>1</v>
      </c>
      <c r="AZ550" s="628"/>
      <c r="BA550" s="695"/>
      <c r="BB550" s="628"/>
      <c r="BC550" s="628"/>
      <c r="BD550" s="628"/>
      <c r="BE550" s="628"/>
      <c r="BF550" s="628"/>
      <c r="BG550" s="628"/>
      <c r="BH550" s="628"/>
      <c r="BI550" s="628"/>
      <c r="BJ550" s="628"/>
      <c r="BK550" s="628"/>
      <c r="BL550" s="628"/>
      <c r="BM550" s="628"/>
      <c r="BN550" s="628"/>
      <c r="BO550" s="628"/>
      <c r="BP550" s="628"/>
      <c r="BQ550" s="628"/>
      <c r="BR550" s="628"/>
      <c r="BS550" s="628"/>
      <c r="BT550" s="628"/>
      <c r="BU550" s="628"/>
      <c r="BV550" s="508"/>
      <c r="BW550" s="512"/>
      <c r="BX550" s="508"/>
      <c r="BY550" s="508"/>
      <c r="BZ550" s="226"/>
      <c r="CA550" s="508"/>
      <c r="CB550" s="508"/>
      <c r="CC550" s="508"/>
      <c r="CD550" s="508"/>
      <c r="CE550" s="695"/>
      <c r="CF550" s="508"/>
      <c r="CG550" s="508"/>
      <c r="CH550" s="508"/>
      <c r="CI550" s="508"/>
      <c r="CJ550" s="508"/>
      <c r="CK550" s="508"/>
      <c r="CL550" s="508"/>
      <c r="CM550" s="508"/>
      <c r="CN550" s="508"/>
      <c r="CO550" s="89"/>
      <c r="CP550" s="89"/>
      <c r="CQ550" s="89"/>
      <c r="CR550" s="89"/>
      <c r="CS550" s="89"/>
      <c r="CT550" s="508"/>
      <c r="CU550" s="508"/>
      <c r="CV550" s="89"/>
      <c r="CW550" s="89"/>
      <c r="CX550" s="508"/>
      <c r="CY550" s="508"/>
      <c r="CZ550" s="89"/>
      <c r="DA550" s="89"/>
      <c r="DB550" s="508"/>
      <c r="DC550" s="508"/>
      <c r="DD550" s="508"/>
      <c r="DE550" s="508"/>
      <c r="DF550" s="508"/>
      <c r="DG550" s="508"/>
      <c r="DH550" s="508"/>
      <c r="DI550" s="89"/>
      <c r="DJ550" s="89"/>
      <c r="DK550" s="508"/>
      <c r="DL550" s="508"/>
      <c r="DM550" s="89"/>
      <c r="DN550" s="89"/>
      <c r="DO550" s="508"/>
      <c r="DP550" s="508"/>
      <c r="DQ550" s="508"/>
      <c r="DR550" s="508"/>
      <c r="DS550" s="508"/>
      <c r="DT550" s="203"/>
      <c r="DU550" s="107"/>
      <c r="DV550" s="508"/>
      <c r="DW550" s="508"/>
      <c r="DX550" s="508"/>
      <c r="DY550" s="508"/>
      <c r="DZ550" s="508"/>
      <c r="EA550" s="508"/>
      <c r="EB550" s="508"/>
      <c r="EC550" s="168"/>
      <c r="ED550" s="168"/>
      <c r="EE550" s="168"/>
      <c r="EF550" s="168"/>
      <c r="EG550" s="168"/>
      <c r="EH550" s="168"/>
      <c r="EI550" s="168"/>
      <c r="EJ550" s="168"/>
      <c r="EK550" s="168"/>
      <c r="EL550" s="168"/>
      <c r="EM550" s="168"/>
      <c r="EN550" s="168"/>
      <c r="EO550" s="168"/>
      <c r="EP550" s="168"/>
      <c r="EQ550" s="168"/>
      <c r="ER550" s="168"/>
      <c r="ES550" s="168"/>
      <c r="ET550" s="168"/>
      <c r="EU550" s="168"/>
      <c r="EV550" s="168"/>
      <c r="EW550" s="168"/>
      <c r="EX550" s="168"/>
      <c r="EY550" s="168"/>
      <c r="EZ550" s="168"/>
      <c r="FA550" s="168"/>
      <c r="FB550" s="168"/>
      <c r="FC550" s="168"/>
      <c r="FD550" s="168"/>
      <c r="FE550" s="168"/>
      <c r="FF550" s="168"/>
      <c r="FG550" s="168"/>
      <c r="FH550" s="168"/>
      <c r="FI550" s="168"/>
      <c r="FJ550" s="168"/>
      <c r="FK550" s="168"/>
      <c r="FL550" s="168"/>
      <c r="FM550" s="168"/>
      <c r="FN550" s="168"/>
      <c r="FO550" s="168"/>
      <c r="FP550" s="168"/>
      <c r="FQ550" s="168"/>
      <c r="FR550" s="168"/>
      <c r="FS550" s="168"/>
      <c r="FT550" s="168"/>
      <c r="FU550" s="508"/>
      <c r="FV550" s="508"/>
      <c r="FW550" s="508"/>
      <c r="FX550" s="508"/>
      <c r="FY550" s="508"/>
      <c r="FZ550" s="508"/>
      <c r="GA550" s="508"/>
      <c r="GB550" s="508"/>
      <c r="GC550" s="508"/>
      <c r="GD550" s="508"/>
      <c r="GE550" s="508"/>
      <c r="GF550" s="508"/>
      <c r="GG550" s="508"/>
      <c r="GH550" s="508"/>
      <c r="GI550" s="508"/>
      <c r="GJ550" s="508"/>
      <c r="GK550" s="508"/>
      <c r="GL550" s="508"/>
      <c r="GM550" s="508"/>
      <c r="GN550" s="508"/>
      <c r="GO550" s="508"/>
      <c r="GP550" s="508"/>
      <c r="GQ550" s="508"/>
      <c r="GR550" s="508"/>
      <c r="GS550" s="89"/>
      <c r="GT550" s="89"/>
      <c r="GU550" s="89"/>
      <c r="GV550" s="89"/>
      <c r="GW550" s="89"/>
      <c r="GX550" s="508"/>
      <c r="GY550" s="508"/>
      <c r="GZ550" s="89"/>
      <c r="HA550" s="89"/>
      <c r="HB550" s="508"/>
      <c r="HC550" s="508"/>
      <c r="HD550" s="89"/>
      <c r="HE550" s="89"/>
      <c r="HF550" s="508"/>
      <c r="HG550" s="508"/>
      <c r="HH550" s="508"/>
      <c r="HI550" s="508"/>
      <c r="HJ550" s="508"/>
      <c r="HK550" s="508"/>
      <c r="HL550" s="508"/>
      <c r="HM550" s="89"/>
      <c r="HN550" s="89"/>
      <c r="HO550" s="508"/>
      <c r="HP550" s="508"/>
      <c r="HQ550" s="89"/>
      <c r="HR550" s="89"/>
      <c r="HS550" s="508"/>
      <c r="HT550" s="508"/>
      <c r="HU550" s="508"/>
      <c r="HV550" s="508"/>
      <c r="HW550" s="508"/>
      <c r="HX550" s="203"/>
      <c r="HY550" s="107"/>
      <c r="HZ550" s="508"/>
      <c r="IA550" s="508"/>
      <c r="IB550" s="508"/>
      <c r="IC550" s="508"/>
      <c r="ID550" s="508"/>
      <c r="IE550" s="508"/>
      <c r="IF550" s="508"/>
      <c r="IG550" s="168"/>
      <c r="IH550" s="168"/>
      <c r="II550" s="168"/>
      <c r="IJ550" s="168"/>
      <c r="IK550" s="168"/>
      <c r="IL550" s="168"/>
      <c r="IM550" s="168"/>
      <c r="IN550" s="168"/>
      <c r="IO550" s="168"/>
      <c r="IP550" s="168"/>
      <c r="IQ550" s="168"/>
      <c r="IR550" s="168"/>
      <c r="IS550" s="168"/>
      <c r="IT550" s="168"/>
      <c r="IU550" s="168"/>
      <c r="IV550" s="168"/>
      <c r="IW550" s="168"/>
      <c r="IX550" s="168"/>
      <c r="IY550" s="168"/>
      <c r="IZ550" s="168"/>
      <c r="JA550" s="168"/>
      <c r="JB550" s="168"/>
      <c r="JC550" s="168"/>
      <c r="JD550" s="168"/>
      <c r="JE550" s="168"/>
      <c r="JF550" s="168"/>
      <c r="JG550" s="168"/>
      <c r="JH550" s="168"/>
      <c r="JI550" s="168"/>
      <c r="JJ550" s="168"/>
      <c r="JK550" s="168"/>
      <c r="JL550" s="168"/>
      <c r="JM550" s="168"/>
      <c r="JN550" s="168"/>
      <c r="JO550" s="168"/>
      <c r="JP550" s="168"/>
      <c r="JQ550" s="168"/>
      <c r="JR550" s="168"/>
      <c r="JS550" s="168"/>
      <c r="JT550" s="168"/>
      <c r="JU550" s="168"/>
      <c r="JV550" s="168"/>
      <c r="JW550" s="168"/>
      <c r="JX550" s="168"/>
      <c r="JY550" s="508"/>
      <c r="JZ550" s="508"/>
      <c r="KA550" s="508"/>
      <c r="KB550" s="508"/>
      <c r="KC550" s="508"/>
      <c r="KD550" s="508"/>
      <c r="KE550" s="508"/>
      <c r="KF550" s="508"/>
      <c r="KG550" s="508"/>
      <c r="KH550" s="508"/>
      <c r="KI550" s="508"/>
      <c r="KJ550" s="508"/>
      <c r="KK550" s="508"/>
      <c r="KL550" s="508"/>
      <c r="KM550" s="508"/>
      <c r="KN550" s="508"/>
      <c r="KO550" s="508"/>
      <c r="KP550" s="508"/>
      <c r="KQ550" s="508"/>
      <c r="KR550" s="508"/>
      <c r="KS550" s="508"/>
      <c r="KT550" s="508"/>
      <c r="KU550" s="508"/>
      <c r="KV550" s="508"/>
      <c r="KW550" s="89"/>
      <c r="KX550" s="89"/>
      <c r="KY550" s="89"/>
      <c r="KZ550" s="89"/>
      <c r="LA550" s="89"/>
      <c r="LB550" s="508"/>
      <c r="LC550" s="508"/>
      <c r="LD550" s="89"/>
      <c r="LE550" s="89"/>
      <c r="LF550" s="508"/>
      <c r="LG550" s="508"/>
      <c r="LH550" s="89"/>
      <c r="LI550" s="89"/>
      <c r="LJ550" s="508"/>
      <c r="LK550" s="508"/>
      <c r="LL550" s="508"/>
      <c r="LM550" s="508"/>
      <c r="LN550" s="508"/>
      <c r="LO550" s="508"/>
      <c r="LP550" s="508"/>
      <c r="LQ550" s="89"/>
      <c r="LR550" s="89"/>
      <c r="LS550" s="508"/>
      <c r="LT550" s="508"/>
      <c r="LU550" s="89"/>
      <c r="LV550" s="89"/>
      <c r="LW550" s="508"/>
      <c r="LX550" s="508"/>
      <c r="LY550" s="508"/>
      <c r="LZ550" s="508"/>
      <c r="MA550" s="508"/>
      <c r="MB550" s="203"/>
      <c r="MC550" s="107"/>
      <c r="MD550" s="508"/>
      <c r="ME550" s="508"/>
      <c r="MF550" s="508"/>
      <c r="MG550" s="508"/>
      <c r="MH550" s="508"/>
      <c r="MI550" s="508"/>
      <c r="MJ550" s="508"/>
      <c r="MK550" s="168"/>
      <c r="ML550" s="168"/>
      <c r="MM550" s="168"/>
      <c r="MN550" s="168"/>
      <c r="MO550" s="168"/>
      <c r="MP550" s="168"/>
      <c r="MQ550" s="168"/>
      <c r="MR550" s="168"/>
      <c r="MS550" s="168"/>
      <c r="MT550" s="168"/>
      <c r="MU550" s="168"/>
      <c r="MV550" s="168"/>
      <c r="MW550" s="168"/>
      <c r="MX550" s="168"/>
      <c r="MY550" s="168"/>
      <c r="MZ550" s="168"/>
      <c r="NA550" s="168"/>
      <c r="NB550" s="168"/>
      <c r="NC550" s="168"/>
      <c r="ND550" s="168"/>
      <c r="NE550" s="168"/>
      <c r="NF550" s="168"/>
      <c r="NG550" s="168"/>
      <c r="NH550" s="168"/>
      <c r="NI550" s="168"/>
      <c r="NJ550" s="168"/>
      <c r="NK550" s="168"/>
      <c r="NL550" s="168"/>
      <c r="NM550" s="168"/>
      <c r="NN550" s="168"/>
      <c r="NO550" s="168"/>
      <c r="NP550" s="168"/>
      <c r="NQ550" s="168"/>
      <c r="NR550" s="168"/>
      <c r="NS550" s="168"/>
      <c r="NT550" s="168"/>
      <c r="NU550" s="168"/>
      <c r="NV550" s="168"/>
      <c r="NW550" s="168"/>
      <c r="NX550" s="168"/>
      <c r="NY550" s="168"/>
      <c r="NZ550" s="168"/>
      <c r="OA550" s="168"/>
      <c r="OB550" s="168"/>
      <c r="OC550" s="508"/>
      <c r="OD550" s="508"/>
      <c r="OE550" s="508"/>
      <c r="OF550" s="508"/>
      <c r="OG550" s="508"/>
      <c r="OH550" s="508"/>
      <c r="OI550" s="508"/>
      <c r="OJ550" s="508"/>
      <c r="OK550" s="508"/>
      <c r="OL550" s="508"/>
      <c r="OM550" s="508"/>
      <c r="ON550" s="508"/>
      <c r="OO550" s="508"/>
      <c r="OP550" s="508"/>
      <c r="OQ550" s="508"/>
      <c r="OR550" s="508"/>
      <c r="OS550" s="508"/>
      <c r="OT550" s="508"/>
      <c r="OU550" s="508"/>
      <c r="OV550" s="508"/>
      <c r="OW550" s="508"/>
      <c r="OX550" s="508"/>
      <c r="OY550" s="508"/>
      <c r="OZ550" s="508"/>
      <c r="PA550" s="89"/>
      <c r="PB550" s="89"/>
      <c r="PC550" s="89"/>
      <c r="PD550" s="89"/>
      <c r="PE550" s="89"/>
      <c r="PF550" s="508"/>
      <c r="PG550" s="508"/>
      <c r="PH550" s="89"/>
      <c r="PI550" s="89"/>
      <c r="PJ550" s="508"/>
      <c r="PK550" s="508"/>
      <c r="PL550" s="89"/>
      <c r="PM550" s="89"/>
      <c r="PN550" s="508"/>
      <c r="PO550" s="508"/>
      <c r="PP550" s="508"/>
      <c r="PQ550" s="508"/>
      <c r="PR550" s="508"/>
      <c r="PS550" s="508"/>
      <c r="PT550" s="508"/>
      <c r="PU550" s="89"/>
      <c r="PV550" s="89"/>
      <c r="PW550" s="508"/>
      <c r="PX550" s="508"/>
      <c r="PY550" s="89"/>
      <c r="PZ550" s="89"/>
      <c r="QA550" s="508"/>
      <c r="QB550" s="508"/>
      <c r="QC550" s="508"/>
      <c r="QD550" s="508"/>
      <c r="QE550" s="508"/>
      <c r="QF550" s="203"/>
      <c r="QG550" s="107"/>
      <c r="QH550" s="508"/>
      <c r="QI550" s="508"/>
      <c r="QJ550" s="508"/>
      <c r="QK550" s="508"/>
      <c r="QL550" s="508"/>
      <c r="QM550" s="508"/>
      <c r="QN550" s="508"/>
      <c r="QO550" s="168"/>
      <c r="QP550" s="168"/>
      <c r="QQ550" s="168"/>
      <c r="QR550" s="168"/>
      <c r="QS550" s="168"/>
      <c r="QT550" s="168"/>
      <c r="QU550" s="168"/>
      <c r="QV550" s="168"/>
      <c r="QW550" s="168"/>
      <c r="QX550" s="168"/>
      <c r="QY550" s="168"/>
      <c r="QZ550" s="168"/>
      <c r="RA550" s="168"/>
      <c r="RB550" s="168"/>
      <c r="RC550" s="168"/>
      <c r="RD550" s="168"/>
      <c r="RE550" s="168"/>
      <c r="RF550" s="168"/>
      <c r="RG550" s="168"/>
      <c r="RH550" s="168"/>
      <c r="RI550" s="168"/>
      <c r="RJ550" s="168"/>
      <c r="RK550" s="168"/>
      <c r="RL550" s="168"/>
      <c r="RM550" s="168"/>
      <c r="RN550" s="168"/>
      <c r="RO550" s="168"/>
      <c r="RP550" s="168"/>
      <c r="RQ550" s="168"/>
      <c r="RR550" s="168"/>
      <c r="RS550" s="168"/>
      <c r="RT550" s="168"/>
      <c r="RU550" s="168"/>
      <c r="RV550" s="168"/>
      <c r="RW550" s="168"/>
      <c r="RX550" s="168"/>
      <c r="RY550" s="168"/>
      <c r="RZ550" s="168"/>
      <c r="SA550" s="168"/>
      <c r="SB550" s="168"/>
      <c r="SC550" s="168"/>
      <c r="SD550" s="168"/>
      <c r="SE550" s="168"/>
      <c r="SF550" s="168"/>
      <c r="SG550" s="508"/>
      <c r="SH550" s="508"/>
      <c r="SI550" s="508"/>
      <c r="SJ550" s="508"/>
      <c r="SK550" s="508"/>
      <c r="SL550" s="508"/>
      <c r="SM550" s="508"/>
      <c r="SN550" s="508"/>
      <c r="SO550" s="508"/>
      <c r="SP550" s="508"/>
      <c r="SQ550" s="508"/>
      <c r="SR550" s="508"/>
      <c r="SS550" s="508"/>
      <c r="ST550" s="508"/>
      <c r="SU550" s="508"/>
      <c r="SV550" s="508"/>
      <c r="SW550" s="508"/>
      <c r="SX550" s="508"/>
      <c r="SY550" s="508"/>
      <c r="SZ550" s="508"/>
      <c r="TA550" s="508"/>
      <c r="TB550" s="508"/>
      <c r="TC550" s="508"/>
      <c r="TD550" s="508"/>
      <c r="TE550" s="89"/>
      <c r="TF550" s="89"/>
      <c r="TG550" s="89"/>
      <c r="TH550" s="89"/>
      <c r="TI550" s="89"/>
      <c r="TJ550" s="508"/>
      <c r="TK550" s="508"/>
      <c r="TL550" s="89"/>
      <c r="TM550" s="89"/>
      <c r="TN550" s="508"/>
      <c r="TO550" s="508"/>
      <c r="TP550" s="89"/>
      <c r="TQ550" s="89"/>
      <c r="TR550" s="508"/>
      <c r="TS550" s="508"/>
      <c r="TT550" s="508"/>
      <c r="TU550" s="508"/>
      <c r="TV550" s="508"/>
      <c r="TW550" s="508"/>
      <c r="TX550" s="508"/>
      <c r="TY550" s="89"/>
      <c r="TZ550" s="89"/>
      <c r="UA550" s="508"/>
      <c r="UB550" s="508"/>
      <c r="UC550" s="89"/>
      <c r="UD550" s="89"/>
      <c r="UE550" s="508"/>
      <c r="UF550" s="508"/>
      <c r="UG550" s="508"/>
      <c r="UH550" s="508"/>
      <c r="UI550" s="508"/>
      <c r="UJ550" s="203"/>
      <c r="UK550" s="107"/>
      <c r="UL550" s="508"/>
      <c r="UM550" s="508"/>
      <c r="UN550" s="508"/>
      <c r="UO550" s="508"/>
      <c r="UP550" s="508"/>
      <c r="UQ550" s="508"/>
      <c r="UR550" s="508"/>
      <c r="US550" s="168"/>
      <c r="UT550" s="168"/>
      <c r="UU550" s="168"/>
      <c r="UV550" s="168"/>
      <c r="UW550" s="168"/>
      <c r="UX550" s="168"/>
      <c r="UY550" s="168"/>
      <c r="UZ550" s="168"/>
      <c r="VA550" s="168"/>
      <c r="VB550" s="168"/>
      <c r="VC550" s="168"/>
      <c r="VD550" s="168"/>
      <c r="VE550" s="168"/>
      <c r="VF550" s="168"/>
      <c r="VG550" s="168"/>
      <c r="VH550" s="168"/>
      <c r="VI550" s="168"/>
      <c r="VJ550" s="168"/>
      <c r="VK550" s="168"/>
      <c r="VL550" s="168"/>
      <c r="VM550" s="168"/>
      <c r="VN550" s="168"/>
      <c r="VO550" s="168"/>
      <c r="VP550" s="168"/>
      <c r="VQ550" s="168"/>
      <c r="VR550" s="168"/>
      <c r="VS550" s="168"/>
      <c r="VT550" s="168"/>
      <c r="VU550" s="168"/>
      <c r="VV550" s="168"/>
      <c r="VW550" s="168"/>
      <c r="VX550" s="168"/>
      <c r="VY550" s="168"/>
      <c r="VZ550" s="168"/>
      <c r="WA550" s="168"/>
      <c r="WB550" s="168"/>
      <c r="WC550" s="168"/>
      <c r="WD550" s="168"/>
      <c r="WE550" s="168"/>
      <c r="WF550" s="168"/>
      <c r="WG550" s="168"/>
      <c r="WH550" s="168"/>
      <c r="WI550" s="168"/>
      <c r="WJ550" s="168"/>
      <c r="WK550" s="508"/>
      <c r="WL550" s="508"/>
      <c r="WM550" s="508"/>
      <c r="WN550" s="508"/>
      <c r="WO550" s="508"/>
      <c r="WP550" s="508"/>
      <c r="WQ550" s="508"/>
      <c r="WR550" s="508"/>
      <c r="WS550" s="508"/>
      <c r="WT550" s="508"/>
      <c r="WU550" s="508"/>
      <c r="WV550" s="508"/>
      <c r="WW550" s="508"/>
      <c r="WX550" s="508"/>
      <c r="WY550" s="508"/>
      <c r="WZ550" s="508"/>
      <c r="XA550" s="508"/>
      <c r="XB550" s="508"/>
      <c r="XC550" s="508"/>
      <c r="XD550" s="508"/>
      <c r="XE550" s="508"/>
      <c r="XF550" s="508"/>
      <c r="XG550" s="508"/>
      <c r="XH550" s="508"/>
      <c r="XI550" s="89"/>
      <c r="XJ550" s="89"/>
      <c r="XK550" s="89"/>
      <c r="XL550" s="89"/>
      <c r="XM550" s="89"/>
      <c r="XN550" s="508"/>
      <c r="XO550" s="508"/>
      <c r="XP550" s="89"/>
      <c r="XQ550" s="89"/>
      <c r="XR550" s="508"/>
      <c r="XS550" s="508"/>
      <c r="XT550" s="89"/>
      <c r="XU550" s="89"/>
      <c r="XV550" s="508"/>
      <c r="XW550" s="508"/>
      <c r="XX550" s="508"/>
      <c r="XY550" s="508"/>
      <c r="XZ550" s="508"/>
      <c r="YA550" s="508"/>
      <c r="YB550" s="508"/>
      <c r="YC550" s="89"/>
      <c r="YD550" s="89"/>
      <c r="YE550" s="508"/>
      <c r="YF550" s="508"/>
      <c r="YG550" s="89"/>
      <c r="YH550" s="89"/>
      <c r="YI550" s="508"/>
      <c r="YJ550" s="508"/>
      <c r="YK550" s="508"/>
      <c r="YL550" s="508"/>
      <c r="YM550" s="508"/>
      <c r="YN550" s="203"/>
      <c r="YO550" s="107"/>
      <c r="YP550" s="508"/>
      <c r="YQ550" s="508"/>
      <c r="YR550" s="508"/>
      <c r="YS550" s="508"/>
      <c r="YT550" s="508"/>
      <c r="YU550" s="508"/>
      <c r="YV550" s="508"/>
      <c r="YW550" s="168"/>
      <c r="YX550" s="168"/>
      <c r="YY550" s="168"/>
      <c r="YZ550" s="168"/>
      <c r="ZA550" s="168"/>
      <c r="ZB550" s="168"/>
      <c r="ZC550" s="168"/>
      <c r="ZD550" s="168"/>
      <c r="ZE550" s="168"/>
      <c r="ZF550" s="168"/>
      <c r="ZG550" s="168"/>
      <c r="ZH550" s="168"/>
      <c r="ZI550" s="168"/>
      <c r="ZJ550" s="168"/>
      <c r="ZK550" s="168"/>
      <c r="ZL550" s="168"/>
      <c r="ZM550" s="168"/>
      <c r="ZN550" s="168"/>
      <c r="ZO550" s="168"/>
      <c r="ZP550" s="168"/>
      <c r="ZQ550" s="168"/>
      <c r="ZR550" s="168"/>
      <c r="ZS550" s="168"/>
      <c r="ZT550" s="168"/>
      <c r="ZU550" s="168"/>
      <c r="ZV550" s="168"/>
      <c r="ZW550" s="168"/>
      <c r="ZX550" s="168"/>
      <c r="ZY550" s="168"/>
      <c r="ZZ550" s="168"/>
      <c r="AAA550" s="168"/>
      <c r="AAB550" s="168"/>
      <c r="AAC550" s="168"/>
      <c r="AAD550" s="168"/>
      <c r="AAE550" s="168"/>
      <c r="AAF550" s="168"/>
      <c r="AAG550" s="168"/>
      <c r="AAH550" s="168"/>
      <c r="AAI550" s="168"/>
      <c r="AAJ550" s="168"/>
      <c r="AAK550" s="168"/>
      <c r="AAL550" s="168"/>
      <c r="AAM550" s="168"/>
      <c r="AAN550" s="168"/>
      <c r="AAO550" s="508"/>
      <c r="AAP550" s="508"/>
      <c r="AAQ550" s="508"/>
      <c r="AAR550" s="508"/>
      <c r="AAS550" s="508"/>
      <c r="AAT550" s="508"/>
      <c r="AAU550" s="508"/>
      <c r="AAV550" s="508"/>
      <c r="AAW550" s="508"/>
      <c r="AAX550" s="508"/>
      <c r="AAY550" s="508"/>
      <c r="AAZ550" s="508"/>
      <c r="ABA550" s="508"/>
      <c r="ABB550" s="508"/>
      <c r="ABC550" s="508"/>
      <c r="ABD550" s="508"/>
      <c r="ABE550" s="508"/>
      <c r="ABF550" s="508"/>
      <c r="ABG550" s="508"/>
      <c r="ABH550" s="508"/>
      <c r="ABI550" s="508"/>
      <c r="ABJ550" s="508"/>
      <c r="ABK550" s="508"/>
      <c r="ABL550" s="508"/>
      <c r="ABM550" s="89"/>
      <c r="ABN550" s="89"/>
      <c r="ABO550" s="89"/>
      <c r="ABP550" s="89"/>
      <c r="ABQ550" s="89"/>
      <c r="ABR550" s="508"/>
      <c r="ABS550" s="508"/>
      <c r="ABT550" s="89"/>
      <c r="ABU550" s="89"/>
      <c r="ABV550" s="508"/>
      <c r="ABW550" s="508"/>
      <c r="ABX550" s="89"/>
      <c r="ABY550" s="89"/>
      <c r="ABZ550" s="508"/>
      <c r="ACA550" s="508"/>
      <c r="ACB550" s="508"/>
      <c r="ACC550" s="508"/>
      <c r="ACD550" s="508"/>
      <c r="ACE550" s="508"/>
      <c r="ACF550" s="508"/>
      <c r="ACG550" s="89"/>
      <c r="ACH550" s="89"/>
      <c r="ACI550" s="508"/>
      <c r="ACJ550" s="508"/>
      <c r="ACK550" s="89"/>
      <c r="ACL550" s="89"/>
      <c r="ACM550" s="508"/>
      <c r="ACN550" s="508"/>
      <c r="ACO550" s="508"/>
      <c r="ACP550" s="508"/>
      <c r="ACQ550" s="508"/>
      <c r="ACR550" s="203"/>
      <c r="ACS550" s="107"/>
      <c r="ACT550" s="508"/>
      <c r="ACU550" s="508"/>
      <c r="ACV550" s="508"/>
      <c r="ACW550" s="508"/>
      <c r="ACX550" s="508"/>
      <c r="ACY550" s="508"/>
      <c r="ACZ550" s="508"/>
      <c r="ADA550" s="168"/>
      <c r="ADB550" s="168"/>
      <c r="ADC550" s="168"/>
      <c r="ADD550" s="168"/>
      <c r="ADE550" s="168"/>
      <c r="ADF550" s="168"/>
      <c r="ADG550" s="168"/>
      <c r="ADH550" s="168"/>
      <c r="ADI550" s="168"/>
      <c r="ADJ550" s="168"/>
      <c r="ADK550" s="168"/>
      <c r="ADL550" s="168"/>
      <c r="ADM550" s="168"/>
      <c r="ADN550" s="168"/>
      <c r="ADO550" s="168"/>
      <c r="ADP550" s="168"/>
      <c r="ADQ550" s="168"/>
      <c r="ADR550" s="168"/>
      <c r="ADS550" s="168"/>
      <c r="ADT550" s="168"/>
      <c r="ADU550" s="168"/>
      <c r="ADV550" s="168"/>
      <c r="ADW550" s="168"/>
      <c r="ADX550" s="168"/>
      <c r="ADY550" s="168"/>
      <c r="ADZ550" s="168"/>
      <c r="AEA550" s="168"/>
      <c r="AEB550" s="168"/>
      <c r="AEC550" s="168"/>
      <c r="AED550" s="168"/>
      <c r="AEE550" s="168"/>
      <c r="AEF550" s="168"/>
      <c r="AEG550" s="168"/>
      <c r="AEH550" s="168"/>
      <c r="AEI550" s="168"/>
      <c r="AEJ550" s="168"/>
      <c r="AEK550" s="168"/>
      <c r="AEL550" s="168"/>
      <c r="AEM550" s="168"/>
      <c r="AEN550" s="168"/>
      <c r="AEO550" s="168"/>
      <c r="AEP550" s="168"/>
      <c r="AEQ550" s="168"/>
      <c r="AER550" s="168"/>
      <c r="AES550" s="508"/>
      <c r="AET550" s="508"/>
      <c r="AEU550" s="508"/>
      <c r="AEV550" s="508"/>
      <c r="AEW550" s="508"/>
      <c r="AEX550" s="508"/>
      <c r="AEY550" s="508"/>
      <c r="AEZ550" s="508"/>
      <c r="AFA550" s="508"/>
      <c r="AFB550" s="508"/>
      <c r="AFC550" s="508"/>
      <c r="AFD550" s="508"/>
      <c r="AFE550" s="508"/>
      <c r="AFF550" s="508"/>
      <c r="AFG550" s="508"/>
      <c r="AFH550" s="508"/>
      <c r="AFI550" s="508"/>
      <c r="AFJ550" s="508"/>
      <c r="AFK550" s="508"/>
      <c r="AFL550" s="508"/>
      <c r="AFM550" s="508"/>
      <c r="AFN550" s="508"/>
      <c r="AFO550" s="508"/>
      <c r="AFP550" s="508"/>
      <c r="AFQ550" s="89"/>
      <c r="AFR550" s="89"/>
      <c r="AFS550" s="89"/>
      <c r="AFT550" s="89"/>
      <c r="AFU550" s="89"/>
      <c r="AFV550" s="508"/>
      <c r="AFW550" s="508"/>
      <c r="AFX550" s="89"/>
      <c r="AFY550" s="89"/>
      <c r="AFZ550" s="508"/>
      <c r="AGA550" s="508"/>
      <c r="AGB550" s="89"/>
      <c r="AGC550" s="89"/>
      <c r="AGD550" s="508"/>
      <c r="AGE550" s="508"/>
      <c r="AGF550" s="508"/>
      <c r="AGG550" s="508"/>
      <c r="AGH550" s="508"/>
      <c r="AGI550" s="508"/>
      <c r="AGJ550" s="508"/>
      <c r="AGK550" s="89"/>
      <c r="AGL550" s="89"/>
      <c r="AGM550" s="508"/>
      <c r="AGN550" s="508"/>
      <c r="AGO550" s="89"/>
      <c r="AGP550" s="89"/>
      <c r="AGQ550" s="508"/>
      <c r="AGR550" s="508"/>
      <c r="AGS550" s="508"/>
      <c r="AGT550" s="508"/>
      <c r="AGU550" s="508"/>
      <c r="AGV550" s="203"/>
      <c r="AGW550" s="107"/>
      <c r="AGX550" s="508"/>
      <c r="AGY550" s="508"/>
      <c r="AGZ550" s="508"/>
      <c r="AHA550" s="508"/>
      <c r="AHB550" s="508"/>
      <c r="AHC550" s="508"/>
      <c r="AHD550" s="508"/>
      <c r="AHE550" s="168"/>
      <c r="AHF550" s="168"/>
      <c r="AHG550" s="168"/>
      <c r="AHH550" s="168"/>
      <c r="AHI550" s="168"/>
      <c r="AHJ550" s="168"/>
      <c r="AHK550" s="168"/>
      <c r="AHL550" s="168"/>
      <c r="AHM550" s="168"/>
      <c r="AHN550" s="168"/>
      <c r="AHO550" s="168"/>
      <c r="AHP550" s="168"/>
      <c r="AHQ550" s="168"/>
      <c r="AHR550" s="168"/>
      <c r="AHS550" s="168"/>
      <c r="AHT550" s="168"/>
      <c r="AHU550" s="168"/>
      <c r="AHV550" s="168"/>
      <c r="AHW550" s="168"/>
      <c r="AHX550" s="168"/>
      <c r="AHY550" s="168"/>
      <c r="AHZ550" s="168"/>
      <c r="AIA550" s="168"/>
      <c r="AIB550" s="168"/>
      <c r="AIC550" s="168"/>
      <c r="AID550" s="168"/>
      <c r="AIE550" s="168"/>
      <c r="AIF550" s="168"/>
      <c r="AIG550" s="168"/>
      <c r="AIH550" s="168"/>
      <c r="AII550" s="168"/>
      <c r="AIJ550" s="168"/>
      <c r="AIK550" s="168"/>
      <c r="AIL550" s="168"/>
      <c r="AIM550" s="168"/>
      <c r="AIN550" s="168"/>
      <c r="AIO550" s="168"/>
      <c r="AIP550" s="168"/>
      <c r="AIQ550" s="168"/>
      <c r="AIR550" s="168"/>
      <c r="AIS550" s="168"/>
      <c r="AIT550" s="168"/>
      <c r="AIU550" s="168"/>
      <c r="AIV550" s="168"/>
      <c r="AIW550" s="508"/>
      <c r="AIX550" s="508"/>
      <c r="AIY550" s="508"/>
      <c r="AIZ550" s="508"/>
      <c r="AJA550" s="508"/>
      <c r="AJB550" s="508"/>
      <c r="AJC550" s="508"/>
      <c r="AJD550" s="508"/>
      <c r="AJE550" s="508"/>
      <c r="AJF550" s="508"/>
      <c r="AJG550" s="508"/>
      <c r="AJH550" s="508"/>
      <c r="AJI550" s="508"/>
      <c r="AJJ550" s="508"/>
      <c r="AJK550" s="508"/>
      <c r="AJL550" s="508"/>
      <c r="AJM550" s="508"/>
      <c r="AJN550" s="508"/>
      <c r="AJO550" s="508"/>
      <c r="AJP550" s="508"/>
      <c r="AJQ550" s="508"/>
      <c r="AJR550" s="508"/>
      <c r="AJS550" s="508"/>
      <c r="AJT550" s="508"/>
      <c r="AJU550" s="89"/>
      <c r="AJV550" s="89"/>
      <c r="AJW550" s="89"/>
      <c r="AJX550" s="89"/>
      <c r="AJY550" s="89"/>
      <c r="AJZ550" s="508"/>
      <c r="AKA550" s="508"/>
      <c r="AKB550" s="89"/>
      <c r="AKC550" s="89"/>
      <c r="AKD550" s="508"/>
      <c r="AKE550" s="508"/>
      <c r="AKF550" s="89"/>
      <c r="AKG550" s="89"/>
      <c r="AKH550" s="508"/>
      <c r="AKI550" s="508"/>
      <c r="AKJ550" s="508"/>
      <c r="AKK550" s="508"/>
      <c r="AKL550" s="508"/>
      <c r="AKM550" s="508"/>
      <c r="AKN550" s="508"/>
      <c r="AKO550" s="89"/>
      <c r="AKP550" s="89"/>
      <c r="AKQ550" s="508"/>
      <c r="AKR550" s="508"/>
      <c r="AKS550" s="89"/>
      <c r="AKT550" s="89"/>
      <c r="AKU550" s="508"/>
      <c r="AKV550" s="508"/>
      <c r="AKW550" s="508"/>
      <c r="AKX550" s="508"/>
      <c r="AKY550" s="508"/>
      <c r="AKZ550" s="203"/>
      <c r="ALA550" s="107"/>
      <c r="ALB550" s="508"/>
      <c r="ALC550" s="508"/>
      <c r="ALD550" s="508"/>
      <c r="ALE550" s="508"/>
      <c r="ALF550" s="508"/>
      <c r="ALG550" s="508"/>
      <c r="ALH550" s="508"/>
      <c r="ALI550" s="168"/>
      <c r="ALJ550" s="168"/>
      <c r="ALK550" s="168"/>
      <c r="ALL550" s="168"/>
      <c r="ALM550" s="168"/>
      <c r="ALN550" s="168"/>
      <c r="ALO550" s="168"/>
      <c r="ALP550" s="168"/>
      <c r="ALQ550" s="168"/>
      <c r="ALR550" s="168"/>
      <c r="ALS550" s="168"/>
      <c r="ALT550" s="168"/>
      <c r="ALU550" s="168"/>
      <c r="ALV550" s="168"/>
      <c r="ALW550" s="168"/>
      <c r="ALX550" s="168"/>
      <c r="ALY550" s="168"/>
      <c r="ALZ550" s="168"/>
      <c r="AMA550" s="168"/>
      <c r="AMB550" s="168"/>
      <c r="AMC550" s="168"/>
      <c r="AMD550" s="168"/>
      <c r="AME550" s="168"/>
      <c r="AMF550" s="168"/>
      <c r="AMG550" s="168"/>
      <c r="AMH550" s="168"/>
      <c r="AMI550" s="168"/>
      <c r="AMJ550" s="168"/>
      <c r="AMK550" s="168"/>
      <c r="AML550" s="168"/>
      <c r="AMM550" s="168"/>
      <c r="AMN550" s="168"/>
      <c r="AMO550" s="168"/>
      <c r="AMP550" s="168"/>
      <c r="AMQ550" s="168"/>
      <c r="AMR550" s="168"/>
      <c r="AMS550" s="168"/>
      <c r="AMT550" s="168"/>
      <c r="AMU550" s="168"/>
      <c r="AMV550" s="168"/>
      <c r="AMW550" s="168"/>
      <c r="AMX550" s="168"/>
      <c r="AMY550" s="168"/>
      <c r="AMZ550" s="168"/>
      <c r="ANA550" s="508"/>
      <c r="ANB550" s="508"/>
      <c r="ANC550" s="508"/>
      <c r="AND550" s="508"/>
      <c r="ANE550" s="508"/>
      <c r="ANF550" s="508"/>
      <c r="ANG550" s="508"/>
      <c r="ANH550" s="508"/>
      <c r="ANI550" s="508"/>
      <c r="ANJ550" s="508"/>
      <c r="ANK550" s="508"/>
      <c r="ANL550" s="508"/>
      <c r="ANM550" s="508"/>
      <c r="ANN550" s="508"/>
      <c r="ANO550" s="508"/>
      <c r="ANP550" s="508"/>
      <c r="ANQ550" s="508"/>
      <c r="ANR550" s="508"/>
      <c r="ANS550" s="508"/>
      <c r="ANT550" s="508"/>
      <c r="ANU550" s="508"/>
      <c r="ANV550" s="508"/>
      <c r="ANW550" s="508"/>
      <c r="ANX550" s="508"/>
      <c r="ANY550" s="89"/>
      <c r="ANZ550" s="89"/>
      <c r="AOA550" s="89"/>
      <c r="AOB550" s="89"/>
      <c r="AOC550" s="89"/>
      <c r="AOD550" s="508"/>
      <c r="AOE550" s="508"/>
      <c r="AOF550" s="89"/>
      <c r="AOG550" s="89"/>
      <c r="AOH550" s="508"/>
      <c r="AOI550" s="508"/>
      <c r="AOJ550" s="89"/>
      <c r="AOK550" s="89"/>
      <c r="AOL550" s="508"/>
      <c r="AOM550" s="508"/>
      <c r="AON550" s="508"/>
      <c r="AOO550" s="508"/>
      <c r="AOP550" s="508"/>
      <c r="AOQ550" s="508"/>
      <c r="AOR550" s="508"/>
      <c r="AOS550" s="89"/>
      <c r="AOT550" s="89"/>
      <c r="AOU550" s="508"/>
      <c r="AOV550" s="508"/>
      <c r="AOW550" s="89"/>
      <c r="AOX550" s="89"/>
      <c r="AOY550" s="508"/>
      <c r="AOZ550" s="508"/>
      <c r="APA550" s="508"/>
      <c r="APB550" s="508"/>
      <c r="APC550" s="508"/>
      <c r="APD550" s="203"/>
      <c r="APE550" s="107"/>
      <c r="APF550" s="508"/>
      <c r="APG550" s="508"/>
      <c r="APH550" s="508"/>
      <c r="API550" s="508"/>
      <c r="APJ550" s="508"/>
      <c r="APK550" s="508"/>
      <c r="APL550" s="508"/>
      <c r="APM550" s="168"/>
      <c r="APN550" s="168"/>
      <c r="APO550" s="168"/>
      <c r="APP550" s="168"/>
      <c r="APQ550" s="168"/>
      <c r="APR550" s="168"/>
      <c r="APS550" s="168"/>
      <c r="APT550" s="168"/>
      <c r="APU550" s="168"/>
      <c r="APV550" s="168"/>
      <c r="APW550" s="168"/>
      <c r="APX550" s="168"/>
      <c r="APY550" s="168"/>
      <c r="APZ550" s="168"/>
      <c r="AQA550" s="168"/>
      <c r="AQB550" s="168"/>
      <c r="AQC550" s="168"/>
      <c r="AQD550" s="168"/>
      <c r="AQE550" s="168"/>
      <c r="AQF550" s="168"/>
      <c r="AQG550" s="168"/>
      <c r="AQH550" s="168"/>
      <c r="AQI550" s="168"/>
      <c r="AQJ550" s="168"/>
      <c r="AQK550" s="168"/>
      <c r="AQL550" s="168"/>
      <c r="AQM550" s="168"/>
      <c r="AQN550" s="168"/>
      <c r="AQO550" s="168"/>
      <c r="AQP550" s="168"/>
      <c r="AQQ550" s="168"/>
      <c r="AQR550" s="168"/>
      <c r="AQS550" s="168"/>
      <c r="AQT550" s="168"/>
      <c r="AQU550" s="168"/>
      <c r="AQV550" s="168"/>
      <c r="AQW550" s="168"/>
      <c r="AQX550" s="168"/>
      <c r="AQY550" s="168"/>
      <c r="AQZ550" s="168"/>
      <c r="ARA550" s="168"/>
      <c r="ARB550" s="168"/>
      <c r="ARC550" s="168"/>
      <c r="ARD550" s="168"/>
      <c r="ARE550" s="508"/>
      <c r="ARF550" s="508"/>
      <c r="ARG550" s="508"/>
      <c r="ARH550" s="508"/>
      <c r="ARI550" s="508"/>
      <c r="ARJ550" s="508"/>
      <c r="ARK550" s="508"/>
      <c r="ARL550" s="508"/>
      <c r="ARM550" s="508"/>
      <c r="ARN550" s="508"/>
      <c r="ARO550" s="508"/>
      <c r="ARP550" s="508"/>
      <c r="ARQ550" s="508"/>
      <c r="ARR550" s="508"/>
      <c r="ARS550" s="508"/>
      <c r="ART550" s="508"/>
      <c r="ARU550" s="508"/>
      <c r="ARV550" s="508"/>
      <c r="ARW550" s="508"/>
      <c r="ARX550" s="508"/>
      <c r="ARY550" s="508"/>
      <c r="ARZ550" s="508"/>
      <c r="ASA550" s="508"/>
      <c r="ASB550" s="508"/>
      <c r="ASC550" s="89"/>
      <c r="ASD550" s="89"/>
      <c r="ASE550" s="89"/>
      <c r="ASF550" s="89"/>
      <c r="ASG550" s="89"/>
      <c r="ASH550" s="508"/>
      <c r="ASI550" s="508"/>
      <c r="ASJ550" s="89"/>
      <c r="ASK550" s="89"/>
      <c r="ASL550" s="508"/>
      <c r="ASM550" s="508"/>
      <c r="ASN550" s="89"/>
      <c r="ASO550" s="89"/>
      <c r="ASP550" s="508"/>
      <c r="ASQ550" s="508"/>
      <c r="ASR550" s="508"/>
      <c r="ASS550" s="508"/>
      <c r="AST550" s="508"/>
      <c r="ASU550" s="508"/>
      <c r="ASV550" s="508"/>
      <c r="ASW550" s="89"/>
      <c r="ASX550" s="89"/>
      <c r="ASY550" s="508"/>
      <c r="ASZ550" s="508"/>
      <c r="ATA550" s="89"/>
      <c r="ATB550" s="89"/>
      <c r="ATC550" s="508"/>
      <c r="ATD550" s="508"/>
      <c r="ATE550" s="508"/>
      <c r="ATF550" s="508"/>
      <c r="ATG550" s="508"/>
      <c r="ATH550" s="203"/>
      <c r="ATI550" s="107"/>
      <c r="ATJ550" s="508"/>
      <c r="ATK550" s="508"/>
      <c r="ATL550" s="508"/>
      <c r="ATM550" s="508"/>
      <c r="ATN550" s="508"/>
      <c r="ATO550" s="508"/>
      <c r="ATP550" s="508"/>
      <c r="ATQ550" s="168"/>
      <c r="ATR550" s="168"/>
      <c r="ATS550" s="168"/>
      <c r="ATT550" s="168"/>
      <c r="ATU550" s="168"/>
      <c r="ATV550" s="168"/>
      <c r="ATW550" s="168"/>
      <c r="ATX550" s="168"/>
      <c r="ATY550" s="168"/>
      <c r="ATZ550" s="168"/>
      <c r="AUA550" s="168"/>
      <c r="AUB550" s="168"/>
      <c r="AUC550" s="168"/>
      <c r="AUD550" s="168"/>
      <c r="AUE550" s="168"/>
      <c r="AUF550" s="168"/>
      <c r="AUG550" s="168"/>
      <c r="AUH550" s="168"/>
      <c r="AUI550" s="168"/>
      <c r="AUJ550" s="168"/>
      <c r="AUK550" s="168"/>
      <c r="AUL550" s="168"/>
      <c r="AUM550" s="168"/>
      <c r="AUN550" s="168"/>
      <c r="AUO550" s="168"/>
      <c r="AUP550" s="168"/>
      <c r="AUQ550" s="168"/>
      <c r="AUR550" s="168"/>
      <c r="AUS550" s="168"/>
      <c r="AUT550" s="168"/>
      <c r="AUU550" s="168"/>
      <c r="AUV550" s="168"/>
      <c r="AUW550" s="168"/>
      <c r="AUX550" s="168"/>
      <c r="AUY550" s="168"/>
      <c r="AUZ550" s="168"/>
      <c r="AVA550" s="168"/>
      <c r="AVB550" s="168"/>
      <c r="AVC550" s="168"/>
      <c r="AVD550" s="168"/>
      <c r="AVE550" s="168"/>
      <c r="AVF550" s="168"/>
      <c r="AVG550" s="168"/>
      <c r="AVH550" s="168"/>
      <c r="AVI550" s="508"/>
      <c r="AVJ550" s="508"/>
      <c r="AVK550" s="508"/>
      <c r="AVL550" s="508"/>
      <c r="AVM550" s="508"/>
      <c r="AVN550" s="508"/>
      <c r="AVO550" s="508"/>
      <c r="AVP550" s="508"/>
      <c r="AVQ550" s="508"/>
      <c r="AVR550" s="508"/>
      <c r="AVS550" s="508"/>
      <c r="AVT550" s="508"/>
      <c r="AVU550" s="508"/>
      <c r="AVV550" s="508"/>
      <c r="AVW550" s="508"/>
      <c r="AVX550" s="508"/>
      <c r="AVY550" s="508"/>
      <c r="AVZ550" s="508"/>
      <c r="AWA550" s="508"/>
      <c r="AWB550" s="508"/>
      <c r="AWC550" s="508"/>
      <c r="AWD550" s="508"/>
      <c r="AWE550" s="508"/>
      <c r="AWF550" s="508"/>
      <c r="AWG550" s="89"/>
      <c r="AWH550" s="89"/>
      <c r="AWI550" s="89"/>
      <c r="AWJ550" s="89"/>
      <c r="AWK550" s="89"/>
      <c r="AWL550" s="508"/>
      <c r="AWM550" s="508"/>
      <c r="AWN550" s="89"/>
      <c r="AWO550" s="89"/>
      <c r="AWP550" s="508"/>
      <c r="AWQ550" s="508"/>
      <c r="AWR550" s="89"/>
      <c r="AWS550" s="89"/>
      <c r="AWT550" s="508"/>
      <c r="AWU550" s="508"/>
      <c r="AWV550" s="508"/>
      <c r="AWW550" s="508"/>
      <c r="AWX550" s="508"/>
      <c r="AWY550" s="508"/>
      <c r="AWZ550" s="508"/>
      <c r="AXA550" s="89"/>
      <c r="AXB550" s="89"/>
      <c r="AXC550" s="508"/>
      <c r="AXD550" s="508"/>
      <c r="AXE550" s="89"/>
      <c r="AXF550" s="89"/>
      <c r="AXG550" s="508"/>
      <c r="AXH550" s="508"/>
      <c r="AXI550" s="508"/>
      <c r="AXJ550" s="508"/>
      <c r="AXK550" s="508"/>
      <c r="AXL550" s="203"/>
      <c r="AXM550" s="107"/>
      <c r="AXN550" s="508"/>
      <c r="AXO550" s="508"/>
      <c r="AXP550" s="508"/>
      <c r="AXQ550" s="508"/>
      <c r="AXR550" s="508"/>
      <c r="AXS550" s="508"/>
      <c r="AXT550" s="508"/>
      <c r="AXU550" s="168"/>
      <c r="AXV550" s="168"/>
      <c r="AXW550" s="168"/>
      <c r="AXX550" s="168"/>
      <c r="AXY550" s="168"/>
      <c r="AXZ550" s="168"/>
      <c r="AYA550" s="168"/>
      <c r="AYB550" s="168"/>
      <c r="AYC550" s="168"/>
      <c r="AYD550" s="168"/>
      <c r="AYE550" s="168"/>
      <c r="AYF550" s="168"/>
      <c r="AYG550" s="168"/>
      <c r="AYH550" s="168"/>
      <c r="AYI550" s="168"/>
      <c r="AYJ550" s="168"/>
      <c r="AYK550" s="168"/>
      <c r="AYL550" s="168"/>
      <c r="AYM550" s="168"/>
      <c r="AYN550" s="168"/>
      <c r="AYO550" s="168"/>
      <c r="AYP550" s="168"/>
      <c r="AYQ550" s="168"/>
      <c r="AYR550" s="168"/>
      <c r="AYS550" s="168"/>
      <c r="AYT550" s="168"/>
      <c r="AYU550" s="168"/>
      <c r="AYV550" s="168"/>
      <c r="AYW550" s="168"/>
      <c r="AYX550" s="168"/>
      <c r="AYY550" s="168"/>
      <c r="AYZ550" s="168"/>
      <c r="AZA550" s="168"/>
      <c r="AZB550" s="168"/>
      <c r="AZC550" s="168"/>
      <c r="AZD550" s="168"/>
      <c r="AZE550" s="168"/>
      <c r="AZF550" s="168"/>
      <c r="AZG550" s="168"/>
      <c r="AZH550" s="168"/>
      <c r="AZI550" s="168"/>
      <c r="AZJ550" s="168"/>
      <c r="AZK550" s="168"/>
      <c r="AZL550" s="168"/>
      <c r="AZM550" s="508"/>
      <c r="AZN550" s="508"/>
      <c r="AZO550" s="508"/>
      <c r="AZP550" s="508"/>
      <c r="AZQ550" s="508"/>
      <c r="AZR550" s="508"/>
      <c r="AZS550" s="508"/>
      <c r="AZT550" s="508"/>
      <c r="AZU550" s="508"/>
      <c r="AZV550" s="508"/>
      <c r="AZW550" s="508"/>
      <c r="AZX550" s="508"/>
      <c r="AZY550" s="508"/>
      <c r="AZZ550" s="508"/>
      <c r="BAA550" s="508"/>
      <c r="BAB550" s="508"/>
      <c r="BAC550" s="508"/>
      <c r="BAD550" s="508"/>
      <c r="BAE550" s="508"/>
      <c r="BAF550" s="508"/>
      <c r="BAG550" s="508"/>
      <c r="BAH550" s="508"/>
      <c r="BAI550" s="508"/>
      <c r="BAJ550" s="508"/>
      <c r="BAK550" s="89"/>
      <c r="BAL550" s="89"/>
      <c r="BAM550" s="89"/>
      <c r="BAN550" s="89"/>
      <c r="BAO550" s="89"/>
      <c r="BAP550" s="508"/>
      <c r="BAQ550" s="508"/>
      <c r="BAR550" s="89"/>
      <c r="BAS550" s="89"/>
      <c r="BAT550" s="508"/>
      <c r="BAU550" s="508"/>
      <c r="BAV550" s="89"/>
      <c r="BAW550" s="89"/>
      <c r="BAX550" s="508"/>
      <c r="BAY550" s="508"/>
      <c r="BAZ550" s="508"/>
      <c r="BBA550" s="508"/>
      <c r="BBB550" s="508"/>
      <c r="BBC550" s="508"/>
      <c r="BBD550" s="508"/>
      <c r="BBE550" s="89"/>
      <c r="BBF550" s="89"/>
      <c r="BBG550" s="508"/>
      <c r="BBH550" s="508"/>
      <c r="BBI550" s="89"/>
      <c r="BBJ550" s="89"/>
      <c r="BBK550" s="508"/>
      <c r="BBL550" s="508"/>
      <c r="BBM550" s="508"/>
      <c r="BBN550" s="508"/>
      <c r="BBO550" s="508"/>
      <c r="BBP550" s="203"/>
      <c r="BBQ550" s="107"/>
      <c r="BBR550" s="508"/>
      <c r="BBS550" s="508"/>
      <c r="BBT550" s="508"/>
      <c r="BBU550" s="508"/>
      <c r="BBV550" s="508"/>
      <c r="BBW550" s="508"/>
      <c r="BBX550" s="508"/>
      <c r="BBY550" s="168"/>
      <c r="BBZ550" s="168"/>
      <c r="BCA550" s="168"/>
      <c r="BCB550" s="168"/>
      <c r="BCC550" s="168"/>
      <c r="BCD550" s="168"/>
      <c r="BCE550" s="168"/>
      <c r="BCF550" s="168"/>
      <c r="BCG550" s="168"/>
      <c r="BCH550" s="168"/>
      <c r="BCI550" s="168"/>
      <c r="BCJ550" s="168"/>
      <c r="BCK550" s="168"/>
      <c r="BCL550" s="168"/>
      <c r="BCM550" s="168"/>
      <c r="BCN550" s="168"/>
      <c r="BCO550" s="168"/>
      <c r="BCP550" s="168"/>
      <c r="BCQ550" s="168"/>
      <c r="BCR550" s="168"/>
      <c r="BCS550" s="168"/>
      <c r="BCT550" s="168"/>
      <c r="BCU550" s="168"/>
      <c r="BCV550" s="168"/>
      <c r="BCW550" s="168"/>
      <c r="BCX550" s="168"/>
      <c r="BCY550" s="168"/>
      <c r="BCZ550" s="168"/>
      <c r="BDA550" s="168"/>
      <c r="BDB550" s="168"/>
      <c r="BDC550" s="168"/>
      <c r="BDD550" s="168"/>
      <c r="BDE550" s="168"/>
      <c r="BDF550" s="168"/>
      <c r="BDG550" s="168"/>
      <c r="BDH550" s="168"/>
      <c r="BDI550" s="168"/>
      <c r="BDJ550" s="168"/>
      <c r="BDK550" s="168"/>
      <c r="BDL550" s="168"/>
      <c r="BDM550" s="168"/>
      <c r="BDN550" s="168"/>
      <c r="BDO550" s="168"/>
      <c r="BDP550" s="168"/>
      <c r="BDQ550" s="508"/>
      <c r="BDR550" s="508"/>
      <c r="BDS550" s="508"/>
      <c r="BDT550" s="508"/>
      <c r="BDU550" s="508"/>
      <c r="BDV550" s="508"/>
      <c r="BDW550" s="508"/>
      <c r="BDX550" s="508"/>
      <c r="BDY550" s="508"/>
      <c r="BDZ550" s="508"/>
      <c r="BEA550" s="508"/>
      <c r="BEB550" s="508"/>
      <c r="BEC550" s="508"/>
      <c r="BED550" s="508"/>
      <c r="BEE550" s="508"/>
      <c r="BEF550" s="508"/>
      <c r="BEG550" s="508"/>
      <c r="BEH550" s="508"/>
      <c r="BEI550" s="508"/>
      <c r="BEJ550" s="508"/>
      <c r="BEK550" s="508"/>
      <c r="BEL550" s="508"/>
      <c r="BEM550" s="508"/>
      <c r="BEN550" s="508"/>
      <c r="BEO550" s="89"/>
      <c r="BEP550" s="89"/>
      <c r="BEQ550" s="89"/>
      <c r="BER550" s="89"/>
      <c r="BES550" s="89"/>
      <c r="BET550" s="508"/>
      <c r="BEU550" s="508"/>
      <c r="BEV550" s="89"/>
      <c r="BEW550" s="89"/>
      <c r="BEX550" s="508"/>
      <c r="BEY550" s="508"/>
      <c r="BEZ550" s="89"/>
      <c r="BFA550" s="89"/>
      <c r="BFB550" s="508"/>
      <c r="BFC550" s="508"/>
      <c r="BFD550" s="508"/>
      <c r="BFE550" s="508"/>
      <c r="BFF550" s="508"/>
      <c r="BFG550" s="508"/>
      <c r="BFH550" s="508"/>
      <c r="BFI550" s="89"/>
      <c r="BFJ550" s="89"/>
      <c r="BFK550" s="508"/>
      <c r="BFL550" s="508"/>
      <c r="BFM550" s="89"/>
      <c r="BFN550" s="89"/>
      <c r="BFO550" s="508"/>
      <c r="BFP550" s="508"/>
      <c r="BFQ550" s="508"/>
      <c r="BFR550" s="508"/>
      <c r="BFS550" s="508"/>
      <c r="BFT550" s="203"/>
      <c r="BFU550" s="107"/>
      <c r="BFV550" s="508"/>
      <c r="BFW550" s="508"/>
      <c r="BFX550" s="508"/>
      <c r="BFY550" s="508"/>
      <c r="BFZ550" s="508"/>
      <c r="BGA550" s="508"/>
      <c r="BGB550" s="508"/>
      <c r="BGC550" s="168"/>
      <c r="BGD550" s="168"/>
      <c r="BGE550" s="168"/>
      <c r="BGF550" s="168"/>
      <c r="BGG550" s="168"/>
      <c r="BGH550" s="168"/>
      <c r="BGI550" s="168"/>
      <c r="BGJ550" s="168"/>
      <c r="BGK550" s="168"/>
      <c r="BGL550" s="168"/>
      <c r="BGM550" s="168"/>
      <c r="BGN550" s="168"/>
      <c r="BGO550" s="168"/>
      <c r="BGP550" s="168"/>
      <c r="BGQ550" s="168"/>
      <c r="BGR550" s="168"/>
      <c r="BGS550" s="168"/>
      <c r="BGT550" s="168"/>
      <c r="BGU550" s="168"/>
      <c r="BGV550" s="168"/>
      <c r="BGW550" s="168"/>
      <c r="BGX550" s="168"/>
      <c r="BGY550" s="168"/>
      <c r="BGZ550" s="168"/>
      <c r="BHA550" s="168"/>
      <c r="BHB550" s="168"/>
      <c r="BHC550" s="168"/>
      <c r="BHD550" s="168"/>
      <c r="BHE550" s="168"/>
      <c r="BHF550" s="168"/>
      <c r="BHG550" s="168"/>
      <c r="BHH550" s="168"/>
      <c r="BHI550" s="168"/>
      <c r="BHJ550" s="168"/>
      <c r="BHK550" s="168"/>
      <c r="BHL550" s="168"/>
      <c r="BHM550" s="168"/>
      <c r="BHN550" s="168"/>
      <c r="BHO550" s="168"/>
      <c r="BHP550" s="168"/>
      <c r="BHQ550" s="168"/>
      <c r="BHR550" s="168"/>
      <c r="BHS550" s="168"/>
      <c r="BHT550" s="168"/>
      <c r="BHU550" s="508"/>
      <c r="BHV550" s="508"/>
      <c r="BHW550" s="508"/>
      <c r="BHX550" s="508"/>
      <c r="BHY550" s="508"/>
      <c r="BHZ550" s="508"/>
      <c r="BIA550" s="508"/>
      <c r="BIB550" s="508"/>
      <c r="BIC550" s="508"/>
      <c r="BID550" s="508"/>
      <c r="BIE550" s="508"/>
      <c r="BIF550" s="508"/>
      <c r="BIG550" s="508"/>
      <c r="BIH550" s="508"/>
      <c r="BII550" s="508"/>
      <c r="BIJ550" s="508"/>
      <c r="BIK550" s="508"/>
      <c r="BIL550" s="508"/>
      <c r="BIM550" s="508"/>
      <c r="BIN550" s="508"/>
      <c r="BIO550" s="508"/>
      <c r="BIP550" s="508"/>
      <c r="BIQ550" s="508"/>
      <c r="BIR550" s="508"/>
      <c r="BIS550" s="89"/>
      <c r="BIT550" s="89"/>
      <c r="BIU550" s="89"/>
      <c r="BIV550" s="89"/>
      <c r="BIW550" s="89"/>
      <c r="BIX550" s="508"/>
      <c r="BIY550" s="508"/>
      <c r="BIZ550" s="89"/>
      <c r="BJA550" s="89"/>
      <c r="BJB550" s="508"/>
      <c r="BJC550" s="508"/>
      <c r="BJD550" s="89"/>
      <c r="BJE550" s="89"/>
      <c r="BJF550" s="508"/>
      <c r="BJG550" s="508"/>
      <c r="BJH550" s="508"/>
      <c r="BJI550" s="508"/>
      <c r="BJJ550" s="508"/>
      <c r="BJK550" s="508"/>
      <c r="BJL550" s="508"/>
      <c r="BJM550" s="89"/>
      <c r="BJN550" s="89"/>
      <c r="BJO550" s="508"/>
      <c r="BJP550" s="508"/>
      <c r="BJQ550" s="89"/>
      <c r="BJR550" s="89"/>
      <c r="BJS550" s="508"/>
      <c r="BJT550" s="508"/>
      <c r="BJU550" s="508"/>
      <c r="BJV550" s="508"/>
      <c r="BJW550" s="508"/>
      <c r="BJX550" s="203"/>
      <c r="BJY550" s="107"/>
      <c r="BJZ550" s="508"/>
      <c r="BKA550" s="508"/>
      <c r="BKB550" s="508"/>
      <c r="BKC550" s="508"/>
      <c r="BKD550" s="508"/>
      <c r="BKE550" s="508"/>
      <c r="BKF550" s="508"/>
      <c r="BKG550" s="168"/>
      <c r="BKH550" s="168"/>
      <c r="BKI550" s="168"/>
      <c r="BKJ550" s="168"/>
      <c r="BKK550" s="168"/>
      <c r="BKL550" s="168"/>
      <c r="BKM550" s="168"/>
      <c r="BKN550" s="168"/>
      <c r="BKO550" s="168"/>
      <c r="BKP550" s="168"/>
      <c r="BKQ550" s="168"/>
      <c r="BKR550" s="168"/>
      <c r="BKS550" s="168"/>
      <c r="BKT550" s="168"/>
      <c r="BKU550" s="168"/>
      <c r="BKV550" s="168"/>
      <c r="BKW550" s="168"/>
      <c r="BKX550" s="168"/>
      <c r="BKY550" s="168"/>
      <c r="BKZ550" s="168"/>
      <c r="BLA550" s="168"/>
      <c r="BLB550" s="168"/>
      <c r="BLC550" s="168"/>
      <c r="BLD550" s="168"/>
      <c r="BLE550" s="168"/>
      <c r="BLF550" s="168"/>
      <c r="BLG550" s="168"/>
      <c r="BLH550" s="168"/>
      <c r="BLI550" s="168"/>
      <c r="BLJ550" s="168"/>
      <c r="BLK550" s="168"/>
      <c r="BLL550" s="168"/>
      <c r="BLM550" s="168"/>
      <c r="BLN550" s="168"/>
      <c r="BLO550" s="168"/>
      <c r="BLP550" s="168"/>
      <c r="BLQ550" s="168"/>
      <c r="BLR550" s="168"/>
      <c r="BLS550" s="168"/>
      <c r="BLT550" s="168"/>
      <c r="BLU550" s="168"/>
      <c r="BLV550" s="168"/>
      <c r="BLW550" s="168"/>
      <c r="BLX550" s="168"/>
      <c r="BLY550" s="508"/>
      <c r="BLZ550" s="508"/>
      <c r="BMA550" s="508"/>
      <c r="BMB550" s="508"/>
      <c r="BMC550" s="508"/>
      <c r="BMD550" s="508"/>
      <c r="BME550" s="508"/>
      <c r="BMF550" s="508"/>
      <c r="BMG550" s="508"/>
      <c r="BMH550" s="508"/>
      <c r="BMI550" s="508"/>
      <c r="BMJ550" s="508"/>
      <c r="BMK550" s="508"/>
      <c r="BML550" s="508"/>
      <c r="BMM550" s="508"/>
      <c r="BMN550" s="508"/>
      <c r="BMO550" s="508"/>
      <c r="BMP550" s="508"/>
      <c r="BMQ550" s="508"/>
      <c r="BMR550" s="508"/>
      <c r="BMS550" s="508"/>
      <c r="BMT550" s="508"/>
      <c r="BMU550" s="508"/>
      <c r="BMV550" s="508"/>
      <c r="BMW550" s="89"/>
      <c r="BMX550" s="89"/>
      <c r="BMY550" s="89"/>
      <c r="BMZ550" s="89"/>
      <c r="BNA550" s="89"/>
      <c r="BNB550" s="508"/>
      <c r="BNC550" s="508"/>
      <c r="BND550" s="89"/>
      <c r="BNE550" s="89"/>
      <c r="BNF550" s="508"/>
      <c r="BNG550" s="508"/>
      <c r="BNH550" s="89"/>
      <c r="BNI550" s="89"/>
      <c r="BNJ550" s="508"/>
      <c r="BNK550" s="508"/>
      <c r="BNL550" s="508"/>
      <c r="BNM550" s="508"/>
      <c r="BNN550" s="508"/>
      <c r="BNO550" s="508"/>
      <c r="BNP550" s="508"/>
      <c r="BNQ550" s="89"/>
      <c r="BNR550" s="89"/>
      <c r="BNS550" s="508"/>
      <c r="BNT550" s="508"/>
      <c r="BNU550" s="89"/>
      <c r="BNV550" s="89"/>
      <c r="BNW550" s="508"/>
      <c r="BNX550" s="508"/>
      <c r="BNY550" s="508"/>
      <c r="BNZ550" s="508"/>
      <c r="BOA550" s="508"/>
      <c r="BOB550" s="203"/>
      <c r="BOC550" s="107"/>
      <c r="BOD550" s="508"/>
      <c r="BOE550" s="508"/>
      <c r="BOF550" s="508"/>
      <c r="BOG550" s="508"/>
      <c r="BOH550" s="508"/>
      <c r="BOI550" s="508"/>
      <c r="BOJ550" s="508"/>
      <c r="BOK550" s="168"/>
      <c r="BOL550" s="168"/>
      <c r="BOM550" s="168"/>
      <c r="BON550" s="168"/>
      <c r="BOO550" s="168"/>
      <c r="BOP550" s="168"/>
      <c r="BOQ550" s="168"/>
      <c r="BOR550" s="168"/>
      <c r="BOS550" s="168"/>
      <c r="BOT550" s="168"/>
      <c r="BOU550" s="168"/>
      <c r="BOV550" s="168"/>
      <c r="BOW550" s="168"/>
      <c r="BOX550" s="168"/>
      <c r="BOY550" s="168"/>
      <c r="BOZ550" s="168"/>
      <c r="BPA550" s="168"/>
      <c r="BPB550" s="168"/>
      <c r="BPC550" s="168"/>
      <c r="BPD550" s="168"/>
      <c r="BPE550" s="168"/>
      <c r="BPF550" s="168"/>
      <c r="BPG550" s="168"/>
      <c r="BPH550" s="168"/>
      <c r="BPI550" s="168"/>
      <c r="BPJ550" s="168"/>
      <c r="BPK550" s="168"/>
      <c r="BPL550" s="168"/>
      <c r="BPM550" s="168"/>
      <c r="BPN550" s="168"/>
      <c r="BPO550" s="168"/>
      <c r="BPP550" s="168"/>
      <c r="BPQ550" s="168"/>
      <c r="BPR550" s="168"/>
      <c r="BPS550" s="168"/>
      <c r="BPT550" s="168"/>
      <c r="BPU550" s="168"/>
      <c r="BPV550" s="168"/>
      <c r="BPW550" s="168"/>
      <c r="BPX550" s="168"/>
      <c r="BPY550" s="168"/>
      <c r="BPZ550" s="168"/>
      <c r="BQA550" s="168"/>
      <c r="BQB550" s="168"/>
      <c r="BQC550" s="508"/>
      <c r="BQD550" s="508"/>
      <c r="BQE550" s="508"/>
      <c r="BQF550" s="508"/>
      <c r="BQG550" s="508"/>
      <c r="BQH550" s="508"/>
      <c r="BQI550" s="508"/>
      <c r="BQJ550" s="508"/>
      <c r="BQK550" s="508"/>
      <c r="BQL550" s="508"/>
      <c r="BQM550" s="508"/>
      <c r="BQN550" s="508"/>
      <c r="BQO550" s="508"/>
      <c r="BQP550" s="508"/>
      <c r="BQQ550" s="508"/>
      <c r="BQR550" s="508"/>
      <c r="BQS550" s="508"/>
      <c r="BQT550" s="508"/>
      <c r="BQU550" s="508"/>
      <c r="BQV550" s="508"/>
      <c r="BQW550" s="508"/>
      <c r="BQX550" s="508"/>
      <c r="BQY550" s="508"/>
      <c r="BQZ550" s="508"/>
      <c r="BRA550" s="89"/>
      <c r="BRB550" s="89"/>
      <c r="BRC550" s="89"/>
      <c r="BRD550" s="89"/>
      <c r="BRE550" s="89"/>
      <c r="BRF550" s="508"/>
      <c r="BRG550" s="508"/>
      <c r="BRH550" s="89"/>
      <c r="BRI550" s="89"/>
      <c r="BRJ550" s="508"/>
      <c r="BRK550" s="508"/>
      <c r="BRL550" s="89"/>
      <c r="BRM550" s="89"/>
      <c r="BRN550" s="508"/>
      <c r="BRO550" s="508"/>
      <c r="BRP550" s="508"/>
      <c r="BRQ550" s="508"/>
      <c r="BRR550" s="508"/>
      <c r="BRS550" s="508"/>
      <c r="BRT550" s="508"/>
      <c r="BRU550" s="89"/>
      <c r="BRV550" s="89"/>
      <c r="BRW550" s="508"/>
      <c r="BRX550" s="508"/>
      <c r="BRY550" s="89"/>
      <c r="BRZ550" s="89"/>
      <c r="BSA550" s="508"/>
      <c r="BSB550" s="508"/>
      <c r="BSC550" s="508"/>
      <c r="BSD550" s="508"/>
      <c r="BSE550" s="508"/>
      <c r="BSF550" s="203"/>
      <c r="BSG550" s="107"/>
      <c r="BSH550" s="508"/>
      <c r="BSI550" s="508"/>
      <c r="BSJ550" s="508"/>
      <c r="BSK550" s="508"/>
      <c r="BSL550" s="508"/>
      <c r="BSM550" s="508"/>
      <c r="BSN550" s="508"/>
      <c r="BSO550" s="168"/>
      <c r="BSP550" s="168"/>
      <c r="BSQ550" s="168"/>
      <c r="BSR550" s="168"/>
      <c r="BSS550" s="168"/>
      <c r="BST550" s="168"/>
      <c r="BSU550" s="168"/>
      <c r="BSV550" s="168"/>
      <c r="BSW550" s="168"/>
      <c r="BSX550" s="168"/>
      <c r="BSY550" s="168"/>
      <c r="BSZ550" s="168"/>
      <c r="BTA550" s="168"/>
      <c r="BTB550" s="168"/>
      <c r="BTC550" s="168"/>
      <c r="BTD550" s="168"/>
      <c r="BTE550" s="168"/>
      <c r="BTF550" s="168"/>
      <c r="BTG550" s="168"/>
      <c r="BTH550" s="168"/>
      <c r="BTI550" s="168"/>
      <c r="BTJ550" s="168"/>
      <c r="BTK550" s="168"/>
      <c r="BTL550" s="168"/>
      <c r="BTM550" s="168"/>
      <c r="BTN550" s="168"/>
      <c r="BTO550" s="168"/>
      <c r="BTP550" s="168"/>
      <c r="BTQ550" s="168"/>
      <c r="BTR550" s="168"/>
      <c r="BTS550" s="168"/>
      <c r="BTT550" s="168"/>
      <c r="BTU550" s="168"/>
      <c r="BTV550" s="168"/>
      <c r="BTW550" s="168"/>
      <c r="BTX550" s="168"/>
      <c r="BTY550" s="168"/>
      <c r="BTZ550" s="168"/>
      <c r="BUA550" s="168"/>
      <c r="BUB550" s="168"/>
      <c r="BUC550" s="168"/>
      <c r="BUD550" s="168"/>
      <c r="BUE550" s="168"/>
      <c r="BUF550" s="168"/>
      <c r="BUG550" s="508"/>
      <c r="BUH550" s="508"/>
      <c r="BUI550" s="508"/>
      <c r="BUJ550" s="508"/>
      <c r="BUK550" s="508"/>
      <c r="BUL550" s="508"/>
      <c r="BUM550" s="508"/>
      <c r="BUN550" s="508"/>
      <c r="BUO550" s="508"/>
      <c r="BUP550" s="508"/>
      <c r="BUQ550" s="508"/>
      <c r="BUR550" s="508"/>
      <c r="BUS550" s="508"/>
      <c r="BUT550" s="508"/>
      <c r="BUU550" s="508"/>
      <c r="BUV550" s="508"/>
      <c r="BUW550" s="508"/>
      <c r="BUX550" s="508"/>
      <c r="BUY550" s="508"/>
      <c r="BUZ550" s="508"/>
      <c r="BVA550" s="508"/>
      <c r="BVB550" s="508"/>
      <c r="BVC550" s="508"/>
      <c r="BVD550" s="508"/>
      <c r="BVE550" s="89"/>
      <c r="BVF550" s="89"/>
      <c r="BVG550" s="89"/>
      <c r="BVH550" s="89"/>
      <c r="BVI550" s="89"/>
      <c r="BVJ550" s="508"/>
      <c r="BVK550" s="508"/>
      <c r="BVL550" s="89"/>
      <c r="BVM550" s="89"/>
      <c r="BVN550" s="508"/>
      <c r="BVO550" s="508"/>
      <c r="BVP550" s="89"/>
      <c r="BVQ550" s="89"/>
      <c r="BVR550" s="508"/>
      <c r="BVS550" s="508"/>
      <c r="BVT550" s="508"/>
      <c r="BVU550" s="508"/>
      <c r="BVV550" s="508"/>
      <c r="BVW550" s="508"/>
      <c r="BVX550" s="508"/>
      <c r="BVY550" s="89"/>
      <c r="BVZ550" s="89"/>
      <c r="BWA550" s="508"/>
      <c r="BWB550" s="508"/>
      <c r="BWC550" s="89"/>
      <c r="BWD550" s="89"/>
      <c r="BWE550" s="508"/>
      <c r="BWF550" s="508"/>
      <c r="BWG550" s="508"/>
      <c r="BWH550" s="508"/>
      <c r="BWI550" s="508"/>
      <c r="BWJ550" s="203"/>
      <c r="BWK550" s="107"/>
      <c r="BWL550" s="508"/>
      <c r="BWM550" s="508"/>
      <c r="BWN550" s="508"/>
      <c r="BWO550" s="508"/>
      <c r="BWP550" s="508"/>
      <c r="BWQ550" s="508"/>
      <c r="BWR550" s="508"/>
      <c r="BWS550" s="168"/>
      <c r="BWT550" s="168"/>
      <c r="BWU550" s="168"/>
      <c r="BWV550" s="168"/>
      <c r="BWW550" s="168"/>
      <c r="BWX550" s="168"/>
      <c r="BWY550" s="168"/>
      <c r="BWZ550" s="168"/>
      <c r="BXA550" s="168"/>
      <c r="BXB550" s="168"/>
      <c r="BXC550" s="168"/>
      <c r="BXD550" s="168"/>
      <c r="BXE550" s="168"/>
      <c r="BXF550" s="168"/>
      <c r="BXG550" s="168"/>
      <c r="BXH550" s="168"/>
      <c r="BXI550" s="168"/>
      <c r="BXJ550" s="168"/>
      <c r="BXK550" s="168"/>
      <c r="BXL550" s="168"/>
      <c r="BXM550" s="168"/>
      <c r="BXN550" s="168"/>
      <c r="BXO550" s="168"/>
      <c r="BXP550" s="168"/>
      <c r="BXQ550" s="168"/>
      <c r="BXR550" s="168"/>
      <c r="BXS550" s="168"/>
      <c r="BXT550" s="168"/>
      <c r="BXU550" s="168"/>
      <c r="BXV550" s="168"/>
      <c r="BXW550" s="168"/>
      <c r="BXX550" s="168"/>
      <c r="BXY550" s="168"/>
      <c r="BXZ550" s="168"/>
      <c r="BYA550" s="168"/>
      <c r="BYB550" s="168"/>
      <c r="BYC550" s="168"/>
      <c r="BYD550" s="168"/>
      <c r="BYE550" s="168"/>
      <c r="BYF550" s="168"/>
      <c r="BYG550" s="168"/>
      <c r="BYH550" s="168"/>
      <c r="BYI550" s="168"/>
      <c r="BYJ550" s="168"/>
      <c r="BYK550" s="508"/>
      <c r="BYL550" s="508"/>
      <c r="BYM550" s="508"/>
      <c r="BYN550" s="508"/>
      <c r="BYO550" s="508"/>
      <c r="BYP550" s="508"/>
      <c r="BYQ550" s="508"/>
      <c r="BYR550" s="508"/>
      <c r="BYS550" s="508"/>
      <c r="BYT550" s="508"/>
      <c r="BYU550" s="508"/>
      <c r="BYV550" s="508"/>
      <c r="BYW550" s="508"/>
      <c r="BYX550" s="508"/>
      <c r="BYY550" s="508"/>
      <c r="BYZ550" s="508"/>
      <c r="BZA550" s="508"/>
      <c r="BZB550" s="508"/>
      <c r="BZC550" s="508"/>
      <c r="BZD550" s="508"/>
      <c r="BZE550" s="508"/>
      <c r="BZF550" s="508"/>
      <c r="BZG550" s="508"/>
      <c r="BZH550" s="508"/>
      <c r="BZI550" s="89"/>
      <c r="BZJ550" s="89"/>
      <c r="BZK550" s="89"/>
      <c r="BZL550" s="89"/>
      <c r="BZM550" s="89"/>
      <c r="BZN550" s="508"/>
      <c r="BZO550" s="508"/>
      <c r="BZP550" s="89"/>
      <c r="BZQ550" s="89"/>
      <c r="BZR550" s="508"/>
      <c r="BZS550" s="508"/>
      <c r="BZT550" s="89"/>
      <c r="BZU550" s="89"/>
      <c r="BZV550" s="508"/>
      <c r="BZW550" s="508"/>
      <c r="BZX550" s="508"/>
      <c r="BZY550" s="508"/>
      <c r="BZZ550" s="508"/>
      <c r="CAA550" s="508"/>
      <c r="CAB550" s="508"/>
      <c r="CAC550" s="89"/>
      <c r="CAD550" s="89"/>
      <c r="CAE550" s="508"/>
      <c r="CAF550" s="508"/>
      <c r="CAG550" s="89"/>
      <c r="CAH550" s="89"/>
      <c r="CAI550" s="508"/>
      <c r="CAJ550" s="508"/>
      <c r="CAK550" s="508"/>
      <c r="CAL550" s="508"/>
      <c r="CAM550" s="508"/>
      <c r="CAN550" s="203"/>
      <c r="CAO550" s="107"/>
      <c r="CAP550" s="508"/>
      <c r="CAQ550" s="508"/>
      <c r="CAR550" s="508"/>
      <c r="CAS550" s="508"/>
      <c r="CAT550" s="508"/>
      <c r="CAU550" s="508"/>
      <c r="CAV550" s="508"/>
      <c r="CAW550" s="168"/>
      <c r="CAX550" s="168"/>
      <c r="CAY550" s="168"/>
      <c r="CAZ550" s="168"/>
      <c r="CBA550" s="168"/>
      <c r="CBB550" s="168"/>
      <c r="CBC550" s="168"/>
      <c r="CBD550" s="168"/>
      <c r="CBE550" s="168"/>
      <c r="CBF550" s="168"/>
      <c r="CBG550" s="168"/>
      <c r="CBH550" s="168"/>
      <c r="CBI550" s="168"/>
      <c r="CBJ550" s="168"/>
      <c r="CBK550" s="168"/>
      <c r="CBL550" s="168"/>
      <c r="CBM550" s="168"/>
      <c r="CBN550" s="168"/>
      <c r="CBO550" s="168"/>
      <c r="CBP550" s="168"/>
      <c r="CBQ550" s="168"/>
      <c r="CBR550" s="168"/>
      <c r="CBS550" s="168"/>
      <c r="CBT550" s="168"/>
      <c r="CBU550" s="168"/>
      <c r="CBV550" s="168"/>
      <c r="CBW550" s="168"/>
      <c r="CBX550" s="168"/>
      <c r="CBY550" s="168"/>
      <c r="CBZ550" s="168"/>
      <c r="CCA550" s="168"/>
      <c r="CCB550" s="168"/>
      <c r="CCC550" s="168"/>
      <c r="CCD550" s="168"/>
      <c r="CCE550" s="168"/>
      <c r="CCF550" s="168"/>
      <c r="CCG550" s="168"/>
      <c r="CCH550" s="168"/>
      <c r="CCI550" s="168"/>
      <c r="CCJ550" s="168"/>
      <c r="CCK550" s="168"/>
      <c r="CCL550" s="168"/>
      <c r="CCM550" s="168"/>
      <c r="CCN550" s="168"/>
      <c r="CCO550" s="508"/>
      <c r="CCP550" s="508"/>
      <c r="CCQ550" s="508"/>
      <c r="CCR550" s="508"/>
      <c r="CCS550" s="508"/>
      <c r="CCT550" s="508"/>
      <c r="CCU550" s="508"/>
      <c r="CCV550" s="508"/>
      <c r="CCW550" s="508"/>
      <c r="CCX550" s="508"/>
      <c r="CCY550" s="508"/>
      <c r="CCZ550" s="508"/>
      <c r="CDA550" s="508"/>
      <c r="CDB550" s="508"/>
      <c r="CDC550" s="508"/>
      <c r="CDD550" s="508"/>
      <c r="CDE550" s="508"/>
      <c r="CDF550" s="508"/>
      <c r="CDG550" s="508"/>
      <c r="CDH550" s="508"/>
      <c r="CDI550" s="508"/>
      <c r="CDJ550" s="508"/>
      <c r="CDK550" s="508"/>
      <c r="CDL550" s="508"/>
      <c r="CDM550" s="89"/>
      <c r="CDN550" s="89"/>
      <c r="CDO550" s="89"/>
      <c r="CDP550" s="89"/>
      <c r="CDQ550" s="89"/>
      <c r="CDR550" s="508"/>
      <c r="CDS550" s="508"/>
      <c r="CDT550" s="89"/>
      <c r="CDU550" s="89"/>
      <c r="CDV550" s="508"/>
      <c r="CDW550" s="508"/>
      <c r="CDX550" s="89"/>
      <c r="CDY550" s="89"/>
      <c r="CDZ550" s="508"/>
      <c r="CEA550" s="508"/>
      <c r="CEB550" s="508"/>
      <c r="CEC550" s="508"/>
      <c r="CED550" s="508"/>
      <c r="CEE550" s="508"/>
      <c r="CEF550" s="508"/>
      <c r="CEG550" s="89"/>
      <c r="CEH550" s="89"/>
      <c r="CEI550" s="508"/>
      <c r="CEJ550" s="508"/>
      <c r="CEK550" s="89"/>
      <c r="CEL550" s="89"/>
      <c r="CEM550" s="508"/>
      <c r="CEN550" s="508"/>
      <c r="CEO550" s="508"/>
      <c r="CEP550" s="508"/>
      <c r="CEQ550" s="508"/>
      <c r="CER550" s="203"/>
      <c r="CES550" s="107"/>
      <c r="CET550" s="508"/>
      <c r="CEU550" s="508"/>
      <c r="CEV550" s="508"/>
      <c r="CEW550" s="508"/>
      <c r="CEX550" s="508"/>
      <c r="CEY550" s="508"/>
      <c r="CEZ550" s="508"/>
      <c r="CFA550" s="168"/>
      <c r="CFB550" s="168"/>
      <c r="CFC550" s="168"/>
      <c r="CFD550" s="168"/>
      <c r="CFE550" s="168"/>
      <c r="CFF550" s="168"/>
      <c r="CFG550" s="168"/>
      <c r="CFH550" s="168"/>
      <c r="CFI550" s="168"/>
      <c r="CFJ550" s="168"/>
      <c r="CFK550" s="168"/>
      <c r="CFL550" s="168"/>
      <c r="CFM550" s="168"/>
      <c r="CFN550" s="168"/>
      <c r="CFO550" s="168"/>
      <c r="CFP550" s="168"/>
      <c r="CFQ550" s="168"/>
      <c r="CFR550" s="168"/>
      <c r="CFS550" s="168"/>
      <c r="CFT550" s="168"/>
      <c r="CFU550" s="168"/>
      <c r="CFV550" s="168"/>
      <c r="CFW550" s="168"/>
      <c r="CFX550" s="168"/>
      <c r="CFY550" s="168"/>
      <c r="CFZ550" s="168"/>
      <c r="CGA550" s="168"/>
      <c r="CGB550" s="168"/>
      <c r="CGC550" s="168"/>
      <c r="CGD550" s="168"/>
      <c r="CGE550" s="168"/>
      <c r="CGF550" s="168"/>
      <c r="CGG550" s="168"/>
      <c r="CGH550" s="168"/>
      <c r="CGI550" s="168"/>
      <c r="CGJ550" s="168"/>
      <c r="CGK550" s="168"/>
      <c r="CGL550" s="168"/>
      <c r="CGM550" s="168"/>
      <c r="CGN550" s="168"/>
      <c r="CGO550" s="168"/>
      <c r="CGP550" s="168"/>
      <c r="CGQ550" s="168"/>
      <c r="CGR550" s="168"/>
      <c r="CGS550" s="508"/>
      <c r="CGT550" s="508"/>
      <c r="CGU550" s="508"/>
      <c r="CGV550" s="508"/>
      <c r="CGW550" s="508"/>
      <c r="CGX550" s="508"/>
      <c r="CGY550" s="508"/>
      <c r="CGZ550" s="508"/>
      <c r="CHA550" s="508"/>
      <c r="CHB550" s="508"/>
      <c r="CHC550" s="508"/>
      <c r="CHD550" s="508"/>
      <c r="CHE550" s="508"/>
      <c r="CHF550" s="508"/>
      <c r="CHG550" s="508"/>
      <c r="CHH550" s="508"/>
      <c r="CHI550" s="508"/>
      <c r="CHJ550" s="508"/>
      <c r="CHK550" s="508"/>
      <c r="CHL550" s="508"/>
      <c r="CHM550" s="508"/>
      <c r="CHN550" s="508"/>
      <c r="CHO550" s="508"/>
      <c r="CHP550" s="508"/>
      <c r="CHQ550" s="89"/>
      <c r="CHR550" s="89"/>
      <c r="CHS550" s="89"/>
      <c r="CHT550" s="89"/>
      <c r="CHU550" s="89"/>
      <c r="CHV550" s="508"/>
      <c r="CHW550" s="508"/>
      <c r="CHX550" s="89"/>
      <c r="CHY550" s="89"/>
      <c r="CHZ550" s="508"/>
      <c r="CIA550" s="508"/>
      <c r="CIB550" s="89"/>
      <c r="CIC550" s="89"/>
      <c r="CID550" s="508"/>
      <c r="CIE550" s="508"/>
      <c r="CIF550" s="508"/>
      <c r="CIG550" s="508"/>
      <c r="CIH550" s="508"/>
      <c r="CII550" s="508"/>
      <c r="CIJ550" s="508"/>
      <c r="CIK550" s="89"/>
      <c r="CIL550" s="89"/>
      <c r="CIM550" s="508"/>
      <c r="CIN550" s="508"/>
      <c r="CIO550" s="89"/>
      <c r="CIP550" s="89"/>
      <c r="CIQ550" s="508"/>
      <c r="CIR550" s="508"/>
      <c r="CIS550" s="508"/>
      <c r="CIT550" s="508"/>
      <c r="CIU550" s="508"/>
      <c r="CIV550" s="203"/>
      <c r="CIW550" s="107"/>
      <c r="CIX550" s="508"/>
      <c r="CIY550" s="508"/>
      <c r="CIZ550" s="508"/>
      <c r="CJA550" s="508"/>
      <c r="CJB550" s="508"/>
      <c r="CJC550" s="508"/>
      <c r="CJD550" s="508"/>
      <c r="CJE550" s="168"/>
      <c r="CJF550" s="168"/>
      <c r="CJG550" s="168"/>
      <c r="CJH550" s="168"/>
      <c r="CJI550" s="168"/>
      <c r="CJJ550" s="168"/>
      <c r="CJK550" s="168"/>
      <c r="CJL550" s="168"/>
      <c r="CJM550" s="168"/>
      <c r="CJN550" s="168"/>
      <c r="CJO550" s="168"/>
      <c r="CJP550" s="168"/>
      <c r="CJQ550" s="168"/>
      <c r="CJR550" s="168"/>
      <c r="CJS550" s="168"/>
      <c r="CJT550" s="168"/>
      <c r="CJU550" s="168"/>
      <c r="CJV550" s="168"/>
      <c r="CJW550" s="168"/>
      <c r="CJX550" s="168"/>
      <c r="CJY550" s="168"/>
      <c r="CJZ550" s="168"/>
      <c r="CKA550" s="168"/>
      <c r="CKB550" s="168"/>
      <c r="CKC550" s="168"/>
      <c r="CKD550" s="168"/>
      <c r="CKE550" s="168"/>
      <c r="CKF550" s="168"/>
      <c r="CKG550" s="168"/>
      <c r="CKH550" s="168"/>
      <c r="CKI550" s="168"/>
      <c r="CKJ550" s="168"/>
      <c r="CKK550" s="168"/>
      <c r="CKL550" s="168"/>
      <c r="CKM550" s="168"/>
      <c r="CKN550" s="168"/>
      <c r="CKO550" s="168"/>
      <c r="CKP550" s="168"/>
      <c r="CKQ550" s="168"/>
      <c r="CKR550" s="168"/>
      <c r="CKS550" s="168"/>
      <c r="CKT550" s="168"/>
      <c r="CKU550" s="168"/>
      <c r="CKV550" s="168"/>
      <c r="CKW550" s="508"/>
      <c r="CKX550" s="508"/>
      <c r="CKY550" s="508"/>
      <c r="CKZ550" s="508"/>
      <c r="CLA550" s="508"/>
      <c r="CLB550" s="508"/>
      <c r="CLC550" s="508"/>
      <c r="CLD550" s="508"/>
      <c r="CLE550" s="508"/>
      <c r="CLF550" s="508"/>
      <c r="CLG550" s="508"/>
      <c r="CLH550" s="508"/>
      <c r="CLI550" s="508"/>
      <c r="CLJ550" s="508"/>
      <c r="CLK550" s="508"/>
      <c r="CLL550" s="508"/>
      <c r="CLM550" s="508"/>
      <c r="CLN550" s="508"/>
      <c r="CLO550" s="508"/>
      <c r="CLP550" s="508"/>
      <c r="CLQ550" s="508"/>
      <c r="CLR550" s="508"/>
      <c r="CLS550" s="508"/>
      <c r="CLT550" s="508"/>
      <c r="CLU550" s="89"/>
      <c r="CLV550" s="89"/>
      <c r="CLW550" s="89"/>
      <c r="CLX550" s="89"/>
      <c r="CLY550" s="89"/>
      <c r="CLZ550" s="508"/>
      <c r="CMA550" s="508"/>
      <c r="CMB550" s="89"/>
      <c r="CMC550" s="89"/>
      <c r="CMD550" s="508"/>
      <c r="CME550" s="508"/>
      <c r="CMF550" s="89"/>
      <c r="CMG550" s="89"/>
      <c r="CMH550" s="508"/>
      <c r="CMI550" s="508"/>
      <c r="CMJ550" s="508"/>
      <c r="CMK550" s="508"/>
      <c r="CML550" s="508"/>
      <c r="CMM550" s="508"/>
      <c r="CMN550" s="508"/>
      <c r="CMO550" s="89"/>
      <c r="CMP550" s="89"/>
      <c r="CMQ550" s="508"/>
      <c r="CMR550" s="508"/>
      <c r="CMS550" s="89"/>
      <c r="CMT550" s="89"/>
      <c r="CMU550" s="508"/>
      <c r="CMV550" s="508"/>
      <c r="CMW550" s="508"/>
      <c r="CMX550" s="508"/>
      <c r="CMY550" s="508"/>
      <c r="CMZ550" s="203"/>
      <c r="CNA550" s="107"/>
      <c r="CNB550" s="508"/>
      <c r="CNC550" s="508"/>
      <c r="CND550" s="508"/>
      <c r="CNE550" s="508"/>
      <c r="CNF550" s="508"/>
      <c r="CNG550" s="508"/>
      <c r="CNH550" s="508"/>
      <c r="CNI550" s="168"/>
      <c r="CNJ550" s="168"/>
      <c r="CNK550" s="168"/>
      <c r="CNL550" s="168"/>
      <c r="CNM550" s="168"/>
      <c r="CNN550" s="168"/>
      <c r="CNO550" s="168"/>
      <c r="CNP550" s="168"/>
      <c r="CNQ550" s="168"/>
      <c r="CNR550" s="168"/>
      <c r="CNS550" s="168"/>
      <c r="CNT550" s="168"/>
      <c r="CNU550" s="168"/>
      <c r="CNV550" s="168"/>
      <c r="CNW550" s="168"/>
      <c r="CNX550" s="168"/>
      <c r="CNY550" s="168"/>
      <c r="CNZ550" s="168"/>
      <c r="COA550" s="168"/>
      <c r="COB550" s="168"/>
      <c r="COC550" s="168"/>
      <c r="COD550" s="168"/>
      <c r="COE550" s="168"/>
      <c r="COF550" s="168"/>
      <c r="COG550" s="168"/>
      <c r="COH550" s="168"/>
      <c r="COI550" s="168"/>
      <c r="COJ550" s="168"/>
      <c r="COK550" s="168"/>
      <c r="COL550" s="168"/>
      <c r="COM550" s="168"/>
      <c r="CON550" s="168"/>
      <c r="COO550" s="168"/>
      <c r="COP550" s="168"/>
      <c r="COQ550" s="168"/>
      <c r="COR550" s="168"/>
      <c r="COS550" s="168"/>
      <c r="COT550" s="168"/>
      <c r="COU550" s="168"/>
      <c r="COV550" s="168"/>
      <c r="COW550" s="168"/>
      <c r="COX550" s="168"/>
      <c r="COY550" s="168"/>
      <c r="COZ550" s="168"/>
      <c r="CPA550" s="508"/>
      <c r="CPB550" s="508"/>
      <c r="CPC550" s="508"/>
      <c r="CPD550" s="508"/>
      <c r="CPE550" s="508"/>
      <c r="CPF550" s="508"/>
      <c r="CPG550" s="508"/>
      <c r="CPH550" s="508"/>
      <c r="CPI550" s="508"/>
      <c r="CPJ550" s="508"/>
      <c r="CPK550" s="508"/>
      <c r="CPL550" s="508"/>
      <c r="CPM550" s="508"/>
      <c r="CPN550" s="508"/>
      <c r="CPO550" s="508"/>
      <c r="CPP550" s="508"/>
      <c r="CPQ550" s="508"/>
      <c r="CPR550" s="508"/>
      <c r="CPS550" s="508"/>
      <c r="CPT550" s="508"/>
      <c r="CPU550" s="508"/>
      <c r="CPV550" s="508"/>
      <c r="CPW550" s="508"/>
      <c r="CPX550" s="508"/>
      <c r="CPY550" s="89"/>
      <c r="CPZ550" s="89"/>
      <c r="CQA550" s="89"/>
      <c r="CQB550" s="89"/>
      <c r="CQC550" s="89"/>
      <c r="CQD550" s="508"/>
      <c r="CQE550" s="508"/>
      <c r="CQF550" s="89"/>
      <c r="CQG550" s="89"/>
      <c r="CQH550" s="508"/>
      <c r="CQI550" s="508"/>
      <c r="CQJ550" s="89"/>
      <c r="CQK550" s="89"/>
      <c r="CQL550" s="508"/>
      <c r="CQM550" s="508"/>
      <c r="CQN550" s="508"/>
      <c r="CQO550" s="508"/>
      <c r="CQP550" s="508"/>
      <c r="CQQ550" s="508"/>
      <c r="CQR550" s="508"/>
      <c r="CQS550" s="89"/>
      <c r="CQT550" s="89"/>
      <c r="CQU550" s="508"/>
      <c r="CQV550" s="508"/>
      <c r="CQW550" s="89"/>
      <c r="CQX550" s="89"/>
      <c r="CQY550" s="508"/>
      <c r="CQZ550" s="508"/>
      <c r="CRA550" s="508"/>
      <c r="CRB550" s="508"/>
      <c r="CRC550" s="508"/>
      <c r="CRD550" s="203"/>
      <c r="CRE550" s="107"/>
      <c r="CRF550" s="508"/>
      <c r="CRG550" s="508"/>
      <c r="CRH550" s="508"/>
      <c r="CRI550" s="508"/>
      <c r="CRJ550" s="508"/>
      <c r="CRK550" s="508"/>
      <c r="CRL550" s="508"/>
      <c r="CRM550" s="168"/>
      <c r="CRN550" s="168"/>
      <c r="CRO550" s="168"/>
      <c r="CRP550" s="168"/>
      <c r="CRQ550" s="168"/>
      <c r="CRR550" s="168"/>
      <c r="CRS550" s="168"/>
      <c r="CRT550" s="168"/>
      <c r="CRU550" s="168"/>
      <c r="CRV550" s="168"/>
      <c r="CRW550" s="168"/>
      <c r="CRX550" s="168"/>
      <c r="CRY550" s="168"/>
      <c r="CRZ550" s="168"/>
      <c r="CSA550" s="168"/>
      <c r="CSB550" s="168"/>
      <c r="CSC550" s="168"/>
      <c r="CSD550" s="168"/>
      <c r="CSE550" s="168"/>
      <c r="CSF550" s="168"/>
      <c r="CSG550" s="168"/>
      <c r="CSH550" s="168"/>
      <c r="CSI550" s="168"/>
      <c r="CSJ550" s="168"/>
      <c r="CSK550" s="168"/>
      <c r="CSL550" s="168"/>
      <c r="CSM550" s="168"/>
      <c r="CSN550" s="168"/>
      <c r="CSO550" s="168"/>
      <c r="CSP550" s="168"/>
      <c r="CSQ550" s="168"/>
      <c r="CSR550" s="168"/>
      <c r="CSS550" s="168"/>
      <c r="CST550" s="168"/>
      <c r="CSU550" s="168"/>
      <c r="CSV550" s="168"/>
      <c r="CSW550" s="168"/>
      <c r="CSX550" s="168"/>
      <c r="CSY550" s="168"/>
      <c r="CSZ550" s="168"/>
      <c r="CTA550" s="168"/>
      <c r="CTB550" s="168"/>
      <c r="CTC550" s="168"/>
      <c r="CTD550" s="168"/>
      <c r="CTE550" s="508"/>
      <c r="CTF550" s="508"/>
      <c r="CTG550" s="508"/>
      <c r="CTH550" s="508"/>
      <c r="CTI550" s="508"/>
      <c r="CTJ550" s="508"/>
      <c r="CTK550" s="508"/>
      <c r="CTL550" s="508"/>
      <c r="CTM550" s="508"/>
      <c r="CTN550" s="508"/>
      <c r="CTO550" s="508"/>
      <c r="CTP550" s="508"/>
      <c r="CTQ550" s="508"/>
      <c r="CTR550" s="508"/>
      <c r="CTS550" s="508"/>
      <c r="CTT550" s="508"/>
      <c r="CTU550" s="508"/>
      <c r="CTV550" s="508"/>
      <c r="CTW550" s="508"/>
      <c r="CTX550" s="508"/>
      <c r="CTY550" s="508"/>
      <c r="CTZ550" s="508"/>
      <c r="CUA550" s="508"/>
      <c r="CUB550" s="508"/>
      <c r="CUC550" s="89"/>
      <c r="CUD550" s="89"/>
      <c r="CUE550" s="89"/>
      <c r="CUF550" s="89"/>
      <c r="CUG550" s="89"/>
      <c r="CUH550" s="508"/>
      <c r="CUI550" s="508"/>
      <c r="CUJ550" s="89"/>
      <c r="CUK550" s="89"/>
      <c r="CUL550" s="508"/>
      <c r="CUM550" s="508"/>
      <c r="CUN550" s="89"/>
      <c r="CUO550" s="89"/>
      <c r="CUP550" s="508"/>
      <c r="CUQ550" s="508"/>
      <c r="CUR550" s="508"/>
      <c r="CUS550" s="508"/>
      <c r="CUT550" s="508"/>
      <c r="CUU550" s="508"/>
      <c r="CUV550" s="508"/>
      <c r="CUW550" s="89"/>
      <c r="CUX550" s="89"/>
      <c r="CUY550" s="508"/>
      <c r="CUZ550" s="508"/>
      <c r="CVA550" s="89"/>
      <c r="CVB550" s="89"/>
      <c r="CVC550" s="508"/>
      <c r="CVD550" s="508"/>
      <c r="CVE550" s="508"/>
      <c r="CVF550" s="508"/>
      <c r="CVG550" s="508"/>
      <c r="CVH550" s="203"/>
      <c r="CVI550" s="107"/>
      <c r="CVJ550" s="508"/>
      <c r="CVK550" s="508"/>
      <c r="CVL550" s="508"/>
      <c r="CVM550" s="508"/>
      <c r="CVN550" s="508"/>
      <c r="CVO550" s="508"/>
      <c r="CVP550" s="508"/>
      <c r="CVQ550" s="168"/>
      <c r="CVR550" s="168"/>
      <c r="CVS550" s="168"/>
      <c r="CVT550" s="168"/>
      <c r="CVU550" s="168"/>
      <c r="CVV550" s="168"/>
      <c r="CVW550" s="168"/>
      <c r="CVX550" s="168"/>
      <c r="CVY550" s="168"/>
      <c r="CVZ550" s="168"/>
      <c r="CWA550" s="168"/>
      <c r="CWB550" s="168"/>
      <c r="CWC550" s="168"/>
      <c r="CWD550" s="168"/>
      <c r="CWE550" s="168"/>
      <c r="CWF550" s="168"/>
      <c r="CWG550" s="168"/>
      <c r="CWH550" s="168"/>
      <c r="CWI550" s="168"/>
      <c r="CWJ550" s="168"/>
      <c r="CWK550" s="168"/>
      <c r="CWL550" s="168"/>
      <c r="CWM550" s="168"/>
      <c r="CWN550" s="168"/>
      <c r="CWO550" s="168"/>
      <c r="CWP550" s="168"/>
      <c r="CWQ550" s="168"/>
      <c r="CWR550" s="168"/>
      <c r="CWS550" s="168"/>
      <c r="CWT550" s="168"/>
      <c r="CWU550" s="168"/>
      <c r="CWV550" s="168"/>
      <c r="CWW550" s="168"/>
      <c r="CWX550" s="168"/>
      <c r="CWY550" s="168"/>
      <c r="CWZ550" s="168"/>
      <c r="CXA550" s="168"/>
      <c r="CXB550" s="168"/>
      <c r="CXC550" s="168"/>
      <c r="CXD550" s="168"/>
      <c r="CXE550" s="168"/>
      <c r="CXF550" s="168"/>
      <c r="CXG550" s="168"/>
      <c r="CXH550" s="168"/>
      <c r="CXI550" s="508"/>
      <c r="CXJ550" s="508"/>
      <c r="CXK550" s="508"/>
      <c r="CXL550" s="508"/>
      <c r="CXM550" s="508"/>
      <c r="CXN550" s="508"/>
      <c r="CXO550" s="508"/>
      <c r="CXP550" s="508"/>
      <c r="CXQ550" s="508"/>
      <c r="CXR550" s="508"/>
      <c r="CXS550" s="508"/>
      <c r="CXT550" s="508"/>
      <c r="CXU550" s="508"/>
      <c r="CXV550" s="508"/>
      <c r="CXW550" s="508"/>
      <c r="CXX550" s="508"/>
      <c r="CXY550" s="508"/>
      <c r="CXZ550" s="508"/>
      <c r="CYA550" s="508"/>
      <c r="CYB550" s="508"/>
      <c r="CYC550" s="508"/>
      <c r="CYD550" s="508"/>
      <c r="CYE550" s="508"/>
      <c r="CYF550" s="508"/>
      <c r="CYG550" s="89"/>
      <c r="CYH550" s="89"/>
      <c r="CYI550" s="89"/>
      <c r="CYJ550" s="89"/>
      <c r="CYK550" s="89"/>
      <c r="CYL550" s="508"/>
      <c r="CYM550" s="508"/>
      <c r="CYN550" s="89"/>
      <c r="CYO550" s="89"/>
      <c r="CYP550" s="508"/>
      <c r="CYQ550" s="508"/>
      <c r="CYR550" s="89"/>
      <c r="CYS550" s="89"/>
      <c r="CYT550" s="508"/>
      <c r="CYU550" s="508"/>
      <c r="CYV550" s="508"/>
      <c r="CYW550" s="508"/>
      <c r="CYX550" s="508"/>
      <c r="CYY550" s="508"/>
      <c r="CYZ550" s="508"/>
      <c r="CZA550" s="89"/>
      <c r="CZB550" s="89"/>
      <c r="CZC550" s="508"/>
      <c r="CZD550" s="508"/>
      <c r="CZE550" s="89"/>
      <c r="CZF550" s="89"/>
      <c r="CZG550" s="508"/>
      <c r="CZH550" s="508"/>
      <c r="CZI550" s="508"/>
      <c r="CZJ550" s="508"/>
      <c r="CZK550" s="508"/>
      <c r="CZL550" s="203"/>
      <c r="CZM550" s="107"/>
      <c r="CZN550" s="508"/>
      <c r="CZO550" s="508"/>
      <c r="CZP550" s="508"/>
      <c r="CZQ550" s="508"/>
      <c r="CZR550" s="508"/>
      <c r="CZS550" s="508"/>
      <c r="CZT550" s="508"/>
      <c r="CZU550" s="168"/>
      <c r="CZV550" s="168"/>
      <c r="CZW550" s="168"/>
      <c r="CZX550" s="168"/>
      <c r="CZY550" s="168"/>
      <c r="CZZ550" s="168"/>
      <c r="DAA550" s="168"/>
      <c r="DAB550" s="168"/>
      <c r="DAC550" s="168"/>
      <c r="DAD550" s="168"/>
      <c r="DAE550" s="168"/>
      <c r="DAF550" s="168"/>
      <c r="DAG550" s="168"/>
      <c r="DAH550" s="168"/>
      <c r="DAI550" s="168"/>
      <c r="DAJ550" s="168"/>
      <c r="DAK550" s="168"/>
      <c r="DAL550" s="168"/>
      <c r="DAM550" s="168"/>
      <c r="DAN550" s="168"/>
      <c r="DAO550" s="168"/>
      <c r="DAP550" s="168"/>
      <c r="DAQ550" s="168"/>
      <c r="DAR550" s="168"/>
      <c r="DAS550" s="168"/>
      <c r="DAT550" s="168"/>
      <c r="DAU550" s="168"/>
      <c r="DAV550" s="168"/>
      <c r="DAW550" s="168"/>
      <c r="DAX550" s="168"/>
      <c r="DAY550" s="168"/>
      <c r="DAZ550" s="168"/>
      <c r="DBA550" s="168"/>
      <c r="DBB550" s="168"/>
      <c r="DBC550" s="168"/>
      <c r="DBD550" s="168"/>
      <c r="DBE550" s="168"/>
      <c r="DBF550" s="168"/>
      <c r="DBG550" s="168"/>
      <c r="DBH550" s="168"/>
      <c r="DBI550" s="168"/>
      <c r="DBJ550" s="168"/>
      <c r="DBK550" s="168"/>
      <c r="DBL550" s="168"/>
      <c r="DBM550" s="508"/>
      <c r="DBN550" s="508"/>
      <c r="DBO550" s="508"/>
      <c r="DBP550" s="508"/>
      <c r="DBQ550" s="508"/>
      <c r="DBR550" s="508"/>
      <c r="DBS550" s="508"/>
      <c r="DBT550" s="508"/>
      <c r="DBU550" s="508"/>
      <c r="DBV550" s="508"/>
      <c r="DBW550" s="508"/>
      <c r="DBX550" s="508"/>
      <c r="DBY550" s="508"/>
      <c r="DBZ550" s="508"/>
      <c r="DCA550" s="508"/>
      <c r="DCB550" s="508"/>
      <c r="DCC550" s="508"/>
      <c r="DCD550" s="508"/>
      <c r="DCE550" s="508"/>
      <c r="DCF550" s="508"/>
      <c r="DCG550" s="508"/>
      <c r="DCH550" s="508"/>
      <c r="DCI550" s="508"/>
      <c r="DCJ550" s="508"/>
      <c r="DCK550" s="89"/>
      <c r="DCL550" s="89"/>
      <c r="DCM550" s="89"/>
      <c r="DCN550" s="89"/>
      <c r="DCO550" s="89"/>
      <c r="DCP550" s="508"/>
      <c r="DCQ550" s="508"/>
      <c r="DCR550" s="89"/>
      <c r="DCS550" s="89"/>
      <c r="DCT550" s="508"/>
      <c r="DCU550" s="508"/>
      <c r="DCV550" s="89"/>
      <c r="DCW550" s="89"/>
      <c r="DCX550" s="508"/>
      <c r="DCY550" s="508"/>
      <c r="DCZ550" s="508"/>
      <c r="DDA550" s="508"/>
      <c r="DDB550" s="508"/>
      <c r="DDC550" s="508"/>
      <c r="DDD550" s="508"/>
      <c r="DDE550" s="89"/>
      <c r="DDF550" s="89"/>
      <c r="DDG550" s="508"/>
      <c r="DDH550" s="508"/>
      <c r="DDI550" s="89"/>
      <c r="DDJ550" s="89"/>
      <c r="DDK550" s="508"/>
      <c r="DDL550" s="508"/>
      <c r="DDM550" s="508"/>
      <c r="DDN550" s="508"/>
      <c r="DDO550" s="508"/>
      <c r="DDP550" s="203"/>
      <c r="DDQ550" s="107"/>
      <c r="DDR550" s="508"/>
      <c r="DDS550" s="508"/>
      <c r="DDT550" s="508"/>
      <c r="DDU550" s="508"/>
      <c r="DDV550" s="508"/>
      <c r="DDW550" s="508"/>
      <c r="DDX550" s="508"/>
      <c r="DDY550" s="168"/>
      <c r="DDZ550" s="168"/>
      <c r="DEA550" s="168"/>
      <c r="DEB550" s="168"/>
      <c r="DEC550" s="168"/>
      <c r="DED550" s="168"/>
      <c r="DEE550" s="168"/>
      <c r="DEF550" s="168"/>
      <c r="DEG550" s="168"/>
      <c r="DEH550" s="168"/>
      <c r="DEI550" s="168"/>
      <c r="DEJ550" s="168"/>
      <c r="DEK550" s="168"/>
      <c r="DEL550" s="168"/>
      <c r="DEM550" s="168"/>
      <c r="DEN550" s="168"/>
      <c r="DEO550" s="168"/>
      <c r="DEP550" s="168"/>
      <c r="DEQ550" s="168"/>
      <c r="DER550" s="168"/>
      <c r="DES550" s="168"/>
      <c r="DET550" s="168"/>
      <c r="DEU550" s="168"/>
      <c r="DEV550" s="168"/>
      <c r="DEW550" s="168"/>
      <c r="DEX550" s="168"/>
      <c r="DEY550" s="168"/>
      <c r="DEZ550" s="168"/>
      <c r="DFA550" s="168"/>
      <c r="DFB550" s="168"/>
      <c r="DFC550" s="168"/>
      <c r="DFD550" s="168"/>
      <c r="DFE550" s="168"/>
      <c r="DFF550" s="168"/>
      <c r="DFG550" s="168"/>
      <c r="DFH550" s="168"/>
      <c r="DFI550" s="168"/>
      <c r="DFJ550" s="168"/>
      <c r="DFK550" s="168"/>
      <c r="DFL550" s="168"/>
      <c r="DFM550" s="168"/>
      <c r="DFN550" s="168"/>
      <c r="DFO550" s="168"/>
      <c r="DFP550" s="168"/>
      <c r="DFQ550" s="508"/>
      <c r="DFR550" s="508"/>
      <c r="DFS550" s="508"/>
      <c r="DFT550" s="508"/>
      <c r="DFU550" s="508"/>
      <c r="DFV550" s="508"/>
      <c r="DFW550" s="508"/>
      <c r="DFX550" s="508"/>
      <c r="DFY550" s="508"/>
      <c r="DFZ550" s="508"/>
      <c r="DGA550" s="508"/>
      <c r="DGB550" s="508"/>
      <c r="DGC550" s="508"/>
      <c r="DGD550" s="508"/>
      <c r="DGE550" s="508"/>
      <c r="DGF550" s="508"/>
      <c r="DGG550" s="508"/>
      <c r="DGH550" s="508"/>
      <c r="DGI550" s="508"/>
      <c r="DGJ550" s="508"/>
      <c r="DGK550" s="508"/>
      <c r="DGL550" s="508"/>
      <c r="DGM550" s="508"/>
      <c r="DGN550" s="508"/>
      <c r="DGO550" s="89"/>
      <c r="DGP550" s="89"/>
      <c r="DGQ550" s="89"/>
      <c r="DGR550" s="89"/>
      <c r="DGS550" s="89"/>
      <c r="DGT550" s="508"/>
      <c r="DGU550" s="508"/>
      <c r="DGV550" s="89"/>
      <c r="DGW550" s="89"/>
      <c r="DGX550" s="508"/>
      <c r="DGY550" s="508"/>
      <c r="DGZ550" s="89"/>
      <c r="DHA550" s="89"/>
      <c r="DHB550" s="508"/>
      <c r="DHC550" s="508"/>
      <c r="DHD550" s="508"/>
      <c r="DHE550" s="508"/>
      <c r="DHF550" s="508"/>
      <c r="DHG550" s="508"/>
      <c r="DHH550" s="508"/>
      <c r="DHI550" s="89"/>
      <c r="DHJ550" s="89"/>
      <c r="DHK550" s="508"/>
      <c r="DHL550" s="508"/>
      <c r="DHM550" s="89"/>
      <c r="DHN550" s="89"/>
      <c r="DHO550" s="508"/>
      <c r="DHP550" s="508"/>
      <c r="DHQ550" s="508"/>
      <c r="DHR550" s="508"/>
      <c r="DHS550" s="508"/>
      <c r="DHT550" s="203"/>
      <c r="DHU550" s="107"/>
      <c r="DHV550" s="508"/>
      <c r="DHW550" s="508"/>
      <c r="DHX550" s="508"/>
      <c r="DHY550" s="508"/>
      <c r="DHZ550" s="508"/>
      <c r="DIA550" s="508"/>
      <c r="DIB550" s="508"/>
      <c r="DIC550" s="168"/>
      <c r="DID550" s="168"/>
      <c r="DIE550" s="168"/>
      <c r="DIF550" s="168"/>
      <c r="DIG550" s="168"/>
      <c r="DIH550" s="168"/>
      <c r="DII550" s="168"/>
      <c r="DIJ550" s="168"/>
      <c r="DIK550" s="168"/>
      <c r="DIL550" s="168"/>
      <c r="DIM550" s="168"/>
      <c r="DIN550" s="168"/>
      <c r="DIO550" s="168"/>
      <c r="DIP550" s="168"/>
      <c r="DIQ550" s="168"/>
      <c r="DIR550" s="168"/>
      <c r="DIS550" s="168"/>
      <c r="DIT550" s="168"/>
      <c r="DIU550" s="168"/>
      <c r="DIV550" s="168"/>
      <c r="DIW550" s="168"/>
      <c r="DIX550" s="168"/>
      <c r="DIY550" s="168"/>
      <c r="DIZ550" s="168"/>
      <c r="DJA550" s="168"/>
      <c r="DJB550" s="168"/>
      <c r="DJC550" s="168"/>
      <c r="DJD550" s="168"/>
      <c r="DJE550" s="168"/>
      <c r="DJF550" s="168"/>
      <c r="DJG550" s="168"/>
      <c r="DJH550" s="168"/>
      <c r="DJI550" s="168"/>
      <c r="DJJ550" s="168"/>
      <c r="DJK550" s="168"/>
      <c r="DJL550" s="168"/>
      <c r="DJM550" s="168"/>
      <c r="DJN550" s="168"/>
      <c r="DJO550" s="168"/>
      <c r="DJP550" s="168"/>
      <c r="DJQ550" s="168"/>
      <c r="DJR550" s="168"/>
      <c r="DJS550" s="168"/>
      <c r="DJT550" s="168"/>
      <c r="DJU550" s="508"/>
      <c r="DJV550" s="508"/>
      <c r="DJW550" s="508"/>
      <c r="DJX550" s="508"/>
      <c r="DJY550" s="508"/>
      <c r="DJZ550" s="508"/>
      <c r="DKA550" s="508"/>
      <c r="DKB550" s="508"/>
      <c r="DKC550" s="508"/>
      <c r="DKD550" s="508"/>
      <c r="DKE550" s="508"/>
      <c r="DKF550" s="508"/>
      <c r="DKG550" s="508"/>
      <c r="DKH550" s="508"/>
      <c r="DKI550" s="508"/>
      <c r="DKJ550" s="508"/>
      <c r="DKK550" s="508"/>
      <c r="DKL550" s="508"/>
      <c r="DKM550" s="508"/>
      <c r="DKN550" s="508"/>
      <c r="DKO550" s="508"/>
      <c r="DKP550" s="508"/>
      <c r="DKQ550" s="508"/>
      <c r="DKR550" s="508"/>
      <c r="DKS550" s="89"/>
      <c r="DKT550" s="89"/>
      <c r="DKU550" s="89"/>
      <c r="DKV550" s="89"/>
      <c r="DKW550" s="89"/>
      <c r="DKX550" s="508"/>
      <c r="DKY550" s="508"/>
      <c r="DKZ550" s="89"/>
      <c r="DLA550" s="89"/>
      <c r="DLB550" s="508"/>
      <c r="DLC550" s="508"/>
      <c r="DLD550" s="89"/>
      <c r="DLE550" s="89"/>
      <c r="DLF550" s="508"/>
      <c r="DLG550" s="508"/>
      <c r="DLH550" s="508"/>
      <c r="DLI550" s="508"/>
      <c r="DLJ550" s="508"/>
      <c r="DLK550" s="508"/>
      <c r="DLL550" s="508"/>
      <c r="DLM550" s="89"/>
      <c r="DLN550" s="89"/>
      <c r="DLO550" s="508"/>
      <c r="DLP550" s="508"/>
      <c r="DLQ550" s="89"/>
      <c r="DLR550" s="89"/>
      <c r="DLS550" s="508"/>
      <c r="DLT550" s="508"/>
      <c r="DLU550" s="508"/>
      <c r="DLV550" s="508"/>
      <c r="DLW550" s="508"/>
      <c r="DLX550" s="203"/>
      <c r="DLY550" s="107"/>
      <c r="DLZ550" s="508"/>
      <c r="DMA550" s="508"/>
      <c r="DMB550" s="508"/>
      <c r="DMC550" s="508"/>
      <c r="DMD550" s="508"/>
      <c r="DME550" s="508"/>
      <c r="DMF550" s="508"/>
      <c r="DMG550" s="168"/>
      <c r="DMH550" s="168"/>
      <c r="DMI550" s="168"/>
      <c r="DMJ550" s="168"/>
      <c r="DMK550" s="168"/>
      <c r="DML550" s="168"/>
      <c r="DMM550" s="168"/>
      <c r="DMN550" s="168"/>
      <c r="DMO550" s="168"/>
      <c r="DMP550" s="168"/>
      <c r="DMQ550" s="168"/>
      <c r="DMR550" s="168"/>
      <c r="DMS550" s="168"/>
      <c r="DMT550" s="168"/>
      <c r="DMU550" s="168"/>
      <c r="DMV550" s="168"/>
      <c r="DMW550" s="168"/>
      <c r="DMX550" s="168"/>
      <c r="DMY550" s="168"/>
      <c r="DMZ550" s="168"/>
      <c r="DNA550" s="168"/>
      <c r="DNB550" s="168"/>
      <c r="DNC550" s="168"/>
      <c r="DND550" s="168"/>
      <c r="DNE550" s="168"/>
      <c r="DNF550" s="168"/>
      <c r="DNG550" s="168"/>
      <c r="DNH550" s="168"/>
      <c r="DNI550" s="168"/>
      <c r="DNJ550" s="168"/>
      <c r="DNK550" s="168"/>
      <c r="DNL550" s="168"/>
      <c r="DNM550" s="168"/>
      <c r="DNN550" s="168"/>
      <c r="DNO550" s="168"/>
      <c r="DNP550" s="168"/>
      <c r="DNQ550" s="168"/>
      <c r="DNR550" s="168"/>
      <c r="DNS550" s="168"/>
      <c r="DNT550" s="168"/>
      <c r="DNU550" s="168"/>
      <c r="DNV550" s="168"/>
      <c r="DNW550" s="168"/>
      <c r="DNX550" s="168"/>
      <c r="DNY550" s="508"/>
      <c r="DNZ550" s="508"/>
      <c r="DOA550" s="508"/>
      <c r="DOB550" s="508"/>
      <c r="DOC550" s="508"/>
      <c r="DOD550" s="508"/>
      <c r="DOE550" s="508"/>
      <c r="DOF550" s="508"/>
      <c r="DOG550" s="508"/>
      <c r="DOH550" s="508"/>
      <c r="DOI550" s="508"/>
      <c r="DOJ550" s="508"/>
      <c r="DOK550" s="508"/>
      <c r="DOL550" s="508"/>
      <c r="DOM550" s="508"/>
      <c r="DON550" s="508"/>
      <c r="DOO550" s="508"/>
      <c r="DOP550" s="508"/>
      <c r="DOQ550" s="508"/>
      <c r="DOR550" s="508"/>
      <c r="DOS550" s="508"/>
      <c r="DOT550" s="508"/>
      <c r="DOU550" s="508"/>
      <c r="DOV550" s="508"/>
      <c r="DOW550" s="89"/>
      <c r="DOX550" s="89"/>
      <c r="DOY550" s="89"/>
      <c r="DOZ550" s="89"/>
      <c r="DPA550" s="89"/>
      <c r="DPB550" s="508"/>
      <c r="DPC550" s="508"/>
      <c r="DPD550" s="89"/>
      <c r="DPE550" s="89"/>
      <c r="DPF550" s="508"/>
      <c r="DPG550" s="508"/>
      <c r="DPH550" s="89"/>
      <c r="DPI550" s="89"/>
      <c r="DPJ550" s="508"/>
      <c r="DPK550" s="508"/>
      <c r="DPL550" s="508"/>
      <c r="DPM550" s="508"/>
      <c r="DPN550" s="508"/>
      <c r="DPO550" s="508"/>
      <c r="DPP550" s="508"/>
      <c r="DPQ550" s="89"/>
      <c r="DPR550" s="89"/>
      <c r="DPS550" s="508"/>
      <c r="DPT550" s="508"/>
      <c r="DPU550" s="89"/>
      <c r="DPV550" s="89"/>
      <c r="DPW550" s="508"/>
      <c r="DPX550" s="508"/>
      <c r="DPY550" s="508"/>
      <c r="DPZ550" s="508"/>
      <c r="DQA550" s="508"/>
      <c r="DQB550" s="203"/>
      <c r="DQC550" s="107"/>
      <c r="DQD550" s="508"/>
      <c r="DQE550" s="508"/>
      <c r="DQF550" s="508"/>
      <c r="DQG550" s="508"/>
      <c r="DQH550" s="508"/>
      <c r="DQI550" s="508"/>
      <c r="DQJ550" s="508"/>
      <c r="DQK550" s="168"/>
      <c r="DQL550" s="168"/>
      <c r="DQM550" s="168"/>
      <c r="DQN550" s="168"/>
      <c r="DQO550" s="168"/>
      <c r="DQP550" s="168"/>
      <c r="DQQ550" s="168"/>
      <c r="DQR550" s="168"/>
      <c r="DQS550" s="168"/>
      <c r="DQT550" s="168"/>
      <c r="DQU550" s="168"/>
      <c r="DQV550" s="168"/>
      <c r="DQW550" s="168"/>
      <c r="DQX550" s="168"/>
      <c r="DQY550" s="168"/>
      <c r="DQZ550" s="168"/>
      <c r="DRA550" s="168"/>
      <c r="DRB550" s="168"/>
      <c r="DRC550" s="168"/>
      <c r="DRD550" s="168"/>
      <c r="DRE550" s="168"/>
      <c r="DRF550" s="168"/>
      <c r="DRG550" s="168"/>
      <c r="DRH550" s="168"/>
      <c r="DRI550" s="168"/>
      <c r="DRJ550" s="168"/>
      <c r="DRK550" s="168"/>
      <c r="DRL550" s="168"/>
      <c r="DRM550" s="168"/>
      <c r="DRN550" s="168"/>
      <c r="DRO550" s="168"/>
      <c r="DRP550" s="168"/>
      <c r="DRQ550" s="168"/>
      <c r="DRR550" s="168"/>
      <c r="DRS550" s="168"/>
      <c r="DRT550" s="168"/>
      <c r="DRU550" s="168"/>
      <c r="DRV550" s="168"/>
      <c r="DRW550" s="168"/>
      <c r="DRX550" s="168"/>
      <c r="DRY550" s="168"/>
      <c r="DRZ550" s="168"/>
      <c r="DSA550" s="168"/>
      <c r="DSB550" s="168"/>
      <c r="DSC550" s="508"/>
      <c r="DSD550" s="508"/>
      <c r="DSE550" s="508"/>
      <c r="DSF550" s="508"/>
      <c r="DSG550" s="508"/>
      <c r="DSH550" s="508"/>
      <c r="DSI550" s="508"/>
      <c r="DSJ550" s="508"/>
      <c r="DSK550" s="508"/>
      <c r="DSL550" s="508"/>
      <c r="DSM550" s="508"/>
      <c r="DSN550" s="508"/>
      <c r="DSO550" s="508"/>
      <c r="DSP550" s="508"/>
      <c r="DSQ550" s="508"/>
      <c r="DSR550" s="508"/>
      <c r="DSS550" s="508"/>
      <c r="DST550" s="508"/>
      <c r="DSU550" s="508"/>
      <c r="DSV550" s="508"/>
      <c r="DSW550" s="508"/>
      <c r="DSX550" s="508"/>
      <c r="DSY550" s="508"/>
      <c r="DSZ550" s="508"/>
      <c r="DTA550" s="89"/>
      <c r="DTB550" s="89"/>
      <c r="DTC550" s="89"/>
      <c r="DTD550" s="89"/>
      <c r="DTE550" s="89"/>
      <c r="DTF550" s="508"/>
      <c r="DTG550" s="508"/>
      <c r="DTH550" s="89"/>
      <c r="DTI550" s="89"/>
      <c r="DTJ550" s="508"/>
      <c r="DTK550" s="508"/>
      <c r="DTL550" s="89"/>
      <c r="DTM550" s="89"/>
      <c r="DTN550" s="508"/>
      <c r="DTO550" s="508"/>
      <c r="DTP550" s="508"/>
      <c r="DTQ550" s="508"/>
      <c r="DTR550" s="508"/>
      <c r="DTS550" s="508"/>
      <c r="DTT550" s="508"/>
      <c r="DTU550" s="89"/>
      <c r="DTV550" s="89"/>
      <c r="DTW550" s="508"/>
      <c r="DTX550" s="508"/>
      <c r="DTY550" s="89"/>
      <c r="DTZ550" s="89"/>
      <c r="DUA550" s="508"/>
      <c r="DUB550" s="508"/>
      <c r="DUC550" s="508"/>
      <c r="DUD550" s="508"/>
      <c r="DUE550" s="508"/>
      <c r="DUF550" s="203"/>
      <c r="DUG550" s="107"/>
      <c r="DUH550" s="508"/>
      <c r="DUI550" s="508"/>
      <c r="DUJ550" s="508"/>
      <c r="DUK550" s="508"/>
      <c r="DUL550" s="508"/>
      <c r="DUM550" s="508"/>
      <c r="DUN550" s="508"/>
      <c r="DUO550" s="168"/>
      <c r="DUP550" s="168"/>
      <c r="DUQ550" s="168"/>
      <c r="DUR550" s="168"/>
      <c r="DUS550" s="168"/>
      <c r="DUT550" s="168"/>
      <c r="DUU550" s="168"/>
      <c r="DUV550" s="168"/>
      <c r="DUW550" s="168"/>
      <c r="DUX550" s="168"/>
      <c r="DUY550" s="168"/>
      <c r="DUZ550" s="168"/>
      <c r="DVA550" s="168"/>
      <c r="DVB550" s="168"/>
      <c r="DVC550" s="168"/>
      <c r="DVD550" s="168"/>
      <c r="DVE550" s="168"/>
      <c r="DVF550" s="168"/>
      <c r="DVG550" s="168"/>
      <c r="DVH550" s="168"/>
      <c r="DVI550" s="168"/>
      <c r="DVJ550" s="168"/>
      <c r="DVK550" s="168"/>
      <c r="DVL550" s="168"/>
      <c r="DVM550" s="168"/>
      <c r="DVN550" s="168"/>
      <c r="DVO550" s="168"/>
      <c r="DVP550" s="168"/>
      <c r="DVQ550" s="168"/>
      <c r="DVR550" s="168"/>
      <c r="DVS550" s="168"/>
      <c r="DVT550" s="168"/>
      <c r="DVU550" s="168"/>
      <c r="DVV550" s="168"/>
      <c r="DVW550" s="168"/>
      <c r="DVX550" s="168"/>
      <c r="DVY550" s="168"/>
      <c r="DVZ550" s="168"/>
      <c r="DWA550" s="168"/>
      <c r="DWB550" s="168"/>
      <c r="DWC550" s="168"/>
      <c r="DWD550" s="168"/>
      <c r="DWE550" s="168"/>
      <c r="DWF550" s="168"/>
      <c r="DWG550" s="508"/>
      <c r="DWH550" s="508"/>
      <c r="DWI550" s="508"/>
      <c r="DWJ550" s="508"/>
      <c r="DWK550" s="508"/>
      <c r="DWL550" s="508"/>
      <c r="DWM550" s="508"/>
      <c r="DWN550" s="508"/>
      <c r="DWO550" s="508"/>
      <c r="DWP550" s="508"/>
      <c r="DWQ550" s="508"/>
      <c r="DWR550" s="508"/>
      <c r="DWS550" s="508"/>
      <c r="DWT550" s="508"/>
      <c r="DWU550" s="508"/>
      <c r="DWV550" s="508"/>
      <c r="DWW550" s="508"/>
      <c r="DWX550" s="508"/>
      <c r="DWY550" s="508"/>
      <c r="DWZ550" s="508"/>
      <c r="DXA550" s="508"/>
      <c r="DXB550" s="508"/>
      <c r="DXC550" s="508"/>
      <c r="DXD550" s="508"/>
      <c r="DXE550" s="89"/>
      <c r="DXF550" s="89"/>
      <c r="DXG550" s="89"/>
      <c r="DXH550" s="89"/>
      <c r="DXI550" s="89"/>
      <c r="DXJ550" s="508"/>
      <c r="DXK550" s="508"/>
      <c r="DXL550" s="89"/>
      <c r="DXM550" s="89"/>
      <c r="DXN550" s="508"/>
      <c r="DXO550" s="508"/>
      <c r="DXP550" s="89"/>
      <c r="DXQ550" s="89"/>
      <c r="DXR550" s="508"/>
      <c r="DXS550" s="508"/>
      <c r="DXT550" s="508"/>
      <c r="DXU550" s="508"/>
      <c r="DXV550" s="508"/>
      <c r="DXW550" s="508"/>
      <c r="DXX550" s="508"/>
      <c r="DXY550" s="89"/>
      <c r="DXZ550" s="89"/>
      <c r="DYA550" s="508"/>
      <c r="DYB550" s="508"/>
      <c r="DYC550" s="89"/>
      <c r="DYD550" s="89"/>
      <c r="DYE550" s="508"/>
      <c r="DYF550" s="508"/>
      <c r="DYG550" s="508"/>
      <c r="DYH550" s="508"/>
      <c r="DYI550" s="508"/>
      <c r="DYJ550" s="203"/>
      <c r="DYK550" s="107"/>
      <c r="DYL550" s="508"/>
      <c r="DYM550" s="508"/>
      <c r="DYN550" s="508"/>
      <c r="DYO550" s="508"/>
      <c r="DYP550" s="508"/>
      <c r="DYQ550" s="508"/>
      <c r="DYR550" s="508"/>
      <c r="DYS550" s="168"/>
      <c r="DYT550" s="168"/>
      <c r="DYU550" s="168"/>
      <c r="DYV550" s="168"/>
      <c r="DYW550" s="168"/>
      <c r="DYX550" s="168"/>
      <c r="DYY550" s="168"/>
      <c r="DYZ550" s="168"/>
      <c r="DZA550" s="168"/>
      <c r="DZB550" s="168"/>
      <c r="DZC550" s="168"/>
      <c r="DZD550" s="168"/>
      <c r="DZE550" s="168"/>
      <c r="DZF550" s="168"/>
      <c r="DZG550" s="168"/>
      <c r="DZH550" s="168"/>
      <c r="DZI550" s="168"/>
      <c r="DZJ550" s="168"/>
      <c r="DZK550" s="168"/>
      <c r="DZL550" s="168"/>
      <c r="DZM550" s="168"/>
      <c r="DZN550" s="168"/>
      <c r="DZO550" s="168"/>
      <c r="DZP550" s="168"/>
      <c r="DZQ550" s="168"/>
      <c r="DZR550" s="168"/>
      <c r="DZS550" s="168"/>
      <c r="DZT550" s="168"/>
      <c r="DZU550" s="168"/>
      <c r="DZV550" s="168"/>
      <c r="DZW550" s="168"/>
      <c r="DZX550" s="168"/>
      <c r="DZY550" s="168"/>
      <c r="DZZ550" s="168"/>
      <c r="EAA550" s="168"/>
      <c r="EAB550" s="168"/>
      <c r="EAC550" s="168"/>
      <c r="EAD550" s="168"/>
      <c r="EAE550" s="168"/>
      <c r="EAF550" s="168"/>
      <c r="EAG550" s="168"/>
      <c r="EAH550" s="168"/>
      <c r="EAI550" s="168"/>
      <c r="EAJ550" s="168"/>
      <c r="EAK550" s="508"/>
      <c r="EAL550" s="508"/>
      <c r="EAM550" s="508"/>
      <c r="EAN550" s="508"/>
      <c r="EAO550" s="508"/>
      <c r="EAP550" s="508"/>
      <c r="EAQ550" s="508"/>
      <c r="EAR550" s="508"/>
      <c r="EAS550" s="508"/>
      <c r="EAT550" s="508"/>
      <c r="EAU550" s="508"/>
      <c r="EAV550" s="508"/>
      <c r="EAW550" s="508"/>
      <c r="EAX550" s="508"/>
      <c r="EAY550" s="508"/>
      <c r="EAZ550" s="508"/>
      <c r="EBA550" s="508"/>
      <c r="EBB550" s="508"/>
      <c r="EBC550" s="508"/>
      <c r="EBD550" s="508"/>
      <c r="EBE550" s="508"/>
      <c r="EBF550" s="508"/>
      <c r="EBG550" s="508"/>
      <c r="EBH550" s="508"/>
      <c r="EBI550" s="89"/>
      <c r="EBJ550" s="89"/>
      <c r="EBK550" s="89"/>
      <c r="EBL550" s="89"/>
      <c r="EBM550" s="89"/>
      <c r="EBN550" s="508"/>
      <c r="EBO550" s="508"/>
      <c r="EBP550" s="89"/>
      <c r="EBQ550" s="89"/>
      <c r="EBR550" s="508"/>
      <c r="EBS550" s="508"/>
      <c r="EBT550" s="89"/>
      <c r="EBU550" s="89"/>
      <c r="EBV550" s="508"/>
      <c r="EBW550" s="508"/>
      <c r="EBX550" s="508"/>
      <c r="EBY550" s="508"/>
      <c r="EBZ550" s="508"/>
      <c r="ECA550" s="508"/>
      <c r="ECB550" s="508"/>
      <c r="ECC550" s="89"/>
      <c r="ECD550" s="89"/>
      <c r="ECE550" s="508"/>
      <c r="ECF550" s="508"/>
      <c r="ECG550" s="89"/>
      <c r="ECH550" s="89"/>
      <c r="ECI550" s="508"/>
      <c r="ECJ550" s="508"/>
      <c r="ECK550" s="508"/>
      <c r="ECL550" s="508"/>
      <c r="ECM550" s="508"/>
      <c r="ECN550" s="203"/>
      <c r="ECO550" s="107"/>
      <c r="ECP550" s="508"/>
      <c r="ECQ550" s="508"/>
      <c r="ECR550" s="508"/>
      <c r="ECS550" s="508"/>
      <c r="ECT550" s="508"/>
      <c r="ECU550" s="508"/>
      <c r="ECV550" s="508"/>
      <c r="ECW550" s="168"/>
      <c r="ECX550" s="168"/>
      <c r="ECY550" s="168"/>
      <c r="ECZ550" s="168"/>
      <c r="EDA550" s="168"/>
      <c r="EDB550" s="168"/>
      <c r="EDC550" s="168"/>
      <c r="EDD550" s="168"/>
      <c r="EDE550" s="168"/>
      <c r="EDF550" s="168"/>
      <c r="EDG550" s="168"/>
      <c r="EDH550" s="168"/>
      <c r="EDI550" s="168"/>
      <c r="EDJ550" s="168"/>
      <c r="EDK550" s="168"/>
      <c r="EDL550" s="168"/>
      <c r="EDM550" s="168"/>
      <c r="EDN550" s="168"/>
      <c r="EDO550" s="168"/>
      <c r="EDP550" s="168"/>
      <c r="EDQ550" s="168"/>
      <c r="EDR550" s="168"/>
      <c r="EDS550" s="168"/>
      <c r="EDT550" s="168"/>
      <c r="EDU550" s="168"/>
      <c r="EDV550" s="168"/>
      <c r="EDW550" s="168"/>
      <c r="EDX550" s="168"/>
      <c r="EDY550" s="168"/>
      <c r="EDZ550" s="168"/>
      <c r="EEA550" s="168"/>
      <c r="EEB550" s="168"/>
      <c r="EEC550" s="168"/>
      <c r="EED550" s="168"/>
      <c r="EEE550" s="168"/>
      <c r="EEF550" s="168"/>
      <c r="EEG550" s="168"/>
      <c r="EEH550" s="168"/>
      <c r="EEI550" s="168"/>
      <c r="EEJ550" s="168"/>
      <c r="EEK550" s="168"/>
      <c r="EEL550" s="168"/>
      <c r="EEM550" s="168"/>
      <c r="EEN550" s="168"/>
      <c r="EEO550" s="508"/>
      <c r="EEP550" s="508"/>
      <c r="EEQ550" s="508"/>
      <c r="EER550" s="508"/>
      <c r="EES550" s="508"/>
      <c r="EET550" s="508"/>
      <c r="EEU550" s="508"/>
      <c r="EEV550" s="508"/>
      <c r="EEW550" s="508"/>
      <c r="EEX550" s="508"/>
      <c r="EEY550" s="508"/>
      <c r="EEZ550" s="508"/>
      <c r="EFA550" s="508"/>
      <c r="EFB550" s="508"/>
      <c r="EFC550" s="508"/>
      <c r="EFD550" s="508"/>
      <c r="EFE550" s="508"/>
      <c r="EFF550" s="508"/>
      <c r="EFG550" s="508"/>
      <c r="EFH550" s="508"/>
      <c r="EFI550" s="508"/>
      <c r="EFJ550" s="508"/>
      <c r="EFK550" s="508"/>
      <c r="EFL550" s="508"/>
      <c r="EFM550" s="89"/>
      <c r="EFN550" s="89"/>
      <c r="EFO550" s="89"/>
      <c r="EFP550" s="89"/>
      <c r="EFQ550" s="89"/>
      <c r="EFR550" s="508"/>
      <c r="EFS550" s="508"/>
      <c r="EFT550" s="89"/>
      <c r="EFU550" s="89"/>
      <c r="EFV550" s="508"/>
      <c r="EFW550" s="508"/>
      <c r="EFX550" s="89"/>
      <c r="EFY550" s="89"/>
      <c r="EFZ550" s="508"/>
      <c r="EGA550" s="508"/>
      <c r="EGB550" s="508"/>
      <c r="EGC550" s="508"/>
      <c r="EGD550" s="508"/>
      <c r="EGE550" s="508"/>
      <c r="EGF550" s="508"/>
      <c r="EGG550" s="89"/>
      <c r="EGH550" s="89"/>
      <c r="EGI550" s="508"/>
      <c r="EGJ550" s="508"/>
      <c r="EGK550" s="89"/>
      <c r="EGL550" s="89"/>
      <c r="EGM550" s="508"/>
      <c r="EGN550" s="508"/>
      <c r="EGO550" s="508"/>
      <c r="EGP550" s="508"/>
      <c r="EGQ550" s="508"/>
      <c r="EGR550" s="203"/>
      <c r="EGS550" s="107"/>
      <c r="EGT550" s="508"/>
      <c r="EGU550" s="508"/>
      <c r="EGV550" s="508"/>
      <c r="EGW550" s="508"/>
      <c r="EGX550" s="508"/>
      <c r="EGY550" s="508"/>
      <c r="EGZ550" s="508"/>
      <c r="EHA550" s="168"/>
      <c r="EHB550" s="168"/>
      <c r="EHC550" s="168"/>
      <c r="EHD550" s="168"/>
      <c r="EHE550" s="168"/>
      <c r="EHF550" s="168"/>
      <c r="EHG550" s="168"/>
      <c r="EHH550" s="168"/>
      <c r="EHI550" s="168"/>
      <c r="EHJ550" s="168"/>
      <c r="EHK550" s="168"/>
      <c r="EHL550" s="168"/>
      <c r="EHM550" s="168"/>
      <c r="EHN550" s="168"/>
      <c r="EHO550" s="168"/>
      <c r="EHP550" s="168"/>
      <c r="EHQ550" s="168"/>
      <c r="EHR550" s="168"/>
      <c r="EHS550" s="168"/>
      <c r="EHT550" s="168"/>
      <c r="EHU550" s="168"/>
      <c r="EHV550" s="168"/>
      <c r="EHW550" s="168"/>
      <c r="EHX550" s="168"/>
      <c r="EHY550" s="168"/>
      <c r="EHZ550" s="168"/>
      <c r="EIA550" s="168"/>
      <c r="EIB550" s="168"/>
      <c r="EIC550" s="168"/>
      <c r="EID550" s="168"/>
      <c r="EIE550" s="168"/>
      <c r="EIF550" s="168"/>
      <c r="EIG550" s="168"/>
      <c r="EIH550" s="168"/>
      <c r="EII550" s="168"/>
      <c r="EIJ550" s="168"/>
      <c r="EIK550" s="168"/>
      <c r="EIL550" s="168"/>
      <c r="EIM550" s="168"/>
      <c r="EIN550" s="168"/>
      <c r="EIO550" s="168"/>
      <c r="EIP550" s="168"/>
      <c r="EIQ550" s="168"/>
      <c r="EIR550" s="168"/>
      <c r="EIS550" s="508"/>
      <c r="EIT550" s="508"/>
      <c r="EIU550" s="508"/>
      <c r="EIV550" s="508"/>
      <c r="EIW550" s="508"/>
      <c r="EIX550" s="508"/>
      <c r="EIY550" s="508"/>
      <c r="EIZ550" s="508"/>
      <c r="EJA550" s="508"/>
      <c r="EJB550" s="508"/>
      <c r="EJC550" s="508"/>
      <c r="EJD550" s="508"/>
      <c r="EJE550" s="508"/>
      <c r="EJF550" s="508"/>
      <c r="EJG550" s="508"/>
      <c r="EJH550" s="508"/>
      <c r="EJI550" s="508"/>
      <c r="EJJ550" s="508"/>
      <c r="EJK550" s="508"/>
      <c r="EJL550" s="508"/>
      <c r="EJM550" s="508"/>
      <c r="EJN550" s="508"/>
      <c r="EJO550" s="508"/>
      <c r="EJP550" s="508"/>
      <c r="EJQ550" s="89"/>
      <c r="EJR550" s="89"/>
      <c r="EJS550" s="89"/>
      <c r="EJT550" s="89"/>
      <c r="EJU550" s="89"/>
      <c r="EJV550" s="508"/>
      <c r="EJW550" s="508"/>
      <c r="EJX550" s="89"/>
      <c r="EJY550" s="89"/>
      <c r="EJZ550" s="508"/>
      <c r="EKA550" s="508"/>
      <c r="EKB550" s="89"/>
      <c r="EKC550" s="89"/>
      <c r="EKD550" s="508"/>
      <c r="EKE550" s="508"/>
      <c r="EKF550" s="508"/>
      <c r="EKG550" s="508"/>
      <c r="EKH550" s="508"/>
      <c r="EKI550" s="508"/>
      <c r="EKJ550" s="508"/>
      <c r="EKK550" s="89"/>
      <c r="EKL550" s="89"/>
      <c r="EKM550" s="508"/>
      <c r="EKN550" s="508"/>
      <c r="EKO550" s="89"/>
      <c r="EKP550" s="89"/>
      <c r="EKQ550" s="508"/>
      <c r="EKR550" s="508"/>
      <c r="EKS550" s="508"/>
      <c r="EKT550" s="508"/>
      <c r="EKU550" s="508"/>
      <c r="EKV550" s="203"/>
      <c r="EKW550" s="107"/>
      <c r="EKX550" s="508"/>
      <c r="EKY550" s="508"/>
      <c r="EKZ550" s="508"/>
      <c r="ELA550" s="508"/>
      <c r="ELB550" s="508"/>
      <c r="ELC550" s="508"/>
      <c r="ELD550" s="508"/>
      <c r="ELE550" s="168"/>
      <c r="ELF550" s="168"/>
      <c r="ELG550" s="168"/>
      <c r="ELH550" s="168"/>
      <c r="ELI550" s="168"/>
      <c r="ELJ550" s="168"/>
      <c r="ELK550" s="168"/>
      <c r="ELL550" s="168"/>
      <c r="ELM550" s="168"/>
      <c r="ELN550" s="168"/>
      <c r="ELO550" s="168"/>
      <c r="ELP550" s="168"/>
      <c r="ELQ550" s="168"/>
      <c r="ELR550" s="168"/>
      <c r="ELS550" s="168"/>
      <c r="ELT550" s="168"/>
      <c r="ELU550" s="168"/>
      <c r="ELV550" s="168"/>
      <c r="ELW550" s="168"/>
      <c r="ELX550" s="168"/>
      <c r="ELY550" s="168"/>
      <c r="ELZ550" s="168"/>
      <c r="EMA550" s="168"/>
      <c r="EMB550" s="168"/>
      <c r="EMC550" s="168"/>
      <c r="EMD550" s="168"/>
      <c r="EME550" s="168"/>
      <c r="EMF550" s="168"/>
      <c r="EMG550" s="168"/>
      <c r="EMH550" s="168"/>
      <c r="EMI550" s="168"/>
      <c r="EMJ550" s="168"/>
      <c r="EMK550" s="168"/>
      <c r="EML550" s="168"/>
      <c r="EMM550" s="168"/>
      <c r="EMN550" s="168"/>
      <c r="EMO550" s="168"/>
      <c r="EMP550" s="168"/>
      <c r="EMQ550" s="168"/>
      <c r="EMR550" s="168"/>
      <c r="EMS550" s="168"/>
      <c r="EMT550" s="168"/>
      <c r="EMU550" s="168"/>
      <c r="EMV550" s="168"/>
      <c r="EMW550" s="508"/>
      <c r="EMX550" s="508"/>
      <c r="EMY550" s="508"/>
      <c r="EMZ550" s="508"/>
      <c r="ENA550" s="508"/>
      <c r="ENB550" s="508"/>
      <c r="ENC550" s="508"/>
      <c r="END550" s="508"/>
      <c r="ENE550" s="508"/>
      <c r="ENF550" s="508"/>
      <c r="ENG550" s="508"/>
      <c r="ENH550" s="508"/>
      <c r="ENI550" s="508"/>
      <c r="ENJ550" s="508"/>
      <c r="ENK550" s="508"/>
      <c r="ENL550" s="508"/>
      <c r="ENM550" s="508"/>
      <c r="ENN550" s="508"/>
      <c r="ENO550" s="508"/>
      <c r="ENP550" s="508"/>
      <c r="ENQ550" s="508"/>
      <c r="ENR550" s="508"/>
      <c r="ENS550" s="508"/>
      <c r="ENT550" s="508"/>
      <c r="ENU550" s="89"/>
      <c r="ENV550" s="89"/>
      <c r="ENW550" s="89"/>
      <c r="ENX550" s="89"/>
      <c r="ENY550" s="89"/>
      <c r="ENZ550" s="508"/>
      <c r="EOA550" s="508"/>
      <c r="EOB550" s="89"/>
      <c r="EOC550" s="89"/>
      <c r="EOD550" s="508"/>
      <c r="EOE550" s="508"/>
      <c r="EOF550" s="89"/>
      <c r="EOG550" s="89"/>
      <c r="EOH550" s="508"/>
      <c r="EOI550" s="508"/>
      <c r="EOJ550" s="508"/>
      <c r="EOK550" s="508"/>
      <c r="EOL550" s="508"/>
      <c r="EOM550" s="508"/>
      <c r="EON550" s="508"/>
      <c r="EOO550" s="89"/>
      <c r="EOP550" s="89"/>
      <c r="EOQ550" s="508"/>
      <c r="EOR550" s="508"/>
      <c r="EOS550" s="89"/>
      <c r="EOT550" s="89"/>
      <c r="EOU550" s="508"/>
      <c r="EOV550" s="508"/>
      <c r="EOW550" s="508"/>
      <c r="EOX550" s="508"/>
      <c r="EOY550" s="508"/>
      <c r="EOZ550" s="203"/>
      <c r="EPA550" s="107"/>
      <c r="EPB550" s="508"/>
      <c r="EPC550" s="508"/>
      <c r="EPD550" s="508"/>
      <c r="EPE550" s="508"/>
      <c r="EPF550" s="508"/>
      <c r="EPG550" s="508"/>
      <c r="EPH550" s="508"/>
      <c r="EPI550" s="168"/>
      <c r="EPJ550" s="168"/>
      <c r="EPK550" s="168"/>
      <c r="EPL550" s="168"/>
      <c r="EPM550" s="168"/>
      <c r="EPN550" s="168"/>
      <c r="EPO550" s="168"/>
      <c r="EPP550" s="168"/>
      <c r="EPQ550" s="168"/>
      <c r="EPR550" s="168"/>
      <c r="EPS550" s="168"/>
      <c r="EPT550" s="168"/>
      <c r="EPU550" s="168"/>
      <c r="EPV550" s="168"/>
      <c r="EPW550" s="168"/>
      <c r="EPX550" s="168"/>
      <c r="EPY550" s="168"/>
      <c r="EPZ550" s="168"/>
      <c r="EQA550" s="168"/>
      <c r="EQB550" s="168"/>
      <c r="EQC550" s="168"/>
      <c r="EQD550" s="168"/>
      <c r="EQE550" s="168"/>
      <c r="EQF550" s="168"/>
      <c r="EQG550" s="168"/>
      <c r="EQH550" s="168"/>
      <c r="EQI550" s="168"/>
      <c r="EQJ550" s="168"/>
      <c r="EQK550" s="168"/>
      <c r="EQL550" s="168"/>
      <c r="EQM550" s="168"/>
      <c r="EQN550" s="168"/>
      <c r="EQO550" s="168"/>
      <c r="EQP550" s="168"/>
      <c r="EQQ550" s="168"/>
      <c r="EQR550" s="168"/>
      <c r="EQS550" s="168"/>
      <c r="EQT550" s="168"/>
      <c r="EQU550" s="168"/>
      <c r="EQV550" s="168"/>
      <c r="EQW550" s="168"/>
      <c r="EQX550" s="168"/>
      <c r="EQY550" s="168"/>
      <c r="EQZ550" s="168"/>
      <c r="ERA550" s="508"/>
      <c r="ERB550" s="508"/>
      <c r="ERC550" s="508"/>
      <c r="ERD550" s="508"/>
      <c r="ERE550" s="508"/>
      <c r="ERF550" s="508"/>
      <c r="ERG550" s="508"/>
      <c r="ERH550" s="508"/>
      <c r="ERI550" s="508"/>
      <c r="ERJ550" s="508"/>
      <c r="ERK550" s="508"/>
      <c r="ERL550" s="508"/>
      <c r="ERM550" s="508"/>
      <c r="ERN550" s="508"/>
      <c r="ERO550" s="508"/>
      <c r="ERP550" s="508"/>
      <c r="ERQ550" s="508"/>
      <c r="ERR550" s="508"/>
      <c r="ERS550" s="508"/>
      <c r="ERT550" s="508"/>
      <c r="ERU550" s="508"/>
      <c r="ERV550" s="508"/>
      <c r="ERW550" s="508"/>
      <c r="ERX550" s="508"/>
      <c r="ERY550" s="89"/>
      <c r="ERZ550" s="89"/>
      <c r="ESA550" s="89"/>
      <c r="ESB550" s="89"/>
      <c r="ESC550" s="89"/>
      <c r="ESD550" s="508"/>
      <c r="ESE550" s="508"/>
      <c r="ESF550" s="89"/>
      <c r="ESG550" s="89"/>
      <c r="ESH550" s="508"/>
      <c r="ESI550" s="508"/>
      <c r="ESJ550" s="89"/>
      <c r="ESK550" s="89"/>
      <c r="ESL550" s="508"/>
      <c r="ESM550" s="508"/>
      <c r="ESN550" s="508"/>
      <c r="ESO550" s="508"/>
      <c r="ESP550" s="508"/>
      <c r="ESQ550" s="508"/>
      <c r="ESR550" s="508"/>
      <c r="ESS550" s="89"/>
      <c r="EST550" s="89"/>
      <c r="ESU550" s="508"/>
      <c r="ESV550" s="508"/>
      <c r="ESW550" s="89"/>
      <c r="ESX550" s="89"/>
      <c r="ESY550" s="508"/>
      <c r="ESZ550" s="508"/>
      <c r="ETA550" s="508"/>
      <c r="ETB550" s="508"/>
      <c r="ETC550" s="508"/>
      <c r="ETD550" s="203"/>
      <c r="ETE550" s="107"/>
      <c r="ETF550" s="508"/>
      <c r="ETG550" s="508"/>
      <c r="ETH550" s="508"/>
      <c r="ETI550" s="508"/>
      <c r="ETJ550" s="508"/>
      <c r="ETK550" s="508"/>
      <c r="ETL550" s="508"/>
      <c r="ETM550" s="168"/>
      <c r="ETN550" s="168"/>
      <c r="ETO550" s="168"/>
      <c r="ETP550" s="168"/>
      <c r="ETQ550" s="168"/>
      <c r="ETR550" s="168"/>
      <c r="ETS550" s="168"/>
      <c r="ETT550" s="168"/>
      <c r="ETU550" s="168"/>
      <c r="ETV550" s="168"/>
      <c r="ETW550" s="168"/>
      <c r="ETX550" s="168"/>
      <c r="ETY550" s="168"/>
      <c r="ETZ550" s="168"/>
      <c r="EUA550" s="168"/>
      <c r="EUB550" s="168"/>
      <c r="EUC550" s="168"/>
      <c r="EUD550" s="168"/>
      <c r="EUE550" s="168"/>
      <c r="EUF550" s="168"/>
      <c r="EUG550" s="168"/>
      <c r="EUH550" s="168"/>
      <c r="EUI550" s="168"/>
      <c r="EUJ550" s="168"/>
      <c r="EUK550" s="168"/>
      <c r="EUL550" s="168"/>
      <c r="EUM550" s="168"/>
      <c r="EUN550" s="168"/>
      <c r="EUO550" s="168"/>
      <c r="EUP550" s="168"/>
      <c r="EUQ550" s="168"/>
      <c r="EUR550" s="168"/>
      <c r="EUS550" s="168"/>
      <c r="EUT550" s="168"/>
      <c r="EUU550" s="168"/>
      <c r="EUV550" s="168"/>
      <c r="EUW550" s="168"/>
      <c r="EUX550" s="168"/>
      <c r="EUY550" s="168"/>
      <c r="EUZ550" s="168"/>
      <c r="EVA550" s="168"/>
      <c r="EVB550" s="168"/>
      <c r="EVC550" s="168"/>
      <c r="EVD550" s="168"/>
      <c r="EVE550" s="508"/>
      <c r="EVF550" s="508"/>
      <c r="EVG550" s="508"/>
      <c r="EVH550" s="508"/>
      <c r="EVI550" s="508"/>
      <c r="EVJ550" s="508"/>
      <c r="EVK550" s="508"/>
      <c r="EVL550" s="508"/>
      <c r="EVM550" s="508"/>
      <c r="EVN550" s="508"/>
      <c r="EVO550" s="508"/>
      <c r="EVP550" s="508"/>
      <c r="EVQ550" s="508"/>
      <c r="EVR550" s="508"/>
      <c r="EVS550" s="508"/>
      <c r="EVT550" s="508"/>
      <c r="EVU550" s="508"/>
      <c r="EVV550" s="508"/>
      <c r="EVW550" s="508"/>
      <c r="EVX550" s="508"/>
      <c r="EVY550" s="508"/>
      <c r="EVZ550" s="508"/>
      <c r="EWA550" s="508"/>
      <c r="EWB550" s="508"/>
      <c r="EWC550" s="89"/>
      <c r="EWD550" s="89"/>
      <c r="EWE550" s="89"/>
      <c r="EWF550" s="89"/>
      <c r="EWG550" s="89"/>
      <c r="EWH550" s="508"/>
      <c r="EWI550" s="508"/>
      <c r="EWJ550" s="89"/>
      <c r="EWK550" s="89"/>
      <c r="EWL550" s="508"/>
      <c r="EWM550" s="508"/>
      <c r="EWN550" s="89"/>
      <c r="EWO550" s="89"/>
      <c r="EWP550" s="508"/>
      <c r="EWQ550" s="508"/>
      <c r="EWR550" s="508"/>
      <c r="EWS550" s="508"/>
      <c r="EWT550" s="508"/>
      <c r="EWU550" s="508"/>
      <c r="EWV550" s="508"/>
      <c r="EWW550" s="89"/>
      <c r="EWX550" s="89"/>
      <c r="EWY550" s="508"/>
      <c r="EWZ550" s="508"/>
      <c r="EXA550" s="89"/>
      <c r="EXB550" s="89"/>
      <c r="EXC550" s="508"/>
      <c r="EXD550" s="508"/>
      <c r="EXE550" s="508"/>
      <c r="EXF550" s="508"/>
      <c r="EXG550" s="508"/>
      <c r="EXH550" s="203"/>
      <c r="EXI550" s="107"/>
      <c r="EXJ550" s="508"/>
      <c r="EXK550" s="508"/>
      <c r="EXL550" s="508"/>
      <c r="EXM550" s="508"/>
      <c r="EXN550" s="508"/>
      <c r="EXO550" s="508"/>
      <c r="EXP550" s="508"/>
      <c r="EXQ550" s="168"/>
      <c r="EXR550" s="168"/>
      <c r="EXS550" s="168"/>
      <c r="EXT550" s="168"/>
      <c r="EXU550" s="168"/>
      <c r="EXV550" s="168"/>
      <c r="EXW550" s="168"/>
      <c r="EXX550" s="168"/>
      <c r="EXY550" s="168"/>
      <c r="EXZ550" s="168"/>
      <c r="EYA550" s="168"/>
      <c r="EYB550" s="168"/>
      <c r="EYC550" s="168"/>
      <c r="EYD550" s="168"/>
      <c r="EYE550" s="168"/>
      <c r="EYF550" s="168"/>
      <c r="EYG550" s="168"/>
      <c r="EYH550" s="168"/>
      <c r="EYI550" s="168"/>
      <c r="EYJ550" s="168"/>
      <c r="EYK550" s="168"/>
      <c r="EYL550" s="168"/>
      <c r="EYM550" s="168"/>
      <c r="EYN550" s="168"/>
      <c r="EYO550" s="168"/>
      <c r="EYP550" s="168"/>
      <c r="EYQ550" s="168"/>
      <c r="EYR550" s="168"/>
      <c r="EYS550" s="168"/>
      <c r="EYT550" s="168"/>
      <c r="EYU550" s="168"/>
      <c r="EYV550" s="168"/>
      <c r="EYW550" s="168"/>
      <c r="EYX550" s="168"/>
      <c r="EYY550" s="168"/>
      <c r="EYZ550" s="168"/>
      <c r="EZA550" s="168"/>
      <c r="EZB550" s="168"/>
      <c r="EZC550" s="168"/>
      <c r="EZD550" s="168"/>
      <c r="EZE550" s="168"/>
      <c r="EZF550" s="168"/>
      <c r="EZG550" s="168"/>
      <c r="EZH550" s="168"/>
      <c r="EZI550" s="508"/>
      <c r="EZJ550" s="508"/>
      <c r="EZK550" s="508"/>
      <c r="EZL550" s="508"/>
      <c r="EZM550" s="508"/>
      <c r="EZN550" s="508"/>
      <c r="EZO550" s="508"/>
      <c r="EZP550" s="508"/>
      <c r="EZQ550" s="508"/>
      <c r="EZR550" s="508"/>
      <c r="EZS550" s="508"/>
      <c r="EZT550" s="508"/>
      <c r="EZU550" s="508"/>
      <c r="EZV550" s="508"/>
      <c r="EZW550" s="508"/>
      <c r="EZX550" s="508"/>
      <c r="EZY550" s="508"/>
      <c r="EZZ550" s="508"/>
      <c r="FAA550" s="508"/>
      <c r="FAB550" s="508"/>
      <c r="FAC550" s="508"/>
      <c r="FAD550" s="508"/>
      <c r="FAE550" s="508"/>
      <c r="FAF550" s="508"/>
      <c r="FAG550" s="89"/>
      <c r="FAH550" s="89"/>
      <c r="FAI550" s="89"/>
      <c r="FAJ550" s="89"/>
      <c r="FAK550" s="89"/>
      <c r="FAL550" s="508"/>
      <c r="FAM550" s="508"/>
      <c r="FAN550" s="89"/>
      <c r="FAO550" s="89"/>
      <c r="FAP550" s="508"/>
      <c r="FAQ550" s="508"/>
      <c r="FAR550" s="89"/>
      <c r="FAS550" s="89"/>
      <c r="FAT550" s="508"/>
      <c r="FAU550" s="508"/>
      <c r="FAV550" s="508"/>
      <c r="FAW550" s="508"/>
      <c r="FAX550" s="508"/>
      <c r="FAY550" s="508"/>
      <c r="FAZ550" s="508"/>
      <c r="FBA550" s="89"/>
      <c r="FBB550" s="89"/>
      <c r="FBC550" s="508"/>
      <c r="FBD550" s="508"/>
      <c r="FBE550" s="89"/>
      <c r="FBF550" s="89"/>
      <c r="FBG550" s="508"/>
      <c r="FBH550" s="508"/>
      <c r="FBI550" s="508"/>
      <c r="FBJ550" s="508"/>
      <c r="FBK550" s="508"/>
      <c r="FBL550" s="203"/>
      <c r="FBM550" s="107"/>
      <c r="FBN550" s="508"/>
      <c r="FBO550" s="508"/>
      <c r="FBP550" s="508"/>
      <c r="FBQ550" s="508"/>
      <c r="FBR550" s="508"/>
      <c r="FBS550" s="508"/>
      <c r="FBT550" s="508"/>
      <c r="FBU550" s="168"/>
      <c r="FBV550" s="168"/>
      <c r="FBW550" s="168"/>
      <c r="FBX550" s="168"/>
      <c r="FBY550" s="168"/>
      <c r="FBZ550" s="168"/>
      <c r="FCA550" s="168"/>
      <c r="FCB550" s="168"/>
      <c r="FCC550" s="168"/>
      <c r="FCD550" s="168"/>
      <c r="FCE550" s="168"/>
      <c r="FCF550" s="168"/>
      <c r="FCG550" s="168"/>
      <c r="FCH550" s="168"/>
      <c r="FCI550" s="168"/>
      <c r="FCJ550" s="168"/>
      <c r="FCK550" s="168"/>
      <c r="FCL550" s="168"/>
      <c r="FCM550" s="168"/>
      <c r="FCN550" s="168"/>
      <c r="FCO550" s="168"/>
      <c r="FCP550" s="168"/>
      <c r="FCQ550" s="168"/>
      <c r="FCR550" s="168"/>
      <c r="FCS550" s="168"/>
      <c r="FCT550" s="168"/>
      <c r="FCU550" s="168"/>
      <c r="FCV550" s="168"/>
      <c r="FCW550" s="168"/>
      <c r="FCX550" s="168"/>
      <c r="FCY550" s="168"/>
      <c r="FCZ550" s="168"/>
      <c r="FDA550" s="168"/>
      <c r="FDB550" s="168"/>
      <c r="FDC550" s="168"/>
      <c r="FDD550" s="168"/>
      <c r="FDE550" s="168"/>
      <c r="FDF550" s="168"/>
      <c r="FDG550" s="168"/>
      <c r="FDH550" s="168"/>
      <c r="FDI550" s="168"/>
      <c r="FDJ550" s="168"/>
      <c r="FDK550" s="168"/>
      <c r="FDL550" s="168"/>
      <c r="FDM550" s="508"/>
      <c r="FDN550" s="508"/>
      <c r="FDO550" s="508"/>
      <c r="FDP550" s="508"/>
      <c r="FDQ550" s="508"/>
      <c r="FDR550" s="508"/>
      <c r="FDS550" s="508"/>
      <c r="FDT550" s="508"/>
      <c r="FDU550" s="508"/>
      <c r="FDV550" s="508"/>
      <c r="FDW550" s="508"/>
      <c r="FDX550" s="508"/>
      <c r="FDY550" s="508"/>
      <c r="FDZ550" s="508"/>
      <c r="FEA550" s="508"/>
      <c r="FEB550" s="508"/>
      <c r="FEC550" s="508"/>
      <c r="FED550" s="508"/>
      <c r="FEE550" s="508"/>
      <c r="FEF550" s="508"/>
      <c r="FEG550" s="508"/>
      <c r="FEH550" s="508"/>
      <c r="FEI550" s="508"/>
      <c r="FEJ550" s="508"/>
      <c r="FEK550" s="89"/>
      <c r="FEL550" s="89"/>
      <c r="FEM550" s="89"/>
      <c r="FEN550" s="89"/>
      <c r="FEO550" s="89"/>
      <c r="FEP550" s="508"/>
      <c r="FEQ550" s="508"/>
      <c r="FER550" s="89"/>
      <c r="FES550" s="89"/>
      <c r="FET550" s="508"/>
      <c r="FEU550" s="508"/>
      <c r="FEV550" s="89"/>
      <c r="FEW550" s="89"/>
      <c r="FEX550" s="508"/>
      <c r="FEY550" s="508"/>
      <c r="FEZ550" s="508"/>
      <c r="FFA550" s="508"/>
      <c r="FFB550" s="508"/>
      <c r="FFC550" s="508"/>
      <c r="FFD550" s="508"/>
      <c r="FFE550" s="89"/>
      <c r="FFF550" s="89"/>
      <c r="FFG550" s="508"/>
      <c r="FFH550" s="508"/>
      <c r="FFI550" s="89"/>
      <c r="FFJ550" s="89"/>
      <c r="FFK550" s="508"/>
      <c r="FFL550" s="508"/>
      <c r="FFM550" s="508"/>
      <c r="FFN550" s="508"/>
      <c r="FFO550" s="508"/>
      <c r="FFP550" s="203"/>
      <c r="FFQ550" s="107"/>
      <c r="FFR550" s="508"/>
      <c r="FFS550" s="508"/>
      <c r="FFT550" s="508"/>
      <c r="FFU550" s="508"/>
      <c r="FFV550" s="508"/>
      <c r="FFW550" s="508"/>
      <c r="FFX550" s="508"/>
      <c r="FFY550" s="168"/>
      <c r="FFZ550" s="168"/>
      <c r="FGA550" s="168"/>
      <c r="FGB550" s="168"/>
      <c r="FGC550" s="168"/>
      <c r="FGD550" s="168"/>
      <c r="FGE550" s="168"/>
      <c r="FGF550" s="168"/>
      <c r="FGG550" s="168"/>
      <c r="FGH550" s="168"/>
      <c r="FGI550" s="168"/>
      <c r="FGJ550" s="168"/>
      <c r="FGK550" s="168"/>
      <c r="FGL550" s="168"/>
      <c r="FGM550" s="168"/>
      <c r="FGN550" s="168"/>
      <c r="FGO550" s="168"/>
      <c r="FGP550" s="168"/>
      <c r="FGQ550" s="168"/>
      <c r="FGR550" s="168"/>
      <c r="FGS550" s="168"/>
      <c r="FGT550" s="168"/>
      <c r="FGU550" s="168"/>
      <c r="FGV550" s="168"/>
      <c r="FGW550" s="168"/>
      <c r="FGX550" s="168"/>
      <c r="FGY550" s="168"/>
      <c r="FGZ550" s="168"/>
      <c r="FHA550" s="168"/>
      <c r="FHB550" s="168"/>
      <c r="FHC550" s="168"/>
      <c r="FHD550" s="168"/>
      <c r="FHE550" s="168"/>
      <c r="FHF550" s="168"/>
      <c r="FHG550" s="168"/>
      <c r="FHH550" s="168"/>
      <c r="FHI550" s="168"/>
      <c r="FHJ550" s="168"/>
      <c r="FHK550" s="168"/>
      <c r="FHL550" s="168"/>
      <c r="FHM550" s="168"/>
      <c r="FHN550" s="168"/>
      <c r="FHO550" s="168"/>
      <c r="FHP550" s="168"/>
      <c r="FHQ550" s="508"/>
      <c r="FHR550" s="508"/>
      <c r="FHS550" s="508"/>
      <c r="FHT550" s="508"/>
      <c r="FHU550" s="508"/>
      <c r="FHV550" s="508"/>
      <c r="FHW550" s="508"/>
      <c r="FHX550" s="508"/>
      <c r="FHY550" s="508"/>
      <c r="FHZ550" s="508"/>
      <c r="FIA550" s="508"/>
      <c r="FIB550" s="508"/>
      <c r="FIC550" s="508"/>
      <c r="FID550" s="508"/>
      <c r="FIE550" s="508"/>
      <c r="FIF550" s="508"/>
      <c r="FIG550" s="508"/>
      <c r="FIH550" s="508"/>
      <c r="FII550" s="508"/>
      <c r="FIJ550" s="508"/>
      <c r="FIK550" s="508"/>
      <c r="FIL550" s="508"/>
      <c r="FIM550" s="508"/>
      <c r="FIN550" s="508"/>
      <c r="FIO550" s="89"/>
      <c r="FIP550" s="89"/>
      <c r="FIQ550" s="89"/>
      <c r="FIR550" s="89"/>
      <c r="FIS550" s="89"/>
      <c r="FIT550" s="508"/>
      <c r="FIU550" s="508"/>
      <c r="FIV550" s="89"/>
      <c r="FIW550" s="89"/>
      <c r="FIX550" s="508"/>
      <c r="FIY550" s="508"/>
      <c r="FIZ550" s="89"/>
      <c r="FJA550" s="89"/>
      <c r="FJB550" s="508"/>
      <c r="FJC550" s="508"/>
      <c r="FJD550" s="508"/>
      <c r="FJE550" s="508"/>
      <c r="FJF550" s="508"/>
      <c r="FJG550" s="508"/>
      <c r="FJH550" s="508"/>
      <c r="FJI550" s="89"/>
      <c r="FJJ550" s="89"/>
      <c r="FJK550" s="508"/>
      <c r="FJL550" s="508"/>
      <c r="FJM550" s="89"/>
      <c r="FJN550" s="89"/>
      <c r="FJO550" s="508"/>
      <c r="FJP550" s="508"/>
      <c r="FJQ550" s="508"/>
      <c r="FJR550" s="508"/>
      <c r="FJS550" s="508"/>
      <c r="FJT550" s="203"/>
      <c r="FJU550" s="107"/>
      <c r="FJV550" s="508"/>
      <c r="FJW550" s="508"/>
      <c r="FJX550" s="508"/>
      <c r="FJY550" s="508"/>
      <c r="FJZ550" s="508"/>
      <c r="FKA550" s="508"/>
      <c r="FKB550" s="508"/>
      <c r="FKC550" s="168"/>
      <c r="FKD550" s="168"/>
      <c r="FKE550" s="168"/>
      <c r="FKF550" s="168"/>
      <c r="FKG550" s="168"/>
      <c r="FKH550" s="168"/>
      <c r="FKI550" s="168"/>
      <c r="FKJ550" s="168"/>
      <c r="FKK550" s="168"/>
      <c r="FKL550" s="168"/>
      <c r="FKM550" s="168"/>
      <c r="FKN550" s="168"/>
      <c r="FKO550" s="168"/>
      <c r="FKP550" s="168"/>
      <c r="FKQ550" s="168"/>
      <c r="FKR550" s="168"/>
      <c r="FKS550" s="168"/>
      <c r="FKT550" s="168"/>
      <c r="FKU550" s="168"/>
      <c r="FKV550" s="168"/>
      <c r="FKW550" s="168"/>
      <c r="FKX550" s="168"/>
      <c r="FKY550" s="168"/>
      <c r="FKZ550" s="168"/>
      <c r="FLA550" s="168"/>
      <c r="FLB550" s="168"/>
      <c r="FLC550" s="168"/>
      <c r="FLD550" s="168"/>
      <c r="FLE550" s="168"/>
      <c r="FLF550" s="168"/>
      <c r="FLG550" s="168"/>
      <c r="FLH550" s="168"/>
      <c r="FLI550" s="168"/>
      <c r="FLJ550" s="168"/>
      <c r="FLK550" s="168"/>
      <c r="FLL550" s="168"/>
      <c r="FLM550" s="168"/>
      <c r="FLN550" s="168"/>
      <c r="FLO550" s="168"/>
      <c r="FLP550" s="168"/>
      <c r="FLQ550" s="168"/>
      <c r="FLR550" s="168"/>
      <c r="FLS550" s="168"/>
      <c r="FLT550" s="168"/>
      <c r="FLU550" s="508"/>
      <c r="FLV550" s="508"/>
      <c r="FLW550" s="508"/>
      <c r="FLX550" s="508"/>
      <c r="FLY550" s="508"/>
      <c r="FLZ550" s="508"/>
      <c r="FMA550" s="508"/>
      <c r="FMB550" s="508"/>
      <c r="FMC550" s="508"/>
      <c r="FMD550" s="508"/>
      <c r="FME550" s="508"/>
      <c r="FMF550" s="508"/>
      <c r="FMG550" s="508"/>
      <c r="FMH550" s="508"/>
      <c r="FMI550" s="508"/>
      <c r="FMJ550" s="508"/>
      <c r="FMK550" s="508"/>
      <c r="FML550" s="508"/>
      <c r="FMM550" s="508"/>
      <c r="FMN550" s="508"/>
      <c r="FMO550" s="508"/>
      <c r="FMP550" s="508"/>
      <c r="FMQ550" s="508"/>
      <c r="FMR550" s="508"/>
      <c r="FMS550" s="89"/>
      <c r="FMT550" s="89"/>
      <c r="FMU550" s="89"/>
      <c r="FMV550" s="89"/>
      <c r="FMW550" s="89"/>
      <c r="FMX550" s="508"/>
      <c r="FMY550" s="508"/>
      <c r="FMZ550" s="89"/>
      <c r="FNA550" s="89"/>
      <c r="FNB550" s="508"/>
      <c r="FNC550" s="508"/>
      <c r="FND550" s="89"/>
      <c r="FNE550" s="89"/>
      <c r="FNF550" s="508"/>
      <c r="FNG550" s="508"/>
      <c r="FNH550" s="508"/>
      <c r="FNI550" s="508"/>
      <c r="FNJ550" s="508"/>
      <c r="FNK550" s="508"/>
      <c r="FNL550" s="508"/>
      <c r="FNM550" s="89"/>
      <c r="FNN550" s="89"/>
      <c r="FNO550" s="508"/>
      <c r="FNP550" s="508"/>
      <c r="FNQ550" s="89"/>
      <c r="FNR550" s="89"/>
      <c r="FNS550" s="508"/>
      <c r="FNT550" s="508"/>
      <c r="FNU550" s="508"/>
      <c r="FNV550" s="508"/>
      <c r="FNW550" s="508"/>
      <c r="FNX550" s="203"/>
      <c r="FNY550" s="107"/>
      <c r="FNZ550" s="508"/>
      <c r="FOA550" s="508"/>
      <c r="FOB550" s="508"/>
      <c r="FOC550" s="508"/>
      <c r="FOD550" s="508"/>
      <c r="FOE550" s="508"/>
      <c r="FOF550" s="508"/>
      <c r="FOG550" s="168"/>
      <c r="FOH550" s="168"/>
      <c r="FOI550" s="168"/>
      <c r="FOJ550" s="168"/>
      <c r="FOK550" s="168"/>
      <c r="FOL550" s="168"/>
      <c r="FOM550" s="168"/>
      <c r="FON550" s="168"/>
      <c r="FOO550" s="168"/>
      <c r="FOP550" s="168"/>
      <c r="FOQ550" s="168"/>
      <c r="FOR550" s="168"/>
      <c r="FOS550" s="168"/>
      <c r="FOT550" s="168"/>
      <c r="FOU550" s="168"/>
      <c r="FOV550" s="168"/>
      <c r="FOW550" s="168"/>
      <c r="FOX550" s="168"/>
      <c r="FOY550" s="168"/>
      <c r="FOZ550" s="168"/>
      <c r="FPA550" s="168"/>
      <c r="FPB550" s="168"/>
      <c r="FPC550" s="168"/>
      <c r="FPD550" s="168"/>
      <c r="FPE550" s="168"/>
      <c r="FPF550" s="168"/>
      <c r="FPG550" s="168"/>
      <c r="FPH550" s="168"/>
      <c r="FPI550" s="168"/>
      <c r="FPJ550" s="168"/>
      <c r="FPK550" s="168"/>
      <c r="FPL550" s="168"/>
      <c r="FPM550" s="168"/>
      <c r="FPN550" s="168"/>
      <c r="FPO550" s="168"/>
      <c r="FPP550" s="168"/>
      <c r="FPQ550" s="168"/>
      <c r="FPR550" s="168"/>
      <c r="FPS550" s="168"/>
      <c r="FPT550" s="168"/>
      <c r="FPU550" s="168"/>
      <c r="FPV550" s="168"/>
      <c r="FPW550" s="168"/>
      <c r="FPX550" s="168"/>
      <c r="FPY550" s="508"/>
      <c r="FPZ550" s="508"/>
      <c r="FQA550" s="508"/>
      <c r="FQB550" s="508"/>
      <c r="FQC550" s="508"/>
      <c r="FQD550" s="508"/>
      <c r="FQE550" s="508"/>
      <c r="FQF550" s="508"/>
      <c r="FQG550" s="508"/>
      <c r="FQH550" s="508"/>
      <c r="FQI550" s="508"/>
      <c r="FQJ550" s="508"/>
      <c r="FQK550" s="508"/>
      <c r="FQL550" s="508"/>
      <c r="FQM550" s="508"/>
      <c r="FQN550" s="508"/>
      <c r="FQO550" s="508"/>
      <c r="FQP550" s="508"/>
      <c r="FQQ550" s="508"/>
      <c r="FQR550" s="508"/>
      <c r="FQS550" s="508"/>
      <c r="FQT550" s="508"/>
      <c r="FQU550" s="508"/>
      <c r="FQV550" s="508"/>
      <c r="FQW550" s="89"/>
      <c r="FQX550" s="89"/>
      <c r="FQY550" s="89"/>
      <c r="FQZ550" s="89"/>
      <c r="FRA550" s="89"/>
      <c r="FRB550" s="508"/>
      <c r="FRC550" s="508"/>
      <c r="FRD550" s="89"/>
      <c r="FRE550" s="89"/>
      <c r="FRF550" s="508"/>
      <c r="FRG550" s="508"/>
      <c r="FRH550" s="89"/>
      <c r="FRI550" s="89"/>
      <c r="FRJ550" s="508"/>
      <c r="FRK550" s="508"/>
      <c r="FRL550" s="508"/>
      <c r="FRM550" s="508"/>
      <c r="FRN550" s="508"/>
      <c r="FRO550" s="508"/>
      <c r="FRP550" s="508"/>
      <c r="FRQ550" s="89"/>
      <c r="FRR550" s="89"/>
      <c r="FRS550" s="508"/>
      <c r="FRT550" s="508"/>
      <c r="FRU550" s="89"/>
      <c r="FRV550" s="89"/>
      <c r="FRW550" s="508"/>
      <c r="FRX550" s="508"/>
      <c r="FRY550" s="508"/>
      <c r="FRZ550" s="508"/>
      <c r="FSA550" s="508"/>
      <c r="FSB550" s="203"/>
      <c r="FSC550" s="107"/>
      <c r="FSD550" s="508"/>
      <c r="FSE550" s="508"/>
      <c r="FSF550" s="508"/>
      <c r="FSG550" s="508"/>
      <c r="FSH550" s="508"/>
      <c r="FSI550" s="508"/>
      <c r="FSJ550" s="508"/>
      <c r="FSK550" s="168"/>
      <c r="FSL550" s="168"/>
      <c r="FSM550" s="168"/>
      <c r="FSN550" s="168"/>
      <c r="FSO550" s="168"/>
      <c r="FSP550" s="168"/>
      <c r="FSQ550" s="168"/>
      <c r="FSR550" s="168"/>
      <c r="FSS550" s="168"/>
      <c r="FST550" s="168"/>
      <c r="FSU550" s="168"/>
      <c r="FSV550" s="168"/>
      <c r="FSW550" s="168"/>
      <c r="FSX550" s="168"/>
      <c r="FSY550" s="168"/>
      <c r="FSZ550" s="168"/>
      <c r="FTA550" s="168"/>
      <c r="FTB550" s="168"/>
      <c r="FTC550" s="168"/>
      <c r="FTD550" s="168"/>
      <c r="FTE550" s="168"/>
      <c r="FTF550" s="168"/>
      <c r="FTG550" s="168"/>
      <c r="FTH550" s="168"/>
      <c r="FTI550" s="168"/>
      <c r="FTJ550" s="168"/>
      <c r="FTK550" s="168"/>
      <c r="FTL550" s="168"/>
      <c r="FTM550" s="168"/>
      <c r="FTN550" s="168"/>
      <c r="FTO550" s="168"/>
      <c r="FTP550" s="168"/>
      <c r="FTQ550" s="168"/>
      <c r="FTR550" s="168"/>
      <c r="FTS550" s="168"/>
      <c r="FTT550" s="168"/>
      <c r="FTU550" s="168"/>
      <c r="FTV550" s="168"/>
      <c r="FTW550" s="168"/>
      <c r="FTX550" s="168"/>
      <c r="FTY550" s="168"/>
      <c r="FTZ550" s="168"/>
      <c r="FUA550" s="168"/>
      <c r="FUB550" s="168"/>
      <c r="FUC550" s="508"/>
      <c r="FUD550" s="508"/>
      <c r="FUE550" s="508"/>
      <c r="FUF550" s="508"/>
      <c r="FUG550" s="508"/>
      <c r="FUH550" s="508"/>
      <c r="FUI550" s="508"/>
      <c r="FUJ550" s="508"/>
      <c r="FUK550" s="508"/>
      <c r="FUL550" s="508"/>
      <c r="FUM550" s="508"/>
      <c r="FUN550" s="508"/>
      <c r="FUO550" s="508"/>
      <c r="FUP550" s="508"/>
      <c r="FUQ550" s="508"/>
      <c r="FUR550" s="508"/>
      <c r="FUS550" s="508"/>
      <c r="FUT550" s="508"/>
      <c r="FUU550" s="508"/>
      <c r="FUV550" s="508"/>
      <c r="FUW550" s="508"/>
      <c r="FUX550" s="508"/>
      <c r="FUY550" s="508"/>
      <c r="FUZ550" s="508"/>
      <c r="FVA550" s="89"/>
      <c r="FVB550" s="89"/>
      <c r="FVC550" s="89"/>
      <c r="FVD550" s="89"/>
      <c r="FVE550" s="89"/>
      <c r="FVF550" s="508"/>
      <c r="FVG550" s="508"/>
      <c r="FVH550" s="89"/>
      <c r="FVI550" s="89"/>
      <c r="FVJ550" s="508"/>
      <c r="FVK550" s="508"/>
      <c r="FVL550" s="89"/>
      <c r="FVM550" s="89"/>
      <c r="FVN550" s="508"/>
      <c r="FVO550" s="508"/>
      <c r="FVP550" s="508"/>
      <c r="FVQ550" s="508"/>
      <c r="FVR550" s="508"/>
      <c r="FVS550" s="508"/>
      <c r="FVT550" s="508"/>
      <c r="FVU550" s="89"/>
      <c r="FVV550" s="89"/>
      <c r="FVW550" s="508"/>
      <c r="FVX550" s="508"/>
      <c r="FVY550" s="89"/>
      <c r="FVZ550" s="89"/>
      <c r="FWA550" s="508"/>
      <c r="FWB550" s="508"/>
      <c r="FWC550" s="508"/>
      <c r="FWD550" s="508"/>
      <c r="FWE550" s="508"/>
      <c r="FWF550" s="203"/>
      <c r="FWG550" s="107"/>
      <c r="FWH550" s="508"/>
      <c r="FWI550" s="508"/>
      <c r="FWJ550" s="508"/>
      <c r="FWK550" s="508"/>
      <c r="FWL550" s="508"/>
      <c r="FWM550" s="508"/>
      <c r="FWN550" s="508"/>
      <c r="FWO550" s="168"/>
      <c r="FWP550" s="168"/>
      <c r="FWQ550" s="168"/>
      <c r="FWR550" s="168"/>
      <c r="FWS550" s="168"/>
      <c r="FWT550" s="168"/>
      <c r="FWU550" s="168"/>
      <c r="FWV550" s="168"/>
      <c r="FWW550" s="168"/>
      <c r="FWX550" s="168"/>
      <c r="FWY550" s="168"/>
      <c r="FWZ550" s="168"/>
      <c r="FXA550" s="168"/>
      <c r="FXB550" s="168"/>
      <c r="FXC550" s="168"/>
      <c r="FXD550" s="168"/>
      <c r="FXE550" s="168"/>
      <c r="FXF550" s="168"/>
      <c r="FXG550" s="168"/>
      <c r="FXH550" s="168"/>
      <c r="FXI550" s="168"/>
      <c r="FXJ550" s="168"/>
      <c r="FXK550" s="168"/>
      <c r="FXL550" s="168"/>
      <c r="FXM550" s="168"/>
      <c r="FXN550" s="168"/>
      <c r="FXO550" s="168"/>
      <c r="FXP550" s="168"/>
      <c r="FXQ550" s="168"/>
      <c r="FXR550" s="168"/>
      <c r="FXS550" s="168"/>
      <c r="FXT550" s="168"/>
      <c r="FXU550" s="168"/>
      <c r="FXV550" s="168"/>
      <c r="FXW550" s="168"/>
      <c r="FXX550" s="168"/>
      <c r="FXY550" s="168"/>
      <c r="FXZ550" s="168"/>
      <c r="FYA550" s="168"/>
      <c r="FYB550" s="168"/>
      <c r="FYC550" s="168"/>
      <c r="FYD550" s="168"/>
      <c r="FYE550" s="168"/>
      <c r="FYF550" s="168"/>
      <c r="FYG550" s="508"/>
      <c r="FYH550" s="508"/>
      <c r="FYI550" s="508"/>
      <c r="FYJ550" s="508"/>
      <c r="FYK550" s="508"/>
      <c r="FYL550" s="508"/>
      <c r="FYM550" s="508"/>
      <c r="FYN550" s="508"/>
      <c r="FYO550" s="508"/>
      <c r="FYP550" s="508"/>
      <c r="FYQ550" s="508"/>
      <c r="FYR550" s="508"/>
      <c r="FYS550" s="508"/>
      <c r="FYT550" s="508"/>
      <c r="FYU550" s="508"/>
      <c r="FYV550" s="508"/>
      <c r="FYW550" s="508"/>
      <c r="FYX550" s="508"/>
      <c r="FYY550" s="508"/>
      <c r="FYZ550" s="508"/>
      <c r="FZA550" s="508"/>
      <c r="FZB550" s="508"/>
      <c r="FZC550" s="508"/>
      <c r="FZD550" s="508"/>
      <c r="FZE550" s="89"/>
      <c r="FZF550" s="89"/>
      <c r="FZG550" s="89"/>
      <c r="FZH550" s="89"/>
      <c r="FZI550" s="89"/>
      <c r="FZJ550" s="508"/>
      <c r="FZK550" s="508"/>
      <c r="FZL550" s="89"/>
      <c r="FZM550" s="89"/>
      <c r="FZN550" s="508"/>
      <c r="FZO550" s="508"/>
      <c r="FZP550" s="89"/>
      <c r="FZQ550" s="89"/>
      <c r="FZR550" s="508"/>
      <c r="FZS550" s="508"/>
      <c r="FZT550" s="508"/>
      <c r="FZU550" s="508"/>
      <c r="FZV550" s="508"/>
      <c r="FZW550" s="508"/>
      <c r="FZX550" s="508"/>
      <c r="FZY550" s="89"/>
      <c r="FZZ550" s="89"/>
      <c r="GAA550" s="508"/>
      <c r="GAB550" s="508"/>
      <c r="GAC550" s="89"/>
      <c r="GAD550" s="89"/>
      <c r="GAE550" s="508"/>
      <c r="GAF550" s="508"/>
      <c r="GAG550" s="508"/>
      <c r="GAH550" s="508"/>
      <c r="GAI550" s="508"/>
      <c r="GAJ550" s="203"/>
      <c r="GAK550" s="107"/>
      <c r="GAL550" s="508"/>
      <c r="GAM550" s="508"/>
      <c r="GAN550" s="508"/>
      <c r="GAO550" s="508"/>
      <c r="GAP550" s="508"/>
      <c r="GAQ550" s="508"/>
      <c r="GAR550" s="508"/>
      <c r="GAS550" s="168"/>
      <c r="GAT550" s="168"/>
      <c r="GAU550" s="168"/>
      <c r="GAV550" s="168"/>
      <c r="GAW550" s="168"/>
      <c r="GAX550" s="168"/>
      <c r="GAY550" s="168"/>
      <c r="GAZ550" s="168"/>
      <c r="GBA550" s="168"/>
      <c r="GBB550" s="168"/>
      <c r="GBC550" s="168"/>
      <c r="GBD550" s="168"/>
      <c r="GBE550" s="168"/>
      <c r="GBF550" s="168"/>
      <c r="GBG550" s="168"/>
      <c r="GBH550" s="168"/>
      <c r="GBI550" s="168"/>
      <c r="GBJ550" s="168"/>
      <c r="GBK550" s="168"/>
      <c r="GBL550" s="168"/>
      <c r="GBM550" s="168"/>
      <c r="GBN550" s="168"/>
      <c r="GBO550" s="168"/>
      <c r="GBP550" s="168"/>
      <c r="GBQ550" s="168"/>
      <c r="GBR550" s="168"/>
      <c r="GBS550" s="168"/>
      <c r="GBT550" s="168"/>
      <c r="GBU550" s="168"/>
      <c r="GBV550" s="168"/>
      <c r="GBW550" s="168"/>
      <c r="GBX550" s="168"/>
      <c r="GBY550" s="168"/>
      <c r="GBZ550" s="168"/>
      <c r="GCA550" s="168"/>
      <c r="GCB550" s="168"/>
      <c r="GCC550" s="168"/>
      <c r="GCD550" s="168"/>
      <c r="GCE550" s="168"/>
      <c r="GCF550" s="168"/>
      <c r="GCG550" s="168"/>
      <c r="GCH550" s="168"/>
      <c r="GCI550" s="168"/>
      <c r="GCJ550" s="168"/>
      <c r="GCK550" s="508"/>
      <c r="GCL550" s="508"/>
      <c r="GCM550" s="508"/>
      <c r="GCN550" s="508"/>
      <c r="GCO550" s="508"/>
      <c r="GCP550" s="508"/>
      <c r="GCQ550" s="508"/>
      <c r="GCR550" s="508"/>
      <c r="GCS550" s="508"/>
      <c r="GCT550" s="508"/>
      <c r="GCU550" s="508"/>
      <c r="GCV550" s="508"/>
      <c r="GCW550" s="508"/>
      <c r="GCX550" s="508"/>
      <c r="GCY550" s="508"/>
      <c r="GCZ550" s="508"/>
      <c r="GDA550" s="508"/>
      <c r="GDB550" s="508"/>
      <c r="GDC550" s="508"/>
      <c r="GDD550" s="508"/>
      <c r="GDE550" s="508"/>
      <c r="GDF550" s="508"/>
      <c r="GDG550" s="508"/>
      <c r="GDH550" s="508"/>
      <c r="GDI550" s="89"/>
      <c r="GDJ550" s="89"/>
      <c r="GDK550" s="89"/>
      <c r="GDL550" s="89"/>
      <c r="GDM550" s="89"/>
      <c r="GDN550" s="508"/>
      <c r="GDO550" s="508"/>
      <c r="GDP550" s="89"/>
      <c r="GDQ550" s="89"/>
      <c r="GDR550" s="508"/>
      <c r="GDS550" s="508"/>
      <c r="GDT550" s="89"/>
      <c r="GDU550" s="89"/>
      <c r="GDV550" s="508"/>
      <c r="GDW550" s="508"/>
      <c r="GDX550" s="508"/>
      <c r="GDY550" s="508"/>
      <c r="GDZ550" s="508"/>
      <c r="GEA550" s="508"/>
      <c r="GEB550" s="508"/>
      <c r="GEC550" s="89"/>
      <c r="GED550" s="89"/>
      <c r="GEE550" s="508"/>
      <c r="GEF550" s="508"/>
      <c r="GEG550" s="89"/>
      <c r="GEH550" s="89"/>
      <c r="GEI550" s="508"/>
      <c r="GEJ550" s="508"/>
      <c r="GEK550" s="508"/>
      <c r="GEL550" s="508"/>
      <c r="GEM550" s="508"/>
      <c r="GEN550" s="203"/>
      <c r="GEO550" s="107"/>
      <c r="GEP550" s="508"/>
      <c r="GEQ550" s="508"/>
      <c r="GER550" s="508"/>
      <c r="GES550" s="508"/>
      <c r="GET550" s="508"/>
      <c r="GEU550" s="508"/>
      <c r="GEV550" s="508"/>
      <c r="GEW550" s="168"/>
      <c r="GEX550" s="168"/>
      <c r="GEY550" s="168"/>
      <c r="GEZ550" s="168"/>
      <c r="GFA550" s="168"/>
      <c r="GFB550" s="168"/>
      <c r="GFC550" s="168"/>
      <c r="GFD550" s="168"/>
      <c r="GFE550" s="168"/>
      <c r="GFF550" s="168"/>
      <c r="GFG550" s="168"/>
      <c r="GFH550" s="168"/>
      <c r="GFI550" s="168"/>
      <c r="GFJ550" s="168"/>
      <c r="GFK550" s="168"/>
      <c r="GFL550" s="168"/>
      <c r="GFM550" s="168"/>
      <c r="GFN550" s="168"/>
      <c r="GFO550" s="168"/>
      <c r="GFP550" s="168"/>
      <c r="GFQ550" s="168"/>
      <c r="GFR550" s="168"/>
      <c r="GFS550" s="168"/>
      <c r="GFT550" s="168"/>
      <c r="GFU550" s="168"/>
      <c r="GFV550" s="168"/>
      <c r="GFW550" s="168"/>
      <c r="GFX550" s="168"/>
      <c r="GFY550" s="168"/>
      <c r="GFZ550" s="168"/>
      <c r="GGA550" s="168"/>
      <c r="GGB550" s="168"/>
      <c r="GGC550" s="168"/>
      <c r="GGD550" s="168"/>
      <c r="GGE550" s="168"/>
      <c r="GGF550" s="168"/>
      <c r="GGG550" s="168"/>
      <c r="GGH550" s="168"/>
      <c r="GGI550" s="168"/>
      <c r="GGJ550" s="168"/>
      <c r="GGK550" s="168"/>
      <c r="GGL550" s="168"/>
      <c r="GGM550" s="168"/>
      <c r="GGN550" s="168"/>
      <c r="GGO550" s="508"/>
      <c r="GGP550" s="508"/>
      <c r="GGQ550" s="508"/>
      <c r="GGR550" s="508"/>
      <c r="GGS550" s="508"/>
      <c r="GGT550" s="508"/>
      <c r="GGU550" s="508"/>
      <c r="GGV550" s="508"/>
      <c r="GGW550" s="508"/>
      <c r="GGX550" s="508"/>
      <c r="GGY550" s="508"/>
      <c r="GGZ550" s="508"/>
      <c r="GHA550" s="508"/>
      <c r="GHB550" s="508"/>
      <c r="GHC550" s="508"/>
      <c r="GHD550" s="508"/>
      <c r="GHE550" s="508"/>
      <c r="GHF550" s="508"/>
      <c r="GHG550" s="508"/>
      <c r="GHH550" s="508"/>
      <c r="GHI550" s="508"/>
      <c r="GHJ550" s="508"/>
      <c r="GHK550" s="508"/>
      <c r="GHL550" s="508"/>
      <c r="GHM550" s="89"/>
      <c r="GHN550" s="89"/>
      <c r="GHO550" s="89"/>
      <c r="GHP550" s="89"/>
      <c r="GHQ550" s="89"/>
      <c r="GHR550" s="508"/>
      <c r="GHS550" s="508"/>
      <c r="GHT550" s="89"/>
      <c r="GHU550" s="89"/>
      <c r="GHV550" s="508"/>
      <c r="GHW550" s="508"/>
      <c r="GHX550" s="89"/>
      <c r="GHY550" s="89"/>
      <c r="GHZ550" s="508"/>
      <c r="GIA550" s="508"/>
      <c r="GIB550" s="508"/>
      <c r="GIC550" s="508"/>
      <c r="GID550" s="508"/>
      <c r="GIE550" s="508"/>
      <c r="GIF550" s="508"/>
      <c r="GIG550" s="89"/>
      <c r="GIH550" s="89"/>
      <c r="GII550" s="508"/>
      <c r="GIJ550" s="508"/>
      <c r="GIK550" s="89"/>
      <c r="GIL550" s="89"/>
      <c r="GIM550" s="508"/>
      <c r="GIN550" s="508"/>
      <c r="GIO550" s="508"/>
      <c r="GIP550" s="508"/>
      <c r="GIQ550" s="508"/>
      <c r="GIR550" s="203"/>
      <c r="GIS550" s="107"/>
      <c r="GIT550" s="508"/>
      <c r="GIU550" s="508"/>
      <c r="GIV550" s="508"/>
      <c r="GIW550" s="508"/>
      <c r="GIX550" s="508"/>
      <c r="GIY550" s="508"/>
      <c r="GIZ550" s="508"/>
      <c r="GJA550" s="168"/>
      <c r="GJB550" s="168"/>
      <c r="GJC550" s="168"/>
      <c r="GJD550" s="168"/>
      <c r="GJE550" s="168"/>
      <c r="GJF550" s="168"/>
      <c r="GJG550" s="168"/>
      <c r="GJH550" s="168"/>
      <c r="GJI550" s="168"/>
      <c r="GJJ550" s="168"/>
      <c r="GJK550" s="168"/>
      <c r="GJL550" s="168"/>
      <c r="GJM550" s="168"/>
      <c r="GJN550" s="168"/>
      <c r="GJO550" s="168"/>
      <c r="GJP550" s="168"/>
      <c r="GJQ550" s="168"/>
      <c r="GJR550" s="168"/>
      <c r="GJS550" s="168"/>
      <c r="GJT550" s="168"/>
      <c r="GJU550" s="168"/>
      <c r="GJV550" s="168"/>
      <c r="GJW550" s="168"/>
      <c r="GJX550" s="168"/>
      <c r="GJY550" s="168"/>
      <c r="GJZ550" s="168"/>
      <c r="GKA550" s="168"/>
      <c r="GKB550" s="168"/>
      <c r="GKC550" s="168"/>
      <c r="GKD550" s="168"/>
      <c r="GKE550" s="168"/>
      <c r="GKF550" s="168"/>
      <c r="GKG550" s="168"/>
      <c r="GKH550" s="168"/>
      <c r="GKI550" s="168"/>
      <c r="GKJ550" s="168"/>
      <c r="GKK550" s="168"/>
      <c r="GKL550" s="168"/>
      <c r="GKM550" s="168"/>
      <c r="GKN550" s="168"/>
      <c r="GKO550" s="168"/>
      <c r="GKP550" s="168"/>
      <c r="GKQ550" s="168"/>
      <c r="GKR550" s="168"/>
      <c r="GKS550" s="508"/>
      <c r="GKT550" s="508"/>
      <c r="GKU550" s="508"/>
      <c r="GKV550" s="508"/>
      <c r="GKW550" s="508"/>
      <c r="GKX550" s="508"/>
      <c r="GKY550" s="508"/>
      <c r="GKZ550" s="508"/>
      <c r="GLA550" s="508"/>
      <c r="GLB550" s="508"/>
      <c r="GLC550" s="508"/>
      <c r="GLD550" s="508"/>
      <c r="GLE550" s="508"/>
      <c r="GLF550" s="508"/>
      <c r="GLG550" s="508"/>
      <c r="GLH550" s="508"/>
      <c r="GLI550" s="508"/>
      <c r="GLJ550" s="508"/>
      <c r="GLK550" s="508"/>
      <c r="GLL550" s="508"/>
      <c r="GLM550" s="508"/>
      <c r="GLN550" s="508"/>
      <c r="GLO550" s="508"/>
      <c r="GLP550" s="508"/>
      <c r="GLQ550" s="89"/>
      <c r="GLR550" s="89"/>
      <c r="GLS550" s="89"/>
      <c r="GLT550" s="89"/>
      <c r="GLU550" s="89"/>
      <c r="GLV550" s="508"/>
      <c r="GLW550" s="508"/>
      <c r="GLX550" s="89"/>
      <c r="GLY550" s="89"/>
      <c r="GLZ550" s="508"/>
      <c r="GMA550" s="508"/>
      <c r="GMB550" s="89"/>
      <c r="GMC550" s="89"/>
      <c r="GMD550" s="508"/>
      <c r="GME550" s="508"/>
      <c r="GMF550" s="508"/>
      <c r="GMG550" s="508"/>
      <c r="GMH550" s="508"/>
      <c r="GMI550" s="508"/>
      <c r="GMJ550" s="508"/>
      <c r="GMK550" s="89"/>
      <c r="GML550" s="89"/>
      <c r="GMM550" s="508"/>
      <c r="GMN550" s="508"/>
      <c r="GMO550" s="89"/>
      <c r="GMP550" s="89"/>
      <c r="GMQ550" s="508"/>
      <c r="GMR550" s="508"/>
      <c r="GMS550" s="508"/>
      <c r="GMT550" s="508"/>
      <c r="GMU550" s="508"/>
      <c r="GMV550" s="203"/>
      <c r="GMW550" s="107"/>
      <c r="GMX550" s="508"/>
      <c r="GMY550" s="508"/>
      <c r="GMZ550" s="508"/>
      <c r="GNA550" s="508"/>
      <c r="GNB550" s="508"/>
      <c r="GNC550" s="508"/>
      <c r="GND550" s="508"/>
      <c r="GNE550" s="168"/>
      <c r="GNF550" s="168"/>
      <c r="GNG550" s="168"/>
      <c r="GNH550" s="168"/>
      <c r="GNI550" s="168"/>
      <c r="GNJ550" s="168"/>
      <c r="GNK550" s="168"/>
      <c r="GNL550" s="168"/>
      <c r="GNM550" s="168"/>
      <c r="GNN550" s="168"/>
      <c r="GNO550" s="168"/>
      <c r="GNP550" s="168"/>
      <c r="GNQ550" s="168"/>
      <c r="GNR550" s="168"/>
      <c r="GNS550" s="168"/>
      <c r="GNT550" s="168"/>
      <c r="GNU550" s="168"/>
      <c r="GNV550" s="168"/>
      <c r="GNW550" s="168"/>
      <c r="GNX550" s="168"/>
      <c r="GNY550" s="168"/>
      <c r="GNZ550" s="168"/>
      <c r="GOA550" s="168"/>
      <c r="GOB550" s="168"/>
      <c r="GOC550" s="168"/>
      <c r="GOD550" s="168"/>
      <c r="GOE550" s="168"/>
      <c r="GOF550" s="168"/>
      <c r="GOG550" s="168"/>
      <c r="GOH550" s="168"/>
      <c r="GOI550" s="168"/>
      <c r="GOJ550" s="168"/>
      <c r="GOK550" s="168"/>
      <c r="GOL550" s="168"/>
      <c r="GOM550" s="168"/>
      <c r="GON550" s="168"/>
      <c r="GOO550" s="168"/>
      <c r="GOP550" s="168"/>
      <c r="GOQ550" s="168"/>
      <c r="GOR550" s="168"/>
      <c r="GOS550" s="168"/>
      <c r="GOT550" s="168"/>
      <c r="GOU550" s="168"/>
      <c r="GOV550" s="168"/>
      <c r="GOW550" s="508"/>
      <c r="GOX550" s="508"/>
      <c r="GOY550" s="508"/>
      <c r="GOZ550" s="508"/>
      <c r="GPA550" s="508"/>
      <c r="GPB550" s="508"/>
      <c r="GPC550" s="508"/>
      <c r="GPD550" s="508"/>
      <c r="GPE550" s="508"/>
      <c r="GPF550" s="508"/>
      <c r="GPG550" s="508"/>
      <c r="GPH550" s="508"/>
      <c r="GPI550" s="508"/>
      <c r="GPJ550" s="508"/>
      <c r="GPK550" s="508"/>
      <c r="GPL550" s="508"/>
      <c r="GPM550" s="508"/>
      <c r="GPN550" s="508"/>
      <c r="GPO550" s="508"/>
      <c r="GPP550" s="508"/>
      <c r="GPQ550" s="508"/>
      <c r="GPR550" s="508"/>
      <c r="GPS550" s="508"/>
      <c r="GPT550" s="508"/>
      <c r="GPU550" s="89"/>
      <c r="GPV550" s="89"/>
      <c r="GPW550" s="89"/>
      <c r="GPX550" s="89"/>
      <c r="GPY550" s="89"/>
      <c r="GPZ550" s="508"/>
      <c r="GQA550" s="508"/>
      <c r="GQB550" s="89"/>
      <c r="GQC550" s="89"/>
      <c r="GQD550" s="508"/>
      <c r="GQE550" s="508"/>
      <c r="GQF550" s="89"/>
      <c r="GQG550" s="89"/>
      <c r="GQH550" s="508"/>
      <c r="GQI550" s="508"/>
      <c r="GQJ550" s="508"/>
      <c r="GQK550" s="508"/>
      <c r="GQL550" s="508"/>
      <c r="GQM550" s="508"/>
      <c r="GQN550" s="508"/>
      <c r="GQO550" s="89"/>
      <c r="GQP550" s="89"/>
      <c r="GQQ550" s="508"/>
      <c r="GQR550" s="508"/>
      <c r="GQS550" s="89"/>
      <c r="GQT550" s="89"/>
      <c r="GQU550" s="508"/>
      <c r="GQV550" s="508"/>
      <c r="GQW550" s="508"/>
      <c r="GQX550" s="508"/>
      <c r="GQY550" s="508"/>
      <c r="GQZ550" s="203"/>
      <c r="GRA550" s="107"/>
      <c r="GRB550" s="508"/>
      <c r="GRC550" s="508"/>
      <c r="GRD550" s="508"/>
      <c r="GRE550" s="508"/>
      <c r="GRF550" s="508"/>
      <c r="GRG550" s="508"/>
      <c r="GRH550" s="508"/>
      <c r="GRI550" s="168"/>
      <c r="GRJ550" s="168"/>
      <c r="GRK550" s="168"/>
      <c r="GRL550" s="168"/>
      <c r="GRM550" s="168"/>
      <c r="GRN550" s="168"/>
      <c r="GRO550" s="168"/>
      <c r="GRP550" s="168"/>
      <c r="GRQ550" s="168"/>
      <c r="GRR550" s="168"/>
      <c r="GRS550" s="168"/>
      <c r="GRT550" s="168"/>
      <c r="GRU550" s="168"/>
      <c r="GRV550" s="168"/>
      <c r="GRW550" s="168"/>
      <c r="GRX550" s="168"/>
      <c r="GRY550" s="168"/>
      <c r="GRZ550" s="168"/>
      <c r="GSA550" s="168"/>
      <c r="GSB550" s="168"/>
      <c r="GSC550" s="168"/>
      <c r="GSD550" s="168"/>
      <c r="GSE550" s="168"/>
      <c r="GSF550" s="168"/>
      <c r="GSG550" s="168"/>
      <c r="GSH550" s="168"/>
      <c r="GSI550" s="168"/>
      <c r="GSJ550" s="168"/>
      <c r="GSK550" s="168"/>
      <c r="GSL550" s="168"/>
      <c r="GSM550" s="168"/>
      <c r="GSN550" s="168"/>
      <c r="GSO550" s="168"/>
      <c r="GSP550" s="168"/>
      <c r="GSQ550" s="168"/>
      <c r="GSR550" s="168"/>
      <c r="GSS550" s="168"/>
      <c r="GST550" s="168"/>
      <c r="GSU550" s="168"/>
      <c r="GSV550" s="168"/>
      <c r="GSW550" s="168"/>
      <c r="GSX550" s="168"/>
      <c r="GSY550" s="168"/>
      <c r="GSZ550" s="168"/>
      <c r="GTA550" s="508"/>
      <c r="GTB550" s="508"/>
      <c r="GTC550" s="508"/>
      <c r="GTD550" s="508"/>
      <c r="GTE550" s="508"/>
      <c r="GTF550" s="508"/>
      <c r="GTG550" s="508"/>
      <c r="GTH550" s="508"/>
      <c r="GTI550" s="508"/>
      <c r="GTJ550" s="508"/>
      <c r="GTK550" s="508"/>
      <c r="GTL550" s="508"/>
      <c r="GTM550" s="508"/>
      <c r="GTN550" s="508"/>
      <c r="GTO550" s="508"/>
      <c r="GTP550" s="508"/>
      <c r="GTQ550" s="508"/>
      <c r="GTR550" s="508"/>
      <c r="GTS550" s="508"/>
      <c r="GTT550" s="508"/>
      <c r="GTU550" s="508"/>
      <c r="GTV550" s="508"/>
      <c r="GTW550" s="508"/>
      <c r="GTX550" s="508"/>
      <c r="GTY550" s="89"/>
      <c r="GTZ550" s="89"/>
      <c r="GUA550" s="89"/>
      <c r="GUB550" s="89"/>
      <c r="GUC550" s="89"/>
      <c r="GUD550" s="508"/>
      <c r="GUE550" s="508"/>
      <c r="GUF550" s="89"/>
      <c r="GUG550" s="89"/>
      <c r="GUH550" s="508"/>
      <c r="GUI550" s="508"/>
      <c r="GUJ550" s="89"/>
      <c r="GUK550" s="89"/>
      <c r="GUL550" s="508"/>
      <c r="GUM550" s="508"/>
      <c r="GUN550" s="508"/>
      <c r="GUO550" s="508"/>
      <c r="GUP550" s="508"/>
      <c r="GUQ550" s="508"/>
      <c r="GUR550" s="508"/>
      <c r="GUS550" s="89"/>
      <c r="GUT550" s="89"/>
      <c r="GUU550" s="508"/>
      <c r="GUV550" s="508"/>
      <c r="GUW550" s="89"/>
      <c r="GUX550" s="89"/>
      <c r="GUY550" s="508"/>
      <c r="GUZ550" s="508"/>
      <c r="GVA550" s="508"/>
      <c r="GVB550" s="508"/>
      <c r="GVC550" s="508"/>
      <c r="GVD550" s="203"/>
      <c r="GVE550" s="107"/>
      <c r="GVF550" s="508"/>
      <c r="GVG550" s="508"/>
      <c r="GVH550" s="508"/>
      <c r="GVI550" s="508"/>
      <c r="GVJ550" s="508"/>
      <c r="GVK550" s="508"/>
      <c r="GVL550" s="508"/>
      <c r="GVM550" s="168"/>
      <c r="GVN550" s="168"/>
      <c r="GVO550" s="168"/>
      <c r="GVP550" s="168"/>
      <c r="GVQ550" s="168"/>
      <c r="GVR550" s="168"/>
      <c r="GVS550" s="168"/>
      <c r="GVT550" s="168"/>
      <c r="GVU550" s="168"/>
      <c r="GVV550" s="168"/>
      <c r="GVW550" s="168"/>
      <c r="GVX550" s="168"/>
      <c r="GVY550" s="168"/>
      <c r="GVZ550" s="168"/>
      <c r="GWA550" s="168"/>
      <c r="GWB550" s="168"/>
      <c r="GWC550" s="168"/>
      <c r="GWD550" s="168"/>
      <c r="GWE550" s="168"/>
      <c r="GWF550" s="168"/>
      <c r="GWG550" s="168"/>
      <c r="GWH550" s="168"/>
      <c r="GWI550" s="168"/>
      <c r="GWJ550" s="168"/>
      <c r="GWK550" s="168"/>
      <c r="GWL550" s="168"/>
      <c r="GWM550" s="168"/>
      <c r="GWN550" s="168"/>
      <c r="GWO550" s="168"/>
      <c r="GWP550" s="168"/>
      <c r="GWQ550" s="168"/>
      <c r="GWR550" s="168"/>
      <c r="GWS550" s="168"/>
      <c r="GWT550" s="168"/>
      <c r="GWU550" s="168"/>
      <c r="GWV550" s="168"/>
      <c r="GWW550" s="168"/>
      <c r="GWX550" s="168"/>
      <c r="GWY550" s="168"/>
      <c r="GWZ550" s="168"/>
      <c r="GXA550" s="168"/>
      <c r="GXB550" s="168"/>
      <c r="GXC550" s="168"/>
      <c r="GXD550" s="168"/>
      <c r="GXE550" s="508"/>
      <c r="GXF550" s="508"/>
      <c r="GXG550" s="508"/>
      <c r="GXH550" s="508"/>
      <c r="GXI550" s="508"/>
      <c r="GXJ550" s="508"/>
      <c r="GXK550" s="508"/>
      <c r="GXL550" s="508"/>
      <c r="GXM550" s="508"/>
      <c r="GXN550" s="508"/>
      <c r="GXO550" s="508"/>
      <c r="GXP550" s="508"/>
      <c r="GXQ550" s="508"/>
      <c r="GXR550" s="508"/>
      <c r="GXS550" s="508"/>
      <c r="GXT550" s="508"/>
      <c r="GXU550" s="508"/>
      <c r="GXV550" s="508"/>
      <c r="GXW550" s="508"/>
      <c r="GXX550" s="508"/>
      <c r="GXY550" s="508"/>
      <c r="GXZ550" s="508"/>
      <c r="GYA550" s="508"/>
      <c r="GYB550" s="508"/>
      <c r="GYC550" s="89"/>
      <c r="GYD550" s="89"/>
      <c r="GYE550" s="89"/>
      <c r="GYF550" s="89"/>
      <c r="GYG550" s="89"/>
      <c r="GYH550" s="508"/>
      <c r="GYI550" s="508"/>
      <c r="GYJ550" s="89"/>
      <c r="GYK550" s="89"/>
      <c r="GYL550" s="508"/>
      <c r="GYM550" s="508"/>
      <c r="GYN550" s="89"/>
      <c r="GYO550" s="89"/>
      <c r="GYP550" s="508"/>
      <c r="GYQ550" s="508"/>
      <c r="GYR550" s="508"/>
      <c r="GYS550" s="508"/>
      <c r="GYT550" s="508"/>
      <c r="GYU550" s="508"/>
      <c r="GYV550" s="508"/>
      <c r="GYW550" s="89"/>
      <c r="GYX550" s="89"/>
      <c r="GYY550" s="508"/>
      <c r="GYZ550" s="508"/>
      <c r="GZA550" s="89"/>
      <c r="GZB550" s="89"/>
      <c r="GZC550" s="508"/>
      <c r="GZD550" s="508"/>
      <c r="GZE550" s="508"/>
      <c r="GZF550" s="508"/>
      <c r="GZG550" s="508"/>
      <c r="GZH550" s="203"/>
      <c r="GZI550" s="107"/>
      <c r="GZJ550" s="508"/>
      <c r="GZK550" s="508"/>
      <c r="GZL550" s="508"/>
      <c r="GZM550" s="508"/>
      <c r="GZN550" s="508"/>
      <c r="GZO550" s="508"/>
      <c r="GZP550" s="508"/>
      <c r="GZQ550" s="168"/>
      <c r="GZR550" s="168"/>
      <c r="GZS550" s="168"/>
      <c r="GZT550" s="168"/>
      <c r="GZU550" s="168"/>
      <c r="GZV550" s="168"/>
      <c r="GZW550" s="168"/>
      <c r="GZX550" s="168"/>
      <c r="GZY550" s="168"/>
      <c r="GZZ550" s="168"/>
      <c r="HAA550" s="168"/>
      <c r="HAB550" s="168"/>
      <c r="HAC550" s="168"/>
      <c r="HAD550" s="168"/>
      <c r="HAE550" s="168"/>
      <c r="HAF550" s="168"/>
      <c r="HAG550" s="168"/>
      <c r="HAH550" s="168"/>
      <c r="HAI550" s="168"/>
      <c r="HAJ550" s="168"/>
      <c r="HAK550" s="168"/>
      <c r="HAL550" s="168"/>
      <c r="HAM550" s="168"/>
      <c r="HAN550" s="168"/>
      <c r="HAO550" s="168"/>
      <c r="HAP550" s="168"/>
      <c r="HAQ550" s="168"/>
      <c r="HAR550" s="168"/>
      <c r="HAS550" s="168"/>
      <c r="HAT550" s="168"/>
      <c r="HAU550" s="168"/>
      <c r="HAV550" s="168"/>
      <c r="HAW550" s="168"/>
      <c r="HAX550" s="168"/>
      <c r="HAY550" s="168"/>
      <c r="HAZ550" s="168"/>
      <c r="HBA550" s="168"/>
      <c r="HBB550" s="168"/>
      <c r="HBC550" s="168"/>
      <c r="HBD550" s="168"/>
      <c r="HBE550" s="168"/>
      <c r="HBF550" s="168"/>
      <c r="HBG550" s="168"/>
      <c r="HBH550" s="168"/>
      <c r="HBI550" s="508"/>
      <c r="HBJ550" s="508"/>
      <c r="HBK550" s="508"/>
      <c r="HBL550" s="508"/>
      <c r="HBM550" s="508"/>
      <c r="HBN550" s="508"/>
      <c r="HBO550" s="508"/>
      <c r="HBP550" s="508"/>
      <c r="HBQ550" s="508"/>
      <c r="HBR550" s="508"/>
      <c r="HBS550" s="508"/>
      <c r="HBT550" s="508"/>
      <c r="HBU550" s="508"/>
      <c r="HBV550" s="508"/>
      <c r="HBW550" s="508"/>
      <c r="HBX550" s="508"/>
      <c r="HBY550" s="508"/>
      <c r="HBZ550" s="508"/>
      <c r="HCA550" s="508"/>
      <c r="HCB550" s="508"/>
      <c r="HCC550" s="508"/>
      <c r="HCD550" s="508"/>
      <c r="HCE550" s="508"/>
      <c r="HCF550" s="508"/>
      <c r="HCG550" s="89"/>
      <c r="HCH550" s="89"/>
      <c r="HCI550" s="89"/>
      <c r="HCJ550" s="89"/>
      <c r="HCK550" s="89"/>
      <c r="HCL550" s="508"/>
      <c r="HCM550" s="508"/>
      <c r="HCN550" s="89"/>
      <c r="HCO550" s="89"/>
      <c r="HCP550" s="508"/>
      <c r="HCQ550" s="508"/>
      <c r="HCR550" s="89"/>
      <c r="HCS550" s="89"/>
      <c r="HCT550" s="508"/>
      <c r="HCU550" s="508"/>
      <c r="HCV550" s="508"/>
      <c r="HCW550" s="508"/>
      <c r="HCX550" s="508"/>
      <c r="HCY550" s="508"/>
      <c r="HCZ550" s="508"/>
      <c r="HDA550" s="89"/>
      <c r="HDB550" s="89"/>
      <c r="HDC550" s="508"/>
      <c r="HDD550" s="508"/>
      <c r="HDE550" s="89"/>
      <c r="HDF550" s="89"/>
      <c r="HDG550" s="508"/>
      <c r="HDH550" s="508"/>
      <c r="HDI550" s="508"/>
      <c r="HDJ550" s="508"/>
      <c r="HDK550" s="508"/>
      <c r="HDL550" s="203"/>
      <c r="HDM550" s="107"/>
      <c r="HDN550" s="508"/>
      <c r="HDO550" s="508"/>
      <c r="HDP550" s="508"/>
      <c r="HDQ550" s="508"/>
      <c r="HDR550" s="508"/>
      <c r="HDS550" s="508"/>
      <c r="HDT550" s="508"/>
      <c r="HDU550" s="168"/>
      <c r="HDV550" s="168"/>
      <c r="HDW550" s="168"/>
      <c r="HDX550" s="168"/>
      <c r="HDY550" s="168"/>
      <c r="HDZ550" s="168"/>
      <c r="HEA550" s="168"/>
      <c r="HEB550" s="168"/>
      <c r="HEC550" s="168"/>
      <c r="HED550" s="168"/>
      <c r="HEE550" s="168"/>
      <c r="HEF550" s="168"/>
      <c r="HEG550" s="168"/>
      <c r="HEH550" s="168"/>
      <c r="HEI550" s="168"/>
      <c r="HEJ550" s="168"/>
      <c r="HEK550" s="168"/>
      <c r="HEL550" s="168"/>
      <c r="HEM550" s="168"/>
      <c r="HEN550" s="168"/>
      <c r="HEO550" s="168"/>
      <c r="HEP550" s="168"/>
      <c r="HEQ550" s="168"/>
      <c r="HER550" s="168"/>
      <c r="HES550" s="168"/>
      <c r="HET550" s="168"/>
      <c r="HEU550" s="168"/>
      <c r="HEV550" s="168"/>
      <c r="HEW550" s="168"/>
      <c r="HEX550" s="168"/>
      <c r="HEY550" s="168"/>
      <c r="HEZ550" s="168"/>
      <c r="HFA550" s="168"/>
      <c r="HFB550" s="168"/>
      <c r="HFC550" s="168"/>
      <c r="HFD550" s="168"/>
      <c r="HFE550" s="168"/>
      <c r="HFF550" s="168"/>
      <c r="HFG550" s="168"/>
      <c r="HFH550" s="168"/>
      <c r="HFI550" s="168"/>
      <c r="HFJ550" s="168"/>
      <c r="HFK550" s="168"/>
      <c r="HFL550" s="168"/>
      <c r="HFM550" s="508"/>
      <c r="HFN550" s="508"/>
      <c r="HFO550" s="508"/>
      <c r="HFP550" s="508"/>
      <c r="HFQ550" s="508"/>
      <c r="HFR550" s="508"/>
      <c r="HFS550" s="508"/>
      <c r="HFT550" s="508"/>
      <c r="HFU550" s="508"/>
      <c r="HFV550" s="508"/>
      <c r="HFW550" s="508"/>
      <c r="HFX550" s="508"/>
      <c r="HFY550" s="508"/>
      <c r="HFZ550" s="508"/>
      <c r="HGA550" s="508"/>
      <c r="HGB550" s="508"/>
      <c r="HGC550" s="508"/>
      <c r="HGD550" s="508"/>
      <c r="HGE550" s="508"/>
      <c r="HGF550" s="508"/>
      <c r="HGG550" s="508"/>
      <c r="HGH550" s="508"/>
      <c r="HGI550" s="508"/>
      <c r="HGJ550" s="508"/>
      <c r="HGK550" s="89"/>
      <c r="HGL550" s="89"/>
      <c r="HGM550" s="89"/>
      <c r="HGN550" s="89"/>
      <c r="HGO550" s="89"/>
      <c r="HGP550" s="508"/>
      <c r="HGQ550" s="508"/>
      <c r="HGR550" s="89"/>
      <c r="HGS550" s="89"/>
      <c r="HGT550" s="508"/>
      <c r="HGU550" s="508"/>
      <c r="HGV550" s="89"/>
      <c r="HGW550" s="89"/>
      <c r="HGX550" s="508"/>
      <c r="HGY550" s="508"/>
      <c r="HGZ550" s="508"/>
      <c r="HHA550" s="508"/>
      <c r="HHB550" s="508"/>
      <c r="HHC550" s="508"/>
      <c r="HHD550" s="508"/>
      <c r="HHE550" s="89"/>
      <c r="HHF550" s="89"/>
      <c r="HHG550" s="508"/>
      <c r="HHH550" s="508"/>
      <c r="HHI550" s="89"/>
      <c r="HHJ550" s="89"/>
      <c r="HHK550" s="508"/>
      <c r="HHL550" s="508"/>
      <c r="HHM550" s="508"/>
      <c r="HHN550" s="508"/>
      <c r="HHO550" s="508"/>
      <c r="HHP550" s="203"/>
      <c r="HHQ550" s="107"/>
      <c r="HHR550" s="508"/>
      <c r="HHS550" s="508"/>
      <c r="HHT550" s="508"/>
      <c r="HHU550" s="508"/>
      <c r="HHV550" s="508"/>
      <c r="HHW550" s="508"/>
      <c r="HHX550" s="508"/>
      <c r="HHY550" s="168"/>
      <c r="HHZ550" s="168"/>
      <c r="HIA550" s="168"/>
      <c r="HIB550" s="168"/>
      <c r="HIC550" s="168"/>
      <c r="HID550" s="168"/>
      <c r="HIE550" s="168"/>
      <c r="HIF550" s="168"/>
      <c r="HIG550" s="168"/>
      <c r="HIH550" s="168"/>
      <c r="HII550" s="168"/>
      <c r="HIJ550" s="168"/>
      <c r="HIK550" s="168"/>
      <c r="HIL550" s="168"/>
      <c r="HIM550" s="168"/>
      <c r="HIN550" s="168"/>
      <c r="HIO550" s="168"/>
      <c r="HIP550" s="168"/>
      <c r="HIQ550" s="168"/>
      <c r="HIR550" s="168"/>
      <c r="HIS550" s="168"/>
      <c r="HIT550" s="168"/>
      <c r="HIU550" s="168"/>
      <c r="HIV550" s="168"/>
      <c r="HIW550" s="168"/>
      <c r="HIX550" s="168"/>
      <c r="HIY550" s="168"/>
      <c r="HIZ550" s="168"/>
      <c r="HJA550" s="168"/>
      <c r="HJB550" s="168"/>
      <c r="HJC550" s="168"/>
      <c r="HJD550" s="168"/>
      <c r="HJE550" s="168"/>
      <c r="HJF550" s="168"/>
      <c r="HJG550" s="168"/>
      <c r="HJH550" s="168"/>
      <c r="HJI550" s="168"/>
      <c r="HJJ550" s="168"/>
      <c r="HJK550" s="168"/>
      <c r="HJL550" s="168"/>
      <c r="HJM550" s="168"/>
      <c r="HJN550" s="168"/>
      <c r="HJO550" s="168"/>
      <c r="HJP550" s="168"/>
      <c r="HJQ550" s="508"/>
      <c r="HJR550" s="508"/>
      <c r="HJS550" s="508"/>
      <c r="HJT550" s="508"/>
      <c r="HJU550" s="508"/>
      <c r="HJV550" s="508"/>
      <c r="HJW550" s="508"/>
      <c r="HJX550" s="508"/>
      <c r="HJY550" s="508"/>
      <c r="HJZ550" s="508"/>
      <c r="HKA550" s="508"/>
      <c r="HKB550" s="508"/>
      <c r="HKC550" s="508"/>
      <c r="HKD550" s="508"/>
      <c r="HKE550" s="508"/>
      <c r="HKF550" s="508"/>
      <c r="HKG550" s="508"/>
      <c r="HKH550" s="508"/>
      <c r="HKI550" s="508"/>
      <c r="HKJ550" s="508"/>
      <c r="HKK550" s="508"/>
      <c r="HKL550" s="508"/>
      <c r="HKM550" s="508"/>
      <c r="HKN550" s="508"/>
      <c r="HKO550" s="89"/>
      <c r="HKP550" s="89"/>
      <c r="HKQ550" s="89"/>
      <c r="HKR550" s="89"/>
      <c r="HKS550" s="89"/>
      <c r="HKT550" s="508"/>
      <c r="HKU550" s="508"/>
      <c r="HKV550" s="89"/>
      <c r="HKW550" s="89"/>
      <c r="HKX550" s="508"/>
      <c r="HKY550" s="508"/>
      <c r="HKZ550" s="89"/>
      <c r="HLA550" s="89"/>
      <c r="HLB550" s="508"/>
      <c r="HLC550" s="508"/>
      <c r="HLD550" s="508"/>
      <c r="HLE550" s="508"/>
      <c r="HLF550" s="508"/>
      <c r="HLG550" s="508"/>
      <c r="HLH550" s="508"/>
      <c r="HLI550" s="89"/>
      <c r="HLJ550" s="89"/>
      <c r="HLK550" s="508"/>
      <c r="HLL550" s="508"/>
      <c r="HLM550" s="89"/>
      <c r="HLN550" s="89"/>
      <c r="HLO550" s="508"/>
      <c r="HLP550" s="508"/>
      <c r="HLQ550" s="508"/>
      <c r="HLR550" s="508"/>
      <c r="HLS550" s="508"/>
      <c r="HLT550" s="203"/>
      <c r="HLU550" s="107"/>
      <c r="HLV550" s="508"/>
      <c r="HLW550" s="508"/>
      <c r="HLX550" s="508"/>
      <c r="HLY550" s="508"/>
      <c r="HLZ550" s="508"/>
      <c r="HMA550" s="508"/>
      <c r="HMB550" s="508"/>
      <c r="HMC550" s="168"/>
      <c r="HMD550" s="168"/>
      <c r="HME550" s="168"/>
      <c r="HMF550" s="168"/>
      <c r="HMG550" s="168"/>
      <c r="HMH550" s="168"/>
      <c r="HMI550" s="168"/>
      <c r="HMJ550" s="168"/>
      <c r="HMK550" s="168"/>
      <c r="HML550" s="168"/>
      <c r="HMM550" s="168"/>
      <c r="HMN550" s="168"/>
      <c r="HMO550" s="168"/>
      <c r="HMP550" s="168"/>
      <c r="HMQ550" s="168"/>
      <c r="HMR550" s="168"/>
      <c r="HMS550" s="168"/>
      <c r="HMT550" s="168"/>
      <c r="HMU550" s="168"/>
      <c r="HMV550" s="168"/>
      <c r="HMW550" s="168"/>
      <c r="HMX550" s="168"/>
      <c r="HMY550" s="168"/>
      <c r="HMZ550" s="168"/>
      <c r="HNA550" s="168"/>
      <c r="HNB550" s="168"/>
      <c r="HNC550" s="168"/>
      <c r="HND550" s="168"/>
      <c r="HNE550" s="168"/>
      <c r="HNF550" s="168"/>
      <c r="HNG550" s="168"/>
      <c r="HNH550" s="168"/>
      <c r="HNI550" s="168"/>
      <c r="HNJ550" s="168"/>
      <c r="HNK550" s="168"/>
      <c r="HNL550" s="168"/>
      <c r="HNM550" s="168"/>
      <c r="HNN550" s="168"/>
      <c r="HNO550" s="168"/>
      <c r="HNP550" s="168"/>
      <c r="HNQ550" s="168"/>
      <c r="HNR550" s="168"/>
      <c r="HNS550" s="168"/>
      <c r="HNT550" s="168"/>
      <c r="HNU550" s="508"/>
      <c r="HNV550" s="508"/>
      <c r="HNW550" s="508"/>
      <c r="HNX550" s="508"/>
      <c r="HNY550" s="508"/>
      <c r="HNZ550" s="508"/>
      <c r="HOA550" s="508"/>
      <c r="HOB550" s="508"/>
      <c r="HOC550" s="508"/>
      <c r="HOD550" s="508"/>
      <c r="HOE550" s="508"/>
      <c r="HOF550" s="508"/>
      <c r="HOG550" s="508"/>
      <c r="HOH550" s="508"/>
      <c r="HOI550" s="508"/>
      <c r="HOJ550" s="508"/>
      <c r="HOK550" s="508"/>
      <c r="HOL550" s="508"/>
      <c r="HOM550" s="508"/>
      <c r="HON550" s="508"/>
      <c r="HOO550" s="508"/>
      <c r="HOP550" s="508"/>
      <c r="HOQ550" s="508"/>
      <c r="HOR550" s="508"/>
      <c r="HOS550" s="89"/>
      <c r="HOT550" s="89"/>
      <c r="HOU550" s="89"/>
      <c r="HOV550" s="89"/>
      <c r="HOW550" s="89"/>
      <c r="HOX550" s="508"/>
      <c r="HOY550" s="508"/>
      <c r="HOZ550" s="89"/>
      <c r="HPA550" s="89"/>
      <c r="HPB550" s="508"/>
      <c r="HPC550" s="508"/>
      <c r="HPD550" s="89"/>
      <c r="HPE550" s="89"/>
      <c r="HPF550" s="508"/>
      <c r="HPG550" s="508"/>
      <c r="HPH550" s="508"/>
      <c r="HPI550" s="508"/>
      <c r="HPJ550" s="508"/>
      <c r="HPK550" s="508"/>
      <c r="HPL550" s="508"/>
      <c r="HPM550" s="89"/>
      <c r="HPN550" s="89"/>
      <c r="HPO550" s="508"/>
      <c r="HPP550" s="508"/>
      <c r="HPQ550" s="89"/>
      <c r="HPR550" s="89"/>
      <c r="HPS550" s="508"/>
      <c r="HPT550" s="508"/>
      <c r="HPU550" s="508"/>
      <c r="HPV550" s="508"/>
      <c r="HPW550" s="508"/>
      <c r="HPX550" s="203"/>
      <c r="HPY550" s="107"/>
      <c r="HPZ550" s="508"/>
      <c r="HQA550" s="508"/>
      <c r="HQB550" s="508"/>
      <c r="HQC550" s="508"/>
      <c r="HQD550" s="508"/>
      <c r="HQE550" s="508"/>
      <c r="HQF550" s="508"/>
      <c r="HQG550" s="168"/>
      <c r="HQH550" s="168"/>
      <c r="HQI550" s="168"/>
      <c r="HQJ550" s="168"/>
      <c r="HQK550" s="168"/>
      <c r="HQL550" s="168"/>
      <c r="HQM550" s="168"/>
      <c r="HQN550" s="168"/>
      <c r="HQO550" s="168"/>
      <c r="HQP550" s="168"/>
      <c r="HQQ550" s="168"/>
      <c r="HQR550" s="168"/>
      <c r="HQS550" s="168"/>
      <c r="HQT550" s="168"/>
      <c r="HQU550" s="168"/>
      <c r="HQV550" s="168"/>
      <c r="HQW550" s="168"/>
      <c r="HQX550" s="168"/>
      <c r="HQY550" s="168"/>
      <c r="HQZ550" s="168"/>
      <c r="HRA550" s="168"/>
      <c r="HRB550" s="168"/>
      <c r="HRC550" s="168"/>
      <c r="HRD550" s="168"/>
      <c r="HRE550" s="168"/>
      <c r="HRF550" s="168"/>
      <c r="HRG550" s="168"/>
      <c r="HRH550" s="168"/>
      <c r="HRI550" s="168"/>
      <c r="HRJ550" s="168"/>
      <c r="HRK550" s="168"/>
      <c r="HRL550" s="168"/>
      <c r="HRM550" s="168"/>
      <c r="HRN550" s="168"/>
      <c r="HRO550" s="168"/>
      <c r="HRP550" s="168"/>
      <c r="HRQ550" s="168"/>
      <c r="HRR550" s="168"/>
      <c r="HRS550" s="168"/>
      <c r="HRT550" s="168"/>
      <c r="HRU550" s="168"/>
      <c r="HRV550" s="168"/>
      <c r="HRW550" s="168"/>
      <c r="HRX550" s="168"/>
      <c r="HRY550" s="508"/>
      <c r="HRZ550" s="508"/>
      <c r="HSA550" s="508"/>
      <c r="HSB550" s="508"/>
      <c r="HSC550" s="508"/>
      <c r="HSD550" s="508"/>
      <c r="HSE550" s="508"/>
      <c r="HSF550" s="508"/>
      <c r="HSG550" s="508"/>
      <c r="HSH550" s="508"/>
      <c r="HSI550" s="508"/>
      <c r="HSJ550" s="508"/>
      <c r="HSK550" s="508"/>
      <c r="HSL550" s="508"/>
      <c r="HSM550" s="508"/>
      <c r="HSN550" s="508"/>
      <c r="HSO550" s="508"/>
      <c r="HSP550" s="508"/>
      <c r="HSQ550" s="508"/>
      <c r="HSR550" s="508"/>
      <c r="HSS550" s="508"/>
      <c r="HST550" s="508"/>
      <c r="HSU550" s="508"/>
      <c r="HSV550" s="508"/>
      <c r="HSW550" s="89"/>
      <c r="HSX550" s="89"/>
      <c r="HSY550" s="89"/>
      <c r="HSZ550" s="89"/>
      <c r="HTA550" s="89"/>
      <c r="HTB550" s="508"/>
      <c r="HTC550" s="508"/>
      <c r="HTD550" s="89"/>
      <c r="HTE550" s="89"/>
      <c r="HTF550" s="508"/>
      <c r="HTG550" s="508"/>
      <c r="HTH550" s="89"/>
      <c r="HTI550" s="89"/>
      <c r="HTJ550" s="508"/>
      <c r="HTK550" s="508"/>
      <c r="HTL550" s="508"/>
      <c r="HTM550" s="508"/>
      <c r="HTN550" s="508"/>
      <c r="HTO550" s="508"/>
      <c r="HTP550" s="508"/>
      <c r="HTQ550" s="89"/>
      <c r="HTR550" s="89"/>
      <c r="HTS550" s="508"/>
      <c r="HTT550" s="508"/>
      <c r="HTU550" s="89"/>
      <c r="HTV550" s="89"/>
      <c r="HTW550" s="508"/>
      <c r="HTX550" s="508"/>
      <c r="HTY550" s="508"/>
      <c r="HTZ550" s="508"/>
      <c r="HUA550" s="508"/>
      <c r="HUB550" s="203"/>
      <c r="HUC550" s="107"/>
      <c r="HUD550" s="508"/>
      <c r="HUE550" s="508"/>
      <c r="HUF550" s="508"/>
      <c r="HUG550" s="508"/>
      <c r="HUH550" s="508"/>
      <c r="HUI550" s="508"/>
      <c r="HUJ550" s="508"/>
      <c r="HUK550" s="168"/>
      <c r="HUL550" s="168"/>
      <c r="HUM550" s="168"/>
      <c r="HUN550" s="168"/>
      <c r="HUO550" s="168"/>
      <c r="HUP550" s="168"/>
      <c r="HUQ550" s="168"/>
      <c r="HUR550" s="168"/>
      <c r="HUS550" s="168"/>
      <c r="HUT550" s="168"/>
      <c r="HUU550" s="168"/>
      <c r="HUV550" s="168"/>
      <c r="HUW550" s="168"/>
      <c r="HUX550" s="168"/>
      <c r="HUY550" s="168"/>
      <c r="HUZ550" s="168"/>
      <c r="HVA550" s="168"/>
      <c r="HVB550" s="168"/>
      <c r="HVC550" s="168"/>
      <c r="HVD550" s="168"/>
      <c r="HVE550" s="168"/>
      <c r="HVF550" s="168"/>
      <c r="HVG550" s="168"/>
      <c r="HVH550" s="168"/>
      <c r="HVI550" s="168"/>
      <c r="HVJ550" s="168"/>
      <c r="HVK550" s="168"/>
      <c r="HVL550" s="168"/>
      <c r="HVM550" s="168"/>
      <c r="HVN550" s="168"/>
      <c r="HVO550" s="168"/>
      <c r="HVP550" s="168"/>
      <c r="HVQ550" s="168"/>
      <c r="HVR550" s="168"/>
      <c r="HVS550" s="168"/>
      <c r="HVT550" s="168"/>
      <c r="HVU550" s="168"/>
      <c r="HVV550" s="168"/>
      <c r="HVW550" s="168"/>
      <c r="HVX550" s="168"/>
      <c r="HVY550" s="168"/>
      <c r="HVZ550" s="168"/>
      <c r="HWA550" s="168"/>
      <c r="HWB550" s="168"/>
      <c r="HWC550" s="508"/>
      <c r="HWD550" s="508"/>
      <c r="HWE550" s="508"/>
      <c r="HWF550" s="508"/>
      <c r="HWG550" s="508"/>
      <c r="HWH550" s="508"/>
      <c r="HWI550" s="508"/>
      <c r="HWJ550" s="508"/>
      <c r="HWK550" s="508"/>
      <c r="HWL550" s="508"/>
      <c r="HWM550" s="508"/>
      <c r="HWN550" s="508"/>
      <c r="HWO550" s="508"/>
      <c r="HWP550" s="508"/>
      <c r="HWQ550" s="508"/>
      <c r="HWR550" s="508"/>
      <c r="HWS550" s="508"/>
      <c r="HWT550" s="508"/>
      <c r="HWU550" s="508"/>
      <c r="HWV550" s="508"/>
      <c r="HWW550" s="508"/>
      <c r="HWX550" s="508"/>
      <c r="HWY550" s="508"/>
      <c r="HWZ550" s="508"/>
      <c r="HXA550" s="89"/>
      <c r="HXB550" s="89"/>
      <c r="HXC550" s="89"/>
      <c r="HXD550" s="89"/>
      <c r="HXE550" s="89"/>
      <c r="HXF550" s="508"/>
      <c r="HXG550" s="508"/>
      <c r="HXH550" s="89"/>
      <c r="HXI550" s="89"/>
      <c r="HXJ550" s="508"/>
      <c r="HXK550" s="508"/>
      <c r="HXL550" s="89"/>
      <c r="HXM550" s="89"/>
      <c r="HXN550" s="508"/>
      <c r="HXO550" s="508"/>
      <c r="HXP550" s="508"/>
      <c r="HXQ550" s="508"/>
      <c r="HXR550" s="508"/>
      <c r="HXS550" s="508"/>
      <c r="HXT550" s="508"/>
      <c r="HXU550" s="89"/>
      <c r="HXV550" s="89"/>
      <c r="HXW550" s="508"/>
      <c r="HXX550" s="508"/>
      <c r="HXY550" s="89"/>
      <c r="HXZ550" s="89"/>
      <c r="HYA550" s="508"/>
      <c r="HYB550" s="508"/>
      <c r="HYC550" s="508"/>
      <c r="HYD550" s="508"/>
      <c r="HYE550" s="508"/>
      <c r="HYF550" s="203"/>
      <c r="HYG550" s="107"/>
      <c r="HYH550" s="508"/>
      <c r="HYI550" s="508"/>
      <c r="HYJ550" s="508"/>
      <c r="HYK550" s="508"/>
      <c r="HYL550" s="508"/>
      <c r="HYM550" s="508"/>
      <c r="HYN550" s="508"/>
      <c r="HYO550" s="168"/>
      <c r="HYP550" s="168"/>
      <c r="HYQ550" s="168"/>
      <c r="HYR550" s="168"/>
      <c r="HYS550" s="168"/>
      <c r="HYT550" s="168"/>
      <c r="HYU550" s="168"/>
      <c r="HYV550" s="168"/>
      <c r="HYW550" s="168"/>
      <c r="HYX550" s="168"/>
      <c r="HYY550" s="168"/>
      <c r="HYZ550" s="168"/>
      <c r="HZA550" s="168"/>
      <c r="HZB550" s="168"/>
      <c r="HZC550" s="168"/>
      <c r="HZD550" s="168"/>
      <c r="HZE550" s="168"/>
      <c r="HZF550" s="168"/>
      <c r="HZG550" s="168"/>
      <c r="HZH550" s="168"/>
      <c r="HZI550" s="168"/>
      <c r="HZJ550" s="168"/>
      <c r="HZK550" s="168"/>
      <c r="HZL550" s="168"/>
      <c r="HZM550" s="168"/>
      <c r="HZN550" s="168"/>
      <c r="HZO550" s="168"/>
      <c r="HZP550" s="168"/>
      <c r="HZQ550" s="168"/>
      <c r="HZR550" s="168"/>
      <c r="HZS550" s="168"/>
      <c r="HZT550" s="168"/>
      <c r="HZU550" s="168"/>
      <c r="HZV550" s="168"/>
      <c r="HZW550" s="168"/>
      <c r="HZX550" s="168"/>
      <c r="HZY550" s="168"/>
      <c r="HZZ550" s="168"/>
      <c r="IAA550" s="168"/>
      <c r="IAB550" s="168"/>
      <c r="IAC550" s="168"/>
      <c r="IAD550" s="168"/>
      <c r="IAE550" s="168"/>
      <c r="IAF550" s="168"/>
      <c r="IAG550" s="508"/>
      <c r="IAH550" s="508"/>
      <c r="IAI550" s="508"/>
      <c r="IAJ550" s="508"/>
      <c r="IAK550" s="508"/>
      <c r="IAL550" s="508"/>
      <c r="IAM550" s="508"/>
      <c r="IAN550" s="508"/>
      <c r="IAO550" s="508"/>
      <c r="IAP550" s="508"/>
      <c r="IAQ550" s="508"/>
      <c r="IAR550" s="508"/>
      <c r="IAS550" s="508"/>
      <c r="IAT550" s="508"/>
      <c r="IAU550" s="508"/>
      <c r="IAV550" s="508"/>
      <c r="IAW550" s="508"/>
      <c r="IAX550" s="508"/>
      <c r="IAY550" s="508"/>
      <c r="IAZ550" s="508"/>
      <c r="IBA550" s="508"/>
      <c r="IBB550" s="508"/>
      <c r="IBC550" s="508"/>
      <c r="IBD550" s="508"/>
      <c r="IBE550" s="89"/>
      <c r="IBF550" s="89"/>
      <c r="IBG550" s="89"/>
      <c r="IBH550" s="89"/>
      <c r="IBI550" s="89"/>
      <c r="IBJ550" s="508"/>
      <c r="IBK550" s="508"/>
      <c r="IBL550" s="89"/>
      <c r="IBM550" s="89"/>
      <c r="IBN550" s="508"/>
      <c r="IBO550" s="508"/>
      <c r="IBP550" s="89"/>
      <c r="IBQ550" s="89"/>
      <c r="IBR550" s="508"/>
      <c r="IBS550" s="508"/>
      <c r="IBT550" s="508"/>
      <c r="IBU550" s="508"/>
      <c r="IBV550" s="508"/>
      <c r="IBW550" s="508"/>
      <c r="IBX550" s="508"/>
      <c r="IBY550" s="89"/>
      <c r="IBZ550" s="89"/>
      <c r="ICA550" s="508"/>
      <c r="ICB550" s="508"/>
      <c r="ICC550" s="89"/>
      <c r="ICD550" s="89"/>
      <c r="ICE550" s="508"/>
      <c r="ICF550" s="508"/>
      <c r="ICG550" s="508"/>
      <c r="ICH550" s="508"/>
      <c r="ICI550" s="508"/>
      <c r="ICJ550" s="203"/>
      <c r="ICK550" s="107"/>
      <c r="ICL550" s="508"/>
      <c r="ICM550" s="508"/>
      <c r="ICN550" s="508"/>
      <c r="ICO550" s="508"/>
      <c r="ICP550" s="508"/>
      <c r="ICQ550" s="508"/>
      <c r="ICR550" s="508"/>
      <c r="ICS550" s="168"/>
      <c r="ICT550" s="168"/>
      <c r="ICU550" s="168"/>
      <c r="ICV550" s="168"/>
      <c r="ICW550" s="168"/>
      <c r="ICX550" s="168"/>
      <c r="ICY550" s="168"/>
      <c r="ICZ550" s="168"/>
      <c r="IDA550" s="168"/>
      <c r="IDB550" s="168"/>
      <c r="IDC550" s="168"/>
      <c r="IDD550" s="168"/>
      <c r="IDE550" s="168"/>
      <c r="IDF550" s="168"/>
      <c r="IDG550" s="168"/>
      <c r="IDH550" s="168"/>
      <c r="IDI550" s="168"/>
      <c r="IDJ550" s="168"/>
      <c r="IDK550" s="168"/>
      <c r="IDL550" s="168"/>
      <c r="IDM550" s="168"/>
      <c r="IDN550" s="168"/>
      <c r="IDO550" s="168"/>
      <c r="IDP550" s="168"/>
      <c r="IDQ550" s="168"/>
      <c r="IDR550" s="168"/>
      <c r="IDS550" s="168"/>
      <c r="IDT550" s="168"/>
      <c r="IDU550" s="168"/>
      <c r="IDV550" s="168"/>
      <c r="IDW550" s="168"/>
      <c r="IDX550" s="168"/>
      <c r="IDY550" s="168"/>
      <c r="IDZ550" s="168"/>
      <c r="IEA550" s="168"/>
      <c r="IEB550" s="168"/>
      <c r="IEC550" s="168"/>
      <c r="IED550" s="168"/>
      <c r="IEE550" s="168"/>
      <c r="IEF550" s="168"/>
      <c r="IEG550" s="168"/>
      <c r="IEH550" s="168"/>
      <c r="IEI550" s="168"/>
      <c r="IEJ550" s="168"/>
      <c r="IEK550" s="508"/>
      <c r="IEL550" s="508"/>
      <c r="IEM550" s="508"/>
      <c r="IEN550" s="508"/>
      <c r="IEO550" s="508"/>
      <c r="IEP550" s="508"/>
      <c r="IEQ550" s="508"/>
      <c r="IER550" s="508"/>
      <c r="IES550" s="508"/>
      <c r="IET550" s="508"/>
      <c r="IEU550" s="508"/>
      <c r="IEV550" s="508"/>
      <c r="IEW550" s="508"/>
      <c r="IEX550" s="508"/>
      <c r="IEY550" s="508"/>
      <c r="IEZ550" s="508"/>
      <c r="IFA550" s="508"/>
      <c r="IFB550" s="508"/>
      <c r="IFC550" s="508"/>
      <c r="IFD550" s="508"/>
      <c r="IFE550" s="508"/>
      <c r="IFF550" s="508"/>
      <c r="IFG550" s="508"/>
      <c r="IFH550" s="508"/>
      <c r="IFI550" s="89"/>
      <c r="IFJ550" s="89"/>
      <c r="IFK550" s="89"/>
      <c r="IFL550" s="89"/>
      <c r="IFM550" s="89"/>
      <c r="IFN550" s="508"/>
      <c r="IFO550" s="508"/>
      <c r="IFP550" s="89"/>
      <c r="IFQ550" s="89"/>
      <c r="IFR550" s="508"/>
      <c r="IFS550" s="508"/>
      <c r="IFT550" s="89"/>
      <c r="IFU550" s="89"/>
      <c r="IFV550" s="508"/>
      <c r="IFW550" s="508"/>
      <c r="IFX550" s="508"/>
      <c r="IFY550" s="508"/>
      <c r="IFZ550" s="508"/>
      <c r="IGA550" s="508"/>
      <c r="IGB550" s="508"/>
      <c r="IGC550" s="89"/>
      <c r="IGD550" s="89"/>
      <c r="IGE550" s="508"/>
      <c r="IGF550" s="508"/>
      <c r="IGG550" s="89"/>
      <c r="IGH550" s="89"/>
      <c r="IGI550" s="508"/>
      <c r="IGJ550" s="508"/>
      <c r="IGK550" s="508"/>
      <c r="IGL550" s="508"/>
      <c r="IGM550" s="508"/>
      <c r="IGN550" s="203"/>
      <c r="IGO550" s="107"/>
      <c r="IGP550" s="508"/>
      <c r="IGQ550" s="508"/>
      <c r="IGR550" s="508"/>
      <c r="IGS550" s="508"/>
      <c r="IGT550" s="508"/>
      <c r="IGU550" s="508"/>
      <c r="IGV550" s="508"/>
      <c r="IGW550" s="168"/>
      <c r="IGX550" s="168"/>
      <c r="IGY550" s="168"/>
      <c r="IGZ550" s="168"/>
      <c r="IHA550" s="168"/>
      <c r="IHB550" s="168"/>
      <c r="IHC550" s="168"/>
      <c r="IHD550" s="168"/>
      <c r="IHE550" s="168"/>
      <c r="IHF550" s="168"/>
      <c r="IHG550" s="168"/>
      <c r="IHH550" s="168"/>
      <c r="IHI550" s="168"/>
      <c r="IHJ550" s="168"/>
      <c r="IHK550" s="168"/>
      <c r="IHL550" s="168"/>
      <c r="IHM550" s="168"/>
      <c r="IHN550" s="168"/>
      <c r="IHO550" s="168"/>
      <c r="IHP550" s="168"/>
      <c r="IHQ550" s="168"/>
      <c r="IHR550" s="168"/>
      <c r="IHS550" s="168"/>
      <c r="IHT550" s="168"/>
      <c r="IHU550" s="168"/>
      <c r="IHV550" s="168"/>
      <c r="IHW550" s="168"/>
      <c r="IHX550" s="168"/>
      <c r="IHY550" s="168"/>
      <c r="IHZ550" s="168"/>
      <c r="IIA550" s="168"/>
      <c r="IIB550" s="168"/>
      <c r="IIC550" s="168"/>
      <c r="IID550" s="168"/>
      <c r="IIE550" s="168"/>
      <c r="IIF550" s="168"/>
      <c r="IIG550" s="168"/>
      <c r="IIH550" s="168"/>
      <c r="III550" s="168"/>
      <c r="IIJ550" s="168"/>
      <c r="IIK550" s="168"/>
      <c r="IIL550" s="168"/>
      <c r="IIM550" s="168"/>
      <c r="IIN550" s="168"/>
      <c r="IIO550" s="508"/>
      <c r="IIP550" s="508"/>
      <c r="IIQ550" s="508"/>
      <c r="IIR550" s="508"/>
      <c r="IIS550" s="508"/>
      <c r="IIT550" s="508"/>
      <c r="IIU550" s="508"/>
      <c r="IIV550" s="508"/>
      <c r="IIW550" s="508"/>
      <c r="IIX550" s="508"/>
      <c r="IIY550" s="508"/>
      <c r="IIZ550" s="508"/>
      <c r="IJA550" s="508"/>
      <c r="IJB550" s="508"/>
      <c r="IJC550" s="508"/>
      <c r="IJD550" s="508"/>
      <c r="IJE550" s="508"/>
      <c r="IJF550" s="508"/>
      <c r="IJG550" s="508"/>
      <c r="IJH550" s="508"/>
      <c r="IJI550" s="508"/>
      <c r="IJJ550" s="508"/>
      <c r="IJK550" s="508"/>
      <c r="IJL550" s="508"/>
      <c r="IJM550" s="89"/>
      <c r="IJN550" s="89"/>
      <c r="IJO550" s="89"/>
      <c r="IJP550" s="89"/>
      <c r="IJQ550" s="89"/>
      <c r="IJR550" s="508"/>
      <c r="IJS550" s="508"/>
      <c r="IJT550" s="89"/>
      <c r="IJU550" s="89"/>
      <c r="IJV550" s="508"/>
      <c r="IJW550" s="508"/>
      <c r="IJX550" s="89"/>
      <c r="IJY550" s="89"/>
      <c r="IJZ550" s="508"/>
      <c r="IKA550" s="508"/>
      <c r="IKB550" s="508"/>
      <c r="IKC550" s="508"/>
      <c r="IKD550" s="508"/>
      <c r="IKE550" s="508"/>
      <c r="IKF550" s="508"/>
      <c r="IKG550" s="89"/>
      <c r="IKH550" s="89"/>
      <c r="IKI550" s="508"/>
      <c r="IKJ550" s="508"/>
      <c r="IKK550" s="89"/>
      <c r="IKL550" s="89"/>
      <c r="IKM550" s="508"/>
      <c r="IKN550" s="508"/>
      <c r="IKO550" s="508"/>
      <c r="IKP550" s="508"/>
      <c r="IKQ550" s="508"/>
      <c r="IKR550" s="203"/>
      <c r="IKS550" s="107"/>
      <c r="IKT550" s="508"/>
      <c r="IKU550" s="508"/>
      <c r="IKV550" s="508"/>
      <c r="IKW550" s="508"/>
      <c r="IKX550" s="508"/>
      <c r="IKY550" s="508"/>
      <c r="IKZ550" s="508"/>
      <c r="ILA550" s="168"/>
      <c r="ILB550" s="168"/>
      <c r="ILC550" s="168"/>
      <c r="ILD550" s="168"/>
      <c r="ILE550" s="168"/>
      <c r="ILF550" s="168"/>
      <c r="ILG550" s="168"/>
      <c r="ILH550" s="168"/>
      <c r="ILI550" s="168"/>
      <c r="ILJ550" s="168"/>
      <c r="ILK550" s="168"/>
      <c r="ILL550" s="168"/>
      <c r="ILM550" s="168"/>
      <c r="ILN550" s="168"/>
      <c r="ILO550" s="168"/>
      <c r="ILP550" s="168"/>
      <c r="ILQ550" s="168"/>
      <c r="ILR550" s="168"/>
      <c r="ILS550" s="168"/>
      <c r="ILT550" s="168"/>
      <c r="ILU550" s="168"/>
      <c r="ILV550" s="168"/>
      <c r="ILW550" s="168"/>
      <c r="ILX550" s="168"/>
      <c r="ILY550" s="168"/>
      <c r="ILZ550" s="168"/>
      <c r="IMA550" s="168"/>
      <c r="IMB550" s="168"/>
      <c r="IMC550" s="168"/>
      <c r="IMD550" s="168"/>
      <c r="IME550" s="168"/>
      <c r="IMF550" s="168"/>
      <c r="IMG550" s="168"/>
      <c r="IMH550" s="168"/>
      <c r="IMI550" s="168"/>
      <c r="IMJ550" s="168"/>
      <c r="IMK550" s="168"/>
      <c r="IML550" s="168"/>
      <c r="IMM550" s="168"/>
      <c r="IMN550" s="168"/>
      <c r="IMO550" s="168"/>
      <c r="IMP550" s="168"/>
      <c r="IMQ550" s="168"/>
      <c r="IMR550" s="168"/>
      <c r="IMS550" s="508"/>
      <c r="IMT550" s="508"/>
      <c r="IMU550" s="508"/>
      <c r="IMV550" s="508"/>
      <c r="IMW550" s="508"/>
      <c r="IMX550" s="508"/>
      <c r="IMY550" s="508"/>
      <c r="IMZ550" s="508"/>
      <c r="INA550" s="508"/>
      <c r="INB550" s="508"/>
      <c r="INC550" s="508"/>
      <c r="IND550" s="508"/>
      <c r="INE550" s="508"/>
      <c r="INF550" s="508"/>
      <c r="ING550" s="508"/>
      <c r="INH550" s="508"/>
      <c r="INI550" s="508"/>
      <c r="INJ550" s="508"/>
      <c r="INK550" s="508"/>
      <c r="INL550" s="508"/>
      <c r="INM550" s="508"/>
      <c r="INN550" s="508"/>
      <c r="INO550" s="508"/>
      <c r="INP550" s="508"/>
      <c r="INQ550" s="89"/>
      <c r="INR550" s="89"/>
      <c r="INS550" s="89"/>
      <c r="INT550" s="89"/>
      <c r="INU550" s="89"/>
      <c r="INV550" s="508"/>
      <c r="INW550" s="508"/>
      <c r="INX550" s="89"/>
      <c r="INY550" s="89"/>
      <c r="INZ550" s="508"/>
      <c r="IOA550" s="508"/>
      <c r="IOB550" s="89"/>
      <c r="IOC550" s="89"/>
      <c r="IOD550" s="508"/>
      <c r="IOE550" s="508"/>
      <c r="IOF550" s="508"/>
      <c r="IOG550" s="508"/>
      <c r="IOH550" s="508"/>
      <c r="IOI550" s="508"/>
      <c r="IOJ550" s="508"/>
      <c r="IOK550" s="89"/>
      <c r="IOL550" s="89"/>
      <c r="IOM550" s="508"/>
      <c r="ION550" s="508"/>
      <c r="IOO550" s="89"/>
      <c r="IOP550" s="89"/>
      <c r="IOQ550" s="508"/>
      <c r="IOR550" s="508"/>
      <c r="IOS550" s="508"/>
      <c r="IOT550" s="508"/>
      <c r="IOU550" s="508"/>
      <c r="IOV550" s="203"/>
      <c r="IOW550" s="107"/>
      <c r="IOX550" s="508"/>
      <c r="IOY550" s="508"/>
      <c r="IOZ550" s="508"/>
      <c r="IPA550" s="508"/>
      <c r="IPB550" s="508"/>
      <c r="IPC550" s="508"/>
      <c r="IPD550" s="508"/>
      <c r="IPE550" s="168"/>
      <c r="IPF550" s="168"/>
      <c r="IPG550" s="168"/>
      <c r="IPH550" s="168"/>
      <c r="IPI550" s="168"/>
      <c r="IPJ550" s="168"/>
      <c r="IPK550" s="168"/>
      <c r="IPL550" s="168"/>
      <c r="IPM550" s="168"/>
      <c r="IPN550" s="168"/>
      <c r="IPO550" s="168"/>
      <c r="IPP550" s="168"/>
      <c r="IPQ550" s="168"/>
      <c r="IPR550" s="168"/>
      <c r="IPS550" s="168"/>
      <c r="IPT550" s="168"/>
      <c r="IPU550" s="168"/>
      <c r="IPV550" s="168"/>
      <c r="IPW550" s="168"/>
      <c r="IPX550" s="168"/>
      <c r="IPY550" s="168"/>
      <c r="IPZ550" s="168"/>
      <c r="IQA550" s="168"/>
      <c r="IQB550" s="168"/>
      <c r="IQC550" s="168"/>
      <c r="IQD550" s="168"/>
      <c r="IQE550" s="168"/>
      <c r="IQF550" s="168"/>
      <c r="IQG550" s="168"/>
      <c r="IQH550" s="168"/>
      <c r="IQI550" s="168"/>
      <c r="IQJ550" s="168"/>
      <c r="IQK550" s="168"/>
      <c r="IQL550" s="168"/>
      <c r="IQM550" s="168"/>
      <c r="IQN550" s="168"/>
      <c r="IQO550" s="168"/>
      <c r="IQP550" s="168"/>
      <c r="IQQ550" s="168"/>
      <c r="IQR550" s="168"/>
      <c r="IQS550" s="168"/>
      <c r="IQT550" s="168"/>
      <c r="IQU550" s="168"/>
      <c r="IQV550" s="168"/>
      <c r="IQW550" s="508"/>
      <c r="IQX550" s="508"/>
      <c r="IQY550" s="508"/>
      <c r="IQZ550" s="508"/>
      <c r="IRA550" s="508"/>
      <c r="IRB550" s="508"/>
      <c r="IRC550" s="508"/>
      <c r="IRD550" s="508"/>
      <c r="IRE550" s="508"/>
      <c r="IRF550" s="508"/>
      <c r="IRG550" s="508"/>
      <c r="IRH550" s="508"/>
      <c r="IRI550" s="508"/>
      <c r="IRJ550" s="508"/>
      <c r="IRK550" s="508"/>
      <c r="IRL550" s="508"/>
      <c r="IRM550" s="508"/>
      <c r="IRN550" s="508"/>
      <c r="IRO550" s="508"/>
      <c r="IRP550" s="508"/>
      <c r="IRQ550" s="508"/>
      <c r="IRR550" s="508"/>
      <c r="IRS550" s="508"/>
      <c r="IRT550" s="508"/>
      <c r="IRU550" s="89"/>
      <c r="IRV550" s="89"/>
      <c r="IRW550" s="89"/>
      <c r="IRX550" s="89"/>
      <c r="IRY550" s="89"/>
      <c r="IRZ550" s="508"/>
      <c r="ISA550" s="508"/>
      <c r="ISB550" s="89"/>
      <c r="ISC550" s="89"/>
      <c r="ISD550" s="508"/>
      <c r="ISE550" s="508"/>
      <c r="ISF550" s="89"/>
      <c r="ISG550" s="89"/>
      <c r="ISH550" s="508"/>
      <c r="ISI550" s="508"/>
      <c r="ISJ550" s="508"/>
      <c r="ISK550" s="508"/>
      <c r="ISL550" s="508"/>
      <c r="ISM550" s="508"/>
      <c r="ISN550" s="508"/>
      <c r="ISO550" s="89"/>
      <c r="ISP550" s="89"/>
      <c r="ISQ550" s="508"/>
      <c r="ISR550" s="508"/>
      <c r="ISS550" s="89"/>
      <c r="IST550" s="89"/>
      <c r="ISU550" s="508"/>
      <c r="ISV550" s="508"/>
      <c r="ISW550" s="508"/>
      <c r="ISX550" s="508"/>
      <c r="ISY550" s="508"/>
      <c r="ISZ550" s="203"/>
      <c r="ITA550" s="107"/>
      <c r="ITB550" s="508"/>
      <c r="ITC550" s="508"/>
      <c r="ITD550" s="508"/>
      <c r="ITE550" s="508"/>
      <c r="ITF550" s="508"/>
      <c r="ITG550" s="508"/>
      <c r="ITH550" s="508"/>
      <c r="ITI550" s="168"/>
      <c r="ITJ550" s="168"/>
      <c r="ITK550" s="168"/>
      <c r="ITL550" s="168"/>
      <c r="ITM550" s="168"/>
      <c r="ITN550" s="168"/>
      <c r="ITO550" s="168"/>
      <c r="ITP550" s="168"/>
      <c r="ITQ550" s="168"/>
      <c r="ITR550" s="168"/>
      <c r="ITS550" s="168"/>
      <c r="ITT550" s="168"/>
      <c r="ITU550" s="168"/>
      <c r="ITV550" s="168"/>
      <c r="ITW550" s="168"/>
      <c r="ITX550" s="168"/>
      <c r="ITY550" s="168"/>
      <c r="ITZ550" s="168"/>
      <c r="IUA550" s="168"/>
      <c r="IUB550" s="168"/>
      <c r="IUC550" s="168"/>
      <c r="IUD550" s="168"/>
      <c r="IUE550" s="168"/>
      <c r="IUF550" s="168"/>
      <c r="IUG550" s="168"/>
      <c r="IUH550" s="168"/>
      <c r="IUI550" s="168"/>
      <c r="IUJ550" s="168"/>
      <c r="IUK550" s="168"/>
      <c r="IUL550" s="168"/>
      <c r="IUM550" s="168"/>
      <c r="IUN550" s="168"/>
      <c r="IUO550" s="168"/>
      <c r="IUP550" s="168"/>
      <c r="IUQ550" s="168"/>
      <c r="IUR550" s="168"/>
      <c r="IUS550" s="168"/>
      <c r="IUT550" s="168"/>
      <c r="IUU550" s="168"/>
      <c r="IUV550" s="168"/>
      <c r="IUW550" s="168"/>
      <c r="IUX550" s="168"/>
      <c r="IUY550" s="168"/>
      <c r="IUZ550" s="168"/>
      <c r="IVA550" s="508"/>
      <c r="IVB550" s="508"/>
      <c r="IVC550" s="508"/>
      <c r="IVD550" s="508"/>
      <c r="IVE550" s="508"/>
      <c r="IVF550" s="508"/>
      <c r="IVG550" s="508"/>
      <c r="IVH550" s="508"/>
      <c r="IVI550" s="508"/>
      <c r="IVJ550" s="508"/>
      <c r="IVK550" s="508"/>
      <c r="IVL550" s="508"/>
      <c r="IVM550" s="508"/>
      <c r="IVN550" s="508"/>
      <c r="IVO550" s="508"/>
      <c r="IVP550" s="508"/>
      <c r="IVQ550" s="508"/>
      <c r="IVR550" s="508"/>
      <c r="IVS550" s="508"/>
      <c r="IVT550" s="508"/>
      <c r="IVU550" s="508"/>
      <c r="IVV550" s="508"/>
      <c r="IVW550" s="508"/>
      <c r="IVX550" s="508"/>
      <c r="IVY550" s="89"/>
      <c r="IVZ550" s="89"/>
      <c r="IWA550" s="89"/>
      <c r="IWB550" s="89"/>
      <c r="IWC550" s="89"/>
      <c r="IWD550" s="508"/>
      <c r="IWE550" s="508"/>
      <c r="IWF550" s="89"/>
      <c r="IWG550" s="89"/>
      <c r="IWH550" s="508"/>
      <c r="IWI550" s="508"/>
      <c r="IWJ550" s="89"/>
      <c r="IWK550" s="89"/>
      <c r="IWL550" s="508"/>
      <c r="IWM550" s="508"/>
      <c r="IWN550" s="508"/>
      <c r="IWO550" s="508"/>
      <c r="IWP550" s="508"/>
      <c r="IWQ550" s="508"/>
      <c r="IWR550" s="508"/>
      <c r="IWS550" s="89"/>
      <c r="IWT550" s="89"/>
      <c r="IWU550" s="508"/>
      <c r="IWV550" s="508"/>
      <c r="IWW550" s="89"/>
      <c r="IWX550" s="89"/>
      <c r="IWY550" s="508"/>
      <c r="IWZ550" s="508"/>
      <c r="IXA550" s="508"/>
      <c r="IXB550" s="508"/>
      <c r="IXC550" s="508"/>
      <c r="IXD550" s="203"/>
      <c r="IXE550" s="107"/>
      <c r="IXF550" s="508"/>
      <c r="IXG550" s="508"/>
      <c r="IXH550" s="508"/>
      <c r="IXI550" s="508"/>
      <c r="IXJ550" s="508"/>
      <c r="IXK550" s="508"/>
      <c r="IXL550" s="508"/>
      <c r="IXM550" s="168"/>
      <c r="IXN550" s="168"/>
      <c r="IXO550" s="168"/>
      <c r="IXP550" s="168"/>
      <c r="IXQ550" s="168"/>
      <c r="IXR550" s="168"/>
      <c r="IXS550" s="168"/>
      <c r="IXT550" s="168"/>
      <c r="IXU550" s="168"/>
      <c r="IXV550" s="168"/>
      <c r="IXW550" s="168"/>
      <c r="IXX550" s="168"/>
      <c r="IXY550" s="168"/>
      <c r="IXZ550" s="168"/>
      <c r="IYA550" s="168"/>
      <c r="IYB550" s="168"/>
      <c r="IYC550" s="168"/>
      <c r="IYD550" s="168"/>
      <c r="IYE550" s="168"/>
      <c r="IYF550" s="168"/>
      <c r="IYG550" s="168"/>
      <c r="IYH550" s="168"/>
      <c r="IYI550" s="168"/>
      <c r="IYJ550" s="168"/>
      <c r="IYK550" s="168"/>
      <c r="IYL550" s="168"/>
      <c r="IYM550" s="168"/>
      <c r="IYN550" s="168"/>
      <c r="IYO550" s="168"/>
      <c r="IYP550" s="168"/>
      <c r="IYQ550" s="168"/>
      <c r="IYR550" s="168"/>
      <c r="IYS550" s="168"/>
      <c r="IYT550" s="168"/>
      <c r="IYU550" s="168"/>
      <c r="IYV550" s="168"/>
      <c r="IYW550" s="168"/>
      <c r="IYX550" s="168"/>
      <c r="IYY550" s="168"/>
      <c r="IYZ550" s="168"/>
      <c r="IZA550" s="168"/>
      <c r="IZB550" s="168"/>
      <c r="IZC550" s="168"/>
      <c r="IZD550" s="168"/>
      <c r="IZE550" s="508"/>
      <c r="IZF550" s="508"/>
      <c r="IZG550" s="508"/>
      <c r="IZH550" s="508"/>
      <c r="IZI550" s="508"/>
      <c r="IZJ550" s="508"/>
      <c r="IZK550" s="508"/>
      <c r="IZL550" s="508"/>
      <c r="IZM550" s="508"/>
      <c r="IZN550" s="508"/>
      <c r="IZO550" s="508"/>
      <c r="IZP550" s="508"/>
      <c r="IZQ550" s="508"/>
      <c r="IZR550" s="508"/>
      <c r="IZS550" s="508"/>
      <c r="IZT550" s="508"/>
      <c r="IZU550" s="508"/>
      <c r="IZV550" s="508"/>
      <c r="IZW550" s="508"/>
      <c r="IZX550" s="508"/>
      <c r="IZY550" s="508"/>
      <c r="IZZ550" s="508"/>
      <c r="JAA550" s="508"/>
      <c r="JAB550" s="508"/>
      <c r="JAC550" s="89"/>
      <c r="JAD550" s="89"/>
      <c r="JAE550" s="89"/>
      <c r="JAF550" s="89"/>
      <c r="JAG550" s="89"/>
      <c r="JAH550" s="508"/>
      <c r="JAI550" s="508"/>
      <c r="JAJ550" s="89"/>
      <c r="JAK550" s="89"/>
      <c r="JAL550" s="508"/>
      <c r="JAM550" s="508"/>
      <c r="JAN550" s="89"/>
      <c r="JAO550" s="89"/>
      <c r="JAP550" s="508"/>
      <c r="JAQ550" s="508"/>
      <c r="JAR550" s="508"/>
      <c r="JAS550" s="508"/>
      <c r="JAT550" s="508"/>
      <c r="JAU550" s="508"/>
      <c r="JAV550" s="508"/>
      <c r="JAW550" s="89"/>
      <c r="JAX550" s="89"/>
      <c r="JAY550" s="508"/>
      <c r="JAZ550" s="508"/>
      <c r="JBA550" s="89"/>
      <c r="JBB550" s="89"/>
      <c r="JBC550" s="508"/>
      <c r="JBD550" s="508"/>
      <c r="JBE550" s="508"/>
      <c r="JBF550" s="508"/>
      <c r="JBG550" s="508"/>
      <c r="JBH550" s="203"/>
      <c r="JBI550" s="107"/>
      <c r="JBJ550" s="508"/>
      <c r="JBK550" s="508"/>
      <c r="JBL550" s="508"/>
      <c r="JBM550" s="508"/>
      <c r="JBN550" s="508"/>
      <c r="JBO550" s="508"/>
      <c r="JBP550" s="508"/>
      <c r="JBQ550" s="168"/>
      <c r="JBR550" s="168"/>
      <c r="JBS550" s="168"/>
      <c r="JBT550" s="168"/>
      <c r="JBU550" s="168"/>
      <c r="JBV550" s="168"/>
      <c r="JBW550" s="168"/>
      <c r="JBX550" s="168"/>
      <c r="JBY550" s="168"/>
      <c r="JBZ550" s="168"/>
      <c r="JCA550" s="168"/>
      <c r="JCB550" s="168"/>
      <c r="JCC550" s="168"/>
      <c r="JCD550" s="168"/>
      <c r="JCE550" s="168"/>
      <c r="JCF550" s="168"/>
      <c r="JCG550" s="168"/>
      <c r="JCH550" s="168"/>
      <c r="JCI550" s="168"/>
      <c r="JCJ550" s="168"/>
      <c r="JCK550" s="168"/>
      <c r="JCL550" s="168"/>
      <c r="JCM550" s="168"/>
      <c r="JCN550" s="168"/>
      <c r="JCO550" s="168"/>
      <c r="JCP550" s="168"/>
      <c r="JCQ550" s="168"/>
      <c r="JCR550" s="168"/>
      <c r="JCS550" s="168"/>
      <c r="JCT550" s="168"/>
      <c r="JCU550" s="168"/>
      <c r="JCV550" s="168"/>
      <c r="JCW550" s="168"/>
      <c r="JCX550" s="168"/>
      <c r="JCY550" s="168"/>
      <c r="JCZ550" s="168"/>
      <c r="JDA550" s="168"/>
      <c r="JDB550" s="168"/>
      <c r="JDC550" s="168"/>
      <c r="JDD550" s="168"/>
      <c r="JDE550" s="168"/>
      <c r="JDF550" s="168"/>
      <c r="JDG550" s="168"/>
      <c r="JDH550" s="168"/>
      <c r="JDI550" s="508"/>
      <c r="JDJ550" s="508"/>
      <c r="JDK550" s="508"/>
      <c r="JDL550" s="508"/>
      <c r="JDM550" s="508"/>
      <c r="JDN550" s="508"/>
      <c r="JDO550" s="508"/>
      <c r="JDP550" s="508"/>
      <c r="JDQ550" s="508"/>
      <c r="JDR550" s="508"/>
      <c r="JDS550" s="508"/>
      <c r="JDT550" s="508"/>
      <c r="JDU550" s="508"/>
      <c r="JDV550" s="508"/>
      <c r="JDW550" s="508"/>
      <c r="JDX550" s="508"/>
      <c r="JDY550" s="508"/>
      <c r="JDZ550" s="508"/>
      <c r="JEA550" s="508"/>
      <c r="JEB550" s="508"/>
      <c r="JEC550" s="508"/>
      <c r="JED550" s="508"/>
      <c r="JEE550" s="508"/>
      <c r="JEF550" s="508"/>
      <c r="JEG550" s="89"/>
      <c r="JEH550" s="89"/>
      <c r="JEI550" s="89"/>
      <c r="JEJ550" s="89"/>
      <c r="JEK550" s="89"/>
      <c r="JEL550" s="508"/>
      <c r="JEM550" s="508"/>
      <c r="JEN550" s="89"/>
      <c r="JEO550" s="89"/>
      <c r="JEP550" s="508"/>
      <c r="JEQ550" s="508"/>
      <c r="JER550" s="89"/>
      <c r="JES550" s="89"/>
      <c r="JET550" s="508"/>
      <c r="JEU550" s="508"/>
      <c r="JEV550" s="508"/>
      <c r="JEW550" s="508"/>
      <c r="JEX550" s="508"/>
      <c r="JEY550" s="508"/>
      <c r="JEZ550" s="508"/>
      <c r="JFA550" s="89"/>
      <c r="JFB550" s="89"/>
      <c r="JFC550" s="508"/>
      <c r="JFD550" s="508"/>
      <c r="JFE550" s="89"/>
      <c r="JFF550" s="89"/>
      <c r="JFG550" s="508"/>
      <c r="JFH550" s="508"/>
      <c r="JFI550" s="508"/>
      <c r="JFJ550" s="508"/>
      <c r="JFK550" s="508"/>
      <c r="JFL550" s="203"/>
      <c r="JFM550" s="107"/>
      <c r="JFN550" s="508"/>
      <c r="JFO550" s="508"/>
      <c r="JFP550" s="508"/>
      <c r="JFQ550" s="508"/>
      <c r="JFR550" s="508"/>
      <c r="JFS550" s="508"/>
      <c r="JFT550" s="508"/>
      <c r="JFU550" s="168"/>
      <c r="JFV550" s="168"/>
      <c r="JFW550" s="168"/>
      <c r="JFX550" s="168"/>
      <c r="JFY550" s="168"/>
      <c r="JFZ550" s="168"/>
      <c r="JGA550" s="168"/>
      <c r="JGB550" s="168"/>
      <c r="JGC550" s="168"/>
      <c r="JGD550" s="168"/>
      <c r="JGE550" s="168"/>
      <c r="JGF550" s="168"/>
      <c r="JGG550" s="168"/>
      <c r="JGH550" s="168"/>
      <c r="JGI550" s="168"/>
      <c r="JGJ550" s="168"/>
      <c r="JGK550" s="168"/>
      <c r="JGL550" s="168"/>
      <c r="JGM550" s="168"/>
      <c r="JGN550" s="168"/>
      <c r="JGO550" s="168"/>
      <c r="JGP550" s="168"/>
      <c r="JGQ550" s="168"/>
      <c r="JGR550" s="168"/>
      <c r="JGS550" s="168"/>
      <c r="JGT550" s="168"/>
      <c r="JGU550" s="168"/>
      <c r="JGV550" s="168"/>
      <c r="JGW550" s="168"/>
      <c r="JGX550" s="168"/>
      <c r="JGY550" s="168"/>
      <c r="JGZ550" s="168"/>
      <c r="JHA550" s="168"/>
      <c r="JHB550" s="168"/>
      <c r="JHC550" s="168"/>
      <c r="JHD550" s="168"/>
      <c r="JHE550" s="168"/>
      <c r="JHF550" s="168"/>
      <c r="JHG550" s="168"/>
      <c r="JHH550" s="168"/>
      <c r="JHI550" s="168"/>
      <c r="JHJ550" s="168"/>
      <c r="JHK550" s="168"/>
      <c r="JHL550" s="168"/>
      <c r="JHM550" s="508"/>
      <c r="JHN550" s="508"/>
      <c r="JHO550" s="508"/>
      <c r="JHP550" s="508"/>
      <c r="JHQ550" s="508"/>
      <c r="JHR550" s="508"/>
      <c r="JHS550" s="508"/>
      <c r="JHT550" s="508"/>
      <c r="JHU550" s="508"/>
      <c r="JHV550" s="508"/>
      <c r="JHW550" s="508"/>
      <c r="JHX550" s="508"/>
      <c r="JHY550" s="508"/>
      <c r="JHZ550" s="508"/>
      <c r="JIA550" s="508"/>
      <c r="JIB550" s="508"/>
      <c r="JIC550" s="508"/>
      <c r="JID550" s="508"/>
      <c r="JIE550" s="508"/>
      <c r="JIF550" s="508"/>
      <c r="JIG550" s="508"/>
      <c r="JIH550" s="508"/>
      <c r="JII550" s="508"/>
      <c r="JIJ550" s="508"/>
      <c r="JIK550" s="89"/>
      <c r="JIL550" s="89"/>
      <c r="JIM550" s="89"/>
      <c r="JIN550" s="89"/>
      <c r="JIO550" s="89"/>
      <c r="JIP550" s="508"/>
      <c r="JIQ550" s="508"/>
      <c r="JIR550" s="89"/>
      <c r="JIS550" s="89"/>
      <c r="JIT550" s="508"/>
      <c r="JIU550" s="508"/>
      <c r="JIV550" s="89"/>
      <c r="JIW550" s="89"/>
      <c r="JIX550" s="508"/>
      <c r="JIY550" s="508"/>
      <c r="JIZ550" s="508"/>
      <c r="JJA550" s="508"/>
      <c r="JJB550" s="508"/>
      <c r="JJC550" s="508"/>
      <c r="JJD550" s="508"/>
      <c r="JJE550" s="89"/>
      <c r="JJF550" s="89"/>
      <c r="JJG550" s="508"/>
      <c r="JJH550" s="508"/>
      <c r="JJI550" s="89"/>
      <c r="JJJ550" s="89"/>
      <c r="JJK550" s="508"/>
      <c r="JJL550" s="508"/>
      <c r="JJM550" s="508"/>
      <c r="JJN550" s="508"/>
      <c r="JJO550" s="508"/>
      <c r="JJP550" s="203"/>
      <c r="JJQ550" s="107"/>
      <c r="JJR550" s="508"/>
      <c r="JJS550" s="508"/>
      <c r="JJT550" s="508"/>
      <c r="JJU550" s="508"/>
      <c r="JJV550" s="508"/>
      <c r="JJW550" s="508"/>
      <c r="JJX550" s="508"/>
      <c r="JJY550" s="168"/>
      <c r="JJZ550" s="168"/>
      <c r="JKA550" s="168"/>
      <c r="JKB550" s="168"/>
      <c r="JKC550" s="168"/>
      <c r="JKD550" s="168"/>
      <c r="JKE550" s="168"/>
      <c r="JKF550" s="168"/>
      <c r="JKG550" s="168"/>
      <c r="JKH550" s="168"/>
      <c r="JKI550" s="168"/>
      <c r="JKJ550" s="168"/>
      <c r="JKK550" s="168"/>
      <c r="JKL550" s="168"/>
      <c r="JKM550" s="168"/>
      <c r="JKN550" s="168"/>
      <c r="JKO550" s="168"/>
      <c r="JKP550" s="168"/>
      <c r="JKQ550" s="168"/>
      <c r="JKR550" s="168"/>
      <c r="JKS550" s="168"/>
      <c r="JKT550" s="168"/>
      <c r="JKU550" s="168"/>
      <c r="JKV550" s="168"/>
      <c r="JKW550" s="168"/>
      <c r="JKX550" s="168"/>
      <c r="JKY550" s="168"/>
      <c r="JKZ550" s="168"/>
      <c r="JLA550" s="168"/>
      <c r="JLB550" s="168"/>
      <c r="JLC550" s="168"/>
      <c r="JLD550" s="168"/>
      <c r="JLE550" s="168"/>
      <c r="JLF550" s="168"/>
      <c r="JLG550" s="168"/>
      <c r="JLH550" s="168"/>
      <c r="JLI550" s="168"/>
      <c r="JLJ550" s="168"/>
      <c r="JLK550" s="168"/>
      <c r="JLL550" s="168"/>
      <c r="JLM550" s="168"/>
      <c r="JLN550" s="168"/>
      <c r="JLO550" s="168"/>
      <c r="JLP550" s="168"/>
      <c r="JLQ550" s="508"/>
      <c r="JLR550" s="508"/>
      <c r="JLS550" s="508"/>
      <c r="JLT550" s="508"/>
      <c r="JLU550" s="508"/>
      <c r="JLV550" s="508"/>
      <c r="JLW550" s="508"/>
      <c r="JLX550" s="508"/>
      <c r="JLY550" s="508"/>
      <c r="JLZ550" s="508"/>
      <c r="JMA550" s="508"/>
      <c r="JMB550" s="508"/>
      <c r="JMC550" s="508"/>
      <c r="JMD550" s="508"/>
      <c r="JME550" s="508"/>
      <c r="JMF550" s="508"/>
      <c r="JMG550" s="508"/>
      <c r="JMH550" s="508"/>
      <c r="JMI550" s="508"/>
      <c r="JMJ550" s="508"/>
      <c r="JMK550" s="508"/>
      <c r="JML550" s="508"/>
      <c r="JMM550" s="508"/>
      <c r="JMN550" s="508"/>
      <c r="JMO550" s="89"/>
      <c r="JMP550" s="89"/>
      <c r="JMQ550" s="89"/>
      <c r="JMR550" s="89"/>
      <c r="JMS550" s="89"/>
      <c r="JMT550" s="508"/>
      <c r="JMU550" s="508"/>
      <c r="JMV550" s="89"/>
      <c r="JMW550" s="89"/>
      <c r="JMX550" s="508"/>
      <c r="JMY550" s="508"/>
      <c r="JMZ550" s="89"/>
      <c r="JNA550" s="89"/>
      <c r="JNB550" s="508"/>
      <c r="JNC550" s="508"/>
      <c r="JND550" s="508"/>
      <c r="JNE550" s="508"/>
      <c r="JNF550" s="508"/>
      <c r="JNG550" s="508"/>
      <c r="JNH550" s="508"/>
      <c r="JNI550" s="89"/>
      <c r="JNJ550" s="89"/>
      <c r="JNK550" s="508"/>
      <c r="JNL550" s="508"/>
      <c r="JNM550" s="89"/>
      <c r="JNN550" s="89"/>
      <c r="JNO550" s="508"/>
      <c r="JNP550" s="508"/>
      <c r="JNQ550" s="508"/>
      <c r="JNR550" s="508"/>
      <c r="JNS550" s="508"/>
      <c r="JNT550" s="203"/>
      <c r="JNU550" s="107"/>
      <c r="JNV550" s="508"/>
      <c r="JNW550" s="508"/>
      <c r="JNX550" s="508"/>
      <c r="JNY550" s="508"/>
      <c r="JNZ550" s="508"/>
      <c r="JOA550" s="508"/>
      <c r="JOB550" s="508"/>
      <c r="JOC550" s="168"/>
      <c r="JOD550" s="168"/>
      <c r="JOE550" s="168"/>
      <c r="JOF550" s="168"/>
      <c r="JOG550" s="168"/>
      <c r="JOH550" s="168"/>
      <c r="JOI550" s="168"/>
      <c r="JOJ550" s="168"/>
      <c r="JOK550" s="168"/>
      <c r="JOL550" s="168"/>
      <c r="JOM550" s="168"/>
      <c r="JON550" s="168"/>
      <c r="JOO550" s="168"/>
      <c r="JOP550" s="168"/>
      <c r="JOQ550" s="168"/>
      <c r="JOR550" s="168"/>
      <c r="JOS550" s="168"/>
      <c r="JOT550" s="168"/>
      <c r="JOU550" s="168"/>
      <c r="JOV550" s="168"/>
      <c r="JOW550" s="168"/>
      <c r="JOX550" s="168"/>
      <c r="JOY550" s="168"/>
      <c r="JOZ550" s="168"/>
      <c r="JPA550" s="168"/>
      <c r="JPB550" s="168"/>
      <c r="JPC550" s="168"/>
      <c r="JPD550" s="168"/>
      <c r="JPE550" s="168"/>
      <c r="JPF550" s="168"/>
      <c r="JPG550" s="168"/>
      <c r="JPH550" s="168"/>
      <c r="JPI550" s="168"/>
      <c r="JPJ550" s="168"/>
      <c r="JPK550" s="168"/>
      <c r="JPL550" s="168"/>
      <c r="JPM550" s="168"/>
      <c r="JPN550" s="168"/>
      <c r="JPO550" s="168"/>
      <c r="JPP550" s="168"/>
      <c r="JPQ550" s="168"/>
      <c r="JPR550" s="168"/>
      <c r="JPS550" s="168"/>
      <c r="JPT550" s="168"/>
      <c r="JPU550" s="508"/>
      <c r="JPV550" s="508"/>
      <c r="JPW550" s="508"/>
      <c r="JPX550" s="508"/>
      <c r="JPY550" s="508"/>
      <c r="JPZ550" s="508"/>
      <c r="JQA550" s="508"/>
      <c r="JQB550" s="508"/>
      <c r="JQC550" s="508"/>
      <c r="JQD550" s="508"/>
      <c r="JQE550" s="508"/>
      <c r="JQF550" s="508"/>
      <c r="JQG550" s="508"/>
      <c r="JQH550" s="508"/>
      <c r="JQI550" s="508"/>
      <c r="JQJ550" s="508"/>
      <c r="JQK550" s="508"/>
      <c r="JQL550" s="508"/>
      <c r="JQM550" s="508"/>
      <c r="JQN550" s="508"/>
      <c r="JQO550" s="508"/>
      <c r="JQP550" s="508"/>
      <c r="JQQ550" s="508"/>
      <c r="JQR550" s="508"/>
      <c r="JQS550" s="89"/>
      <c r="JQT550" s="89"/>
      <c r="JQU550" s="89"/>
      <c r="JQV550" s="89"/>
      <c r="JQW550" s="89"/>
      <c r="JQX550" s="508"/>
      <c r="JQY550" s="508"/>
      <c r="JQZ550" s="89"/>
      <c r="JRA550" s="89"/>
      <c r="JRB550" s="508"/>
      <c r="JRC550" s="508"/>
      <c r="JRD550" s="89"/>
      <c r="JRE550" s="89"/>
      <c r="JRF550" s="508"/>
      <c r="JRG550" s="508"/>
      <c r="JRH550" s="508"/>
      <c r="JRI550" s="508"/>
      <c r="JRJ550" s="508"/>
      <c r="JRK550" s="508"/>
      <c r="JRL550" s="508"/>
      <c r="JRM550" s="89"/>
      <c r="JRN550" s="89"/>
      <c r="JRO550" s="508"/>
      <c r="JRP550" s="508"/>
      <c r="JRQ550" s="89"/>
      <c r="JRR550" s="89"/>
      <c r="JRS550" s="508"/>
      <c r="JRT550" s="508"/>
      <c r="JRU550" s="508"/>
      <c r="JRV550" s="508"/>
      <c r="JRW550" s="508"/>
      <c r="JRX550" s="203"/>
      <c r="JRY550" s="107"/>
      <c r="JRZ550" s="508"/>
      <c r="JSA550" s="508"/>
      <c r="JSB550" s="508"/>
      <c r="JSC550" s="508"/>
      <c r="JSD550" s="508"/>
      <c r="JSE550" s="508"/>
      <c r="JSF550" s="508"/>
      <c r="JSG550" s="168"/>
      <c r="JSH550" s="168"/>
      <c r="JSI550" s="168"/>
      <c r="JSJ550" s="168"/>
      <c r="JSK550" s="168"/>
      <c r="JSL550" s="168"/>
      <c r="JSM550" s="168"/>
      <c r="JSN550" s="168"/>
      <c r="JSO550" s="168"/>
      <c r="JSP550" s="168"/>
      <c r="JSQ550" s="168"/>
      <c r="JSR550" s="168"/>
      <c r="JSS550" s="168"/>
      <c r="JST550" s="168"/>
      <c r="JSU550" s="168"/>
      <c r="JSV550" s="168"/>
      <c r="JSW550" s="168"/>
      <c r="JSX550" s="168"/>
      <c r="JSY550" s="168"/>
      <c r="JSZ550" s="168"/>
      <c r="JTA550" s="168"/>
      <c r="JTB550" s="168"/>
      <c r="JTC550" s="168"/>
      <c r="JTD550" s="168"/>
      <c r="JTE550" s="168"/>
      <c r="JTF550" s="168"/>
      <c r="JTG550" s="168"/>
      <c r="JTH550" s="168"/>
      <c r="JTI550" s="168"/>
      <c r="JTJ550" s="168"/>
      <c r="JTK550" s="168"/>
      <c r="JTL550" s="168"/>
      <c r="JTM550" s="168"/>
      <c r="JTN550" s="168"/>
      <c r="JTO550" s="168"/>
      <c r="JTP550" s="168"/>
      <c r="JTQ550" s="168"/>
      <c r="JTR550" s="168"/>
      <c r="JTS550" s="168"/>
      <c r="JTT550" s="168"/>
      <c r="JTU550" s="168"/>
      <c r="JTV550" s="168"/>
      <c r="JTW550" s="168"/>
      <c r="JTX550" s="168"/>
      <c r="JTY550" s="508"/>
      <c r="JTZ550" s="508"/>
      <c r="JUA550" s="508"/>
      <c r="JUB550" s="508"/>
      <c r="JUC550" s="508"/>
      <c r="JUD550" s="508"/>
      <c r="JUE550" s="508"/>
      <c r="JUF550" s="508"/>
      <c r="JUG550" s="508"/>
      <c r="JUH550" s="508"/>
      <c r="JUI550" s="508"/>
      <c r="JUJ550" s="508"/>
      <c r="JUK550" s="508"/>
      <c r="JUL550" s="508"/>
      <c r="JUM550" s="508"/>
      <c r="JUN550" s="508"/>
      <c r="JUO550" s="508"/>
      <c r="JUP550" s="508"/>
      <c r="JUQ550" s="508"/>
      <c r="JUR550" s="508"/>
      <c r="JUS550" s="508"/>
      <c r="JUT550" s="508"/>
      <c r="JUU550" s="508"/>
      <c r="JUV550" s="508"/>
      <c r="JUW550" s="89"/>
      <c r="JUX550" s="89"/>
      <c r="JUY550" s="89"/>
      <c r="JUZ550" s="89"/>
      <c r="JVA550" s="89"/>
      <c r="JVB550" s="508"/>
      <c r="JVC550" s="508"/>
      <c r="JVD550" s="89"/>
      <c r="JVE550" s="89"/>
      <c r="JVF550" s="508"/>
      <c r="JVG550" s="508"/>
      <c r="JVH550" s="89"/>
      <c r="JVI550" s="89"/>
      <c r="JVJ550" s="508"/>
      <c r="JVK550" s="508"/>
      <c r="JVL550" s="508"/>
      <c r="JVM550" s="508"/>
      <c r="JVN550" s="508"/>
      <c r="JVO550" s="508"/>
      <c r="JVP550" s="508"/>
      <c r="JVQ550" s="89"/>
      <c r="JVR550" s="89"/>
      <c r="JVS550" s="508"/>
      <c r="JVT550" s="508"/>
      <c r="JVU550" s="89"/>
      <c r="JVV550" s="89"/>
      <c r="JVW550" s="508"/>
      <c r="JVX550" s="508"/>
      <c r="JVY550" s="508"/>
      <c r="JVZ550" s="508"/>
      <c r="JWA550" s="508"/>
      <c r="JWB550" s="203"/>
      <c r="JWC550" s="107"/>
      <c r="JWD550" s="508"/>
      <c r="JWE550" s="508"/>
      <c r="JWF550" s="508"/>
      <c r="JWG550" s="508"/>
      <c r="JWH550" s="508"/>
      <c r="JWI550" s="508"/>
      <c r="JWJ550" s="508"/>
      <c r="JWK550" s="168"/>
      <c r="JWL550" s="168"/>
      <c r="JWM550" s="168"/>
      <c r="JWN550" s="168"/>
      <c r="JWO550" s="168"/>
      <c r="JWP550" s="168"/>
      <c r="JWQ550" s="168"/>
      <c r="JWR550" s="168"/>
      <c r="JWS550" s="168"/>
      <c r="JWT550" s="168"/>
      <c r="JWU550" s="168"/>
      <c r="JWV550" s="168"/>
      <c r="JWW550" s="168"/>
      <c r="JWX550" s="168"/>
      <c r="JWY550" s="168"/>
      <c r="JWZ550" s="168"/>
      <c r="JXA550" s="168"/>
      <c r="JXB550" s="168"/>
      <c r="JXC550" s="168"/>
      <c r="JXD550" s="168"/>
      <c r="JXE550" s="168"/>
      <c r="JXF550" s="168"/>
      <c r="JXG550" s="168"/>
      <c r="JXH550" s="168"/>
      <c r="JXI550" s="168"/>
      <c r="JXJ550" s="168"/>
      <c r="JXK550" s="168"/>
      <c r="JXL550" s="168"/>
      <c r="JXM550" s="168"/>
      <c r="JXN550" s="168"/>
      <c r="JXO550" s="168"/>
      <c r="JXP550" s="168"/>
      <c r="JXQ550" s="168"/>
      <c r="JXR550" s="168"/>
      <c r="JXS550" s="168"/>
      <c r="JXT550" s="168"/>
      <c r="JXU550" s="168"/>
      <c r="JXV550" s="168"/>
      <c r="JXW550" s="168"/>
      <c r="JXX550" s="168"/>
      <c r="JXY550" s="168"/>
      <c r="JXZ550" s="168"/>
      <c r="JYA550" s="168"/>
      <c r="JYB550" s="168"/>
      <c r="JYC550" s="508"/>
      <c r="JYD550" s="508"/>
      <c r="JYE550" s="508"/>
      <c r="JYF550" s="508"/>
      <c r="JYG550" s="508"/>
      <c r="JYH550" s="508"/>
      <c r="JYI550" s="508"/>
      <c r="JYJ550" s="508"/>
      <c r="JYK550" s="508"/>
      <c r="JYL550" s="508"/>
      <c r="JYM550" s="508"/>
      <c r="JYN550" s="508"/>
      <c r="JYO550" s="508"/>
      <c r="JYP550" s="508"/>
      <c r="JYQ550" s="508"/>
      <c r="JYR550" s="508"/>
      <c r="JYS550" s="508"/>
      <c r="JYT550" s="508"/>
      <c r="JYU550" s="508"/>
      <c r="JYV550" s="508"/>
      <c r="JYW550" s="508"/>
      <c r="JYX550" s="508"/>
      <c r="JYY550" s="508"/>
      <c r="JYZ550" s="508"/>
      <c r="JZA550" s="89"/>
      <c r="JZB550" s="89"/>
      <c r="JZC550" s="89"/>
      <c r="JZD550" s="89"/>
      <c r="JZE550" s="89"/>
      <c r="JZF550" s="508"/>
      <c r="JZG550" s="508"/>
      <c r="JZH550" s="89"/>
      <c r="JZI550" s="89"/>
      <c r="JZJ550" s="508"/>
      <c r="JZK550" s="508"/>
      <c r="JZL550" s="89"/>
      <c r="JZM550" s="89"/>
      <c r="JZN550" s="508"/>
      <c r="JZO550" s="508"/>
      <c r="JZP550" s="508"/>
      <c r="JZQ550" s="508"/>
      <c r="JZR550" s="508"/>
      <c r="JZS550" s="508"/>
      <c r="JZT550" s="508"/>
      <c r="JZU550" s="89"/>
      <c r="JZV550" s="89"/>
      <c r="JZW550" s="508"/>
      <c r="JZX550" s="508"/>
      <c r="JZY550" s="89"/>
      <c r="JZZ550" s="89"/>
      <c r="KAA550" s="508"/>
      <c r="KAB550" s="508"/>
      <c r="KAC550" s="508"/>
      <c r="KAD550" s="508"/>
      <c r="KAE550" s="508"/>
      <c r="KAF550" s="203"/>
      <c r="KAG550" s="107"/>
      <c r="KAH550" s="508"/>
      <c r="KAI550" s="508"/>
      <c r="KAJ550" s="508"/>
      <c r="KAK550" s="508"/>
      <c r="KAL550" s="508"/>
      <c r="KAM550" s="508"/>
      <c r="KAN550" s="508"/>
      <c r="KAO550" s="168"/>
      <c r="KAP550" s="168"/>
      <c r="KAQ550" s="168"/>
      <c r="KAR550" s="168"/>
      <c r="KAS550" s="168"/>
      <c r="KAT550" s="168"/>
      <c r="KAU550" s="168"/>
      <c r="KAV550" s="168"/>
      <c r="KAW550" s="168"/>
      <c r="KAX550" s="168"/>
      <c r="KAY550" s="168"/>
      <c r="KAZ550" s="168"/>
      <c r="KBA550" s="168"/>
      <c r="KBB550" s="168"/>
      <c r="KBC550" s="168"/>
      <c r="KBD550" s="168"/>
      <c r="KBE550" s="168"/>
      <c r="KBF550" s="168"/>
      <c r="KBG550" s="168"/>
      <c r="KBH550" s="168"/>
      <c r="KBI550" s="168"/>
      <c r="KBJ550" s="168"/>
      <c r="KBK550" s="168"/>
      <c r="KBL550" s="168"/>
      <c r="KBM550" s="168"/>
      <c r="KBN550" s="168"/>
      <c r="KBO550" s="168"/>
      <c r="KBP550" s="168"/>
      <c r="KBQ550" s="168"/>
      <c r="KBR550" s="168"/>
      <c r="KBS550" s="168"/>
      <c r="KBT550" s="168"/>
      <c r="KBU550" s="168"/>
      <c r="KBV550" s="168"/>
      <c r="KBW550" s="168"/>
      <c r="KBX550" s="168"/>
      <c r="KBY550" s="168"/>
      <c r="KBZ550" s="168"/>
      <c r="KCA550" s="168"/>
      <c r="KCB550" s="168"/>
      <c r="KCC550" s="168"/>
      <c r="KCD550" s="168"/>
      <c r="KCE550" s="168"/>
      <c r="KCF550" s="168"/>
      <c r="KCG550" s="508"/>
      <c r="KCH550" s="508"/>
      <c r="KCI550" s="508"/>
      <c r="KCJ550" s="508"/>
      <c r="KCK550" s="508"/>
      <c r="KCL550" s="508"/>
      <c r="KCM550" s="508"/>
      <c r="KCN550" s="508"/>
      <c r="KCO550" s="508"/>
      <c r="KCP550" s="508"/>
      <c r="KCQ550" s="508"/>
      <c r="KCR550" s="508"/>
      <c r="KCS550" s="508"/>
      <c r="KCT550" s="508"/>
      <c r="KCU550" s="508"/>
      <c r="KCV550" s="508"/>
      <c r="KCW550" s="508"/>
      <c r="KCX550" s="508"/>
      <c r="KCY550" s="508"/>
      <c r="KCZ550" s="508"/>
      <c r="KDA550" s="508"/>
      <c r="KDB550" s="508"/>
      <c r="KDC550" s="508"/>
      <c r="KDD550" s="508"/>
      <c r="KDE550" s="89"/>
      <c r="KDF550" s="89"/>
      <c r="KDG550" s="89"/>
      <c r="KDH550" s="89"/>
      <c r="KDI550" s="89"/>
      <c r="KDJ550" s="508"/>
      <c r="KDK550" s="508"/>
      <c r="KDL550" s="89"/>
      <c r="KDM550" s="89"/>
      <c r="KDN550" s="508"/>
      <c r="KDO550" s="508"/>
      <c r="KDP550" s="89"/>
      <c r="KDQ550" s="89"/>
      <c r="KDR550" s="508"/>
      <c r="KDS550" s="508"/>
      <c r="KDT550" s="508"/>
      <c r="KDU550" s="508"/>
      <c r="KDV550" s="508"/>
      <c r="KDW550" s="508"/>
      <c r="KDX550" s="508"/>
      <c r="KDY550" s="89"/>
      <c r="KDZ550" s="89"/>
      <c r="KEA550" s="508"/>
      <c r="KEB550" s="508"/>
      <c r="KEC550" s="89"/>
      <c r="KED550" s="89"/>
      <c r="KEE550" s="508"/>
      <c r="KEF550" s="508"/>
      <c r="KEG550" s="508"/>
      <c r="KEH550" s="508"/>
      <c r="KEI550" s="508"/>
      <c r="KEJ550" s="203"/>
      <c r="KEK550" s="107"/>
      <c r="KEL550" s="508"/>
      <c r="KEM550" s="508"/>
      <c r="KEN550" s="508"/>
      <c r="KEO550" s="508"/>
      <c r="KEP550" s="508"/>
      <c r="KEQ550" s="508"/>
      <c r="KER550" s="508"/>
      <c r="KES550" s="168"/>
      <c r="KET550" s="168"/>
      <c r="KEU550" s="168"/>
      <c r="KEV550" s="168"/>
      <c r="KEW550" s="168"/>
      <c r="KEX550" s="168"/>
      <c r="KEY550" s="168"/>
      <c r="KEZ550" s="168"/>
      <c r="KFA550" s="168"/>
      <c r="KFB550" s="168"/>
      <c r="KFC550" s="168"/>
      <c r="KFD550" s="168"/>
      <c r="KFE550" s="168"/>
      <c r="KFF550" s="168"/>
      <c r="KFG550" s="168"/>
      <c r="KFH550" s="168"/>
      <c r="KFI550" s="168"/>
      <c r="KFJ550" s="168"/>
      <c r="KFK550" s="168"/>
      <c r="KFL550" s="168"/>
      <c r="KFM550" s="168"/>
      <c r="KFN550" s="168"/>
      <c r="KFO550" s="168"/>
      <c r="KFP550" s="168"/>
      <c r="KFQ550" s="168"/>
      <c r="KFR550" s="168"/>
      <c r="KFS550" s="168"/>
      <c r="KFT550" s="168"/>
      <c r="KFU550" s="168"/>
      <c r="KFV550" s="168"/>
      <c r="KFW550" s="168"/>
      <c r="KFX550" s="168"/>
      <c r="KFY550" s="168"/>
      <c r="KFZ550" s="168"/>
      <c r="KGA550" s="168"/>
      <c r="KGB550" s="168"/>
      <c r="KGC550" s="168"/>
      <c r="KGD550" s="168"/>
      <c r="KGE550" s="168"/>
      <c r="KGF550" s="168"/>
      <c r="KGG550" s="168"/>
      <c r="KGH550" s="168"/>
      <c r="KGI550" s="168"/>
      <c r="KGJ550" s="168"/>
      <c r="KGK550" s="508"/>
      <c r="KGL550" s="508"/>
      <c r="KGM550" s="508"/>
      <c r="KGN550" s="508"/>
      <c r="KGO550" s="508"/>
      <c r="KGP550" s="508"/>
      <c r="KGQ550" s="508"/>
      <c r="KGR550" s="508"/>
      <c r="KGS550" s="508"/>
      <c r="KGT550" s="508"/>
      <c r="KGU550" s="508"/>
      <c r="KGV550" s="508"/>
      <c r="KGW550" s="508"/>
      <c r="KGX550" s="508"/>
      <c r="KGY550" s="508"/>
      <c r="KGZ550" s="508"/>
      <c r="KHA550" s="508"/>
      <c r="KHB550" s="508"/>
      <c r="KHC550" s="508"/>
      <c r="KHD550" s="508"/>
      <c r="KHE550" s="508"/>
      <c r="KHF550" s="508"/>
      <c r="KHG550" s="508"/>
      <c r="KHH550" s="508"/>
      <c r="KHI550" s="89"/>
      <c r="KHJ550" s="89"/>
      <c r="KHK550" s="89"/>
      <c r="KHL550" s="89"/>
      <c r="KHM550" s="89"/>
      <c r="KHN550" s="508"/>
      <c r="KHO550" s="508"/>
      <c r="KHP550" s="89"/>
      <c r="KHQ550" s="89"/>
      <c r="KHR550" s="508"/>
      <c r="KHS550" s="508"/>
      <c r="KHT550" s="89"/>
      <c r="KHU550" s="89"/>
      <c r="KHV550" s="508"/>
      <c r="KHW550" s="508"/>
      <c r="KHX550" s="508"/>
      <c r="KHY550" s="508"/>
      <c r="KHZ550" s="508"/>
      <c r="KIA550" s="508"/>
      <c r="KIB550" s="508"/>
      <c r="KIC550" s="89"/>
      <c r="KID550" s="89"/>
      <c r="KIE550" s="508"/>
      <c r="KIF550" s="508"/>
      <c r="KIG550" s="89"/>
      <c r="KIH550" s="89"/>
      <c r="KII550" s="508"/>
      <c r="KIJ550" s="508"/>
      <c r="KIK550" s="508"/>
      <c r="KIL550" s="508"/>
      <c r="KIM550" s="508"/>
      <c r="KIN550" s="203"/>
      <c r="KIO550" s="107"/>
      <c r="KIP550" s="508"/>
      <c r="KIQ550" s="508"/>
      <c r="KIR550" s="508"/>
      <c r="KIS550" s="508"/>
      <c r="KIT550" s="508"/>
      <c r="KIU550" s="508"/>
      <c r="KIV550" s="508"/>
      <c r="KIW550" s="168"/>
      <c r="KIX550" s="168"/>
      <c r="KIY550" s="168"/>
      <c r="KIZ550" s="168"/>
      <c r="KJA550" s="168"/>
      <c r="KJB550" s="168"/>
      <c r="KJC550" s="168"/>
      <c r="KJD550" s="168"/>
      <c r="KJE550" s="168"/>
      <c r="KJF550" s="168"/>
      <c r="KJG550" s="168"/>
      <c r="KJH550" s="168"/>
      <c r="KJI550" s="168"/>
      <c r="KJJ550" s="168"/>
      <c r="KJK550" s="168"/>
      <c r="KJL550" s="168"/>
      <c r="KJM550" s="168"/>
      <c r="KJN550" s="168"/>
      <c r="KJO550" s="168"/>
      <c r="KJP550" s="168"/>
      <c r="KJQ550" s="168"/>
      <c r="KJR550" s="168"/>
      <c r="KJS550" s="168"/>
      <c r="KJT550" s="168"/>
      <c r="KJU550" s="168"/>
      <c r="KJV550" s="168"/>
      <c r="KJW550" s="168"/>
      <c r="KJX550" s="168"/>
      <c r="KJY550" s="168"/>
      <c r="KJZ550" s="168"/>
      <c r="KKA550" s="168"/>
      <c r="KKB550" s="168"/>
      <c r="KKC550" s="168"/>
      <c r="KKD550" s="168"/>
      <c r="KKE550" s="168"/>
      <c r="KKF550" s="168"/>
      <c r="KKG550" s="168"/>
      <c r="KKH550" s="168"/>
      <c r="KKI550" s="168"/>
      <c r="KKJ550" s="168"/>
      <c r="KKK550" s="168"/>
      <c r="KKL550" s="168"/>
      <c r="KKM550" s="168"/>
      <c r="KKN550" s="168"/>
      <c r="KKO550" s="508"/>
      <c r="KKP550" s="508"/>
      <c r="KKQ550" s="508"/>
      <c r="KKR550" s="508"/>
      <c r="KKS550" s="508"/>
      <c r="KKT550" s="508"/>
      <c r="KKU550" s="508"/>
      <c r="KKV550" s="508"/>
      <c r="KKW550" s="508"/>
      <c r="KKX550" s="508"/>
      <c r="KKY550" s="508"/>
      <c r="KKZ550" s="508"/>
      <c r="KLA550" s="508"/>
      <c r="KLB550" s="508"/>
      <c r="KLC550" s="508"/>
      <c r="KLD550" s="508"/>
      <c r="KLE550" s="508"/>
      <c r="KLF550" s="508"/>
      <c r="KLG550" s="508"/>
      <c r="KLH550" s="508"/>
      <c r="KLI550" s="508"/>
      <c r="KLJ550" s="508"/>
      <c r="KLK550" s="508"/>
      <c r="KLL550" s="508"/>
      <c r="KLM550" s="89"/>
      <c r="KLN550" s="89"/>
      <c r="KLO550" s="89"/>
      <c r="KLP550" s="89"/>
      <c r="KLQ550" s="89"/>
      <c r="KLR550" s="508"/>
      <c r="KLS550" s="508"/>
      <c r="KLT550" s="89"/>
      <c r="KLU550" s="89"/>
      <c r="KLV550" s="508"/>
      <c r="KLW550" s="508"/>
      <c r="KLX550" s="89"/>
      <c r="KLY550" s="89"/>
      <c r="KLZ550" s="508"/>
      <c r="KMA550" s="508"/>
      <c r="KMB550" s="508"/>
      <c r="KMC550" s="508"/>
      <c r="KMD550" s="508"/>
      <c r="KME550" s="508"/>
      <c r="KMF550" s="508"/>
      <c r="KMG550" s="89"/>
      <c r="KMH550" s="89"/>
      <c r="KMI550" s="508"/>
      <c r="KMJ550" s="508"/>
      <c r="KMK550" s="89"/>
      <c r="KML550" s="89"/>
      <c r="KMM550" s="508"/>
      <c r="KMN550" s="508"/>
      <c r="KMO550" s="508"/>
      <c r="KMP550" s="508"/>
      <c r="KMQ550" s="508"/>
      <c r="KMR550" s="203"/>
      <c r="KMS550" s="107"/>
      <c r="KMT550" s="508"/>
      <c r="KMU550" s="508"/>
      <c r="KMV550" s="508"/>
      <c r="KMW550" s="508"/>
      <c r="KMX550" s="508"/>
      <c r="KMY550" s="508"/>
      <c r="KMZ550" s="508"/>
      <c r="KNA550" s="168"/>
      <c r="KNB550" s="168"/>
      <c r="KNC550" s="168"/>
      <c r="KND550" s="168"/>
      <c r="KNE550" s="168"/>
      <c r="KNF550" s="168"/>
      <c r="KNG550" s="168"/>
      <c r="KNH550" s="168"/>
      <c r="KNI550" s="168"/>
      <c r="KNJ550" s="168"/>
      <c r="KNK550" s="168"/>
      <c r="KNL550" s="168"/>
      <c r="KNM550" s="168"/>
      <c r="KNN550" s="168"/>
      <c r="KNO550" s="168"/>
      <c r="KNP550" s="168"/>
      <c r="KNQ550" s="168"/>
      <c r="KNR550" s="168"/>
      <c r="KNS550" s="168"/>
      <c r="KNT550" s="168"/>
      <c r="KNU550" s="168"/>
      <c r="KNV550" s="168"/>
      <c r="KNW550" s="168"/>
      <c r="KNX550" s="168"/>
      <c r="KNY550" s="168"/>
      <c r="KNZ550" s="168"/>
      <c r="KOA550" s="168"/>
      <c r="KOB550" s="168"/>
      <c r="KOC550" s="168"/>
      <c r="KOD550" s="168"/>
      <c r="KOE550" s="168"/>
      <c r="KOF550" s="168"/>
      <c r="KOG550" s="168"/>
      <c r="KOH550" s="168"/>
      <c r="KOI550" s="168"/>
      <c r="KOJ550" s="168"/>
      <c r="KOK550" s="168"/>
      <c r="KOL550" s="168"/>
      <c r="KOM550" s="168"/>
      <c r="KON550" s="168"/>
      <c r="KOO550" s="168"/>
      <c r="KOP550" s="168"/>
      <c r="KOQ550" s="168"/>
      <c r="KOR550" s="168"/>
      <c r="KOS550" s="508"/>
      <c r="KOT550" s="508"/>
      <c r="KOU550" s="508"/>
      <c r="KOV550" s="508"/>
      <c r="KOW550" s="508"/>
      <c r="KOX550" s="508"/>
      <c r="KOY550" s="508"/>
      <c r="KOZ550" s="508"/>
      <c r="KPA550" s="508"/>
      <c r="KPB550" s="508"/>
      <c r="KPC550" s="508"/>
      <c r="KPD550" s="508"/>
      <c r="KPE550" s="508"/>
      <c r="KPF550" s="508"/>
      <c r="KPG550" s="508"/>
      <c r="KPH550" s="508"/>
      <c r="KPI550" s="508"/>
      <c r="KPJ550" s="508"/>
      <c r="KPK550" s="508"/>
      <c r="KPL550" s="508"/>
      <c r="KPM550" s="508"/>
      <c r="KPN550" s="508"/>
      <c r="KPO550" s="508"/>
      <c r="KPP550" s="508"/>
      <c r="KPQ550" s="89"/>
      <c r="KPR550" s="89"/>
      <c r="KPS550" s="89"/>
      <c r="KPT550" s="89"/>
      <c r="KPU550" s="89"/>
      <c r="KPV550" s="508"/>
      <c r="KPW550" s="508"/>
      <c r="KPX550" s="89"/>
      <c r="KPY550" s="89"/>
      <c r="KPZ550" s="508"/>
      <c r="KQA550" s="508"/>
      <c r="KQB550" s="89"/>
      <c r="KQC550" s="89"/>
      <c r="KQD550" s="508"/>
      <c r="KQE550" s="508"/>
      <c r="KQF550" s="508"/>
      <c r="KQG550" s="508"/>
      <c r="KQH550" s="508"/>
      <c r="KQI550" s="508"/>
      <c r="KQJ550" s="508"/>
      <c r="KQK550" s="89"/>
      <c r="KQL550" s="89"/>
      <c r="KQM550" s="508"/>
      <c r="KQN550" s="508"/>
      <c r="KQO550" s="89"/>
      <c r="KQP550" s="89"/>
      <c r="KQQ550" s="508"/>
      <c r="KQR550" s="508"/>
      <c r="KQS550" s="508"/>
      <c r="KQT550" s="508"/>
      <c r="KQU550" s="508"/>
      <c r="KQV550" s="203"/>
      <c r="KQW550" s="107"/>
      <c r="KQX550" s="508"/>
      <c r="KQY550" s="508"/>
      <c r="KQZ550" s="508"/>
      <c r="KRA550" s="508"/>
      <c r="KRB550" s="508"/>
      <c r="KRC550" s="508"/>
      <c r="KRD550" s="508"/>
      <c r="KRE550" s="168"/>
      <c r="KRF550" s="168"/>
      <c r="KRG550" s="168"/>
      <c r="KRH550" s="168"/>
      <c r="KRI550" s="168"/>
      <c r="KRJ550" s="168"/>
      <c r="KRK550" s="168"/>
      <c r="KRL550" s="168"/>
      <c r="KRM550" s="168"/>
      <c r="KRN550" s="168"/>
      <c r="KRO550" s="168"/>
      <c r="KRP550" s="168"/>
      <c r="KRQ550" s="168"/>
      <c r="KRR550" s="168"/>
      <c r="KRS550" s="168"/>
      <c r="KRT550" s="168"/>
      <c r="KRU550" s="168"/>
      <c r="KRV550" s="168"/>
      <c r="KRW550" s="168"/>
      <c r="KRX550" s="168"/>
      <c r="KRY550" s="168"/>
      <c r="KRZ550" s="168"/>
      <c r="KSA550" s="168"/>
      <c r="KSB550" s="168"/>
      <c r="KSC550" s="168"/>
      <c r="KSD550" s="168"/>
      <c r="KSE550" s="168"/>
      <c r="KSF550" s="168"/>
      <c r="KSG550" s="168"/>
      <c r="KSH550" s="168"/>
      <c r="KSI550" s="168"/>
      <c r="KSJ550" s="168"/>
      <c r="KSK550" s="168"/>
      <c r="KSL550" s="168"/>
      <c r="KSM550" s="168"/>
      <c r="KSN550" s="168"/>
      <c r="KSO550" s="168"/>
      <c r="KSP550" s="168"/>
      <c r="KSQ550" s="168"/>
      <c r="KSR550" s="168"/>
      <c r="KSS550" s="168"/>
      <c r="KST550" s="168"/>
      <c r="KSU550" s="168"/>
      <c r="KSV550" s="168"/>
      <c r="KSW550" s="508"/>
      <c r="KSX550" s="508"/>
      <c r="KSY550" s="508"/>
      <c r="KSZ550" s="508"/>
      <c r="KTA550" s="508"/>
      <c r="KTB550" s="508"/>
      <c r="KTC550" s="508"/>
      <c r="KTD550" s="508"/>
      <c r="KTE550" s="508"/>
      <c r="KTF550" s="508"/>
      <c r="KTG550" s="508"/>
      <c r="KTH550" s="508"/>
      <c r="KTI550" s="508"/>
      <c r="KTJ550" s="508"/>
      <c r="KTK550" s="508"/>
      <c r="KTL550" s="508"/>
      <c r="KTM550" s="508"/>
      <c r="KTN550" s="508"/>
      <c r="KTO550" s="508"/>
      <c r="KTP550" s="508"/>
      <c r="KTQ550" s="508"/>
      <c r="KTR550" s="508"/>
      <c r="KTS550" s="508"/>
      <c r="KTT550" s="508"/>
      <c r="KTU550" s="89"/>
      <c r="KTV550" s="89"/>
      <c r="KTW550" s="89"/>
      <c r="KTX550" s="89"/>
      <c r="KTY550" s="89"/>
      <c r="KTZ550" s="508"/>
      <c r="KUA550" s="508"/>
      <c r="KUB550" s="89"/>
      <c r="KUC550" s="89"/>
      <c r="KUD550" s="508"/>
      <c r="KUE550" s="508"/>
      <c r="KUF550" s="89"/>
      <c r="KUG550" s="89"/>
      <c r="KUH550" s="508"/>
      <c r="KUI550" s="508"/>
      <c r="KUJ550" s="508"/>
      <c r="KUK550" s="508"/>
      <c r="KUL550" s="508"/>
      <c r="KUM550" s="508"/>
      <c r="KUN550" s="508"/>
      <c r="KUO550" s="89"/>
      <c r="KUP550" s="89"/>
      <c r="KUQ550" s="508"/>
      <c r="KUR550" s="508"/>
      <c r="KUS550" s="89"/>
      <c r="KUT550" s="89"/>
      <c r="KUU550" s="508"/>
      <c r="KUV550" s="508"/>
      <c r="KUW550" s="508"/>
      <c r="KUX550" s="508"/>
      <c r="KUY550" s="508"/>
      <c r="KUZ550" s="203"/>
      <c r="KVA550" s="107"/>
      <c r="KVB550" s="508"/>
      <c r="KVC550" s="508"/>
      <c r="KVD550" s="508"/>
      <c r="KVE550" s="508"/>
      <c r="KVF550" s="508"/>
      <c r="KVG550" s="508"/>
      <c r="KVH550" s="508"/>
      <c r="KVI550" s="168"/>
      <c r="KVJ550" s="168"/>
      <c r="KVK550" s="168"/>
      <c r="KVL550" s="168"/>
      <c r="KVM550" s="168"/>
      <c r="KVN550" s="168"/>
      <c r="KVO550" s="168"/>
      <c r="KVP550" s="168"/>
      <c r="KVQ550" s="168"/>
      <c r="KVR550" s="168"/>
      <c r="KVS550" s="168"/>
      <c r="KVT550" s="168"/>
      <c r="KVU550" s="168"/>
      <c r="KVV550" s="168"/>
      <c r="KVW550" s="168"/>
      <c r="KVX550" s="168"/>
      <c r="KVY550" s="168"/>
      <c r="KVZ550" s="168"/>
      <c r="KWA550" s="168"/>
      <c r="KWB550" s="168"/>
      <c r="KWC550" s="168"/>
      <c r="KWD550" s="168"/>
      <c r="KWE550" s="168"/>
      <c r="KWF550" s="168"/>
      <c r="KWG550" s="168"/>
      <c r="KWH550" s="168"/>
      <c r="KWI550" s="168"/>
      <c r="KWJ550" s="168"/>
      <c r="KWK550" s="168"/>
      <c r="KWL550" s="168"/>
      <c r="KWM550" s="168"/>
      <c r="KWN550" s="168"/>
      <c r="KWO550" s="168"/>
      <c r="KWP550" s="168"/>
      <c r="KWQ550" s="168"/>
      <c r="KWR550" s="168"/>
      <c r="KWS550" s="168"/>
      <c r="KWT550" s="168"/>
      <c r="KWU550" s="168"/>
      <c r="KWV550" s="168"/>
      <c r="KWW550" s="168"/>
      <c r="KWX550" s="168"/>
      <c r="KWY550" s="168"/>
      <c r="KWZ550" s="168"/>
      <c r="KXA550" s="508"/>
      <c r="KXB550" s="508"/>
      <c r="KXC550" s="508"/>
      <c r="KXD550" s="508"/>
      <c r="KXE550" s="508"/>
      <c r="KXF550" s="508"/>
      <c r="KXG550" s="508"/>
      <c r="KXH550" s="508"/>
      <c r="KXI550" s="508"/>
      <c r="KXJ550" s="508"/>
      <c r="KXK550" s="508"/>
      <c r="KXL550" s="508"/>
      <c r="KXM550" s="508"/>
      <c r="KXN550" s="508"/>
      <c r="KXO550" s="508"/>
      <c r="KXP550" s="508"/>
      <c r="KXQ550" s="508"/>
      <c r="KXR550" s="508"/>
      <c r="KXS550" s="508"/>
      <c r="KXT550" s="508"/>
      <c r="KXU550" s="508"/>
      <c r="KXV550" s="508"/>
      <c r="KXW550" s="508"/>
      <c r="KXX550" s="508"/>
      <c r="KXY550" s="89"/>
      <c r="KXZ550" s="89"/>
      <c r="KYA550" s="89"/>
      <c r="KYB550" s="89"/>
      <c r="KYC550" s="89"/>
      <c r="KYD550" s="508"/>
      <c r="KYE550" s="508"/>
      <c r="KYF550" s="89"/>
      <c r="KYG550" s="89"/>
      <c r="KYH550" s="508"/>
      <c r="KYI550" s="508"/>
      <c r="KYJ550" s="89"/>
      <c r="KYK550" s="89"/>
      <c r="KYL550" s="508"/>
      <c r="KYM550" s="508"/>
      <c r="KYN550" s="508"/>
      <c r="KYO550" s="508"/>
      <c r="KYP550" s="508"/>
      <c r="KYQ550" s="508"/>
      <c r="KYR550" s="508"/>
      <c r="KYS550" s="89"/>
      <c r="KYT550" s="89"/>
      <c r="KYU550" s="508"/>
      <c r="KYV550" s="508"/>
      <c r="KYW550" s="89"/>
      <c r="KYX550" s="89"/>
      <c r="KYY550" s="508"/>
      <c r="KYZ550" s="508"/>
      <c r="KZA550" s="508"/>
      <c r="KZB550" s="508"/>
      <c r="KZC550" s="508"/>
      <c r="KZD550" s="203"/>
      <c r="KZE550" s="107"/>
      <c r="KZF550" s="508"/>
      <c r="KZG550" s="508"/>
      <c r="KZH550" s="508"/>
      <c r="KZI550" s="508"/>
      <c r="KZJ550" s="508"/>
      <c r="KZK550" s="508"/>
      <c r="KZL550" s="508"/>
      <c r="KZM550" s="168"/>
      <c r="KZN550" s="168"/>
      <c r="KZO550" s="168"/>
      <c r="KZP550" s="168"/>
      <c r="KZQ550" s="168"/>
      <c r="KZR550" s="168"/>
      <c r="KZS550" s="168"/>
      <c r="KZT550" s="168"/>
      <c r="KZU550" s="168"/>
      <c r="KZV550" s="168"/>
      <c r="KZW550" s="168"/>
      <c r="KZX550" s="168"/>
      <c r="KZY550" s="168"/>
      <c r="KZZ550" s="168"/>
      <c r="LAA550" s="168"/>
      <c r="LAB550" s="168"/>
      <c r="LAC550" s="168"/>
      <c r="LAD550" s="168"/>
      <c r="LAE550" s="168"/>
      <c r="LAF550" s="168"/>
      <c r="LAG550" s="168"/>
      <c r="LAH550" s="168"/>
      <c r="LAI550" s="168"/>
      <c r="LAJ550" s="168"/>
      <c r="LAK550" s="168"/>
      <c r="LAL550" s="168"/>
      <c r="LAM550" s="168"/>
      <c r="LAN550" s="168"/>
      <c r="LAO550" s="168"/>
      <c r="LAP550" s="168"/>
      <c r="LAQ550" s="168"/>
      <c r="LAR550" s="168"/>
      <c r="LAS550" s="168"/>
      <c r="LAT550" s="168"/>
      <c r="LAU550" s="168"/>
      <c r="LAV550" s="168"/>
      <c r="LAW550" s="168"/>
      <c r="LAX550" s="168"/>
      <c r="LAY550" s="168"/>
      <c r="LAZ550" s="168"/>
      <c r="LBA550" s="168"/>
      <c r="LBB550" s="168"/>
      <c r="LBC550" s="168"/>
      <c r="LBD550" s="168"/>
      <c r="LBE550" s="508"/>
      <c r="LBF550" s="508"/>
      <c r="LBG550" s="508"/>
      <c r="LBH550" s="508"/>
      <c r="LBI550" s="508"/>
      <c r="LBJ550" s="508"/>
      <c r="LBK550" s="508"/>
      <c r="LBL550" s="508"/>
      <c r="LBM550" s="508"/>
      <c r="LBN550" s="508"/>
      <c r="LBO550" s="508"/>
      <c r="LBP550" s="508"/>
      <c r="LBQ550" s="508"/>
      <c r="LBR550" s="508"/>
      <c r="LBS550" s="508"/>
      <c r="LBT550" s="508"/>
      <c r="LBU550" s="508"/>
      <c r="LBV550" s="508"/>
      <c r="LBW550" s="508"/>
      <c r="LBX550" s="508"/>
      <c r="LBY550" s="508"/>
      <c r="LBZ550" s="508"/>
      <c r="LCA550" s="508"/>
      <c r="LCB550" s="508"/>
      <c r="LCC550" s="89"/>
      <c r="LCD550" s="89"/>
      <c r="LCE550" s="89"/>
      <c r="LCF550" s="89"/>
      <c r="LCG550" s="89"/>
      <c r="LCH550" s="508"/>
      <c r="LCI550" s="508"/>
      <c r="LCJ550" s="89"/>
      <c r="LCK550" s="89"/>
      <c r="LCL550" s="508"/>
      <c r="LCM550" s="508"/>
      <c r="LCN550" s="89"/>
      <c r="LCO550" s="89"/>
      <c r="LCP550" s="508"/>
      <c r="LCQ550" s="508"/>
      <c r="LCR550" s="508"/>
      <c r="LCS550" s="508"/>
      <c r="LCT550" s="508"/>
      <c r="LCU550" s="508"/>
      <c r="LCV550" s="508"/>
      <c r="LCW550" s="89"/>
      <c r="LCX550" s="89"/>
      <c r="LCY550" s="508"/>
      <c r="LCZ550" s="508"/>
      <c r="LDA550" s="89"/>
      <c r="LDB550" s="89"/>
      <c r="LDC550" s="508"/>
      <c r="LDD550" s="508"/>
      <c r="LDE550" s="508"/>
      <c r="LDF550" s="508"/>
      <c r="LDG550" s="508"/>
      <c r="LDH550" s="203"/>
      <c r="LDI550" s="107"/>
      <c r="LDJ550" s="508"/>
      <c r="LDK550" s="508"/>
      <c r="LDL550" s="508"/>
      <c r="LDM550" s="508"/>
      <c r="LDN550" s="508"/>
      <c r="LDO550" s="508"/>
      <c r="LDP550" s="508"/>
      <c r="LDQ550" s="168"/>
      <c r="LDR550" s="168"/>
      <c r="LDS550" s="168"/>
      <c r="LDT550" s="168"/>
      <c r="LDU550" s="168"/>
      <c r="LDV550" s="168"/>
      <c r="LDW550" s="168"/>
      <c r="LDX550" s="168"/>
      <c r="LDY550" s="168"/>
      <c r="LDZ550" s="168"/>
      <c r="LEA550" s="168"/>
      <c r="LEB550" s="168"/>
      <c r="LEC550" s="168"/>
      <c r="LED550" s="168"/>
      <c r="LEE550" s="168"/>
      <c r="LEF550" s="168"/>
      <c r="LEG550" s="168"/>
      <c r="LEH550" s="168"/>
      <c r="LEI550" s="168"/>
      <c r="LEJ550" s="168"/>
      <c r="LEK550" s="168"/>
      <c r="LEL550" s="168"/>
      <c r="LEM550" s="168"/>
      <c r="LEN550" s="168"/>
      <c r="LEO550" s="168"/>
      <c r="LEP550" s="168"/>
      <c r="LEQ550" s="168"/>
      <c r="LER550" s="168"/>
      <c r="LES550" s="168"/>
      <c r="LET550" s="168"/>
      <c r="LEU550" s="168"/>
      <c r="LEV550" s="168"/>
      <c r="LEW550" s="168"/>
      <c r="LEX550" s="168"/>
      <c r="LEY550" s="168"/>
      <c r="LEZ550" s="168"/>
      <c r="LFA550" s="168"/>
      <c r="LFB550" s="168"/>
      <c r="LFC550" s="168"/>
      <c r="LFD550" s="168"/>
      <c r="LFE550" s="168"/>
      <c r="LFF550" s="168"/>
      <c r="LFG550" s="168"/>
      <c r="LFH550" s="168"/>
      <c r="LFI550" s="508"/>
      <c r="LFJ550" s="508"/>
      <c r="LFK550" s="508"/>
      <c r="LFL550" s="508"/>
      <c r="LFM550" s="508"/>
      <c r="LFN550" s="508"/>
      <c r="LFO550" s="508"/>
      <c r="LFP550" s="508"/>
      <c r="LFQ550" s="508"/>
      <c r="LFR550" s="508"/>
      <c r="LFS550" s="508"/>
      <c r="LFT550" s="508"/>
      <c r="LFU550" s="508"/>
      <c r="LFV550" s="508"/>
      <c r="LFW550" s="508"/>
      <c r="LFX550" s="508"/>
      <c r="LFY550" s="508"/>
      <c r="LFZ550" s="508"/>
      <c r="LGA550" s="508"/>
      <c r="LGB550" s="508"/>
      <c r="LGC550" s="508"/>
      <c r="LGD550" s="508"/>
      <c r="LGE550" s="508"/>
      <c r="LGF550" s="508"/>
      <c r="LGG550" s="89"/>
      <c r="LGH550" s="89"/>
      <c r="LGI550" s="89"/>
      <c r="LGJ550" s="89"/>
      <c r="LGK550" s="89"/>
      <c r="LGL550" s="508"/>
      <c r="LGM550" s="508"/>
      <c r="LGN550" s="89"/>
      <c r="LGO550" s="89"/>
      <c r="LGP550" s="508"/>
      <c r="LGQ550" s="508"/>
      <c r="LGR550" s="89"/>
      <c r="LGS550" s="89"/>
      <c r="LGT550" s="508"/>
      <c r="LGU550" s="508"/>
      <c r="LGV550" s="508"/>
      <c r="LGW550" s="508"/>
      <c r="LGX550" s="508"/>
      <c r="LGY550" s="508"/>
      <c r="LGZ550" s="508"/>
      <c r="LHA550" s="89"/>
      <c r="LHB550" s="89"/>
      <c r="LHC550" s="508"/>
      <c r="LHD550" s="508"/>
      <c r="LHE550" s="89"/>
      <c r="LHF550" s="89"/>
      <c r="LHG550" s="508"/>
      <c r="LHH550" s="508"/>
      <c r="LHI550" s="508"/>
      <c r="LHJ550" s="508"/>
      <c r="LHK550" s="508"/>
      <c r="LHL550" s="203"/>
      <c r="LHM550" s="107"/>
      <c r="LHN550" s="508"/>
      <c r="LHO550" s="508"/>
      <c r="LHP550" s="508"/>
      <c r="LHQ550" s="508"/>
      <c r="LHR550" s="508"/>
      <c r="LHS550" s="508"/>
      <c r="LHT550" s="508"/>
      <c r="LHU550" s="168"/>
      <c r="LHV550" s="168"/>
      <c r="LHW550" s="168"/>
      <c r="LHX550" s="168"/>
      <c r="LHY550" s="168"/>
      <c r="LHZ550" s="168"/>
      <c r="LIA550" s="168"/>
      <c r="LIB550" s="168"/>
      <c r="LIC550" s="168"/>
      <c r="LID550" s="168"/>
      <c r="LIE550" s="168"/>
      <c r="LIF550" s="168"/>
      <c r="LIG550" s="168"/>
      <c r="LIH550" s="168"/>
      <c r="LII550" s="168"/>
      <c r="LIJ550" s="168"/>
      <c r="LIK550" s="168"/>
      <c r="LIL550" s="168"/>
      <c r="LIM550" s="168"/>
      <c r="LIN550" s="168"/>
      <c r="LIO550" s="168"/>
      <c r="LIP550" s="168"/>
      <c r="LIQ550" s="168"/>
      <c r="LIR550" s="168"/>
      <c r="LIS550" s="168"/>
      <c r="LIT550" s="168"/>
      <c r="LIU550" s="168"/>
      <c r="LIV550" s="168"/>
      <c r="LIW550" s="168"/>
      <c r="LIX550" s="168"/>
      <c r="LIY550" s="168"/>
      <c r="LIZ550" s="168"/>
      <c r="LJA550" s="168"/>
      <c r="LJB550" s="168"/>
      <c r="LJC550" s="168"/>
      <c r="LJD550" s="168"/>
      <c r="LJE550" s="168"/>
      <c r="LJF550" s="168"/>
      <c r="LJG550" s="168"/>
      <c r="LJH550" s="168"/>
      <c r="LJI550" s="168"/>
      <c r="LJJ550" s="168"/>
      <c r="LJK550" s="168"/>
      <c r="LJL550" s="168"/>
      <c r="LJM550" s="508"/>
      <c r="LJN550" s="508"/>
      <c r="LJO550" s="508"/>
      <c r="LJP550" s="508"/>
      <c r="LJQ550" s="508"/>
      <c r="LJR550" s="508"/>
      <c r="LJS550" s="508"/>
      <c r="LJT550" s="508"/>
      <c r="LJU550" s="508"/>
      <c r="LJV550" s="508"/>
      <c r="LJW550" s="508"/>
      <c r="LJX550" s="508"/>
      <c r="LJY550" s="508"/>
      <c r="LJZ550" s="508"/>
      <c r="LKA550" s="508"/>
      <c r="LKB550" s="508"/>
      <c r="LKC550" s="508"/>
      <c r="LKD550" s="508"/>
      <c r="LKE550" s="508"/>
      <c r="LKF550" s="508"/>
      <c r="LKG550" s="508"/>
      <c r="LKH550" s="508"/>
      <c r="LKI550" s="508"/>
      <c r="LKJ550" s="508"/>
      <c r="LKK550" s="89"/>
      <c r="LKL550" s="89"/>
      <c r="LKM550" s="89"/>
      <c r="LKN550" s="89"/>
      <c r="LKO550" s="89"/>
      <c r="LKP550" s="508"/>
      <c r="LKQ550" s="508"/>
      <c r="LKR550" s="89"/>
      <c r="LKS550" s="89"/>
      <c r="LKT550" s="508"/>
      <c r="LKU550" s="508"/>
      <c r="LKV550" s="89"/>
      <c r="LKW550" s="89"/>
      <c r="LKX550" s="508"/>
      <c r="LKY550" s="508"/>
      <c r="LKZ550" s="508"/>
      <c r="LLA550" s="508"/>
      <c r="LLB550" s="508"/>
      <c r="LLC550" s="508"/>
      <c r="LLD550" s="508"/>
      <c r="LLE550" s="89"/>
      <c r="LLF550" s="89"/>
      <c r="LLG550" s="508"/>
      <c r="LLH550" s="508"/>
      <c r="LLI550" s="89"/>
      <c r="LLJ550" s="89"/>
      <c r="LLK550" s="508"/>
      <c r="LLL550" s="508"/>
      <c r="LLM550" s="508"/>
      <c r="LLN550" s="508"/>
      <c r="LLO550" s="508"/>
      <c r="LLP550" s="203"/>
      <c r="LLQ550" s="107"/>
      <c r="LLR550" s="508"/>
      <c r="LLS550" s="508"/>
      <c r="LLT550" s="508"/>
      <c r="LLU550" s="508"/>
      <c r="LLV550" s="508"/>
      <c r="LLW550" s="508"/>
      <c r="LLX550" s="508"/>
      <c r="LLY550" s="168"/>
      <c r="LLZ550" s="168"/>
      <c r="LMA550" s="168"/>
      <c r="LMB550" s="168"/>
      <c r="LMC550" s="168"/>
      <c r="LMD550" s="168"/>
      <c r="LME550" s="168"/>
      <c r="LMF550" s="168"/>
      <c r="LMG550" s="168"/>
      <c r="LMH550" s="168"/>
      <c r="LMI550" s="168"/>
      <c r="LMJ550" s="168"/>
      <c r="LMK550" s="168"/>
      <c r="LML550" s="168"/>
      <c r="LMM550" s="168"/>
      <c r="LMN550" s="168"/>
      <c r="LMO550" s="168"/>
      <c r="LMP550" s="168"/>
      <c r="LMQ550" s="168"/>
      <c r="LMR550" s="168"/>
      <c r="LMS550" s="168"/>
      <c r="LMT550" s="168"/>
      <c r="LMU550" s="168"/>
      <c r="LMV550" s="168"/>
      <c r="LMW550" s="168"/>
      <c r="LMX550" s="168"/>
      <c r="LMY550" s="168"/>
      <c r="LMZ550" s="168"/>
      <c r="LNA550" s="168"/>
      <c r="LNB550" s="168"/>
      <c r="LNC550" s="168"/>
      <c r="LND550" s="168"/>
      <c r="LNE550" s="168"/>
      <c r="LNF550" s="168"/>
      <c r="LNG550" s="168"/>
      <c r="LNH550" s="168"/>
      <c r="LNI550" s="168"/>
      <c r="LNJ550" s="168"/>
      <c r="LNK550" s="168"/>
      <c r="LNL550" s="168"/>
      <c r="LNM550" s="168"/>
      <c r="LNN550" s="168"/>
      <c r="LNO550" s="168"/>
      <c r="LNP550" s="168"/>
      <c r="LNQ550" s="508"/>
      <c r="LNR550" s="508"/>
      <c r="LNS550" s="508"/>
      <c r="LNT550" s="508"/>
      <c r="LNU550" s="508"/>
      <c r="LNV550" s="508"/>
      <c r="LNW550" s="508"/>
      <c r="LNX550" s="508"/>
      <c r="LNY550" s="508"/>
      <c r="LNZ550" s="508"/>
      <c r="LOA550" s="508"/>
      <c r="LOB550" s="508"/>
      <c r="LOC550" s="508"/>
      <c r="LOD550" s="508"/>
      <c r="LOE550" s="508"/>
      <c r="LOF550" s="508"/>
      <c r="LOG550" s="508"/>
      <c r="LOH550" s="508"/>
      <c r="LOI550" s="508"/>
      <c r="LOJ550" s="508"/>
      <c r="LOK550" s="508"/>
      <c r="LOL550" s="508"/>
      <c r="LOM550" s="508"/>
      <c r="LON550" s="508"/>
      <c r="LOO550" s="89"/>
      <c r="LOP550" s="89"/>
      <c r="LOQ550" s="89"/>
      <c r="LOR550" s="89"/>
      <c r="LOS550" s="89"/>
      <c r="LOT550" s="508"/>
      <c r="LOU550" s="508"/>
      <c r="LOV550" s="89"/>
      <c r="LOW550" s="89"/>
      <c r="LOX550" s="508"/>
      <c r="LOY550" s="508"/>
      <c r="LOZ550" s="89"/>
      <c r="LPA550" s="89"/>
      <c r="LPB550" s="508"/>
      <c r="LPC550" s="508"/>
      <c r="LPD550" s="508"/>
      <c r="LPE550" s="508"/>
      <c r="LPF550" s="508"/>
      <c r="LPG550" s="508"/>
      <c r="LPH550" s="508"/>
      <c r="LPI550" s="89"/>
      <c r="LPJ550" s="89"/>
      <c r="LPK550" s="508"/>
      <c r="LPL550" s="508"/>
      <c r="LPM550" s="89"/>
      <c r="LPN550" s="89"/>
      <c r="LPO550" s="508"/>
      <c r="LPP550" s="508"/>
      <c r="LPQ550" s="508"/>
      <c r="LPR550" s="508"/>
      <c r="LPS550" s="508"/>
      <c r="LPT550" s="203"/>
      <c r="LPU550" s="107"/>
      <c r="LPV550" s="508"/>
      <c r="LPW550" s="508"/>
      <c r="LPX550" s="508"/>
      <c r="LPY550" s="508"/>
      <c r="LPZ550" s="508"/>
      <c r="LQA550" s="508"/>
      <c r="LQB550" s="508"/>
      <c r="LQC550" s="168"/>
      <c r="LQD550" s="168"/>
      <c r="LQE550" s="168"/>
      <c r="LQF550" s="168"/>
      <c r="LQG550" s="168"/>
      <c r="LQH550" s="168"/>
      <c r="LQI550" s="168"/>
      <c r="LQJ550" s="168"/>
      <c r="LQK550" s="168"/>
      <c r="LQL550" s="168"/>
      <c r="LQM550" s="168"/>
      <c r="LQN550" s="168"/>
      <c r="LQO550" s="168"/>
      <c r="LQP550" s="168"/>
      <c r="LQQ550" s="168"/>
      <c r="LQR550" s="168"/>
      <c r="LQS550" s="168"/>
      <c r="LQT550" s="168"/>
      <c r="LQU550" s="168"/>
      <c r="LQV550" s="168"/>
      <c r="LQW550" s="168"/>
      <c r="LQX550" s="168"/>
      <c r="LQY550" s="168"/>
      <c r="LQZ550" s="168"/>
      <c r="LRA550" s="168"/>
      <c r="LRB550" s="168"/>
      <c r="LRC550" s="168"/>
      <c r="LRD550" s="168"/>
      <c r="LRE550" s="168"/>
      <c r="LRF550" s="168"/>
      <c r="LRG550" s="168"/>
      <c r="LRH550" s="168"/>
      <c r="LRI550" s="168"/>
      <c r="LRJ550" s="168"/>
      <c r="LRK550" s="168"/>
      <c r="LRL550" s="168"/>
      <c r="LRM550" s="168"/>
      <c r="LRN550" s="168"/>
      <c r="LRO550" s="168"/>
      <c r="LRP550" s="168"/>
      <c r="LRQ550" s="168"/>
      <c r="LRR550" s="168"/>
      <c r="LRS550" s="168"/>
      <c r="LRT550" s="168"/>
      <c r="LRU550" s="508"/>
      <c r="LRV550" s="508"/>
      <c r="LRW550" s="508"/>
      <c r="LRX550" s="508"/>
      <c r="LRY550" s="508"/>
      <c r="LRZ550" s="508"/>
      <c r="LSA550" s="508"/>
      <c r="LSB550" s="508"/>
      <c r="LSC550" s="508"/>
      <c r="LSD550" s="508"/>
      <c r="LSE550" s="508"/>
      <c r="LSF550" s="508"/>
      <c r="LSG550" s="508"/>
      <c r="LSH550" s="508"/>
      <c r="LSI550" s="508"/>
      <c r="LSJ550" s="508"/>
      <c r="LSK550" s="508"/>
      <c r="LSL550" s="508"/>
      <c r="LSM550" s="508"/>
      <c r="LSN550" s="508"/>
      <c r="LSO550" s="508"/>
      <c r="LSP550" s="508"/>
      <c r="LSQ550" s="508"/>
      <c r="LSR550" s="508"/>
      <c r="LSS550" s="89"/>
      <c r="LST550" s="89"/>
      <c r="LSU550" s="89"/>
      <c r="LSV550" s="89"/>
      <c r="LSW550" s="89"/>
      <c r="LSX550" s="508"/>
      <c r="LSY550" s="508"/>
      <c r="LSZ550" s="89"/>
      <c r="LTA550" s="89"/>
      <c r="LTB550" s="508"/>
      <c r="LTC550" s="508"/>
      <c r="LTD550" s="89"/>
      <c r="LTE550" s="89"/>
      <c r="LTF550" s="508"/>
      <c r="LTG550" s="508"/>
      <c r="LTH550" s="508"/>
      <c r="LTI550" s="508"/>
      <c r="LTJ550" s="508"/>
      <c r="LTK550" s="508"/>
      <c r="LTL550" s="508"/>
      <c r="LTM550" s="89"/>
      <c r="LTN550" s="89"/>
      <c r="LTO550" s="508"/>
      <c r="LTP550" s="508"/>
      <c r="LTQ550" s="89"/>
      <c r="LTR550" s="89"/>
      <c r="LTS550" s="508"/>
      <c r="LTT550" s="508"/>
      <c r="LTU550" s="508"/>
      <c r="LTV550" s="508"/>
      <c r="LTW550" s="508"/>
      <c r="LTX550" s="203"/>
      <c r="LTY550" s="107"/>
      <c r="LTZ550" s="508"/>
      <c r="LUA550" s="508"/>
      <c r="LUB550" s="508"/>
      <c r="LUC550" s="508"/>
      <c r="LUD550" s="508"/>
      <c r="LUE550" s="508"/>
      <c r="LUF550" s="508"/>
      <c r="LUG550" s="168"/>
      <c r="LUH550" s="168"/>
      <c r="LUI550" s="168"/>
      <c r="LUJ550" s="168"/>
      <c r="LUK550" s="168"/>
      <c r="LUL550" s="168"/>
      <c r="LUM550" s="168"/>
      <c r="LUN550" s="168"/>
      <c r="LUO550" s="168"/>
      <c r="LUP550" s="168"/>
      <c r="LUQ550" s="168"/>
      <c r="LUR550" s="168"/>
      <c r="LUS550" s="168"/>
      <c r="LUT550" s="168"/>
      <c r="LUU550" s="168"/>
      <c r="LUV550" s="168"/>
      <c r="LUW550" s="168"/>
      <c r="LUX550" s="168"/>
      <c r="LUY550" s="168"/>
      <c r="LUZ550" s="168"/>
      <c r="LVA550" s="168"/>
      <c r="LVB550" s="168"/>
      <c r="LVC550" s="168"/>
      <c r="LVD550" s="168"/>
      <c r="LVE550" s="168"/>
      <c r="LVF550" s="168"/>
      <c r="LVG550" s="168"/>
      <c r="LVH550" s="168"/>
      <c r="LVI550" s="168"/>
      <c r="LVJ550" s="168"/>
      <c r="LVK550" s="168"/>
      <c r="LVL550" s="168"/>
      <c r="LVM550" s="168"/>
      <c r="LVN550" s="168"/>
      <c r="LVO550" s="168"/>
      <c r="LVP550" s="168"/>
      <c r="LVQ550" s="168"/>
      <c r="LVR550" s="168"/>
      <c r="LVS550" s="168"/>
      <c r="LVT550" s="168"/>
      <c r="LVU550" s="168"/>
      <c r="LVV550" s="168"/>
      <c r="LVW550" s="168"/>
      <c r="LVX550" s="168"/>
      <c r="LVY550" s="508"/>
      <c r="LVZ550" s="508"/>
      <c r="LWA550" s="508"/>
      <c r="LWB550" s="508"/>
      <c r="LWC550" s="508"/>
      <c r="LWD550" s="508"/>
      <c r="LWE550" s="508"/>
      <c r="LWF550" s="508"/>
      <c r="LWG550" s="508"/>
      <c r="LWH550" s="508"/>
      <c r="LWI550" s="508"/>
      <c r="LWJ550" s="508"/>
      <c r="LWK550" s="508"/>
      <c r="LWL550" s="508"/>
      <c r="LWM550" s="508"/>
      <c r="LWN550" s="508"/>
      <c r="LWO550" s="508"/>
      <c r="LWP550" s="508"/>
      <c r="LWQ550" s="508"/>
      <c r="LWR550" s="508"/>
      <c r="LWS550" s="508"/>
      <c r="LWT550" s="508"/>
      <c r="LWU550" s="508"/>
      <c r="LWV550" s="508"/>
      <c r="LWW550" s="89"/>
      <c r="LWX550" s="89"/>
      <c r="LWY550" s="89"/>
      <c r="LWZ550" s="89"/>
      <c r="LXA550" s="89"/>
      <c r="LXB550" s="508"/>
      <c r="LXC550" s="508"/>
      <c r="LXD550" s="89"/>
      <c r="LXE550" s="89"/>
      <c r="LXF550" s="508"/>
      <c r="LXG550" s="508"/>
      <c r="LXH550" s="89"/>
      <c r="LXI550" s="89"/>
      <c r="LXJ550" s="508"/>
      <c r="LXK550" s="508"/>
      <c r="LXL550" s="508"/>
      <c r="LXM550" s="508"/>
      <c r="LXN550" s="508"/>
      <c r="LXO550" s="508"/>
      <c r="LXP550" s="508"/>
      <c r="LXQ550" s="89"/>
      <c r="LXR550" s="89"/>
      <c r="LXS550" s="508"/>
      <c r="LXT550" s="508"/>
      <c r="LXU550" s="89"/>
      <c r="LXV550" s="89"/>
      <c r="LXW550" s="508"/>
      <c r="LXX550" s="508"/>
      <c r="LXY550" s="508"/>
      <c r="LXZ550" s="508"/>
      <c r="LYA550" s="508"/>
      <c r="LYB550" s="203"/>
      <c r="LYC550" s="107"/>
      <c r="LYD550" s="508"/>
      <c r="LYE550" s="508"/>
      <c r="LYF550" s="508"/>
      <c r="LYG550" s="508"/>
      <c r="LYH550" s="508"/>
      <c r="LYI550" s="508"/>
      <c r="LYJ550" s="508"/>
      <c r="LYK550" s="168"/>
      <c r="LYL550" s="168"/>
      <c r="LYM550" s="168"/>
      <c r="LYN550" s="168"/>
      <c r="LYO550" s="168"/>
      <c r="LYP550" s="168"/>
      <c r="LYQ550" s="168"/>
      <c r="LYR550" s="168"/>
      <c r="LYS550" s="168"/>
      <c r="LYT550" s="168"/>
      <c r="LYU550" s="168"/>
      <c r="LYV550" s="168"/>
      <c r="LYW550" s="168"/>
      <c r="LYX550" s="168"/>
      <c r="LYY550" s="168"/>
      <c r="LYZ550" s="168"/>
      <c r="LZA550" s="168"/>
      <c r="LZB550" s="168"/>
      <c r="LZC550" s="168"/>
      <c r="LZD550" s="168"/>
      <c r="LZE550" s="168"/>
      <c r="LZF550" s="168"/>
      <c r="LZG550" s="168"/>
      <c r="LZH550" s="168"/>
      <c r="LZI550" s="168"/>
      <c r="LZJ550" s="168"/>
      <c r="LZK550" s="168"/>
      <c r="LZL550" s="168"/>
      <c r="LZM550" s="168"/>
      <c r="LZN550" s="168"/>
      <c r="LZO550" s="168"/>
      <c r="LZP550" s="168"/>
      <c r="LZQ550" s="168"/>
      <c r="LZR550" s="168"/>
      <c r="LZS550" s="168"/>
      <c r="LZT550" s="168"/>
      <c r="LZU550" s="168"/>
      <c r="LZV550" s="168"/>
      <c r="LZW550" s="168"/>
      <c r="LZX550" s="168"/>
      <c r="LZY550" s="168"/>
      <c r="LZZ550" s="168"/>
      <c r="MAA550" s="168"/>
      <c r="MAB550" s="168"/>
      <c r="MAC550" s="508"/>
      <c r="MAD550" s="508"/>
      <c r="MAE550" s="508"/>
      <c r="MAF550" s="508"/>
      <c r="MAG550" s="508"/>
      <c r="MAH550" s="508"/>
      <c r="MAI550" s="508"/>
      <c r="MAJ550" s="508"/>
      <c r="MAK550" s="508"/>
      <c r="MAL550" s="508"/>
      <c r="MAM550" s="508"/>
      <c r="MAN550" s="508"/>
      <c r="MAO550" s="508"/>
      <c r="MAP550" s="508"/>
      <c r="MAQ550" s="508"/>
      <c r="MAR550" s="508"/>
      <c r="MAS550" s="508"/>
      <c r="MAT550" s="508"/>
      <c r="MAU550" s="508"/>
      <c r="MAV550" s="508"/>
      <c r="MAW550" s="508"/>
      <c r="MAX550" s="508"/>
      <c r="MAY550" s="508"/>
      <c r="MAZ550" s="508"/>
      <c r="MBA550" s="89"/>
      <c r="MBB550" s="89"/>
      <c r="MBC550" s="89"/>
      <c r="MBD550" s="89"/>
      <c r="MBE550" s="89"/>
      <c r="MBF550" s="508"/>
      <c r="MBG550" s="508"/>
      <c r="MBH550" s="89"/>
      <c r="MBI550" s="89"/>
      <c r="MBJ550" s="508"/>
      <c r="MBK550" s="508"/>
      <c r="MBL550" s="89"/>
      <c r="MBM550" s="89"/>
      <c r="MBN550" s="508"/>
      <c r="MBO550" s="508"/>
      <c r="MBP550" s="508"/>
      <c r="MBQ550" s="508"/>
      <c r="MBR550" s="508"/>
      <c r="MBS550" s="508"/>
      <c r="MBT550" s="508"/>
      <c r="MBU550" s="89"/>
      <c r="MBV550" s="89"/>
      <c r="MBW550" s="508"/>
      <c r="MBX550" s="508"/>
      <c r="MBY550" s="89"/>
      <c r="MBZ550" s="89"/>
      <c r="MCA550" s="508"/>
      <c r="MCB550" s="508"/>
      <c r="MCC550" s="508"/>
      <c r="MCD550" s="508"/>
      <c r="MCE550" s="508"/>
      <c r="MCF550" s="203"/>
      <c r="MCG550" s="107"/>
      <c r="MCH550" s="508"/>
      <c r="MCI550" s="508"/>
      <c r="MCJ550" s="508"/>
      <c r="MCK550" s="508"/>
      <c r="MCL550" s="508"/>
      <c r="MCM550" s="508"/>
      <c r="MCN550" s="508"/>
      <c r="MCO550" s="168"/>
      <c r="MCP550" s="168"/>
      <c r="MCQ550" s="168"/>
      <c r="MCR550" s="168"/>
      <c r="MCS550" s="168"/>
      <c r="MCT550" s="168"/>
      <c r="MCU550" s="168"/>
      <c r="MCV550" s="168"/>
      <c r="MCW550" s="168"/>
      <c r="MCX550" s="168"/>
      <c r="MCY550" s="168"/>
      <c r="MCZ550" s="168"/>
      <c r="MDA550" s="168"/>
      <c r="MDB550" s="168"/>
      <c r="MDC550" s="168"/>
      <c r="MDD550" s="168"/>
      <c r="MDE550" s="168"/>
      <c r="MDF550" s="168"/>
      <c r="MDG550" s="168"/>
      <c r="MDH550" s="168"/>
      <c r="MDI550" s="168"/>
      <c r="MDJ550" s="168"/>
      <c r="MDK550" s="168"/>
      <c r="MDL550" s="168"/>
      <c r="MDM550" s="168"/>
      <c r="MDN550" s="168"/>
      <c r="MDO550" s="168"/>
      <c r="MDP550" s="168"/>
      <c r="MDQ550" s="168"/>
      <c r="MDR550" s="168"/>
      <c r="MDS550" s="168"/>
      <c r="MDT550" s="168"/>
      <c r="MDU550" s="168"/>
      <c r="MDV550" s="168"/>
      <c r="MDW550" s="168"/>
      <c r="MDX550" s="168"/>
      <c r="MDY550" s="168"/>
      <c r="MDZ550" s="168"/>
      <c r="MEA550" s="168"/>
      <c r="MEB550" s="168"/>
      <c r="MEC550" s="168"/>
      <c r="MED550" s="168"/>
      <c r="MEE550" s="168"/>
      <c r="MEF550" s="168"/>
      <c r="MEG550" s="508"/>
      <c r="MEH550" s="508"/>
      <c r="MEI550" s="508"/>
      <c r="MEJ550" s="508"/>
      <c r="MEK550" s="508"/>
      <c r="MEL550" s="508"/>
      <c r="MEM550" s="508"/>
      <c r="MEN550" s="508"/>
      <c r="MEO550" s="508"/>
      <c r="MEP550" s="508"/>
      <c r="MEQ550" s="508"/>
      <c r="MER550" s="508"/>
      <c r="MES550" s="508"/>
      <c r="MET550" s="508"/>
      <c r="MEU550" s="508"/>
      <c r="MEV550" s="508"/>
      <c r="MEW550" s="508"/>
      <c r="MEX550" s="508"/>
      <c r="MEY550" s="508"/>
      <c r="MEZ550" s="508"/>
      <c r="MFA550" s="508"/>
      <c r="MFB550" s="508"/>
      <c r="MFC550" s="508"/>
      <c r="MFD550" s="508"/>
      <c r="MFE550" s="89"/>
      <c r="MFF550" s="89"/>
      <c r="MFG550" s="89"/>
      <c r="MFH550" s="89"/>
      <c r="MFI550" s="89"/>
      <c r="MFJ550" s="508"/>
      <c r="MFK550" s="508"/>
      <c r="MFL550" s="89"/>
      <c r="MFM550" s="89"/>
      <c r="MFN550" s="508"/>
      <c r="MFO550" s="508"/>
      <c r="MFP550" s="89"/>
      <c r="MFQ550" s="89"/>
      <c r="MFR550" s="508"/>
      <c r="MFS550" s="508"/>
      <c r="MFT550" s="508"/>
      <c r="MFU550" s="508"/>
      <c r="MFV550" s="508"/>
      <c r="MFW550" s="508"/>
      <c r="MFX550" s="508"/>
      <c r="MFY550" s="89"/>
      <c r="MFZ550" s="89"/>
      <c r="MGA550" s="508"/>
      <c r="MGB550" s="508"/>
      <c r="MGC550" s="89"/>
      <c r="MGD550" s="89"/>
      <c r="MGE550" s="508"/>
      <c r="MGF550" s="508"/>
      <c r="MGG550" s="508"/>
      <c r="MGH550" s="508"/>
      <c r="MGI550" s="508"/>
      <c r="MGJ550" s="203"/>
      <c r="MGK550" s="107"/>
      <c r="MGL550" s="508"/>
      <c r="MGM550" s="508"/>
      <c r="MGN550" s="508"/>
      <c r="MGO550" s="508"/>
      <c r="MGP550" s="508"/>
      <c r="MGQ550" s="508"/>
      <c r="MGR550" s="508"/>
      <c r="MGS550" s="168"/>
      <c r="MGT550" s="168"/>
      <c r="MGU550" s="168"/>
      <c r="MGV550" s="168"/>
      <c r="MGW550" s="168"/>
      <c r="MGX550" s="168"/>
      <c r="MGY550" s="168"/>
      <c r="MGZ550" s="168"/>
      <c r="MHA550" s="168"/>
      <c r="MHB550" s="168"/>
      <c r="MHC550" s="168"/>
      <c r="MHD550" s="168"/>
      <c r="MHE550" s="168"/>
      <c r="MHF550" s="168"/>
      <c r="MHG550" s="168"/>
      <c r="MHH550" s="168"/>
      <c r="MHI550" s="168"/>
      <c r="MHJ550" s="168"/>
      <c r="MHK550" s="168"/>
      <c r="MHL550" s="168"/>
      <c r="MHM550" s="168"/>
      <c r="MHN550" s="168"/>
      <c r="MHO550" s="168"/>
      <c r="MHP550" s="168"/>
      <c r="MHQ550" s="168"/>
      <c r="MHR550" s="168"/>
      <c r="MHS550" s="168"/>
      <c r="MHT550" s="168"/>
      <c r="MHU550" s="168"/>
      <c r="MHV550" s="168"/>
      <c r="MHW550" s="168"/>
      <c r="MHX550" s="168"/>
      <c r="MHY550" s="168"/>
      <c r="MHZ550" s="168"/>
      <c r="MIA550" s="168"/>
      <c r="MIB550" s="168"/>
      <c r="MIC550" s="168"/>
      <c r="MID550" s="168"/>
      <c r="MIE550" s="168"/>
      <c r="MIF550" s="168"/>
      <c r="MIG550" s="168"/>
      <c r="MIH550" s="168"/>
      <c r="MII550" s="168"/>
      <c r="MIJ550" s="168"/>
      <c r="MIK550" s="508"/>
      <c r="MIL550" s="508"/>
      <c r="MIM550" s="508"/>
      <c r="MIN550" s="508"/>
      <c r="MIO550" s="508"/>
      <c r="MIP550" s="508"/>
      <c r="MIQ550" s="508"/>
      <c r="MIR550" s="508"/>
      <c r="MIS550" s="508"/>
      <c r="MIT550" s="508"/>
      <c r="MIU550" s="508"/>
      <c r="MIV550" s="508"/>
      <c r="MIW550" s="508"/>
      <c r="MIX550" s="508"/>
      <c r="MIY550" s="508"/>
      <c r="MIZ550" s="508"/>
      <c r="MJA550" s="508"/>
      <c r="MJB550" s="508"/>
      <c r="MJC550" s="508"/>
      <c r="MJD550" s="508"/>
      <c r="MJE550" s="508"/>
      <c r="MJF550" s="508"/>
      <c r="MJG550" s="508"/>
      <c r="MJH550" s="508"/>
      <c r="MJI550" s="89"/>
      <c r="MJJ550" s="89"/>
      <c r="MJK550" s="89"/>
      <c r="MJL550" s="89"/>
      <c r="MJM550" s="89"/>
      <c r="MJN550" s="508"/>
      <c r="MJO550" s="508"/>
      <c r="MJP550" s="89"/>
      <c r="MJQ550" s="89"/>
      <c r="MJR550" s="508"/>
      <c r="MJS550" s="508"/>
      <c r="MJT550" s="89"/>
      <c r="MJU550" s="89"/>
      <c r="MJV550" s="508"/>
      <c r="MJW550" s="508"/>
      <c r="MJX550" s="508"/>
      <c r="MJY550" s="508"/>
      <c r="MJZ550" s="508"/>
      <c r="MKA550" s="508"/>
      <c r="MKB550" s="508"/>
      <c r="MKC550" s="89"/>
      <c r="MKD550" s="89"/>
      <c r="MKE550" s="508"/>
      <c r="MKF550" s="508"/>
      <c r="MKG550" s="89"/>
      <c r="MKH550" s="89"/>
      <c r="MKI550" s="508"/>
      <c r="MKJ550" s="508"/>
      <c r="MKK550" s="508"/>
      <c r="MKL550" s="508"/>
      <c r="MKM550" s="508"/>
      <c r="MKN550" s="203"/>
      <c r="MKO550" s="107"/>
      <c r="MKP550" s="508"/>
      <c r="MKQ550" s="508"/>
      <c r="MKR550" s="508"/>
      <c r="MKS550" s="508"/>
      <c r="MKT550" s="508"/>
      <c r="MKU550" s="508"/>
      <c r="MKV550" s="508"/>
      <c r="MKW550" s="168"/>
      <c r="MKX550" s="168"/>
      <c r="MKY550" s="168"/>
      <c r="MKZ550" s="168"/>
      <c r="MLA550" s="168"/>
      <c r="MLB550" s="168"/>
      <c r="MLC550" s="168"/>
      <c r="MLD550" s="168"/>
      <c r="MLE550" s="168"/>
      <c r="MLF550" s="168"/>
      <c r="MLG550" s="168"/>
      <c r="MLH550" s="168"/>
      <c r="MLI550" s="168"/>
      <c r="MLJ550" s="168"/>
      <c r="MLK550" s="168"/>
      <c r="MLL550" s="168"/>
      <c r="MLM550" s="168"/>
      <c r="MLN550" s="168"/>
      <c r="MLO550" s="168"/>
      <c r="MLP550" s="168"/>
      <c r="MLQ550" s="168"/>
      <c r="MLR550" s="168"/>
      <c r="MLS550" s="168"/>
      <c r="MLT550" s="168"/>
      <c r="MLU550" s="168"/>
      <c r="MLV550" s="168"/>
      <c r="MLW550" s="168"/>
      <c r="MLX550" s="168"/>
      <c r="MLY550" s="168"/>
      <c r="MLZ550" s="168"/>
      <c r="MMA550" s="168"/>
      <c r="MMB550" s="168"/>
      <c r="MMC550" s="168"/>
      <c r="MMD550" s="168"/>
      <c r="MME550" s="168"/>
      <c r="MMF550" s="168"/>
      <c r="MMG550" s="168"/>
      <c r="MMH550" s="168"/>
      <c r="MMI550" s="168"/>
      <c r="MMJ550" s="168"/>
      <c r="MMK550" s="168"/>
      <c r="MML550" s="168"/>
      <c r="MMM550" s="168"/>
      <c r="MMN550" s="168"/>
      <c r="MMO550" s="508"/>
      <c r="MMP550" s="508"/>
      <c r="MMQ550" s="508"/>
      <c r="MMR550" s="508"/>
      <c r="MMS550" s="508"/>
      <c r="MMT550" s="508"/>
      <c r="MMU550" s="508"/>
      <c r="MMV550" s="508"/>
      <c r="MMW550" s="508"/>
      <c r="MMX550" s="508"/>
      <c r="MMY550" s="508"/>
      <c r="MMZ550" s="508"/>
      <c r="MNA550" s="508"/>
      <c r="MNB550" s="508"/>
      <c r="MNC550" s="508"/>
      <c r="MND550" s="508"/>
      <c r="MNE550" s="508"/>
      <c r="MNF550" s="508"/>
      <c r="MNG550" s="508"/>
      <c r="MNH550" s="508"/>
      <c r="MNI550" s="508"/>
      <c r="MNJ550" s="508"/>
      <c r="MNK550" s="508"/>
      <c r="MNL550" s="508"/>
      <c r="MNM550" s="89"/>
      <c r="MNN550" s="89"/>
      <c r="MNO550" s="89"/>
      <c r="MNP550" s="89"/>
      <c r="MNQ550" s="89"/>
      <c r="MNR550" s="508"/>
      <c r="MNS550" s="508"/>
      <c r="MNT550" s="89"/>
      <c r="MNU550" s="89"/>
      <c r="MNV550" s="508"/>
      <c r="MNW550" s="508"/>
      <c r="MNX550" s="89"/>
      <c r="MNY550" s="89"/>
      <c r="MNZ550" s="508"/>
      <c r="MOA550" s="508"/>
      <c r="MOB550" s="508"/>
      <c r="MOC550" s="508"/>
      <c r="MOD550" s="508"/>
      <c r="MOE550" s="508"/>
      <c r="MOF550" s="508"/>
      <c r="MOG550" s="89"/>
      <c r="MOH550" s="89"/>
      <c r="MOI550" s="508"/>
      <c r="MOJ550" s="508"/>
      <c r="MOK550" s="89"/>
      <c r="MOL550" s="89"/>
      <c r="MOM550" s="508"/>
      <c r="MON550" s="508"/>
      <c r="MOO550" s="508"/>
      <c r="MOP550" s="508"/>
      <c r="MOQ550" s="508"/>
      <c r="MOR550" s="203"/>
      <c r="MOS550" s="107"/>
      <c r="MOT550" s="508"/>
      <c r="MOU550" s="508"/>
      <c r="MOV550" s="508"/>
      <c r="MOW550" s="508"/>
      <c r="MOX550" s="508"/>
      <c r="MOY550" s="508"/>
      <c r="MOZ550" s="508"/>
      <c r="MPA550" s="168"/>
      <c r="MPB550" s="168"/>
      <c r="MPC550" s="168"/>
      <c r="MPD550" s="168"/>
      <c r="MPE550" s="168"/>
      <c r="MPF550" s="168"/>
      <c r="MPG550" s="168"/>
      <c r="MPH550" s="168"/>
      <c r="MPI550" s="168"/>
      <c r="MPJ550" s="168"/>
      <c r="MPK550" s="168"/>
      <c r="MPL550" s="168"/>
      <c r="MPM550" s="168"/>
      <c r="MPN550" s="168"/>
      <c r="MPO550" s="168"/>
      <c r="MPP550" s="168"/>
      <c r="MPQ550" s="168"/>
      <c r="MPR550" s="168"/>
      <c r="MPS550" s="168"/>
      <c r="MPT550" s="168"/>
      <c r="MPU550" s="168"/>
      <c r="MPV550" s="168"/>
      <c r="MPW550" s="168"/>
      <c r="MPX550" s="168"/>
      <c r="MPY550" s="168"/>
      <c r="MPZ550" s="168"/>
      <c r="MQA550" s="168"/>
      <c r="MQB550" s="168"/>
      <c r="MQC550" s="168"/>
      <c r="MQD550" s="168"/>
      <c r="MQE550" s="168"/>
      <c r="MQF550" s="168"/>
      <c r="MQG550" s="168"/>
      <c r="MQH550" s="168"/>
      <c r="MQI550" s="168"/>
      <c r="MQJ550" s="168"/>
      <c r="MQK550" s="168"/>
      <c r="MQL550" s="168"/>
      <c r="MQM550" s="168"/>
      <c r="MQN550" s="168"/>
      <c r="MQO550" s="168"/>
      <c r="MQP550" s="168"/>
      <c r="MQQ550" s="168"/>
      <c r="MQR550" s="168"/>
      <c r="MQS550" s="508"/>
      <c r="MQT550" s="508"/>
      <c r="MQU550" s="508"/>
      <c r="MQV550" s="508"/>
      <c r="MQW550" s="508"/>
      <c r="MQX550" s="508"/>
      <c r="MQY550" s="508"/>
      <c r="MQZ550" s="508"/>
      <c r="MRA550" s="508"/>
      <c r="MRB550" s="508"/>
      <c r="MRC550" s="508"/>
      <c r="MRD550" s="508"/>
      <c r="MRE550" s="508"/>
      <c r="MRF550" s="508"/>
      <c r="MRG550" s="508"/>
      <c r="MRH550" s="508"/>
      <c r="MRI550" s="508"/>
      <c r="MRJ550" s="508"/>
      <c r="MRK550" s="508"/>
      <c r="MRL550" s="508"/>
      <c r="MRM550" s="508"/>
      <c r="MRN550" s="508"/>
      <c r="MRO550" s="508"/>
      <c r="MRP550" s="508"/>
      <c r="MRQ550" s="89"/>
      <c r="MRR550" s="89"/>
      <c r="MRS550" s="89"/>
      <c r="MRT550" s="89"/>
      <c r="MRU550" s="89"/>
      <c r="MRV550" s="508"/>
      <c r="MRW550" s="508"/>
      <c r="MRX550" s="89"/>
      <c r="MRY550" s="89"/>
      <c r="MRZ550" s="508"/>
      <c r="MSA550" s="508"/>
      <c r="MSB550" s="89"/>
      <c r="MSC550" s="89"/>
      <c r="MSD550" s="508"/>
      <c r="MSE550" s="508"/>
      <c r="MSF550" s="508"/>
      <c r="MSG550" s="508"/>
      <c r="MSH550" s="508"/>
      <c r="MSI550" s="508"/>
      <c r="MSJ550" s="508"/>
      <c r="MSK550" s="89"/>
      <c r="MSL550" s="89"/>
      <c r="MSM550" s="508"/>
      <c r="MSN550" s="508"/>
      <c r="MSO550" s="89"/>
      <c r="MSP550" s="89"/>
      <c r="MSQ550" s="508"/>
      <c r="MSR550" s="508"/>
      <c r="MSS550" s="508"/>
      <c r="MST550" s="508"/>
      <c r="MSU550" s="508"/>
      <c r="MSV550" s="203"/>
      <c r="MSW550" s="107"/>
      <c r="MSX550" s="508"/>
      <c r="MSY550" s="508"/>
      <c r="MSZ550" s="508"/>
      <c r="MTA550" s="508"/>
      <c r="MTB550" s="508"/>
      <c r="MTC550" s="508"/>
      <c r="MTD550" s="508"/>
      <c r="MTE550" s="168"/>
      <c r="MTF550" s="168"/>
      <c r="MTG550" s="168"/>
      <c r="MTH550" s="168"/>
      <c r="MTI550" s="168"/>
      <c r="MTJ550" s="168"/>
      <c r="MTK550" s="168"/>
      <c r="MTL550" s="168"/>
      <c r="MTM550" s="168"/>
      <c r="MTN550" s="168"/>
      <c r="MTO550" s="168"/>
      <c r="MTP550" s="168"/>
      <c r="MTQ550" s="168"/>
      <c r="MTR550" s="168"/>
      <c r="MTS550" s="168"/>
      <c r="MTT550" s="168"/>
      <c r="MTU550" s="168"/>
      <c r="MTV550" s="168"/>
      <c r="MTW550" s="168"/>
      <c r="MTX550" s="168"/>
      <c r="MTY550" s="168"/>
      <c r="MTZ550" s="168"/>
      <c r="MUA550" s="168"/>
      <c r="MUB550" s="168"/>
      <c r="MUC550" s="168"/>
      <c r="MUD550" s="168"/>
      <c r="MUE550" s="168"/>
      <c r="MUF550" s="168"/>
      <c r="MUG550" s="168"/>
      <c r="MUH550" s="168"/>
      <c r="MUI550" s="168"/>
      <c r="MUJ550" s="168"/>
      <c r="MUK550" s="168"/>
      <c r="MUL550" s="168"/>
      <c r="MUM550" s="168"/>
      <c r="MUN550" s="168"/>
      <c r="MUO550" s="168"/>
      <c r="MUP550" s="168"/>
      <c r="MUQ550" s="168"/>
      <c r="MUR550" s="168"/>
      <c r="MUS550" s="168"/>
      <c r="MUT550" s="168"/>
      <c r="MUU550" s="168"/>
      <c r="MUV550" s="168"/>
      <c r="MUW550" s="508"/>
      <c r="MUX550" s="508"/>
      <c r="MUY550" s="508"/>
      <c r="MUZ550" s="508"/>
      <c r="MVA550" s="508"/>
      <c r="MVB550" s="508"/>
      <c r="MVC550" s="508"/>
      <c r="MVD550" s="508"/>
      <c r="MVE550" s="508"/>
      <c r="MVF550" s="508"/>
      <c r="MVG550" s="508"/>
      <c r="MVH550" s="508"/>
      <c r="MVI550" s="508"/>
      <c r="MVJ550" s="508"/>
      <c r="MVK550" s="508"/>
      <c r="MVL550" s="508"/>
      <c r="MVM550" s="508"/>
      <c r="MVN550" s="508"/>
      <c r="MVO550" s="508"/>
      <c r="MVP550" s="508"/>
      <c r="MVQ550" s="508"/>
      <c r="MVR550" s="508"/>
      <c r="MVS550" s="508"/>
      <c r="MVT550" s="508"/>
      <c r="MVU550" s="89"/>
      <c r="MVV550" s="89"/>
      <c r="MVW550" s="89"/>
      <c r="MVX550" s="89"/>
      <c r="MVY550" s="89"/>
      <c r="MVZ550" s="508"/>
      <c r="MWA550" s="508"/>
      <c r="MWB550" s="89"/>
      <c r="MWC550" s="89"/>
      <c r="MWD550" s="508"/>
      <c r="MWE550" s="508"/>
      <c r="MWF550" s="89"/>
      <c r="MWG550" s="89"/>
      <c r="MWH550" s="508"/>
      <c r="MWI550" s="508"/>
      <c r="MWJ550" s="508"/>
      <c r="MWK550" s="508"/>
      <c r="MWL550" s="508"/>
      <c r="MWM550" s="508"/>
      <c r="MWN550" s="508"/>
      <c r="MWO550" s="89"/>
      <c r="MWP550" s="89"/>
      <c r="MWQ550" s="508"/>
      <c r="MWR550" s="508"/>
      <c r="MWS550" s="89"/>
      <c r="MWT550" s="89"/>
      <c r="MWU550" s="508"/>
      <c r="MWV550" s="508"/>
      <c r="MWW550" s="508"/>
      <c r="MWX550" s="508"/>
      <c r="MWY550" s="508"/>
      <c r="MWZ550" s="203"/>
      <c r="MXA550" s="107"/>
      <c r="MXB550" s="508"/>
      <c r="MXC550" s="508"/>
      <c r="MXD550" s="508"/>
      <c r="MXE550" s="508"/>
      <c r="MXF550" s="508"/>
      <c r="MXG550" s="508"/>
      <c r="MXH550" s="508"/>
      <c r="MXI550" s="168"/>
      <c r="MXJ550" s="168"/>
      <c r="MXK550" s="168"/>
      <c r="MXL550" s="168"/>
      <c r="MXM550" s="168"/>
      <c r="MXN550" s="168"/>
      <c r="MXO550" s="168"/>
      <c r="MXP550" s="168"/>
      <c r="MXQ550" s="168"/>
      <c r="MXR550" s="168"/>
      <c r="MXS550" s="168"/>
      <c r="MXT550" s="168"/>
      <c r="MXU550" s="168"/>
      <c r="MXV550" s="168"/>
      <c r="MXW550" s="168"/>
      <c r="MXX550" s="168"/>
      <c r="MXY550" s="168"/>
      <c r="MXZ550" s="168"/>
      <c r="MYA550" s="168"/>
      <c r="MYB550" s="168"/>
      <c r="MYC550" s="168"/>
      <c r="MYD550" s="168"/>
      <c r="MYE550" s="168"/>
      <c r="MYF550" s="168"/>
      <c r="MYG550" s="168"/>
      <c r="MYH550" s="168"/>
      <c r="MYI550" s="168"/>
      <c r="MYJ550" s="168"/>
      <c r="MYK550" s="168"/>
      <c r="MYL550" s="168"/>
      <c r="MYM550" s="168"/>
      <c r="MYN550" s="168"/>
      <c r="MYO550" s="168"/>
      <c r="MYP550" s="168"/>
      <c r="MYQ550" s="168"/>
      <c r="MYR550" s="168"/>
      <c r="MYS550" s="168"/>
      <c r="MYT550" s="168"/>
      <c r="MYU550" s="168"/>
      <c r="MYV550" s="168"/>
      <c r="MYW550" s="168"/>
      <c r="MYX550" s="168"/>
      <c r="MYY550" s="168"/>
      <c r="MYZ550" s="168"/>
      <c r="MZA550" s="508"/>
      <c r="MZB550" s="508"/>
      <c r="MZC550" s="508"/>
      <c r="MZD550" s="508"/>
      <c r="MZE550" s="508"/>
      <c r="MZF550" s="508"/>
      <c r="MZG550" s="508"/>
      <c r="MZH550" s="508"/>
      <c r="MZI550" s="508"/>
      <c r="MZJ550" s="508"/>
      <c r="MZK550" s="508"/>
      <c r="MZL550" s="508"/>
      <c r="MZM550" s="508"/>
      <c r="MZN550" s="508"/>
      <c r="MZO550" s="508"/>
      <c r="MZP550" s="508"/>
      <c r="MZQ550" s="508"/>
      <c r="MZR550" s="508"/>
      <c r="MZS550" s="508"/>
      <c r="MZT550" s="508"/>
      <c r="MZU550" s="508"/>
      <c r="MZV550" s="508"/>
      <c r="MZW550" s="508"/>
      <c r="MZX550" s="508"/>
      <c r="MZY550" s="89"/>
      <c r="MZZ550" s="89"/>
      <c r="NAA550" s="89"/>
      <c r="NAB550" s="89"/>
      <c r="NAC550" s="89"/>
      <c r="NAD550" s="508"/>
      <c r="NAE550" s="508"/>
      <c r="NAF550" s="89"/>
      <c r="NAG550" s="89"/>
      <c r="NAH550" s="508"/>
      <c r="NAI550" s="508"/>
      <c r="NAJ550" s="89"/>
      <c r="NAK550" s="89"/>
      <c r="NAL550" s="508"/>
      <c r="NAM550" s="508"/>
      <c r="NAN550" s="508"/>
      <c r="NAO550" s="508"/>
      <c r="NAP550" s="508"/>
      <c r="NAQ550" s="508"/>
      <c r="NAR550" s="508"/>
      <c r="NAS550" s="89"/>
      <c r="NAT550" s="89"/>
      <c r="NAU550" s="508"/>
      <c r="NAV550" s="508"/>
      <c r="NAW550" s="89"/>
      <c r="NAX550" s="89"/>
      <c r="NAY550" s="508"/>
      <c r="NAZ550" s="508"/>
      <c r="NBA550" s="508"/>
      <c r="NBB550" s="508"/>
      <c r="NBC550" s="508"/>
      <c r="NBD550" s="203"/>
      <c r="NBE550" s="107"/>
      <c r="NBF550" s="508"/>
      <c r="NBG550" s="508"/>
      <c r="NBH550" s="508"/>
      <c r="NBI550" s="508"/>
      <c r="NBJ550" s="508"/>
      <c r="NBK550" s="508"/>
      <c r="NBL550" s="508"/>
      <c r="NBM550" s="168"/>
      <c r="NBN550" s="168"/>
      <c r="NBO550" s="168"/>
      <c r="NBP550" s="168"/>
      <c r="NBQ550" s="168"/>
      <c r="NBR550" s="168"/>
      <c r="NBS550" s="168"/>
      <c r="NBT550" s="168"/>
      <c r="NBU550" s="168"/>
      <c r="NBV550" s="168"/>
      <c r="NBW550" s="168"/>
      <c r="NBX550" s="168"/>
      <c r="NBY550" s="168"/>
      <c r="NBZ550" s="168"/>
      <c r="NCA550" s="168"/>
      <c r="NCB550" s="168"/>
      <c r="NCC550" s="168"/>
      <c r="NCD550" s="168"/>
      <c r="NCE550" s="168"/>
      <c r="NCF550" s="168"/>
      <c r="NCG550" s="168"/>
      <c r="NCH550" s="168"/>
      <c r="NCI550" s="168"/>
      <c r="NCJ550" s="168"/>
      <c r="NCK550" s="168"/>
      <c r="NCL550" s="168"/>
      <c r="NCM550" s="168"/>
      <c r="NCN550" s="168"/>
      <c r="NCO550" s="168"/>
      <c r="NCP550" s="168"/>
      <c r="NCQ550" s="168"/>
      <c r="NCR550" s="168"/>
      <c r="NCS550" s="168"/>
      <c r="NCT550" s="168"/>
      <c r="NCU550" s="168"/>
      <c r="NCV550" s="168"/>
      <c r="NCW550" s="168"/>
      <c r="NCX550" s="168"/>
      <c r="NCY550" s="168"/>
      <c r="NCZ550" s="168"/>
      <c r="NDA550" s="168"/>
      <c r="NDB550" s="168"/>
      <c r="NDC550" s="168"/>
      <c r="NDD550" s="168"/>
      <c r="NDE550" s="508"/>
      <c r="NDF550" s="508"/>
      <c r="NDG550" s="508"/>
      <c r="NDH550" s="508"/>
      <c r="NDI550" s="508"/>
      <c r="NDJ550" s="508"/>
      <c r="NDK550" s="508"/>
      <c r="NDL550" s="508"/>
      <c r="NDM550" s="508"/>
      <c r="NDN550" s="508"/>
      <c r="NDO550" s="508"/>
      <c r="NDP550" s="508"/>
      <c r="NDQ550" s="508"/>
      <c r="NDR550" s="508"/>
      <c r="NDS550" s="508"/>
      <c r="NDT550" s="508"/>
      <c r="NDU550" s="508"/>
      <c r="NDV550" s="508"/>
      <c r="NDW550" s="508"/>
      <c r="NDX550" s="508"/>
      <c r="NDY550" s="508"/>
      <c r="NDZ550" s="508"/>
      <c r="NEA550" s="508"/>
      <c r="NEB550" s="508"/>
      <c r="NEC550" s="89"/>
      <c r="NED550" s="89"/>
      <c r="NEE550" s="89"/>
      <c r="NEF550" s="89"/>
      <c r="NEG550" s="89"/>
      <c r="NEH550" s="508"/>
      <c r="NEI550" s="508"/>
      <c r="NEJ550" s="89"/>
      <c r="NEK550" s="89"/>
      <c r="NEL550" s="508"/>
      <c r="NEM550" s="508"/>
      <c r="NEN550" s="89"/>
      <c r="NEO550" s="89"/>
      <c r="NEP550" s="508"/>
      <c r="NEQ550" s="508"/>
      <c r="NER550" s="508"/>
      <c r="NES550" s="508"/>
      <c r="NET550" s="508"/>
      <c r="NEU550" s="508"/>
      <c r="NEV550" s="508"/>
      <c r="NEW550" s="89"/>
      <c r="NEX550" s="89"/>
      <c r="NEY550" s="508"/>
      <c r="NEZ550" s="508"/>
      <c r="NFA550" s="89"/>
      <c r="NFB550" s="89"/>
      <c r="NFC550" s="508"/>
      <c r="NFD550" s="508"/>
      <c r="NFE550" s="508"/>
      <c r="NFF550" s="508"/>
      <c r="NFG550" s="508"/>
      <c r="NFH550" s="203"/>
      <c r="NFI550" s="107"/>
      <c r="NFJ550" s="508"/>
      <c r="NFK550" s="508"/>
      <c r="NFL550" s="508"/>
      <c r="NFM550" s="508"/>
      <c r="NFN550" s="508"/>
      <c r="NFO550" s="508"/>
      <c r="NFP550" s="508"/>
      <c r="NFQ550" s="168"/>
      <c r="NFR550" s="168"/>
      <c r="NFS550" s="168"/>
      <c r="NFT550" s="168"/>
      <c r="NFU550" s="168"/>
      <c r="NFV550" s="168"/>
      <c r="NFW550" s="168"/>
      <c r="NFX550" s="168"/>
      <c r="NFY550" s="168"/>
      <c r="NFZ550" s="168"/>
      <c r="NGA550" s="168"/>
      <c r="NGB550" s="168"/>
      <c r="NGC550" s="168"/>
      <c r="NGD550" s="168"/>
      <c r="NGE550" s="168"/>
      <c r="NGF550" s="168"/>
      <c r="NGG550" s="168"/>
      <c r="NGH550" s="168"/>
      <c r="NGI550" s="168"/>
      <c r="NGJ550" s="168"/>
      <c r="NGK550" s="168"/>
      <c r="NGL550" s="168"/>
      <c r="NGM550" s="168"/>
      <c r="NGN550" s="168"/>
      <c r="NGO550" s="168"/>
      <c r="NGP550" s="168"/>
      <c r="NGQ550" s="168"/>
      <c r="NGR550" s="168"/>
      <c r="NGS550" s="168"/>
      <c r="NGT550" s="168"/>
      <c r="NGU550" s="168"/>
      <c r="NGV550" s="168"/>
      <c r="NGW550" s="168"/>
      <c r="NGX550" s="168"/>
      <c r="NGY550" s="168"/>
      <c r="NGZ550" s="168"/>
      <c r="NHA550" s="168"/>
      <c r="NHB550" s="168"/>
      <c r="NHC550" s="168"/>
      <c r="NHD550" s="168"/>
      <c r="NHE550" s="168"/>
      <c r="NHF550" s="168"/>
      <c r="NHG550" s="168"/>
      <c r="NHH550" s="168"/>
      <c r="NHI550" s="508"/>
      <c r="NHJ550" s="508"/>
      <c r="NHK550" s="508"/>
      <c r="NHL550" s="508"/>
      <c r="NHM550" s="508"/>
      <c r="NHN550" s="508"/>
      <c r="NHO550" s="508"/>
      <c r="NHP550" s="508"/>
      <c r="NHQ550" s="508"/>
      <c r="NHR550" s="508"/>
      <c r="NHS550" s="508"/>
      <c r="NHT550" s="508"/>
      <c r="NHU550" s="508"/>
      <c r="NHV550" s="508"/>
      <c r="NHW550" s="508"/>
      <c r="NHX550" s="508"/>
      <c r="NHY550" s="508"/>
      <c r="NHZ550" s="508"/>
      <c r="NIA550" s="508"/>
      <c r="NIB550" s="508"/>
      <c r="NIC550" s="508"/>
      <c r="NID550" s="508"/>
      <c r="NIE550" s="508"/>
      <c r="NIF550" s="508"/>
      <c r="NIG550" s="89"/>
      <c r="NIH550" s="89"/>
      <c r="NII550" s="89"/>
      <c r="NIJ550" s="89"/>
      <c r="NIK550" s="89"/>
      <c r="NIL550" s="508"/>
      <c r="NIM550" s="508"/>
      <c r="NIN550" s="89"/>
      <c r="NIO550" s="89"/>
      <c r="NIP550" s="508"/>
      <c r="NIQ550" s="508"/>
      <c r="NIR550" s="89"/>
      <c r="NIS550" s="89"/>
      <c r="NIT550" s="508"/>
      <c r="NIU550" s="508"/>
      <c r="NIV550" s="508"/>
      <c r="NIW550" s="508"/>
      <c r="NIX550" s="508"/>
      <c r="NIY550" s="508"/>
      <c r="NIZ550" s="508"/>
      <c r="NJA550" s="89"/>
      <c r="NJB550" s="89"/>
      <c r="NJC550" s="508"/>
      <c r="NJD550" s="508"/>
      <c r="NJE550" s="89"/>
      <c r="NJF550" s="89"/>
      <c r="NJG550" s="508"/>
      <c r="NJH550" s="508"/>
      <c r="NJI550" s="508"/>
      <c r="NJJ550" s="508"/>
      <c r="NJK550" s="508"/>
      <c r="NJL550" s="203"/>
      <c r="NJM550" s="107"/>
      <c r="NJN550" s="508"/>
      <c r="NJO550" s="508"/>
      <c r="NJP550" s="508"/>
      <c r="NJQ550" s="508"/>
      <c r="NJR550" s="508"/>
      <c r="NJS550" s="508"/>
      <c r="NJT550" s="508"/>
      <c r="NJU550" s="168"/>
      <c r="NJV550" s="168"/>
      <c r="NJW550" s="168"/>
      <c r="NJX550" s="168"/>
      <c r="NJY550" s="168"/>
      <c r="NJZ550" s="168"/>
      <c r="NKA550" s="168"/>
      <c r="NKB550" s="168"/>
      <c r="NKC550" s="168"/>
      <c r="NKD550" s="168"/>
      <c r="NKE550" s="168"/>
      <c r="NKF550" s="168"/>
      <c r="NKG550" s="168"/>
      <c r="NKH550" s="168"/>
      <c r="NKI550" s="168"/>
      <c r="NKJ550" s="168"/>
      <c r="NKK550" s="168"/>
      <c r="NKL550" s="168"/>
      <c r="NKM550" s="168"/>
      <c r="NKN550" s="168"/>
      <c r="NKO550" s="168"/>
      <c r="NKP550" s="168"/>
      <c r="NKQ550" s="168"/>
      <c r="NKR550" s="168"/>
      <c r="NKS550" s="168"/>
      <c r="NKT550" s="168"/>
      <c r="NKU550" s="168"/>
      <c r="NKV550" s="168"/>
      <c r="NKW550" s="168"/>
      <c r="NKX550" s="168"/>
      <c r="NKY550" s="168"/>
      <c r="NKZ550" s="168"/>
      <c r="NLA550" s="168"/>
      <c r="NLB550" s="168"/>
      <c r="NLC550" s="168"/>
      <c r="NLD550" s="168"/>
      <c r="NLE550" s="168"/>
      <c r="NLF550" s="168"/>
      <c r="NLG550" s="168"/>
      <c r="NLH550" s="168"/>
      <c r="NLI550" s="168"/>
      <c r="NLJ550" s="168"/>
      <c r="NLK550" s="168"/>
      <c r="NLL550" s="168"/>
      <c r="NLM550" s="508"/>
      <c r="NLN550" s="508"/>
      <c r="NLO550" s="508"/>
      <c r="NLP550" s="508"/>
      <c r="NLQ550" s="508"/>
      <c r="NLR550" s="508"/>
      <c r="NLS550" s="508"/>
      <c r="NLT550" s="508"/>
      <c r="NLU550" s="508"/>
      <c r="NLV550" s="508"/>
      <c r="NLW550" s="508"/>
      <c r="NLX550" s="508"/>
      <c r="NLY550" s="508"/>
      <c r="NLZ550" s="508"/>
      <c r="NMA550" s="508"/>
      <c r="NMB550" s="508"/>
      <c r="NMC550" s="508"/>
      <c r="NMD550" s="508"/>
      <c r="NME550" s="508"/>
      <c r="NMF550" s="508"/>
      <c r="NMG550" s="508"/>
      <c r="NMH550" s="508"/>
      <c r="NMI550" s="508"/>
      <c r="NMJ550" s="508"/>
      <c r="NMK550" s="89"/>
      <c r="NML550" s="89"/>
      <c r="NMM550" s="89"/>
      <c r="NMN550" s="89"/>
      <c r="NMO550" s="89"/>
      <c r="NMP550" s="508"/>
      <c r="NMQ550" s="508"/>
      <c r="NMR550" s="89"/>
      <c r="NMS550" s="89"/>
      <c r="NMT550" s="508"/>
      <c r="NMU550" s="508"/>
      <c r="NMV550" s="89"/>
      <c r="NMW550" s="89"/>
      <c r="NMX550" s="508"/>
      <c r="NMY550" s="508"/>
      <c r="NMZ550" s="508"/>
      <c r="NNA550" s="508"/>
      <c r="NNB550" s="508"/>
      <c r="NNC550" s="508"/>
      <c r="NND550" s="508"/>
      <c r="NNE550" s="89"/>
      <c r="NNF550" s="89"/>
      <c r="NNG550" s="508"/>
      <c r="NNH550" s="508"/>
      <c r="NNI550" s="89"/>
      <c r="NNJ550" s="89"/>
      <c r="NNK550" s="508"/>
      <c r="NNL550" s="508"/>
      <c r="NNM550" s="508"/>
      <c r="NNN550" s="508"/>
      <c r="NNO550" s="508"/>
      <c r="NNP550" s="203"/>
      <c r="NNQ550" s="107"/>
      <c r="NNR550" s="508"/>
      <c r="NNS550" s="508"/>
      <c r="NNT550" s="508"/>
      <c r="NNU550" s="508"/>
      <c r="NNV550" s="508"/>
      <c r="NNW550" s="508"/>
      <c r="NNX550" s="508"/>
      <c r="NNY550" s="168"/>
      <c r="NNZ550" s="168"/>
      <c r="NOA550" s="168"/>
      <c r="NOB550" s="168"/>
      <c r="NOC550" s="168"/>
      <c r="NOD550" s="168"/>
      <c r="NOE550" s="168"/>
      <c r="NOF550" s="168"/>
      <c r="NOG550" s="168"/>
      <c r="NOH550" s="168"/>
      <c r="NOI550" s="168"/>
      <c r="NOJ550" s="168"/>
      <c r="NOK550" s="168"/>
      <c r="NOL550" s="168"/>
      <c r="NOM550" s="168"/>
      <c r="NON550" s="168"/>
      <c r="NOO550" s="168"/>
      <c r="NOP550" s="168"/>
      <c r="NOQ550" s="168"/>
      <c r="NOR550" s="168"/>
      <c r="NOS550" s="168"/>
      <c r="NOT550" s="168"/>
      <c r="NOU550" s="168"/>
      <c r="NOV550" s="168"/>
      <c r="NOW550" s="168"/>
      <c r="NOX550" s="168"/>
      <c r="NOY550" s="168"/>
      <c r="NOZ550" s="168"/>
      <c r="NPA550" s="168"/>
      <c r="NPB550" s="168"/>
      <c r="NPC550" s="168"/>
      <c r="NPD550" s="168"/>
      <c r="NPE550" s="168"/>
      <c r="NPF550" s="168"/>
      <c r="NPG550" s="168"/>
      <c r="NPH550" s="168"/>
      <c r="NPI550" s="168"/>
      <c r="NPJ550" s="168"/>
      <c r="NPK550" s="168"/>
      <c r="NPL550" s="168"/>
      <c r="NPM550" s="168"/>
      <c r="NPN550" s="168"/>
      <c r="NPO550" s="168"/>
      <c r="NPP550" s="168"/>
      <c r="NPQ550" s="508"/>
      <c r="NPR550" s="508"/>
      <c r="NPS550" s="508"/>
      <c r="NPT550" s="508"/>
      <c r="NPU550" s="508"/>
      <c r="NPV550" s="508"/>
      <c r="NPW550" s="508"/>
      <c r="NPX550" s="508"/>
      <c r="NPY550" s="508"/>
      <c r="NPZ550" s="508"/>
      <c r="NQA550" s="508"/>
      <c r="NQB550" s="508"/>
      <c r="NQC550" s="508"/>
      <c r="NQD550" s="508"/>
      <c r="NQE550" s="508"/>
      <c r="NQF550" s="508"/>
      <c r="NQG550" s="508"/>
      <c r="NQH550" s="508"/>
      <c r="NQI550" s="508"/>
      <c r="NQJ550" s="508"/>
      <c r="NQK550" s="508"/>
      <c r="NQL550" s="508"/>
      <c r="NQM550" s="508"/>
      <c r="NQN550" s="508"/>
      <c r="NQO550" s="89"/>
      <c r="NQP550" s="89"/>
      <c r="NQQ550" s="89"/>
      <c r="NQR550" s="89"/>
      <c r="NQS550" s="89"/>
      <c r="NQT550" s="508"/>
      <c r="NQU550" s="508"/>
      <c r="NQV550" s="89"/>
      <c r="NQW550" s="89"/>
      <c r="NQX550" s="508"/>
      <c r="NQY550" s="508"/>
      <c r="NQZ550" s="89"/>
      <c r="NRA550" s="89"/>
      <c r="NRB550" s="508"/>
      <c r="NRC550" s="508"/>
      <c r="NRD550" s="508"/>
      <c r="NRE550" s="508"/>
      <c r="NRF550" s="508"/>
      <c r="NRG550" s="508"/>
      <c r="NRH550" s="508"/>
      <c r="NRI550" s="89"/>
      <c r="NRJ550" s="89"/>
      <c r="NRK550" s="508"/>
      <c r="NRL550" s="508"/>
      <c r="NRM550" s="89"/>
      <c r="NRN550" s="89"/>
      <c r="NRO550" s="508"/>
      <c r="NRP550" s="508"/>
      <c r="NRQ550" s="508"/>
      <c r="NRR550" s="508"/>
      <c r="NRS550" s="508"/>
      <c r="NRT550" s="203"/>
      <c r="NRU550" s="107"/>
      <c r="NRV550" s="508"/>
      <c r="NRW550" s="508"/>
      <c r="NRX550" s="508"/>
      <c r="NRY550" s="508"/>
      <c r="NRZ550" s="508"/>
      <c r="NSA550" s="508"/>
      <c r="NSB550" s="508"/>
      <c r="NSC550" s="168"/>
      <c r="NSD550" s="168"/>
      <c r="NSE550" s="168"/>
      <c r="NSF550" s="168"/>
      <c r="NSG550" s="168"/>
      <c r="NSH550" s="168"/>
      <c r="NSI550" s="168"/>
      <c r="NSJ550" s="168"/>
      <c r="NSK550" s="168"/>
      <c r="NSL550" s="168"/>
      <c r="NSM550" s="168"/>
      <c r="NSN550" s="168"/>
      <c r="NSO550" s="168"/>
      <c r="NSP550" s="168"/>
      <c r="NSQ550" s="168"/>
      <c r="NSR550" s="168"/>
      <c r="NSS550" s="168"/>
      <c r="NST550" s="168"/>
      <c r="NSU550" s="168"/>
      <c r="NSV550" s="168"/>
      <c r="NSW550" s="168"/>
      <c r="NSX550" s="168"/>
      <c r="NSY550" s="168"/>
      <c r="NSZ550" s="168"/>
      <c r="NTA550" s="168"/>
      <c r="NTB550" s="168"/>
      <c r="NTC550" s="168"/>
      <c r="NTD550" s="168"/>
      <c r="NTE550" s="168"/>
      <c r="NTF550" s="168"/>
      <c r="NTG550" s="168"/>
      <c r="NTH550" s="168"/>
      <c r="NTI550" s="168"/>
      <c r="NTJ550" s="168"/>
      <c r="NTK550" s="168"/>
      <c r="NTL550" s="168"/>
      <c r="NTM550" s="168"/>
      <c r="NTN550" s="168"/>
      <c r="NTO550" s="168"/>
      <c r="NTP550" s="168"/>
      <c r="NTQ550" s="168"/>
      <c r="NTR550" s="168"/>
      <c r="NTS550" s="168"/>
      <c r="NTT550" s="168"/>
      <c r="NTU550" s="508"/>
      <c r="NTV550" s="508"/>
      <c r="NTW550" s="508"/>
      <c r="NTX550" s="508"/>
      <c r="NTY550" s="508"/>
      <c r="NTZ550" s="508"/>
      <c r="NUA550" s="508"/>
      <c r="NUB550" s="508"/>
      <c r="NUC550" s="508"/>
      <c r="NUD550" s="508"/>
      <c r="NUE550" s="508"/>
      <c r="NUF550" s="508"/>
      <c r="NUG550" s="508"/>
      <c r="NUH550" s="508"/>
      <c r="NUI550" s="508"/>
      <c r="NUJ550" s="508"/>
      <c r="NUK550" s="508"/>
      <c r="NUL550" s="508"/>
      <c r="NUM550" s="508"/>
      <c r="NUN550" s="508"/>
      <c r="NUO550" s="508"/>
      <c r="NUP550" s="508"/>
      <c r="NUQ550" s="508"/>
      <c r="NUR550" s="508"/>
      <c r="NUS550" s="89"/>
      <c r="NUT550" s="89"/>
      <c r="NUU550" s="89"/>
      <c r="NUV550" s="89"/>
      <c r="NUW550" s="89"/>
      <c r="NUX550" s="508"/>
      <c r="NUY550" s="508"/>
      <c r="NUZ550" s="89"/>
      <c r="NVA550" s="89"/>
      <c r="NVB550" s="508"/>
      <c r="NVC550" s="508"/>
      <c r="NVD550" s="89"/>
      <c r="NVE550" s="89"/>
      <c r="NVF550" s="508"/>
      <c r="NVG550" s="508"/>
      <c r="NVH550" s="508"/>
      <c r="NVI550" s="508"/>
      <c r="NVJ550" s="508"/>
      <c r="NVK550" s="508"/>
      <c r="NVL550" s="508"/>
      <c r="NVM550" s="89"/>
      <c r="NVN550" s="89"/>
      <c r="NVO550" s="508"/>
      <c r="NVP550" s="508"/>
      <c r="NVQ550" s="89"/>
      <c r="NVR550" s="89"/>
      <c r="NVS550" s="508"/>
      <c r="NVT550" s="508"/>
      <c r="NVU550" s="508"/>
      <c r="NVV550" s="508"/>
      <c r="NVW550" s="508"/>
      <c r="NVX550" s="203"/>
      <c r="NVY550" s="107"/>
      <c r="NVZ550" s="508"/>
      <c r="NWA550" s="508"/>
      <c r="NWB550" s="508"/>
      <c r="NWC550" s="508"/>
      <c r="NWD550" s="508"/>
      <c r="NWE550" s="508"/>
      <c r="NWF550" s="508"/>
      <c r="NWG550" s="168"/>
      <c r="NWH550" s="168"/>
      <c r="NWI550" s="168"/>
      <c r="NWJ550" s="168"/>
      <c r="NWK550" s="168"/>
      <c r="NWL550" s="168"/>
      <c r="NWM550" s="168"/>
      <c r="NWN550" s="168"/>
      <c r="NWO550" s="168"/>
      <c r="NWP550" s="168"/>
      <c r="NWQ550" s="168"/>
      <c r="NWR550" s="168"/>
      <c r="NWS550" s="168"/>
      <c r="NWT550" s="168"/>
      <c r="NWU550" s="168"/>
      <c r="NWV550" s="168"/>
      <c r="NWW550" s="168"/>
      <c r="NWX550" s="168"/>
      <c r="NWY550" s="168"/>
      <c r="NWZ550" s="168"/>
      <c r="NXA550" s="168"/>
      <c r="NXB550" s="168"/>
      <c r="NXC550" s="168"/>
      <c r="NXD550" s="168"/>
      <c r="NXE550" s="168"/>
      <c r="NXF550" s="168"/>
      <c r="NXG550" s="168"/>
      <c r="NXH550" s="168"/>
      <c r="NXI550" s="168"/>
      <c r="NXJ550" s="168"/>
      <c r="NXK550" s="168"/>
      <c r="NXL550" s="168"/>
      <c r="NXM550" s="168"/>
      <c r="NXN550" s="168"/>
      <c r="NXO550" s="168"/>
      <c r="NXP550" s="168"/>
      <c r="NXQ550" s="168"/>
      <c r="NXR550" s="168"/>
      <c r="NXS550" s="168"/>
      <c r="NXT550" s="168"/>
      <c r="NXU550" s="168"/>
      <c r="NXV550" s="168"/>
      <c r="NXW550" s="168"/>
      <c r="NXX550" s="168"/>
      <c r="NXY550" s="508"/>
      <c r="NXZ550" s="508"/>
      <c r="NYA550" s="508"/>
      <c r="NYB550" s="508"/>
      <c r="NYC550" s="508"/>
      <c r="NYD550" s="508"/>
      <c r="NYE550" s="508"/>
      <c r="NYF550" s="508"/>
      <c r="NYG550" s="508"/>
      <c r="NYH550" s="508"/>
      <c r="NYI550" s="508"/>
      <c r="NYJ550" s="508"/>
      <c r="NYK550" s="508"/>
      <c r="NYL550" s="508"/>
      <c r="NYM550" s="508"/>
      <c r="NYN550" s="508"/>
      <c r="NYO550" s="508"/>
      <c r="NYP550" s="508"/>
      <c r="NYQ550" s="508"/>
      <c r="NYR550" s="508"/>
      <c r="NYS550" s="508"/>
      <c r="NYT550" s="508"/>
      <c r="NYU550" s="508"/>
      <c r="NYV550" s="508"/>
      <c r="NYW550" s="89"/>
      <c r="NYX550" s="89"/>
      <c r="NYY550" s="89"/>
      <c r="NYZ550" s="89"/>
      <c r="NZA550" s="89"/>
      <c r="NZB550" s="508"/>
      <c r="NZC550" s="508"/>
      <c r="NZD550" s="89"/>
      <c r="NZE550" s="89"/>
      <c r="NZF550" s="508"/>
      <c r="NZG550" s="508"/>
      <c r="NZH550" s="89"/>
      <c r="NZI550" s="89"/>
      <c r="NZJ550" s="508"/>
      <c r="NZK550" s="508"/>
      <c r="NZL550" s="508"/>
      <c r="NZM550" s="508"/>
      <c r="NZN550" s="508"/>
      <c r="NZO550" s="508"/>
      <c r="NZP550" s="508"/>
      <c r="NZQ550" s="89"/>
      <c r="NZR550" s="89"/>
      <c r="NZS550" s="508"/>
      <c r="NZT550" s="508"/>
      <c r="NZU550" s="89"/>
      <c r="NZV550" s="89"/>
      <c r="NZW550" s="508"/>
      <c r="NZX550" s="508"/>
      <c r="NZY550" s="508"/>
      <c r="NZZ550" s="508"/>
      <c r="OAA550" s="508"/>
      <c r="OAB550" s="203"/>
      <c r="OAC550" s="107"/>
      <c r="OAD550" s="508"/>
      <c r="OAE550" s="508"/>
      <c r="OAF550" s="508"/>
      <c r="OAG550" s="508"/>
      <c r="OAH550" s="508"/>
      <c r="OAI550" s="508"/>
      <c r="OAJ550" s="508"/>
      <c r="OAK550" s="168"/>
      <c r="OAL550" s="168"/>
      <c r="OAM550" s="168"/>
      <c r="OAN550" s="168"/>
      <c r="OAO550" s="168"/>
      <c r="OAP550" s="168"/>
      <c r="OAQ550" s="168"/>
      <c r="OAR550" s="168"/>
      <c r="OAS550" s="168"/>
      <c r="OAT550" s="168"/>
      <c r="OAU550" s="168"/>
      <c r="OAV550" s="168"/>
      <c r="OAW550" s="168"/>
      <c r="OAX550" s="168"/>
      <c r="OAY550" s="168"/>
      <c r="OAZ550" s="168"/>
      <c r="OBA550" s="168"/>
      <c r="OBB550" s="168"/>
      <c r="OBC550" s="168"/>
      <c r="OBD550" s="168"/>
      <c r="OBE550" s="168"/>
      <c r="OBF550" s="168"/>
      <c r="OBG550" s="168"/>
      <c r="OBH550" s="168"/>
      <c r="OBI550" s="168"/>
      <c r="OBJ550" s="168"/>
      <c r="OBK550" s="168"/>
      <c r="OBL550" s="168"/>
      <c r="OBM550" s="168"/>
      <c r="OBN550" s="168"/>
      <c r="OBO550" s="168"/>
      <c r="OBP550" s="168"/>
      <c r="OBQ550" s="168"/>
      <c r="OBR550" s="168"/>
      <c r="OBS550" s="168"/>
      <c r="OBT550" s="168"/>
      <c r="OBU550" s="168"/>
      <c r="OBV550" s="168"/>
      <c r="OBW550" s="168"/>
      <c r="OBX550" s="168"/>
      <c r="OBY550" s="168"/>
      <c r="OBZ550" s="168"/>
      <c r="OCA550" s="168"/>
      <c r="OCB550" s="168"/>
      <c r="OCC550" s="508"/>
      <c r="OCD550" s="508"/>
      <c r="OCE550" s="508"/>
      <c r="OCF550" s="508"/>
      <c r="OCG550" s="508"/>
      <c r="OCH550" s="508"/>
      <c r="OCI550" s="508"/>
      <c r="OCJ550" s="508"/>
      <c r="OCK550" s="508"/>
      <c r="OCL550" s="508"/>
      <c r="OCM550" s="508"/>
      <c r="OCN550" s="508"/>
      <c r="OCO550" s="508"/>
      <c r="OCP550" s="508"/>
      <c r="OCQ550" s="508"/>
      <c r="OCR550" s="508"/>
      <c r="OCS550" s="508"/>
      <c r="OCT550" s="508"/>
      <c r="OCU550" s="508"/>
      <c r="OCV550" s="508"/>
      <c r="OCW550" s="508"/>
      <c r="OCX550" s="508"/>
      <c r="OCY550" s="508"/>
      <c r="OCZ550" s="508"/>
      <c r="ODA550" s="89"/>
      <c r="ODB550" s="89"/>
      <c r="ODC550" s="89"/>
      <c r="ODD550" s="89"/>
      <c r="ODE550" s="89"/>
      <c r="ODF550" s="508"/>
      <c r="ODG550" s="508"/>
      <c r="ODH550" s="89"/>
      <c r="ODI550" s="89"/>
      <c r="ODJ550" s="508"/>
      <c r="ODK550" s="508"/>
      <c r="ODL550" s="89"/>
      <c r="ODM550" s="89"/>
      <c r="ODN550" s="508"/>
      <c r="ODO550" s="508"/>
      <c r="ODP550" s="508"/>
      <c r="ODQ550" s="508"/>
      <c r="ODR550" s="508"/>
      <c r="ODS550" s="508"/>
      <c r="ODT550" s="508"/>
      <c r="ODU550" s="89"/>
      <c r="ODV550" s="89"/>
      <c r="ODW550" s="508"/>
      <c r="ODX550" s="508"/>
      <c r="ODY550" s="89"/>
      <c r="ODZ550" s="89"/>
      <c r="OEA550" s="508"/>
      <c r="OEB550" s="508"/>
      <c r="OEC550" s="508"/>
      <c r="OED550" s="508"/>
      <c r="OEE550" s="508"/>
      <c r="OEF550" s="203"/>
      <c r="OEG550" s="107"/>
      <c r="OEH550" s="508"/>
      <c r="OEI550" s="508"/>
      <c r="OEJ550" s="508"/>
      <c r="OEK550" s="508"/>
      <c r="OEL550" s="508"/>
      <c r="OEM550" s="508"/>
      <c r="OEN550" s="508"/>
      <c r="OEO550" s="168"/>
      <c r="OEP550" s="168"/>
      <c r="OEQ550" s="168"/>
      <c r="OER550" s="168"/>
      <c r="OES550" s="168"/>
      <c r="OET550" s="168"/>
      <c r="OEU550" s="168"/>
      <c r="OEV550" s="168"/>
      <c r="OEW550" s="168"/>
      <c r="OEX550" s="168"/>
      <c r="OEY550" s="168"/>
      <c r="OEZ550" s="168"/>
      <c r="OFA550" s="168"/>
      <c r="OFB550" s="168"/>
      <c r="OFC550" s="168"/>
      <c r="OFD550" s="168"/>
      <c r="OFE550" s="168"/>
      <c r="OFF550" s="168"/>
      <c r="OFG550" s="168"/>
      <c r="OFH550" s="168"/>
      <c r="OFI550" s="168"/>
      <c r="OFJ550" s="168"/>
      <c r="OFK550" s="168"/>
      <c r="OFL550" s="168"/>
      <c r="OFM550" s="168"/>
      <c r="OFN550" s="168"/>
      <c r="OFO550" s="168"/>
      <c r="OFP550" s="168"/>
      <c r="OFQ550" s="168"/>
      <c r="OFR550" s="168"/>
      <c r="OFS550" s="168"/>
      <c r="OFT550" s="168"/>
      <c r="OFU550" s="168"/>
      <c r="OFV550" s="168"/>
      <c r="OFW550" s="168"/>
      <c r="OFX550" s="168"/>
      <c r="OFY550" s="168"/>
      <c r="OFZ550" s="168"/>
      <c r="OGA550" s="168"/>
      <c r="OGB550" s="168"/>
      <c r="OGC550" s="168"/>
      <c r="OGD550" s="168"/>
      <c r="OGE550" s="168"/>
      <c r="OGF550" s="168"/>
      <c r="OGG550" s="508"/>
      <c r="OGH550" s="508"/>
      <c r="OGI550" s="508"/>
      <c r="OGJ550" s="508"/>
      <c r="OGK550" s="508"/>
      <c r="OGL550" s="508"/>
      <c r="OGM550" s="508"/>
      <c r="OGN550" s="508"/>
      <c r="OGO550" s="508"/>
      <c r="OGP550" s="508"/>
      <c r="OGQ550" s="508"/>
      <c r="OGR550" s="508"/>
      <c r="OGS550" s="508"/>
      <c r="OGT550" s="508"/>
      <c r="OGU550" s="508"/>
      <c r="OGV550" s="508"/>
      <c r="OGW550" s="508"/>
      <c r="OGX550" s="508"/>
      <c r="OGY550" s="508"/>
      <c r="OGZ550" s="508"/>
      <c r="OHA550" s="508"/>
      <c r="OHB550" s="508"/>
      <c r="OHC550" s="508"/>
      <c r="OHD550" s="508"/>
      <c r="OHE550" s="89"/>
      <c r="OHF550" s="89"/>
      <c r="OHG550" s="89"/>
      <c r="OHH550" s="89"/>
      <c r="OHI550" s="89"/>
      <c r="OHJ550" s="508"/>
      <c r="OHK550" s="508"/>
      <c r="OHL550" s="89"/>
      <c r="OHM550" s="89"/>
      <c r="OHN550" s="508"/>
      <c r="OHO550" s="508"/>
      <c r="OHP550" s="89"/>
      <c r="OHQ550" s="89"/>
      <c r="OHR550" s="508"/>
      <c r="OHS550" s="508"/>
      <c r="OHT550" s="508"/>
      <c r="OHU550" s="508"/>
      <c r="OHV550" s="508"/>
      <c r="OHW550" s="508"/>
      <c r="OHX550" s="508"/>
      <c r="OHY550" s="89"/>
      <c r="OHZ550" s="89"/>
      <c r="OIA550" s="508"/>
      <c r="OIB550" s="508"/>
      <c r="OIC550" s="89"/>
      <c r="OID550" s="89"/>
      <c r="OIE550" s="508"/>
      <c r="OIF550" s="508"/>
      <c r="OIG550" s="508"/>
      <c r="OIH550" s="508"/>
      <c r="OII550" s="508"/>
      <c r="OIJ550" s="203"/>
      <c r="OIK550" s="107"/>
      <c r="OIL550" s="508"/>
      <c r="OIM550" s="508"/>
      <c r="OIN550" s="508"/>
      <c r="OIO550" s="508"/>
      <c r="OIP550" s="508"/>
      <c r="OIQ550" s="508"/>
      <c r="OIR550" s="508"/>
      <c r="OIS550" s="168"/>
      <c r="OIT550" s="168"/>
      <c r="OIU550" s="168"/>
      <c r="OIV550" s="168"/>
      <c r="OIW550" s="168"/>
      <c r="OIX550" s="168"/>
      <c r="OIY550" s="168"/>
      <c r="OIZ550" s="168"/>
      <c r="OJA550" s="168"/>
      <c r="OJB550" s="168"/>
      <c r="OJC550" s="168"/>
      <c r="OJD550" s="168"/>
      <c r="OJE550" s="168"/>
      <c r="OJF550" s="168"/>
      <c r="OJG550" s="168"/>
      <c r="OJH550" s="168"/>
      <c r="OJI550" s="168"/>
      <c r="OJJ550" s="168"/>
      <c r="OJK550" s="168"/>
      <c r="OJL550" s="168"/>
      <c r="OJM550" s="168"/>
      <c r="OJN550" s="168"/>
      <c r="OJO550" s="168"/>
      <c r="OJP550" s="168"/>
      <c r="OJQ550" s="168"/>
      <c r="OJR550" s="168"/>
      <c r="OJS550" s="168"/>
      <c r="OJT550" s="168"/>
      <c r="OJU550" s="168"/>
      <c r="OJV550" s="168"/>
      <c r="OJW550" s="168"/>
      <c r="OJX550" s="168"/>
      <c r="OJY550" s="168"/>
      <c r="OJZ550" s="168"/>
      <c r="OKA550" s="168"/>
      <c r="OKB550" s="168"/>
      <c r="OKC550" s="168"/>
      <c r="OKD550" s="168"/>
      <c r="OKE550" s="168"/>
      <c r="OKF550" s="168"/>
      <c r="OKG550" s="168"/>
      <c r="OKH550" s="168"/>
      <c r="OKI550" s="168"/>
      <c r="OKJ550" s="168"/>
      <c r="OKK550" s="508"/>
      <c r="OKL550" s="508"/>
      <c r="OKM550" s="508"/>
      <c r="OKN550" s="508"/>
      <c r="OKO550" s="508"/>
      <c r="OKP550" s="508"/>
      <c r="OKQ550" s="508"/>
      <c r="OKR550" s="508"/>
      <c r="OKS550" s="508"/>
      <c r="OKT550" s="508"/>
      <c r="OKU550" s="508"/>
      <c r="OKV550" s="508"/>
      <c r="OKW550" s="508"/>
      <c r="OKX550" s="508"/>
      <c r="OKY550" s="508"/>
      <c r="OKZ550" s="508"/>
      <c r="OLA550" s="508"/>
      <c r="OLB550" s="508"/>
      <c r="OLC550" s="508"/>
      <c r="OLD550" s="508"/>
      <c r="OLE550" s="508"/>
      <c r="OLF550" s="508"/>
      <c r="OLG550" s="508"/>
      <c r="OLH550" s="508"/>
      <c r="OLI550" s="89"/>
      <c r="OLJ550" s="89"/>
      <c r="OLK550" s="89"/>
      <c r="OLL550" s="89"/>
      <c r="OLM550" s="89"/>
      <c r="OLN550" s="508"/>
      <c r="OLO550" s="508"/>
      <c r="OLP550" s="89"/>
      <c r="OLQ550" s="89"/>
      <c r="OLR550" s="508"/>
      <c r="OLS550" s="508"/>
      <c r="OLT550" s="89"/>
      <c r="OLU550" s="89"/>
      <c r="OLV550" s="508"/>
      <c r="OLW550" s="508"/>
      <c r="OLX550" s="508"/>
      <c r="OLY550" s="508"/>
      <c r="OLZ550" s="508"/>
      <c r="OMA550" s="508"/>
      <c r="OMB550" s="508"/>
      <c r="OMC550" s="89"/>
      <c r="OMD550" s="89"/>
      <c r="OME550" s="508"/>
      <c r="OMF550" s="508"/>
      <c r="OMG550" s="89"/>
      <c r="OMH550" s="89"/>
      <c r="OMI550" s="508"/>
      <c r="OMJ550" s="508"/>
      <c r="OMK550" s="508"/>
      <c r="OML550" s="508"/>
      <c r="OMM550" s="508"/>
      <c r="OMN550" s="203"/>
      <c r="OMO550" s="107"/>
      <c r="OMP550" s="508"/>
      <c r="OMQ550" s="508"/>
      <c r="OMR550" s="508"/>
      <c r="OMS550" s="508"/>
      <c r="OMT550" s="508"/>
      <c r="OMU550" s="508"/>
      <c r="OMV550" s="508"/>
      <c r="OMW550" s="168"/>
      <c r="OMX550" s="168"/>
      <c r="OMY550" s="168"/>
      <c r="OMZ550" s="168"/>
      <c r="ONA550" s="168"/>
      <c r="ONB550" s="168"/>
      <c r="ONC550" s="168"/>
      <c r="OND550" s="168"/>
      <c r="ONE550" s="168"/>
      <c r="ONF550" s="168"/>
      <c r="ONG550" s="168"/>
      <c r="ONH550" s="168"/>
      <c r="ONI550" s="168"/>
      <c r="ONJ550" s="168"/>
      <c r="ONK550" s="168"/>
      <c r="ONL550" s="168"/>
      <c r="ONM550" s="168"/>
      <c r="ONN550" s="168"/>
      <c r="ONO550" s="168"/>
      <c r="ONP550" s="168"/>
      <c r="ONQ550" s="168"/>
      <c r="ONR550" s="168"/>
      <c r="ONS550" s="168"/>
      <c r="ONT550" s="168"/>
      <c r="ONU550" s="168"/>
      <c r="ONV550" s="168"/>
      <c r="ONW550" s="168"/>
      <c r="ONX550" s="168"/>
      <c r="ONY550" s="168"/>
      <c r="ONZ550" s="168"/>
      <c r="OOA550" s="168"/>
      <c r="OOB550" s="168"/>
      <c r="OOC550" s="168"/>
      <c r="OOD550" s="168"/>
      <c r="OOE550" s="168"/>
      <c r="OOF550" s="168"/>
      <c r="OOG550" s="168"/>
      <c r="OOH550" s="168"/>
      <c r="OOI550" s="168"/>
      <c r="OOJ550" s="168"/>
      <c r="OOK550" s="168"/>
      <c r="OOL550" s="168"/>
      <c r="OOM550" s="168"/>
      <c r="OON550" s="168"/>
      <c r="OOO550" s="508"/>
      <c r="OOP550" s="508"/>
      <c r="OOQ550" s="508"/>
      <c r="OOR550" s="508"/>
      <c r="OOS550" s="508"/>
      <c r="OOT550" s="508"/>
      <c r="OOU550" s="508"/>
      <c r="OOV550" s="508"/>
      <c r="OOW550" s="508"/>
      <c r="OOX550" s="508"/>
      <c r="OOY550" s="508"/>
      <c r="OOZ550" s="508"/>
      <c r="OPA550" s="508"/>
      <c r="OPB550" s="508"/>
      <c r="OPC550" s="508"/>
      <c r="OPD550" s="508"/>
      <c r="OPE550" s="508"/>
      <c r="OPF550" s="508"/>
      <c r="OPG550" s="508"/>
      <c r="OPH550" s="508"/>
      <c r="OPI550" s="508"/>
      <c r="OPJ550" s="508"/>
      <c r="OPK550" s="508"/>
      <c r="OPL550" s="508"/>
      <c r="OPM550" s="89"/>
      <c r="OPN550" s="89"/>
      <c r="OPO550" s="89"/>
      <c r="OPP550" s="89"/>
      <c r="OPQ550" s="89"/>
      <c r="OPR550" s="508"/>
      <c r="OPS550" s="508"/>
      <c r="OPT550" s="89"/>
      <c r="OPU550" s="89"/>
      <c r="OPV550" s="508"/>
      <c r="OPW550" s="508"/>
      <c r="OPX550" s="89"/>
      <c r="OPY550" s="89"/>
      <c r="OPZ550" s="508"/>
      <c r="OQA550" s="508"/>
      <c r="OQB550" s="508"/>
      <c r="OQC550" s="508"/>
      <c r="OQD550" s="508"/>
      <c r="OQE550" s="508"/>
      <c r="OQF550" s="508"/>
      <c r="OQG550" s="89"/>
      <c r="OQH550" s="89"/>
      <c r="OQI550" s="508"/>
      <c r="OQJ550" s="508"/>
      <c r="OQK550" s="89"/>
      <c r="OQL550" s="89"/>
      <c r="OQM550" s="508"/>
      <c r="OQN550" s="508"/>
      <c r="OQO550" s="508"/>
      <c r="OQP550" s="508"/>
      <c r="OQQ550" s="508"/>
      <c r="OQR550" s="203"/>
      <c r="OQS550" s="107"/>
      <c r="OQT550" s="508"/>
      <c r="OQU550" s="508"/>
      <c r="OQV550" s="508"/>
      <c r="OQW550" s="508"/>
      <c r="OQX550" s="508"/>
      <c r="OQY550" s="508"/>
      <c r="OQZ550" s="508"/>
      <c r="ORA550" s="168"/>
      <c r="ORB550" s="168"/>
      <c r="ORC550" s="168"/>
      <c r="ORD550" s="168"/>
      <c r="ORE550" s="168"/>
      <c r="ORF550" s="168"/>
      <c r="ORG550" s="168"/>
      <c r="ORH550" s="168"/>
      <c r="ORI550" s="168"/>
      <c r="ORJ550" s="168"/>
      <c r="ORK550" s="168"/>
      <c r="ORL550" s="168"/>
      <c r="ORM550" s="168"/>
      <c r="ORN550" s="168"/>
      <c r="ORO550" s="168"/>
      <c r="ORP550" s="168"/>
      <c r="ORQ550" s="168"/>
      <c r="ORR550" s="168"/>
      <c r="ORS550" s="168"/>
      <c r="ORT550" s="168"/>
      <c r="ORU550" s="168"/>
      <c r="ORV550" s="168"/>
      <c r="ORW550" s="168"/>
      <c r="ORX550" s="168"/>
      <c r="ORY550" s="168"/>
      <c r="ORZ550" s="168"/>
      <c r="OSA550" s="168"/>
      <c r="OSB550" s="168"/>
      <c r="OSC550" s="168"/>
      <c r="OSD550" s="168"/>
      <c r="OSE550" s="168"/>
      <c r="OSF550" s="168"/>
      <c r="OSG550" s="168"/>
      <c r="OSH550" s="168"/>
      <c r="OSI550" s="168"/>
      <c r="OSJ550" s="168"/>
      <c r="OSK550" s="168"/>
      <c r="OSL550" s="168"/>
      <c r="OSM550" s="168"/>
      <c r="OSN550" s="168"/>
      <c r="OSO550" s="168"/>
      <c r="OSP550" s="168"/>
      <c r="OSQ550" s="168"/>
      <c r="OSR550" s="168"/>
      <c r="OSS550" s="508"/>
      <c r="OST550" s="508"/>
      <c r="OSU550" s="508"/>
      <c r="OSV550" s="508"/>
      <c r="OSW550" s="508"/>
      <c r="OSX550" s="508"/>
      <c r="OSY550" s="508"/>
      <c r="OSZ550" s="508"/>
      <c r="OTA550" s="508"/>
      <c r="OTB550" s="508"/>
      <c r="OTC550" s="508"/>
      <c r="OTD550" s="508"/>
      <c r="OTE550" s="508"/>
      <c r="OTF550" s="508"/>
      <c r="OTG550" s="508"/>
      <c r="OTH550" s="508"/>
      <c r="OTI550" s="508"/>
      <c r="OTJ550" s="508"/>
      <c r="OTK550" s="508"/>
      <c r="OTL550" s="508"/>
      <c r="OTM550" s="508"/>
      <c r="OTN550" s="508"/>
      <c r="OTO550" s="508"/>
      <c r="OTP550" s="508"/>
      <c r="OTQ550" s="89"/>
      <c r="OTR550" s="89"/>
      <c r="OTS550" s="89"/>
      <c r="OTT550" s="89"/>
      <c r="OTU550" s="89"/>
      <c r="OTV550" s="508"/>
      <c r="OTW550" s="508"/>
      <c r="OTX550" s="89"/>
      <c r="OTY550" s="89"/>
      <c r="OTZ550" s="508"/>
      <c r="OUA550" s="508"/>
      <c r="OUB550" s="89"/>
      <c r="OUC550" s="89"/>
      <c r="OUD550" s="508"/>
      <c r="OUE550" s="508"/>
      <c r="OUF550" s="508"/>
      <c r="OUG550" s="508"/>
      <c r="OUH550" s="508"/>
      <c r="OUI550" s="508"/>
      <c r="OUJ550" s="508"/>
      <c r="OUK550" s="89"/>
      <c r="OUL550" s="89"/>
      <c r="OUM550" s="508"/>
      <c r="OUN550" s="508"/>
      <c r="OUO550" s="89"/>
      <c r="OUP550" s="89"/>
      <c r="OUQ550" s="508"/>
      <c r="OUR550" s="508"/>
      <c r="OUS550" s="508"/>
      <c r="OUT550" s="508"/>
      <c r="OUU550" s="508"/>
      <c r="OUV550" s="203"/>
      <c r="OUW550" s="107"/>
      <c r="OUX550" s="508"/>
      <c r="OUY550" s="508"/>
      <c r="OUZ550" s="508"/>
      <c r="OVA550" s="508"/>
      <c r="OVB550" s="508"/>
      <c r="OVC550" s="508"/>
      <c r="OVD550" s="508"/>
      <c r="OVE550" s="168"/>
      <c r="OVF550" s="168"/>
      <c r="OVG550" s="168"/>
      <c r="OVH550" s="168"/>
      <c r="OVI550" s="168"/>
      <c r="OVJ550" s="168"/>
      <c r="OVK550" s="168"/>
      <c r="OVL550" s="168"/>
      <c r="OVM550" s="168"/>
      <c r="OVN550" s="168"/>
      <c r="OVO550" s="168"/>
      <c r="OVP550" s="168"/>
      <c r="OVQ550" s="168"/>
      <c r="OVR550" s="168"/>
      <c r="OVS550" s="168"/>
      <c r="OVT550" s="168"/>
      <c r="OVU550" s="168"/>
      <c r="OVV550" s="168"/>
      <c r="OVW550" s="168"/>
      <c r="OVX550" s="168"/>
      <c r="OVY550" s="168"/>
      <c r="OVZ550" s="168"/>
      <c r="OWA550" s="168"/>
      <c r="OWB550" s="168"/>
      <c r="OWC550" s="168"/>
      <c r="OWD550" s="168"/>
      <c r="OWE550" s="168"/>
      <c r="OWF550" s="168"/>
      <c r="OWG550" s="168"/>
      <c r="OWH550" s="168"/>
      <c r="OWI550" s="168"/>
      <c r="OWJ550" s="168"/>
      <c r="OWK550" s="168"/>
      <c r="OWL550" s="168"/>
      <c r="OWM550" s="168"/>
      <c r="OWN550" s="168"/>
      <c r="OWO550" s="168"/>
      <c r="OWP550" s="168"/>
      <c r="OWQ550" s="168"/>
      <c r="OWR550" s="168"/>
      <c r="OWS550" s="168"/>
      <c r="OWT550" s="168"/>
      <c r="OWU550" s="168"/>
      <c r="OWV550" s="168"/>
      <c r="OWW550" s="508"/>
      <c r="OWX550" s="508"/>
      <c r="OWY550" s="508"/>
      <c r="OWZ550" s="508"/>
      <c r="OXA550" s="508"/>
      <c r="OXB550" s="508"/>
      <c r="OXC550" s="508"/>
      <c r="OXD550" s="508"/>
      <c r="OXE550" s="508"/>
      <c r="OXF550" s="508"/>
      <c r="OXG550" s="508"/>
      <c r="OXH550" s="508"/>
      <c r="OXI550" s="508"/>
      <c r="OXJ550" s="508"/>
      <c r="OXK550" s="508"/>
      <c r="OXL550" s="508"/>
      <c r="OXM550" s="508"/>
      <c r="OXN550" s="508"/>
      <c r="OXO550" s="508"/>
      <c r="OXP550" s="508"/>
      <c r="OXQ550" s="508"/>
      <c r="OXR550" s="508"/>
      <c r="OXS550" s="508"/>
      <c r="OXT550" s="508"/>
      <c r="OXU550" s="89"/>
      <c r="OXV550" s="89"/>
      <c r="OXW550" s="89"/>
      <c r="OXX550" s="89"/>
      <c r="OXY550" s="89"/>
      <c r="OXZ550" s="508"/>
      <c r="OYA550" s="508"/>
      <c r="OYB550" s="89"/>
      <c r="OYC550" s="89"/>
      <c r="OYD550" s="508"/>
      <c r="OYE550" s="508"/>
      <c r="OYF550" s="89"/>
      <c r="OYG550" s="89"/>
      <c r="OYH550" s="508"/>
      <c r="OYI550" s="508"/>
      <c r="OYJ550" s="508"/>
      <c r="OYK550" s="508"/>
      <c r="OYL550" s="508"/>
      <c r="OYM550" s="508"/>
      <c r="OYN550" s="508"/>
      <c r="OYO550" s="89"/>
      <c r="OYP550" s="89"/>
      <c r="OYQ550" s="508"/>
      <c r="OYR550" s="508"/>
      <c r="OYS550" s="89"/>
      <c r="OYT550" s="89"/>
      <c r="OYU550" s="508"/>
      <c r="OYV550" s="508"/>
      <c r="OYW550" s="508"/>
      <c r="OYX550" s="508"/>
      <c r="OYY550" s="508"/>
      <c r="OYZ550" s="203"/>
      <c r="OZA550" s="107"/>
      <c r="OZB550" s="508"/>
      <c r="OZC550" s="508"/>
      <c r="OZD550" s="508"/>
      <c r="OZE550" s="508"/>
      <c r="OZF550" s="508"/>
      <c r="OZG550" s="508"/>
      <c r="OZH550" s="508"/>
      <c r="OZI550" s="168"/>
      <c r="OZJ550" s="168"/>
      <c r="OZK550" s="168"/>
      <c r="OZL550" s="168"/>
      <c r="OZM550" s="168"/>
      <c r="OZN550" s="168"/>
      <c r="OZO550" s="168"/>
      <c r="OZP550" s="168"/>
      <c r="OZQ550" s="168"/>
      <c r="OZR550" s="168"/>
      <c r="OZS550" s="168"/>
      <c r="OZT550" s="168"/>
      <c r="OZU550" s="168"/>
      <c r="OZV550" s="168"/>
      <c r="OZW550" s="168"/>
      <c r="OZX550" s="168"/>
      <c r="OZY550" s="168"/>
      <c r="OZZ550" s="168"/>
      <c r="PAA550" s="168"/>
      <c r="PAB550" s="168"/>
      <c r="PAC550" s="168"/>
      <c r="PAD550" s="168"/>
      <c r="PAE550" s="168"/>
      <c r="PAF550" s="168"/>
      <c r="PAG550" s="168"/>
      <c r="PAH550" s="168"/>
      <c r="PAI550" s="168"/>
      <c r="PAJ550" s="168"/>
      <c r="PAK550" s="168"/>
      <c r="PAL550" s="168"/>
      <c r="PAM550" s="168"/>
      <c r="PAN550" s="168"/>
      <c r="PAO550" s="168"/>
      <c r="PAP550" s="168"/>
      <c r="PAQ550" s="168"/>
      <c r="PAR550" s="168"/>
      <c r="PAS550" s="168"/>
      <c r="PAT550" s="168"/>
      <c r="PAU550" s="168"/>
      <c r="PAV550" s="168"/>
      <c r="PAW550" s="168"/>
      <c r="PAX550" s="168"/>
      <c r="PAY550" s="168"/>
      <c r="PAZ550" s="168"/>
      <c r="PBA550" s="508"/>
      <c r="PBB550" s="508"/>
      <c r="PBC550" s="508"/>
      <c r="PBD550" s="508"/>
      <c r="PBE550" s="508"/>
      <c r="PBF550" s="508"/>
      <c r="PBG550" s="508"/>
      <c r="PBH550" s="508"/>
      <c r="PBI550" s="508"/>
      <c r="PBJ550" s="508"/>
      <c r="PBK550" s="508"/>
      <c r="PBL550" s="508"/>
      <c r="PBM550" s="508"/>
      <c r="PBN550" s="508"/>
      <c r="PBO550" s="508"/>
      <c r="PBP550" s="508"/>
      <c r="PBQ550" s="508"/>
      <c r="PBR550" s="508"/>
      <c r="PBS550" s="508"/>
      <c r="PBT550" s="508"/>
      <c r="PBU550" s="508"/>
      <c r="PBV550" s="508"/>
      <c r="PBW550" s="508"/>
      <c r="PBX550" s="508"/>
      <c r="PBY550" s="89"/>
      <c r="PBZ550" s="89"/>
      <c r="PCA550" s="89"/>
      <c r="PCB550" s="89"/>
      <c r="PCC550" s="89"/>
      <c r="PCD550" s="508"/>
      <c r="PCE550" s="508"/>
      <c r="PCF550" s="89"/>
      <c r="PCG550" s="89"/>
      <c r="PCH550" s="508"/>
      <c r="PCI550" s="508"/>
      <c r="PCJ550" s="89"/>
      <c r="PCK550" s="89"/>
      <c r="PCL550" s="508"/>
      <c r="PCM550" s="508"/>
      <c r="PCN550" s="508"/>
      <c r="PCO550" s="508"/>
      <c r="PCP550" s="508"/>
      <c r="PCQ550" s="508"/>
      <c r="PCR550" s="508"/>
      <c r="PCS550" s="89"/>
      <c r="PCT550" s="89"/>
      <c r="PCU550" s="508"/>
      <c r="PCV550" s="508"/>
      <c r="PCW550" s="89"/>
      <c r="PCX550" s="89"/>
      <c r="PCY550" s="508"/>
      <c r="PCZ550" s="508"/>
      <c r="PDA550" s="508"/>
      <c r="PDB550" s="508"/>
      <c r="PDC550" s="508"/>
      <c r="PDD550" s="203"/>
      <c r="PDE550" s="107"/>
      <c r="PDF550" s="508"/>
      <c r="PDG550" s="508"/>
      <c r="PDH550" s="508"/>
      <c r="PDI550" s="508"/>
      <c r="PDJ550" s="508"/>
      <c r="PDK550" s="508"/>
      <c r="PDL550" s="508"/>
      <c r="PDM550" s="168"/>
      <c r="PDN550" s="168"/>
      <c r="PDO550" s="168"/>
      <c r="PDP550" s="168"/>
      <c r="PDQ550" s="168"/>
      <c r="PDR550" s="168"/>
      <c r="PDS550" s="168"/>
      <c r="PDT550" s="168"/>
      <c r="PDU550" s="168"/>
      <c r="PDV550" s="168"/>
      <c r="PDW550" s="168"/>
      <c r="PDX550" s="168"/>
      <c r="PDY550" s="168"/>
      <c r="PDZ550" s="168"/>
      <c r="PEA550" s="168"/>
      <c r="PEB550" s="168"/>
      <c r="PEC550" s="168"/>
      <c r="PED550" s="168"/>
      <c r="PEE550" s="168"/>
      <c r="PEF550" s="168"/>
      <c r="PEG550" s="168"/>
      <c r="PEH550" s="168"/>
      <c r="PEI550" s="168"/>
      <c r="PEJ550" s="168"/>
      <c r="PEK550" s="168"/>
      <c r="PEL550" s="168"/>
      <c r="PEM550" s="168"/>
      <c r="PEN550" s="168"/>
      <c r="PEO550" s="168"/>
      <c r="PEP550" s="168"/>
      <c r="PEQ550" s="168"/>
      <c r="PER550" s="168"/>
      <c r="PES550" s="168"/>
      <c r="PET550" s="168"/>
      <c r="PEU550" s="168"/>
      <c r="PEV550" s="168"/>
      <c r="PEW550" s="168"/>
      <c r="PEX550" s="168"/>
      <c r="PEY550" s="168"/>
      <c r="PEZ550" s="168"/>
      <c r="PFA550" s="168"/>
      <c r="PFB550" s="168"/>
      <c r="PFC550" s="168"/>
      <c r="PFD550" s="168"/>
      <c r="PFE550" s="508"/>
      <c r="PFF550" s="508"/>
      <c r="PFG550" s="508"/>
      <c r="PFH550" s="508"/>
      <c r="PFI550" s="508"/>
      <c r="PFJ550" s="508"/>
      <c r="PFK550" s="508"/>
      <c r="PFL550" s="508"/>
      <c r="PFM550" s="508"/>
      <c r="PFN550" s="508"/>
      <c r="PFO550" s="508"/>
      <c r="PFP550" s="508"/>
      <c r="PFQ550" s="508"/>
      <c r="PFR550" s="508"/>
      <c r="PFS550" s="508"/>
      <c r="PFT550" s="508"/>
      <c r="PFU550" s="508"/>
      <c r="PFV550" s="508"/>
      <c r="PFW550" s="508"/>
      <c r="PFX550" s="508"/>
      <c r="PFY550" s="508"/>
      <c r="PFZ550" s="508"/>
      <c r="PGA550" s="508"/>
      <c r="PGB550" s="508"/>
      <c r="PGC550" s="89"/>
      <c r="PGD550" s="89"/>
      <c r="PGE550" s="89"/>
      <c r="PGF550" s="89"/>
      <c r="PGG550" s="89"/>
      <c r="PGH550" s="508"/>
      <c r="PGI550" s="508"/>
      <c r="PGJ550" s="89"/>
      <c r="PGK550" s="89"/>
      <c r="PGL550" s="508"/>
      <c r="PGM550" s="508"/>
      <c r="PGN550" s="89"/>
      <c r="PGO550" s="89"/>
      <c r="PGP550" s="508"/>
      <c r="PGQ550" s="508"/>
      <c r="PGR550" s="508"/>
      <c r="PGS550" s="508"/>
      <c r="PGT550" s="508"/>
      <c r="PGU550" s="508"/>
      <c r="PGV550" s="508"/>
      <c r="PGW550" s="89"/>
      <c r="PGX550" s="89"/>
      <c r="PGY550" s="508"/>
      <c r="PGZ550" s="508"/>
      <c r="PHA550" s="89"/>
      <c r="PHB550" s="89"/>
      <c r="PHC550" s="508"/>
      <c r="PHD550" s="508"/>
      <c r="PHE550" s="508"/>
      <c r="PHF550" s="508"/>
      <c r="PHG550" s="508"/>
      <c r="PHH550" s="203"/>
      <c r="PHI550" s="107"/>
      <c r="PHJ550" s="508"/>
      <c r="PHK550" s="508"/>
      <c r="PHL550" s="508"/>
      <c r="PHM550" s="508"/>
      <c r="PHN550" s="508"/>
      <c r="PHO550" s="508"/>
      <c r="PHP550" s="508"/>
      <c r="PHQ550" s="168"/>
      <c r="PHR550" s="168"/>
      <c r="PHS550" s="168"/>
      <c r="PHT550" s="168"/>
      <c r="PHU550" s="168"/>
      <c r="PHV550" s="168"/>
      <c r="PHW550" s="168"/>
      <c r="PHX550" s="168"/>
      <c r="PHY550" s="168"/>
      <c r="PHZ550" s="168"/>
      <c r="PIA550" s="168"/>
      <c r="PIB550" s="168"/>
      <c r="PIC550" s="168"/>
      <c r="PID550" s="168"/>
      <c r="PIE550" s="168"/>
      <c r="PIF550" s="168"/>
      <c r="PIG550" s="168"/>
      <c r="PIH550" s="168"/>
      <c r="PII550" s="168"/>
      <c r="PIJ550" s="168"/>
      <c r="PIK550" s="168"/>
      <c r="PIL550" s="168"/>
      <c r="PIM550" s="168"/>
      <c r="PIN550" s="168"/>
      <c r="PIO550" s="168"/>
      <c r="PIP550" s="168"/>
      <c r="PIQ550" s="168"/>
      <c r="PIR550" s="168"/>
      <c r="PIS550" s="168"/>
      <c r="PIT550" s="168"/>
      <c r="PIU550" s="168"/>
      <c r="PIV550" s="168"/>
      <c r="PIW550" s="168"/>
      <c r="PIX550" s="168"/>
      <c r="PIY550" s="168"/>
      <c r="PIZ550" s="168"/>
      <c r="PJA550" s="168"/>
      <c r="PJB550" s="168"/>
      <c r="PJC550" s="168"/>
      <c r="PJD550" s="168"/>
      <c r="PJE550" s="168"/>
      <c r="PJF550" s="168"/>
      <c r="PJG550" s="168"/>
      <c r="PJH550" s="168"/>
      <c r="PJI550" s="508"/>
      <c r="PJJ550" s="508"/>
      <c r="PJK550" s="508"/>
      <c r="PJL550" s="508"/>
      <c r="PJM550" s="508"/>
      <c r="PJN550" s="508"/>
      <c r="PJO550" s="508"/>
      <c r="PJP550" s="508"/>
      <c r="PJQ550" s="508"/>
      <c r="PJR550" s="508"/>
      <c r="PJS550" s="508"/>
      <c r="PJT550" s="508"/>
      <c r="PJU550" s="508"/>
      <c r="PJV550" s="508"/>
      <c r="PJW550" s="508"/>
      <c r="PJX550" s="508"/>
      <c r="PJY550" s="508"/>
      <c r="PJZ550" s="508"/>
      <c r="PKA550" s="508"/>
      <c r="PKB550" s="508"/>
      <c r="PKC550" s="508"/>
      <c r="PKD550" s="508"/>
      <c r="PKE550" s="508"/>
      <c r="PKF550" s="508"/>
      <c r="PKG550" s="89"/>
      <c r="PKH550" s="89"/>
      <c r="PKI550" s="89"/>
      <c r="PKJ550" s="89"/>
      <c r="PKK550" s="89"/>
      <c r="PKL550" s="508"/>
      <c r="PKM550" s="508"/>
      <c r="PKN550" s="89"/>
      <c r="PKO550" s="89"/>
      <c r="PKP550" s="508"/>
      <c r="PKQ550" s="508"/>
      <c r="PKR550" s="89"/>
      <c r="PKS550" s="89"/>
      <c r="PKT550" s="508"/>
      <c r="PKU550" s="508"/>
      <c r="PKV550" s="508"/>
      <c r="PKW550" s="508"/>
      <c r="PKX550" s="508"/>
      <c r="PKY550" s="508"/>
      <c r="PKZ550" s="508"/>
      <c r="PLA550" s="89"/>
      <c r="PLB550" s="89"/>
      <c r="PLC550" s="508"/>
      <c r="PLD550" s="508"/>
      <c r="PLE550" s="89"/>
      <c r="PLF550" s="89"/>
      <c r="PLG550" s="508"/>
      <c r="PLH550" s="508"/>
      <c r="PLI550" s="508"/>
      <c r="PLJ550" s="508"/>
      <c r="PLK550" s="508"/>
      <c r="PLL550" s="203"/>
      <c r="PLM550" s="107"/>
      <c r="PLN550" s="508"/>
      <c r="PLO550" s="508"/>
      <c r="PLP550" s="508"/>
      <c r="PLQ550" s="508"/>
      <c r="PLR550" s="508"/>
      <c r="PLS550" s="508"/>
      <c r="PLT550" s="508"/>
      <c r="PLU550" s="168"/>
      <c r="PLV550" s="168"/>
      <c r="PLW550" s="168"/>
      <c r="PLX550" s="168"/>
      <c r="PLY550" s="168"/>
      <c r="PLZ550" s="168"/>
      <c r="PMA550" s="168"/>
      <c r="PMB550" s="168"/>
      <c r="PMC550" s="168"/>
      <c r="PMD550" s="168"/>
      <c r="PME550" s="168"/>
      <c r="PMF550" s="168"/>
      <c r="PMG550" s="168"/>
      <c r="PMH550" s="168"/>
      <c r="PMI550" s="168"/>
      <c r="PMJ550" s="168"/>
      <c r="PMK550" s="168"/>
      <c r="PML550" s="168"/>
      <c r="PMM550" s="168"/>
      <c r="PMN550" s="168"/>
      <c r="PMO550" s="168"/>
      <c r="PMP550" s="168"/>
      <c r="PMQ550" s="168"/>
      <c r="PMR550" s="168"/>
      <c r="PMS550" s="168"/>
      <c r="PMT550" s="168"/>
      <c r="PMU550" s="168"/>
      <c r="PMV550" s="168"/>
      <c r="PMW550" s="168"/>
      <c r="PMX550" s="168"/>
      <c r="PMY550" s="168"/>
      <c r="PMZ550" s="168"/>
      <c r="PNA550" s="168"/>
      <c r="PNB550" s="168"/>
      <c r="PNC550" s="168"/>
      <c r="PND550" s="168"/>
      <c r="PNE550" s="168"/>
      <c r="PNF550" s="168"/>
      <c r="PNG550" s="168"/>
      <c r="PNH550" s="168"/>
      <c r="PNI550" s="168"/>
      <c r="PNJ550" s="168"/>
      <c r="PNK550" s="168"/>
      <c r="PNL550" s="168"/>
      <c r="PNM550" s="508"/>
      <c r="PNN550" s="508"/>
      <c r="PNO550" s="508"/>
      <c r="PNP550" s="508"/>
      <c r="PNQ550" s="508"/>
      <c r="PNR550" s="508"/>
      <c r="PNS550" s="508"/>
      <c r="PNT550" s="508"/>
      <c r="PNU550" s="508"/>
      <c r="PNV550" s="508"/>
      <c r="PNW550" s="508"/>
      <c r="PNX550" s="508"/>
      <c r="PNY550" s="508"/>
      <c r="PNZ550" s="508"/>
      <c r="POA550" s="508"/>
      <c r="POB550" s="508"/>
      <c r="POC550" s="508"/>
      <c r="POD550" s="508"/>
      <c r="POE550" s="508"/>
      <c r="POF550" s="508"/>
      <c r="POG550" s="508"/>
      <c r="POH550" s="508"/>
      <c r="POI550" s="508"/>
      <c r="POJ550" s="508"/>
      <c r="POK550" s="89"/>
      <c r="POL550" s="89"/>
      <c r="POM550" s="89"/>
      <c r="PON550" s="89"/>
      <c r="POO550" s="89"/>
      <c r="POP550" s="508"/>
      <c r="POQ550" s="508"/>
      <c r="POR550" s="89"/>
      <c r="POS550" s="89"/>
      <c r="POT550" s="508"/>
      <c r="POU550" s="508"/>
      <c r="POV550" s="89"/>
      <c r="POW550" s="89"/>
      <c r="POX550" s="508"/>
      <c r="POY550" s="508"/>
      <c r="POZ550" s="508"/>
      <c r="PPA550" s="508"/>
      <c r="PPB550" s="508"/>
      <c r="PPC550" s="508"/>
      <c r="PPD550" s="508"/>
      <c r="PPE550" s="89"/>
      <c r="PPF550" s="89"/>
      <c r="PPG550" s="508"/>
      <c r="PPH550" s="508"/>
      <c r="PPI550" s="89"/>
      <c r="PPJ550" s="89"/>
      <c r="PPK550" s="508"/>
      <c r="PPL550" s="508"/>
      <c r="PPM550" s="508"/>
      <c r="PPN550" s="508"/>
      <c r="PPO550" s="508"/>
      <c r="PPP550" s="203"/>
      <c r="PPQ550" s="107"/>
      <c r="PPR550" s="508"/>
      <c r="PPS550" s="508"/>
      <c r="PPT550" s="508"/>
      <c r="PPU550" s="508"/>
      <c r="PPV550" s="508"/>
      <c r="PPW550" s="508"/>
      <c r="PPX550" s="508"/>
      <c r="PPY550" s="168"/>
      <c r="PPZ550" s="168"/>
      <c r="PQA550" s="168"/>
      <c r="PQB550" s="168"/>
      <c r="PQC550" s="168"/>
      <c r="PQD550" s="168"/>
      <c r="PQE550" s="168"/>
      <c r="PQF550" s="168"/>
      <c r="PQG550" s="168"/>
      <c r="PQH550" s="168"/>
      <c r="PQI550" s="168"/>
      <c r="PQJ550" s="168"/>
      <c r="PQK550" s="168"/>
      <c r="PQL550" s="168"/>
      <c r="PQM550" s="168"/>
      <c r="PQN550" s="168"/>
      <c r="PQO550" s="168"/>
      <c r="PQP550" s="168"/>
      <c r="PQQ550" s="168"/>
      <c r="PQR550" s="168"/>
      <c r="PQS550" s="168"/>
      <c r="PQT550" s="168"/>
      <c r="PQU550" s="168"/>
      <c r="PQV550" s="168"/>
      <c r="PQW550" s="168"/>
      <c r="PQX550" s="168"/>
      <c r="PQY550" s="168"/>
      <c r="PQZ550" s="168"/>
      <c r="PRA550" s="168"/>
      <c r="PRB550" s="168"/>
      <c r="PRC550" s="168"/>
      <c r="PRD550" s="168"/>
      <c r="PRE550" s="168"/>
      <c r="PRF550" s="168"/>
      <c r="PRG550" s="168"/>
      <c r="PRH550" s="168"/>
      <c r="PRI550" s="168"/>
      <c r="PRJ550" s="168"/>
      <c r="PRK550" s="168"/>
      <c r="PRL550" s="168"/>
      <c r="PRM550" s="168"/>
      <c r="PRN550" s="168"/>
      <c r="PRO550" s="168"/>
      <c r="PRP550" s="168"/>
      <c r="PRQ550" s="508"/>
      <c r="PRR550" s="508"/>
      <c r="PRS550" s="508"/>
      <c r="PRT550" s="508"/>
      <c r="PRU550" s="508"/>
      <c r="PRV550" s="508"/>
      <c r="PRW550" s="508"/>
      <c r="PRX550" s="508"/>
      <c r="PRY550" s="508"/>
      <c r="PRZ550" s="508"/>
      <c r="PSA550" s="508"/>
      <c r="PSB550" s="508"/>
      <c r="PSC550" s="508"/>
      <c r="PSD550" s="508"/>
      <c r="PSE550" s="508"/>
      <c r="PSF550" s="508"/>
      <c r="PSG550" s="508"/>
      <c r="PSH550" s="508"/>
      <c r="PSI550" s="508"/>
      <c r="PSJ550" s="508"/>
      <c r="PSK550" s="508"/>
      <c r="PSL550" s="508"/>
      <c r="PSM550" s="508"/>
      <c r="PSN550" s="508"/>
      <c r="PSO550" s="89"/>
      <c r="PSP550" s="89"/>
      <c r="PSQ550" s="89"/>
      <c r="PSR550" s="89"/>
      <c r="PSS550" s="89"/>
      <c r="PST550" s="508"/>
      <c r="PSU550" s="508"/>
      <c r="PSV550" s="89"/>
      <c r="PSW550" s="89"/>
      <c r="PSX550" s="508"/>
      <c r="PSY550" s="508"/>
      <c r="PSZ550" s="89"/>
      <c r="PTA550" s="89"/>
      <c r="PTB550" s="508"/>
      <c r="PTC550" s="508"/>
      <c r="PTD550" s="508"/>
      <c r="PTE550" s="508"/>
      <c r="PTF550" s="508"/>
      <c r="PTG550" s="508"/>
      <c r="PTH550" s="508"/>
      <c r="PTI550" s="89"/>
      <c r="PTJ550" s="89"/>
      <c r="PTK550" s="508"/>
      <c r="PTL550" s="508"/>
      <c r="PTM550" s="89"/>
      <c r="PTN550" s="89"/>
      <c r="PTO550" s="508"/>
      <c r="PTP550" s="508"/>
      <c r="PTQ550" s="508"/>
      <c r="PTR550" s="508"/>
      <c r="PTS550" s="508"/>
      <c r="PTT550" s="203"/>
      <c r="PTU550" s="107"/>
      <c r="PTV550" s="508"/>
      <c r="PTW550" s="508"/>
      <c r="PTX550" s="508"/>
      <c r="PTY550" s="508"/>
      <c r="PTZ550" s="508"/>
      <c r="PUA550" s="508"/>
      <c r="PUB550" s="508"/>
      <c r="PUC550" s="168"/>
      <c r="PUD550" s="168"/>
      <c r="PUE550" s="168"/>
      <c r="PUF550" s="168"/>
      <c r="PUG550" s="168"/>
      <c r="PUH550" s="168"/>
      <c r="PUI550" s="168"/>
      <c r="PUJ550" s="168"/>
      <c r="PUK550" s="168"/>
      <c r="PUL550" s="168"/>
      <c r="PUM550" s="168"/>
      <c r="PUN550" s="168"/>
      <c r="PUO550" s="168"/>
      <c r="PUP550" s="168"/>
      <c r="PUQ550" s="168"/>
      <c r="PUR550" s="168"/>
      <c r="PUS550" s="168"/>
      <c r="PUT550" s="168"/>
      <c r="PUU550" s="168"/>
      <c r="PUV550" s="168"/>
      <c r="PUW550" s="168"/>
      <c r="PUX550" s="168"/>
      <c r="PUY550" s="168"/>
      <c r="PUZ550" s="168"/>
      <c r="PVA550" s="168"/>
      <c r="PVB550" s="168"/>
      <c r="PVC550" s="168"/>
      <c r="PVD550" s="168"/>
      <c r="PVE550" s="168"/>
      <c r="PVF550" s="168"/>
      <c r="PVG550" s="168"/>
      <c r="PVH550" s="168"/>
      <c r="PVI550" s="168"/>
      <c r="PVJ550" s="168"/>
      <c r="PVK550" s="168"/>
      <c r="PVL550" s="168"/>
      <c r="PVM550" s="168"/>
      <c r="PVN550" s="168"/>
      <c r="PVO550" s="168"/>
      <c r="PVP550" s="168"/>
      <c r="PVQ550" s="168"/>
      <c r="PVR550" s="168"/>
      <c r="PVS550" s="168"/>
      <c r="PVT550" s="168"/>
      <c r="PVU550" s="508"/>
      <c r="PVV550" s="508"/>
      <c r="PVW550" s="508"/>
      <c r="PVX550" s="508"/>
      <c r="PVY550" s="508"/>
      <c r="PVZ550" s="508"/>
      <c r="PWA550" s="508"/>
      <c r="PWB550" s="508"/>
      <c r="PWC550" s="508"/>
      <c r="PWD550" s="508"/>
      <c r="PWE550" s="508"/>
      <c r="PWF550" s="508"/>
      <c r="PWG550" s="508"/>
      <c r="PWH550" s="508"/>
      <c r="PWI550" s="508"/>
      <c r="PWJ550" s="508"/>
      <c r="PWK550" s="508"/>
      <c r="PWL550" s="508"/>
      <c r="PWM550" s="508"/>
      <c r="PWN550" s="508"/>
      <c r="PWO550" s="508"/>
      <c r="PWP550" s="508"/>
      <c r="PWQ550" s="508"/>
      <c r="PWR550" s="508"/>
      <c r="PWS550" s="89"/>
      <c r="PWT550" s="89"/>
      <c r="PWU550" s="89"/>
      <c r="PWV550" s="89"/>
      <c r="PWW550" s="89"/>
      <c r="PWX550" s="508"/>
      <c r="PWY550" s="508"/>
      <c r="PWZ550" s="89"/>
      <c r="PXA550" s="89"/>
      <c r="PXB550" s="508"/>
      <c r="PXC550" s="508"/>
      <c r="PXD550" s="89"/>
      <c r="PXE550" s="89"/>
      <c r="PXF550" s="508"/>
      <c r="PXG550" s="508"/>
      <c r="PXH550" s="508"/>
      <c r="PXI550" s="508"/>
      <c r="PXJ550" s="508"/>
      <c r="PXK550" s="508"/>
      <c r="PXL550" s="508"/>
      <c r="PXM550" s="89"/>
      <c r="PXN550" s="89"/>
      <c r="PXO550" s="508"/>
      <c r="PXP550" s="508"/>
      <c r="PXQ550" s="89"/>
      <c r="PXR550" s="89"/>
      <c r="PXS550" s="508"/>
      <c r="PXT550" s="508"/>
      <c r="PXU550" s="508"/>
      <c r="PXV550" s="508"/>
      <c r="PXW550" s="508"/>
      <c r="PXX550" s="203"/>
      <c r="PXY550" s="107"/>
      <c r="PXZ550" s="508"/>
      <c r="PYA550" s="508"/>
      <c r="PYB550" s="508"/>
      <c r="PYC550" s="508"/>
      <c r="PYD550" s="508"/>
      <c r="PYE550" s="508"/>
      <c r="PYF550" s="508"/>
      <c r="PYG550" s="168"/>
      <c r="PYH550" s="168"/>
      <c r="PYI550" s="168"/>
      <c r="PYJ550" s="168"/>
      <c r="PYK550" s="168"/>
      <c r="PYL550" s="168"/>
      <c r="PYM550" s="168"/>
      <c r="PYN550" s="168"/>
      <c r="PYO550" s="168"/>
      <c r="PYP550" s="168"/>
      <c r="PYQ550" s="168"/>
      <c r="PYR550" s="168"/>
      <c r="PYS550" s="168"/>
      <c r="PYT550" s="168"/>
      <c r="PYU550" s="168"/>
      <c r="PYV550" s="168"/>
      <c r="PYW550" s="168"/>
      <c r="PYX550" s="168"/>
      <c r="PYY550" s="168"/>
      <c r="PYZ550" s="168"/>
      <c r="PZA550" s="168"/>
      <c r="PZB550" s="168"/>
      <c r="PZC550" s="168"/>
      <c r="PZD550" s="168"/>
      <c r="PZE550" s="168"/>
      <c r="PZF550" s="168"/>
      <c r="PZG550" s="168"/>
      <c r="PZH550" s="168"/>
      <c r="PZI550" s="168"/>
      <c r="PZJ550" s="168"/>
      <c r="PZK550" s="168"/>
      <c r="PZL550" s="168"/>
      <c r="PZM550" s="168"/>
      <c r="PZN550" s="168"/>
      <c r="PZO550" s="168"/>
      <c r="PZP550" s="168"/>
      <c r="PZQ550" s="168"/>
      <c r="PZR550" s="168"/>
      <c r="PZS550" s="168"/>
      <c r="PZT550" s="168"/>
      <c r="PZU550" s="168"/>
      <c r="PZV550" s="168"/>
      <c r="PZW550" s="168"/>
      <c r="PZX550" s="168"/>
      <c r="PZY550" s="508"/>
      <c r="PZZ550" s="508"/>
      <c r="QAA550" s="508"/>
      <c r="QAB550" s="508"/>
      <c r="QAC550" s="508"/>
      <c r="QAD550" s="508"/>
      <c r="QAE550" s="508"/>
      <c r="QAF550" s="508"/>
      <c r="QAG550" s="508"/>
      <c r="QAH550" s="508"/>
      <c r="QAI550" s="508"/>
      <c r="QAJ550" s="508"/>
      <c r="QAK550" s="508"/>
      <c r="QAL550" s="508"/>
      <c r="QAM550" s="508"/>
      <c r="QAN550" s="508"/>
      <c r="QAO550" s="508"/>
      <c r="QAP550" s="508"/>
      <c r="QAQ550" s="508"/>
      <c r="QAR550" s="508"/>
      <c r="QAS550" s="508"/>
      <c r="QAT550" s="508"/>
      <c r="QAU550" s="508"/>
      <c r="QAV550" s="508"/>
      <c r="QAW550" s="89"/>
      <c r="QAX550" s="89"/>
      <c r="QAY550" s="89"/>
      <c r="QAZ550" s="89"/>
      <c r="QBA550" s="89"/>
      <c r="QBB550" s="508"/>
      <c r="QBC550" s="508"/>
      <c r="QBD550" s="89"/>
      <c r="QBE550" s="89"/>
      <c r="QBF550" s="508"/>
      <c r="QBG550" s="508"/>
      <c r="QBH550" s="89"/>
      <c r="QBI550" s="89"/>
      <c r="QBJ550" s="508"/>
      <c r="QBK550" s="508"/>
      <c r="QBL550" s="508"/>
      <c r="QBM550" s="508"/>
      <c r="QBN550" s="508"/>
      <c r="QBO550" s="508"/>
      <c r="QBP550" s="508"/>
      <c r="QBQ550" s="89"/>
      <c r="QBR550" s="89"/>
      <c r="QBS550" s="508"/>
      <c r="QBT550" s="508"/>
      <c r="QBU550" s="89"/>
      <c r="QBV550" s="89"/>
      <c r="QBW550" s="508"/>
      <c r="QBX550" s="508"/>
      <c r="QBY550" s="508"/>
      <c r="QBZ550" s="508"/>
      <c r="QCA550" s="508"/>
      <c r="QCB550" s="203"/>
      <c r="QCC550" s="107"/>
      <c r="QCD550" s="508"/>
      <c r="QCE550" s="508"/>
      <c r="QCF550" s="508"/>
      <c r="QCG550" s="508"/>
      <c r="QCH550" s="508"/>
      <c r="QCI550" s="508"/>
      <c r="QCJ550" s="508"/>
      <c r="QCK550" s="168"/>
      <c r="QCL550" s="168"/>
      <c r="QCM550" s="168"/>
      <c r="QCN550" s="168"/>
      <c r="QCO550" s="168"/>
      <c r="QCP550" s="168"/>
      <c r="QCQ550" s="168"/>
      <c r="QCR550" s="168"/>
      <c r="QCS550" s="168"/>
      <c r="QCT550" s="168"/>
      <c r="QCU550" s="168"/>
      <c r="QCV550" s="168"/>
      <c r="QCW550" s="168"/>
      <c r="QCX550" s="168"/>
      <c r="QCY550" s="168"/>
      <c r="QCZ550" s="168"/>
      <c r="QDA550" s="168"/>
      <c r="QDB550" s="168"/>
      <c r="QDC550" s="168"/>
      <c r="QDD550" s="168"/>
      <c r="QDE550" s="168"/>
      <c r="QDF550" s="168"/>
      <c r="QDG550" s="168"/>
      <c r="QDH550" s="168"/>
      <c r="QDI550" s="168"/>
      <c r="QDJ550" s="168"/>
      <c r="QDK550" s="168"/>
      <c r="QDL550" s="168"/>
      <c r="QDM550" s="168"/>
      <c r="QDN550" s="168"/>
      <c r="QDO550" s="168"/>
      <c r="QDP550" s="168"/>
      <c r="QDQ550" s="168"/>
      <c r="QDR550" s="168"/>
      <c r="QDS550" s="168"/>
      <c r="QDT550" s="168"/>
      <c r="QDU550" s="168"/>
      <c r="QDV550" s="168"/>
      <c r="QDW550" s="168"/>
      <c r="QDX550" s="168"/>
      <c r="QDY550" s="168"/>
      <c r="QDZ550" s="168"/>
      <c r="QEA550" s="168"/>
      <c r="QEB550" s="168"/>
      <c r="QEC550" s="508"/>
      <c r="QED550" s="508"/>
      <c r="QEE550" s="508"/>
      <c r="QEF550" s="508"/>
      <c r="QEG550" s="508"/>
      <c r="QEH550" s="508"/>
      <c r="QEI550" s="508"/>
      <c r="QEJ550" s="508"/>
      <c r="QEK550" s="508"/>
      <c r="QEL550" s="508"/>
      <c r="QEM550" s="508"/>
      <c r="QEN550" s="508"/>
      <c r="QEO550" s="508"/>
      <c r="QEP550" s="508"/>
      <c r="QEQ550" s="508"/>
      <c r="QER550" s="508"/>
      <c r="QES550" s="508"/>
      <c r="QET550" s="508"/>
      <c r="QEU550" s="508"/>
      <c r="QEV550" s="508"/>
      <c r="QEW550" s="508"/>
      <c r="QEX550" s="508"/>
      <c r="QEY550" s="508"/>
      <c r="QEZ550" s="508"/>
      <c r="QFA550" s="89"/>
      <c r="QFB550" s="89"/>
      <c r="QFC550" s="89"/>
      <c r="QFD550" s="89"/>
      <c r="QFE550" s="89"/>
      <c r="QFF550" s="508"/>
      <c r="QFG550" s="508"/>
      <c r="QFH550" s="89"/>
      <c r="QFI550" s="89"/>
      <c r="QFJ550" s="508"/>
      <c r="QFK550" s="508"/>
      <c r="QFL550" s="89"/>
      <c r="QFM550" s="89"/>
      <c r="QFN550" s="508"/>
      <c r="QFO550" s="508"/>
      <c r="QFP550" s="508"/>
      <c r="QFQ550" s="508"/>
      <c r="QFR550" s="508"/>
      <c r="QFS550" s="508"/>
      <c r="QFT550" s="508"/>
      <c r="QFU550" s="89"/>
      <c r="QFV550" s="89"/>
      <c r="QFW550" s="508"/>
      <c r="QFX550" s="508"/>
      <c r="QFY550" s="89"/>
      <c r="QFZ550" s="89"/>
      <c r="QGA550" s="508"/>
      <c r="QGB550" s="508"/>
      <c r="QGC550" s="508"/>
      <c r="QGD550" s="508"/>
      <c r="QGE550" s="508"/>
      <c r="QGF550" s="203"/>
      <c r="QGG550" s="107"/>
      <c r="QGH550" s="508"/>
      <c r="QGI550" s="508"/>
      <c r="QGJ550" s="508"/>
      <c r="QGK550" s="508"/>
      <c r="QGL550" s="508"/>
      <c r="QGM550" s="508"/>
      <c r="QGN550" s="508"/>
      <c r="QGO550" s="168"/>
      <c r="QGP550" s="168"/>
      <c r="QGQ550" s="168"/>
      <c r="QGR550" s="168"/>
      <c r="QGS550" s="168"/>
      <c r="QGT550" s="168"/>
      <c r="QGU550" s="168"/>
      <c r="QGV550" s="168"/>
      <c r="QGW550" s="168"/>
      <c r="QGX550" s="168"/>
      <c r="QGY550" s="168"/>
      <c r="QGZ550" s="168"/>
      <c r="QHA550" s="168"/>
      <c r="QHB550" s="168"/>
      <c r="QHC550" s="168"/>
      <c r="QHD550" s="168"/>
      <c r="QHE550" s="168"/>
      <c r="QHF550" s="168"/>
      <c r="QHG550" s="168"/>
      <c r="QHH550" s="168"/>
      <c r="QHI550" s="168"/>
      <c r="QHJ550" s="168"/>
      <c r="QHK550" s="168"/>
      <c r="QHL550" s="168"/>
      <c r="QHM550" s="168"/>
      <c r="QHN550" s="168"/>
      <c r="QHO550" s="168"/>
      <c r="QHP550" s="168"/>
      <c r="QHQ550" s="168"/>
      <c r="QHR550" s="168"/>
      <c r="QHS550" s="168"/>
      <c r="QHT550" s="168"/>
      <c r="QHU550" s="168"/>
      <c r="QHV550" s="168"/>
      <c r="QHW550" s="168"/>
      <c r="QHX550" s="168"/>
      <c r="QHY550" s="168"/>
      <c r="QHZ550" s="168"/>
      <c r="QIA550" s="168"/>
      <c r="QIB550" s="168"/>
      <c r="QIC550" s="168"/>
      <c r="QID550" s="168"/>
      <c r="QIE550" s="168"/>
      <c r="QIF550" s="168"/>
      <c r="QIG550" s="508"/>
      <c r="QIH550" s="508"/>
      <c r="QII550" s="508"/>
      <c r="QIJ550" s="508"/>
      <c r="QIK550" s="508"/>
      <c r="QIL550" s="508"/>
      <c r="QIM550" s="508"/>
      <c r="QIN550" s="508"/>
      <c r="QIO550" s="508"/>
      <c r="QIP550" s="508"/>
      <c r="QIQ550" s="508"/>
      <c r="QIR550" s="508"/>
      <c r="QIS550" s="508"/>
      <c r="QIT550" s="508"/>
      <c r="QIU550" s="508"/>
      <c r="QIV550" s="508"/>
      <c r="QIW550" s="508"/>
      <c r="QIX550" s="508"/>
      <c r="QIY550" s="508"/>
      <c r="QIZ550" s="508"/>
      <c r="QJA550" s="508"/>
      <c r="QJB550" s="508"/>
      <c r="QJC550" s="508"/>
      <c r="QJD550" s="508"/>
      <c r="QJE550" s="89"/>
      <c r="QJF550" s="89"/>
      <c r="QJG550" s="89"/>
      <c r="QJH550" s="89"/>
      <c r="QJI550" s="89"/>
      <c r="QJJ550" s="508"/>
      <c r="QJK550" s="508"/>
      <c r="QJL550" s="89"/>
      <c r="QJM550" s="89"/>
      <c r="QJN550" s="508"/>
      <c r="QJO550" s="508"/>
      <c r="QJP550" s="89"/>
      <c r="QJQ550" s="89"/>
      <c r="QJR550" s="508"/>
      <c r="QJS550" s="508"/>
      <c r="QJT550" s="508"/>
      <c r="QJU550" s="508"/>
      <c r="QJV550" s="508"/>
      <c r="QJW550" s="508"/>
      <c r="QJX550" s="508"/>
      <c r="QJY550" s="89"/>
      <c r="QJZ550" s="89"/>
      <c r="QKA550" s="508"/>
      <c r="QKB550" s="508"/>
      <c r="QKC550" s="89"/>
      <c r="QKD550" s="89"/>
      <c r="QKE550" s="508"/>
      <c r="QKF550" s="508"/>
      <c r="QKG550" s="508"/>
      <c r="QKH550" s="508"/>
      <c r="QKI550" s="508"/>
      <c r="QKJ550" s="203"/>
      <c r="QKK550" s="107"/>
      <c r="QKL550" s="508"/>
      <c r="QKM550" s="508"/>
      <c r="QKN550" s="508"/>
      <c r="QKO550" s="508"/>
      <c r="QKP550" s="508"/>
      <c r="QKQ550" s="508"/>
      <c r="QKR550" s="508"/>
      <c r="QKS550" s="168"/>
      <c r="QKT550" s="168"/>
      <c r="QKU550" s="168"/>
      <c r="QKV550" s="168"/>
      <c r="QKW550" s="168"/>
      <c r="QKX550" s="168"/>
      <c r="QKY550" s="168"/>
      <c r="QKZ550" s="168"/>
      <c r="QLA550" s="168"/>
      <c r="QLB550" s="168"/>
      <c r="QLC550" s="168"/>
      <c r="QLD550" s="168"/>
      <c r="QLE550" s="168"/>
      <c r="QLF550" s="168"/>
      <c r="QLG550" s="168"/>
      <c r="QLH550" s="168"/>
      <c r="QLI550" s="168"/>
      <c r="QLJ550" s="168"/>
      <c r="QLK550" s="168"/>
      <c r="QLL550" s="168"/>
      <c r="QLM550" s="168"/>
      <c r="QLN550" s="168"/>
      <c r="QLO550" s="168"/>
      <c r="QLP550" s="168"/>
      <c r="QLQ550" s="168"/>
      <c r="QLR550" s="168"/>
      <c r="QLS550" s="168"/>
      <c r="QLT550" s="168"/>
      <c r="QLU550" s="168"/>
      <c r="QLV550" s="168"/>
      <c r="QLW550" s="168"/>
      <c r="QLX550" s="168"/>
      <c r="QLY550" s="168"/>
      <c r="QLZ550" s="168"/>
      <c r="QMA550" s="168"/>
      <c r="QMB550" s="168"/>
      <c r="QMC550" s="168"/>
      <c r="QMD550" s="168"/>
      <c r="QME550" s="168"/>
      <c r="QMF550" s="168"/>
      <c r="QMG550" s="168"/>
      <c r="QMH550" s="168"/>
      <c r="QMI550" s="168"/>
      <c r="QMJ550" s="168"/>
      <c r="QMK550" s="508"/>
      <c r="QML550" s="508"/>
      <c r="QMM550" s="508"/>
      <c r="QMN550" s="508"/>
      <c r="QMO550" s="508"/>
      <c r="QMP550" s="508"/>
      <c r="QMQ550" s="508"/>
      <c r="QMR550" s="508"/>
      <c r="QMS550" s="508"/>
      <c r="QMT550" s="508"/>
      <c r="QMU550" s="508"/>
      <c r="QMV550" s="508"/>
      <c r="QMW550" s="508"/>
      <c r="QMX550" s="508"/>
      <c r="QMY550" s="508"/>
      <c r="QMZ550" s="508"/>
      <c r="QNA550" s="508"/>
      <c r="QNB550" s="508"/>
      <c r="QNC550" s="508"/>
      <c r="QND550" s="508"/>
      <c r="QNE550" s="508"/>
      <c r="QNF550" s="508"/>
      <c r="QNG550" s="508"/>
      <c r="QNH550" s="508"/>
      <c r="QNI550" s="89"/>
      <c r="QNJ550" s="89"/>
      <c r="QNK550" s="89"/>
      <c r="QNL550" s="89"/>
      <c r="QNM550" s="89"/>
      <c r="QNN550" s="508"/>
      <c r="QNO550" s="508"/>
      <c r="QNP550" s="89"/>
      <c r="QNQ550" s="89"/>
      <c r="QNR550" s="508"/>
      <c r="QNS550" s="508"/>
      <c r="QNT550" s="89"/>
      <c r="QNU550" s="89"/>
      <c r="QNV550" s="508"/>
      <c r="QNW550" s="508"/>
      <c r="QNX550" s="508"/>
      <c r="QNY550" s="508"/>
      <c r="QNZ550" s="508"/>
      <c r="QOA550" s="508"/>
      <c r="QOB550" s="508"/>
      <c r="QOC550" s="89"/>
      <c r="QOD550" s="89"/>
      <c r="QOE550" s="508"/>
      <c r="QOF550" s="508"/>
      <c r="QOG550" s="89"/>
      <c r="QOH550" s="89"/>
      <c r="QOI550" s="508"/>
      <c r="QOJ550" s="508"/>
      <c r="QOK550" s="508"/>
      <c r="QOL550" s="508"/>
      <c r="QOM550" s="508"/>
      <c r="QON550" s="203"/>
      <c r="QOO550" s="107"/>
      <c r="QOP550" s="508"/>
      <c r="QOQ550" s="508"/>
      <c r="QOR550" s="508"/>
      <c r="QOS550" s="508"/>
      <c r="QOT550" s="508"/>
      <c r="QOU550" s="508"/>
      <c r="QOV550" s="508"/>
      <c r="QOW550" s="168"/>
      <c r="QOX550" s="168"/>
      <c r="QOY550" s="168"/>
      <c r="QOZ550" s="168"/>
      <c r="QPA550" s="168"/>
      <c r="QPB550" s="168"/>
      <c r="QPC550" s="168"/>
      <c r="QPD550" s="168"/>
      <c r="QPE550" s="168"/>
      <c r="QPF550" s="168"/>
      <c r="QPG550" s="168"/>
      <c r="QPH550" s="168"/>
      <c r="QPI550" s="168"/>
      <c r="QPJ550" s="168"/>
      <c r="QPK550" s="168"/>
      <c r="QPL550" s="168"/>
      <c r="QPM550" s="168"/>
      <c r="QPN550" s="168"/>
      <c r="QPO550" s="168"/>
      <c r="QPP550" s="168"/>
      <c r="QPQ550" s="168"/>
      <c r="QPR550" s="168"/>
      <c r="QPS550" s="168"/>
      <c r="QPT550" s="168"/>
      <c r="QPU550" s="168"/>
      <c r="QPV550" s="168"/>
      <c r="QPW550" s="168"/>
      <c r="QPX550" s="168"/>
      <c r="QPY550" s="168"/>
      <c r="QPZ550" s="168"/>
      <c r="QQA550" s="168"/>
      <c r="QQB550" s="168"/>
      <c r="QQC550" s="168"/>
      <c r="QQD550" s="168"/>
      <c r="QQE550" s="168"/>
      <c r="QQF550" s="168"/>
      <c r="QQG550" s="168"/>
      <c r="QQH550" s="168"/>
      <c r="QQI550" s="168"/>
      <c r="QQJ550" s="168"/>
      <c r="QQK550" s="168"/>
      <c r="QQL550" s="168"/>
      <c r="QQM550" s="168"/>
      <c r="QQN550" s="168"/>
      <c r="QQO550" s="508"/>
      <c r="QQP550" s="508"/>
      <c r="QQQ550" s="508"/>
      <c r="QQR550" s="508"/>
      <c r="QQS550" s="508"/>
      <c r="QQT550" s="508"/>
      <c r="QQU550" s="508"/>
      <c r="QQV550" s="508"/>
      <c r="QQW550" s="508"/>
      <c r="QQX550" s="508"/>
      <c r="QQY550" s="508"/>
      <c r="QQZ550" s="508"/>
      <c r="QRA550" s="508"/>
      <c r="QRB550" s="508"/>
      <c r="QRC550" s="508"/>
      <c r="QRD550" s="508"/>
      <c r="QRE550" s="508"/>
      <c r="QRF550" s="508"/>
      <c r="QRG550" s="508"/>
      <c r="QRH550" s="508"/>
      <c r="QRI550" s="508"/>
      <c r="QRJ550" s="508"/>
      <c r="QRK550" s="508"/>
      <c r="QRL550" s="508"/>
      <c r="QRM550" s="89"/>
      <c r="QRN550" s="89"/>
      <c r="QRO550" s="89"/>
      <c r="QRP550" s="89"/>
      <c r="QRQ550" s="89"/>
      <c r="QRR550" s="508"/>
      <c r="QRS550" s="508"/>
      <c r="QRT550" s="89"/>
      <c r="QRU550" s="89"/>
      <c r="QRV550" s="508"/>
      <c r="QRW550" s="508"/>
      <c r="QRX550" s="89"/>
      <c r="QRY550" s="89"/>
      <c r="QRZ550" s="508"/>
      <c r="QSA550" s="508"/>
      <c r="QSB550" s="508"/>
      <c r="QSC550" s="508"/>
      <c r="QSD550" s="508"/>
      <c r="QSE550" s="508"/>
      <c r="QSF550" s="508"/>
      <c r="QSG550" s="89"/>
      <c r="QSH550" s="89"/>
      <c r="QSI550" s="508"/>
      <c r="QSJ550" s="508"/>
      <c r="QSK550" s="89"/>
      <c r="QSL550" s="89"/>
      <c r="QSM550" s="508"/>
      <c r="QSN550" s="508"/>
      <c r="QSO550" s="508"/>
      <c r="QSP550" s="508"/>
      <c r="QSQ550" s="508"/>
      <c r="QSR550" s="203"/>
      <c r="QSS550" s="107"/>
      <c r="QST550" s="508"/>
      <c r="QSU550" s="508"/>
      <c r="QSV550" s="508"/>
      <c r="QSW550" s="508"/>
      <c r="QSX550" s="508"/>
      <c r="QSY550" s="508"/>
      <c r="QSZ550" s="508"/>
      <c r="QTA550" s="168"/>
      <c r="QTB550" s="168"/>
      <c r="QTC550" s="168"/>
      <c r="QTD550" s="168"/>
      <c r="QTE550" s="168"/>
      <c r="QTF550" s="168"/>
      <c r="QTG550" s="168"/>
      <c r="QTH550" s="168"/>
      <c r="QTI550" s="168"/>
      <c r="QTJ550" s="168"/>
      <c r="QTK550" s="168"/>
      <c r="QTL550" s="168"/>
      <c r="QTM550" s="168"/>
      <c r="QTN550" s="168"/>
      <c r="QTO550" s="168"/>
      <c r="QTP550" s="168"/>
      <c r="QTQ550" s="168"/>
      <c r="QTR550" s="168"/>
      <c r="QTS550" s="168"/>
      <c r="QTT550" s="168"/>
      <c r="QTU550" s="168"/>
      <c r="QTV550" s="168"/>
      <c r="QTW550" s="168"/>
      <c r="QTX550" s="168"/>
      <c r="QTY550" s="168"/>
      <c r="QTZ550" s="168"/>
      <c r="QUA550" s="168"/>
      <c r="QUB550" s="168"/>
      <c r="QUC550" s="168"/>
      <c r="QUD550" s="168"/>
      <c r="QUE550" s="168"/>
      <c r="QUF550" s="168"/>
      <c r="QUG550" s="168"/>
      <c r="QUH550" s="168"/>
      <c r="QUI550" s="168"/>
      <c r="QUJ550" s="168"/>
      <c r="QUK550" s="168"/>
      <c r="QUL550" s="168"/>
      <c r="QUM550" s="168"/>
      <c r="QUN550" s="168"/>
      <c r="QUO550" s="168"/>
      <c r="QUP550" s="168"/>
      <c r="QUQ550" s="168"/>
      <c r="QUR550" s="168"/>
      <c r="QUS550" s="508"/>
      <c r="QUT550" s="508"/>
      <c r="QUU550" s="508"/>
      <c r="QUV550" s="508"/>
      <c r="QUW550" s="508"/>
      <c r="QUX550" s="508"/>
      <c r="QUY550" s="508"/>
      <c r="QUZ550" s="508"/>
      <c r="QVA550" s="508"/>
      <c r="QVB550" s="508"/>
      <c r="QVC550" s="508"/>
      <c r="QVD550" s="508"/>
      <c r="QVE550" s="508"/>
      <c r="QVF550" s="508"/>
      <c r="QVG550" s="508"/>
      <c r="QVH550" s="508"/>
      <c r="QVI550" s="508"/>
      <c r="QVJ550" s="508"/>
      <c r="QVK550" s="508"/>
      <c r="QVL550" s="508"/>
      <c r="QVM550" s="508"/>
      <c r="QVN550" s="508"/>
      <c r="QVO550" s="508"/>
      <c r="QVP550" s="508"/>
      <c r="QVQ550" s="89"/>
      <c r="QVR550" s="89"/>
      <c r="QVS550" s="89"/>
      <c r="QVT550" s="89"/>
      <c r="QVU550" s="89"/>
      <c r="QVV550" s="508"/>
      <c r="QVW550" s="508"/>
      <c r="QVX550" s="89"/>
      <c r="QVY550" s="89"/>
      <c r="QVZ550" s="508"/>
      <c r="QWA550" s="508"/>
      <c r="QWB550" s="89"/>
      <c r="QWC550" s="89"/>
      <c r="QWD550" s="508"/>
      <c r="QWE550" s="508"/>
      <c r="QWF550" s="508"/>
      <c r="QWG550" s="508"/>
      <c r="QWH550" s="508"/>
      <c r="QWI550" s="508"/>
      <c r="QWJ550" s="508"/>
      <c r="QWK550" s="89"/>
      <c r="QWL550" s="89"/>
      <c r="QWM550" s="508"/>
      <c r="QWN550" s="508"/>
      <c r="QWO550" s="89"/>
      <c r="QWP550" s="89"/>
      <c r="QWQ550" s="508"/>
      <c r="QWR550" s="508"/>
      <c r="QWS550" s="508"/>
      <c r="QWT550" s="508"/>
      <c r="QWU550" s="508"/>
      <c r="QWV550" s="203"/>
      <c r="QWW550" s="107"/>
      <c r="QWX550" s="508"/>
      <c r="QWY550" s="508"/>
      <c r="QWZ550" s="508"/>
      <c r="QXA550" s="508"/>
      <c r="QXB550" s="508"/>
      <c r="QXC550" s="508"/>
      <c r="QXD550" s="508"/>
      <c r="QXE550" s="168"/>
      <c r="QXF550" s="168"/>
      <c r="QXG550" s="168"/>
      <c r="QXH550" s="168"/>
      <c r="QXI550" s="168"/>
      <c r="QXJ550" s="168"/>
      <c r="QXK550" s="168"/>
      <c r="QXL550" s="168"/>
      <c r="QXM550" s="168"/>
      <c r="QXN550" s="168"/>
      <c r="QXO550" s="168"/>
      <c r="QXP550" s="168"/>
      <c r="QXQ550" s="168"/>
      <c r="QXR550" s="168"/>
      <c r="QXS550" s="168"/>
      <c r="QXT550" s="168"/>
      <c r="QXU550" s="168"/>
      <c r="QXV550" s="168"/>
      <c r="QXW550" s="168"/>
      <c r="QXX550" s="168"/>
      <c r="QXY550" s="168"/>
      <c r="QXZ550" s="168"/>
      <c r="QYA550" s="168"/>
      <c r="QYB550" s="168"/>
      <c r="QYC550" s="168"/>
      <c r="QYD550" s="168"/>
      <c r="QYE550" s="168"/>
      <c r="QYF550" s="168"/>
      <c r="QYG550" s="168"/>
      <c r="QYH550" s="168"/>
      <c r="QYI550" s="168"/>
      <c r="QYJ550" s="168"/>
      <c r="QYK550" s="168"/>
      <c r="QYL550" s="168"/>
      <c r="QYM550" s="168"/>
      <c r="QYN550" s="168"/>
      <c r="QYO550" s="168"/>
      <c r="QYP550" s="168"/>
      <c r="QYQ550" s="168"/>
      <c r="QYR550" s="168"/>
      <c r="QYS550" s="168"/>
      <c r="QYT550" s="168"/>
      <c r="QYU550" s="168"/>
      <c r="QYV550" s="168"/>
      <c r="QYW550" s="508"/>
      <c r="QYX550" s="508"/>
      <c r="QYY550" s="508"/>
      <c r="QYZ550" s="508"/>
      <c r="QZA550" s="508"/>
      <c r="QZB550" s="508"/>
      <c r="QZC550" s="508"/>
      <c r="QZD550" s="508"/>
      <c r="QZE550" s="508"/>
      <c r="QZF550" s="508"/>
      <c r="QZG550" s="508"/>
      <c r="QZH550" s="508"/>
      <c r="QZI550" s="508"/>
      <c r="QZJ550" s="508"/>
      <c r="QZK550" s="508"/>
      <c r="QZL550" s="508"/>
      <c r="QZM550" s="508"/>
      <c r="QZN550" s="508"/>
      <c r="QZO550" s="508"/>
      <c r="QZP550" s="508"/>
      <c r="QZQ550" s="508"/>
      <c r="QZR550" s="508"/>
      <c r="QZS550" s="508"/>
      <c r="QZT550" s="508"/>
      <c r="QZU550" s="89"/>
      <c r="QZV550" s="89"/>
      <c r="QZW550" s="89"/>
      <c r="QZX550" s="89"/>
      <c r="QZY550" s="89"/>
      <c r="QZZ550" s="508"/>
      <c r="RAA550" s="508"/>
      <c r="RAB550" s="89"/>
      <c r="RAC550" s="89"/>
      <c r="RAD550" s="508"/>
      <c r="RAE550" s="508"/>
      <c r="RAF550" s="89"/>
      <c r="RAG550" s="89"/>
      <c r="RAH550" s="508"/>
      <c r="RAI550" s="508"/>
      <c r="RAJ550" s="508"/>
      <c r="RAK550" s="508"/>
      <c r="RAL550" s="508"/>
      <c r="RAM550" s="508"/>
      <c r="RAN550" s="508"/>
      <c r="RAO550" s="89"/>
      <c r="RAP550" s="89"/>
      <c r="RAQ550" s="508"/>
      <c r="RAR550" s="508"/>
      <c r="RAS550" s="89"/>
      <c r="RAT550" s="89"/>
      <c r="RAU550" s="508"/>
      <c r="RAV550" s="508"/>
      <c r="RAW550" s="508"/>
      <c r="RAX550" s="508"/>
      <c r="RAY550" s="508"/>
      <c r="RAZ550" s="203"/>
      <c r="RBA550" s="107"/>
      <c r="RBB550" s="508"/>
      <c r="RBC550" s="508"/>
      <c r="RBD550" s="508"/>
      <c r="RBE550" s="508"/>
      <c r="RBF550" s="508"/>
      <c r="RBG550" s="508"/>
      <c r="RBH550" s="508"/>
      <c r="RBI550" s="168"/>
      <c r="RBJ550" s="168"/>
      <c r="RBK550" s="168"/>
      <c r="RBL550" s="168"/>
      <c r="RBM550" s="168"/>
      <c r="RBN550" s="168"/>
      <c r="RBO550" s="168"/>
      <c r="RBP550" s="168"/>
      <c r="RBQ550" s="168"/>
      <c r="RBR550" s="168"/>
      <c r="RBS550" s="168"/>
      <c r="RBT550" s="168"/>
      <c r="RBU550" s="168"/>
      <c r="RBV550" s="168"/>
      <c r="RBW550" s="168"/>
      <c r="RBX550" s="168"/>
      <c r="RBY550" s="168"/>
      <c r="RBZ550" s="168"/>
      <c r="RCA550" s="168"/>
      <c r="RCB550" s="168"/>
      <c r="RCC550" s="168"/>
      <c r="RCD550" s="168"/>
      <c r="RCE550" s="168"/>
      <c r="RCF550" s="168"/>
      <c r="RCG550" s="168"/>
      <c r="RCH550" s="168"/>
      <c r="RCI550" s="168"/>
      <c r="RCJ550" s="168"/>
      <c r="RCK550" s="168"/>
      <c r="RCL550" s="168"/>
      <c r="RCM550" s="168"/>
      <c r="RCN550" s="168"/>
      <c r="RCO550" s="168"/>
      <c r="RCP550" s="168"/>
      <c r="RCQ550" s="168"/>
      <c r="RCR550" s="168"/>
      <c r="RCS550" s="168"/>
      <c r="RCT550" s="168"/>
      <c r="RCU550" s="168"/>
      <c r="RCV550" s="168"/>
      <c r="RCW550" s="168"/>
      <c r="RCX550" s="168"/>
      <c r="RCY550" s="168"/>
      <c r="RCZ550" s="168"/>
      <c r="RDA550" s="508"/>
      <c r="RDB550" s="508"/>
      <c r="RDC550" s="508"/>
      <c r="RDD550" s="508"/>
      <c r="RDE550" s="508"/>
      <c r="RDF550" s="508"/>
      <c r="RDG550" s="508"/>
      <c r="RDH550" s="508"/>
      <c r="RDI550" s="508"/>
      <c r="RDJ550" s="508"/>
      <c r="RDK550" s="508"/>
      <c r="RDL550" s="508"/>
      <c r="RDM550" s="508"/>
      <c r="RDN550" s="508"/>
      <c r="RDO550" s="508"/>
      <c r="RDP550" s="508"/>
      <c r="RDQ550" s="508"/>
      <c r="RDR550" s="508"/>
      <c r="RDS550" s="508"/>
      <c r="RDT550" s="508"/>
      <c r="RDU550" s="508"/>
      <c r="RDV550" s="508"/>
      <c r="RDW550" s="508"/>
    </row>
    <row r="551" spans="1:12295" s="51" customFormat="1" ht="50.25" customHeight="1" x14ac:dyDescent="0.25">
      <c r="B551" s="503"/>
      <c r="C551" s="97" t="s">
        <v>31</v>
      </c>
      <c r="D551" s="185">
        <f>E551+G551+H551+I551</f>
        <v>859047.97328999999</v>
      </c>
      <c r="E551" s="185"/>
      <c r="F551" s="185"/>
      <c r="G551" s="185">
        <f>SUM(G552:G555)</f>
        <v>859047.97328999999</v>
      </c>
      <c r="H551" s="186"/>
      <c r="I551" s="186"/>
      <c r="J551" s="185">
        <f>Q551-G551</f>
        <v>0</v>
      </c>
      <c r="K551" s="185">
        <f>M551+Q551+S551+U551</f>
        <v>859047.97328999999</v>
      </c>
      <c r="L551" s="695">
        <f t="shared" si="1178"/>
        <v>1</v>
      </c>
      <c r="M551" s="185">
        <f>SUM(M552:M555)</f>
        <v>0</v>
      </c>
      <c r="N551" s="98"/>
      <c r="O551" s="98"/>
      <c r="P551" s="98"/>
      <c r="Q551" s="185">
        <f>SUM(Q552:Q555)</f>
        <v>859047.97328999999</v>
      </c>
      <c r="R551" s="759">
        <f t="shared" ref="R551:R556" si="1208">Q551/G551</f>
        <v>1</v>
      </c>
      <c r="S551" s="286"/>
      <c r="T551" s="286"/>
      <c r="U551" s="286"/>
      <c r="V551" s="98">
        <f t="shared" si="1206"/>
        <v>0</v>
      </c>
      <c r="W551" s="98">
        <f>SUM(W552:W555)</f>
        <v>0</v>
      </c>
      <c r="X551" s="286"/>
      <c r="Y551" s="286"/>
      <c r="Z551" s="98">
        <f t="shared" si="1207"/>
        <v>0</v>
      </c>
      <c r="AA551" s="98">
        <f>SUM(AA552:AA555)</f>
        <v>0</v>
      </c>
      <c r="AB551" s="286"/>
      <c r="AC551" s="286"/>
      <c r="AD551" s="286"/>
      <c r="AE551" s="185">
        <f>AG551+AK551</f>
        <v>851457.66128999996</v>
      </c>
      <c r="AF551" s="695">
        <f t="shared" si="1180"/>
        <v>0.99116427459699308</v>
      </c>
      <c r="AG551" s="185"/>
      <c r="AH551" s="695"/>
      <c r="AI551" s="98"/>
      <c r="AJ551" s="98"/>
      <c r="AK551" s="98">
        <f>SUM(AK552:AK555)</f>
        <v>851457.66128999996</v>
      </c>
      <c r="AL551" s="695">
        <f t="shared" si="1205"/>
        <v>0.99116427459699308</v>
      </c>
      <c r="AM551" s="286"/>
      <c r="AN551" s="286"/>
      <c r="AO551" s="286"/>
      <c r="AP551" s="98">
        <f>AX551-AE551</f>
        <v>7590.3120000000345</v>
      </c>
      <c r="AQ551" s="98"/>
      <c r="AR551" s="185">
        <f>AT551+AX551</f>
        <v>859047.97328999999</v>
      </c>
      <c r="AS551" s="695">
        <f t="shared" si="1181"/>
        <v>1</v>
      </c>
      <c r="AT551" s="185">
        <f>SUM(AT552:AT555)</f>
        <v>0</v>
      </c>
      <c r="AU551" s="695"/>
      <c r="AV551" s="98"/>
      <c r="AW551" s="695"/>
      <c r="AX551" s="185">
        <f>AX552+AX553+AX554+AX555</f>
        <v>859047.97328999999</v>
      </c>
      <c r="AY551" s="695">
        <f t="shared" si="1194"/>
        <v>1</v>
      </c>
      <c r="AZ551" s="286"/>
      <c r="BA551" s="695"/>
      <c r="BB551" s="286"/>
      <c r="BC551" s="286"/>
      <c r="BD551" s="286"/>
      <c r="BE551" s="98"/>
      <c r="BF551" s="98"/>
      <c r="BG551" s="98"/>
      <c r="BH551" s="286"/>
      <c r="BI551" s="286"/>
      <c r="BJ551" s="98"/>
      <c r="BK551" s="98"/>
      <c r="BL551" s="286"/>
      <c r="BM551" s="286"/>
      <c r="BN551" s="98"/>
      <c r="BO551" s="98"/>
      <c r="BP551" s="98"/>
      <c r="BQ551" s="98"/>
      <c r="BR551" s="98"/>
      <c r="BS551" s="286"/>
      <c r="BT551" s="98"/>
      <c r="BU551" s="98"/>
      <c r="BV551" s="98"/>
      <c r="BW551" s="98"/>
      <c r="BX551" s="98"/>
      <c r="BY551" s="286"/>
      <c r="BZ551" s="286"/>
      <c r="CE551" s="695"/>
    </row>
    <row r="552" spans="1:12295" s="190" customFormat="1" ht="50.25" hidden="1" customHeight="1" x14ac:dyDescent="0.25">
      <c r="B552" s="204"/>
      <c r="C552" s="123" t="s">
        <v>244</v>
      </c>
      <c r="D552" s="244">
        <f>G552</f>
        <v>38967.391450000003</v>
      </c>
      <c r="E552" s="244"/>
      <c r="F552" s="244"/>
      <c r="G552" s="244">
        <v>38967.391450000003</v>
      </c>
      <c r="H552" s="879"/>
      <c r="I552" s="879"/>
      <c r="J552" s="244">
        <f t="shared" ref="J552" si="1209">Q552-G552</f>
        <v>0</v>
      </c>
      <c r="K552" s="244">
        <f>Q552</f>
        <v>38967.391450000003</v>
      </c>
      <c r="L552" s="695">
        <f t="shared" si="1178"/>
        <v>1</v>
      </c>
      <c r="M552" s="244"/>
      <c r="N552" s="191"/>
      <c r="O552" s="191"/>
      <c r="P552" s="191"/>
      <c r="Q552" s="244">
        <v>38967.391450000003</v>
      </c>
      <c r="R552" s="759">
        <f t="shared" si="1208"/>
        <v>1</v>
      </c>
      <c r="S552" s="301"/>
      <c r="T552" s="301"/>
      <c r="U552" s="301"/>
      <c r="V552" s="89">
        <f t="shared" si="1162"/>
        <v>0</v>
      </c>
      <c r="W552" s="301"/>
      <c r="X552" s="301"/>
      <c r="Y552" s="301"/>
      <c r="Z552" s="191">
        <f t="shared" si="1157"/>
        <v>0</v>
      </c>
      <c r="AA552" s="191">
        <f t="shared" ref="AA552:AA581" si="1210">E552</f>
        <v>0</v>
      </c>
      <c r="AB552" s="301"/>
      <c r="AC552" s="301"/>
      <c r="AD552" s="301"/>
      <c r="AE552" s="244">
        <f>AG552+AK552</f>
        <v>31377.079450000001</v>
      </c>
      <c r="AF552" s="695">
        <f t="shared" si="1180"/>
        <v>0.8052137513556864</v>
      </c>
      <c r="AG552" s="244"/>
      <c r="AH552" s="695"/>
      <c r="AI552" s="191"/>
      <c r="AJ552" s="191"/>
      <c r="AK552" s="191">
        <f>'[7]2 вариант'!$D$346+'[7]2 вариант'!$D$347+'[7]2 вариант'!$D$348+'[7]2 вариант'!$D$349</f>
        <v>31377.079450000001</v>
      </c>
      <c r="AL552" s="695">
        <f t="shared" si="1205"/>
        <v>0.8052137513556864</v>
      </c>
      <c r="AM552" s="301"/>
      <c r="AN552" s="301"/>
      <c r="AO552" s="301"/>
      <c r="AP552" s="191">
        <f>AR552-AE552</f>
        <v>7590.3119999999944</v>
      </c>
      <c r="AQ552" s="191"/>
      <c r="AR552" s="244">
        <f>AT552+AX552</f>
        <v>38967.391449999996</v>
      </c>
      <c r="AS552" s="695">
        <f t="shared" si="1181"/>
        <v>0.99999999999999978</v>
      </c>
      <c r="AT552" s="244">
        <v>0</v>
      </c>
      <c r="AU552" s="695"/>
      <c r="AV552" s="191"/>
      <c r="AW552" s="695"/>
      <c r="AX552" s="244">
        <f>'[7]2 вариант'!$I$345-AX553-AX555</f>
        <v>38967.391449999996</v>
      </c>
      <c r="AY552" s="695">
        <f t="shared" si="1194"/>
        <v>0.99999999999999978</v>
      </c>
      <c r="AZ552" s="301"/>
      <c r="BA552" s="695"/>
      <c r="BB552" s="301"/>
      <c r="BC552" s="301"/>
      <c r="BD552" s="301"/>
      <c r="BE552" s="191"/>
      <c r="BF552" s="191"/>
      <c r="BG552" s="191"/>
      <c r="BH552" s="301"/>
      <c r="BI552" s="301"/>
      <c r="BJ552" s="191"/>
      <c r="BK552" s="191"/>
      <c r="BL552" s="301"/>
      <c r="BM552" s="301"/>
      <c r="BN552" s="191"/>
      <c r="BO552" s="191"/>
      <c r="BP552" s="191"/>
      <c r="BQ552" s="191"/>
      <c r="BR552" s="129"/>
      <c r="BS552" s="301"/>
      <c r="BT552" s="191"/>
      <c r="BU552" s="191"/>
      <c r="BV552" s="191"/>
      <c r="BW552" s="191"/>
      <c r="BX552" s="244"/>
      <c r="BY552" s="301"/>
      <c r="BZ552" s="301"/>
      <c r="CE552" s="695"/>
    </row>
    <row r="553" spans="1:12295" s="190" customFormat="1" ht="50.25" hidden="1" customHeight="1" x14ac:dyDescent="0.25">
      <c r="B553" s="204"/>
      <c r="C553" s="123" t="s">
        <v>503</v>
      </c>
      <c r="D553" s="244">
        <f>G553</f>
        <v>5614.6940000000004</v>
      </c>
      <c r="E553" s="244"/>
      <c r="F553" s="244"/>
      <c r="G553" s="244">
        <v>5614.6940000000004</v>
      </c>
      <c r="H553" s="879"/>
      <c r="I553" s="879"/>
      <c r="J553" s="244">
        <f>Q553-G553</f>
        <v>0</v>
      </c>
      <c r="K553" s="244">
        <f>Q553</f>
        <v>5614.6940000000004</v>
      </c>
      <c r="L553" s="695">
        <f t="shared" si="1178"/>
        <v>1</v>
      </c>
      <c r="M553" s="244"/>
      <c r="N553" s="191"/>
      <c r="O553" s="191"/>
      <c r="P553" s="191"/>
      <c r="Q553" s="244">
        <v>5614.6940000000004</v>
      </c>
      <c r="R553" s="759">
        <f t="shared" si="1208"/>
        <v>1</v>
      </c>
      <c r="S553" s="301"/>
      <c r="T553" s="301"/>
      <c r="U553" s="301"/>
      <c r="V553" s="89">
        <f t="shared" si="1162"/>
        <v>0</v>
      </c>
      <c r="W553" s="301"/>
      <c r="X553" s="301"/>
      <c r="Y553" s="301"/>
      <c r="Z553" s="191">
        <f t="shared" si="1157"/>
        <v>0</v>
      </c>
      <c r="AA553" s="191">
        <f t="shared" si="1210"/>
        <v>0</v>
      </c>
      <c r="AB553" s="301"/>
      <c r="AC553" s="301"/>
      <c r="AD553" s="301"/>
      <c r="AE553" s="244">
        <f t="shared" ref="AE553:AE555" si="1211">AG553+AK553</f>
        <v>5614.6940000000004</v>
      </c>
      <c r="AF553" s="695">
        <f t="shared" si="1180"/>
        <v>1</v>
      </c>
      <c r="AG553" s="244"/>
      <c r="AH553" s="695"/>
      <c r="AI553" s="191"/>
      <c r="AJ553" s="191"/>
      <c r="AK553" s="191">
        <f>'[7]2 вариант'!$D$351</f>
        <v>5614.6940000000004</v>
      </c>
      <c r="AL553" s="695">
        <f t="shared" si="1205"/>
        <v>1</v>
      </c>
      <c r="AM553" s="301"/>
      <c r="AN553" s="301"/>
      <c r="AO553" s="301"/>
      <c r="AP553" s="191">
        <f>AR553-AE553</f>
        <v>0</v>
      </c>
      <c r="AQ553" s="191"/>
      <c r="AR553" s="244">
        <f t="shared" ref="AR553:AR554" si="1212">AT553+AX553</f>
        <v>5614.6940000000004</v>
      </c>
      <c r="AS553" s="695">
        <f t="shared" si="1181"/>
        <v>1</v>
      </c>
      <c r="AT553" s="244">
        <v>0</v>
      </c>
      <c r="AU553" s="695"/>
      <c r="AV553" s="191"/>
      <c r="AW553" s="695"/>
      <c r="AX553" s="244">
        <v>5614.6940000000004</v>
      </c>
      <c r="AY553" s="695">
        <f t="shared" si="1194"/>
        <v>1</v>
      </c>
      <c r="AZ553" s="301"/>
      <c r="BA553" s="695"/>
      <c r="BB553" s="301"/>
      <c r="BC553" s="301"/>
      <c r="BD553" s="301"/>
      <c r="BE553" s="191"/>
      <c r="BF553" s="191"/>
      <c r="BG553" s="191"/>
      <c r="BH553" s="301"/>
      <c r="BI553" s="301"/>
      <c r="BJ553" s="191"/>
      <c r="BK553" s="191"/>
      <c r="BL553" s="301"/>
      <c r="BM553" s="301"/>
      <c r="BN553" s="191"/>
      <c r="BO553" s="191"/>
      <c r="BP553" s="191"/>
      <c r="BQ553" s="191"/>
      <c r="BR553" s="98"/>
      <c r="BS553" s="301"/>
      <c r="BT553" s="191"/>
      <c r="BU553" s="191"/>
      <c r="BV553" s="191"/>
      <c r="BW553" s="191"/>
      <c r="BX553" s="244"/>
      <c r="BY553" s="301"/>
      <c r="BZ553" s="301"/>
      <c r="CE553" s="695"/>
    </row>
    <row r="554" spans="1:12295" s="190" customFormat="1" ht="50.25" hidden="1" customHeight="1" x14ac:dyDescent="0.25">
      <c r="B554" s="204"/>
      <c r="C554" s="123" t="s">
        <v>245</v>
      </c>
      <c r="D554" s="244">
        <f t="shared" ref="D554:D555" si="1213">G554</f>
        <v>686005.53983999998</v>
      </c>
      <c r="E554" s="244"/>
      <c r="F554" s="244"/>
      <c r="G554" s="244">
        <v>686005.53983999998</v>
      </c>
      <c r="H554" s="879"/>
      <c r="I554" s="879"/>
      <c r="J554" s="244"/>
      <c r="K554" s="244">
        <f t="shared" ref="K554:K555" si="1214">Q554</f>
        <v>686005.53983999998</v>
      </c>
      <c r="L554" s="695">
        <f t="shared" si="1178"/>
        <v>1</v>
      </c>
      <c r="M554" s="244"/>
      <c r="N554" s="191"/>
      <c r="O554" s="191"/>
      <c r="P554" s="191"/>
      <c r="Q554" s="244">
        <v>686005.53983999998</v>
      </c>
      <c r="R554" s="759">
        <f t="shared" si="1208"/>
        <v>1</v>
      </c>
      <c r="S554" s="301"/>
      <c r="T554" s="301"/>
      <c r="U554" s="301"/>
      <c r="V554" s="89"/>
      <c r="W554" s="301"/>
      <c r="X554" s="301"/>
      <c r="Y554" s="301"/>
      <c r="Z554" s="191"/>
      <c r="AA554" s="191"/>
      <c r="AB554" s="301"/>
      <c r="AC554" s="301"/>
      <c r="AD554" s="301"/>
      <c r="AE554" s="244">
        <f t="shared" si="1211"/>
        <v>686005.53983999998</v>
      </c>
      <c r="AF554" s="695">
        <f t="shared" si="1180"/>
        <v>1</v>
      </c>
      <c r="AG554" s="244"/>
      <c r="AH554" s="695"/>
      <c r="AI554" s="191"/>
      <c r="AJ554" s="191"/>
      <c r="AK554" s="191">
        <f>'[7]2 вариант'!$D$344</f>
        <v>686005.53983999998</v>
      </c>
      <c r="AL554" s="695">
        <f t="shared" si="1205"/>
        <v>1</v>
      </c>
      <c r="AM554" s="301"/>
      <c r="AN554" s="301"/>
      <c r="AO554" s="301"/>
      <c r="AP554" s="191"/>
      <c r="AQ554" s="191"/>
      <c r="AR554" s="244">
        <f t="shared" si="1212"/>
        <v>686005.53983999998</v>
      </c>
      <c r="AS554" s="695">
        <f t="shared" si="1181"/>
        <v>1</v>
      </c>
      <c r="AT554" s="244"/>
      <c r="AU554" s="695"/>
      <c r="AV554" s="191"/>
      <c r="AW554" s="695"/>
      <c r="AX554" s="244">
        <f>D554</f>
        <v>686005.53983999998</v>
      </c>
      <c r="AY554" s="695">
        <f t="shared" si="1194"/>
        <v>1</v>
      </c>
      <c r="AZ554" s="301"/>
      <c r="BA554" s="695"/>
      <c r="BB554" s="301"/>
      <c r="BC554" s="301"/>
      <c r="BD554" s="301"/>
      <c r="BE554" s="191"/>
      <c r="BF554" s="191"/>
      <c r="BG554" s="191"/>
      <c r="BH554" s="301"/>
      <c r="BI554" s="301"/>
      <c r="BJ554" s="191"/>
      <c r="BK554" s="191"/>
      <c r="BL554" s="301"/>
      <c r="BM554" s="301"/>
      <c r="BN554" s="191"/>
      <c r="BO554" s="191"/>
      <c r="BP554" s="191"/>
      <c r="BQ554" s="191"/>
      <c r="BR554" s="98"/>
      <c r="BS554" s="301"/>
      <c r="BT554" s="191"/>
      <c r="BU554" s="191"/>
      <c r="BV554" s="191"/>
      <c r="BW554" s="191"/>
      <c r="BX554" s="244"/>
      <c r="BY554" s="301"/>
      <c r="BZ554" s="301"/>
      <c r="CE554" s="695"/>
    </row>
    <row r="555" spans="1:12295" s="190" customFormat="1" ht="50.25" hidden="1" customHeight="1" x14ac:dyDescent="0.25">
      <c r="B555" s="204"/>
      <c r="C555" s="123" t="s">
        <v>246</v>
      </c>
      <c r="D555" s="244">
        <f t="shared" si="1213"/>
        <v>128460.348</v>
      </c>
      <c r="E555" s="244"/>
      <c r="F555" s="244"/>
      <c r="G555" s="244">
        <v>128460.348</v>
      </c>
      <c r="H555" s="879"/>
      <c r="I555" s="879"/>
      <c r="J555" s="244">
        <f t="shared" ref="J555" si="1215">Q555-G555</f>
        <v>0</v>
      </c>
      <c r="K555" s="244">
        <f t="shared" si="1214"/>
        <v>128460.348</v>
      </c>
      <c r="L555" s="695">
        <f t="shared" si="1178"/>
        <v>1</v>
      </c>
      <c r="M555" s="244"/>
      <c r="N555" s="191"/>
      <c r="O555" s="191"/>
      <c r="P555" s="191"/>
      <c r="Q555" s="244">
        <v>128460.348</v>
      </c>
      <c r="R555" s="759">
        <f t="shared" si="1208"/>
        <v>1</v>
      </c>
      <c r="S555" s="301"/>
      <c r="T555" s="301"/>
      <c r="U555" s="301"/>
      <c r="V555" s="191">
        <f t="shared" si="1162"/>
        <v>0</v>
      </c>
      <c r="W555" s="191">
        <f>AA555-E555</f>
        <v>0</v>
      </c>
      <c r="X555" s="301"/>
      <c r="Y555" s="301"/>
      <c r="Z555" s="191">
        <f t="shared" si="1157"/>
        <v>0</v>
      </c>
      <c r="AA555" s="191">
        <f t="shared" si="1210"/>
        <v>0</v>
      </c>
      <c r="AB555" s="301"/>
      <c r="AC555" s="301"/>
      <c r="AD555" s="301"/>
      <c r="AE555" s="244">
        <f t="shared" si="1211"/>
        <v>128460.348</v>
      </c>
      <c r="AF555" s="695">
        <f t="shared" si="1180"/>
        <v>1</v>
      </c>
      <c r="AG555" s="244"/>
      <c r="AH555" s="695"/>
      <c r="AI555" s="191"/>
      <c r="AJ555" s="191"/>
      <c r="AK555" s="191">
        <f>'[7]2 вариант'!$D$350</f>
        <v>128460.348</v>
      </c>
      <c r="AL555" s="695">
        <f t="shared" si="1205"/>
        <v>1</v>
      </c>
      <c r="AM555" s="301"/>
      <c r="AN555" s="301"/>
      <c r="AO555" s="301"/>
      <c r="AP555" s="191">
        <f t="shared" ref="AP555:AP620" si="1216">AR555+AT555+AX555</f>
        <v>128460.348</v>
      </c>
      <c r="AQ555" s="191"/>
      <c r="AR555" s="244">
        <f t="shared" ref="AR555" si="1217">AT555</f>
        <v>0</v>
      </c>
      <c r="AS555" s="695">
        <f t="shared" si="1181"/>
        <v>0</v>
      </c>
      <c r="AT555" s="244"/>
      <c r="AU555" s="695"/>
      <c r="AV555" s="191"/>
      <c r="AW555" s="695"/>
      <c r="AX555" s="244">
        <f>D555</f>
        <v>128460.348</v>
      </c>
      <c r="AY555" s="695">
        <f t="shared" si="1194"/>
        <v>1</v>
      </c>
      <c r="AZ555" s="301"/>
      <c r="BA555" s="695"/>
      <c r="BB555" s="301"/>
      <c r="BC555" s="301"/>
      <c r="BD555" s="301"/>
      <c r="BE555" s="191"/>
      <c r="BF555" s="191"/>
      <c r="BG555" s="191"/>
      <c r="BH555" s="301"/>
      <c r="BI555" s="301"/>
      <c r="BJ555" s="191"/>
      <c r="BK555" s="191"/>
      <c r="BL555" s="301"/>
      <c r="BM555" s="301"/>
      <c r="BN555" s="191"/>
      <c r="BO555" s="191"/>
      <c r="BP555" s="191"/>
      <c r="BQ555" s="625"/>
      <c r="BR555" s="625"/>
      <c r="BS555" s="301"/>
      <c r="BT555" s="191"/>
      <c r="BU555" s="191"/>
      <c r="BV555" s="191"/>
      <c r="BW555" s="191"/>
      <c r="BX555" s="191"/>
      <c r="BY555" s="301"/>
      <c r="BZ555" s="301"/>
      <c r="CE555" s="695"/>
    </row>
    <row r="556" spans="1:12295" s="522" customFormat="1" ht="36.75" customHeight="1" x14ac:dyDescent="0.25">
      <c r="B556" s="429"/>
      <c r="C556" s="473" t="s">
        <v>570</v>
      </c>
      <c r="D556" s="872">
        <f>G556</f>
        <v>56063.79</v>
      </c>
      <c r="E556" s="872"/>
      <c r="F556" s="872"/>
      <c r="G556" s="872">
        <f>SUM(G557:G561)</f>
        <v>56063.79</v>
      </c>
      <c r="H556" s="872"/>
      <c r="I556" s="872"/>
      <c r="J556" s="872">
        <f>J560</f>
        <v>0</v>
      </c>
      <c r="K556" s="872">
        <f>M556+Q556+S556+U556</f>
        <v>56063.79</v>
      </c>
      <c r="L556" s="813">
        <f t="shared" si="1178"/>
        <v>1</v>
      </c>
      <c r="M556" s="872">
        <f>SUM(M557:M561)</f>
        <v>0</v>
      </c>
      <c r="N556" s="821"/>
      <c r="O556" s="821"/>
      <c r="P556" s="821"/>
      <c r="Q556" s="872">
        <f>SUM(Q557:Q561)</f>
        <v>56063.79</v>
      </c>
      <c r="R556" s="759">
        <f t="shared" si="1208"/>
        <v>1</v>
      </c>
      <c r="S556" s="821"/>
      <c r="T556" s="821"/>
      <c r="U556" s="821"/>
      <c r="V556" s="821">
        <f t="shared" si="1162"/>
        <v>0</v>
      </c>
      <c r="W556" s="821"/>
      <c r="X556" s="821"/>
      <c r="Y556" s="821"/>
      <c r="Z556" s="821">
        <f t="shared" si="1157"/>
        <v>0</v>
      </c>
      <c r="AA556" s="821">
        <f t="shared" si="1210"/>
        <v>0</v>
      </c>
      <c r="AB556" s="821"/>
      <c r="AC556" s="821"/>
      <c r="AD556" s="821"/>
      <c r="AE556" s="872">
        <f>AK556</f>
        <v>730723.29385999998</v>
      </c>
      <c r="AF556" s="813">
        <f t="shared" si="1180"/>
        <v>13.033783371762771</v>
      </c>
      <c r="AG556" s="872"/>
      <c r="AH556" s="813"/>
      <c r="AI556" s="821"/>
      <c r="AJ556" s="821"/>
      <c r="AK556" s="821">
        <f>AK557+AK560</f>
        <v>730723.29385999998</v>
      </c>
      <c r="AL556" s="813">
        <f t="shared" si="1205"/>
        <v>13.033783371762771</v>
      </c>
      <c r="AM556" s="821"/>
      <c r="AN556" s="821"/>
      <c r="AO556" s="821"/>
      <c r="AP556" s="821">
        <f>AX556-AE556</f>
        <v>-674659.50385999994</v>
      </c>
      <c r="AQ556" s="821"/>
      <c r="AR556" s="872">
        <f>AX556</f>
        <v>56063.79</v>
      </c>
      <c r="AS556" s="813">
        <f t="shared" si="1181"/>
        <v>1</v>
      </c>
      <c r="AT556" s="872">
        <f>AT560+AT561</f>
        <v>0</v>
      </c>
      <c r="AU556" s="813"/>
      <c r="AV556" s="821"/>
      <c r="AW556" s="813"/>
      <c r="AX556" s="872">
        <f>AX560</f>
        <v>56063.79</v>
      </c>
      <c r="AY556" s="813">
        <f t="shared" si="1194"/>
        <v>1</v>
      </c>
      <c r="AZ556" s="821"/>
      <c r="BA556" s="813"/>
      <c r="BB556" s="821"/>
      <c r="BC556" s="821"/>
      <c r="BD556" s="821"/>
      <c r="BE556" s="821"/>
      <c r="BF556" s="821"/>
      <c r="BG556" s="821"/>
      <c r="BH556" s="821"/>
      <c r="BI556" s="821"/>
      <c r="BJ556" s="821"/>
      <c r="BK556" s="821"/>
      <c r="BL556" s="821"/>
      <c r="BM556" s="821"/>
      <c r="BN556" s="821"/>
      <c r="BO556" s="821"/>
      <c r="BP556" s="821"/>
      <c r="BQ556" s="841"/>
      <c r="BR556" s="821"/>
      <c r="BS556" s="821"/>
      <c r="BT556" s="821"/>
      <c r="BU556" s="821"/>
      <c r="BV556" s="821"/>
      <c r="BW556" s="821"/>
      <c r="BX556" s="821"/>
      <c r="BY556" s="821"/>
      <c r="BZ556" s="821"/>
      <c r="CE556" s="813"/>
    </row>
    <row r="557" spans="1:12295" s="196" customFormat="1" ht="46.5" hidden="1" customHeight="1" x14ac:dyDescent="0.25">
      <c r="B557" s="202"/>
      <c r="C557" s="123" t="s">
        <v>521</v>
      </c>
      <c r="D557" s="244">
        <f>G557</f>
        <v>0</v>
      </c>
      <c r="E557" s="244"/>
      <c r="F557" s="244"/>
      <c r="G557" s="244"/>
      <c r="H557" s="880"/>
      <c r="I557" s="880"/>
      <c r="J557" s="881"/>
      <c r="K557" s="244"/>
      <c r="L557" s="813"/>
      <c r="M557" s="244"/>
      <c r="N557" s="191"/>
      <c r="O557" s="191"/>
      <c r="P557" s="191"/>
      <c r="Q557" s="191"/>
      <c r="R557" s="191"/>
      <c r="S557" s="302"/>
      <c r="T557" s="286"/>
      <c r="U557" s="302"/>
      <c r="V557" s="98">
        <f t="shared" si="1162"/>
        <v>0</v>
      </c>
      <c r="W557" s="302"/>
      <c r="X557" s="302"/>
      <c r="Y557" s="302"/>
      <c r="Z557" s="279">
        <f t="shared" si="1157"/>
        <v>0</v>
      </c>
      <c r="AA557" s="279">
        <f t="shared" si="1210"/>
        <v>0</v>
      </c>
      <c r="AB557" s="302"/>
      <c r="AC557" s="302"/>
      <c r="AD557" s="286"/>
      <c r="AE557" s="244">
        <f>AK557</f>
        <v>2332.31997</v>
      </c>
      <c r="AF557" s="695" t="e">
        <f t="shared" si="1180"/>
        <v>#DIV/0!</v>
      </c>
      <c r="AG557" s="881"/>
      <c r="AH557" s="695"/>
      <c r="AI557" s="195"/>
      <c r="AJ557" s="98"/>
      <c r="AK557" s="191">
        <f>'[7]2 вариант'!$D$356</f>
        <v>2332.31997</v>
      </c>
      <c r="AL557" s="695" t="e">
        <f t="shared" si="1205"/>
        <v>#DIV/0!</v>
      </c>
      <c r="AM557" s="302"/>
      <c r="AN557" s="286"/>
      <c r="AO557" s="302"/>
      <c r="AP557" s="195">
        <f t="shared" si="1216"/>
        <v>0</v>
      </c>
      <c r="AQ557" s="98"/>
      <c r="AR557" s="881"/>
      <c r="AS557" s="695" t="e">
        <f t="shared" si="1181"/>
        <v>#DIV/0!</v>
      </c>
      <c r="AT557" s="881"/>
      <c r="AU557" s="695"/>
      <c r="AV557" s="195"/>
      <c r="AW557" s="695"/>
      <c r="AX557" s="185">
        <f>D557</f>
        <v>0</v>
      </c>
      <c r="AY557" s="695"/>
      <c r="AZ557" s="302"/>
      <c r="BA557" s="695"/>
      <c r="BB557" s="302"/>
      <c r="BC557" s="302"/>
      <c r="BD557" s="302"/>
      <c r="BE557" s="195"/>
      <c r="BF557" s="195"/>
      <c r="BG557" s="195"/>
      <c r="BH557" s="302"/>
      <c r="BI557" s="302"/>
      <c r="BJ557" s="195"/>
      <c r="BK557" s="195"/>
      <c r="BL557" s="302"/>
      <c r="BM557" s="302"/>
      <c r="BN557" s="195"/>
      <c r="BO557" s="195"/>
      <c r="BP557" s="195"/>
      <c r="BQ557" s="195"/>
      <c r="BR557" s="302"/>
      <c r="BS557" s="302"/>
      <c r="BT557" s="195"/>
      <c r="BU557" s="195"/>
      <c r="BV557" s="195"/>
      <c r="BW557" s="195"/>
      <c r="BX557" s="195"/>
      <c r="BY557" s="302"/>
      <c r="BZ557" s="302"/>
      <c r="CE557" s="695"/>
    </row>
    <row r="558" spans="1:12295" s="196" customFormat="1" ht="46.5" hidden="1" customHeight="1" x14ac:dyDescent="0.25">
      <c r="B558" s="202"/>
      <c r="C558" s="123" t="s">
        <v>420</v>
      </c>
      <c r="D558" s="244">
        <f t="shared" ref="D558:D561" si="1218">G558</f>
        <v>0</v>
      </c>
      <c r="E558" s="244"/>
      <c r="F558" s="244"/>
      <c r="G558" s="244"/>
      <c r="H558" s="880"/>
      <c r="I558" s="880"/>
      <c r="J558" s="881"/>
      <c r="K558" s="244"/>
      <c r="L558" s="813"/>
      <c r="M558" s="244"/>
      <c r="N558" s="191"/>
      <c r="O558" s="191"/>
      <c r="P558" s="191"/>
      <c r="Q558" s="191"/>
      <c r="R558" s="191"/>
      <c r="S558" s="302"/>
      <c r="T558" s="286"/>
      <c r="U558" s="302"/>
      <c r="V558" s="98"/>
      <c r="W558" s="302"/>
      <c r="X558" s="302"/>
      <c r="Y558" s="302"/>
      <c r="Z558" s="279"/>
      <c r="AA558" s="279"/>
      <c r="AB558" s="302"/>
      <c r="AC558" s="302"/>
      <c r="AD558" s="286"/>
      <c r="AE558" s="881">
        <f t="shared" ref="AE558:AE561" si="1219">AK558</f>
        <v>0</v>
      </c>
      <c r="AF558" s="695" t="e">
        <f t="shared" si="1180"/>
        <v>#DIV/0!</v>
      </c>
      <c r="AG558" s="881"/>
      <c r="AH558" s="695"/>
      <c r="AI558" s="195"/>
      <c r="AJ558" s="98"/>
      <c r="AK558" s="195"/>
      <c r="AL558" s="695" t="e">
        <f t="shared" si="1205"/>
        <v>#DIV/0!</v>
      </c>
      <c r="AM558" s="302"/>
      <c r="AN558" s="286"/>
      <c r="AO558" s="302"/>
      <c r="AP558" s="195"/>
      <c r="AQ558" s="98"/>
      <c r="AR558" s="881"/>
      <c r="AS558" s="695" t="e">
        <f t="shared" si="1181"/>
        <v>#DIV/0!</v>
      </c>
      <c r="AT558" s="881"/>
      <c r="AU558" s="695"/>
      <c r="AV558" s="195"/>
      <c r="AW558" s="695"/>
      <c r="AX558" s="185">
        <f t="shared" ref="AX558:AX560" si="1220">D558</f>
        <v>0</v>
      </c>
      <c r="AY558" s="695"/>
      <c r="AZ558" s="302"/>
      <c r="BA558" s="695"/>
      <c r="BB558" s="302"/>
      <c r="BC558" s="302"/>
      <c r="BD558" s="302"/>
      <c r="BE558" s="195"/>
      <c r="BF558" s="195"/>
      <c r="BG558" s="195"/>
      <c r="BH558" s="302"/>
      <c r="BI558" s="302"/>
      <c r="BJ558" s="195"/>
      <c r="BK558" s="195"/>
      <c r="BL558" s="302"/>
      <c r="BM558" s="302"/>
      <c r="BN558" s="195"/>
      <c r="BO558" s="195"/>
      <c r="BP558" s="195"/>
      <c r="BQ558" s="195"/>
      <c r="BR558" s="302"/>
      <c r="BS558" s="302"/>
      <c r="BT558" s="195"/>
      <c r="BU558" s="195"/>
      <c r="BV558" s="195"/>
      <c r="BW558" s="195"/>
      <c r="BX558" s="195"/>
      <c r="BY558" s="302"/>
      <c r="BZ558" s="302"/>
      <c r="CE558" s="695"/>
    </row>
    <row r="559" spans="1:12295" s="196" customFormat="1" ht="46.5" hidden="1" customHeight="1" x14ac:dyDescent="0.25">
      <c r="B559" s="202"/>
      <c r="C559" s="123" t="s">
        <v>421</v>
      </c>
      <c r="D559" s="244">
        <f t="shared" si="1218"/>
        <v>0</v>
      </c>
      <c r="E559" s="244"/>
      <c r="F559" s="244"/>
      <c r="G559" s="244"/>
      <c r="H559" s="880"/>
      <c r="I559" s="880"/>
      <c r="J559" s="881"/>
      <c r="K559" s="244"/>
      <c r="L559" s="813"/>
      <c r="M559" s="244"/>
      <c r="N559" s="191"/>
      <c r="O559" s="191"/>
      <c r="P559" s="191"/>
      <c r="Q559" s="191"/>
      <c r="R559" s="191"/>
      <c r="S559" s="302"/>
      <c r="T559" s="286"/>
      <c r="U559" s="302"/>
      <c r="V559" s="98"/>
      <c r="W559" s="302"/>
      <c r="X559" s="302"/>
      <c r="Y559" s="302"/>
      <c r="Z559" s="279"/>
      <c r="AA559" s="279"/>
      <c r="AB559" s="302"/>
      <c r="AC559" s="302"/>
      <c r="AD559" s="286"/>
      <c r="AE559" s="881">
        <f t="shared" si="1219"/>
        <v>0</v>
      </c>
      <c r="AF559" s="695" t="e">
        <f t="shared" si="1180"/>
        <v>#DIV/0!</v>
      </c>
      <c r="AG559" s="881"/>
      <c r="AH559" s="695"/>
      <c r="AI559" s="195"/>
      <c r="AJ559" s="98"/>
      <c r="AK559" s="195"/>
      <c r="AL559" s="695" t="e">
        <f t="shared" si="1205"/>
        <v>#DIV/0!</v>
      </c>
      <c r="AM559" s="302"/>
      <c r="AN559" s="286"/>
      <c r="AO559" s="302"/>
      <c r="AP559" s="195"/>
      <c r="AQ559" s="98"/>
      <c r="AR559" s="881"/>
      <c r="AS559" s="695" t="e">
        <f t="shared" si="1181"/>
        <v>#DIV/0!</v>
      </c>
      <c r="AT559" s="881"/>
      <c r="AU559" s="695"/>
      <c r="AV559" s="195"/>
      <c r="AW559" s="695"/>
      <c r="AX559" s="185">
        <f t="shared" si="1220"/>
        <v>0</v>
      </c>
      <c r="AY559" s="695"/>
      <c r="AZ559" s="302"/>
      <c r="BA559" s="695"/>
      <c r="BB559" s="302"/>
      <c r="BC559" s="302"/>
      <c r="BD559" s="302"/>
      <c r="BE559" s="195"/>
      <c r="BF559" s="195"/>
      <c r="BG559" s="195"/>
      <c r="BH559" s="302"/>
      <c r="BI559" s="302"/>
      <c r="BJ559" s="195"/>
      <c r="BK559" s="195"/>
      <c r="BL559" s="302"/>
      <c r="BM559" s="302"/>
      <c r="BN559" s="195"/>
      <c r="BO559" s="195"/>
      <c r="BP559" s="195"/>
      <c r="BQ559" s="195"/>
      <c r="BR559" s="302"/>
      <c r="BS559" s="302"/>
      <c r="BT559" s="195"/>
      <c r="BU559" s="195"/>
      <c r="BV559" s="195"/>
      <c r="BW559" s="195"/>
      <c r="BX559" s="195"/>
      <c r="BY559" s="302"/>
      <c r="BZ559" s="302"/>
      <c r="CE559" s="695"/>
    </row>
    <row r="560" spans="1:12295" s="190" customFormat="1" ht="50.25" hidden="1" customHeight="1" x14ac:dyDescent="0.25">
      <c r="B560" s="204"/>
      <c r="C560" s="123" t="s">
        <v>245</v>
      </c>
      <c r="D560" s="244">
        <f t="shared" si="1218"/>
        <v>56063.79</v>
      </c>
      <c r="E560" s="244"/>
      <c r="F560" s="244"/>
      <c r="G560" s="244">
        <v>56063.79</v>
      </c>
      <c r="H560" s="879"/>
      <c r="I560" s="879"/>
      <c r="J560" s="244">
        <f>Q560-G560</f>
        <v>0</v>
      </c>
      <c r="K560" s="244">
        <f>Q560</f>
        <v>56063.79</v>
      </c>
      <c r="L560" s="759">
        <f t="shared" si="1178"/>
        <v>1</v>
      </c>
      <c r="M560" s="244"/>
      <c r="N560" s="191"/>
      <c r="O560" s="191"/>
      <c r="P560" s="191"/>
      <c r="Q560" s="191">
        <f>G560</f>
        <v>56063.79</v>
      </c>
      <c r="R560" s="759">
        <f>Q560/G560</f>
        <v>1</v>
      </c>
      <c r="S560" s="301"/>
      <c r="T560" s="301"/>
      <c r="U560" s="301"/>
      <c r="V560" s="98">
        <f t="shared" si="1162"/>
        <v>0</v>
      </c>
      <c r="W560" s="301"/>
      <c r="X560" s="301"/>
      <c r="Y560" s="301"/>
      <c r="Z560" s="279">
        <f t="shared" si="1157"/>
        <v>0</v>
      </c>
      <c r="AA560" s="279">
        <f t="shared" si="1210"/>
        <v>0</v>
      </c>
      <c r="AB560" s="301"/>
      <c r="AC560" s="301"/>
      <c r="AD560" s="301"/>
      <c r="AE560" s="244">
        <f t="shared" si="1219"/>
        <v>728390.97389000002</v>
      </c>
      <c r="AF560" s="695">
        <f t="shared" si="1180"/>
        <v>12.992182189074267</v>
      </c>
      <c r="AG560" s="244"/>
      <c r="AH560" s="695"/>
      <c r="AI560" s="191"/>
      <c r="AJ560" s="191"/>
      <c r="AK560" s="191">
        <f>'[7]2 вариант'!$D$355</f>
        <v>728390.97389000002</v>
      </c>
      <c r="AL560" s="695">
        <f t="shared" si="1205"/>
        <v>12.992182189074267</v>
      </c>
      <c r="AM560" s="301"/>
      <c r="AN560" s="301"/>
      <c r="AO560" s="301"/>
      <c r="AP560" s="191">
        <f t="shared" si="1216"/>
        <v>112127.58</v>
      </c>
      <c r="AQ560" s="191"/>
      <c r="AR560" s="244">
        <f>AX560</f>
        <v>56063.79</v>
      </c>
      <c r="AS560" s="695">
        <f t="shared" si="1181"/>
        <v>1</v>
      </c>
      <c r="AT560" s="244"/>
      <c r="AU560" s="695"/>
      <c r="AV560" s="191"/>
      <c r="AW560" s="695"/>
      <c r="AX560" s="244">
        <f t="shared" si="1220"/>
        <v>56063.79</v>
      </c>
      <c r="AY560" s="695">
        <f t="shared" si="1194"/>
        <v>1</v>
      </c>
      <c r="AZ560" s="301"/>
      <c r="BA560" s="695"/>
      <c r="BB560" s="301"/>
      <c r="BC560" s="301"/>
      <c r="BD560" s="301"/>
      <c r="BE560" s="191"/>
      <c r="BF560" s="191"/>
      <c r="BG560" s="191"/>
      <c r="BH560" s="301"/>
      <c r="BI560" s="301"/>
      <c r="BJ560" s="191"/>
      <c r="BK560" s="191"/>
      <c r="BL560" s="301"/>
      <c r="BM560" s="301"/>
      <c r="BN560" s="191"/>
      <c r="BO560" s="191"/>
      <c r="BP560" s="191"/>
      <c r="BQ560" s="191"/>
      <c r="BR560" s="301"/>
      <c r="BS560" s="301"/>
      <c r="BT560" s="191"/>
      <c r="BU560" s="191"/>
      <c r="BV560" s="191"/>
      <c r="BW560" s="191"/>
      <c r="BX560" s="191"/>
      <c r="BY560" s="301"/>
      <c r="BZ560" s="301"/>
      <c r="CE560" s="695"/>
    </row>
    <row r="561" spans="1:12295" s="190" customFormat="1" ht="50.25" hidden="1" customHeight="1" x14ac:dyDescent="0.25">
      <c r="B561" s="204"/>
      <c r="C561" s="123" t="s">
        <v>244</v>
      </c>
      <c r="D561" s="244">
        <f t="shared" si="1218"/>
        <v>0</v>
      </c>
      <c r="E561" s="244"/>
      <c r="F561" s="244"/>
      <c r="G561" s="244"/>
      <c r="H561" s="879"/>
      <c r="I561" s="879"/>
      <c r="J561" s="244"/>
      <c r="K561" s="244"/>
      <c r="L561" s="695"/>
      <c r="M561" s="244"/>
      <c r="N561" s="191"/>
      <c r="O561" s="191"/>
      <c r="P561" s="191"/>
      <c r="Q561" s="191"/>
      <c r="R561" s="191"/>
      <c r="S561" s="301"/>
      <c r="T561" s="301"/>
      <c r="U561" s="301"/>
      <c r="V561" s="98">
        <f t="shared" si="1162"/>
        <v>0</v>
      </c>
      <c r="W561" s="301"/>
      <c r="X561" s="301"/>
      <c r="Y561" s="301"/>
      <c r="Z561" s="279">
        <f t="shared" si="1157"/>
        <v>0</v>
      </c>
      <c r="AA561" s="279">
        <f t="shared" si="1210"/>
        <v>0</v>
      </c>
      <c r="AB561" s="301"/>
      <c r="AC561" s="301"/>
      <c r="AD561" s="301"/>
      <c r="AE561" s="244">
        <f t="shared" si="1219"/>
        <v>0</v>
      </c>
      <c r="AF561" s="695">
        <v>0</v>
      </c>
      <c r="AG561" s="244"/>
      <c r="AH561" s="695"/>
      <c r="AI561" s="191"/>
      <c r="AJ561" s="191"/>
      <c r="AK561" s="191"/>
      <c r="AL561" s="695">
        <v>0</v>
      </c>
      <c r="AM561" s="301"/>
      <c r="AN561" s="301"/>
      <c r="AO561" s="301"/>
      <c r="AP561" s="191">
        <f t="shared" si="1216"/>
        <v>0</v>
      </c>
      <c r="AQ561" s="191"/>
      <c r="AR561" s="244"/>
      <c r="AS561" s="695"/>
      <c r="AT561" s="244"/>
      <c r="AU561" s="695"/>
      <c r="AV561" s="191"/>
      <c r="AW561" s="695"/>
      <c r="AX561" s="185"/>
      <c r="AY561" s="695"/>
      <c r="AZ561" s="301"/>
      <c r="BA561" s="695"/>
      <c r="BB561" s="301"/>
      <c r="BC561" s="301"/>
      <c r="BD561" s="301"/>
      <c r="BE561" s="191"/>
      <c r="BF561" s="191"/>
      <c r="BG561" s="191"/>
      <c r="BH561" s="301"/>
      <c r="BI561" s="301"/>
      <c r="BJ561" s="191"/>
      <c r="BK561" s="191"/>
      <c r="BL561" s="301"/>
      <c r="BM561" s="301"/>
      <c r="BN561" s="191"/>
      <c r="BO561" s="191"/>
      <c r="BP561" s="191"/>
      <c r="BQ561" s="191"/>
      <c r="BR561" s="301"/>
      <c r="BS561" s="301"/>
      <c r="BT561" s="191"/>
      <c r="BU561" s="191"/>
      <c r="BV561" s="191"/>
      <c r="BW561" s="191"/>
      <c r="BX561" s="191"/>
      <c r="BY561" s="301"/>
      <c r="BZ561" s="301"/>
      <c r="CE561" s="695"/>
    </row>
    <row r="562" spans="1:12295" s="70" customFormat="1" ht="189.75" customHeight="1" x14ac:dyDescent="0.3">
      <c r="A562" s="203"/>
      <c r="B562" s="126" t="s">
        <v>63</v>
      </c>
      <c r="C562" s="99" t="s">
        <v>239</v>
      </c>
      <c r="D562" s="168">
        <f>E562+G562+H562+I562</f>
        <v>326266.99983999995</v>
      </c>
      <c r="E562" s="168"/>
      <c r="F562" s="168"/>
      <c r="G562" s="168">
        <f>G563+G568</f>
        <v>326266.99983999995</v>
      </c>
      <c r="H562" s="168"/>
      <c r="I562" s="168"/>
      <c r="J562" s="168">
        <v>0</v>
      </c>
      <c r="K562" s="168">
        <f>M562+Q562+S562+U562</f>
        <v>326266.99983999995</v>
      </c>
      <c r="L562" s="695">
        <f t="shared" si="1178"/>
        <v>1</v>
      </c>
      <c r="M562" s="168">
        <f>M563+M568</f>
        <v>0</v>
      </c>
      <c r="N562" s="683"/>
      <c r="O562" s="628"/>
      <c r="P562" s="683"/>
      <c r="Q562" s="168">
        <f>Q563+Q568</f>
        <v>326266.99983999995</v>
      </c>
      <c r="R562" s="695">
        <f>Q562/G562</f>
        <v>1</v>
      </c>
      <c r="S562" s="628"/>
      <c r="T562" s="683"/>
      <c r="U562" s="628"/>
      <c r="V562" s="628">
        <f t="shared" si="1162"/>
        <v>0</v>
      </c>
      <c r="W562" s="628"/>
      <c r="X562" s="628"/>
      <c r="Y562" s="628"/>
      <c r="Z562" s="628">
        <f t="shared" si="1157"/>
        <v>0</v>
      </c>
      <c r="AA562" s="628">
        <f t="shared" si="1210"/>
        <v>0</v>
      </c>
      <c r="AB562" s="628"/>
      <c r="AC562" s="628"/>
      <c r="AD562" s="683"/>
      <c r="AE562" s="168">
        <f>AG562+AK562+AM562+AO562</f>
        <v>256166.90104999996</v>
      </c>
      <c r="AF562" s="695">
        <f t="shared" si="1180"/>
        <v>0.78514499221687517</v>
      </c>
      <c r="AG562" s="168"/>
      <c r="AH562" s="695"/>
      <c r="AI562" s="628"/>
      <c r="AJ562" s="683"/>
      <c r="AK562" s="628">
        <f>AK563+AK567+AK568</f>
        <v>256166.90104999996</v>
      </c>
      <c r="AL562" s="695">
        <f t="shared" si="1205"/>
        <v>0.78514499221687517</v>
      </c>
      <c r="AM562" s="628"/>
      <c r="AN562" s="683"/>
      <c r="AO562" s="628"/>
      <c r="AP562" s="628">
        <f>AR562-AE562</f>
        <v>70100.098789999989</v>
      </c>
      <c r="AQ562" s="683"/>
      <c r="AR562" s="168">
        <f>AT562+AX562+AZ562+BB562</f>
        <v>326266.99983999995</v>
      </c>
      <c r="AS562" s="695">
        <f t="shared" si="1181"/>
        <v>1</v>
      </c>
      <c r="AT562" s="168">
        <f>AT563+AT568</f>
        <v>0</v>
      </c>
      <c r="AU562" s="695"/>
      <c r="AV562" s="628"/>
      <c r="AW562" s="695"/>
      <c r="AX562" s="168">
        <f>AX563+AX568</f>
        <v>326266.99983999995</v>
      </c>
      <c r="AY562" s="695">
        <f t="shared" si="1194"/>
        <v>1</v>
      </c>
      <c r="AZ562" s="628"/>
      <c r="BA562" s="695"/>
      <c r="BB562" s="628"/>
      <c r="BC562" s="628"/>
      <c r="BD562" s="628"/>
      <c r="BE562" s="628"/>
      <c r="BF562" s="628"/>
      <c r="BG562" s="628"/>
      <c r="BH562" s="628"/>
      <c r="BI562" s="628"/>
      <c r="BJ562" s="628"/>
      <c r="BK562" s="628"/>
      <c r="BL562" s="628"/>
      <c r="BM562" s="628"/>
      <c r="BN562" s="628"/>
      <c r="BO562" s="628"/>
      <c r="BP562" s="628"/>
      <c r="BQ562" s="628"/>
      <c r="BR562" s="628"/>
      <c r="BS562" s="628"/>
      <c r="BT562" s="628"/>
      <c r="BU562" s="628"/>
      <c r="BV562" s="508"/>
      <c r="BW562" s="512"/>
      <c r="BX562" s="508"/>
      <c r="BY562" s="508"/>
      <c r="BZ562" s="226"/>
      <c r="CA562" s="508"/>
      <c r="CB562" s="508"/>
      <c r="CC562" s="508"/>
      <c r="CD562" s="508"/>
      <c r="CE562" s="695"/>
      <c r="CF562" s="508"/>
      <c r="CG562" s="508"/>
      <c r="CH562" s="508"/>
      <c r="CI562" s="508"/>
      <c r="CJ562" s="508"/>
      <c r="CK562" s="508"/>
      <c r="CL562" s="508"/>
      <c r="CM562" s="508"/>
      <c r="CN562" s="508"/>
      <c r="CO562" s="89"/>
      <c r="CP562" s="89"/>
      <c r="CQ562" s="89"/>
      <c r="CR562" s="89"/>
      <c r="CS562" s="89"/>
      <c r="CT562" s="508"/>
      <c r="CU562" s="508"/>
      <c r="CV562" s="89"/>
      <c r="CW562" s="89"/>
      <c r="CX562" s="508"/>
      <c r="CY562" s="508"/>
      <c r="CZ562" s="89"/>
      <c r="DA562" s="89"/>
      <c r="DB562" s="508"/>
      <c r="DC562" s="508"/>
      <c r="DD562" s="508"/>
      <c r="DE562" s="508"/>
      <c r="DF562" s="508"/>
      <c r="DG562" s="508"/>
      <c r="DH562" s="508"/>
      <c r="DI562" s="89"/>
      <c r="DJ562" s="89"/>
      <c r="DK562" s="508"/>
      <c r="DL562" s="508"/>
      <c r="DM562" s="89"/>
      <c r="DN562" s="89"/>
      <c r="DO562" s="508"/>
      <c r="DP562" s="508"/>
      <c r="DQ562" s="508"/>
      <c r="DR562" s="508"/>
      <c r="DS562" s="508"/>
      <c r="DT562" s="203"/>
      <c r="DU562" s="107"/>
      <c r="DV562" s="508"/>
      <c r="DW562" s="508"/>
      <c r="DX562" s="508"/>
      <c r="DY562" s="508"/>
      <c r="DZ562" s="508"/>
      <c r="EA562" s="508"/>
      <c r="EB562" s="508"/>
      <c r="EC562" s="168"/>
      <c r="ED562" s="168"/>
      <c r="EE562" s="168"/>
      <c r="EF562" s="168"/>
      <c r="EG562" s="168"/>
      <c r="EH562" s="168"/>
      <c r="EI562" s="168"/>
      <c r="EJ562" s="168"/>
      <c r="EK562" s="168"/>
      <c r="EL562" s="168"/>
      <c r="EM562" s="168"/>
      <c r="EN562" s="168"/>
      <c r="EO562" s="168"/>
      <c r="EP562" s="168"/>
      <c r="EQ562" s="168"/>
      <c r="ER562" s="168"/>
      <c r="ES562" s="168"/>
      <c r="ET562" s="168"/>
      <c r="EU562" s="168"/>
      <c r="EV562" s="168"/>
      <c r="EW562" s="168"/>
      <c r="EX562" s="168"/>
      <c r="EY562" s="168"/>
      <c r="EZ562" s="168"/>
      <c r="FA562" s="168"/>
      <c r="FB562" s="168"/>
      <c r="FC562" s="168"/>
      <c r="FD562" s="168"/>
      <c r="FE562" s="168"/>
      <c r="FF562" s="168"/>
      <c r="FG562" s="168"/>
      <c r="FH562" s="168"/>
      <c r="FI562" s="168"/>
      <c r="FJ562" s="168"/>
      <c r="FK562" s="168"/>
      <c r="FL562" s="168"/>
      <c r="FM562" s="168"/>
      <c r="FN562" s="168"/>
      <c r="FO562" s="168"/>
      <c r="FP562" s="168"/>
      <c r="FQ562" s="168"/>
      <c r="FR562" s="168"/>
      <c r="FS562" s="168"/>
      <c r="FT562" s="168"/>
      <c r="FU562" s="508"/>
      <c r="FV562" s="508"/>
      <c r="FW562" s="508"/>
      <c r="FX562" s="508"/>
      <c r="FY562" s="508"/>
      <c r="FZ562" s="508"/>
      <c r="GA562" s="508"/>
      <c r="GB562" s="508"/>
      <c r="GC562" s="508"/>
      <c r="GD562" s="508"/>
      <c r="GE562" s="508"/>
      <c r="GF562" s="508"/>
      <c r="GG562" s="508"/>
      <c r="GH562" s="508"/>
      <c r="GI562" s="508"/>
      <c r="GJ562" s="508"/>
      <c r="GK562" s="508"/>
      <c r="GL562" s="508"/>
      <c r="GM562" s="508"/>
      <c r="GN562" s="508"/>
      <c r="GO562" s="508"/>
      <c r="GP562" s="508"/>
      <c r="GQ562" s="508"/>
      <c r="GR562" s="508"/>
      <c r="GS562" s="89"/>
      <c r="GT562" s="89"/>
      <c r="GU562" s="89"/>
      <c r="GV562" s="89"/>
      <c r="GW562" s="89"/>
      <c r="GX562" s="508"/>
      <c r="GY562" s="508"/>
      <c r="GZ562" s="89"/>
      <c r="HA562" s="89"/>
      <c r="HB562" s="508"/>
      <c r="HC562" s="508"/>
      <c r="HD562" s="89"/>
      <c r="HE562" s="89"/>
      <c r="HF562" s="508"/>
      <c r="HG562" s="508"/>
      <c r="HH562" s="508"/>
      <c r="HI562" s="508"/>
      <c r="HJ562" s="508"/>
      <c r="HK562" s="508"/>
      <c r="HL562" s="508"/>
      <c r="HM562" s="89"/>
      <c r="HN562" s="89"/>
      <c r="HO562" s="508"/>
      <c r="HP562" s="508"/>
      <c r="HQ562" s="89"/>
      <c r="HR562" s="89"/>
      <c r="HS562" s="508"/>
      <c r="HT562" s="508"/>
      <c r="HU562" s="508"/>
      <c r="HV562" s="508"/>
      <c r="HW562" s="508"/>
      <c r="HX562" s="203"/>
      <c r="HY562" s="107"/>
      <c r="HZ562" s="508"/>
      <c r="IA562" s="508"/>
      <c r="IB562" s="508"/>
      <c r="IC562" s="508"/>
      <c r="ID562" s="508"/>
      <c r="IE562" s="508"/>
      <c r="IF562" s="508"/>
      <c r="IG562" s="168"/>
      <c r="IH562" s="168"/>
      <c r="II562" s="168"/>
      <c r="IJ562" s="168"/>
      <c r="IK562" s="168"/>
      <c r="IL562" s="168"/>
      <c r="IM562" s="168"/>
      <c r="IN562" s="168"/>
      <c r="IO562" s="168"/>
      <c r="IP562" s="168"/>
      <c r="IQ562" s="168"/>
      <c r="IR562" s="168"/>
      <c r="IS562" s="168"/>
      <c r="IT562" s="168"/>
      <c r="IU562" s="168"/>
      <c r="IV562" s="168"/>
      <c r="IW562" s="168"/>
      <c r="IX562" s="168"/>
      <c r="IY562" s="168"/>
      <c r="IZ562" s="168"/>
      <c r="JA562" s="168"/>
      <c r="JB562" s="168"/>
      <c r="JC562" s="168"/>
      <c r="JD562" s="168"/>
      <c r="JE562" s="168"/>
      <c r="JF562" s="168"/>
      <c r="JG562" s="168"/>
      <c r="JH562" s="168"/>
      <c r="JI562" s="168"/>
      <c r="JJ562" s="168"/>
      <c r="JK562" s="168"/>
      <c r="JL562" s="168"/>
      <c r="JM562" s="168"/>
      <c r="JN562" s="168"/>
      <c r="JO562" s="168"/>
      <c r="JP562" s="168"/>
      <c r="JQ562" s="168"/>
      <c r="JR562" s="168"/>
      <c r="JS562" s="168"/>
      <c r="JT562" s="168"/>
      <c r="JU562" s="168"/>
      <c r="JV562" s="168"/>
      <c r="JW562" s="168"/>
      <c r="JX562" s="168"/>
      <c r="JY562" s="508"/>
      <c r="JZ562" s="508"/>
      <c r="KA562" s="508"/>
      <c r="KB562" s="508"/>
      <c r="KC562" s="508"/>
      <c r="KD562" s="508"/>
      <c r="KE562" s="508"/>
      <c r="KF562" s="508"/>
      <c r="KG562" s="508"/>
      <c r="KH562" s="508"/>
      <c r="KI562" s="508"/>
      <c r="KJ562" s="508"/>
      <c r="KK562" s="508"/>
      <c r="KL562" s="508"/>
      <c r="KM562" s="508"/>
      <c r="KN562" s="508"/>
      <c r="KO562" s="508"/>
      <c r="KP562" s="508"/>
      <c r="KQ562" s="508"/>
      <c r="KR562" s="508"/>
      <c r="KS562" s="508"/>
      <c r="KT562" s="508"/>
      <c r="KU562" s="508"/>
      <c r="KV562" s="508"/>
      <c r="KW562" s="89"/>
      <c r="KX562" s="89"/>
      <c r="KY562" s="89"/>
      <c r="KZ562" s="89"/>
      <c r="LA562" s="89"/>
      <c r="LB562" s="508"/>
      <c r="LC562" s="508"/>
      <c r="LD562" s="89"/>
      <c r="LE562" s="89"/>
      <c r="LF562" s="508"/>
      <c r="LG562" s="508"/>
      <c r="LH562" s="89"/>
      <c r="LI562" s="89"/>
      <c r="LJ562" s="508"/>
      <c r="LK562" s="508"/>
      <c r="LL562" s="508"/>
      <c r="LM562" s="508"/>
      <c r="LN562" s="508"/>
      <c r="LO562" s="508"/>
      <c r="LP562" s="508"/>
      <c r="LQ562" s="89"/>
      <c r="LR562" s="89"/>
      <c r="LS562" s="508"/>
      <c r="LT562" s="508"/>
      <c r="LU562" s="89"/>
      <c r="LV562" s="89"/>
      <c r="LW562" s="508"/>
      <c r="LX562" s="508"/>
      <c r="LY562" s="508"/>
      <c r="LZ562" s="508"/>
      <c r="MA562" s="508"/>
      <c r="MB562" s="203"/>
      <c r="MC562" s="107"/>
      <c r="MD562" s="508"/>
      <c r="ME562" s="508"/>
      <c r="MF562" s="508"/>
      <c r="MG562" s="508"/>
      <c r="MH562" s="508"/>
      <c r="MI562" s="508"/>
      <c r="MJ562" s="508"/>
      <c r="MK562" s="168"/>
      <c r="ML562" s="168"/>
      <c r="MM562" s="168"/>
      <c r="MN562" s="168"/>
      <c r="MO562" s="168"/>
      <c r="MP562" s="168"/>
      <c r="MQ562" s="168"/>
      <c r="MR562" s="168"/>
      <c r="MS562" s="168"/>
      <c r="MT562" s="168"/>
      <c r="MU562" s="168"/>
      <c r="MV562" s="168"/>
      <c r="MW562" s="168"/>
      <c r="MX562" s="168"/>
      <c r="MY562" s="168"/>
      <c r="MZ562" s="168"/>
      <c r="NA562" s="168"/>
      <c r="NB562" s="168"/>
      <c r="NC562" s="168"/>
      <c r="ND562" s="168"/>
      <c r="NE562" s="168"/>
      <c r="NF562" s="168"/>
      <c r="NG562" s="168"/>
      <c r="NH562" s="168"/>
      <c r="NI562" s="168"/>
      <c r="NJ562" s="168"/>
      <c r="NK562" s="168"/>
      <c r="NL562" s="168"/>
      <c r="NM562" s="168"/>
      <c r="NN562" s="168"/>
      <c r="NO562" s="168"/>
      <c r="NP562" s="168"/>
      <c r="NQ562" s="168"/>
      <c r="NR562" s="168"/>
      <c r="NS562" s="168"/>
      <c r="NT562" s="168"/>
      <c r="NU562" s="168"/>
      <c r="NV562" s="168"/>
      <c r="NW562" s="168"/>
      <c r="NX562" s="168"/>
      <c r="NY562" s="168"/>
      <c r="NZ562" s="168"/>
      <c r="OA562" s="168"/>
      <c r="OB562" s="168"/>
      <c r="OC562" s="508"/>
      <c r="OD562" s="508"/>
      <c r="OE562" s="508"/>
      <c r="OF562" s="508"/>
      <c r="OG562" s="508"/>
      <c r="OH562" s="508"/>
      <c r="OI562" s="508"/>
      <c r="OJ562" s="508"/>
      <c r="OK562" s="508"/>
      <c r="OL562" s="508"/>
      <c r="OM562" s="508"/>
      <c r="ON562" s="508"/>
      <c r="OO562" s="508"/>
      <c r="OP562" s="508"/>
      <c r="OQ562" s="508"/>
      <c r="OR562" s="508"/>
      <c r="OS562" s="508"/>
      <c r="OT562" s="508"/>
      <c r="OU562" s="508"/>
      <c r="OV562" s="508"/>
      <c r="OW562" s="508"/>
      <c r="OX562" s="508"/>
      <c r="OY562" s="508"/>
      <c r="OZ562" s="508"/>
      <c r="PA562" s="89"/>
      <c r="PB562" s="89"/>
      <c r="PC562" s="89"/>
      <c r="PD562" s="89"/>
      <c r="PE562" s="89"/>
      <c r="PF562" s="508"/>
      <c r="PG562" s="508"/>
      <c r="PH562" s="89"/>
      <c r="PI562" s="89"/>
      <c r="PJ562" s="508"/>
      <c r="PK562" s="508"/>
      <c r="PL562" s="89"/>
      <c r="PM562" s="89"/>
      <c r="PN562" s="508"/>
      <c r="PO562" s="508"/>
      <c r="PP562" s="508"/>
      <c r="PQ562" s="508"/>
      <c r="PR562" s="508"/>
      <c r="PS562" s="508"/>
      <c r="PT562" s="508"/>
      <c r="PU562" s="89"/>
      <c r="PV562" s="89"/>
      <c r="PW562" s="508"/>
      <c r="PX562" s="508"/>
      <c r="PY562" s="89"/>
      <c r="PZ562" s="89"/>
      <c r="QA562" s="508"/>
      <c r="QB562" s="508"/>
      <c r="QC562" s="508"/>
      <c r="QD562" s="508"/>
      <c r="QE562" s="508"/>
      <c r="QF562" s="203"/>
      <c r="QG562" s="107"/>
      <c r="QH562" s="508"/>
      <c r="QI562" s="508"/>
      <c r="QJ562" s="508"/>
      <c r="QK562" s="508"/>
      <c r="QL562" s="508"/>
      <c r="QM562" s="508"/>
      <c r="QN562" s="508"/>
      <c r="QO562" s="168"/>
      <c r="QP562" s="168"/>
      <c r="QQ562" s="168"/>
      <c r="QR562" s="168"/>
      <c r="QS562" s="168"/>
      <c r="QT562" s="168"/>
      <c r="QU562" s="168"/>
      <c r="QV562" s="168"/>
      <c r="QW562" s="168"/>
      <c r="QX562" s="168"/>
      <c r="QY562" s="168"/>
      <c r="QZ562" s="168"/>
      <c r="RA562" s="168"/>
      <c r="RB562" s="168"/>
      <c r="RC562" s="168"/>
      <c r="RD562" s="168"/>
      <c r="RE562" s="168"/>
      <c r="RF562" s="168"/>
      <c r="RG562" s="168"/>
      <c r="RH562" s="168"/>
      <c r="RI562" s="168"/>
      <c r="RJ562" s="168"/>
      <c r="RK562" s="168"/>
      <c r="RL562" s="168"/>
      <c r="RM562" s="168"/>
      <c r="RN562" s="168"/>
      <c r="RO562" s="168"/>
      <c r="RP562" s="168"/>
      <c r="RQ562" s="168"/>
      <c r="RR562" s="168"/>
      <c r="RS562" s="168"/>
      <c r="RT562" s="168"/>
      <c r="RU562" s="168"/>
      <c r="RV562" s="168"/>
      <c r="RW562" s="168"/>
      <c r="RX562" s="168"/>
      <c r="RY562" s="168"/>
      <c r="RZ562" s="168"/>
      <c r="SA562" s="168"/>
      <c r="SB562" s="168"/>
      <c r="SC562" s="168"/>
      <c r="SD562" s="168"/>
      <c r="SE562" s="168"/>
      <c r="SF562" s="168"/>
      <c r="SG562" s="508"/>
      <c r="SH562" s="508"/>
      <c r="SI562" s="508"/>
      <c r="SJ562" s="508"/>
      <c r="SK562" s="508"/>
      <c r="SL562" s="508"/>
      <c r="SM562" s="508"/>
      <c r="SN562" s="508"/>
      <c r="SO562" s="508"/>
      <c r="SP562" s="508"/>
      <c r="SQ562" s="508"/>
      <c r="SR562" s="508"/>
      <c r="SS562" s="508"/>
      <c r="ST562" s="508"/>
      <c r="SU562" s="508"/>
      <c r="SV562" s="508"/>
      <c r="SW562" s="508"/>
      <c r="SX562" s="508"/>
      <c r="SY562" s="508"/>
      <c r="SZ562" s="508"/>
      <c r="TA562" s="508"/>
      <c r="TB562" s="508"/>
      <c r="TC562" s="508"/>
      <c r="TD562" s="508"/>
      <c r="TE562" s="89"/>
      <c r="TF562" s="89"/>
      <c r="TG562" s="89"/>
      <c r="TH562" s="89"/>
      <c r="TI562" s="89"/>
      <c r="TJ562" s="508"/>
      <c r="TK562" s="508"/>
      <c r="TL562" s="89"/>
      <c r="TM562" s="89"/>
      <c r="TN562" s="508"/>
      <c r="TO562" s="508"/>
      <c r="TP562" s="89"/>
      <c r="TQ562" s="89"/>
      <c r="TR562" s="508"/>
      <c r="TS562" s="508"/>
      <c r="TT562" s="508"/>
      <c r="TU562" s="508"/>
      <c r="TV562" s="508"/>
      <c r="TW562" s="508"/>
      <c r="TX562" s="508"/>
      <c r="TY562" s="89"/>
      <c r="TZ562" s="89"/>
      <c r="UA562" s="508"/>
      <c r="UB562" s="508"/>
      <c r="UC562" s="89"/>
      <c r="UD562" s="89"/>
      <c r="UE562" s="508"/>
      <c r="UF562" s="508"/>
      <c r="UG562" s="508"/>
      <c r="UH562" s="508"/>
      <c r="UI562" s="508"/>
      <c r="UJ562" s="203"/>
      <c r="UK562" s="107"/>
      <c r="UL562" s="508"/>
      <c r="UM562" s="508"/>
      <c r="UN562" s="508"/>
      <c r="UO562" s="508"/>
      <c r="UP562" s="508"/>
      <c r="UQ562" s="508"/>
      <c r="UR562" s="508"/>
      <c r="US562" s="168"/>
      <c r="UT562" s="168"/>
      <c r="UU562" s="168"/>
      <c r="UV562" s="168"/>
      <c r="UW562" s="168"/>
      <c r="UX562" s="168"/>
      <c r="UY562" s="168"/>
      <c r="UZ562" s="168"/>
      <c r="VA562" s="168"/>
      <c r="VB562" s="168"/>
      <c r="VC562" s="168"/>
      <c r="VD562" s="168"/>
      <c r="VE562" s="168"/>
      <c r="VF562" s="168"/>
      <c r="VG562" s="168"/>
      <c r="VH562" s="168"/>
      <c r="VI562" s="168"/>
      <c r="VJ562" s="168"/>
      <c r="VK562" s="168"/>
      <c r="VL562" s="168"/>
      <c r="VM562" s="168"/>
      <c r="VN562" s="168"/>
      <c r="VO562" s="168"/>
      <c r="VP562" s="168"/>
      <c r="VQ562" s="168"/>
      <c r="VR562" s="168"/>
      <c r="VS562" s="168"/>
      <c r="VT562" s="168"/>
      <c r="VU562" s="168"/>
      <c r="VV562" s="168"/>
      <c r="VW562" s="168"/>
      <c r="VX562" s="168"/>
      <c r="VY562" s="168"/>
      <c r="VZ562" s="168"/>
      <c r="WA562" s="168"/>
      <c r="WB562" s="168"/>
      <c r="WC562" s="168"/>
      <c r="WD562" s="168"/>
      <c r="WE562" s="168"/>
      <c r="WF562" s="168"/>
      <c r="WG562" s="168"/>
      <c r="WH562" s="168"/>
      <c r="WI562" s="168"/>
      <c r="WJ562" s="168"/>
      <c r="WK562" s="508"/>
      <c r="WL562" s="508"/>
      <c r="WM562" s="508"/>
      <c r="WN562" s="508"/>
      <c r="WO562" s="508"/>
      <c r="WP562" s="508"/>
      <c r="WQ562" s="508"/>
      <c r="WR562" s="508"/>
      <c r="WS562" s="508"/>
      <c r="WT562" s="508"/>
      <c r="WU562" s="508"/>
      <c r="WV562" s="508"/>
      <c r="WW562" s="508"/>
      <c r="WX562" s="508"/>
      <c r="WY562" s="508"/>
      <c r="WZ562" s="508"/>
      <c r="XA562" s="508"/>
      <c r="XB562" s="508"/>
      <c r="XC562" s="508"/>
      <c r="XD562" s="508"/>
      <c r="XE562" s="508"/>
      <c r="XF562" s="508"/>
      <c r="XG562" s="508"/>
      <c r="XH562" s="508"/>
      <c r="XI562" s="89"/>
      <c r="XJ562" s="89"/>
      <c r="XK562" s="89"/>
      <c r="XL562" s="89"/>
      <c r="XM562" s="89"/>
      <c r="XN562" s="508"/>
      <c r="XO562" s="508"/>
      <c r="XP562" s="89"/>
      <c r="XQ562" s="89"/>
      <c r="XR562" s="508"/>
      <c r="XS562" s="508"/>
      <c r="XT562" s="89"/>
      <c r="XU562" s="89"/>
      <c r="XV562" s="508"/>
      <c r="XW562" s="508"/>
      <c r="XX562" s="508"/>
      <c r="XY562" s="508"/>
      <c r="XZ562" s="508"/>
      <c r="YA562" s="508"/>
      <c r="YB562" s="508"/>
      <c r="YC562" s="89"/>
      <c r="YD562" s="89"/>
      <c r="YE562" s="508"/>
      <c r="YF562" s="508"/>
      <c r="YG562" s="89"/>
      <c r="YH562" s="89"/>
      <c r="YI562" s="508"/>
      <c r="YJ562" s="508"/>
      <c r="YK562" s="508"/>
      <c r="YL562" s="508"/>
      <c r="YM562" s="508"/>
      <c r="YN562" s="203"/>
      <c r="YO562" s="107"/>
      <c r="YP562" s="508"/>
      <c r="YQ562" s="508"/>
      <c r="YR562" s="508"/>
      <c r="YS562" s="508"/>
      <c r="YT562" s="508"/>
      <c r="YU562" s="508"/>
      <c r="YV562" s="508"/>
      <c r="YW562" s="168"/>
      <c r="YX562" s="168"/>
      <c r="YY562" s="168"/>
      <c r="YZ562" s="168"/>
      <c r="ZA562" s="168"/>
      <c r="ZB562" s="168"/>
      <c r="ZC562" s="168"/>
      <c r="ZD562" s="168"/>
      <c r="ZE562" s="168"/>
      <c r="ZF562" s="168"/>
      <c r="ZG562" s="168"/>
      <c r="ZH562" s="168"/>
      <c r="ZI562" s="168"/>
      <c r="ZJ562" s="168"/>
      <c r="ZK562" s="168"/>
      <c r="ZL562" s="168"/>
      <c r="ZM562" s="168"/>
      <c r="ZN562" s="168"/>
      <c r="ZO562" s="168"/>
      <c r="ZP562" s="168"/>
      <c r="ZQ562" s="168"/>
      <c r="ZR562" s="168"/>
      <c r="ZS562" s="168"/>
      <c r="ZT562" s="168"/>
      <c r="ZU562" s="168"/>
      <c r="ZV562" s="168"/>
      <c r="ZW562" s="168"/>
      <c r="ZX562" s="168"/>
      <c r="ZY562" s="168"/>
      <c r="ZZ562" s="168"/>
      <c r="AAA562" s="168"/>
      <c r="AAB562" s="168"/>
      <c r="AAC562" s="168"/>
      <c r="AAD562" s="168"/>
      <c r="AAE562" s="168"/>
      <c r="AAF562" s="168"/>
      <c r="AAG562" s="168"/>
      <c r="AAH562" s="168"/>
      <c r="AAI562" s="168"/>
      <c r="AAJ562" s="168"/>
      <c r="AAK562" s="168"/>
      <c r="AAL562" s="168"/>
      <c r="AAM562" s="168"/>
      <c r="AAN562" s="168"/>
      <c r="AAO562" s="508"/>
      <c r="AAP562" s="508"/>
      <c r="AAQ562" s="508"/>
      <c r="AAR562" s="508"/>
      <c r="AAS562" s="508"/>
      <c r="AAT562" s="508"/>
      <c r="AAU562" s="508"/>
      <c r="AAV562" s="508"/>
      <c r="AAW562" s="508"/>
      <c r="AAX562" s="508"/>
      <c r="AAY562" s="508"/>
      <c r="AAZ562" s="508"/>
      <c r="ABA562" s="508"/>
      <c r="ABB562" s="508"/>
      <c r="ABC562" s="508"/>
      <c r="ABD562" s="508"/>
      <c r="ABE562" s="508"/>
      <c r="ABF562" s="508"/>
      <c r="ABG562" s="508"/>
      <c r="ABH562" s="508"/>
      <c r="ABI562" s="508"/>
      <c r="ABJ562" s="508"/>
      <c r="ABK562" s="508"/>
      <c r="ABL562" s="508"/>
      <c r="ABM562" s="89"/>
      <c r="ABN562" s="89"/>
      <c r="ABO562" s="89"/>
      <c r="ABP562" s="89"/>
      <c r="ABQ562" s="89"/>
      <c r="ABR562" s="508"/>
      <c r="ABS562" s="508"/>
      <c r="ABT562" s="89"/>
      <c r="ABU562" s="89"/>
      <c r="ABV562" s="508"/>
      <c r="ABW562" s="508"/>
      <c r="ABX562" s="89"/>
      <c r="ABY562" s="89"/>
      <c r="ABZ562" s="508"/>
      <c r="ACA562" s="508"/>
      <c r="ACB562" s="508"/>
      <c r="ACC562" s="508"/>
      <c r="ACD562" s="508"/>
      <c r="ACE562" s="508"/>
      <c r="ACF562" s="508"/>
      <c r="ACG562" s="89"/>
      <c r="ACH562" s="89"/>
      <c r="ACI562" s="508"/>
      <c r="ACJ562" s="508"/>
      <c r="ACK562" s="89"/>
      <c r="ACL562" s="89"/>
      <c r="ACM562" s="508"/>
      <c r="ACN562" s="508"/>
      <c r="ACO562" s="508"/>
      <c r="ACP562" s="508"/>
      <c r="ACQ562" s="508"/>
      <c r="ACR562" s="203"/>
      <c r="ACS562" s="107"/>
      <c r="ACT562" s="508"/>
      <c r="ACU562" s="508"/>
      <c r="ACV562" s="508"/>
      <c r="ACW562" s="508"/>
      <c r="ACX562" s="508"/>
      <c r="ACY562" s="508"/>
      <c r="ACZ562" s="508"/>
      <c r="ADA562" s="168"/>
      <c r="ADB562" s="168"/>
      <c r="ADC562" s="168"/>
      <c r="ADD562" s="168"/>
      <c r="ADE562" s="168"/>
      <c r="ADF562" s="168"/>
      <c r="ADG562" s="168"/>
      <c r="ADH562" s="168"/>
      <c r="ADI562" s="168"/>
      <c r="ADJ562" s="168"/>
      <c r="ADK562" s="168"/>
      <c r="ADL562" s="168"/>
      <c r="ADM562" s="168"/>
      <c r="ADN562" s="168"/>
      <c r="ADO562" s="168"/>
      <c r="ADP562" s="168"/>
      <c r="ADQ562" s="168"/>
      <c r="ADR562" s="168"/>
      <c r="ADS562" s="168"/>
      <c r="ADT562" s="168"/>
      <c r="ADU562" s="168"/>
      <c r="ADV562" s="168"/>
      <c r="ADW562" s="168"/>
      <c r="ADX562" s="168"/>
      <c r="ADY562" s="168"/>
      <c r="ADZ562" s="168"/>
      <c r="AEA562" s="168"/>
      <c r="AEB562" s="168"/>
      <c r="AEC562" s="168"/>
      <c r="AED562" s="168"/>
      <c r="AEE562" s="168"/>
      <c r="AEF562" s="168"/>
      <c r="AEG562" s="168"/>
      <c r="AEH562" s="168"/>
      <c r="AEI562" s="168"/>
      <c r="AEJ562" s="168"/>
      <c r="AEK562" s="168"/>
      <c r="AEL562" s="168"/>
      <c r="AEM562" s="168"/>
      <c r="AEN562" s="168"/>
      <c r="AEO562" s="168"/>
      <c r="AEP562" s="168"/>
      <c r="AEQ562" s="168"/>
      <c r="AER562" s="168"/>
      <c r="AES562" s="508"/>
      <c r="AET562" s="508"/>
      <c r="AEU562" s="508"/>
      <c r="AEV562" s="508"/>
      <c r="AEW562" s="508"/>
      <c r="AEX562" s="508"/>
      <c r="AEY562" s="508"/>
      <c r="AEZ562" s="508"/>
      <c r="AFA562" s="508"/>
      <c r="AFB562" s="508"/>
      <c r="AFC562" s="508"/>
      <c r="AFD562" s="508"/>
      <c r="AFE562" s="508"/>
      <c r="AFF562" s="508"/>
      <c r="AFG562" s="508"/>
      <c r="AFH562" s="508"/>
      <c r="AFI562" s="508"/>
      <c r="AFJ562" s="508"/>
      <c r="AFK562" s="508"/>
      <c r="AFL562" s="508"/>
      <c r="AFM562" s="508"/>
      <c r="AFN562" s="508"/>
      <c r="AFO562" s="508"/>
      <c r="AFP562" s="508"/>
      <c r="AFQ562" s="89"/>
      <c r="AFR562" s="89"/>
      <c r="AFS562" s="89"/>
      <c r="AFT562" s="89"/>
      <c r="AFU562" s="89"/>
      <c r="AFV562" s="508"/>
      <c r="AFW562" s="508"/>
      <c r="AFX562" s="89"/>
      <c r="AFY562" s="89"/>
      <c r="AFZ562" s="508"/>
      <c r="AGA562" s="508"/>
      <c r="AGB562" s="89"/>
      <c r="AGC562" s="89"/>
      <c r="AGD562" s="508"/>
      <c r="AGE562" s="508"/>
      <c r="AGF562" s="508"/>
      <c r="AGG562" s="508"/>
      <c r="AGH562" s="508"/>
      <c r="AGI562" s="508"/>
      <c r="AGJ562" s="508"/>
      <c r="AGK562" s="89"/>
      <c r="AGL562" s="89"/>
      <c r="AGM562" s="508"/>
      <c r="AGN562" s="508"/>
      <c r="AGO562" s="89"/>
      <c r="AGP562" s="89"/>
      <c r="AGQ562" s="508"/>
      <c r="AGR562" s="508"/>
      <c r="AGS562" s="508"/>
      <c r="AGT562" s="508"/>
      <c r="AGU562" s="508"/>
      <c r="AGV562" s="203"/>
      <c r="AGW562" s="107"/>
      <c r="AGX562" s="508"/>
      <c r="AGY562" s="508"/>
      <c r="AGZ562" s="508"/>
      <c r="AHA562" s="508"/>
      <c r="AHB562" s="508"/>
      <c r="AHC562" s="508"/>
      <c r="AHD562" s="508"/>
      <c r="AHE562" s="168"/>
      <c r="AHF562" s="168"/>
      <c r="AHG562" s="168"/>
      <c r="AHH562" s="168"/>
      <c r="AHI562" s="168"/>
      <c r="AHJ562" s="168"/>
      <c r="AHK562" s="168"/>
      <c r="AHL562" s="168"/>
      <c r="AHM562" s="168"/>
      <c r="AHN562" s="168"/>
      <c r="AHO562" s="168"/>
      <c r="AHP562" s="168"/>
      <c r="AHQ562" s="168"/>
      <c r="AHR562" s="168"/>
      <c r="AHS562" s="168"/>
      <c r="AHT562" s="168"/>
      <c r="AHU562" s="168"/>
      <c r="AHV562" s="168"/>
      <c r="AHW562" s="168"/>
      <c r="AHX562" s="168"/>
      <c r="AHY562" s="168"/>
      <c r="AHZ562" s="168"/>
      <c r="AIA562" s="168"/>
      <c r="AIB562" s="168"/>
      <c r="AIC562" s="168"/>
      <c r="AID562" s="168"/>
      <c r="AIE562" s="168"/>
      <c r="AIF562" s="168"/>
      <c r="AIG562" s="168"/>
      <c r="AIH562" s="168"/>
      <c r="AII562" s="168"/>
      <c r="AIJ562" s="168"/>
      <c r="AIK562" s="168"/>
      <c r="AIL562" s="168"/>
      <c r="AIM562" s="168"/>
      <c r="AIN562" s="168"/>
      <c r="AIO562" s="168"/>
      <c r="AIP562" s="168"/>
      <c r="AIQ562" s="168"/>
      <c r="AIR562" s="168"/>
      <c r="AIS562" s="168"/>
      <c r="AIT562" s="168"/>
      <c r="AIU562" s="168"/>
      <c r="AIV562" s="168"/>
      <c r="AIW562" s="508"/>
      <c r="AIX562" s="508"/>
      <c r="AIY562" s="508"/>
      <c r="AIZ562" s="508"/>
      <c r="AJA562" s="508"/>
      <c r="AJB562" s="508"/>
      <c r="AJC562" s="508"/>
      <c r="AJD562" s="508"/>
      <c r="AJE562" s="508"/>
      <c r="AJF562" s="508"/>
      <c r="AJG562" s="508"/>
      <c r="AJH562" s="508"/>
      <c r="AJI562" s="508"/>
      <c r="AJJ562" s="508"/>
      <c r="AJK562" s="508"/>
      <c r="AJL562" s="508"/>
      <c r="AJM562" s="508"/>
      <c r="AJN562" s="508"/>
      <c r="AJO562" s="508"/>
      <c r="AJP562" s="508"/>
      <c r="AJQ562" s="508"/>
      <c r="AJR562" s="508"/>
      <c r="AJS562" s="508"/>
      <c r="AJT562" s="508"/>
      <c r="AJU562" s="89"/>
      <c r="AJV562" s="89"/>
      <c r="AJW562" s="89"/>
      <c r="AJX562" s="89"/>
      <c r="AJY562" s="89"/>
      <c r="AJZ562" s="508"/>
      <c r="AKA562" s="508"/>
      <c r="AKB562" s="89"/>
      <c r="AKC562" s="89"/>
      <c r="AKD562" s="508"/>
      <c r="AKE562" s="508"/>
      <c r="AKF562" s="89"/>
      <c r="AKG562" s="89"/>
      <c r="AKH562" s="508"/>
      <c r="AKI562" s="508"/>
      <c r="AKJ562" s="508"/>
      <c r="AKK562" s="508"/>
      <c r="AKL562" s="508"/>
      <c r="AKM562" s="508"/>
      <c r="AKN562" s="508"/>
      <c r="AKO562" s="89"/>
      <c r="AKP562" s="89"/>
      <c r="AKQ562" s="508"/>
      <c r="AKR562" s="508"/>
      <c r="AKS562" s="89"/>
      <c r="AKT562" s="89"/>
      <c r="AKU562" s="508"/>
      <c r="AKV562" s="508"/>
      <c r="AKW562" s="508"/>
      <c r="AKX562" s="508"/>
      <c r="AKY562" s="508"/>
      <c r="AKZ562" s="203"/>
      <c r="ALA562" s="107"/>
      <c r="ALB562" s="508"/>
      <c r="ALC562" s="508"/>
      <c r="ALD562" s="508"/>
      <c r="ALE562" s="508"/>
      <c r="ALF562" s="508"/>
      <c r="ALG562" s="508"/>
      <c r="ALH562" s="508"/>
      <c r="ALI562" s="168"/>
      <c r="ALJ562" s="168"/>
      <c r="ALK562" s="168"/>
      <c r="ALL562" s="168"/>
      <c r="ALM562" s="168"/>
      <c r="ALN562" s="168"/>
      <c r="ALO562" s="168"/>
      <c r="ALP562" s="168"/>
      <c r="ALQ562" s="168"/>
      <c r="ALR562" s="168"/>
      <c r="ALS562" s="168"/>
      <c r="ALT562" s="168"/>
      <c r="ALU562" s="168"/>
      <c r="ALV562" s="168"/>
      <c r="ALW562" s="168"/>
      <c r="ALX562" s="168"/>
      <c r="ALY562" s="168"/>
      <c r="ALZ562" s="168"/>
      <c r="AMA562" s="168"/>
      <c r="AMB562" s="168"/>
      <c r="AMC562" s="168"/>
      <c r="AMD562" s="168"/>
      <c r="AME562" s="168"/>
      <c r="AMF562" s="168"/>
      <c r="AMG562" s="168"/>
      <c r="AMH562" s="168"/>
      <c r="AMI562" s="168"/>
      <c r="AMJ562" s="168"/>
      <c r="AMK562" s="168"/>
      <c r="AML562" s="168"/>
      <c r="AMM562" s="168"/>
      <c r="AMN562" s="168"/>
      <c r="AMO562" s="168"/>
      <c r="AMP562" s="168"/>
      <c r="AMQ562" s="168"/>
      <c r="AMR562" s="168"/>
      <c r="AMS562" s="168"/>
      <c r="AMT562" s="168"/>
      <c r="AMU562" s="168"/>
      <c r="AMV562" s="168"/>
      <c r="AMW562" s="168"/>
      <c r="AMX562" s="168"/>
      <c r="AMY562" s="168"/>
      <c r="AMZ562" s="168"/>
      <c r="ANA562" s="508"/>
      <c r="ANB562" s="508"/>
      <c r="ANC562" s="508"/>
      <c r="AND562" s="508"/>
      <c r="ANE562" s="508"/>
      <c r="ANF562" s="508"/>
      <c r="ANG562" s="508"/>
      <c r="ANH562" s="508"/>
      <c r="ANI562" s="508"/>
      <c r="ANJ562" s="508"/>
      <c r="ANK562" s="508"/>
      <c r="ANL562" s="508"/>
      <c r="ANM562" s="508"/>
      <c r="ANN562" s="508"/>
      <c r="ANO562" s="508"/>
      <c r="ANP562" s="508"/>
      <c r="ANQ562" s="508"/>
      <c r="ANR562" s="508"/>
      <c r="ANS562" s="508"/>
      <c r="ANT562" s="508"/>
      <c r="ANU562" s="508"/>
      <c r="ANV562" s="508"/>
      <c r="ANW562" s="508"/>
      <c r="ANX562" s="508"/>
      <c r="ANY562" s="89"/>
      <c r="ANZ562" s="89"/>
      <c r="AOA562" s="89"/>
      <c r="AOB562" s="89"/>
      <c r="AOC562" s="89"/>
      <c r="AOD562" s="508"/>
      <c r="AOE562" s="508"/>
      <c r="AOF562" s="89"/>
      <c r="AOG562" s="89"/>
      <c r="AOH562" s="508"/>
      <c r="AOI562" s="508"/>
      <c r="AOJ562" s="89"/>
      <c r="AOK562" s="89"/>
      <c r="AOL562" s="508"/>
      <c r="AOM562" s="508"/>
      <c r="AON562" s="508"/>
      <c r="AOO562" s="508"/>
      <c r="AOP562" s="508"/>
      <c r="AOQ562" s="508"/>
      <c r="AOR562" s="508"/>
      <c r="AOS562" s="89"/>
      <c r="AOT562" s="89"/>
      <c r="AOU562" s="508"/>
      <c r="AOV562" s="508"/>
      <c r="AOW562" s="89"/>
      <c r="AOX562" s="89"/>
      <c r="AOY562" s="508"/>
      <c r="AOZ562" s="508"/>
      <c r="APA562" s="508"/>
      <c r="APB562" s="508"/>
      <c r="APC562" s="508"/>
      <c r="APD562" s="203"/>
      <c r="APE562" s="107"/>
      <c r="APF562" s="508"/>
      <c r="APG562" s="508"/>
      <c r="APH562" s="508"/>
      <c r="API562" s="508"/>
      <c r="APJ562" s="508"/>
      <c r="APK562" s="508"/>
      <c r="APL562" s="508"/>
      <c r="APM562" s="168"/>
      <c r="APN562" s="168"/>
      <c r="APO562" s="168"/>
      <c r="APP562" s="168"/>
      <c r="APQ562" s="168"/>
      <c r="APR562" s="168"/>
      <c r="APS562" s="168"/>
      <c r="APT562" s="168"/>
      <c r="APU562" s="168"/>
      <c r="APV562" s="168"/>
      <c r="APW562" s="168"/>
      <c r="APX562" s="168"/>
      <c r="APY562" s="168"/>
      <c r="APZ562" s="168"/>
      <c r="AQA562" s="168"/>
      <c r="AQB562" s="168"/>
      <c r="AQC562" s="168"/>
      <c r="AQD562" s="168"/>
      <c r="AQE562" s="168"/>
      <c r="AQF562" s="168"/>
      <c r="AQG562" s="168"/>
      <c r="AQH562" s="168"/>
      <c r="AQI562" s="168"/>
      <c r="AQJ562" s="168"/>
      <c r="AQK562" s="168"/>
      <c r="AQL562" s="168"/>
      <c r="AQM562" s="168"/>
      <c r="AQN562" s="168"/>
      <c r="AQO562" s="168"/>
      <c r="AQP562" s="168"/>
      <c r="AQQ562" s="168"/>
      <c r="AQR562" s="168"/>
      <c r="AQS562" s="168"/>
      <c r="AQT562" s="168"/>
      <c r="AQU562" s="168"/>
      <c r="AQV562" s="168"/>
      <c r="AQW562" s="168"/>
      <c r="AQX562" s="168"/>
      <c r="AQY562" s="168"/>
      <c r="AQZ562" s="168"/>
      <c r="ARA562" s="168"/>
      <c r="ARB562" s="168"/>
      <c r="ARC562" s="168"/>
      <c r="ARD562" s="168"/>
      <c r="ARE562" s="508"/>
      <c r="ARF562" s="508"/>
      <c r="ARG562" s="508"/>
      <c r="ARH562" s="508"/>
      <c r="ARI562" s="508"/>
      <c r="ARJ562" s="508"/>
      <c r="ARK562" s="508"/>
      <c r="ARL562" s="508"/>
      <c r="ARM562" s="508"/>
      <c r="ARN562" s="508"/>
      <c r="ARO562" s="508"/>
      <c r="ARP562" s="508"/>
      <c r="ARQ562" s="508"/>
      <c r="ARR562" s="508"/>
      <c r="ARS562" s="508"/>
      <c r="ART562" s="508"/>
      <c r="ARU562" s="508"/>
      <c r="ARV562" s="508"/>
      <c r="ARW562" s="508"/>
      <c r="ARX562" s="508"/>
      <c r="ARY562" s="508"/>
      <c r="ARZ562" s="508"/>
      <c r="ASA562" s="508"/>
      <c r="ASB562" s="508"/>
      <c r="ASC562" s="89"/>
      <c r="ASD562" s="89"/>
      <c r="ASE562" s="89"/>
      <c r="ASF562" s="89"/>
      <c r="ASG562" s="89"/>
      <c r="ASH562" s="508"/>
      <c r="ASI562" s="508"/>
      <c r="ASJ562" s="89"/>
      <c r="ASK562" s="89"/>
      <c r="ASL562" s="508"/>
      <c r="ASM562" s="508"/>
      <c r="ASN562" s="89"/>
      <c r="ASO562" s="89"/>
      <c r="ASP562" s="508"/>
      <c r="ASQ562" s="508"/>
      <c r="ASR562" s="508"/>
      <c r="ASS562" s="508"/>
      <c r="AST562" s="508"/>
      <c r="ASU562" s="508"/>
      <c r="ASV562" s="508"/>
      <c r="ASW562" s="89"/>
      <c r="ASX562" s="89"/>
      <c r="ASY562" s="508"/>
      <c r="ASZ562" s="508"/>
      <c r="ATA562" s="89"/>
      <c r="ATB562" s="89"/>
      <c r="ATC562" s="508"/>
      <c r="ATD562" s="508"/>
      <c r="ATE562" s="508"/>
      <c r="ATF562" s="508"/>
      <c r="ATG562" s="508"/>
      <c r="ATH562" s="203"/>
      <c r="ATI562" s="107"/>
      <c r="ATJ562" s="508"/>
      <c r="ATK562" s="508"/>
      <c r="ATL562" s="508"/>
      <c r="ATM562" s="508"/>
      <c r="ATN562" s="508"/>
      <c r="ATO562" s="508"/>
      <c r="ATP562" s="508"/>
      <c r="ATQ562" s="168"/>
      <c r="ATR562" s="168"/>
      <c r="ATS562" s="168"/>
      <c r="ATT562" s="168"/>
      <c r="ATU562" s="168"/>
      <c r="ATV562" s="168"/>
      <c r="ATW562" s="168"/>
      <c r="ATX562" s="168"/>
      <c r="ATY562" s="168"/>
      <c r="ATZ562" s="168"/>
      <c r="AUA562" s="168"/>
      <c r="AUB562" s="168"/>
      <c r="AUC562" s="168"/>
      <c r="AUD562" s="168"/>
      <c r="AUE562" s="168"/>
      <c r="AUF562" s="168"/>
      <c r="AUG562" s="168"/>
      <c r="AUH562" s="168"/>
      <c r="AUI562" s="168"/>
      <c r="AUJ562" s="168"/>
      <c r="AUK562" s="168"/>
      <c r="AUL562" s="168"/>
      <c r="AUM562" s="168"/>
      <c r="AUN562" s="168"/>
      <c r="AUO562" s="168"/>
      <c r="AUP562" s="168"/>
      <c r="AUQ562" s="168"/>
      <c r="AUR562" s="168"/>
      <c r="AUS562" s="168"/>
      <c r="AUT562" s="168"/>
      <c r="AUU562" s="168"/>
      <c r="AUV562" s="168"/>
      <c r="AUW562" s="168"/>
      <c r="AUX562" s="168"/>
      <c r="AUY562" s="168"/>
      <c r="AUZ562" s="168"/>
      <c r="AVA562" s="168"/>
      <c r="AVB562" s="168"/>
      <c r="AVC562" s="168"/>
      <c r="AVD562" s="168"/>
      <c r="AVE562" s="168"/>
      <c r="AVF562" s="168"/>
      <c r="AVG562" s="168"/>
      <c r="AVH562" s="168"/>
      <c r="AVI562" s="508"/>
      <c r="AVJ562" s="508"/>
      <c r="AVK562" s="508"/>
      <c r="AVL562" s="508"/>
      <c r="AVM562" s="508"/>
      <c r="AVN562" s="508"/>
      <c r="AVO562" s="508"/>
      <c r="AVP562" s="508"/>
      <c r="AVQ562" s="508"/>
      <c r="AVR562" s="508"/>
      <c r="AVS562" s="508"/>
      <c r="AVT562" s="508"/>
      <c r="AVU562" s="508"/>
      <c r="AVV562" s="508"/>
      <c r="AVW562" s="508"/>
      <c r="AVX562" s="508"/>
      <c r="AVY562" s="508"/>
      <c r="AVZ562" s="508"/>
      <c r="AWA562" s="508"/>
      <c r="AWB562" s="508"/>
      <c r="AWC562" s="508"/>
      <c r="AWD562" s="508"/>
      <c r="AWE562" s="508"/>
      <c r="AWF562" s="508"/>
      <c r="AWG562" s="89"/>
      <c r="AWH562" s="89"/>
      <c r="AWI562" s="89"/>
      <c r="AWJ562" s="89"/>
      <c r="AWK562" s="89"/>
      <c r="AWL562" s="508"/>
      <c r="AWM562" s="508"/>
      <c r="AWN562" s="89"/>
      <c r="AWO562" s="89"/>
      <c r="AWP562" s="508"/>
      <c r="AWQ562" s="508"/>
      <c r="AWR562" s="89"/>
      <c r="AWS562" s="89"/>
      <c r="AWT562" s="508"/>
      <c r="AWU562" s="508"/>
      <c r="AWV562" s="508"/>
      <c r="AWW562" s="508"/>
      <c r="AWX562" s="508"/>
      <c r="AWY562" s="508"/>
      <c r="AWZ562" s="508"/>
      <c r="AXA562" s="89"/>
      <c r="AXB562" s="89"/>
      <c r="AXC562" s="508"/>
      <c r="AXD562" s="508"/>
      <c r="AXE562" s="89"/>
      <c r="AXF562" s="89"/>
      <c r="AXG562" s="508"/>
      <c r="AXH562" s="508"/>
      <c r="AXI562" s="508"/>
      <c r="AXJ562" s="508"/>
      <c r="AXK562" s="508"/>
      <c r="AXL562" s="203"/>
      <c r="AXM562" s="107"/>
      <c r="AXN562" s="508"/>
      <c r="AXO562" s="508"/>
      <c r="AXP562" s="508"/>
      <c r="AXQ562" s="508"/>
      <c r="AXR562" s="508"/>
      <c r="AXS562" s="508"/>
      <c r="AXT562" s="508"/>
      <c r="AXU562" s="168"/>
      <c r="AXV562" s="168"/>
      <c r="AXW562" s="168"/>
      <c r="AXX562" s="168"/>
      <c r="AXY562" s="168"/>
      <c r="AXZ562" s="168"/>
      <c r="AYA562" s="168"/>
      <c r="AYB562" s="168"/>
      <c r="AYC562" s="168"/>
      <c r="AYD562" s="168"/>
      <c r="AYE562" s="168"/>
      <c r="AYF562" s="168"/>
      <c r="AYG562" s="168"/>
      <c r="AYH562" s="168"/>
      <c r="AYI562" s="168"/>
      <c r="AYJ562" s="168"/>
      <c r="AYK562" s="168"/>
      <c r="AYL562" s="168"/>
      <c r="AYM562" s="168"/>
      <c r="AYN562" s="168"/>
      <c r="AYO562" s="168"/>
      <c r="AYP562" s="168"/>
      <c r="AYQ562" s="168"/>
      <c r="AYR562" s="168"/>
      <c r="AYS562" s="168"/>
      <c r="AYT562" s="168"/>
      <c r="AYU562" s="168"/>
      <c r="AYV562" s="168"/>
      <c r="AYW562" s="168"/>
      <c r="AYX562" s="168"/>
      <c r="AYY562" s="168"/>
      <c r="AYZ562" s="168"/>
      <c r="AZA562" s="168"/>
      <c r="AZB562" s="168"/>
      <c r="AZC562" s="168"/>
      <c r="AZD562" s="168"/>
      <c r="AZE562" s="168"/>
      <c r="AZF562" s="168"/>
      <c r="AZG562" s="168"/>
      <c r="AZH562" s="168"/>
      <c r="AZI562" s="168"/>
      <c r="AZJ562" s="168"/>
      <c r="AZK562" s="168"/>
      <c r="AZL562" s="168"/>
      <c r="AZM562" s="508"/>
      <c r="AZN562" s="508"/>
      <c r="AZO562" s="508"/>
      <c r="AZP562" s="508"/>
      <c r="AZQ562" s="508"/>
      <c r="AZR562" s="508"/>
      <c r="AZS562" s="508"/>
      <c r="AZT562" s="508"/>
      <c r="AZU562" s="508"/>
      <c r="AZV562" s="508"/>
      <c r="AZW562" s="508"/>
      <c r="AZX562" s="508"/>
      <c r="AZY562" s="508"/>
      <c r="AZZ562" s="508"/>
      <c r="BAA562" s="508"/>
      <c r="BAB562" s="508"/>
      <c r="BAC562" s="508"/>
      <c r="BAD562" s="508"/>
      <c r="BAE562" s="508"/>
      <c r="BAF562" s="508"/>
      <c r="BAG562" s="508"/>
      <c r="BAH562" s="508"/>
      <c r="BAI562" s="508"/>
      <c r="BAJ562" s="508"/>
      <c r="BAK562" s="89"/>
      <c r="BAL562" s="89"/>
      <c r="BAM562" s="89"/>
      <c r="BAN562" s="89"/>
      <c r="BAO562" s="89"/>
      <c r="BAP562" s="508"/>
      <c r="BAQ562" s="508"/>
      <c r="BAR562" s="89"/>
      <c r="BAS562" s="89"/>
      <c r="BAT562" s="508"/>
      <c r="BAU562" s="508"/>
      <c r="BAV562" s="89"/>
      <c r="BAW562" s="89"/>
      <c r="BAX562" s="508"/>
      <c r="BAY562" s="508"/>
      <c r="BAZ562" s="508"/>
      <c r="BBA562" s="508"/>
      <c r="BBB562" s="508"/>
      <c r="BBC562" s="508"/>
      <c r="BBD562" s="508"/>
      <c r="BBE562" s="89"/>
      <c r="BBF562" s="89"/>
      <c r="BBG562" s="508"/>
      <c r="BBH562" s="508"/>
      <c r="BBI562" s="89"/>
      <c r="BBJ562" s="89"/>
      <c r="BBK562" s="508"/>
      <c r="BBL562" s="508"/>
      <c r="BBM562" s="508"/>
      <c r="BBN562" s="508"/>
      <c r="BBO562" s="508"/>
      <c r="BBP562" s="203"/>
      <c r="BBQ562" s="107"/>
      <c r="BBR562" s="508"/>
      <c r="BBS562" s="508"/>
      <c r="BBT562" s="508"/>
      <c r="BBU562" s="508"/>
      <c r="BBV562" s="508"/>
      <c r="BBW562" s="508"/>
      <c r="BBX562" s="508"/>
      <c r="BBY562" s="168"/>
      <c r="BBZ562" s="168"/>
      <c r="BCA562" s="168"/>
      <c r="BCB562" s="168"/>
      <c r="BCC562" s="168"/>
      <c r="BCD562" s="168"/>
      <c r="BCE562" s="168"/>
      <c r="BCF562" s="168"/>
      <c r="BCG562" s="168"/>
      <c r="BCH562" s="168"/>
      <c r="BCI562" s="168"/>
      <c r="BCJ562" s="168"/>
      <c r="BCK562" s="168"/>
      <c r="BCL562" s="168"/>
      <c r="BCM562" s="168"/>
      <c r="BCN562" s="168"/>
      <c r="BCO562" s="168"/>
      <c r="BCP562" s="168"/>
      <c r="BCQ562" s="168"/>
      <c r="BCR562" s="168"/>
      <c r="BCS562" s="168"/>
      <c r="BCT562" s="168"/>
      <c r="BCU562" s="168"/>
      <c r="BCV562" s="168"/>
      <c r="BCW562" s="168"/>
      <c r="BCX562" s="168"/>
      <c r="BCY562" s="168"/>
      <c r="BCZ562" s="168"/>
      <c r="BDA562" s="168"/>
      <c r="BDB562" s="168"/>
      <c r="BDC562" s="168"/>
      <c r="BDD562" s="168"/>
      <c r="BDE562" s="168"/>
      <c r="BDF562" s="168"/>
      <c r="BDG562" s="168"/>
      <c r="BDH562" s="168"/>
      <c r="BDI562" s="168"/>
      <c r="BDJ562" s="168"/>
      <c r="BDK562" s="168"/>
      <c r="BDL562" s="168"/>
      <c r="BDM562" s="168"/>
      <c r="BDN562" s="168"/>
      <c r="BDO562" s="168"/>
      <c r="BDP562" s="168"/>
      <c r="BDQ562" s="508"/>
      <c r="BDR562" s="508"/>
      <c r="BDS562" s="508"/>
      <c r="BDT562" s="508"/>
      <c r="BDU562" s="508"/>
      <c r="BDV562" s="508"/>
      <c r="BDW562" s="508"/>
      <c r="BDX562" s="508"/>
      <c r="BDY562" s="508"/>
      <c r="BDZ562" s="508"/>
      <c r="BEA562" s="508"/>
      <c r="BEB562" s="508"/>
      <c r="BEC562" s="508"/>
      <c r="BED562" s="508"/>
      <c r="BEE562" s="508"/>
      <c r="BEF562" s="508"/>
      <c r="BEG562" s="508"/>
      <c r="BEH562" s="508"/>
      <c r="BEI562" s="508"/>
      <c r="BEJ562" s="508"/>
      <c r="BEK562" s="508"/>
      <c r="BEL562" s="508"/>
      <c r="BEM562" s="508"/>
      <c r="BEN562" s="508"/>
      <c r="BEO562" s="89"/>
      <c r="BEP562" s="89"/>
      <c r="BEQ562" s="89"/>
      <c r="BER562" s="89"/>
      <c r="BES562" s="89"/>
      <c r="BET562" s="508"/>
      <c r="BEU562" s="508"/>
      <c r="BEV562" s="89"/>
      <c r="BEW562" s="89"/>
      <c r="BEX562" s="508"/>
      <c r="BEY562" s="508"/>
      <c r="BEZ562" s="89"/>
      <c r="BFA562" s="89"/>
      <c r="BFB562" s="508"/>
      <c r="BFC562" s="508"/>
      <c r="BFD562" s="508"/>
      <c r="BFE562" s="508"/>
      <c r="BFF562" s="508"/>
      <c r="BFG562" s="508"/>
      <c r="BFH562" s="508"/>
      <c r="BFI562" s="89"/>
      <c r="BFJ562" s="89"/>
      <c r="BFK562" s="508"/>
      <c r="BFL562" s="508"/>
      <c r="BFM562" s="89"/>
      <c r="BFN562" s="89"/>
      <c r="BFO562" s="508"/>
      <c r="BFP562" s="508"/>
      <c r="BFQ562" s="508"/>
      <c r="BFR562" s="508"/>
      <c r="BFS562" s="508"/>
      <c r="BFT562" s="203"/>
      <c r="BFU562" s="107"/>
      <c r="BFV562" s="508"/>
      <c r="BFW562" s="508"/>
      <c r="BFX562" s="508"/>
      <c r="BFY562" s="508"/>
      <c r="BFZ562" s="508"/>
      <c r="BGA562" s="508"/>
      <c r="BGB562" s="508"/>
      <c r="BGC562" s="168"/>
      <c r="BGD562" s="168"/>
      <c r="BGE562" s="168"/>
      <c r="BGF562" s="168"/>
      <c r="BGG562" s="168"/>
      <c r="BGH562" s="168"/>
      <c r="BGI562" s="168"/>
      <c r="BGJ562" s="168"/>
      <c r="BGK562" s="168"/>
      <c r="BGL562" s="168"/>
      <c r="BGM562" s="168"/>
      <c r="BGN562" s="168"/>
      <c r="BGO562" s="168"/>
      <c r="BGP562" s="168"/>
      <c r="BGQ562" s="168"/>
      <c r="BGR562" s="168"/>
      <c r="BGS562" s="168"/>
      <c r="BGT562" s="168"/>
      <c r="BGU562" s="168"/>
      <c r="BGV562" s="168"/>
      <c r="BGW562" s="168"/>
      <c r="BGX562" s="168"/>
      <c r="BGY562" s="168"/>
      <c r="BGZ562" s="168"/>
      <c r="BHA562" s="168"/>
      <c r="BHB562" s="168"/>
      <c r="BHC562" s="168"/>
      <c r="BHD562" s="168"/>
      <c r="BHE562" s="168"/>
      <c r="BHF562" s="168"/>
      <c r="BHG562" s="168"/>
      <c r="BHH562" s="168"/>
      <c r="BHI562" s="168"/>
      <c r="BHJ562" s="168"/>
      <c r="BHK562" s="168"/>
      <c r="BHL562" s="168"/>
      <c r="BHM562" s="168"/>
      <c r="BHN562" s="168"/>
      <c r="BHO562" s="168"/>
      <c r="BHP562" s="168"/>
      <c r="BHQ562" s="168"/>
      <c r="BHR562" s="168"/>
      <c r="BHS562" s="168"/>
      <c r="BHT562" s="168"/>
      <c r="BHU562" s="508"/>
      <c r="BHV562" s="508"/>
      <c r="BHW562" s="508"/>
      <c r="BHX562" s="508"/>
      <c r="BHY562" s="508"/>
      <c r="BHZ562" s="508"/>
      <c r="BIA562" s="508"/>
      <c r="BIB562" s="508"/>
      <c r="BIC562" s="508"/>
      <c r="BID562" s="508"/>
      <c r="BIE562" s="508"/>
      <c r="BIF562" s="508"/>
      <c r="BIG562" s="508"/>
      <c r="BIH562" s="508"/>
      <c r="BII562" s="508"/>
      <c r="BIJ562" s="508"/>
      <c r="BIK562" s="508"/>
      <c r="BIL562" s="508"/>
      <c r="BIM562" s="508"/>
      <c r="BIN562" s="508"/>
      <c r="BIO562" s="508"/>
      <c r="BIP562" s="508"/>
      <c r="BIQ562" s="508"/>
      <c r="BIR562" s="508"/>
      <c r="BIS562" s="89"/>
      <c r="BIT562" s="89"/>
      <c r="BIU562" s="89"/>
      <c r="BIV562" s="89"/>
      <c r="BIW562" s="89"/>
      <c r="BIX562" s="508"/>
      <c r="BIY562" s="508"/>
      <c r="BIZ562" s="89"/>
      <c r="BJA562" s="89"/>
      <c r="BJB562" s="508"/>
      <c r="BJC562" s="508"/>
      <c r="BJD562" s="89"/>
      <c r="BJE562" s="89"/>
      <c r="BJF562" s="508"/>
      <c r="BJG562" s="508"/>
      <c r="BJH562" s="508"/>
      <c r="BJI562" s="508"/>
      <c r="BJJ562" s="508"/>
      <c r="BJK562" s="508"/>
      <c r="BJL562" s="508"/>
      <c r="BJM562" s="89"/>
      <c r="BJN562" s="89"/>
      <c r="BJO562" s="508"/>
      <c r="BJP562" s="508"/>
      <c r="BJQ562" s="89"/>
      <c r="BJR562" s="89"/>
      <c r="BJS562" s="508"/>
      <c r="BJT562" s="508"/>
      <c r="BJU562" s="508"/>
      <c r="BJV562" s="508"/>
      <c r="BJW562" s="508"/>
      <c r="BJX562" s="203"/>
      <c r="BJY562" s="107"/>
      <c r="BJZ562" s="508"/>
      <c r="BKA562" s="508"/>
      <c r="BKB562" s="508"/>
      <c r="BKC562" s="508"/>
      <c r="BKD562" s="508"/>
      <c r="BKE562" s="508"/>
      <c r="BKF562" s="508"/>
      <c r="BKG562" s="168"/>
      <c r="BKH562" s="168"/>
      <c r="BKI562" s="168"/>
      <c r="BKJ562" s="168"/>
      <c r="BKK562" s="168"/>
      <c r="BKL562" s="168"/>
      <c r="BKM562" s="168"/>
      <c r="BKN562" s="168"/>
      <c r="BKO562" s="168"/>
      <c r="BKP562" s="168"/>
      <c r="BKQ562" s="168"/>
      <c r="BKR562" s="168"/>
      <c r="BKS562" s="168"/>
      <c r="BKT562" s="168"/>
      <c r="BKU562" s="168"/>
      <c r="BKV562" s="168"/>
      <c r="BKW562" s="168"/>
      <c r="BKX562" s="168"/>
      <c r="BKY562" s="168"/>
      <c r="BKZ562" s="168"/>
      <c r="BLA562" s="168"/>
      <c r="BLB562" s="168"/>
      <c r="BLC562" s="168"/>
      <c r="BLD562" s="168"/>
      <c r="BLE562" s="168"/>
      <c r="BLF562" s="168"/>
      <c r="BLG562" s="168"/>
      <c r="BLH562" s="168"/>
      <c r="BLI562" s="168"/>
      <c r="BLJ562" s="168"/>
      <c r="BLK562" s="168"/>
      <c r="BLL562" s="168"/>
      <c r="BLM562" s="168"/>
      <c r="BLN562" s="168"/>
      <c r="BLO562" s="168"/>
      <c r="BLP562" s="168"/>
      <c r="BLQ562" s="168"/>
      <c r="BLR562" s="168"/>
      <c r="BLS562" s="168"/>
      <c r="BLT562" s="168"/>
      <c r="BLU562" s="168"/>
      <c r="BLV562" s="168"/>
      <c r="BLW562" s="168"/>
      <c r="BLX562" s="168"/>
      <c r="BLY562" s="508"/>
      <c r="BLZ562" s="508"/>
      <c r="BMA562" s="508"/>
      <c r="BMB562" s="508"/>
      <c r="BMC562" s="508"/>
      <c r="BMD562" s="508"/>
      <c r="BME562" s="508"/>
      <c r="BMF562" s="508"/>
      <c r="BMG562" s="508"/>
      <c r="BMH562" s="508"/>
      <c r="BMI562" s="508"/>
      <c r="BMJ562" s="508"/>
      <c r="BMK562" s="508"/>
      <c r="BML562" s="508"/>
      <c r="BMM562" s="508"/>
      <c r="BMN562" s="508"/>
      <c r="BMO562" s="508"/>
      <c r="BMP562" s="508"/>
      <c r="BMQ562" s="508"/>
      <c r="BMR562" s="508"/>
      <c r="BMS562" s="508"/>
      <c r="BMT562" s="508"/>
      <c r="BMU562" s="508"/>
      <c r="BMV562" s="508"/>
      <c r="BMW562" s="89"/>
      <c r="BMX562" s="89"/>
      <c r="BMY562" s="89"/>
      <c r="BMZ562" s="89"/>
      <c r="BNA562" s="89"/>
      <c r="BNB562" s="508"/>
      <c r="BNC562" s="508"/>
      <c r="BND562" s="89"/>
      <c r="BNE562" s="89"/>
      <c r="BNF562" s="508"/>
      <c r="BNG562" s="508"/>
      <c r="BNH562" s="89"/>
      <c r="BNI562" s="89"/>
      <c r="BNJ562" s="508"/>
      <c r="BNK562" s="508"/>
      <c r="BNL562" s="508"/>
      <c r="BNM562" s="508"/>
      <c r="BNN562" s="508"/>
      <c r="BNO562" s="508"/>
      <c r="BNP562" s="508"/>
      <c r="BNQ562" s="89"/>
      <c r="BNR562" s="89"/>
      <c r="BNS562" s="508"/>
      <c r="BNT562" s="508"/>
      <c r="BNU562" s="89"/>
      <c r="BNV562" s="89"/>
      <c r="BNW562" s="508"/>
      <c r="BNX562" s="508"/>
      <c r="BNY562" s="508"/>
      <c r="BNZ562" s="508"/>
      <c r="BOA562" s="508"/>
      <c r="BOB562" s="203"/>
      <c r="BOC562" s="107"/>
      <c r="BOD562" s="508"/>
      <c r="BOE562" s="508"/>
      <c r="BOF562" s="508"/>
      <c r="BOG562" s="508"/>
      <c r="BOH562" s="508"/>
      <c r="BOI562" s="508"/>
      <c r="BOJ562" s="508"/>
      <c r="BOK562" s="168"/>
      <c r="BOL562" s="168"/>
      <c r="BOM562" s="168"/>
      <c r="BON562" s="168"/>
      <c r="BOO562" s="168"/>
      <c r="BOP562" s="168"/>
      <c r="BOQ562" s="168"/>
      <c r="BOR562" s="168"/>
      <c r="BOS562" s="168"/>
      <c r="BOT562" s="168"/>
      <c r="BOU562" s="168"/>
      <c r="BOV562" s="168"/>
      <c r="BOW562" s="168"/>
      <c r="BOX562" s="168"/>
      <c r="BOY562" s="168"/>
      <c r="BOZ562" s="168"/>
      <c r="BPA562" s="168"/>
      <c r="BPB562" s="168"/>
      <c r="BPC562" s="168"/>
      <c r="BPD562" s="168"/>
      <c r="BPE562" s="168"/>
      <c r="BPF562" s="168"/>
      <c r="BPG562" s="168"/>
      <c r="BPH562" s="168"/>
      <c r="BPI562" s="168"/>
      <c r="BPJ562" s="168"/>
      <c r="BPK562" s="168"/>
      <c r="BPL562" s="168"/>
      <c r="BPM562" s="168"/>
      <c r="BPN562" s="168"/>
      <c r="BPO562" s="168"/>
      <c r="BPP562" s="168"/>
      <c r="BPQ562" s="168"/>
      <c r="BPR562" s="168"/>
      <c r="BPS562" s="168"/>
      <c r="BPT562" s="168"/>
      <c r="BPU562" s="168"/>
      <c r="BPV562" s="168"/>
      <c r="BPW562" s="168"/>
      <c r="BPX562" s="168"/>
      <c r="BPY562" s="168"/>
      <c r="BPZ562" s="168"/>
      <c r="BQA562" s="168"/>
      <c r="BQB562" s="168"/>
      <c r="BQC562" s="508"/>
      <c r="BQD562" s="508"/>
      <c r="BQE562" s="508"/>
      <c r="BQF562" s="508"/>
      <c r="BQG562" s="508"/>
      <c r="BQH562" s="508"/>
      <c r="BQI562" s="508"/>
      <c r="BQJ562" s="508"/>
      <c r="BQK562" s="508"/>
      <c r="BQL562" s="508"/>
      <c r="BQM562" s="508"/>
      <c r="BQN562" s="508"/>
      <c r="BQO562" s="508"/>
      <c r="BQP562" s="508"/>
      <c r="BQQ562" s="508"/>
      <c r="BQR562" s="508"/>
      <c r="BQS562" s="508"/>
      <c r="BQT562" s="508"/>
      <c r="BQU562" s="508"/>
      <c r="BQV562" s="508"/>
      <c r="BQW562" s="508"/>
      <c r="BQX562" s="508"/>
      <c r="BQY562" s="508"/>
      <c r="BQZ562" s="508"/>
      <c r="BRA562" s="89"/>
      <c r="BRB562" s="89"/>
      <c r="BRC562" s="89"/>
      <c r="BRD562" s="89"/>
      <c r="BRE562" s="89"/>
      <c r="BRF562" s="508"/>
      <c r="BRG562" s="508"/>
      <c r="BRH562" s="89"/>
      <c r="BRI562" s="89"/>
      <c r="BRJ562" s="508"/>
      <c r="BRK562" s="508"/>
      <c r="BRL562" s="89"/>
      <c r="BRM562" s="89"/>
      <c r="BRN562" s="508"/>
      <c r="BRO562" s="508"/>
      <c r="BRP562" s="508"/>
      <c r="BRQ562" s="508"/>
      <c r="BRR562" s="508"/>
      <c r="BRS562" s="508"/>
      <c r="BRT562" s="508"/>
      <c r="BRU562" s="89"/>
      <c r="BRV562" s="89"/>
      <c r="BRW562" s="508"/>
      <c r="BRX562" s="508"/>
      <c r="BRY562" s="89"/>
      <c r="BRZ562" s="89"/>
      <c r="BSA562" s="508"/>
      <c r="BSB562" s="508"/>
      <c r="BSC562" s="508"/>
      <c r="BSD562" s="508"/>
      <c r="BSE562" s="508"/>
      <c r="BSF562" s="203"/>
      <c r="BSG562" s="107"/>
      <c r="BSH562" s="508"/>
      <c r="BSI562" s="508"/>
      <c r="BSJ562" s="508"/>
      <c r="BSK562" s="508"/>
      <c r="BSL562" s="508"/>
      <c r="BSM562" s="508"/>
      <c r="BSN562" s="508"/>
      <c r="BSO562" s="168"/>
      <c r="BSP562" s="168"/>
      <c r="BSQ562" s="168"/>
      <c r="BSR562" s="168"/>
      <c r="BSS562" s="168"/>
      <c r="BST562" s="168"/>
      <c r="BSU562" s="168"/>
      <c r="BSV562" s="168"/>
      <c r="BSW562" s="168"/>
      <c r="BSX562" s="168"/>
      <c r="BSY562" s="168"/>
      <c r="BSZ562" s="168"/>
      <c r="BTA562" s="168"/>
      <c r="BTB562" s="168"/>
      <c r="BTC562" s="168"/>
      <c r="BTD562" s="168"/>
      <c r="BTE562" s="168"/>
      <c r="BTF562" s="168"/>
      <c r="BTG562" s="168"/>
      <c r="BTH562" s="168"/>
      <c r="BTI562" s="168"/>
      <c r="BTJ562" s="168"/>
      <c r="BTK562" s="168"/>
      <c r="BTL562" s="168"/>
      <c r="BTM562" s="168"/>
      <c r="BTN562" s="168"/>
      <c r="BTO562" s="168"/>
      <c r="BTP562" s="168"/>
      <c r="BTQ562" s="168"/>
      <c r="BTR562" s="168"/>
      <c r="BTS562" s="168"/>
      <c r="BTT562" s="168"/>
      <c r="BTU562" s="168"/>
      <c r="BTV562" s="168"/>
      <c r="BTW562" s="168"/>
      <c r="BTX562" s="168"/>
      <c r="BTY562" s="168"/>
      <c r="BTZ562" s="168"/>
      <c r="BUA562" s="168"/>
      <c r="BUB562" s="168"/>
      <c r="BUC562" s="168"/>
      <c r="BUD562" s="168"/>
      <c r="BUE562" s="168"/>
      <c r="BUF562" s="168"/>
      <c r="BUG562" s="508"/>
      <c r="BUH562" s="508"/>
      <c r="BUI562" s="508"/>
      <c r="BUJ562" s="508"/>
      <c r="BUK562" s="508"/>
      <c r="BUL562" s="508"/>
      <c r="BUM562" s="508"/>
      <c r="BUN562" s="508"/>
      <c r="BUO562" s="508"/>
      <c r="BUP562" s="508"/>
      <c r="BUQ562" s="508"/>
      <c r="BUR562" s="508"/>
      <c r="BUS562" s="508"/>
      <c r="BUT562" s="508"/>
      <c r="BUU562" s="508"/>
      <c r="BUV562" s="508"/>
      <c r="BUW562" s="508"/>
      <c r="BUX562" s="508"/>
      <c r="BUY562" s="508"/>
      <c r="BUZ562" s="508"/>
      <c r="BVA562" s="508"/>
      <c r="BVB562" s="508"/>
      <c r="BVC562" s="508"/>
      <c r="BVD562" s="508"/>
      <c r="BVE562" s="89"/>
      <c r="BVF562" s="89"/>
      <c r="BVG562" s="89"/>
      <c r="BVH562" s="89"/>
      <c r="BVI562" s="89"/>
      <c r="BVJ562" s="508"/>
      <c r="BVK562" s="508"/>
      <c r="BVL562" s="89"/>
      <c r="BVM562" s="89"/>
      <c r="BVN562" s="508"/>
      <c r="BVO562" s="508"/>
      <c r="BVP562" s="89"/>
      <c r="BVQ562" s="89"/>
      <c r="BVR562" s="508"/>
      <c r="BVS562" s="508"/>
      <c r="BVT562" s="508"/>
      <c r="BVU562" s="508"/>
      <c r="BVV562" s="508"/>
      <c r="BVW562" s="508"/>
      <c r="BVX562" s="508"/>
      <c r="BVY562" s="89"/>
      <c r="BVZ562" s="89"/>
      <c r="BWA562" s="508"/>
      <c r="BWB562" s="508"/>
      <c r="BWC562" s="89"/>
      <c r="BWD562" s="89"/>
      <c r="BWE562" s="508"/>
      <c r="BWF562" s="508"/>
      <c r="BWG562" s="508"/>
      <c r="BWH562" s="508"/>
      <c r="BWI562" s="508"/>
      <c r="BWJ562" s="203"/>
      <c r="BWK562" s="107"/>
      <c r="BWL562" s="508"/>
      <c r="BWM562" s="508"/>
      <c r="BWN562" s="508"/>
      <c r="BWO562" s="508"/>
      <c r="BWP562" s="508"/>
      <c r="BWQ562" s="508"/>
      <c r="BWR562" s="508"/>
      <c r="BWS562" s="168"/>
      <c r="BWT562" s="168"/>
      <c r="BWU562" s="168"/>
      <c r="BWV562" s="168"/>
      <c r="BWW562" s="168"/>
      <c r="BWX562" s="168"/>
      <c r="BWY562" s="168"/>
      <c r="BWZ562" s="168"/>
      <c r="BXA562" s="168"/>
      <c r="BXB562" s="168"/>
      <c r="BXC562" s="168"/>
      <c r="BXD562" s="168"/>
      <c r="BXE562" s="168"/>
      <c r="BXF562" s="168"/>
      <c r="BXG562" s="168"/>
      <c r="BXH562" s="168"/>
      <c r="BXI562" s="168"/>
      <c r="BXJ562" s="168"/>
      <c r="BXK562" s="168"/>
      <c r="BXL562" s="168"/>
      <c r="BXM562" s="168"/>
      <c r="BXN562" s="168"/>
      <c r="BXO562" s="168"/>
      <c r="BXP562" s="168"/>
      <c r="BXQ562" s="168"/>
      <c r="BXR562" s="168"/>
      <c r="BXS562" s="168"/>
      <c r="BXT562" s="168"/>
      <c r="BXU562" s="168"/>
      <c r="BXV562" s="168"/>
      <c r="BXW562" s="168"/>
      <c r="BXX562" s="168"/>
      <c r="BXY562" s="168"/>
      <c r="BXZ562" s="168"/>
      <c r="BYA562" s="168"/>
      <c r="BYB562" s="168"/>
      <c r="BYC562" s="168"/>
      <c r="BYD562" s="168"/>
      <c r="BYE562" s="168"/>
      <c r="BYF562" s="168"/>
      <c r="BYG562" s="168"/>
      <c r="BYH562" s="168"/>
      <c r="BYI562" s="168"/>
      <c r="BYJ562" s="168"/>
      <c r="BYK562" s="508"/>
      <c r="BYL562" s="508"/>
      <c r="BYM562" s="508"/>
      <c r="BYN562" s="508"/>
      <c r="BYO562" s="508"/>
      <c r="BYP562" s="508"/>
      <c r="BYQ562" s="508"/>
      <c r="BYR562" s="508"/>
      <c r="BYS562" s="508"/>
      <c r="BYT562" s="508"/>
      <c r="BYU562" s="508"/>
      <c r="BYV562" s="508"/>
      <c r="BYW562" s="508"/>
      <c r="BYX562" s="508"/>
      <c r="BYY562" s="508"/>
      <c r="BYZ562" s="508"/>
      <c r="BZA562" s="508"/>
      <c r="BZB562" s="508"/>
      <c r="BZC562" s="508"/>
      <c r="BZD562" s="508"/>
      <c r="BZE562" s="508"/>
      <c r="BZF562" s="508"/>
      <c r="BZG562" s="508"/>
      <c r="BZH562" s="508"/>
      <c r="BZI562" s="89"/>
      <c r="BZJ562" s="89"/>
      <c r="BZK562" s="89"/>
      <c r="BZL562" s="89"/>
      <c r="BZM562" s="89"/>
      <c r="BZN562" s="508"/>
      <c r="BZO562" s="508"/>
      <c r="BZP562" s="89"/>
      <c r="BZQ562" s="89"/>
      <c r="BZR562" s="508"/>
      <c r="BZS562" s="508"/>
      <c r="BZT562" s="89"/>
      <c r="BZU562" s="89"/>
      <c r="BZV562" s="508"/>
      <c r="BZW562" s="508"/>
      <c r="BZX562" s="508"/>
      <c r="BZY562" s="508"/>
      <c r="BZZ562" s="508"/>
      <c r="CAA562" s="508"/>
      <c r="CAB562" s="508"/>
      <c r="CAC562" s="89"/>
      <c r="CAD562" s="89"/>
      <c r="CAE562" s="508"/>
      <c r="CAF562" s="508"/>
      <c r="CAG562" s="89"/>
      <c r="CAH562" s="89"/>
      <c r="CAI562" s="508"/>
      <c r="CAJ562" s="508"/>
      <c r="CAK562" s="508"/>
      <c r="CAL562" s="508"/>
      <c r="CAM562" s="508"/>
      <c r="CAN562" s="203"/>
      <c r="CAO562" s="107"/>
      <c r="CAP562" s="508"/>
      <c r="CAQ562" s="508"/>
      <c r="CAR562" s="508"/>
      <c r="CAS562" s="508"/>
      <c r="CAT562" s="508"/>
      <c r="CAU562" s="508"/>
      <c r="CAV562" s="508"/>
      <c r="CAW562" s="168"/>
      <c r="CAX562" s="168"/>
      <c r="CAY562" s="168"/>
      <c r="CAZ562" s="168"/>
      <c r="CBA562" s="168"/>
      <c r="CBB562" s="168"/>
      <c r="CBC562" s="168"/>
      <c r="CBD562" s="168"/>
      <c r="CBE562" s="168"/>
      <c r="CBF562" s="168"/>
      <c r="CBG562" s="168"/>
      <c r="CBH562" s="168"/>
      <c r="CBI562" s="168"/>
      <c r="CBJ562" s="168"/>
      <c r="CBK562" s="168"/>
      <c r="CBL562" s="168"/>
      <c r="CBM562" s="168"/>
      <c r="CBN562" s="168"/>
      <c r="CBO562" s="168"/>
      <c r="CBP562" s="168"/>
      <c r="CBQ562" s="168"/>
      <c r="CBR562" s="168"/>
      <c r="CBS562" s="168"/>
      <c r="CBT562" s="168"/>
      <c r="CBU562" s="168"/>
      <c r="CBV562" s="168"/>
      <c r="CBW562" s="168"/>
      <c r="CBX562" s="168"/>
      <c r="CBY562" s="168"/>
      <c r="CBZ562" s="168"/>
      <c r="CCA562" s="168"/>
      <c r="CCB562" s="168"/>
      <c r="CCC562" s="168"/>
      <c r="CCD562" s="168"/>
      <c r="CCE562" s="168"/>
      <c r="CCF562" s="168"/>
      <c r="CCG562" s="168"/>
      <c r="CCH562" s="168"/>
      <c r="CCI562" s="168"/>
      <c r="CCJ562" s="168"/>
      <c r="CCK562" s="168"/>
      <c r="CCL562" s="168"/>
      <c r="CCM562" s="168"/>
      <c r="CCN562" s="168"/>
      <c r="CCO562" s="508"/>
      <c r="CCP562" s="508"/>
      <c r="CCQ562" s="508"/>
      <c r="CCR562" s="508"/>
      <c r="CCS562" s="508"/>
      <c r="CCT562" s="508"/>
      <c r="CCU562" s="508"/>
      <c r="CCV562" s="508"/>
      <c r="CCW562" s="508"/>
      <c r="CCX562" s="508"/>
      <c r="CCY562" s="508"/>
      <c r="CCZ562" s="508"/>
      <c r="CDA562" s="508"/>
      <c r="CDB562" s="508"/>
      <c r="CDC562" s="508"/>
      <c r="CDD562" s="508"/>
      <c r="CDE562" s="508"/>
      <c r="CDF562" s="508"/>
      <c r="CDG562" s="508"/>
      <c r="CDH562" s="508"/>
      <c r="CDI562" s="508"/>
      <c r="CDJ562" s="508"/>
      <c r="CDK562" s="508"/>
      <c r="CDL562" s="508"/>
      <c r="CDM562" s="89"/>
      <c r="CDN562" s="89"/>
      <c r="CDO562" s="89"/>
      <c r="CDP562" s="89"/>
      <c r="CDQ562" s="89"/>
      <c r="CDR562" s="508"/>
      <c r="CDS562" s="508"/>
      <c r="CDT562" s="89"/>
      <c r="CDU562" s="89"/>
      <c r="CDV562" s="508"/>
      <c r="CDW562" s="508"/>
      <c r="CDX562" s="89"/>
      <c r="CDY562" s="89"/>
      <c r="CDZ562" s="508"/>
      <c r="CEA562" s="508"/>
      <c r="CEB562" s="508"/>
      <c r="CEC562" s="508"/>
      <c r="CED562" s="508"/>
      <c r="CEE562" s="508"/>
      <c r="CEF562" s="508"/>
      <c r="CEG562" s="89"/>
      <c r="CEH562" s="89"/>
      <c r="CEI562" s="508"/>
      <c r="CEJ562" s="508"/>
      <c r="CEK562" s="89"/>
      <c r="CEL562" s="89"/>
      <c r="CEM562" s="508"/>
      <c r="CEN562" s="508"/>
      <c r="CEO562" s="508"/>
      <c r="CEP562" s="508"/>
      <c r="CEQ562" s="508"/>
      <c r="CER562" s="203"/>
      <c r="CES562" s="107"/>
      <c r="CET562" s="508"/>
      <c r="CEU562" s="508"/>
      <c r="CEV562" s="508"/>
      <c r="CEW562" s="508"/>
      <c r="CEX562" s="508"/>
      <c r="CEY562" s="508"/>
      <c r="CEZ562" s="508"/>
      <c r="CFA562" s="168"/>
      <c r="CFB562" s="168"/>
      <c r="CFC562" s="168"/>
      <c r="CFD562" s="168"/>
      <c r="CFE562" s="168"/>
      <c r="CFF562" s="168"/>
      <c r="CFG562" s="168"/>
      <c r="CFH562" s="168"/>
      <c r="CFI562" s="168"/>
      <c r="CFJ562" s="168"/>
      <c r="CFK562" s="168"/>
      <c r="CFL562" s="168"/>
      <c r="CFM562" s="168"/>
      <c r="CFN562" s="168"/>
      <c r="CFO562" s="168"/>
      <c r="CFP562" s="168"/>
      <c r="CFQ562" s="168"/>
      <c r="CFR562" s="168"/>
      <c r="CFS562" s="168"/>
      <c r="CFT562" s="168"/>
      <c r="CFU562" s="168"/>
      <c r="CFV562" s="168"/>
      <c r="CFW562" s="168"/>
      <c r="CFX562" s="168"/>
      <c r="CFY562" s="168"/>
      <c r="CFZ562" s="168"/>
      <c r="CGA562" s="168"/>
      <c r="CGB562" s="168"/>
      <c r="CGC562" s="168"/>
      <c r="CGD562" s="168"/>
      <c r="CGE562" s="168"/>
      <c r="CGF562" s="168"/>
      <c r="CGG562" s="168"/>
      <c r="CGH562" s="168"/>
      <c r="CGI562" s="168"/>
      <c r="CGJ562" s="168"/>
      <c r="CGK562" s="168"/>
      <c r="CGL562" s="168"/>
      <c r="CGM562" s="168"/>
      <c r="CGN562" s="168"/>
      <c r="CGO562" s="168"/>
      <c r="CGP562" s="168"/>
      <c r="CGQ562" s="168"/>
      <c r="CGR562" s="168"/>
      <c r="CGS562" s="508"/>
      <c r="CGT562" s="508"/>
      <c r="CGU562" s="508"/>
      <c r="CGV562" s="508"/>
      <c r="CGW562" s="508"/>
      <c r="CGX562" s="508"/>
      <c r="CGY562" s="508"/>
      <c r="CGZ562" s="508"/>
      <c r="CHA562" s="508"/>
      <c r="CHB562" s="508"/>
      <c r="CHC562" s="508"/>
      <c r="CHD562" s="508"/>
      <c r="CHE562" s="508"/>
      <c r="CHF562" s="508"/>
      <c r="CHG562" s="508"/>
      <c r="CHH562" s="508"/>
      <c r="CHI562" s="508"/>
      <c r="CHJ562" s="508"/>
      <c r="CHK562" s="508"/>
      <c r="CHL562" s="508"/>
      <c r="CHM562" s="508"/>
      <c r="CHN562" s="508"/>
      <c r="CHO562" s="508"/>
      <c r="CHP562" s="508"/>
      <c r="CHQ562" s="89"/>
      <c r="CHR562" s="89"/>
      <c r="CHS562" s="89"/>
      <c r="CHT562" s="89"/>
      <c r="CHU562" s="89"/>
      <c r="CHV562" s="508"/>
      <c r="CHW562" s="508"/>
      <c r="CHX562" s="89"/>
      <c r="CHY562" s="89"/>
      <c r="CHZ562" s="508"/>
      <c r="CIA562" s="508"/>
      <c r="CIB562" s="89"/>
      <c r="CIC562" s="89"/>
      <c r="CID562" s="508"/>
      <c r="CIE562" s="508"/>
      <c r="CIF562" s="508"/>
      <c r="CIG562" s="508"/>
      <c r="CIH562" s="508"/>
      <c r="CII562" s="508"/>
      <c r="CIJ562" s="508"/>
      <c r="CIK562" s="89"/>
      <c r="CIL562" s="89"/>
      <c r="CIM562" s="508"/>
      <c r="CIN562" s="508"/>
      <c r="CIO562" s="89"/>
      <c r="CIP562" s="89"/>
      <c r="CIQ562" s="508"/>
      <c r="CIR562" s="508"/>
      <c r="CIS562" s="508"/>
      <c r="CIT562" s="508"/>
      <c r="CIU562" s="508"/>
      <c r="CIV562" s="203"/>
      <c r="CIW562" s="107"/>
      <c r="CIX562" s="508"/>
      <c r="CIY562" s="508"/>
      <c r="CIZ562" s="508"/>
      <c r="CJA562" s="508"/>
      <c r="CJB562" s="508"/>
      <c r="CJC562" s="508"/>
      <c r="CJD562" s="508"/>
      <c r="CJE562" s="168"/>
      <c r="CJF562" s="168"/>
      <c r="CJG562" s="168"/>
      <c r="CJH562" s="168"/>
      <c r="CJI562" s="168"/>
      <c r="CJJ562" s="168"/>
      <c r="CJK562" s="168"/>
      <c r="CJL562" s="168"/>
      <c r="CJM562" s="168"/>
      <c r="CJN562" s="168"/>
      <c r="CJO562" s="168"/>
      <c r="CJP562" s="168"/>
      <c r="CJQ562" s="168"/>
      <c r="CJR562" s="168"/>
      <c r="CJS562" s="168"/>
      <c r="CJT562" s="168"/>
      <c r="CJU562" s="168"/>
      <c r="CJV562" s="168"/>
      <c r="CJW562" s="168"/>
      <c r="CJX562" s="168"/>
      <c r="CJY562" s="168"/>
      <c r="CJZ562" s="168"/>
      <c r="CKA562" s="168"/>
      <c r="CKB562" s="168"/>
      <c r="CKC562" s="168"/>
      <c r="CKD562" s="168"/>
      <c r="CKE562" s="168"/>
      <c r="CKF562" s="168"/>
      <c r="CKG562" s="168"/>
      <c r="CKH562" s="168"/>
      <c r="CKI562" s="168"/>
      <c r="CKJ562" s="168"/>
      <c r="CKK562" s="168"/>
      <c r="CKL562" s="168"/>
      <c r="CKM562" s="168"/>
      <c r="CKN562" s="168"/>
      <c r="CKO562" s="168"/>
      <c r="CKP562" s="168"/>
      <c r="CKQ562" s="168"/>
      <c r="CKR562" s="168"/>
      <c r="CKS562" s="168"/>
      <c r="CKT562" s="168"/>
      <c r="CKU562" s="168"/>
      <c r="CKV562" s="168"/>
      <c r="CKW562" s="508"/>
      <c r="CKX562" s="508"/>
      <c r="CKY562" s="508"/>
      <c r="CKZ562" s="508"/>
      <c r="CLA562" s="508"/>
      <c r="CLB562" s="508"/>
      <c r="CLC562" s="508"/>
      <c r="CLD562" s="508"/>
      <c r="CLE562" s="508"/>
      <c r="CLF562" s="508"/>
      <c r="CLG562" s="508"/>
      <c r="CLH562" s="508"/>
      <c r="CLI562" s="508"/>
      <c r="CLJ562" s="508"/>
      <c r="CLK562" s="508"/>
      <c r="CLL562" s="508"/>
      <c r="CLM562" s="508"/>
      <c r="CLN562" s="508"/>
      <c r="CLO562" s="508"/>
      <c r="CLP562" s="508"/>
      <c r="CLQ562" s="508"/>
      <c r="CLR562" s="508"/>
      <c r="CLS562" s="508"/>
      <c r="CLT562" s="508"/>
      <c r="CLU562" s="89"/>
      <c r="CLV562" s="89"/>
      <c r="CLW562" s="89"/>
      <c r="CLX562" s="89"/>
      <c r="CLY562" s="89"/>
      <c r="CLZ562" s="508"/>
      <c r="CMA562" s="508"/>
      <c r="CMB562" s="89"/>
      <c r="CMC562" s="89"/>
      <c r="CMD562" s="508"/>
      <c r="CME562" s="508"/>
      <c r="CMF562" s="89"/>
      <c r="CMG562" s="89"/>
      <c r="CMH562" s="508"/>
      <c r="CMI562" s="508"/>
      <c r="CMJ562" s="508"/>
      <c r="CMK562" s="508"/>
      <c r="CML562" s="508"/>
      <c r="CMM562" s="508"/>
      <c r="CMN562" s="508"/>
      <c r="CMO562" s="89"/>
      <c r="CMP562" s="89"/>
      <c r="CMQ562" s="508"/>
      <c r="CMR562" s="508"/>
      <c r="CMS562" s="89"/>
      <c r="CMT562" s="89"/>
      <c r="CMU562" s="508"/>
      <c r="CMV562" s="508"/>
      <c r="CMW562" s="508"/>
      <c r="CMX562" s="508"/>
      <c r="CMY562" s="508"/>
      <c r="CMZ562" s="203"/>
      <c r="CNA562" s="107"/>
      <c r="CNB562" s="508"/>
      <c r="CNC562" s="508"/>
      <c r="CND562" s="508"/>
      <c r="CNE562" s="508"/>
      <c r="CNF562" s="508"/>
      <c r="CNG562" s="508"/>
      <c r="CNH562" s="508"/>
      <c r="CNI562" s="168"/>
      <c r="CNJ562" s="168"/>
      <c r="CNK562" s="168"/>
      <c r="CNL562" s="168"/>
      <c r="CNM562" s="168"/>
      <c r="CNN562" s="168"/>
      <c r="CNO562" s="168"/>
      <c r="CNP562" s="168"/>
      <c r="CNQ562" s="168"/>
      <c r="CNR562" s="168"/>
      <c r="CNS562" s="168"/>
      <c r="CNT562" s="168"/>
      <c r="CNU562" s="168"/>
      <c r="CNV562" s="168"/>
      <c r="CNW562" s="168"/>
      <c r="CNX562" s="168"/>
      <c r="CNY562" s="168"/>
      <c r="CNZ562" s="168"/>
      <c r="COA562" s="168"/>
      <c r="COB562" s="168"/>
      <c r="COC562" s="168"/>
      <c r="COD562" s="168"/>
      <c r="COE562" s="168"/>
      <c r="COF562" s="168"/>
      <c r="COG562" s="168"/>
      <c r="COH562" s="168"/>
      <c r="COI562" s="168"/>
      <c r="COJ562" s="168"/>
      <c r="COK562" s="168"/>
      <c r="COL562" s="168"/>
      <c r="COM562" s="168"/>
      <c r="CON562" s="168"/>
      <c r="COO562" s="168"/>
      <c r="COP562" s="168"/>
      <c r="COQ562" s="168"/>
      <c r="COR562" s="168"/>
      <c r="COS562" s="168"/>
      <c r="COT562" s="168"/>
      <c r="COU562" s="168"/>
      <c r="COV562" s="168"/>
      <c r="COW562" s="168"/>
      <c r="COX562" s="168"/>
      <c r="COY562" s="168"/>
      <c r="COZ562" s="168"/>
      <c r="CPA562" s="508"/>
      <c r="CPB562" s="508"/>
      <c r="CPC562" s="508"/>
      <c r="CPD562" s="508"/>
      <c r="CPE562" s="508"/>
      <c r="CPF562" s="508"/>
      <c r="CPG562" s="508"/>
      <c r="CPH562" s="508"/>
      <c r="CPI562" s="508"/>
      <c r="CPJ562" s="508"/>
      <c r="CPK562" s="508"/>
      <c r="CPL562" s="508"/>
      <c r="CPM562" s="508"/>
      <c r="CPN562" s="508"/>
      <c r="CPO562" s="508"/>
      <c r="CPP562" s="508"/>
      <c r="CPQ562" s="508"/>
      <c r="CPR562" s="508"/>
      <c r="CPS562" s="508"/>
      <c r="CPT562" s="508"/>
      <c r="CPU562" s="508"/>
      <c r="CPV562" s="508"/>
      <c r="CPW562" s="508"/>
      <c r="CPX562" s="508"/>
      <c r="CPY562" s="89"/>
      <c r="CPZ562" s="89"/>
      <c r="CQA562" s="89"/>
      <c r="CQB562" s="89"/>
      <c r="CQC562" s="89"/>
      <c r="CQD562" s="508"/>
      <c r="CQE562" s="508"/>
      <c r="CQF562" s="89"/>
      <c r="CQG562" s="89"/>
      <c r="CQH562" s="508"/>
      <c r="CQI562" s="508"/>
      <c r="CQJ562" s="89"/>
      <c r="CQK562" s="89"/>
      <c r="CQL562" s="508"/>
      <c r="CQM562" s="508"/>
      <c r="CQN562" s="508"/>
      <c r="CQO562" s="508"/>
      <c r="CQP562" s="508"/>
      <c r="CQQ562" s="508"/>
      <c r="CQR562" s="508"/>
      <c r="CQS562" s="89"/>
      <c r="CQT562" s="89"/>
      <c r="CQU562" s="508"/>
      <c r="CQV562" s="508"/>
      <c r="CQW562" s="89"/>
      <c r="CQX562" s="89"/>
      <c r="CQY562" s="508"/>
      <c r="CQZ562" s="508"/>
      <c r="CRA562" s="508"/>
      <c r="CRB562" s="508"/>
      <c r="CRC562" s="508"/>
      <c r="CRD562" s="203"/>
      <c r="CRE562" s="107"/>
      <c r="CRF562" s="508"/>
      <c r="CRG562" s="508"/>
      <c r="CRH562" s="508"/>
      <c r="CRI562" s="508"/>
      <c r="CRJ562" s="508"/>
      <c r="CRK562" s="508"/>
      <c r="CRL562" s="508"/>
      <c r="CRM562" s="168"/>
      <c r="CRN562" s="168"/>
      <c r="CRO562" s="168"/>
      <c r="CRP562" s="168"/>
      <c r="CRQ562" s="168"/>
      <c r="CRR562" s="168"/>
      <c r="CRS562" s="168"/>
      <c r="CRT562" s="168"/>
      <c r="CRU562" s="168"/>
      <c r="CRV562" s="168"/>
      <c r="CRW562" s="168"/>
      <c r="CRX562" s="168"/>
      <c r="CRY562" s="168"/>
      <c r="CRZ562" s="168"/>
      <c r="CSA562" s="168"/>
      <c r="CSB562" s="168"/>
      <c r="CSC562" s="168"/>
      <c r="CSD562" s="168"/>
      <c r="CSE562" s="168"/>
      <c r="CSF562" s="168"/>
      <c r="CSG562" s="168"/>
      <c r="CSH562" s="168"/>
      <c r="CSI562" s="168"/>
      <c r="CSJ562" s="168"/>
      <c r="CSK562" s="168"/>
      <c r="CSL562" s="168"/>
      <c r="CSM562" s="168"/>
      <c r="CSN562" s="168"/>
      <c r="CSO562" s="168"/>
      <c r="CSP562" s="168"/>
      <c r="CSQ562" s="168"/>
      <c r="CSR562" s="168"/>
      <c r="CSS562" s="168"/>
      <c r="CST562" s="168"/>
      <c r="CSU562" s="168"/>
      <c r="CSV562" s="168"/>
      <c r="CSW562" s="168"/>
      <c r="CSX562" s="168"/>
      <c r="CSY562" s="168"/>
      <c r="CSZ562" s="168"/>
      <c r="CTA562" s="168"/>
      <c r="CTB562" s="168"/>
      <c r="CTC562" s="168"/>
      <c r="CTD562" s="168"/>
      <c r="CTE562" s="508"/>
      <c r="CTF562" s="508"/>
      <c r="CTG562" s="508"/>
      <c r="CTH562" s="508"/>
      <c r="CTI562" s="508"/>
      <c r="CTJ562" s="508"/>
      <c r="CTK562" s="508"/>
      <c r="CTL562" s="508"/>
      <c r="CTM562" s="508"/>
      <c r="CTN562" s="508"/>
      <c r="CTO562" s="508"/>
      <c r="CTP562" s="508"/>
      <c r="CTQ562" s="508"/>
      <c r="CTR562" s="508"/>
      <c r="CTS562" s="508"/>
      <c r="CTT562" s="508"/>
      <c r="CTU562" s="508"/>
      <c r="CTV562" s="508"/>
      <c r="CTW562" s="508"/>
      <c r="CTX562" s="508"/>
      <c r="CTY562" s="508"/>
      <c r="CTZ562" s="508"/>
      <c r="CUA562" s="508"/>
      <c r="CUB562" s="508"/>
      <c r="CUC562" s="89"/>
      <c r="CUD562" s="89"/>
      <c r="CUE562" s="89"/>
      <c r="CUF562" s="89"/>
      <c r="CUG562" s="89"/>
      <c r="CUH562" s="508"/>
      <c r="CUI562" s="508"/>
      <c r="CUJ562" s="89"/>
      <c r="CUK562" s="89"/>
      <c r="CUL562" s="508"/>
      <c r="CUM562" s="508"/>
      <c r="CUN562" s="89"/>
      <c r="CUO562" s="89"/>
      <c r="CUP562" s="508"/>
      <c r="CUQ562" s="508"/>
      <c r="CUR562" s="508"/>
      <c r="CUS562" s="508"/>
      <c r="CUT562" s="508"/>
      <c r="CUU562" s="508"/>
      <c r="CUV562" s="508"/>
      <c r="CUW562" s="89"/>
      <c r="CUX562" s="89"/>
      <c r="CUY562" s="508"/>
      <c r="CUZ562" s="508"/>
      <c r="CVA562" s="89"/>
      <c r="CVB562" s="89"/>
      <c r="CVC562" s="508"/>
      <c r="CVD562" s="508"/>
      <c r="CVE562" s="508"/>
      <c r="CVF562" s="508"/>
      <c r="CVG562" s="508"/>
      <c r="CVH562" s="203"/>
      <c r="CVI562" s="107"/>
      <c r="CVJ562" s="508"/>
      <c r="CVK562" s="508"/>
      <c r="CVL562" s="508"/>
      <c r="CVM562" s="508"/>
      <c r="CVN562" s="508"/>
      <c r="CVO562" s="508"/>
      <c r="CVP562" s="508"/>
      <c r="CVQ562" s="168"/>
      <c r="CVR562" s="168"/>
      <c r="CVS562" s="168"/>
      <c r="CVT562" s="168"/>
      <c r="CVU562" s="168"/>
      <c r="CVV562" s="168"/>
      <c r="CVW562" s="168"/>
      <c r="CVX562" s="168"/>
      <c r="CVY562" s="168"/>
      <c r="CVZ562" s="168"/>
      <c r="CWA562" s="168"/>
      <c r="CWB562" s="168"/>
      <c r="CWC562" s="168"/>
      <c r="CWD562" s="168"/>
      <c r="CWE562" s="168"/>
      <c r="CWF562" s="168"/>
      <c r="CWG562" s="168"/>
      <c r="CWH562" s="168"/>
      <c r="CWI562" s="168"/>
      <c r="CWJ562" s="168"/>
      <c r="CWK562" s="168"/>
      <c r="CWL562" s="168"/>
      <c r="CWM562" s="168"/>
      <c r="CWN562" s="168"/>
      <c r="CWO562" s="168"/>
      <c r="CWP562" s="168"/>
      <c r="CWQ562" s="168"/>
      <c r="CWR562" s="168"/>
      <c r="CWS562" s="168"/>
      <c r="CWT562" s="168"/>
      <c r="CWU562" s="168"/>
      <c r="CWV562" s="168"/>
      <c r="CWW562" s="168"/>
      <c r="CWX562" s="168"/>
      <c r="CWY562" s="168"/>
      <c r="CWZ562" s="168"/>
      <c r="CXA562" s="168"/>
      <c r="CXB562" s="168"/>
      <c r="CXC562" s="168"/>
      <c r="CXD562" s="168"/>
      <c r="CXE562" s="168"/>
      <c r="CXF562" s="168"/>
      <c r="CXG562" s="168"/>
      <c r="CXH562" s="168"/>
      <c r="CXI562" s="508"/>
      <c r="CXJ562" s="508"/>
      <c r="CXK562" s="508"/>
      <c r="CXL562" s="508"/>
      <c r="CXM562" s="508"/>
      <c r="CXN562" s="508"/>
      <c r="CXO562" s="508"/>
      <c r="CXP562" s="508"/>
      <c r="CXQ562" s="508"/>
      <c r="CXR562" s="508"/>
      <c r="CXS562" s="508"/>
      <c r="CXT562" s="508"/>
      <c r="CXU562" s="508"/>
      <c r="CXV562" s="508"/>
      <c r="CXW562" s="508"/>
      <c r="CXX562" s="508"/>
      <c r="CXY562" s="508"/>
      <c r="CXZ562" s="508"/>
      <c r="CYA562" s="508"/>
      <c r="CYB562" s="508"/>
      <c r="CYC562" s="508"/>
      <c r="CYD562" s="508"/>
      <c r="CYE562" s="508"/>
      <c r="CYF562" s="508"/>
      <c r="CYG562" s="89"/>
      <c r="CYH562" s="89"/>
      <c r="CYI562" s="89"/>
      <c r="CYJ562" s="89"/>
      <c r="CYK562" s="89"/>
      <c r="CYL562" s="508"/>
      <c r="CYM562" s="508"/>
      <c r="CYN562" s="89"/>
      <c r="CYO562" s="89"/>
      <c r="CYP562" s="508"/>
      <c r="CYQ562" s="508"/>
      <c r="CYR562" s="89"/>
      <c r="CYS562" s="89"/>
      <c r="CYT562" s="508"/>
      <c r="CYU562" s="508"/>
      <c r="CYV562" s="508"/>
      <c r="CYW562" s="508"/>
      <c r="CYX562" s="508"/>
      <c r="CYY562" s="508"/>
      <c r="CYZ562" s="508"/>
      <c r="CZA562" s="89"/>
      <c r="CZB562" s="89"/>
      <c r="CZC562" s="508"/>
      <c r="CZD562" s="508"/>
      <c r="CZE562" s="89"/>
      <c r="CZF562" s="89"/>
      <c r="CZG562" s="508"/>
      <c r="CZH562" s="508"/>
      <c r="CZI562" s="508"/>
      <c r="CZJ562" s="508"/>
      <c r="CZK562" s="508"/>
      <c r="CZL562" s="203"/>
      <c r="CZM562" s="107"/>
      <c r="CZN562" s="508"/>
      <c r="CZO562" s="508"/>
      <c r="CZP562" s="508"/>
      <c r="CZQ562" s="508"/>
      <c r="CZR562" s="508"/>
      <c r="CZS562" s="508"/>
      <c r="CZT562" s="508"/>
      <c r="CZU562" s="168"/>
      <c r="CZV562" s="168"/>
      <c r="CZW562" s="168"/>
      <c r="CZX562" s="168"/>
      <c r="CZY562" s="168"/>
      <c r="CZZ562" s="168"/>
      <c r="DAA562" s="168"/>
      <c r="DAB562" s="168"/>
      <c r="DAC562" s="168"/>
      <c r="DAD562" s="168"/>
      <c r="DAE562" s="168"/>
      <c r="DAF562" s="168"/>
      <c r="DAG562" s="168"/>
      <c r="DAH562" s="168"/>
      <c r="DAI562" s="168"/>
      <c r="DAJ562" s="168"/>
      <c r="DAK562" s="168"/>
      <c r="DAL562" s="168"/>
      <c r="DAM562" s="168"/>
      <c r="DAN562" s="168"/>
      <c r="DAO562" s="168"/>
      <c r="DAP562" s="168"/>
      <c r="DAQ562" s="168"/>
      <c r="DAR562" s="168"/>
      <c r="DAS562" s="168"/>
      <c r="DAT562" s="168"/>
      <c r="DAU562" s="168"/>
      <c r="DAV562" s="168"/>
      <c r="DAW562" s="168"/>
      <c r="DAX562" s="168"/>
      <c r="DAY562" s="168"/>
      <c r="DAZ562" s="168"/>
      <c r="DBA562" s="168"/>
      <c r="DBB562" s="168"/>
      <c r="DBC562" s="168"/>
      <c r="DBD562" s="168"/>
      <c r="DBE562" s="168"/>
      <c r="DBF562" s="168"/>
      <c r="DBG562" s="168"/>
      <c r="DBH562" s="168"/>
      <c r="DBI562" s="168"/>
      <c r="DBJ562" s="168"/>
      <c r="DBK562" s="168"/>
      <c r="DBL562" s="168"/>
      <c r="DBM562" s="508"/>
      <c r="DBN562" s="508"/>
      <c r="DBO562" s="508"/>
      <c r="DBP562" s="508"/>
      <c r="DBQ562" s="508"/>
      <c r="DBR562" s="508"/>
      <c r="DBS562" s="508"/>
      <c r="DBT562" s="508"/>
      <c r="DBU562" s="508"/>
      <c r="DBV562" s="508"/>
      <c r="DBW562" s="508"/>
      <c r="DBX562" s="508"/>
      <c r="DBY562" s="508"/>
      <c r="DBZ562" s="508"/>
      <c r="DCA562" s="508"/>
      <c r="DCB562" s="508"/>
      <c r="DCC562" s="508"/>
      <c r="DCD562" s="508"/>
      <c r="DCE562" s="508"/>
      <c r="DCF562" s="508"/>
      <c r="DCG562" s="508"/>
      <c r="DCH562" s="508"/>
      <c r="DCI562" s="508"/>
      <c r="DCJ562" s="508"/>
      <c r="DCK562" s="89"/>
      <c r="DCL562" s="89"/>
      <c r="DCM562" s="89"/>
      <c r="DCN562" s="89"/>
      <c r="DCO562" s="89"/>
      <c r="DCP562" s="508"/>
      <c r="DCQ562" s="508"/>
      <c r="DCR562" s="89"/>
      <c r="DCS562" s="89"/>
      <c r="DCT562" s="508"/>
      <c r="DCU562" s="508"/>
      <c r="DCV562" s="89"/>
      <c r="DCW562" s="89"/>
      <c r="DCX562" s="508"/>
      <c r="DCY562" s="508"/>
      <c r="DCZ562" s="508"/>
      <c r="DDA562" s="508"/>
      <c r="DDB562" s="508"/>
      <c r="DDC562" s="508"/>
      <c r="DDD562" s="508"/>
      <c r="DDE562" s="89"/>
      <c r="DDF562" s="89"/>
      <c r="DDG562" s="508"/>
      <c r="DDH562" s="508"/>
      <c r="DDI562" s="89"/>
      <c r="DDJ562" s="89"/>
      <c r="DDK562" s="508"/>
      <c r="DDL562" s="508"/>
      <c r="DDM562" s="508"/>
      <c r="DDN562" s="508"/>
      <c r="DDO562" s="508"/>
      <c r="DDP562" s="203"/>
      <c r="DDQ562" s="107"/>
      <c r="DDR562" s="508"/>
      <c r="DDS562" s="508"/>
      <c r="DDT562" s="508"/>
      <c r="DDU562" s="508"/>
      <c r="DDV562" s="508"/>
      <c r="DDW562" s="508"/>
      <c r="DDX562" s="508"/>
      <c r="DDY562" s="168"/>
      <c r="DDZ562" s="168"/>
      <c r="DEA562" s="168"/>
      <c r="DEB562" s="168"/>
      <c r="DEC562" s="168"/>
      <c r="DED562" s="168"/>
      <c r="DEE562" s="168"/>
      <c r="DEF562" s="168"/>
      <c r="DEG562" s="168"/>
      <c r="DEH562" s="168"/>
      <c r="DEI562" s="168"/>
      <c r="DEJ562" s="168"/>
      <c r="DEK562" s="168"/>
      <c r="DEL562" s="168"/>
      <c r="DEM562" s="168"/>
      <c r="DEN562" s="168"/>
      <c r="DEO562" s="168"/>
      <c r="DEP562" s="168"/>
      <c r="DEQ562" s="168"/>
      <c r="DER562" s="168"/>
      <c r="DES562" s="168"/>
      <c r="DET562" s="168"/>
      <c r="DEU562" s="168"/>
      <c r="DEV562" s="168"/>
      <c r="DEW562" s="168"/>
      <c r="DEX562" s="168"/>
      <c r="DEY562" s="168"/>
      <c r="DEZ562" s="168"/>
      <c r="DFA562" s="168"/>
      <c r="DFB562" s="168"/>
      <c r="DFC562" s="168"/>
      <c r="DFD562" s="168"/>
      <c r="DFE562" s="168"/>
      <c r="DFF562" s="168"/>
      <c r="DFG562" s="168"/>
      <c r="DFH562" s="168"/>
      <c r="DFI562" s="168"/>
      <c r="DFJ562" s="168"/>
      <c r="DFK562" s="168"/>
      <c r="DFL562" s="168"/>
      <c r="DFM562" s="168"/>
      <c r="DFN562" s="168"/>
      <c r="DFO562" s="168"/>
      <c r="DFP562" s="168"/>
      <c r="DFQ562" s="508"/>
      <c r="DFR562" s="508"/>
      <c r="DFS562" s="508"/>
      <c r="DFT562" s="508"/>
      <c r="DFU562" s="508"/>
      <c r="DFV562" s="508"/>
      <c r="DFW562" s="508"/>
      <c r="DFX562" s="508"/>
      <c r="DFY562" s="508"/>
      <c r="DFZ562" s="508"/>
      <c r="DGA562" s="508"/>
      <c r="DGB562" s="508"/>
      <c r="DGC562" s="508"/>
      <c r="DGD562" s="508"/>
      <c r="DGE562" s="508"/>
      <c r="DGF562" s="508"/>
      <c r="DGG562" s="508"/>
      <c r="DGH562" s="508"/>
      <c r="DGI562" s="508"/>
      <c r="DGJ562" s="508"/>
      <c r="DGK562" s="508"/>
      <c r="DGL562" s="508"/>
      <c r="DGM562" s="508"/>
      <c r="DGN562" s="508"/>
      <c r="DGO562" s="89"/>
      <c r="DGP562" s="89"/>
      <c r="DGQ562" s="89"/>
      <c r="DGR562" s="89"/>
      <c r="DGS562" s="89"/>
      <c r="DGT562" s="508"/>
      <c r="DGU562" s="508"/>
      <c r="DGV562" s="89"/>
      <c r="DGW562" s="89"/>
      <c r="DGX562" s="508"/>
      <c r="DGY562" s="508"/>
      <c r="DGZ562" s="89"/>
      <c r="DHA562" s="89"/>
      <c r="DHB562" s="508"/>
      <c r="DHC562" s="508"/>
      <c r="DHD562" s="508"/>
      <c r="DHE562" s="508"/>
      <c r="DHF562" s="508"/>
      <c r="DHG562" s="508"/>
      <c r="DHH562" s="508"/>
      <c r="DHI562" s="89"/>
      <c r="DHJ562" s="89"/>
      <c r="DHK562" s="508"/>
      <c r="DHL562" s="508"/>
      <c r="DHM562" s="89"/>
      <c r="DHN562" s="89"/>
      <c r="DHO562" s="508"/>
      <c r="DHP562" s="508"/>
      <c r="DHQ562" s="508"/>
      <c r="DHR562" s="508"/>
      <c r="DHS562" s="508"/>
      <c r="DHT562" s="203"/>
      <c r="DHU562" s="107"/>
      <c r="DHV562" s="508"/>
      <c r="DHW562" s="508"/>
      <c r="DHX562" s="508"/>
      <c r="DHY562" s="508"/>
      <c r="DHZ562" s="508"/>
      <c r="DIA562" s="508"/>
      <c r="DIB562" s="508"/>
      <c r="DIC562" s="168"/>
      <c r="DID562" s="168"/>
      <c r="DIE562" s="168"/>
      <c r="DIF562" s="168"/>
      <c r="DIG562" s="168"/>
      <c r="DIH562" s="168"/>
      <c r="DII562" s="168"/>
      <c r="DIJ562" s="168"/>
      <c r="DIK562" s="168"/>
      <c r="DIL562" s="168"/>
      <c r="DIM562" s="168"/>
      <c r="DIN562" s="168"/>
      <c r="DIO562" s="168"/>
      <c r="DIP562" s="168"/>
      <c r="DIQ562" s="168"/>
      <c r="DIR562" s="168"/>
      <c r="DIS562" s="168"/>
      <c r="DIT562" s="168"/>
      <c r="DIU562" s="168"/>
      <c r="DIV562" s="168"/>
      <c r="DIW562" s="168"/>
      <c r="DIX562" s="168"/>
      <c r="DIY562" s="168"/>
      <c r="DIZ562" s="168"/>
      <c r="DJA562" s="168"/>
      <c r="DJB562" s="168"/>
      <c r="DJC562" s="168"/>
      <c r="DJD562" s="168"/>
      <c r="DJE562" s="168"/>
      <c r="DJF562" s="168"/>
      <c r="DJG562" s="168"/>
      <c r="DJH562" s="168"/>
      <c r="DJI562" s="168"/>
      <c r="DJJ562" s="168"/>
      <c r="DJK562" s="168"/>
      <c r="DJL562" s="168"/>
      <c r="DJM562" s="168"/>
      <c r="DJN562" s="168"/>
      <c r="DJO562" s="168"/>
      <c r="DJP562" s="168"/>
      <c r="DJQ562" s="168"/>
      <c r="DJR562" s="168"/>
      <c r="DJS562" s="168"/>
      <c r="DJT562" s="168"/>
      <c r="DJU562" s="508"/>
      <c r="DJV562" s="508"/>
      <c r="DJW562" s="508"/>
      <c r="DJX562" s="508"/>
      <c r="DJY562" s="508"/>
      <c r="DJZ562" s="508"/>
      <c r="DKA562" s="508"/>
      <c r="DKB562" s="508"/>
      <c r="DKC562" s="508"/>
      <c r="DKD562" s="508"/>
      <c r="DKE562" s="508"/>
      <c r="DKF562" s="508"/>
      <c r="DKG562" s="508"/>
      <c r="DKH562" s="508"/>
      <c r="DKI562" s="508"/>
      <c r="DKJ562" s="508"/>
      <c r="DKK562" s="508"/>
      <c r="DKL562" s="508"/>
      <c r="DKM562" s="508"/>
      <c r="DKN562" s="508"/>
      <c r="DKO562" s="508"/>
      <c r="DKP562" s="508"/>
      <c r="DKQ562" s="508"/>
      <c r="DKR562" s="508"/>
      <c r="DKS562" s="89"/>
      <c r="DKT562" s="89"/>
      <c r="DKU562" s="89"/>
      <c r="DKV562" s="89"/>
      <c r="DKW562" s="89"/>
      <c r="DKX562" s="508"/>
      <c r="DKY562" s="508"/>
      <c r="DKZ562" s="89"/>
      <c r="DLA562" s="89"/>
      <c r="DLB562" s="508"/>
      <c r="DLC562" s="508"/>
      <c r="DLD562" s="89"/>
      <c r="DLE562" s="89"/>
      <c r="DLF562" s="508"/>
      <c r="DLG562" s="508"/>
      <c r="DLH562" s="508"/>
      <c r="DLI562" s="508"/>
      <c r="DLJ562" s="508"/>
      <c r="DLK562" s="508"/>
      <c r="DLL562" s="508"/>
      <c r="DLM562" s="89"/>
      <c r="DLN562" s="89"/>
      <c r="DLO562" s="508"/>
      <c r="DLP562" s="508"/>
      <c r="DLQ562" s="89"/>
      <c r="DLR562" s="89"/>
      <c r="DLS562" s="508"/>
      <c r="DLT562" s="508"/>
      <c r="DLU562" s="508"/>
      <c r="DLV562" s="508"/>
      <c r="DLW562" s="508"/>
      <c r="DLX562" s="203"/>
      <c r="DLY562" s="107"/>
      <c r="DLZ562" s="508"/>
      <c r="DMA562" s="508"/>
      <c r="DMB562" s="508"/>
      <c r="DMC562" s="508"/>
      <c r="DMD562" s="508"/>
      <c r="DME562" s="508"/>
      <c r="DMF562" s="508"/>
      <c r="DMG562" s="168"/>
      <c r="DMH562" s="168"/>
      <c r="DMI562" s="168"/>
      <c r="DMJ562" s="168"/>
      <c r="DMK562" s="168"/>
      <c r="DML562" s="168"/>
      <c r="DMM562" s="168"/>
      <c r="DMN562" s="168"/>
      <c r="DMO562" s="168"/>
      <c r="DMP562" s="168"/>
      <c r="DMQ562" s="168"/>
      <c r="DMR562" s="168"/>
      <c r="DMS562" s="168"/>
      <c r="DMT562" s="168"/>
      <c r="DMU562" s="168"/>
      <c r="DMV562" s="168"/>
      <c r="DMW562" s="168"/>
      <c r="DMX562" s="168"/>
      <c r="DMY562" s="168"/>
      <c r="DMZ562" s="168"/>
      <c r="DNA562" s="168"/>
      <c r="DNB562" s="168"/>
      <c r="DNC562" s="168"/>
      <c r="DND562" s="168"/>
      <c r="DNE562" s="168"/>
      <c r="DNF562" s="168"/>
      <c r="DNG562" s="168"/>
      <c r="DNH562" s="168"/>
      <c r="DNI562" s="168"/>
      <c r="DNJ562" s="168"/>
      <c r="DNK562" s="168"/>
      <c r="DNL562" s="168"/>
      <c r="DNM562" s="168"/>
      <c r="DNN562" s="168"/>
      <c r="DNO562" s="168"/>
      <c r="DNP562" s="168"/>
      <c r="DNQ562" s="168"/>
      <c r="DNR562" s="168"/>
      <c r="DNS562" s="168"/>
      <c r="DNT562" s="168"/>
      <c r="DNU562" s="168"/>
      <c r="DNV562" s="168"/>
      <c r="DNW562" s="168"/>
      <c r="DNX562" s="168"/>
      <c r="DNY562" s="508"/>
      <c r="DNZ562" s="508"/>
      <c r="DOA562" s="508"/>
      <c r="DOB562" s="508"/>
      <c r="DOC562" s="508"/>
      <c r="DOD562" s="508"/>
      <c r="DOE562" s="508"/>
      <c r="DOF562" s="508"/>
      <c r="DOG562" s="508"/>
      <c r="DOH562" s="508"/>
      <c r="DOI562" s="508"/>
      <c r="DOJ562" s="508"/>
      <c r="DOK562" s="508"/>
      <c r="DOL562" s="508"/>
      <c r="DOM562" s="508"/>
      <c r="DON562" s="508"/>
      <c r="DOO562" s="508"/>
      <c r="DOP562" s="508"/>
      <c r="DOQ562" s="508"/>
      <c r="DOR562" s="508"/>
      <c r="DOS562" s="508"/>
      <c r="DOT562" s="508"/>
      <c r="DOU562" s="508"/>
      <c r="DOV562" s="508"/>
      <c r="DOW562" s="89"/>
      <c r="DOX562" s="89"/>
      <c r="DOY562" s="89"/>
      <c r="DOZ562" s="89"/>
      <c r="DPA562" s="89"/>
      <c r="DPB562" s="508"/>
      <c r="DPC562" s="508"/>
      <c r="DPD562" s="89"/>
      <c r="DPE562" s="89"/>
      <c r="DPF562" s="508"/>
      <c r="DPG562" s="508"/>
      <c r="DPH562" s="89"/>
      <c r="DPI562" s="89"/>
      <c r="DPJ562" s="508"/>
      <c r="DPK562" s="508"/>
      <c r="DPL562" s="508"/>
      <c r="DPM562" s="508"/>
      <c r="DPN562" s="508"/>
      <c r="DPO562" s="508"/>
      <c r="DPP562" s="508"/>
      <c r="DPQ562" s="89"/>
      <c r="DPR562" s="89"/>
      <c r="DPS562" s="508"/>
      <c r="DPT562" s="508"/>
      <c r="DPU562" s="89"/>
      <c r="DPV562" s="89"/>
      <c r="DPW562" s="508"/>
      <c r="DPX562" s="508"/>
      <c r="DPY562" s="508"/>
      <c r="DPZ562" s="508"/>
      <c r="DQA562" s="508"/>
      <c r="DQB562" s="203"/>
      <c r="DQC562" s="107"/>
      <c r="DQD562" s="508"/>
      <c r="DQE562" s="508"/>
      <c r="DQF562" s="508"/>
      <c r="DQG562" s="508"/>
      <c r="DQH562" s="508"/>
      <c r="DQI562" s="508"/>
      <c r="DQJ562" s="508"/>
      <c r="DQK562" s="168"/>
      <c r="DQL562" s="168"/>
      <c r="DQM562" s="168"/>
      <c r="DQN562" s="168"/>
      <c r="DQO562" s="168"/>
      <c r="DQP562" s="168"/>
      <c r="DQQ562" s="168"/>
      <c r="DQR562" s="168"/>
      <c r="DQS562" s="168"/>
      <c r="DQT562" s="168"/>
      <c r="DQU562" s="168"/>
      <c r="DQV562" s="168"/>
      <c r="DQW562" s="168"/>
      <c r="DQX562" s="168"/>
      <c r="DQY562" s="168"/>
      <c r="DQZ562" s="168"/>
      <c r="DRA562" s="168"/>
      <c r="DRB562" s="168"/>
      <c r="DRC562" s="168"/>
      <c r="DRD562" s="168"/>
      <c r="DRE562" s="168"/>
      <c r="DRF562" s="168"/>
      <c r="DRG562" s="168"/>
      <c r="DRH562" s="168"/>
      <c r="DRI562" s="168"/>
      <c r="DRJ562" s="168"/>
      <c r="DRK562" s="168"/>
      <c r="DRL562" s="168"/>
      <c r="DRM562" s="168"/>
      <c r="DRN562" s="168"/>
      <c r="DRO562" s="168"/>
      <c r="DRP562" s="168"/>
      <c r="DRQ562" s="168"/>
      <c r="DRR562" s="168"/>
      <c r="DRS562" s="168"/>
      <c r="DRT562" s="168"/>
      <c r="DRU562" s="168"/>
      <c r="DRV562" s="168"/>
      <c r="DRW562" s="168"/>
      <c r="DRX562" s="168"/>
      <c r="DRY562" s="168"/>
      <c r="DRZ562" s="168"/>
      <c r="DSA562" s="168"/>
      <c r="DSB562" s="168"/>
      <c r="DSC562" s="508"/>
      <c r="DSD562" s="508"/>
      <c r="DSE562" s="508"/>
      <c r="DSF562" s="508"/>
      <c r="DSG562" s="508"/>
      <c r="DSH562" s="508"/>
      <c r="DSI562" s="508"/>
      <c r="DSJ562" s="508"/>
      <c r="DSK562" s="508"/>
      <c r="DSL562" s="508"/>
      <c r="DSM562" s="508"/>
      <c r="DSN562" s="508"/>
      <c r="DSO562" s="508"/>
      <c r="DSP562" s="508"/>
      <c r="DSQ562" s="508"/>
      <c r="DSR562" s="508"/>
      <c r="DSS562" s="508"/>
      <c r="DST562" s="508"/>
      <c r="DSU562" s="508"/>
      <c r="DSV562" s="508"/>
      <c r="DSW562" s="508"/>
      <c r="DSX562" s="508"/>
      <c r="DSY562" s="508"/>
      <c r="DSZ562" s="508"/>
      <c r="DTA562" s="89"/>
      <c r="DTB562" s="89"/>
      <c r="DTC562" s="89"/>
      <c r="DTD562" s="89"/>
      <c r="DTE562" s="89"/>
      <c r="DTF562" s="508"/>
      <c r="DTG562" s="508"/>
      <c r="DTH562" s="89"/>
      <c r="DTI562" s="89"/>
      <c r="DTJ562" s="508"/>
      <c r="DTK562" s="508"/>
      <c r="DTL562" s="89"/>
      <c r="DTM562" s="89"/>
      <c r="DTN562" s="508"/>
      <c r="DTO562" s="508"/>
      <c r="DTP562" s="508"/>
      <c r="DTQ562" s="508"/>
      <c r="DTR562" s="508"/>
      <c r="DTS562" s="508"/>
      <c r="DTT562" s="508"/>
      <c r="DTU562" s="89"/>
      <c r="DTV562" s="89"/>
      <c r="DTW562" s="508"/>
      <c r="DTX562" s="508"/>
      <c r="DTY562" s="89"/>
      <c r="DTZ562" s="89"/>
      <c r="DUA562" s="508"/>
      <c r="DUB562" s="508"/>
      <c r="DUC562" s="508"/>
      <c r="DUD562" s="508"/>
      <c r="DUE562" s="508"/>
      <c r="DUF562" s="203"/>
      <c r="DUG562" s="107"/>
      <c r="DUH562" s="508"/>
      <c r="DUI562" s="508"/>
      <c r="DUJ562" s="508"/>
      <c r="DUK562" s="508"/>
      <c r="DUL562" s="508"/>
      <c r="DUM562" s="508"/>
      <c r="DUN562" s="508"/>
      <c r="DUO562" s="168"/>
      <c r="DUP562" s="168"/>
      <c r="DUQ562" s="168"/>
      <c r="DUR562" s="168"/>
      <c r="DUS562" s="168"/>
      <c r="DUT562" s="168"/>
      <c r="DUU562" s="168"/>
      <c r="DUV562" s="168"/>
      <c r="DUW562" s="168"/>
      <c r="DUX562" s="168"/>
      <c r="DUY562" s="168"/>
      <c r="DUZ562" s="168"/>
      <c r="DVA562" s="168"/>
      <c r="DVB562" s="168"/>
      <c r="DVC562" s="168"/>
      <c r="DVD562" s="168"/>
      <c r="DVE562" s="168"/>
      <c r="DVF562" s="168"/>
      <c r="DVG562" s="168"/>
      <c r="DVH562" s="168"/>
      <c r="DVI562" s="168"/>
      <c r="DVJ562" s="168"/>
      <c r="DVK562" s="168"/>
      <c r="DVL562" s="168"/>
      <c r="DVM562" s="168"/>
      <c r="DVN562" s="168"/>
      <c r="DVO562" s="168"/>
      <c r="DVP562" s="168"/>
      <c r="DVQ562" s="168"/>
      <c r="DVR562" s="168"/>
      <c r="DVS562" s="168"/>
      <c r="DVT562" s="168"/>
      <c r="DVU562" s="168"/>
      <c r="DVV562" s="168"/>
      <c r="DVW562" s="168"/>
      <c r="DVX562" s="168"/>
      <c r="DVY562" s="168"/>
      <c r="DVZ562" s="168"/>
      <c r="DWA562" s="168"/>
      <c r="DWB562" s="168"/>
      <c r="DWC562" s="168"/>
      <c r="DWD562" s="168"/>
      <c r="DWE562" s="168"/>
      <c r="DWF562" s="168"/>
      <c r="DWG562" s="508"/>
      <c r="DWH562" s="508"/>
      <c r="DWI562" s="508"/>
      <c r="DWJ562" s="508"/>
      <c r="DWK562" s="508"/>
      <c r="DWL562" s="508"/>
      <c r="DWM562" s="508"/>
      <c r="DWN562" s="508"/>
      <c r="DWO562" s="508"/>
      <c r="DWP562" s="508"/>
      <c r="DWQ562" s="508"/>
      <c r="DWR562" s="508"/>
      <c r="DWS562" s="508"/>
      <c r="DWT562" s="508"/>
      <c r="DWU562" s="508"/>
      <c r="DWV562" s="508"/>
      <c r="DWW562" s="508"/>
      <c r="DWX562" s="508"/>
      <c r="DWY562" s="508"/>
      <c r="DWZ562" s="508"/>
      <c r="DXA562" s="508"/>
      <c r="DXB562" s="508"/>
      <c r="DXC562" s="508"/>
      <c r="DXD562" s="508"/>
      <c r="DXE562" s="89"/>
      <c r="DXF562" s="89"/>
      <c r="DXG562" s="89"/>
      <c r="DXH562" s="89"/>
      <c r="DXI562" s="89"/>
      <c r="DXJ562" s="508"/>
      <c r="DXK562" s="508"/>
      <c r="DXL562" s="89"/>
      <c r="DXM562" s="89"/>
      <c r="DXN562" s="508"/>
      <c r="DXO562" s="508"/>
      <c r="DXP562" s="89"/>
      <c r="DXQ562" s="89"/>
      <c r="DXR562" s="508"/>
      <c r="DXS562" s="508"/>
      <c r="DXT562" s="508"/>
      <c r="DXU562" s="508"/>
      <c r="DXV562" s="508"/>
      <c r="DXW562" s="508"/>
      <c r="DXX562" s="508"/>
      <c r="DXY562" s="89"/>
      <c r="DXZ562" s="89"/>
      <c r="DYA562" s="508"/>
      <c r="DYB562" s="508"/>
      <c r="DYC562" s="89"/>
      <c r="DYD562" s="89"/>
      <c r="DYE562" s="508"/>
      <c r="DYF562" s="508"/>
      <c r="DYG562" s="508"/>
      <c r="DYH562" s="508"/>
      <c r="DYI562" s="508"/>
      <c r="DYJ562" s="203"/>
      <c r="DYK562" s="107"/>
      <c r="DYL562" s="508"/>
      <c r="DYM562" s="508"/>
      <c r="DYN562" s="508"/>
      <c r="DYO562" s="508"/>
      <c r="DYP562" s="508"/>
      <c r="DYQ562" s="508"/>
      <c r="DYR562" s="508"/>
      <c r="DYS562" s="168"/>
      <c r="DYT562" s="168"/>
      <c r="DYU562" s="168"/>
      <c r="DYV562" s="168"/>
      <c r="DYW562" s="168"/>
      <c r="DYX562" s="168"/>
      <c r="DYY562" s="168"/>
      <c r="DYZ562" s="168"/>
      <c r="DZA562" s="168"/>
      <c r="DZB562" s="168"/>
      <c r="DZC562" s="168"/>
      <c r="DZD562" s="168"/>
      <c r="DZE562" s="168"/>
      <c r="DZF562" s="168"/>
      <c r="DZG562" s="168"/>
      <c r="DZH562" s="168"/>
      <c r="DZI562" s="168"/>
      <c r="DZJ562" s="168"/>
      <c r="DZK562" s="168"/>
      <c r="DZL562" s="168"/>
      <c r="DZM562" s="168"/>
      <c r="DZN562" s="168"/>
      <c r="DZO562" s="168"/>
      <c r="DZP562" s="168"/>
      <c r="DZQ562" s="168"/>
      <c r="DZR562" s="168"/>
      <c r="DZS562" s="168"/>
      <c r="DZT562" s="168"/>
      <c r="DZU562" s="168"/>
      <c r="DZV562" s="168"/>
      <c r="DZW562" s="168"/>
      <c r="DZX562" s="168"/>
      <c r="DZY562" s="168"/>
      <c r="DZZ562" s="168"/>
      <c r="EAA562" s="168"/>
      <c r="EAB562" s="168"/>
      <c r="EAC562" s="168"/>
      <c r="EAD562" s="168"/>
      <c r="EAE562" s="168"/>
      <c r="EAF562" s="168"/>
      <c r="EAG562" s="168"/>
      <c r="EAH562" s="168"/>
      <c r="EAI562" s="168"/>
      <c r="EAJ562" s="168"/>
      <c r="EAK562" s="508"/>
      <c r="EAL562" s="508"/>
      <c r="EAM562" s="508"/>
      <c r="EAN562" s="508"/>
      <c r="EAO562" s="508"/>
      <c r="EAP562" s="508"/>
      <c r="EAQ562" s="508"/>
      <c r="EAR562" s="508"/>
      <c r="EAS562" s="508"/>
      <c r="EAT562" s="508"/>
      <c r="EAU562" s="508"/>
      <c r="EAV562" s="508"/>
      <c r="EAW562" s="508"/>
      <c r="EAX562" s="508"/>
      <c r="EAY562" s="508"/>
      <c r="EAZ562" s="508"/>
      <c r="EBA562" s="508"/>
      <c r="EBB562" s="508"/>
      <c r="EBC562" s="508"/>
      <c r="EBD562" s="508"/>
      <c r="EBE562" s="508"/>
      <c r="EBF562" s="508"/>
      <c r="EBG562" s="508"/>
      <c r="EBH562" s="508"/>
      <c r="EBI562" s="89"/>
      <c r="EBJ562" s="89"/>
      <c r="EBK562" s="89"/>
      <c r="EBL562" s="89"/>
      <c r="EBM562" s="89"/>
      <c r="EBN562" s="508"/>
      <c r="EBO562" s="508"/>
      <c r="EBP562" s="89"/>
      <c r="EBQ562" s="89"/>
      <c r="EBR562" s="508"/>
      <c r="EBS562" s="508"/>
      <c r="EBT562" s="89"/>
      <c r="EBU562" s="89"/>
      <c r="EBV562" s="508"/>
      <c r="EBW562" s="508"/>
      <c r="EBX562" s="508"/>
      <c r="EBY562" s="508"/>
      <c r="EBZ562" s="508"/>
      <c r="ECA562" s="508"/>
      <c r="ECB562" s="508"/>
      <c r="ECC562" s="89"/>
      <c r="ECD562" s="89"/>
      <c r="ECE562" s="508"/>
      <c r="ECF562" s="508"/>
      <c r="ECG562" s="89"/>
      <c r="ECH562" s="89"/>
      <c r="ECI562" s="508"/>
      <c r="ECJ562" s="508"/>
      <c r="ECK562" s="508"/>
      <c r="ECL562" s="508"/>
      <c r="ECM562" s="508"/>
      <c r="ECN562" s="203"/>
      <c r="ECO562" s="107"/>
      <c r="ECP562" s="508"/>
      <c r="ECQ562" s="508"/>
      <c r="ECR562" s="508"/>
      <c r="ECS562" s="508"/>
      <c r="ECT562" s="508"/>
      <c r="ECU562" s="508"/>
      <c r="ECV562" s="508"/>
      <c r="ECW562" s="168"/>
      <c r="ECX562" s="168"/>
      <c r="ECY562" s="168"/>
      <c r="ECZ562" s="168"/>
      <c r="EDA562" s="168"/>
      <c r="EDB562" s="168"/>
      <c r="EDC562" s="168"/>
      <c r="EDD562" s="168"/>
      <c r="EDE562" s="168"/>
      <c r="EDF562" s="168"/>
      <c r="EDG562" s="168"/>
      <c r="EDH562" s="168"/>
      <c r="EDI562" s="168"/>
      <c r="EDJ562" s="168"/>
      <c r="EDK562" s="168"/>
      <c r="EDL562" s="168"/>
      <c r="EDM562" s="168"/>
      <c r="EDN562" s="168"/>
      <c r="EDO562" s="168"/>
      <c r="EDP562" s="168"/>
      <c r="EDQ562" s="168"/>
      <c r="EDR562" s="168"/>
      <c r="EDS562" s="168"/>
      <c r="EDT562" s="168"/>
      <c r="EDU562" s="168"/>
      <c r="EDV562" s="168"/>
      <c r="EDW562" s="168"/>
      <c r="EDX562" s="168"/>
      <c r="EDY562" s="168"/>
      <c r="EDZ562" s="168"/>
      <c r="EEA562" s="168"/>
      <c r="EEB562" s="168"/>
      <c r="EEC562" s="168"/>
      <c r="EED562" s="168"/>
      <c r="EEE562" s="168"/>
      <c r="EEF562" s="168"/>
      <c r="EEG562" s="168"/>
      <c r="EEH562" s="168"/>
      <c r="EEI562" s="168"/>
      <c r="EEJ562" s="168"/>
      <c r="EEK562" s="168"/>
      <c r="EEL562" s="168"/>
      <c r="EEM562" s="168"/>
      <c r="EEN562" s="168"/>
      <c r="EEO562" s="508"/>
      <c r="EEP562" s="508"/>
      <c r="EEQ562" s="508"/>
      <c r="EER562" s="508"/>
      <c r="EES562" s="508"/>
      <c r="EET562" s="508"/>
      <c r="EEU562" s="508"/>
      <c r="EEV562" s="508"/>
      <c r="EEW562" s="508"/>
      <c r="EEX562" s="508"/>
      <c r="EEY562" s="508"/>
      <c r="EEZ562" s="508"/>
      <c r="EFA562" s="508"/>
      <c r="EFB562" s="508"/>
      <c r="EFC562" s="508"/>
      <c r="EFD562" s="508"/>
      <c r="EFE562" s="508"/>
      <c r="EFF562" s="508"/>
      <c r="EFG562" s="508"/>
      <c r="EFH562" s="508"/>
      <c r="EFI562" s="508"/>
      <c r="EFJ562" s="508"/>
      <c r="EFK562" s="508"/>
      <c r="EFL562" s="508"/>
      <c r="EFM562" s="89"/>
      <c r="EFN562" s="89"/>
      <c r="EFO562" s="89"/>
      <c r="EFP562" s="89"/>
      <c r="EFQ562" s="89"/>
      <c r="EFR562" s="508"/>
      <c r="EFS562" s="508"/>
      <c r="EFT562" s="89"/>
      <c r="EFU562" s="89"/>
      <c r="EFV562" s="508"/>
      <c r="EFW562" s="508"/>
      <c r="EFX562" s="89"/>
      <c r="EFY562" s="89"/>
      <c r="EFZ562" s="508"/>
      <c r="EGA562" s="508"/>
      <c r="EGB562" s="508"/>
      <c r="EGC562" s="508"/>
      <c r="EGD562" s="508"/>
      <c r="EGE562" s="508"/>
      <c r="EGF562" s="508"/>
      <c r="EGG562" s="89"/>
      <c r="EGH562" s="89"/>
      <c r="EGI562" s="508"/>
      <c r="EGJ562" s="508"/>
      <c r="EGK562" s="89"/>
      <c r="EGL562" s="89"/>
      <c r="EGM562" s="508"/>
      <c r="EGN562" s="508"/>
      <c r="EGO562" s="508"/>
      <c r="EGP562" s="508"/>
      <c r="EGQ562" s="508"/>
      <c r="EGR562" s="203"/>
      <c r="EGS562" s="107"/>
      <c r="EGT562" s="508"/>
      <c r="EGU562" s="508"/>
      <c r="EGV562" s="508"/>
      <c r="EGW562" s="508"/>
      <c r="EGX562" s="508"/>
      <c r="EGY562" s="508"/>
      <c r="EGZ562" s="508"/>
      <c r="EHA562" s="168"/>
      <c r="EHB562" s="168"/>
      <c r="EHC562" s="168"/>
      <c r="EHD562" s="168"/>
      <c r="EHE562" s="168"/>
      <c r="EHF562" s="168"/>
      <c r="EHG562" s="168"/>
      <c r="EHH562" s="168"/>
      <c r="EHI562" s="168"/>
      <c r="EHJ562" s="168"/>
      <c r="EHK562" s="168"/>
      <c r="EHL562" s="168"/>
      <c r="EHM562" s="168"/>
      <c r="EHN562" s="168"/>
      <c r="EHO562" s="168"/>
      <c r="EHP562" s="168"/>
      <c r="EHQ562" s="168"/>
      <c r="EHR562" s="168"/>
      <c r="EHS562" s="168"/>
      <c r="EHT562" s="168"/>
      <c r="EHU562" s="168"/>
      <c r="EHV562" s="168"/>
      <c r="EHW562" s="168"/>
      <c r="EHX562" s="168"/>
      <c r="EHY562" s="168"/>
      <c r="EHZ562" s="168"/>
      <c r="EIA562" s="168"/>
      <c r="EIB562" s="168"/>
      <c r="EIC562" s="168"/>
      <c r="EID562" s="168"/>
      <c r="EIE562" s="168"/>
      <c r="EIF562" s="168"/>
      <c r="EIG562" s="168"/>
      <c r="EIH562" s="168"/>
      <c r="EII562" s="168"/>
      <c r="EIJ562" s="168"/>
      <c r="EIK562" s="168"/>
      <c r="EIL562" s="168"/>
      <c r="EIM562" s="168"/>
      <c r="EIN562" s="168"/>
      <c r="EIO562" s="168"/>
      <c r="EIP562" s="168"/>
      <c r="EIQ562" s="168"/>
      <c r="EIR562" s="168"/>
      <c r="EIS562" s="508"/>
      <c r="EIT562" s="508"/>
      <c r="EIU562" s="508"/>
      <c r="EIV562" s="508"/>
      <c r="EIW562" s="508"/>
      <c r="EIX562" s="508"/>
      <c r="EIY562" s="508"/>
      <c r="EIZ562" s="508"/>
      <c r="EJA562" s="508"/>
      <c r="EJB562" s="508"/>
      <c r="EJC562" s="508"/>
      <c r="EJD562" s="508"/>
      <c r="EJE562" s="508"/>
      <c r="EJF562" s="508"/>
      <c r="EJG562" s="508"/>
      <c r="EJH562" s="508"/>
      <c r="EJI562" s="508"/>
      <c r="EJJ562" s="508"/>
      <c r="EJK562" s="508"/>
      <c r="EJL562" s="508"/>
      <c r="EJM562" s="508"/>
      <c r="EJN562" s="508"/>
      <c r="EJO562" s="508"/>
      <c r="EJP562" s="508"/>
      <c r="EJQ562" s="89"/>
      <c r="EJR562" s="89"/>
      <c r="EJS562" s="89"/>
      <c r="EJT562" s="89"/>
      <c r="EJU562" s="89"/>
      <c r="EJV562" s="508"/>
      <c r="EJW562" s="508"/>
      <c r="EJX562" s="89"/>
      <c r="EJY562" s="89"/>
      <c r="EJZ562" s="508"/>
      <c r="EKA562" s="508"/>
      <c r="EKB562" s="89"/>
      <c r="EKC562" s="89"/>
      <c r="EKD562" s="508"/>
      <c r="EKE562" s="508"/>
      <c r="EKF562" s="508"/>
      <c r="EKG562" s="508"/>
      <c r="EKH562" s="508"/>
      <c r="EKI562" s="508"/>
      <c r="EKJ562" s="508"/>
      <c r="EKK562" s="89"/>
      <c r="EKL562" s="89"/>
      <c r="EKM562" s="508"/>
      <c r="EKN562" s="508"/>
      <c r="EKO562" s="89"/>
      <c r="EKP562" s="89"/>
      <c r="EKQ562" s="508"/>
      <c r="EKR562" s="508"/>
      <c r="EKS562" s="508"/>
      <c r="EKT562" s="508"/>
      <c r="EKU562" s="508"/>
      <c r="EKV562" s="203"/>
      <c r="EKW562" s="107"/>
      <c r="EKX562" s="508"/>
      <c r="EKY562" s="508"/>
      <c r="EKZ562" s="508"/>
      <c r="ELA562" s="508"/>
      <c r="ELB562" s="508"/>
      <c r="ELC562" s="508"/>
      <c r="ELD562" s="508"/>
      <c r="ELE562" s="168"/>
      <c r="ELF562" s="168"/>
      <c r="ELG562" s="168"/>
      <c r="ELH562" s="168"/>
      <c r="ELI562" s="168"/>
      <c r="ELJ562" s="168"/>
      <c r="ELK562" s="168"/>
      <c r="ELL562" s="168"/>
      <c r="ELM562" s="168"/>
      <c r="ELN562" s="168"/>
      <c r="ELO562" s="168"/>
      <c r="ELP562" s="168"/>
      <c r="ELQ562" s="168"/>
      <c r="ELR562" s="168"/>
      <c r="ELS562" s="168"/>
      <c r="ELT562" s="168"/>
      <c r="ELU562" s="168"/>
      <c r="ELV562" s="168"/>
      <c r="ELW562" s="168"/>
      <c r="ELX562" s="168"/>
      <c r="ELY562" s="168"/>
      <c r="ELZ562" s="168"/>
      <c r="EMA562" s="168"/>
      <c r="EMB562" s="168"/>
      <c r="EMC562" s="168"/>
      <c r="EMD562" s="168"/>
      <c r="EME562" s="168"/>
      <c r="EMF562" s="168"/>
      <c r="EMG562" s="168"/>
      <c r="EMH562" s="168"/>
      <c r="EMI562" s="168"/>
      <c r="EMJ562" s="168"/>
      <c r="EMK562" s="168"/>
      <c r="EML562" s="168"/>
      <c r="EMM562" s="168"/>
      <c r="EMN562" s="168"/>
      <c r="EMO562" s="168"/>
      <c r="EMP562" s="168"/>
      <c r="EMQ562" s="168"/>
      <c r="EMR562" s="168"/>
      <c r="EMS562" s="168"/>
      <c r="EMT562" s="168"/>
      <c r="EMU562" s="168"/>
      <c r="EMV562" s="168"/>
      <c r="EMW562" s="508"/>
      <c r="EMX562" s="508"/>
      <c r="EMY562" s="508"/>
      <c r="EMZ562" s="508"/>
      <c r="ENA562" s="508"/>
      <c r="ENB562" s="508"/>
      <c r="ENC562" s="508"/>
      <c r="END562" s="508"/>
      <c r="ENE562" s="508"/>
      <c r="ENF562" s="508"/>
      <c r="ENG562" s="508"/>
      <c r="ENH562" s="508"/>
      <c r="ENI562" s="508"/>
      <c r="ENJ562" s="508"/>
      <c r="ENK562" s="508"/>
      <c r="ENL562" s="508"/>
      <c r="ENM562" s="508"/>
      <c r="ENN562" s="508"/>
      <c r="ENO562" s="508"/>
      <c r="ENP562" s="508"/>
      <c r="ENQ562" s="508"/>
      <c r="ENR562" s="508"/>
      <c r="ENS562" s="508"/>
      <c r="ENT562" s="508"/>
      <c r="ENU562" s="89"/>
      <c r="ENV562" s="89"/>
      <c r="ENW562" s="89"/>
      <c r="ENX562" s="89"/>
      <c r="ENY562" s="89"/>
      <c r="ENZ562" s="508"/>
      <c r="EOA562" s="508"/>
      <c r="EOB562" s="89"/>
      <c r="EOC562" s="89"/>
      <c r="EOD562" s="508"/>
      <c r="EOE562" s="508"/>
      <c r="EOF562" s="89"/>
      <c r="EOG562" s="89"/>
      <c r="EOH562" s="508"/>
      <c r="EOI562" s="508"/>
      <c r="EOJ562" s="508"/>
      <c r="EOK562" s="508"/>
      <c r="EOL562" s="508"/>
      <c r="EOM562" s="508"/>
      <c r="EON562" s="508"/>
      <c r="EOO562" s="89"/>
      <c r="EOP562" s="89"/>
      <c r="EOQ562" s="508"/>
      <c r="EOR562" s="508"/>
      <c r="EOS562" s="89"/>
      <c r="EOT562" s="89"/>
      <c r="EOU562" s="508"/>
      <c r="EOV562" s="508"/>
      <c r="EOW562" s="508"/>
      <c r="EOX562" s="508"/>
      <c r="EOY562" s="508"/>
      <c r="EOZ562" s="203"/>
      <c r="EPA562" s="107"/>
      <c r="EPB562" s="508"/>
      <c r="EPC562" s="508"/>
      <c r="EPD562" s="508"/>
      <c r="EPE562" s="508"/>
      <c r="EPF562" s="508"/>
      <c r="EPG562" s="508"/>
      <c r="EPH562" s="508"/>
      <c r="EPI562" s="168"/>
      <c r="EPJ562" s="168"/>
      <c r="EPK562" s="168"/>
      <c r="EPL562" s="168"/>
      <c r="EPM562" s="168"/>
      <c r="EPN562" s="168"/>
      <c r="EPO562" s="168"/>
      <c r="EPP562" s="168"/>
      <c r="EPQ562" s="168"/>
      <c r="EPR562" s="168"/>
      <c r="EPS562" s="168"/>
      <c r="EPT562" s="168"/>
      <c r="EPU562" s="168"/>
      <c r="EPV562" s="168"/>
      <c r="EPW562" s="168"/>
      <c r="EPX562" s="168"/>
      <c r="EPY562" s="168"/>
      <c r="EPZ562" s="168"/>
      <c r="EQA562" s="168"/>
      <c r="EQB562" s="168"/>
      <c r="EQC562" s="168"/>
      <c r="EQD562" s="168"/>
      <c r="EQE562" s="168"/>
      <c r="EQF562" s="168"/>
      <c r="EQG562" s="168"/>
      <c r="EQH562" s="168"/>
      <c r="EQI562" s="168"/>
      <c r="EQJ562" s="168"/>
      <c r="EQK562" s="168"/>
      <c r="EQL562" s="168"/>
      <c r="EQM562" s="168"/>
      <c r="EQN562" s="168"/>
      <c r="EQO562" s="168"/>
      <c r="EQP562" s="168"/>
      <c r="EQQ562" s="168"/>
      <c r="EQR562" s="168"/>
      <c r="EQS562" s="168"/>
      <c r="EQT562" s="168"/>
      <c r="EQU562" s="168"/>
      <c r="EQV562" s="168"/>
      <c r="EQW562" s="168"/>
      <c r="EQX562" s="168"/>
      <c r="EQY562" s="168"/>
      <c r="EQZ562" s="168"/>
      <c r="ERA562" s="508"/>
      <c r="ERB562" s="508"/>
      <c r="ERC562" s="508"/>
      <c r="ERD562" s="508"/>
      <c r="ERE562" s="508"/>
      <c r="ERF562" s="508"/>
      <c r="ERG562" s="508"/>
      <c r="ERH562" s="508"/>
      <c r="ERI562" s="508"/>
      <c r="ERJ562" s="508"/>
      <c r="ERK562" s="508"/>
      <c r="ERL562" s="508"/>
      <c r="ERM562" s="508"/>
      <c r="ERN562" s="508"/>
      <c r="ERO562" s="508"/>
      <c r="ERP562" s="508"/>
      <c r="ERQ562" s="508"/>
      <c r="ERR562" s="508"/>
      <c r="ERS562" s="508"/>
      <c r="ERT562" s="508"/>
      <c r="ERU562" s="508"/>
      <c r="ERV562" s="508"/>
      <c r="ERW562" s="508"/>
      <c r="ERX562" s="508"/>
      <c r="ERY562" s="89"/>
      <c r="ERZ562" s="89"/>
      <c r="ESA562" s="89"/>
      <c r="ESB562" s="89"/>
      <c r="ESC562" s="89"/>
      <c r="ESD562" s="508"/>
      <c r="ESE562" s="508"/>
      <c r="ESF562" s="89"/>
      <c r="ESG562" s="89"/>
      <c r="ESH562" s="508"/>
      <c r="ESI562" s="508"/>
      <c r="ESJ562" s="89"/>
      <c r="ESK562" s="89"/>
      <c r="ESL562" s="508"/>
      <c r="ESM562" s="508"/>
      <c r="ESN562" s="508"/>
      <c r="ESO562" s="508"/>
      <c r="ESP562" s="508"/>
      <c r="ESQ562" s="508"/>
      <c r="ESR562" s="508"/>
      <c r="ESS562" s="89"/>
      <c r="EST562" s="89"/>
      <c r="ESU562" s="508"/>
      <c r="ESV562" s="508"/>
      <c r="ESW562" s="89"/>
      <c r="ESX562" s="89"/>
      <c r="ESY562" s="508"/>
      <c r="ESZ562" s="508"/>
      <c r="ETA562" s="508"/>
      <c r="ETB562" s="508"/>
      <c r="ETC562" s="508"/>
      <c r="ETD562" s="203"/>
      <c r="ETE562" s="107"/>
      <c r="ETF562" s="508"/>
      <c r="ETG562" s="508"/>
      <c r="ETH562" s="508"/>
      <c r="ETI562" s="508"/>
      <c r="ETJ562" s="508"/>
      <c r="ETK562" s="508"/>
      <c r="ETL562" s="508"/>
      <c r="ETM562" s="168"/>
      <c r="ETN562" s="168"/>
      <c r="ETO562" s="168"/>
      <c r="ETP562" s="168"/>
      <c r="ETQ562" s="168"/>
      <c r="ETR562" s="168"/>
      <c r="ETS562" s="168"/>
      <c r="ETT562" s="168"/>
      <c r="ETU562" s="168"/>
      <c r="ETV562" s="168"/>
      <c r="ETW562" s="168"/>
      <c r="ETX562" s="168"/>
      <c r="ETY562" s="168"/>
      <c r="ETZ562" s="168"/>
      <c r="EUA562" s="168"/>
      <c r="EUB562" s="168"/>
      <c r="EUC562" s="168"/>
      <c r="EUD562" s="168"/>
      <c r="EUE562" s="168"/>
      <c r="EUF562" s="168"/>
      <c r="EUG562" s="168"/>
      <c r="EUH562" s="168"/>
      <c r="EUI562" s="168"/>
      <c r="EUJ562" s="168"/>
      <c r="EUK562" s="168"/>
      <c r="EUL562" s="168"/>
      <c r="EUM562" s="168"/>
      <c r="EUN562" s="168"/>
      <c r="EUO562" s="168"/>
      <c r="EUP562" s="168"/>
      <c r="EUQ562" s="168"/>
      <c r="EUR562" s="168"/>
      <c r="EUS562" s="168"/>
      <c r="EUT562" s="168"/>
      <c r="EUU562" s="168"/>
      <c r="EUV562" s="168"/>
      <c r="EUW562" s="168"/>
      <c r="EUX562" s="168"/>
      <c r="EUY562" s="168"/>
      <c r="EUZ562" s="168"/>
      <c r="EVA562" s="168"/>
      <c r="EVB562" s="168"/>
      <c r="EVC562" s="168"/>
      <c r="EVD562" s="168"/>
      <c r="EVE562" s="508"/>
      <c r="EVF562" s="508"/>
      <c r="EVG562" s="508"/>
      <c r="EVH562" s="508"/>
      <c r="EVI562" s="508"/>
      <c r="EVJ562" s="508"/>
      <c r="EVK562" s="508"/>
      <c r="EVL562" s="508"/>
      <c r="EVM562" s="508"/>
      <c r="EVN562" s="508"/>
      <c r="EVO562" s="508"/>
      <c r="EVP562" s="508"/>
      <c r="EVQ562" s="508"/>
      <c r="EVR562" s="508"/>
      <c r="EVS562" s="508"/>
      <c r="EVT562" s="508"/>
      <c r="EVU562" s="508"/>
      <c r="EVV562" s="508"/>
      <c r="EVW562" s="508"/>
      <c r="EVX562" s="508"/>
      <c r="EVY562" s="508"/>
      <c r="EVZ562" s="508"/>
      <c r="EWA562" s="508"/>
      <c r="EWB562" s="508"/>
      <c r="EWC562" s="89"/>
      <c r="EWD562" s="89"/>
      <c r="EWE562" s="89"/>
      <c r="EWF562" s="89"/>
      <c r="EWG562" s="89"/>
      <c r="EWH562" s="508"/>
      <c r="EWI562" s="508"/>
      <c r="EWJ562" s="89"/>
      <c r="EWK562" s="89"/>
      <c r="EWL562" s="508"/>
      <c r="EWM562" s="508"/>
      <c r="EWN562" s="89"/>
      <c r="EWO562" s="89"/>
      <c r="EWP562" s="508"/>
      <c r="EWQ562" s="508"/>
      <c r="EWR562" s="508"/>
      <c r="EWS562" s="508"/>
      <c r="EWT562" s="508"/>
      <c r="EWU562" s="508"/>
      <c r="EWV562" s="508"/>
      <c r="EWW562" s="89"/>
      <c r="EWX562" s="89"/>
      <c r="EWY562" s="508"/>
      <c r="EWZ562" s="508"/>
      <c r="EXA562" s="89"/>
      <c r="EXB562" s="89"/>
      <c r="EXC562" s="508"/>
      <c r="EXD562" s="508"/>
      <c r="EXE562" s="508"/>
      <c r="EXF562" s="508"/>
      <c r="EXG562" s="508"/>
      <c r="EXH562" s="203"/>
      <c r="EXI562" s="107"/>
      <c r="EXJ562" s="508"/>
      <c r="EXK562" s="508"/>
      <c r="EXL562" s="508"/>
      <c r="EXM562" s="508"/>
      <c r="EXN562" s="508"/>
      <c r="EXO562" s="508"/>
      <c r="EXP562" s="508"/>
      <c r="EXQ562" s="168"/>
      <c r="EXR562" s="168"/>
      <c r="EXS562" s="168"/>
      <c r="EXT562" s="168"/>
      <c r="EXU562" s="168"/>
      <c r="EXV562" s="168"/>
      <c r="EXW562" s="168"/>
      <c r="EXX562" s="168"/>
      <c r="EXY562" s="168"/>
      <c r="EXZ562" s="168"/>
      <c r="EYA562" s="168"/>
      <c r="EYB562" s="168"/>
      <c r="EYC562" s="168"/>
      <c r="EYD562" s="168"/>
      <c r="EYE562" s="168"/>
      <c r="EYF562" s="168"/>
      <c r="EYG562" s="168"/>
      <c r="EYH562" s="168"/>
      <c r="EYI562" s="168"/>
      <c r="EYJ562" s="168"/>
      <c r="EYK562" s="168"/>
      <c r="EYL562" s="168"/>
      <c r="EYM562" s="168"/>
      <c r="EYN562" s="168"/>
      <c r="EYO562" s="168"/>
      <c r="EYP562" s="168"/>
      <c r="EYQ562" s="168"/>
      <c r="EYR562" s="168"/>
      <c r="EYS562" s="168"/>
      <c r="EYT562" s="168"/>
      <c r="EYU562" s="168"/>
      <c r="EYV562" s="168"/>
      <c r="EYW562" s="168"/>
      <c r="EYX562" s="168"/>
      <c r="EYY562" s="168"/>
      <c r="EYZ562" s="168"/>
      <c r="EZA562" s="168"/>
      <c r="EZB562" s="168"/>
      <c r="EZC562" s="168"/>
      <c r="EZD562" s="168"/>
      <c r="EZE562" s="168"/>
      <c r="EZF562" s="168"/>
      <c r="EZG562" s="168"/>
      <c r="EZH562" s="168"/>
      <c r="EZI562" s="508"/>
      <c r="EZJ562" s="508"/>
      <c r="EZK562" s="508"/>
      <c r="EZL562" s="508"/>
      <c r="EZM562" s="508"/>
      <c r="EZN562" s="508"/>
      <c r="EZO562" s="508"/>
      <c r="EZP562" s="508"/>
      <c r="EZQ562" s="508"/>
      <c r="EZR562" s="508"/>
      <c r="EZS562" s="508"/>
      <c r="EZT562" s="508"/>
      <c r="EZU562" s="508"/>
      <c r="EZV562" s="508"/>
      <c r="EZW562" s="508"/>
      <c r="EZX562" s="508"/>
      <c r="EZY562" s="508"/>
      <c r="EZZ562" s="508"/>
      <c r="FAA562" s="508"/>
      <c r="FAB562" s="508"/>
      <c r="FAC562" s="508"/>
      <c r="FAD562" s="508"/>
      <c r="FAE562" s="508"/>
      <c r="FAF562" s="508"/>
      <c r="FAG562" s="89"/>
      <c r="FAH562" s="89"/>
      <c r="FAI562" s="89"/>
      <c r="FAJ562" s="89"/>
      <c r="FAK562" s="89"/>
      <c r="FAL562" s="508"/>
      <c r="FAM562" s="508"/>
      <c r="FAN562" s="89"/>
      <c r="FAO562" s="89"/>
      <c r="FAP562" s="508"/>
      <c r="FAQ562" s="508"/>
      <c r="FAR562" s="89"/>
      <c r="FAS562" s="89"/>
      <c r="FAT562" s="508"/>
      <c r="FAU562" s="508"/>
      <c r="FAV562" s="508"/>
      <c r="FAW562" s="508"/>
      <c r="FAX562" s="508"/>
      <c r="FAY562" s="508"/>
      <c r="FAZ562" s="508"/>
      <c r="FBA562" s="89"/>
      <c r="FBB562" s="89"/>
      <c r="FBC562" s="508"/>
      <c r="FBD562" s="508"/>
      <c r="FBE562" s="89"/>
      <c r="FBF562" s="89"/>
      <c r="FBG562" s="508"/>
      <c r="FBH562" s="508"/>
      <c r="FBI562" s="508"/>
      <c r="FBJ562" s="508"/>
      <c r="FBK562" s="508"/>
      <c r="FBL562" s="203"/>
      <c r="FBM562" s="107"/>
      <c r="FBN562" s="508"/>
      <c r="FBO562" s="508"/>
      <c r="FBP562" s="508"/>
      <c r="FBQ562" s="508"/>
      <c r="FBR562" s="508"/>
      <c r="FBS562" s="508"/>
      <c r="FBT562" s="508"/>
      <c r="FBU562" s="168"/>
      <c r="FBV562" s="168"/>
      <c r="FBW562" s="168"/>
      <c r="FBX562" s="168"/>
      <c r="FBY562" s="168"/>
      <c r="FBZ562" s="168"/>
      <c r="FCA562" s="168"/>
      <c r="FCB562" s="168"/>
      <c r="FCC562" s="168"/>
      <c r="FCD562" s="168"/>
      <c r="FCE562" s="168"/>
      <c r="FCF562" s="168"/>
      <c r="FCG562" s="168"/>
      <c r="FCH562" s="168"/>
      <c r="FCI562" s="168"/>
      <c r="FCJ562" s="168"/>
      <c r="FCK562" s="168"/>
      <c r="FCL562" s="168"/>
      <c r="FCM562" s="168"/>
      <c r="FCN562" s="168"/>
      <c r="FCO562" s="168"/>
      <c r="FCP562" s="168"/>
      <c r="FCQ562" s="168"/>
      <c r="FCR562" s="168"/>
      <c r="FCS562" s="168"/>
      <c r="FCT562" s="168"/>
      <c r="FCU562" s="168"/>
      <c r="FCV562" s="168"/>
      <c r="FCW562" s="168"/>
      <c r="FCX562" s="168"/>
      <c r="FCY562" s="168"/>
      <c r="FCZ562" s="168"/>
      <c r="FDA562" s="168"/>
      <c r="FDB562" s="168"/>
      <c r="FDC562" s="168"/>
      <c r="FDD562" s="168"/>
      <c r="FDE562" s="168"/>
      <c r="FDF562" s="168"/>
      <c r="FDG562" s="168"/>
      <c r="FDH562" s="168"/>
      <c r="FDI562" s="168"/>
      <c r="FDJ562" s="168"/>
      <c r="FDK562" s="168"/>
      <c r="FDL562" s="168"/>
      <c r="FDM562" s="508"/>
      <c r="FDN562" s="508"/>
      <c r="FDO562" s="508"/>
      <c r="FDP562" s="508"/>
      <c r="FDQ562" s="508"/>
      <c r="FDR562" s="508"/>
      <c r="FDS562" s="508"/>
      <c r="FDT562" s="508"/>
      <c r="FDU562" s="508"/>
      <c r="FDV562" s="508"/>
      <c r="FDW562" s="508"/>
      <c r="FDX562" s="508"/>
      <c r="FDY562" s="508"/>
      <c r="FDZ562" s="508"/>
      <c r="FEA562" s="508"/>
      <c r="FEB562" s="508"/>
      <c r="FEC562" s="508"/>
      <c r="FED562" s="508"/>
      <c r="FEE562" s="508"/>
      <c r="FEF562" s="508"/>
      <c r="FEG562" s="508"/>
      <c r="FEH562" s="508"/>
      <c r="FEI562" s="508"/>
      <c r="FEJ562" s="508"/>
      <c r="FEK562" s="89"/>
      <c r="FEL562" s="89"/>
      <c r="FEM562" s="89"/>
      <c r="FEN562" s="89"/>
      <c r="FEO562" s="89"/>
      <c r="FEP562" s="508"/>
      <c r="FEQ562" s="508"/>
      <c r="FER562" s="89"/>
      <c r="FES562" s="89"/>
      <c r="FET562" s="508"/>
      <c r="FEU562" s="508"/>
      <c r="FEV562" s="89"/>
      <c r="FEW562" s="89"/>
      <c r="FEX562" s="508"/>
      <c r="FEY562" s="508"/>
      <c r="FEZ562" s="508"/>
      <c r="FFA562" s="508"/>
      <c r="FFB562" s="508"/>
      <c r="FFC562" s="508"/>
      <c r="FFD562" s="508"/>
      <c r="FFE562" s="89"/>
      <c r="FFF562" s="89"/>
      <c r="FFG562" s="508"/>
      <c r="FFH562" s="508"/>
      <c r="FFI562" s="89"/>
      <c r="FFJ562" s="89"/>
      <c r="FFK562" s="508"/>
      <c r="FFL562" s="508"/>
      <c r="FFM562" s="508"/>
      <c r="FFN562" s="508"/>
      <c r="FFO562" s="508"/>
      <c r="FFP562" s="203"/>
      <c r="FFQ562" s="107"/>
      <c r="FFR562" s="508"/>
      <c r="FFS562" s="508"/>
      <c r="FFT562" s="508"/>
      <c r="FFU562" s="508"/>
      <c r="FFV562" s="508"/>
      <c r="FFW562" s="508"/>
      <c r="FFX562" s="508"/>
      <c r="FFY562" s="168"/>
      <c r="FFZ562" s="168"/>
      <c r="FGA562" s="168"/>
      <c r="FGB562" s="168"/>
      <c r="FGC562" s="168"/>
      <c r="FGD562" s="168"/>
      <c r="FGE562" s="168"/>
      <c r="FGF562" s="168"/>
      <c r="FGG562" s="168"/>
      <c r="FGH562" s="168"/>
      <c r="FGI562" s="168"/>
      <c r="FGJ562" s="168"/>
      <c r="FGK562" s="168"/>
      <c r="FGL562" s="168"/>
      <c r="FGM562" s="168"/>
      <c r="FGN562" s="168"/>
      <c r="FGO562" s="168"/>
      <c r="FGP562" s="168"/>
      <c r="FGQ562" s="168"/>
      <c r="FGR562" s="168"/>
      <c r="FGS562" s="168"/>
      <c r="FGT562" s="168"/>
      <c r="FGU562" s="168"/>
      <c r="FGV562" s="168"/>
      <c r="FGW562" s="168"/>
      <c r="FGX562" s="168"/>
      <c r="FGY562" s="168"/>
      <c r="FGZ562" s="168"/>
      <c r="FHA562" s="168"/>
      <c r="FHB562" s="168"/>
      <c r="FHC562" s="168"/>
      <c r="FHD562" s="168"/>
      <c r="FHE562" s="168"/>
      <c r="FHF562" s="168"/>
      <c r="FHG562" s="168"/>
      <c r="FHH562" s="168"/>
      <c r="FHI562" s="168"/>
      <c r="FHJ562" s="168"/>
      <c r="FHK562" s="168"/>
      <c r="FHL562" s="168"/>
      <c r="FHM562" s="168"/>
      <c r="FHN562" s="168"/>
      <c r="FHO562" s="168"/>
      <c r="FHP562" s="168"/>
      <c r="FHQ562" s="508"/>
      <c r="FHR562" s="508"/>
      <c r="FHS562" s="508"/>
      <c r="FHT562" s="508"/>
      <c r="FHU562" s="508"/>
      <c r="FHV562" s="508"/>
      <c r="FHW562" s="508"/>
      <c r="FHX562" s="508"/>
      <c r="FHY562" s="508"/>
      <c r="FHZ562" s="508"/>
      <c r="FIA562" s="508"/>
      <c r="FIB562" s="508"/>
      <c r="FIC562" s="508"/>
      <c r="FID562" s="508"/>
      <c r="FIE562" s="508"/>
      <c r="FIF562" s="508"/>
      <c r="FIG562" s="508"/>
      <c r="FIH562" s="508"/>
      <c r="FII562" s="508"/>
      <c r="FIJ562" s="508"/>
      <c r="FIK562" s="508"/>
      <c r="FIL562" s="508"/>
      <c r="FIM562" s="508"/>
      <c r="FIN562" s="508"/>
      <c r="FIO562" s="89"/>
      <c r="FIP562" s="89"/>
      <c r="FIQ562" s="89"/>
      <c r="FIR562" s="89"/>
      <c r="FIS562" s="89"/>
      <c r="FIT562" s="508"/>
      <c r="FIU562" s="508"/>
      <c r="FIV562" s="89"/>
      <c r="FIW562" s="89"/>
      <c r="FIX562" s="508"/>
      <c r="FIY562" s="508"/>
      <c r="FIZ562" s="89"/>
      <c r="FJA562" s="89"/>
      <c r="FJB562" s="508"/>
      <c r="FJC562" s="508"/>
      <c r="FJD562" s="508"/>
      <c r="FJE562" s="508"/>
      <c r="FJF562" s="508"/>
      <c r="FJG562" s="508"/>
      <c r="FJH562" s="508"/>
      <c r="FJI562" s="89"/>
      <c r="FJJ562" s="89"/>
      <c r="FJK562" s="508"/>
      <c r="FJL562" s="508"/>
      <c r="FJM562" s="89"/>
      <c r="FJN562" s="89"/>
      <c r="FJO562" s="508"/>
      <c r="FJP562" s="508"/>
      <c r="FJQ562" s="508"/>
      <c r="FJR562" s="508"/>
      <c r="FJS562" s="508"/>
      <c r="FJT562" s="203"/>
      <c r="FJU562" s="107"/>
      <c r="FJV562" s="508"/>
      <c r="FJW562" s="508"/>
      <c r="FJX562" s="508"/>
      <c r="FJY562" s="508"/>
      <c r="FJZ562" s="508"/>
      <c r="FKA562" s="508"/>
      <c r="FKB562" s="508"/>
      <c r="FKC562" s="168"/>
      <c r="FKD562" s="168"/>
      <c r="FKE562" s="168"/>
      <c r="FKF562" s="168"/>
      <c r="FKG562" s="168"/>
      <c r="FKH562" s="168"/>
      <c r="FKI562" s="168"/>
      <c r="FKJ562" s="168"/>
      <c r="FKK562" s="168"/>
      <c r="FKL562" s="168"/>
      <c r="FKM562" s="168"/>
      <c r="FKN562" s="168"/>
      <c r="FKO562" s="168"/>
      <c r="FKP562" s="168"/>
      <c r="FKQ562" s="168"/>
      <c r="FKR562" s="168"/>
      <c r="FKS562" s="168"/>
      <c r="FKT562" s="168"/>
      <c r="FKU562" s="168"/>
      <c r="FKV562" s="168"/>
      <c r="FKW562" s="168"/>
      <c r="FKX562" s="168"/>
      <c r="FKY562" s="168"/>
      <c r="FKZ562" s="168"/>
      <c r="FLA562" s="168"/>
      <c r="FLB562" s="168"/>
      <c r="FLC562" s="168"/>
      <c r="FLD562" s="168"/>
      <c r="FLE562" s="168"/>
      <c r="FLF562" s="168"/>
      <c r="FLG562" s="168"/>
      <c r="FLH562" s="168"/>
      <c r="FLI562" s="168"/>
      <c r="FLJ562" s="168"/>
      <c r="FLK562" s="168"/>
      <c r="FLL562" s="168"/>
      <c r="FLM562" s="168"/>
      <c r="FLN562" s="168"/>
      <c r="FLO562" s="168"/>
      <c r="FLP562" s="168"/>
      <c r="FLQ562" s="168"/>
      <c r="FLR562" s="168"/>
      <c r="FLS562" s="168"/>
      <c r="FLT562" s="168"/>
      <c r="FLU562" s="508"/>
      <c r="FLV562" s="508"/>
      <c r="FLW562" s="508"/>
      <c r="FLX562" s="508"/>
      <c r="FLY562" s="508"/>
      <c r="FLZ562" s="508"/>
      <c r="FMA562" s="508"/>
      <c r="FMB562" s="508"/>
      <c r="FMC562" s="508"/>
      <c r="FMD562" s="508"/>
      <c r="FME562" s="508"/>
      <c r="FMF562" s="508"/>
      <c r="FMG562" s="508"/>
      <c r="FMH562" s="508"/>
      <c r="FMI562" s="508"/>
      <c r="FMJ562" s="508"/>
      <c r="FMK562" s="508"/>
      <c r="FML562" s="508"/>
      <c r="FMM562" s="508"/>
      <c r="FMN562" s="508"/>
      <c r="FMO562" s="508"/>
      <c r="FMP562" s="508"/>
      <c r="FMQ562" s="508"/>
      <c r="FMR562" s="508"/>
      <c r="FMS562" s="89"/>
      <c r="FMT562" s="89"/>
      <c r="FMU562" s="89"/>
      <c r="FMV562" s="89"/>
      <c r="FMW562" s="89"/>
      <c r="FMX562" s="508"/>
      <c r="FMY562" s="508"/>
      <c r="FMZ562" s="89"/>
      <c r="FNA562" s="89"/>
      <c r="FNB562" s="508"/>
      <c r="FNC562" s="508"/>
      <c r="FND562" s="89"/>
      <c r="FNE562" s="89"/>
      <c r="FNF562" s="508"/>
      <c r="FNG562" s="508"/>
      <c r="FNH562" s="508"/>
      <c r="FNI562" s="508"/>
      <c r="FNJ562" s="508"/>
      <c r="FNK562" s="508"/>
      <c r="FNL562" s="508"/>
      <c r="FNM562" s="89"/>
      <c r="FNN562" s="89"/>
      <c r="FNO562" s="508"/>
      <c r="FNP562" s="508"/>
      <c r="FNQ562" s="89"/>
      <c r="FNR562" s="89"/>
      <c r="FNS562" s="508"/>
      <c r="FNT562" s="508"/>
      <c r="FNU562" s="508"/>
      <c r="FNV562" s="508"/>
      <c r="FNW562" s="508"/>
      <c r="FNX562" s="203"/>
      <c r="FNY562" s="107"/>
      <c r="FNZ562" s="508"/>
      <c r="FOA562" s="508"/>
      <c r="FOB562" s="508"/>
      <c r="FOC562" s="508"/>
      <c r="FOD562" s="508"/>
      <c r="FOE562" s="508"/>
      <c r="FOF562" s="508"/>
      <c r="FOG562" s="168"/>
      <c r="FOH562" s="168"/>
      <c r="FOI562" s="168"/>
      <c r="FOJ562" s="168"/>
      <c r="FOK562" s="168"/>
      <c r="FOL562" s="168"/>
      <c r="FOM562" s="168"/>
      <c r="FON562" s="168"/>
      <c r="FOO562" s="168"/>
      <c r="FOP562" s="168"/>
      <c r="FOQ562" s="168"/>
      <c r="FOR562" s="168"/>
      <c r="FOS562" s="168"/>
      <c r="FOT562" s="168"/>
      <c r="FOU562" s="168"/>
      <c r="FOV562" s="168"/>
      <c r="FOW562" s="168"/>
      <c r="FOX562" s="168"/>
      <c r="FOY562" s="168"/>
      <c r="FOZ562" s="168"/>
      <c r="FPA562" s="168"/>
      <c r="FPB562" s="168"/>
      <c r="FPC562" s="168"/>
      <c r="FPD562" s="168"/>
      <c r="FPE562" s="168"/>
      <c r="FPF562" s="168"/>
      <c r="FPG562" s="168"/>
      <c r="FPH562" s="168"/>
      <c r="FPI562" s="168"/>
      <c r="FPJ562" s="168"/>
      <c r="FPK562" s="168"/>
      <c r="FPL562" s="168"/>
      <c r="FPM562" s="168"/>
      <c r="FPN562" s="168"/>
      <c r="FPO562" s="168"/>
      <c r="FPP562" s="168"/>
      <c r="FPQ562" s="168"/>
      <c r="FPR562" s="168"/>
      <c r="FPS562" s="168"/>
      <c r="FPT562" s="168"/>
      <c r="FPU562" s="168"/>
      <c r="FPV562" s="168"/>
      <c r="FPW562" s="168"/>
      <c r="FPX562" s="168"/>
      <c r="FPY562" s="508"/>
      <c r="FPZ562" s="508"/>
      <c r="FQA562" s="508"/>
      <c r="FQB562" s="508"/>
      <c r="FQC562" s="508"/>
      <c r="FQD562" s="508"/>
      <c r="FQE562" s="508"/>
      <c r="FQF562" s="508"/>
      <c r="FQG562" s="508"/>
      <c r="FQH562" s="508"/>
      <c r="FQI562" s="508"/>
      <c r="FQJ562" s="508"/>
      <c r="FQK562" s="508"/>
      <c r="FQL562" s="508"/>
      <c r="FQM562" s="508"/>
      <c r="FQN562" s="508"/>
      <c r="FQO562" s="508"/>
      <c r="FQP562" s="508"/>
      <c r="FQQ562" s="508"/>
      <c r="FQR562" s="508"/>
      <c r="FQS562" s="508"/>
      <c r="FQT562" s="508"/>
      <c r="FQU562" s="508"/>
      <c r="FQV562" s="508"/>
      <c r="FQW562" s="89"/>
      <c r="FQX562" s="89"/>
      <c r="FQY562" s="89"/>
      <c r="FQZ562" s="89"/>
      <c r="FRA562" s="89"/>
      <c r="FRB562" s="508"/>
      <c r="FRC562" s="508"/>
      <c r="FRD562" s="89"/>
      <c r="FRE562" s="89"/>
      <c r="FRF562" s="508"/>
      <c r="FRG562" s="508"/>
      <c r="FRH562" s="89"/>
      <c r="FRI562" s="89"/>
      <c r="FRJ562" s="508"/>
      <c r="FRK562" s="508"/>
      <c r="FRL562" s="508"/>
      <c r="FRM562" s="508"/>
      <c r="FRN562" s="508"/>
      <c r="FRO562" s="508"/>
      <c r="FRP562" s="508"/>
      <c r="FRQ562" s="89"/>
      <c r="FRR562" s="89"/>
      <c r="FRS562" s="508"/>
      <c r="FRT562" s="508"/>
      <c r="FRU562" s="89"/>
      <c r="FRV562" s="89"/>
      <c r="FRW562" s="508"/>
      <c r="FRX562" s="508"/>
      <c r="FRY562" s="508"/>
      <c r="FRZ562" s="508"/>
      <c r="FSA562" s="508"/>
      <c r="FSB562" s="203"/>
      <c r="FSC562" s="107"/>
      <c r="FSD562" s="508"/>
      <c r="FSE562" s="508"/>
      <c r="FSF562" s="508"/>
      <c r="FSG562" s="508"/>
      <c r="FSH562" s="508"/>
      <c r="FSI562" s="508"/>
      <c r="FSJ562" s="508"/>
      <c r="FSK562" s="168"/>
      <c r="FSL562" s="168"/>
      <c r="FSM562" s="168"/>
      <c r="FSN562" s="168"/>
      <c r="FSO562" s="168"/>
      <c r="FSP562" s="168"/>
      <c r="FSQ562" s="168"/>
      <c r="FSR562" s="168"/>
      <c r="FSS562" s="168"/>
      <c r="FST562" s="168"/>
      <c r="FSU562" s="168"/>
      <c r="FSV562" s="168"/>
      <c r="FSW562" s="168"/>
      <c r="FSX562" s="168"/>
      <c r="FSY562" s="168"/>
      <c r="FSZ562" s="168"/>
      <c r="FTA562" s="168"/>
      <c r="FTB562" s="168"/>
      <c r="FTC562" s="168"/>
      <c r="FTD562" s="168"/>
      <c r="FTE562" s="168"/>
      <c r="FTF562" s="168"/>
      <c r="FTG562" s="168"/>
      <c r="FTH562" s="168"/>
      <c r="FTI562" s="168"/>
      <c r="FTJ562" s="168"/>
      <c r="FTK562" s="168"/>
      <c r="FTL562" s="168"/>
      <c r="FTM562" s="168"/>
      <c r="FTN562" s="168"/>
      <c r="FTO562" s="168"/>
      <c r="FTP562" s="168"/>
      <c r="FTQ562" s="168"/>
      <c r="FTR562" s="168"/>
      <c r="FTS562" s="168"/>
      <c r="FTT562" s="168"/>
      <c r="FTU562" s="168"/>
      <c r="FTV562" s="168"/>
      <c r="FTW562" s="168"/>
      <c r="FTX562" s="168"/>
      <c r="FTY562" s="168"/>
      <c r="FTZ562" s="168"/>
      <c r="FUA562" s="168"/>
      <c r="FUB562" s="168"/>
      <c r="FUC562" s="508"/>
      <c r="FUD562" s="508"/>
      <c r="FUE562" s="508"/>
      <c r="FUF562" s="508"/>
      <c r="FUG562" s="508"/>
      <c r="FUH562" s="508"/>
      <c r="FUI562" s="508"/>
      <c r="FUJ562" s="508"/>
      <c r="FUK562" s="508"/>
      <c r="FUL562" s="508"/>
      <c r="FUM562" s="508"/>
      <c r="FUN562" s="508"/>
      <c r="FUO562" s="508"/>
      <c r="FUP562" s="508"/>
      <c r="FUQ562" s="508"/>
      <c r="FUR562" s="508"/>
      <c r="FUS562" s="508"/>
      <c r="FUT562" s="508"/>
      <c r="FUU562" s="508"/>
      <c r="FUV562" s="508"/>
      <c r="FUW562" s="508"/>
      <c r="FUX562" s="508"/>
      <c r="FUY562" s="508"/>
      <c r="FUZ562" s="508"/>
      <c r="FVA562" s="89"/>
      <c r="FVB562" s="89"/>
      <c r="FVC562" s="89"/>
      <c r="FVD562" s="89"/>
      <c r="FVE562" s="89"/>
      <c r="FVF562" s="508"/>
      <c r="FVG562" s="508"/>
      <c r="FVH562" s="89"/>
      <c r="FVI562" s="89"/>
      <c r="FVJ562" s="508"/>
      <c r="FVK562" s="508"/>
      <c r="FVL562" s="89"/>
      <c r="FVM562" s="89"/>
      <c r="FVN562" s="508"/>
      <c r="FVO562" s="508"/>
      <c r="FVP562" s="508"/>
      <c r="FVQ562" s="508"/>
      <c r="FVR562" s="508"/>
      <c r="FVS562" s="508"/>
      <c r="FVT562" s="508"/>
      <c r="FVU562" s="89"/>
      <c r="FVV562" s="89"/>
      <c r="FVW562" s="508"/>
      <c r="FVX562" s="508"/>
      <c r="FVY562" s="89"/>
      <c r="FVZ562" s="89"/>
      <c r="FWA562" s="508"/>
      <c r="FWB562" s="508"/>
      <c r="FWC562" s="508"/>
      <c r="FWD562" s="508"/>
      <c r="FWE562" s="508"/>
      <c r="FWF562" s="203"/>
      <c r="FWG562" s="107"/>
      <c r="FWH562" s="508"/>
      <c r="FWI562" s="508"/>
      <c r="FWJ562" s="508"/>
      <c r="FWK562" s="508"/>
      <c r="FWL562" s="508"/>
      <c r="FWM562" s="508"/>
      <c r="FWN562" s="508"/>
      <c r="FWO562" s="168"/>
      <c r="FWP562" s="168"/>
      <c r="FWQ562" s="168"/>
      <c r="FWR562" s="168"/>
      <c r="FWS562" s="168"/>
      <c r="FWT562" s="168"/>
      <c r="FWU562" s="168"/>
      <c r="FWV562" s="168"/>
      <c r="FWW562" s="168"/>
      <c r="FWX562" s="168"/>
      <c r="FWY562" s="168"/>
      <c r="FWZ562" s="168"/>
      <c r="FXA562" s="168"/>
      <c r="FXB562" s="168"/>
      <c r="FXC562" s="168"/>
      <c r="FXD562" s="168"/>
      <c r="FXE562" s="168"/>
      <c r="FXF562" s="168"/>
      <c r="FXG562" s="168"/>
      <c r="FXH562" s="168"/>
      <c r="FXI562" s="168"/>
      <c r="FXJ562" s="168"/>
      <c r="FXK562" s="168"/>
      <c r="FXL562" s="168"/>
      <c r="FXM562" s="168"/>
      <c r="FXN562" s="168"/>
      <c r="FXO562" s="168"/>
      <c r="FXP562" s="168"/>
      <c r="FXQ562" s="168"/>
      <c r="FXR562" s="168"/>
      <c r="FXS562" s="168"/>
      <c r="FXT562" s="168"/>
      <c r="FXU562" s="168"/>
      <c r="FXV562" s="168"/>
      <c r="FXW562" s="168"/>
      <c r="FXX562" s="168"/>
      <c r="FXY562" s="168"/>
      <c r="FXZ562" s="168"/>
      <c r="FYA562" s="168"/>
      <c r="FYB562" s="168"/>
      <c r="FYC562" s="168"/>
      <c r="FYD562" s="168"/>
      <c r="FYE562" s="168"/>
      <c r="FYF562" s="168"/>
      <c r="FYG562" s="508"/>
      <c r="FYH562" s="508"/>
      <c r="FYI562" s="508"/>
      <c r="FYJ562" s="508"/>
      <c r="FYK562" s="508"/>
      <c r="FYL562" s="508"/>
      <c r="FYM562" s="508"/>
      <c r="FYN562" s="508"/>
      <c r="FYO562" s="508"/>
      <c r="FYP562" s="508"/>
      <c r="FYQ562" s="508"/>
      <c r="FYR562" s="508"/>
      <c r="FYS562" s="508"/>
      <c r="FYT562" s="508"/>
      <c r="FYU562" s="508"/>
      <c r="FYV562" s="508"/>
      <c r="FYW562" s="508"/>
      <c r="FYX562" s="508"/>
      <c r="FYY562" s="508"/>
      <c r="FYZ562" s="508"/>
      <c r="FZA562" s="508"/>
      <c r="FZB562" s="508"/>
      <c r="FZC562" s="508"/>
      <c r="FZD562" s="508"/>
      <c r="FZE562" s="89"/>
      <c r="FZF562" s="89"/>
      <c r="FZG562" s="89"/>
      <c r="FZH562" s="89"/>
      <c r="FZI562" s="89"/>
      <c r="FZJ562" s="508"/>
      <c r="FZK562" s="508"/>
      <c r="FZL562" s="89"/>
      <c r="FZM562" s="89"/>
      <c r="FZN562" s="508"/>
      <c r="FZO562" s="508"/>
      <c r="FZP562" s="89"/>
      <c r="FZQ562" s="89"/>
      <c r="FZR562" s="508"/>
      <c r="FZS562" s="508"/>
      <c r="FZT562" s="508"/>
      <c r="FZU562" s="508"/>
      <c r="FZV562" s="508"/>
      <c r="FZW562" s="508"/>
      <c r="FZX562" s="508"/>
      <c r="FZY562" s="89"/>
      <c r="FZZ562" s="89"/>
      <c r="GAA562" s="508"/>
      <c r="GAB562" s="508"/>
      <c r="GAC562" s="89"/>
      <c r="GAD562" s="89"/>
      <c r="GAE562" s="508"/>
      <c r="GAF562" s="508"/>
      <c r="GAG562" s="508"/>
      <c r="GAH562" s="508"/>
      <c r="GAI562" s="508"/>
      <c r="GAJ562" s="203"/>
      <c r="GAK562" s="107"/>
      <c r="GAL562" s="508"/>
      <c r="GAM562" s="508"/>
      <c r="GAN562" s="508"/>
      <c r="GAO562" s="508"/>
      <c r="GAP562" s="508"/>
      <c r="GAQ562" s="508"/>
      <c r="GAR562" s="508"/>
      <c r="GAS562" s="168"/>
      <c r="GAT562" s="168"/>
      <c r="GAU562" s="168"/>
      <c r="GAV562" s="168"/>
      <c r="GAW562" s="168"/>
      <c r="GAX562" s="168"/>
      <c r="GAY562" s="168"/>
      <c r="GAZ562" s="168"/>
      <c r="GBA562" s="168"/>
      <c r="GBB562" s="168"/>
      <c r="GBC562" s="168"/>
      <c r="GBD562" s="168"/>
      <c r="GBE562" s="168"/>
      <c r="GBF562" s="168"/>
      <c r="GBG562" s="168"/>
      <c r="GBH562" s="168"/>
      <c r="GBI562" s="168"/>
      <c r="GBJ562" s="168"/>
      <c r="GBK562" s="168"/>
      <c r="GBL562" s="168"/>
      <c r="GBM562" s="168"/>
      <c r="GBN562" s="168"/>
      <c r="GBO562" s="168"/>
      <c r="GBP562" s="168"/>
      <c r="GBQ562" s="168"/>
      <c r="GBR562" s="168"/>
      <c r="GBS562" s="168"/>
      <c r="GBT562" s="168"/>
      <c r="GBU562" s="168"/>
      <c r="GBV562" s="168"/>
      <c r="GBW562" s="168"/>
      <c r="GBX562" s="168"/>
      <c r="GBY562" s="168"/>
      <c r="GBZ562" s="168"/>
      <c r="GCA562" s="168"/>
      <c r="GCB562" s="168"/>
      <c r="GCC562" s="168"/>
      <c r="GCD562" s="168"/>
      <c r="GCE562" s="168"/>
      <c r="GCF562" s="168"/>
      <c r="GCG562" s="168"/>
      <c r="GCH562" s="168"/>
      <c r="GCI562" s="168"/>
      <c r="GCJ562" s="168"/>
      <c r="GCK562" s="508"/>
      <c r="GCL562" s="508"/>
      <c r="GCM562" s="508"/>
      <c r="GCN562" s="508"/>
      <c r="GCO562" s="508"/>
      <c r="GCP562" s="508"/>
      <c r="GCQ562" s="508"/>
      <c r="GCR562" s="508"/>
      <c r="GCS562" s="508"/>
      <c r="GCT562" s="508"/>
      <c r="GCU562" s="508"/>
      <c r="GCV562" s="508"/>
      <c r="GCW562" s="508"/>
      <c r="GCX562" s="508"/>
      <c r="GCY562" s="508"/>
      <c r="GCZ562" s="508"/>
      <c r="GDA562" s="508"/>
      <c r="GDB562" s="508"/>
      <c r="GDC562" s="508"/>
      <c r="GDD562" s="508"/>
      <c r="GDE562" s="508"/>
      <c r="GDF562" s="508"/>
      <c r="GDG562" s="508"/>
      <c r="GDH562" s="508"/>
      <c r="GDI562" s="89"/>
      <c r="GDJ562" s="89"/>
      <c r="GDK562" s="89"/>
      <c r="GDL562" s="89"/>
      <c r="GDM562" s="89"/>
      <c r="GDN562" s="508"/>
      <c r="GDO562" s="508"/>
      <c r="GDP562" s="89"/>
      <c r="GDQ562" s="89"/>
      <c r="GDR562" s="508"/>
      <c r="GDS562" s="508"/>
      <c r="GDT562" s="89"/>
      <c r="GDU562" s="89"/>
      <c r="GDV562" s="508"/>
      <c r="GDW562" s="508"/>
      <c r="GDX562" s="508"/>
      <c r="GDY562" s="508"/>
      <c r="GDZ562" s="508"/>
      <c r="GEA562" s="508"/>
      <c r="GEB562" s="508"/>
      <c r="GEC562" s="89"/>
      <c r="GED562" s="89"/>
      <c r="GEE562" s="508"/>
      <c r="GEF562" s="508"/>
      <c r="GEG562" s="89"/>
      <c r="GEH562" s="89"/>
      <c r="GEI562" s="508"/>
      <c r="GEJ562" s="508"/>
      <c r="GEK562" s="508"/>
      <c r="GEL562" s="508"/>
      <c r="GEM562" s="508"/>
      <c r="GEN562" s="203"/>
      <c r="GEO562" s="107"/>
      <c r="GEP562" s="508"/>
      <c r="GEQ562" s="508"/>
      <c r="GER562" s="508"/>
      <c r="GES562" s="508"/>
      <c r="GET562" s="508"/>
      <c r="GEU562" s="508"/>
      <c r="GEV562" s="508"/>
      <c r="GEW562" s="168"/>
      <c r="GEX562" s="168"/>
      <c r="GEY562" s="168"/>
      <c r="GEZ562" s="168"/>
      <c r="GFA562" s="168"/>
      <c r="GFB562" s="168"/>
      <c r="GFC562" s="168"/>
      <c r="GFD562" s="168"/>
      <c r="GFE562" s="168"/>
      <c r="GFF562" s="168"/>
      <c r="GFG562" s="168"/>
      <c r="GFH562" s="168"/>
      <c r="GFI562" s="168"/>
      <c r="GFJ562" s="168"/>
      <c r="GFK562" s="168"/>
      <c r="GFL562" s="168"/>
      <c r="GFM562" s="168"/>
      <c r="GFN562" s="168"/>
      <c r="GFO562" s="168"/>
      <c r="GFP562" s="168"/>
      <c r="GFQ562" s="168"/>
      <c r="GFR562" s="168"/>
      <c r="GFS562" s="168"/>
      <c r="GFT562" s="168"/>
      <c r="GFU562" s="168"/>
      <c r="GFV562" s="168"/>
      <c r="GFW562" s="168"/>
      <c r="GFX562" s="168"/>
      <c r="GFY562" s="168"/>
      <c r="GFZ562" s="168"/>
      <c r="GGA562" s="168"/>
      <c r="GGB562" s="168"/>
      <c r="GGC562" s="168"/>
      <c r="GGD562" s="168"/>
      <c r="GGE562" s="168"/>
      <c r="GGF562" s="168"/>
      <c r="GGG562" s="168"/>
      <c r="GGH562" s="168"/>
      <c r="GGI562" s="168"/>
      <c r="GGJ562" s="168"/>
      <c r="GGK562" s="168"/>
      <c r="GGL562" s="168"/>
      <c r="GGM562" s="168"/>
      <c r="GGN562" s="168"/>
      <c r="GGO562" s="508"/>
      <c r="GGP562" s="508"/>
      <c r="GGQ562" s="508"/>
      <c r="GGR562" s="508"/>
      <c r="GGS562" s="508"/>
      <c r="GGT562" s="508"/>
      <c r="GGU562" s="508"/>
      <c r="GGV562" s="508"/>
      <c r="GGW562" s="508"/>
      <c r="GGX562" s="508"/>
      <c r="GGY562" s="508"/>
      <c r="GGZ562" s="508"/>
      <c r="GHA562" s="508"/>
      <c r="GHB562" s="508"/>
      <c r="GHC562" s="508"/>
      <c r="GHD562" s="508"/>
      <c r="GHE562" s="508"/>
      <c r="GHF562" s="508"/>
      <c r="GHG562" s="508"/>
      <c r="GHH562" s="508"/>
      <c r="GHI562" s="508"/>
      <c r="GHJ562" s="508"/>
      <c r="GHK562" s="508"/>
      <c r="GHL562" s="508"/>
      <c r="GHM562" s="89"/>
      <c r="GHN562" s="89"/>
      <c r="GHO562" s="89"/>
      <c r="GHP562" s="89"/>
      <c r="GHQ562" s="89"/>
      <c r="GHR562" s="508"/>
      <c r="GHS562" s="508"/>
      <c r="GHT562" s="89"/>
      <c r="GHU562" s="89"/>
      <c r="GHV562" s="508"/>
      <c r="GHW562" s="508"/>
      <c r="GHX562" s="89"/>
      <c r="GHY562" s="89"/>
      <c r="GHZ562" s="508"/>
      <c r="GIA562" s="508"/>
      <c r="GIB562" s="508"/>
      <c r="GIC562" s="508"/>
      <c r="GID562" s="508"/>
      <c r="GIE562" s="508"/>
      <c r="GIF562" s="508"/>
      <c r="GIG562" s="89"/>
      <c r="GIH562" s="89"/>
      <c r="GII562" s="508"/>
      <c r="GIJ562" s="508"/>
      <c r="GIK562" s="89"/>
      <c r="GIL562" s="89"/>
      <c r="GIM562" s="508"/>
      <c r="GIN562" s="508"/>
      <c r="GIO562" s="508"/>
      <c r="GIP562" s="508"/>
      <c r="GIQ562" s="508"/>
      <c r="GIR562" s="203"/>
      <c r="GIS562" s="107"/>
      <c r="GIT562" s="508"/>
      <c r="GIU562" s="508"/>
      <c r="GIV562" s="508"/>
      <c r="GIW562" s="508"/>
      <c r="GIX562" s="508"/>
      <c r="GIY562" s="508"/>
      <c r="GIZ562" s="508"/>
      <c r="GJA562" s="168"/>
      <c r="GJB562" s="168"/>
      <c r="GJC562" s="168"/>
      <c r="GJD562" s="168"/>
      <c r="GJE562" s="168"/>
      <c r="GJF562" s="168"/>
      <c r="GJG562" s="168"/>
      <c r="GJH562" s="168"/>
      <c r="GJI562" s="168"/>
      <c r="GJJ562" s="168"/>
      <c r="GJK562" s="168"/>
      <c r="GJL562" s="168"/>
      <c r="GJM562" s="168"/>
      <c r="GJN562" s="168"/>
      <c r="GJO562" s="168"/>
      <c r="GJP562" s="168"/>
      <c r="GJQ562" s="168"/>
      <c r="GJR562" s="168"/>
      <c r="GJS562" s="168"/>
      <c r="GJT562" s="168"/>
      <c r="GJU562" s="168"/>
      <c r="GJV562" s="168"/>
      <c r="GJW562" s="168"/>
      <c r="GJX562" s="168"/>
      <c r="GJY562" s="168"/>
      <c r="GJZ562" s="168"/>
      <c r="GKA562" s="168"/>
      <c r="GKB562" s="168"/>
      <c r="GKC562" s="168"/>
      <c r="GKD562" s="168"/>
      <c r="GKE562" s="168"/>
      <c r="GKF562" s="168"/>
      <c r="GKG562" s="168"/>
      <c r="GKH562" s="168"/>
      <c r="GKI562" s="168"/>
      <c r="GKJ562" s="168"/>
      <c r="GKK562" s="168"/>
      <c r="GKL562" s="168"/>
      <c r="GKM562" s="168"/>
      <c r="GKN562" s="168"/>
      <c r="GKO562" s="168"/>
      <c r="GKP562" s="168"/>
      <c r="GKQ562" s="168"/>
      <c r="GKR562" s="168"/>
      <c r="GKS562" s="508"/>
      <c r="GKT562" s="508"/>
      <c r="GKU562" s="508"/>
      <c r="GKV562" s="508"/>
      <c r="GKW562" s="508"/>
      <c r="GKX562" s="508"/>
      <c r="GKY562" s="508"/>
      <c r="GKZ562" s="508"/>
      <c r="GLA562" s="508"/>
      <c r="GLB562" s="508"/>
      <c r="GLC562" s="508"/>
      <c r="GLD562" s="508"/>
      <c r="GLE562" s="508"/>
      <c r="GLF562" s="508"/>
      <c r="GLG562" s="508"/>
      <c r="GLH562" s="508"/>
      <c r="GLI562" s="508"/>
      <c r="GLJ562" s="508"/>
      <c r="GLK562" s="508"/>
      <c r="GLL562" s="508"/>
      <c r="GLM562" s="508"/>
      <c r="GLN562" s="508"/>
      <c r="GLO562" s="508"/>
      <c r="GLP562" s="508"/>
      <c r="GLQ562" s="89"/>
      <c r="GLR562" s="89"/>
      <c r="GLS562" s="89"/>
      <c r="GLT562" s="89"/>
      <c r="GLU562" s="89"/>
      <c r="GLV562" s="508"/>
      <c r="GLW562" s="508"/>
      <c r="GLX562" s="89"/>
      <c r="GLY562" s="89"/>
      <c r="GLZ562" s="508"/>
      <c r="GMA562" s="508"/>
      <c r="GMB562" s="89"/>
      <c r="GMC562" s="89"/>
      <c r="GMD562" s="508"/>
      <c r="GME562" s="508"/>
      <c r="GMF562" s="508"/>
      <c r="GMG562" s="508"/>
      <c r="GMH562" s="508"/>
      <c r="GMI562" s="508"/>
      <c r="GMJ562" s="508"/>
      <c r="GMK562" s="89"/>
      <c r="GML562" s="89"/>
      <c r="GMM562" s="508"/>
      <c r="GMN562" s="508"/>
      <c r="GMO562" s="89"/>
      <c r="GMP562" s="89"/>
      <c r="GMQ562" s="508"/>
      <c r="GMR562" s="508"/>
      <c r="GMS562" s="508"/>
      <c r="GMT562" s="508"/>
      <c r="GMU562" s="508"/>
      <c r="GMV562" s="203"/>
      <c r="GMW562" s="107"/>
      <c r="GMX562" s="508"/>
      <c r="GMY562" s="508"/>
      <c r="GMZ562" s="508"/>
      <c r="GNA562" s="508"/>
      <c r="GNB562" s="508"/>
      <c r="GNC562" s="508"/>
      <c r="GND562" s="508"/>
      <c r="GNE562" s="168"/>
      <c r="GNF562" s="168"/>
      <c r="GNG562" s="168"/>
      <c r="GNH562" s="168"/>
      <c r="GNI562" s="168"/>
      <c r="GNJ562" s="168"/>
      <c r="GNK562" s="168"/>
      <c r="GNL562" s="168"/>
      <c r="GNM562" s="168"/>
      <c r="GNN562" s="168"/>
      <c r="GNO562" s="168"/>
      <c r="GNP562" s="168"/>
      <c r="GNQ562" s="168"/>
      <c r="GNR562" s="168"/>
      <c r="GNS562" s="168"/>
      <c r="GNT562" s="168"/>
      <c r="GNU562" s="168"/>
      <c r="GNV562" s="168"/>
      <c r="GNW562" s="168"/>
      <c r="GNX562" s="168"/>
      <c r="GNY562" s="168"/>
      <c r="GNZ562" s="168"/>
      <c r="GOA562" s="168"/>
      <c r="GOB562" s="168"/>
      <c r="GOC562" s="168"/>
      <c r="GOD562" s="168"/>
      <c r="GOE562" s="168"/>
      <c r="GOF562" s="168"/>
      <c r="GOG562" s="168"/>
      <c r="GOH562" s="168"/>
      <c r="GOI562" s="168"/>
      <c r="GOJ562" s="168"/>
      <c r="GOK562" s="168"/>
      <c r="GOL562" s="168"/>
      <c r="GOM562" s="168"/>
      <c r="GON562" s="168"/>
      <c r="GOO562" s="168"/>
      <c r="GOP562" s="168"/>
      <c r="GOQ562" s="168"/>
      <c r="GOR562" s="168"/>
      <c r="GOS562" s="168"/>
      <c r="GOT562" s="168"/>
      <c r="GOU562" s="168"/>
      <c r="GOV562" s="168"/>
      <c r="GOW562" s="508"/>
      <c r="GOX562" s="508"/>
      <c r="GOY562" s="508"/>
      <c r="GOZ562" s="508"/>
      <c r="GPA562" s="508"/>
      <c r="GPB562" s="508"/>
      <c r="GPC562" s="508"/>
      <c r="GPD562" s="508"/>
      <c r="GPE562" s="508"/>
      <c r="GPF562" s="508"/>
      <c r="GPG562" s="508"/>
      <c r="GPH562" s="508"/>
      <c r="GPI562" s="508"/>
      <c r="GPJ562" s="508"/>
      <c r="GPK562" s="508"/>
      <c r="GPL562" s="508"/>
      <c r="GPM562" s="508"/>
      <c r="GPN562" s="508"/>
      <c r="GPO562" s="508"/>
      <c r="GPP562" s="508"/>
      <c r="GPQ562" s="508"/>
      <c r="GPR562" s="508"/>
      <c r="GPS562" s="508"/>
      <c r="GPT562" s="508"/>
      <c r="GPU562" s="89"/>
      <c r="GPV562" s="89"/>
      <c r="GPW562" s="89"/>
      <c r="GPX562" s="89"/>
      <c r="GPY562" s="89"/>
      <c r="GPZ562" s="508"/>
      <c r="GQA562" s="508"/>
      <c r="GQB562" s="89"/>
      <c r="GQC562" s="89"/>
      <c r="GQD562" s="508"/>
      <c r="GQE562" s="508"/>
      <c r="GQF562" s="89"/>
      <c r="GQG562" s="89"/>
      <c r="GQH562" s="508"/>
      <c r="GQI562" s="508"/>
      <c r="GQJ562" s="508"/>
      <c r="GQK562" s="508"/>
      <c r="GQL562" s="508"/>
      <c r="GQM562" s="508"/>
      <c r="GQN562" s="508"/>
      <c r="GQO562" s="89"/>
      <c r="GQP562" s="89"/>
      <c r="GQQ562" s="508"/>
      <c r="GQR562" s="508"/>
      <c r="GQS562" s="89"/>
      <c r="GQT562" s="89"/>
      <c r="GQU562" s="508"/>
      <c r="GQV562" s="508"/>
      <c r="GQW562" s="508"/>
      <c r="GQX562" s="508"/>
      <c r="GQY562" s="508"/>
      <c r="GQZ562" s="203"/>
      <c r="GRA562" s="107"/>
      <c r="GRB562" s="508"/>
      <c r="GRC562" s="508"/>
      <c r="GRD562" s="508"/>
      <c r="GRE562" s="508"/>
      <c r="GRF562" s="508"/>
      <c r="GRG562" s="508"/>
      <c r="GRH562" s="508"/>
      <c r="GRI562" s="168"/>
      <c r="GRJ562" s="168"/>
      <c r="GRK562" s="168"/>
      <c r="GRL562" s="168"/>
      <c r="GRM562" s="168"/>
      <c r="GRN562" s="168"/>
      <c r="GRO562" s="168"/>
      <c r="GRP562" s="168"/>
      <c r="GRQ562" s="168"/>
      <c r="GRR562" s="168"/>
      <c r="GRS562" s="168"/>
      <c r="GRT562" s="168"/>
      <c r="GRU562" s="168"/>
      <c r="GRV562" s="168"/>
      <c r="GRW562" s="168"/>
      <c r="GRX562" s="168"/>
      <c r="GRY562" s="168"/>
      <c r="GRZ562" s="168"/>
      <c r="GSA562" s="168"/>
      <c r="GSB562" s="168"/>
      <c r="GSC562" s="168"/>
      <c r="GSD562" s="168"/>
      <c r="GSE562" s="168"/>
      <c r="GSF562" s="168"/>
      <c r="GSG562" s="168"/>
      <c r="GSH562" s="168"/>
      <c r="GSI562" s="168"/>
      <c r="GSJ562" s="168"/>
      <c r="GSK562" s="168"/>
      <c r="GSL562" s="168"/>
      <c r="GSM562" s="168"/>
      <c r="GSN562" s="168"/>
      <c r="GSO562" s="168"/>
      <c r="GSP562" s="168"/>
      <c r="GSQ562" s="168"/>
      <c r="GSR562" s="168"/>
      <c r="GSS562" s="168"/>
      <c r="GST562" s="168"/>
      <c r="GSU562" s="168"/>
      <c r="GSV562" s="168"/>
      <c r="GSW562" s="168"/>
      <c r="GSX562" s="168"/>
      <c r="GSY562" s="168"/>
      <c r="GSZ562" s="168"/>
      <c r="GTA562" s="508"/>
      <c r="GTB562" s="508"/>
      <c r="GTC562" s="508"/>
      <c r="GTD562" s="508"/>
      <c r="GTE562" s="508"/>
      <c r="GTF562" s="508"/>
      <c r="GTG562" s="508"/>
      <c r="GTH562" s="508"/>
      <c r="GTI562" s="508"/>
      <c r="GTJ562" s="508"/>
      <c r="GTK562" s="508"/>
      <c r="GTL562" s="508"/>
      <c r="GTM562" s="508"/>
      <c r="GTN562" s="508"/>
      <c r="GTO562" s="508"/>
      <c r="GTP562" s="508"/>
      <c r="GTQ562" s="508"/>
      <c r="GTR562" s="508"/>
      <c r="GTS562" s="508"/>
      <c r="GTT562" s="508"/>
      <c r="GTU562" s="508"/>
      <c r="GTV562" s="508"/>
      <c r="GTW562" s="508"/>
      <c r="GTX562" s="508"/>
      <c r="GTY562" s="89"/>
      <c r="GTZ562" s="89"/>
      <c r="GUA562" s="89"/>
      <c r="GUB562" s="89"/>
      <c r="GUC562" s="89"/>
      <c r="GUD562" s="508"/>
      <c r="GUE562" s="508"/>
      <c r="GUF562" s="89"/>
      <c r="GUG562" s="89"/>
      <c r="GUH562" s="508"/>
      <c r="GUI562" s="508"/>
      <c r="GUJ562" s="89"/>
      <c r="GUK562" s="89"/>
      <c r="GUL562" s="508"/>
      <c r="GUM562" s="508"/>
      <c r="GUN562" s="508"/>
      <c r="GUO562" s="508"/>
      <c r="GUP562" s="508"/>
      <c r="GUQ562" s="508"/>
      <c r="GUR562" s="508"/>
      <c r="GUS562" s="89"/>
      <c r="GUT562" s="89"/>
      <c r="GUU562" s="508"/>
      <c r="GUV562" s="508"/>
      <c r="GUW562" s="89"/>
      <c r="GUX562" s="89"/>
      <c r="GUY562" s="508"/>
      <c r="GUZ562" s="508"/>
      <c r="GVA562" s="508"/>
      <c r="GVB562" s="508"/>
      <c r="GVC562" s="508"/>
      <c r="GVD562" s="203"/>
      <c r="GVE562" s="107"/>
      <c r="GVF562" s="508"/>
      <c r="GVG562" s="508"/>
      <c r="GVH562" s="508"/>
      <c r="GVI562" s="508"/>
      <c r="GVJ562" s="508"/>
      <c r="GVK562" s="508"/>
      <c r="GVL562" s="508"/>
      <c r="GVM562" s="168"/>
      <c r="GVN562" s="168"/>
      <c r="GVO562" s="168"/>
      <c r="GVP562" s="168"/>
      <c r="GVQ562" s="168"/>
      <c r="GVR562" s="168"/>
      <c r="GVS562" s="168"/>
      <c r="GVT562" s="168"/>
      <c r="GVU562" s="168"/>
      <c r="GVV562" s="168"/>
      <c r="GVW562" s="168"/>
      <c r="GVX562" s="168"/>
      <c r="GVY562" s="168"/>
      <c r="GVZ562" s="168"/>
      <c r="GWA562" s="168"/>
      <c r="GWB562" s="168"/>
      <c r="GWC562" s="168"/>
      <c r="GWD562" s="168"/>
      <c r="GWE562" s="168"/>
      <c r="GWF562" s="168"/>
      <c r="GWG562" s="168"/>
      <c r="GWH562" s="168"/>
      <c r="GWI562" s="168"/>
      <c r="GWJ562" s="168"/>
      <c r="GWK562" s="168"/>
      <c r="GWL562" s="168"/>
      <c r="GWM562" s="168"/>
      <c r="GWN562" s="168"/>
      <c r="GWO562" s="168"/>
      <c r="GWP562" s="168"/>
      <c r="GWQ562" s="168"/>
      <c r="GWR562" s="168"/>
      <c r="GWS562" s="168"/>
      <c r="GWT562" s="168"/>
      <c r="GWU562" s="168"/>
      <c r="GWV562" s="168"/>
      <c r="GWW562" s="168"/>
      <c r="GWX562" s="168"/>
      <c r="GWY562" s="168"/>
      <c r="GWZ562" s="168"/>
      <c r="GXA562" s="168"/>
      <c r="GXB562" s="168"/>
      <c r="GXC562" s="168"/>
      <c r="GXD562" s="168"/>
      <c r="GXE562" s="508"/>
      <c r="GXF562" s="508"/>
      <c r="GXG562" s="508"/>
      <c r="GXH562" s="508"/>
      <c r="GXI562" s="508"/>
      <c r="GXJ562" s="508"/>
      <c r="GXK562" s="508"/>
      <c r="GXL562" s="508"/>
      <c r="GXM562" s="508"/>
      <c r="GXN562" s="508"/>
      <c r="GXO562" s="508"/>
      <c r="GXP562" s="508"/>
      <c r="GXQ562" s="508"/>
      <c r="GXR562" s="508"/>
      <c r="GXS562" s="508"/>
      <c r="GXT562" s="508"/>
      <c r="GXU562" s="508"/>
      <c r="GXV562" s="508"/>
      <c r="GXW562" s="508"/>
      <c r="GXX562" s="508"/>
      <c r="GXY562" s="508"/>
      <c r="GXZ562" s="508"/>
      <c r="GYA562" s="508"/>
      <c r="GYB562" s="508"/>
      <c r="GYC562" s="89"/>
      <c r="GYD562" s="89"/>
      <c r="GYE562" s="89"/>
      <c r="GYF562" s="89"/>
      <c r="GYG562" s="89"/>
      <c r="GYH562" s="508"/>
      <c r="GYI562" s="508"/>
      <c r="GYJ562" s="89"/>
      <c r="GYK562" s="89"/>
      <c r="GYL562" s="508"/>
      <c r="GYM562" s="508"/>
      <c r="GYN562" s="89"/>
      <c r="GYO562" s="89"/>
      <c r="GYP562" s="508"/>
      <c r="GYQ562" s="508"/>
      <c r="GYR562" s="508"/>
      <c r="GYS562" s="508"/>
      <c r="GYT562" s="508"/>
      <c r="GYU562" s="508"/>
      <c r="GYV562" s="508"/>
      <c r="GYW562" s="89"/>
      <c r="GYX562" s="89"/>
      <c r="GYY562" s="508"/>
      <c r="GYZ562" s="508"/>
      <c r="GZA562" s="89"/>
      <c r="GZB562" s="89"/>
      <c r="GZC562" s="508"/>
      <c r="GZD562" s="508"/>
      <c r="GZE562" s="508"/>
      <c r="GZF562" s="508"/>
      <c r="GZG562" s="508"/>
      <c r="GZH562" s="203"/>
      <c r="GZI562" s="107"/>
      <c r="GZJ562" s="508"/>
      <c r="GZK562" s="508"/>
      <c r="GZL562" s="508"/>
      <c r="GZM562" s="508"/>
      <c r="GZN562" s="508"/>
      <c r="GZO562" s="508"/>
      <c r="GZP562" s="508"/>
      <c r="GZQ562" s="168"/>
      <c r="GZR562" s="168"/>
      <c r="GZS562" s="168"/>
      <c r="GZT562" s="168"/>
      <c r="GZU562" s="168"/>
      <c r="GZV562" s="168"/>
      <c r="GZW562" s="168"/>
      <c r="GZX562" s="168"/>
      <c r="GZY562" s="168"/>
      <c r="GZZ562" s="168"/>
      <c r="HAA562" s="168"/>
      <c r="HAB562" s="168"/>
      <c r="HAC562" s="168"/>
      <c r="HAD562" s="168"/>
      <c r="HAE562" s="168"/>
      <c r="HAF562" s="168"/>
      <c r="HAG562" s="168"/>
      <c r="HAH562" s="168"/>
      <c r="HAI562" s="168"/>
      <c r="HAJ562" s="168"/>
      <c r="HAK562" s="168"/>
      <c r="HAL562" s="168"/>
      <c r="HAM562" s="168"/>
      <c r="HAN562" s="168"/>
      <c r="HAO562" s="168"/>
      <c r="HAP562" s="168"/>
      <c r="HAQ562" s="168"/>
      <c r="HAR562" s="168"/>
      <c r="HAS562" s="168"/>
      <c r="HAT562" s="168"/>
      <c r="HAU562" s="168"/>
      <c r="HAV562" s="168"/>
      <c r="HAW562" s="168"/>
      <c r="HAX562" s="168"/>
      <c r="HAY562" s="168"/>
      <c r="HAZ562" s="168"/>
      <c r="HBA562" s="168"/>
      <c r="HBB562" s="168"/>
      <c r="HBC562" s="168"/>
      <c r="HBD562" s="168"/>
      <c r="HBE562" s="168"/>
      <c r="HBF562" s="168"/>
      <c r="HBG562" s="168"/>
      <c r="HBH562" s="168"/>
      <c r="HBI562" s="508"/>
      <c r="HBJ562" s="508"/>
      <c r="HBK562" s="508"/>
      <c r="HBL562" s="508"/>
      <c r="HBM562" s="508"/>
      <c r="HBN562" s="508"/>
      <c r="HBO562" s="508"/>
      <c r="HBP562" s="508"/>
      <c r="HBQ562" s="508"/>
      <c r="HBR562" s="508"/>
      <c r="HBS562" s="508"/>
      <c r="HBT562" s="508"/>
      <c r="HBU562" s="508"/>
      <c r="HBV562" s="508"/>
      <c r="HBW562" s="508"/>
      <c r="HBX562" s="508"/>
      <c r="HBY562" s="508"/>
      <c r="HBZ562" s="508"/>
      <c r="HCA562" s="508"/>
      <c r="HCB562" s="508"/>
      <c r="HCC562" s="508"/>
      <c r="HCD562" s="508"/>
      <c r="HCE562" s="508"/>
      <c r="HCF562" s="508"/>
      <c r="HCG562" s="89"/>
      <c r="HCH562" s="89"/>
      <c r="HCI562" s="89"/>
      <c r="HCJ562" s="89"/>
      <c r="HCK562" s="89"/>
      <c r="HCL562" s="508"/>
      <c r="HCM562" s="508"/>
      <c r="HCN562" s="89"/>
      <c r="HCO562" s="89"/>
      <c r="HCP562" s="508"/>
      <c r="HCQ562" s="508"/>
      <c r="HCR562" s="89"/>
      <c r="HCS562" s="89"/>
      <c r="HCT562" s="508"/>
      <c r="HCU562" s="508"/>
      <c r="HCV562" s="508"/>
      <c r="HCW562" s="508"/>
      <c r="HCX562" s="508"/>
      <c r="HCY562" s="508"/>
      <c r="HCZ562" s="508"/>
      <c r="HDA562" s="89"/>
      <c r="HDB562" s="89"/>
      <c r="HDC562" s="508"/>
      <c r="HDD562" s="508"/>
      <c r="HDE562" s="89"/>
      <c r="HDF562" s="89"/>
      <c r="HDG562" s="508"/>
      <c r="HDH562" s="508"/>
      <c r="HDI562" s="508"/>
      <c r="HDJ562" s="508"/>
      <c r="HDK562" s="508"/>
      <c r="HDL562" s="203"/>
      <c r="HDM562" s="107"/>
      <c r="HDN562" s="508"/>
      <c r="HDO562" s="508"/>
      <c r="HDP562" s="508"/>
      <c r="HDQ562" s="508"/>
      <c r="HDR562" s="508"/>
      <c r="HDS562" s="508"/>
      <c r="HDT562" s="508"/>
      <c r="HDU562" s="168"/>
      <c r="HDV562" s="168"/>
      <c r="HDW562" s="168"/>
      <c r="HDX562" s="168"/>
      <c r="HDY562" s="168"/>
      <c r="HDZ562" s="168"/>
      <c r="HEA562" s="168"/>
      <c r="HEB562" s="168"/>
      <c r="HEC562" s="168"/>
      <c r="HED562" s="168"/>
      <c r="HEE562" s="168"/>
      <c r="HEF562" s="168"/>
      <c r="HEG562" s="168"/>
      <c r="HEH562" s="168"/>
      <c r="HEI562" s="168"/>
      <c r="HEJ562" s="168"/>
      <c r="HEK562" s="168"/>
      <c r="HEL562" s="168"/>
      <c r="HEM562" s="168"/>
      <c r="HEN562" s="168"/>
      <c r="HEO562" s="168"/>
      <c r="HEP562" s="168"/>
      <c r="HEQ562" s="168"/>
      <c r="HER562" s="168"/>
      <c r="HES562" s="168"/>
      <c r="HET562" s="168"/>
      <c r="HEU562" s="168"/>
      <c r="HEV562" s="168"/>
      <c r="HEW562" s="168"/>
      <c r="HEX562" s="168"/>
      <c r="HEY562" s="168"/>
      <c r="HEZ562" s="168"/>
      <c r="HFA562" s="168"/>
      <c r="HFB562" s="168"/>
      <c r="HFC562" s="168"/>
      <c r="HFD562" s="168"/>
      <c r="HFE562" s="168"/>
      <c r="HFF562" s="168"/>
      <c r="HFG562" s="168"/>
      <c r="HFH562" s="168"/>
      <c r="HFI562" s="168"/>
      <c r="HFJ562" s="168"/>
      <c r="HFK562" s="168"/>
      <c r="HFL562" s="168"/>
      <c r="HFM562" s="508"/>
      <c r="HFN562" s="508"/>
      <c r="HFO562" s="508"/>
      <c r="HFP562" s="508"/>
      <c r="HFQ562" s="508"/>
      <c r="HFR562" s="508"/>
      <c r="HFS562" s="508"/>
      <c r="HFT562" s="508"/>
      <c r="HFU562" s="508"/>
      <c r="HFV562" s="508"/>
      <c r="HFW562" s="508"/>
      <c r="HFX562" s="508"/>
      <c r="HFY562" s="508"/>
      <c r="HFZ562" s="508"/>
      <c r="HGA562" s="508"/>
      <c r="HGB562" s="508"/>
      <c r="HGC562" s="508"/>
      <c r="HGD562" s="508"/>
      <c r="HGE562" s="508"/>
      <c r="HGF562" s="508"/>
      <c r="HGG562" s="508"/>
      <c r="HGH562" s="508"/>
      <c r="HGI562" s="508"/>
      <c r="HGJ562" s="508"/>
      <c r="HGK562" s="89"/>
      <c r="HGL562" s="89"/>
      <c r="HGM562" s="89"/>
      <c r="HGN562" s="89"/>
      <c r="HGO562" s="89"/>
      <c r="HGP562" s="508"/>
      <c r="HGQ562" s="508"/>
      <c r="HGR562" s="89"/>
      <c r="HGS562" s="89"/>
      <c r="HGT562" s="508"/>
      <c r="HGU562" s="508"/>
      <c r="HGV562" s="89"/>
      <c r="HGW562" s="89"/>
      <c r="HGX562" s="508"/>
      <c r="HGY562" s="508"/>
      <c r="HGZ562" s="508"/>
      <c r="HHA562" s="508"/>
      <c r="HHB562" s="508"/>
      <c r="HHC562" s="508"/>
      <c r="HHD562" s="508"/>
      <c r="HHE562" s="89"/>
      <c r="HHF562" s="89"/>
      <c r="HHG562" s="508"/>
      <c r="HHH562" s="508"/>
      <c r="HHI562" s="89"/>
      <c r="HHJ562" s="89"/>
      <c r="HHK562" s="508"/>
      <c r="HHL562" s="508"/>
      <c r="HHM562" s="508"/>
      <c r="HHN562" s="508"/>
      <c r="HHO562" s="508"/>
      <c r="HHP562" s="203"/>
      <c r="HHQ562" s="107"/>
      <c r="HHR562" s="508"/>
      <c r="HHS562" s="508"/>
      <c r="HHT562" s="508"/>
      <c r="HHU562" s="508"/>
      <c r="HHV562" s="508"/>
      <c r="HHW562" s="508"/>
      <c r="HHX562" s="508"/>
      <c r="HHY562" s="168"/>
      <c r="HHZ562" s="168"/>
      <c r="HIA562" s="168"/>
      <c r="HIB562" s="168"/>
      <c r="HIC562" s="168"/>
      <c r="HID562" s="168"/>
      <c r="HIE562" s="168"/>
      <c r="HIF562" s="168"/>
      <c r="HIG562" s="168"/>
      <c r="HIH562" s="168"/>
      <c r="HII562" s="168"/>
      <c r="HIJ562" s="168"/>
      <c r="HIK562" s="168"/>
      <c r="HIL562" s="168"/>
      <c r="HIM562" s="168"/>
      <c r="HIN562" s="168"/>
      <c r="HIO562" s="168"/>
      <c r="HIP562" s="168"/>
      <c r="HIQ562" s="168"/>
      <c r="HIR562" s="168"/>
      <c r="HIS562" s="168"/>
      <c r="HIT562" s="168"/>
      <c r="HIU562" s="168"/>
      <c r="HIV562" s="168"/>
      <c r="HIW562" s="168"/>
      <c r="HIX562" s="168"/>
      <c r="HIY562" s="168"/>
      <c r="HIZ562" s="168"/>
      <c r="HJA562" s="168"/>
      <c r="HJB562" s="168"/>
      <c r="HJC562" s="168"/>
      <c r="HJD562" s="168"/>
      <c r="HJE562" s="168"/>
      <c r="HJF562" s="168"/>
      <c r="HJG562" s="168"/>
      <c r="HJH562" s="168"/>
      <c r="HJI562" s="168"/>
      <c r="HJJ562" s="168"/>
      <c r="HJK562" s="168"/>
      <c r="HJL562" s="168"/>
      <c r="HJM562" s="168"/>
      <c r="HJN562" s="168"/>
      <c r="HJO562" s="168"/>
      <c r="HJP562" s="168"/>
      <c r="HJQ562" s="508"/>
      <c r="HJR562" s="508"/>
      <c r="HJS562" s="508"/>
      <c r="HJT562" s="508"/>
      <c r="HJU562" s="508"/>
      <c r="HJV562" s="508"/>
      <c r="HJW562" s="508"/>
      <c r="HJX562" s="508"/>
      <c r="HJY562" s="508"/>
      <c r="HJZ562" s="508"/>
      <c r="HKA562" s="508"/>
      <c r="HKB562" s="508"/>
      <c r="HKC562" s="508"/>
      <c r="HKD562" s="508"/>
      <c r="HKE562" s="508"/>
      <c r="HKF562" s="508"/>
      <c r="HKG562" s="508"/>
      <c r="HKH562" s="508"/>
      <c r="HKI562" s="508"/>
      <c r="HKJ562" s="508"/>
      <c r="HKK562" s="508"/>
      <c r="HKL562" s="508"/>
      <c r="HKM562" s="508"/>
      <c r="HKN562" s="508"/>
      <c r="HKO562" s="89"/>
      <c r="HKP562" s="89"/>
      <c r="HKQ562" s="89"/>
      <c r="HKR562" s="89"/>
      <c r="HKS562" s="89"/>
      <c r="HKT562" s="508"/>
      <c r="HKU562" s="508"/>
      <c r="HKV562" s="89"/>
      <c r="HKW562" s="89"/>
      <c r="HKX562" s="508"/>
      <c r="HKY562" s="508"/>
      <c r="HKZ562" s="89"/>
      <c r="HLA562" s="89"/>
      <c r="HLB562" s="508"/>
      <c r="HLC562" s="508"/>
      <c r="HLD562" s="508"/>
      <c r="HLE562" s="508"/>
      <c r="HLF562" s="508"/>
      <c r="HLG562" s="508"/>
      <c r="HLH562" s="508"/>
      <c r="HLI562" s="89"/>
      <c r="HLJ562" s="89"/>
      <c r="HLK562" s="508"/>
      <c r="HLL562" s="508"/>
      <c r="HLM562" s="89"/>
      <c r="HLN562" s="89"/>
      <c r="HLO562" s="508"/>
      <c r="HLP562" s="508"/>
      <c r="HLQ562" s="508"/>
      <c r="HLR562" s="508"/>
      <c r="HLS562" s="508"/>
      <c r="HLT562" s="203"/>
      <c r="HLU562" s="107"/>
      <c r="HLV562" s="508"/>
      <c r="HLW562" s="508"/>
      <c r="HLX562" s="508"/>
      <c r="HLY562" s="508"/>
      <c r="HLZ562" s="508"/>
      <c r="HMA562" s="508"/>
      <c r="HMB562" s="508"/>
      <c r="HMC562" s="168"/>
      <c r="HMD562" s="168"/>
      <c r="HME562" s="168"/>
      <c r="HMF562" s="168"/>
      <c r="HMG562" s="168"/>
      <c r="HMH562" s="168"/>
      <c r="HMI562" s="168"/>
      <c r="HMJ562" s="168"/>
      <c r="HMK562" s="168"/>
      <c r="HML562" s="168"/>
      <c r="HMM562" s="168"/>
      <c r="HMN562" s="168"/>
      <c r="HMO562" s="168"/>
      <c r="HMP562" s="168"/>
      <c r="HMQ562" s="168"/>
      <c r="HMR562" s="168"/>
      <c r="HMS562" s="168"/>
      <c r="HMT562" s="168"/>
      <c r="HMU562" s="168"/>
      <c r="HMV562" s="168"/>
      <c r="HMW562" s="168"/>
      <c r="HMX562" s="168"/>
      <c r="HMY562" s="168"/>
      <c r="HMZ562" s="168"/>
      <c r="HNA562" s="168"/>
      <c r="HNB562" s="168"/>
      <c r="HNC562" s="168"/>
      <c r="HND562" s="168"/>
      <c r="HNE562" s="168"/>
      <c r="HNF562" s="168"/>
      <c r="HNG562" s="168"/>
      <c r="HNH562" s="168"/>
      <c r="HNI562" s="168"/>
      <c r="HNJ562" s="168"/>
      <c r="HNK562" s="168"/>
      <c r="HNL562" s="168"/>
      <c r="HNM562" s="168"/>
      <c r="HNN562" s="168"/>
      <c r="HNO562" s="168"/>
      <c r="HNP562" s="168"/>
      <c r="HNQ562" s="168"/>
      <c r="HNR562" s="168"/>
      <c r="HNS562" s="168"/>
      <c r="HNT562" s="168"/>
      <c r="HNU562" s="508"/>
      <c r="HNV562" s="508"/>
      <c r="HNW562" s="508"/>
      <c r="HNX562" s="508"/>
      <c r="HNY562" s="508"/>
      <c r="HNZ562" s="508"/>
      <c r="HOA562" s="508"/>
      <c r="HOB562" s="508"/>
      <c r="HOC562" s="508"/>
      <c r="HOD562" s="508"/>
      <c r="HOE562" s="508"/>
      <c r="HOF562" s="508"/>
      <c r="HOG562" s="508"/>
      <c r="HOH562" s="508"/>
      <c r="HOI562" s="508"/>
      <c r="HOJ562" s="508"/>
      <c r="HOK562" s="508"/>
      <c r="HOL562" s="508"/>
      <c r="HOM562" s="508"/>
      <c r="HON562" s="508"/>
      <c r="HOO562" s="508"/>
      <c r="HOP562" s="508"/>
      <c r="HOQ562" s="508"/>
      <c r="HOR562" s="508"/>
      <c r="HOS562" s="89"/>
      <c r="HOT562" s="89"/>
      <c r="HOU562" s="89"/>
      <c r="HOV562" s="89"/>
      <c r="HOW562" s="89"/>
      <c r="HOX562" s="508"/>
      <c r="HOY562" s="508"/>
      <c r="HOZ562" s="89"/>
      <c r="HPA562" s="89"/>
      <c r="HPB562" s="508"/>
      <c r="HPC562" s="508"/>
      <c r="HPD562" s="89"/>
      <c r="HPE562" s="89"/>
      <c r="HPF562" s="508"/>
      <c r="HPG562" s="508"/>
      <c r="HPH562" s="508"/>
      <c r="HPI562" s="508"/>
      <c r="HPJ562" s="508"/>
      <c r="HPK562" s="508"/>
      <c r="HPL562" s="508"/>
      <c r="HPM562" s="89"/>
      <c r="HPN562" s="89"/>
      <c r="HPO562" s="508"/>
      <c r="HPP562" s="508"/>
      <c r="HPQ562" s="89"/>
      <c r="HPR562" s="89"/>
      <c r="HPS562" s="508"/>
      <c r="HPT562" s="508"/>
      <c r="HPU562" s="508"/>
      <c r="HPV562" s="508"/>
      <c r="HPW562" s="508"/>
      <c r="HPX562" s="203"/>
      <c r="HPY562" s="107"/>
      <c r="HPZ562" s="508"/>
      <c r="HQA562" s="508"/>
      <c r="HQB562" s="508"/>
      <c r="HQC562" s="508"/>
      <c r="HQD562" s="508"/>
      <c r="HQE562" s="508"/>
      <c r="HQF562" s="508"/>
      <c r="HQG562" s="168"/>
      <c r="HQH562" s="168"/>
      <c r="HQI562" s="168"/>
      <c r="HQJ562" s="168"/>
      <c r="HQK562" s="168"/>
      <c r="HQL562" s="168"/>
      <c r="HQM562" s="168"/>
      <c r="HQN562" s="168"/>
      <c r="HQO562" s="168"/>
      <c r="HQP562" s="168"/>
      <c r="HQQ562" s="168"/>
      <c r="HQR562" s="168"/>
      <c r="HQS562" s="168"/>
      <c r="HQT562" s="168"/>
      <c r="HQU562" s="168"/>
      <c r="HQV562" s="168"/>
      <c r="HQW562" s="168"/>
      <c r="HQX562" s="168"/>
      <c r="HQY562" s="168"/>
      <c r="HQZ562" s="168"/>
      <c r="HRA562" s="168"/>
      <c r="HRB562" s="168"/>
      <c r="HRC562" s="168"/>
      <c r="HRD562" s="168"/>
      <c r="HRE562" s="168"/>
      <c r="HRF562" s="168"/>
      <c r="HRG562" s="168"/>
      <c r="HRH562" s="168"/>
      <c r="HRI562" s="168"/>
      <c r="HRJ562" s="168"/>
      <c r="HRK562" s="168"/>
      <c r="HRL562" s="168"/>
      <c r="HRM562" s="168"/>
      <c r="HRN562" s="168"/>
      <c r="HRO562" s="168"/>
      <c r="HRP562" s="168"/>
      <c r="HRQ562" s="168"/>
      <c r="HRR562" s="168"/>
      <c r="HRS562" s="168"/>
      <c r="HRT562" s="168"/>
      <c r="HRU562" s="168"/>
      <c r="HRV562" s="168"/>
      <c r="HRW562" s="168"/>
      <c r="HRX562" s="168"/>
      <c r="HRY562" s="508"/>
      <c r="HRZ562" s="508"/>
      <c r="HSA562" s="508"/>
      <c r="HSB562" s="508"/>
      <c r="HSC562" s="508"/>
      <c r="HSD562" s="508"/>
      <c r="HSE562" s="508"/>
      <c r="HSF562" s="508"/>
      <c r="HSG562" s="508"/>
      <c r="HSH562" s="508"/>
      <c r="HSI562" s="508"/>
      <c r="HSJ562" s="508"/>
      <c r="HSK562" s="508"/>
      <c r="HSL562" s="508"/>
      <c r="HSM562" s="508"/>
      <c r="HSN562" s="508"/>
      <c r="HSO562" s="508"/>
      <c r="HSP562" s="508"/>
      <c r="HSQ562" s="508"/>
      <c r="HSR562" s="508"/>
      <c r="HSS562" s="508"/>
      <c r="HST562" s="508"/>
      <c r="HSU562" s="508"/>
      <c r="HSV562" s="508"/>
      <c r="HSW562" s="89"/>
      <c r="HSX562" s="89"/>
      <c r="HSY562" s="89"/>
      <c r="HSZ562" s="89"/>
      <c r="HTA562" s="89"/>
      <c r="HTB562" s="508"/>
      <c r="HTC562" s="508"/>
      <c r="HTD562" s="89"/>
      <c r="HTE562" s="89"/>
      <c r="HTF562" s="508"/>
      <c r="HTG562" s="508"/>
      <c r="HTH562" s="89"/>
      <c r="HTI562" s="89"/>
      <c r="HTJ562" s="508"/>
      <c r="HTK562" s="508"/>
      <c r="HTL562" s="508"/>
      <c r="HTM562" s="508"/>
      <c r="HTN562" s="508"/>
      <c r="HTO562" s="508"/>
      <c r="HTP562" s="508"/>
      <c r="HTQ562" s="89"/>
      <c r="HTR562" s="89"/>
      <c r="HTS562" s="508"/>
      <c r="HTT562" s="508"/>
      <c r="HTU562" s="89"/>
      <c r="HTV562" s="89"/>
      <c r="HTW562" s="508"/>
      <c r="HTX562" s="508"/>
      <c r="HTY562" s="508"/>
      <c r="HTZ562" s="508"/>
      <c r="HUA562" s="508"/>
      <c r="HUB562" s="203"/>
      <c r="HUC562" s="107"/>
      <c r="HUD562" s="508"/>
      <c r="HUE562" s="508"/>
      <c r="HUF562" s="508"/>
      <c r="HUG562" s="508"/>
      <c r="HUH562" s="508"/>
      <c r="HUI562" s="508"/>
      <c r="HUJ562" s="508"/>
      <c r="HUK562" s="168"/>
      <c r="HUL562" s="168"/>
      <c r="HUM562" s="168"/>
      <c r="HUN562" s="168"/>
      <c r="HUO562" s="168"/>
      <c r="HUP562" s="168"/>
      <c r="HUQ562" s="168"/>
      <c r="HUR562" s="168"/>
      <c r="HUS562" s="168"/>
      <c r="HUT562" s="168"/>
      <c r="HUU562" s="168"/>
      <c r="HUV562" s="168"/>
      <c r="HUW562" s="168"/>
      <c r="HUX562" s="168"/>
      <c r="HUY562" s="168"/>
      <c r="HUZ562" s="168"/>
      <c r="HVA562" s="168"/>
      <c r="HVB562" s="168"/>
      <c r="HVC562" s="168"/>
      <c r="HVD562" s="168"/>
      <c r="HVE562" s="168"/>
      <c r="HVF562" s="168"/>
      <c r="HVG562" s="168"/>
      <c r="HVH562" s="168"/>
      <c r="HVI562" s="168"/>
      <c r="HVJ562" s="168"/>
      <c r="HVK562" s="168"/>
      <c r="HVL562" s="168"/>
      <c r="HVM562" s="168"/>
      <c r="HVN562" s="168"/>
      <c r="HVO562" s="168"/>
      <c r="HVP562" s="168"/>
      <c r="HVQ562" s="168"/>
      <c r="HVR562" s="168"/>
      <c r="HVS562" s="168"/>
      <c r="HVT562" s="168"/>
      <c r="HVU562" s="168"/>
      <c r="HVV562" s="168"/>
      <c r="HVW562" s="168"/>
      <c r="HVX562" s="168"/>
      <c r="HVY562" s="168"/>
      <c r="HVZ562" s="168"/>
      <c r="HWA562" s="168"/>
      <c r="HWB562" s="168"/>
      <c r="HWC562" s="508"/>
      <c r="HWD562" s="508"/>
      <c r="HWE562" s="508"/>
      <c r="HWF562" s="508"/>
      <c r="HWG562" s="508"/>
      <c r="HWH562" s="508"/>
      <c r="HWI562" s="508"/>
      <c r="HWJ562" s="508"/>
      <c r="HWK562" s="508"/>
      <c r="HWL562" s="508"/>
      <c r="HWM562" s="508"/>
      <c r="HWN562" s="508"/>
      <c r="HWO562" s="508"/>
      <c r="HWP562" s="508"/>
      <c r="HWQ562" s="508"/>
      <c r="HWR562" s="508"/>
      <c r="HWS562" s="508"/>
      <c r="HWT562" s="508"/>
      <c r="HWU562" s="508"/>
      <c r="HWV562" s="508"/>
      <c r="HWW562" s="508"/>
      <c r="HWX562" s="508"/>
      <c r="HWY562" s="508"/>
      <c r="HWZ562" s="508"/>
      <c r="HXA562" s="89"/>
      <c r="HXB562" s="89"/>
      <c r="HXC562" s="89"/>
      <c r="HXD562" s="89"/>
      <c r="HXE562" s="89"/>
      <c r="HXF562" s="508"/>
      <c r="HXG562" s="508"/>
      <c r="HXH562" s="89"/>
      <c r="HXI562" s="89"/>
      <c r="HXJ562" s="508"/>
      <c r="HXK562" s="508"/>
      <c r="HXL562" s="89"/>
      <c r="HXM562" s="89"/>
      <c r="HXN562" s="508"/>
      <c r="HXO562" s="508"/>
      <c r="HXP562" s="508"/>
      <c r="HXQ562" s="508"/>
      <c r="HXR562" s="508"/>
      <c r="HXS562" s="508"/>
      <c r="HXT562" s="508"/>
      <c r="HXU562" s="89"/>
      <c r="HXV562" s="89"/>
      <c r="HXW562" s="508"/>
      <c r="HXX562" s="508"/>
      <c r="HXY562" s="89"/>
      <c r="HXZ562" s="89"/>
      <c r="HYA562" s="508"/>
      <c r="HYB562" s="508"/>
      <c r="HYC562" s="508"/>
      <c r="HYD562" s="508"/>
      <c r="HYE562" s="508"/>
      <c r="HYF562" s="203"/>
      <c r="HYG562" s="107"/>
      <c r="HYH562" s="508"/>
      <c r="HYI562" s="508"/>
      <c r="HYJ562" s="508"/>
      <c r="HYK562" s="508"/>
      <c r="HYL562" s="508"/>
      <c r="HYM562" s="508"/>
      <c r="HYN562" s="508"/>
      <c r="HYO562" s="168"/>
      <c r="HYP562" s="168"/>
      <c r="HYQ562" s="168"/>
      <c r="HYR562" s="168"/>
      <c r="HYS562" s="168"/>
      <c r="HYT562" s="168"/>
      <c r="HYU562" s="168"/>
      <c r="HYV562" s="168"/>
      <c r="HYW562" s="168"/>
      <c r="HYX562" s="168"/>
      <c r="HYY562" s="168"/>
      <c r="HYZ562" s="168"/>
      <c r="HZA562" s="168"/>
      <c r="HZB562" s="168"/>
      <c r="HZC562" s="168"/>
      <c r="HZD562" s="168"/>
      <c r="HZE562" s="168"/>
      <c r="HZF562" s="168"/>
      <c r="HZG562" s="168"/>
      <c r="HZH562" s="168"/>
      <c r="HZI562" s="168"/>
      <c r="HZJ562" s="168"/>
      <c r="HZK562" s="168"/>
      <c r="HZL562" s="168"/>
      <c r="HZM562" s="168"/>
      <c r="HZN562" s="168"/>
      <c r="HZO562" s="168"/>
      <c r="HZP562" s="168"/>
      <c r="HZQ562" s="168"/>
      <c r="HZR562" s="168"/>
      <c r="HZS562" s="168"/>
      <c r="HZT562" s="168"/>
      <c r="HZU562" s="168"/>
      <c r="HZV562" s="168"/>
      <c r="HZW562" s="168"/>
      <c r="HZX562" s="168"/>
      <c r="HZY562" s="168"/>
      <c r="HZZ562" s="168"/>
      <c r="IAA562" s="168"/>
      <c r="IAB562" s="168"/>
      <c r="IAC562" s="168"/>
      <c r="IAD562" s="168"/>
      <c r="IAE562" s="168"/>
      <c r="IAF562" s="168"/>
      <c r="IAG562" s="508"/>
      <c r="IAH562" s="508"/>
      <c r="IAI562" s="508"/>
      <c r="IAJ562" s="508"/>
      <c r="IAK562" s="508"/>
      <c r="IAL562" s="508"/>
      <c r="IAM562" s="508"/>
      <c r="IAN562" s="508"/>
      <c r="IAO562" s="508"/>
      <c r="IAP562" s="508"/>
      <c r="IAQ562" s="508"/>
      <c r="IAR562" s="508"/>
      <c r="IAS562" s="508"/>
      <c r="IAT562" s="508"/>
      <c r="IAU562" s="508"/>
      <c r="IAV562" s="508"/>
      <c r="IAW562" s="508"/>
      <c r="IAX562" s="508"/>
      <c r="IAY562" s="508"/>
      <c r="IAZ562" s="508"/>
      <c r="IBA562" s="508"/>
      <c r="IBB562" s="508"/>
      <c r="IBC562" s="508"/>
      <c r="IBD562" s="508"/>
      <c r="IBE562" s="89"/>
      <c r="IBF562" s="89"/>
      <c r="IBG562" s="89"/>
      <c r="IBH562" s="89"/>
      <c r="IBI562" s="89"/>
      <c r="IBJ562" s="508"/>
      <c r="IBK562" s="508"/>
      <c r="IBL562" s="89"/>
      <c r="IBM562" s="89"/>
      <c r="IBN562" s="508"/>
      <c r="IBO562" s="508"/>
      <c r="IBP562" s="89"/>
      <c r="IBQ562" s="89"/>
      <c r="IBR562" s="508"/>
      <c r="IBS562" s="508"/>
      <c r="IBT562" s="508"/>
      <c r="IBU562" s="508"/>
      <c r="IBV562" s="508"/>
      <c r="IBW562" s="508"/>
      <c r="IBX562" s="508"/>
      <c r="IBY562" s="89"/>
      <c r="IBZ562" s="89"/>
      <c r="ICA562" s="508"/>
      <c r="ICB562" s="508"/>
      <c r="ICC562" s="89"/>
      <c r="ICD562" s="89"/>
      <c r="ICE562" s="508"/>
      <c r="ICF562" s="508"/>
      <c r="ICG562" s="508"/>
      <c r="ICH562" s="508"/>
      <c r="ICI562" s="508"/>
      <c r="ICJ562" s="203"/>
      <c r="ICK562" s="107"/>
      <c r="ICL562" s="508"/>
      <c r="ICM562" s="508"/>
      <c r="ICN562" s="508"/>
      <c r="ICO562" s="508"/>
      <c r="ICP562" s="508"/>
      <c r="ICQ562" s="508"/>
      <c r="ICR562" s="508"/>
      <c r="ICS562" s="168"/>
      <c r="ICT562" s="168"/>
      <c r="ICU562" s="168"/>
      <c r="ICV562" s="168"/>
      <c r="ICW562" s="168"/>
      <c r="ICX562" s="168"/>
      <c r="ICY562" s="168"/>
      <c r="ICZ562" s="168"/>
      <c r="IDA562" s="168"/>
      <c r="IDB562" s="168"/>
      <c r="IDC562" s="168"/>
      <c r="IDD562" s="168"/>
      <c r="IDE562" s="168"/>
      <c r="IDF562" s="168"/>
      <c r="IDG562" s="168"/>
      <c r="IDH562" s="168"/>
      <c r="IDI562" s="168"/>
      <c r="IDJ562" s="168"/>
      <c r="IDK562" s="168"/>
      <c r="IDL562" s="168"/>
      <c r="IDM562" s="168"/>
      <c r="IDN562" s="168"/>
      <c r="IDO562" s="168"/>
      <c r="IDP562" s="168"/>
      <c r="IDQ562" s="168"/>
      <c r="IDR562" s="168"/>
      <c r="IDS562" s="168"/>
      <c r="IDT562" s="168"/>
      <c r="IDU562" s="168"/>
      <c r="IDV562" s="168"/>
      <c r="IDW562" s="168"/>
      <c r="IDX562" s="168"/>
      <c r="IDY562" s="168"/>
      <c r="IDZ562" s="168"/>
      <c r="IEA562" s="168"/>
      <c r="IEB562" s="168"/>
      <c r="IEC562" s="168"/>
      <c r="IED562" s="168"/>
      <c r="IEE562" s="168"/>
      <c r="IEF562" s="168"/>
      <c r="IEG562" s="168"/>
      <c r="IEH562" s="168"/>
      <c r="IEI562" s="168"/>
      <c r="IEJ562" s="168"/>
      <c r="IEK562" s="508"/>
      <c r="IEL562" s="508"/>
      <c r="IEM562" s="508"/>
      <c r="IEN562" s="508"/>
      <c r="IEO562" s="508"/>
      <c r="IEP562" s="508"/>
      <c r="IEQ562" s="508"/>
      <c r="IER562" s="508"/>
      <c r="IES562" s="508"/>
      <c r="IET562" s="508"/>
      <c r="IEU562" s="508"/>
      <c r="IEV562" s="508"/>
      <c r="IEW562" s="508"/>
      <c r="IEX562" s="508"/>
      <c r="IEY562" s="508"/>
      <c r="IEZ562" s="508"/>
      <c r="IFA562" s="508"/>
      <c r="IFB562" s="508"/>
      <c r="IFC562" s="508"/>
      <c r="IFD562" s="508"/>
      <c r="IFE562" s="508"/>
      <c r="IFF562" s="508"/>
      <c r="IFG562" s="508"/>
      <c r="IFH562" s="508"/>
      <c r="IFI562" s="89"/>
      <c r="IFJ562" s="89"/>
      <c r="IFK562" s="89"/>
      <c r="IFL562" s="89"/>
      <c r="IFM562" s="89"/>
      <c r="IFN562" s="508"/>
      <c r="IFO562" s="508"/>
      <c r="IFP562" s="89"/>
      <c r="IFQ562" s="89"/>
      <c r="IFR562" s="508"/>
      <c r="IFS562" s="508"/>
      <c r="IFT562" s="89"/>
      <c r="IFU562" s="89"/>
      <c r="IFV562" s="508"/>
      <c r="IFW562" s="508"/>
      <c r="IFX562" s="508"/>
      <c r="IFY562" s="508"/>
      <c r="IFZ562" s="508"/>
      <c r="IGA562" s="508"/>
      <c r="IGB562" s="508"/>
      <c r="IGC562" s="89"/>
      <c r="IGD562" s="89"/>
      <c r="IGE562" s="508"/>
      <c r="IGF562" s="508"/>
      <c r="IGG562" s="89"/>
      <c r="IGH562" s="89"/>
      <c r="IGI562" s="508"/>
      <c r="IGJ562" s="508"/>
      <c r="IGK562" s="508"/>
      <c r="IGL562" s="508"/>
      <c r="IGM562" s="508"/>
      <c r="IGN562" s="203"/>
      <c r="IGO562" s="107"/>
      <c r="IGP562" s="508"/>
      <c r="IGQ562" s="508"/>
      <c r="IGR562" s="508"/>
      <c r="IGS562" s="508"/>
      <c r="IGT562" s="508"/>
      <c r="IGU562" s="508"/>
      <c r="IGV562" s="508"/>
      <c r="IGW562" s="168"/>
      <c r="IGX562" s="168"/>
      <c r="IGY562" s="168"/>
      <c r="IGZ562" s="168"/>
      <c r="IHA562" s="168"/>
      <c r="IHB562" s="168"/>
      <c r="IHC562" s="168"/>
      <c r="IHD562" s="168"/>
      <c r="IHE562" s="168"/>
      <c r="IHF562" s="168"/>
      <c r="IHG562" s="168"/>
      <c r="IHH562" s="168"/>
      <c r="IHI562" s="168"/>
      <c r="IHJ562" s="168"/>
      <c r="IHK562" s="168"/>
      <c r="IHL562" s="168"/>
      <c r="IHM562" s="168"/>
      <c r="IHN562" s="168"/>
      <c r="IHO562" s="168"/>
      <c r="IHP562" s="168"/>
      <c r="IHQ562" s="168"/>
      <c r="IHR562" s="168"/>
      <c r="IHS562" s="168"/>
      <c r="IHT562" s="168"/>
      <c r="IHU562" s="168"/>
      <c r="IHV562" s="168"/>
      <c r="IHW562" s="168"/>
      <c r="IHX562" s="168"/>
      <c r="IHY562" s="168"/>
      <c r="IHZ562" s="168"/>
      <c r="IIA562" s="168"/>
      <c r="IIB562" s="168"/>
      <c r="IIC562" s="168"/>
      <c r="IID562" s="168"/>
      <c r="IIE562" s="168"/>
      <c r="IIF562" s="168"/>
      <c r="IIG562" s="168"/>
      <c r="IIH562" s="168"/>
      <c r="III562" s="168"/>
      <c r="IIJ562" s="168"/>
      <c r="IIK562" s="168"/>
      <c r="IIL562" s="168"/>
      <c r="IIM562" s="168"/>
      <c r="IIN562" s="168"/>
      <c r="IIO562" s="508"/>
      <c r="IIP562" s="508"/>
      <c r="IIQ562" s="508"/>
      <c r="IIR562" s="508"/>
      <c r="IIS562" s="508"/>
      <c r="IIT562" s="508"/>
      <c r="IIU562" s="508"/>
      <c r="IIV562" s="508"/>
      <c r="IIW562" s="508"/>
      <c r="IIX562" s="508"/>
      <c r="IIY562" s="508"/>
      <c r="IIZ562" s="508"/>
      <c r="IJA562" s="508"/>
      <c r="IJB562" s="508"/>
      <c r="IJC562" s="508"/>
      <c r="IJD562" s="508"/>
      <c r="IJE562" s="508"/>
      <c r="IJF562" s="508"/>
      <c r="IJG562" s="508"/>
      <c r="IJH562" s="508"/>
      <c r="IJI562" s="508"/>
      <c r="IJJ562" s="508"/>
      <c r="IJK562" s="508"/>
      <c r="IJL562" s="508"/>
      <c r="IJM562" s="89"/>
      <c r="IJN562" s="89"/>
      <c r="IJO562" s="89"/>
      <c r="IJP562" s="89"/>
      <c r="IJQ562" s="89"/>
      <c r="IJR562" s="508"/>
      <c r="IJS562" s="508"/>
      <c r="IJT562" s="89"/>
      <c r="IJU562" s="89"/>
      <c r="IJV562" s="508"/>
      <c r="IJW562" s="508"/>
      <c r="IJX562" s="89"/>
      <c r="IJY562" s="89"/>
      <c r="IJZ562" s="508"/>
      <c r="IKA562" s="508"/>
      <c r="IKB562" s="508"/>
      <c r="IKC562" s="508"/>
      <c r="IKD562" s="508"/>
      <c r="IKE562" s="508"/>
      <c r="IKF562" s="508"/>
      <c r="IKG562" s="89"/>
      <c r="IKH562" s="89"/>
      <c r="IKI562" s="508"/>
      <c r="IKJ562" s="508"/>
      <c r="IKK562" s="89"/>
      <c r="IKL562" s="89"/>
      <c r="IKM562" s="508"/>
      <c r="IKN562" s="508"/>
      <c r="IKO562" s="508"/>
      <c r="IKP562" s="508"/>
      <c r="IKQ562" s="508"/>
      <c r="IKR562" s="203"/>
      <c r="IKS562" s="107"/>
      <c r="IKT562" s="508"/>
      <c r="IKU562" s="508"/>
      <c r="IKV562" s="508"/>
      <c r="IKW562" s="508"/>
      <c r="IKX562" s="508"/>
      <c r="IKY562" s="508"/>
      <c r="IKZ562" s="508"/>
      <c r="ILA562" s="168"/>
      <c r="ILB562" s="168"/>
      <c r="ILC562" s="168"/>
      <c r="ILD562" s="168"/>
      <c r="ILE562" s="168"/>
      <c r="ILF562" s="168"/>
      <c r="ILG562" s="168"/>
      <c r="ILH562" s="168"/>
      <c r="ILI562" s="168"/>
      <c r="ILJ562" s="168"/>
      <c r="ILK562" s="168"/>
      <c r="ILL562" s="168"/>
      <c r="ILM562" s="168"/>
      <c r="ILN562" s="168"/>
      <c r="ILO562" s="168"/>
      <c r="ILP562" s="168"/>
      <c r="ILQ562" s="168"/>
      <c r="ILR562" s="168"/>
      <c r="ILS562" s="168"/>
      <c r="ILT562" s="168"/>
      <c r="ILU562" s="168"/>
      <c r="ILV562" s="168"/>
      <c r="ILW562" s="168"/>
      <c r="ILX562" s="168"/>
      <c r="ILY562" s="168"/>
      <c r="ILZ562" s="168"/>
      <c r="IMA562" s="168"/>
      <c r="IMB562" s="168"/>
      <c r="IMC562" s="168"/>
      <c r="IMD562" s="168"/>
      <c r="IME562" s="168"/>
      <c r="IMF562" s="168"/>
      <c r="IMG562" s="168"/>
      <c r="IMH562" s="168"/>
      <c r="IMI562" s="168"/>
      <c r="IMJ562" s="168"/>
      <c r="IMK562" s="168"/>
      <c r="IML562" s="168"/>
      <c r="IMM562" s="168"/>
      <c r="IMN562" s="168"/>
      <c r="IMO562" s="168"/>
      <c r="IMP562" s="168"/>
      <c r="IMQ562" s="168"/>
      <c r="IMR562" s="168"/>
      <c r="IMS562" s="508"/>
      <c r="IMT562" s="508"/>
      <c r="IMU562" s="508"/>
      <c r="IMV562" s="508"/>
      <c r="IMW562" s="508"/>
      <c r="IMX562" s="508"/>
      <c r="IMY562" s="508"/>
      <c r="IMZ562" s="508"/>
      <c r="INA562" s="508"/>
      <c r="INB562" s="508"/>
      <c r="INC562" s="508"/>
      <c r="IND562" s="508"/>
      <c r="INE562" s="508"/>
      <c r="INF562" s="508"/>
      <c r="ING562" s="508"/>
      <c r="INH562" s="508"/>
      <c r="INI562" s="508"/>
      <c r="INJ562" s="508"/>
      <c r="INK562" s="508"/>
      <c r="INL562" s="508"/>
      <c r="INM562" s="508"/>
      <c r="INN562" s="508"/>
      <c r="INO562" s="508"/>
      <c r="INP562" s="508"/>
      <c r="INQ562" s="89"/>
      <c r="INR562" s="89"/>
      <c r="INS562" s="89"/>
      <c r="INT562" s="89"/>
      <c r="INU562" s="89"/>
      <c r="INV562" s="508"/>
      <c r="INW562" s="508"/>
      <c r="INX562" s="89"/>
      <c r="INY562" s="89"/>
      <c r="INZ562" s="508"/>
      <c r="IOA562" s="508"/>
      <c r="IOB562" s="89"/>
      <c r="IOC562" s="89"/>
      <c r="IOD562" s="508"/>
      <c r="IOE562" s="508"/>
      <c r="IOF562" s="508"/>
      <c r="IOG562" s="508"/>
      <c r="IOH562" s="508"/>
      <c r="IOI562" s="508"/>
      <c r="IOJ562" s="508"/>
      <c r="IOK562" s="89"/>
      <c r="IOL562" s="89"/>
      <c r="IOM562" s="508"/>
      <c r="ION562" s="508"/>
      <c r="IOO562" s="89"/>
      <c r="IOP562" s="89"/>
      <c r="IOQ562" s="508"/>
      <c r="IOR562" s="508"/>
      <c r="IOS562" s="508"/>
      <c r="IOT562" s="508"/>
      <c r="IOU562" s="508"/>
      <c r="IOV562" s="203"/>
      <c r="IOW562" s="107"/>
      <c r="IOX562" s="508"/>
      <c r="IOY562" s="508"/>
      <c r="IOZ562" s="508"/>
      <c r="IPA562" s="508"/>
      <c r="IPB562" s="508"/>
      <c r="IPC562" s="508"/>
      <c r="IPD562" s="508"/>
      <c r="IPE562" s="168"/>
      <c r="IPF562" s="168"/>
      <c r="IPG562" s="168"/>
      <c r="IPH562" s="168"/>
      <c r="IPI562" s="168"/>
      <c r="IPJ562" s="168"/>
      <c r="IPK562" s="168"/>
      <c r="IPL562" s="168"/>
      <c r="IPM562" s="168"/>
      <c r="IPN562" s="168"/>
      <c r="IPO562" s="168"/>
      <c r="IPP562" s="168"/>
      <c r="IPQ562" s="168"/>
      <c r="IPR562" s="168"/>
      <c r="IPS562" s="168"/>
      <c r="IPT562" s="168"/>
      <c r="IPU562" s="168"/>
      <c r="IPV562" s="168"/>
      <c r="IPW562" s="168"/>
      <c r="IPX562" s="168"/>
      <c r="IPY562" s="168"/>
      <c r="IPZ562" s="168"/>
      <c r="IQA562" s="168"/>
      <c r="IQB562" s="168"/>
      <c r="IQC562" s="168"/>
      <c r="IQD562" s="168"/>
      <c r="IQE562" s="168"/>
      <c r="IQF562" s="168"/>
      <c r="IQG562" s="168"/>
      <c r="IQH562" s="168"/>
      <c r="IQI562" s="168"/>
      <c r="IQJ562" s="168"/>
      <c r="IQK562" s="168"/>
      <c r="IQL562" s="168"/>
      <c r="IQM562" s="168"/>
      <c r="IQN562" s="168"/>
      <c r="IQO562" s="168"/>
      <c r="IQP562" s="168"/>
      <c r="IQQ562" s="168"/>
      <c r="IQR562" s="168"/>
      <c r="IQS562" s="168"/>
      <c r="IQT562" s="168"/>
      <c r="IQU562" s="168"/>
      <c r="IQV562" s="168"/>
      <c r="IQW562" s="508"/>
      <c r="IQX562" s="508"/>
      <c r="IQY562" s="508"/>
      <c r="IQZ562" s="508"/>
      <c r="IRA562" s="508"/>
      <c r="IRB562" s="508"/>
      <c r="IRC562" s="508"/>
      <c r="IRD562" s="508"/>
      <c r="IRE562" s="508"/>
      <c r="IRF562" s="508"/>
      <c r="IRG562" s="508"/>
      <c r="IRH562" s="508"/>
      <c r="IRI562" s="508"/>
      <c r="IRJ562" s="508"/>
      <c r="IRK562" s="508"/>
      <c r="IRL562" s="508"/>
      <c r="IRM562" s="508"/>
      <c r="IRN562" s="508"/>
      <c r="IRO562" s="508"/>
      <c r="IRP562" s="508"/>
      <c r="IRQ562" s="508"/>
      <c r="IRR562" s="508"/>
      <c r="IRS562" s="508"/>
      <c r="IRT562" s="508"/>
      <c r="IRU562" s="89"/>
      <c r="IRV562" s="89"/>
      <c r="IRW562" s="89"/>
      <c r="IRX562" s="89"/>
      <c r="IRY562" s="89"/>
      <c r="IRZ562" s="508"/>
      <c r="ISA562" s="508"/>
      <c r="ISB562" s="89"/>
      <c r="ISC562" s="89"/>
      <c r="ISD562" s="508"/>
      <c r="ISE562" s="508"/>
      <c r="ISF562" s="89"/>
      <c r="ISG562" s="89"/>
      <c r="ISH562" s="508"/>
      <c r="ISI562" s="508"/>
      <c r="ISJ562" s="508"/>
      <c r="ISK562" s="508"/>
      <c r="ISL562" s="508"/>
      <c r="ISM562" s="508"/>
      <c r="ISN562" s="508"/>
      <c r="ISO562" s="89"/>
      <c r="ISP562" s="89"/>
      <c r="ISQ562" s="508"/>
      <c r="ISR562" s="508"/>
      <c r="ISS562" s="89"/>
      <c r="IST562" s="89"/>
      <c r="ISU562" s="508"/>
      <c r="ISV562" s="508"/>
      <c r="ISW562" s="508"/>
      <c r="ISX562" s="508"/>
      <c r="ISY562" s="508"/>
      <c r="ISZ562" s="203"/>
      <c r="ITA562" s="107"/>
      <c r="ITB562" s="508"/>
      <c r="ITC562" s="508"/>
      <c r="ITD562" s="508"/>
      <c r="ITE562" s="508"/>
      <c r="ITF562" s="508"/>
      <c r="ITG562" s="508"/>
      <c r="ITH562" s="508"/>
      <c r="ITI562" s="168"/>
      <c r="ITJ562" s="168"/>
      <c r="ITK562" s="168"/>
      <c r="ITL562" s="168"/>
      <c r="ITM562" s="168"/>
      <c r="ITN562" s="168"/>
      <c r="ITO562" s="168"/>
      <c r="ITP562" s="168"/>
      <c r="ITQ562" s="168"/>
      <c r="ITR562" s="168"/>
      <c r="ITS562" s="168"/>
      <c r="ITT562" s="168"/>
      <c r="ITU562" s="168"/>
      <c r="ITV562" s="168"/>
      <c r="ITW562" s="168"/>
      <c r="ITX562" s="168"/>
      <c r="ITY562" s="168"/>
      <c r="ITZ562" s="168"/>
      <c r="IUA562" s="168"/>
      <c r="IUB562" s="168"/>
      <c r="IUC562" s="168"/>
      <c r="IUD562" s="168"/>
      <c r="IUE562" s="168"/>
      <c r="IUF562" s="168"/>
      <c r="IUG562" s="168"/>
      <c r="IUH562" s="168"/>
      <c r="IUI562" s="168"/>
      <c r="IUJ562" s="168"/>
      <c r="IUK562" s="168"/>
      <c r="IUL562" s="168"/>
      <c r="IUM562" s="168"/>
      <c r="IUN562" s="168"/>
      <c r="IUO562" s="168"/>
      <c r="IUP562" s="168"/>
      <c r="IUQ562" s="168"/>
      <c r="IUR562" s="168"/>
      <c r="IUS562" s="168"/>
      <c r="IUT562" s="168"/>
      <c r="IUU562" s="168"/>
      <c r="IUV562" s="168"/>
      <c r="IUW562" s="168"/>
      <c r="IUX562" s="168"/>
      <c r="IUY562" s="168"/>
      <c r="IUZ562" s="168"/>
      <c r="IVA562" s="508"/>
      <c r="IVB562" s="508"/>
      <c r="IVC562" s="508"/>
      <c r="IVD562" s="508"/>
      <c r="IVE562" s="508"/>
      <c r="IVF562" s="508"/>
      <c r="IVG562" s="508"/>
      <c r="IVH562" s="508"/>
      <c r="IVI562" s="508"/>
      <c r="IVJ562" s="508"/>
      <c r="IVK562" s="508"/>
      <c r="IVL562" s="508"/>
      <c r="IVM562" s="508"/>
      <c r="IVN562" s="508"/>
      <c r="IVO562" s="508"/>
      <c r="IVP562" s="508"/>
      <c r="IVQ562" s="508"/>
      <c r="IVR562" s="508"/>
      <c r="IVS562" s="508"/>
      <c r="IVT562" s="508"/>
      <c r="IVU562" s="508"/>
      <c r="IVV562" s="508"/>
      <c r="IVW562" s="508"/>
      <c r="IVX562" s="508"/>
      <c r="IVY562" s="89"/>
      <c r="IVZ562" s="89"/>
      <c r="IWA562" s="89"/>
      <c r="IWB562" s="89"/>
      <c r="IWC562" s="89"/>
      <c r="IWD562" s="508"/>
      <c r="IWE562" s="508"/>
      <c r="IWF562" s="89"/>
      <c r="IWG562" s="89"/>
      <c r="IWH562" s="508"/>
      <c r="IWI562" s="508"/>
      <c r="IWJ562" s="89"/>
      <c r="IWK562" s="89"/>
      <c r="IWL562" s="508"/>
      <c r="IWM562" s="508"/>
      <c r="IWN562" s="508"/>
      <c r="IWO562" s="508"/>
      <c r="IWP562" s="508"/>
      <c r="IWQ562" s="508"/>
      <c r="IWR562" s="508"/>
      <c r="IWS562" s="89"/>
      <c r="IWT562" s="89"/>
      <c r="IWU562" s="508"/>
      <c r="IWV562" s="508"/>
      <c r="IWW562" s="89"/>
      <c r="IWX562" s="89"/>
      <c r="IWY562" s="508"/>
      <c r="IWZ562" s="508"/>
      <c r="IXA562" s="508"/>
      <c r="IXB562" s="508"/>
      <c r="IXC562" s="508"/>
      <c r="IXD562" s="203"/>
      <c r="IXE562" s="107"/>
      <c r="IXF562" s="508"/>
      <c r="IXG562" s="508"/>
      <c r="IXH562" s="508"/>
      <c r="IXI562" s="508"/>
      <c r="IXJ562" s="508"/>
      <c r="IXK562" s="508"/>
      <c r="IXL562" s="508"/>
      <c r="IXM562" s="168"/>
      <c r="IXN562" s="168"/>
      <c r="IXO562" s="168"/>
      <c r="IXP562" s="168"/>
      <c r="IXQ562" s="168"/>
      <c r="IXR562" s="168"/>
      <c r="IXS562" s="168"/>
      <c r="IXT562" s="168"/>
      <c r="IXU562" s="168"/>
      <c r="IXV562" s="168"/>
      <c r="IXW562" s="168"/>
      <c r="IXX562" s="168"/>
      <c r="IXY562" s="168"/>
      <c r="IXZ562" s="168"/>
      <c r="IYA562" s="168"/>
      <c r="IYB562" s="168"/>
      <c r="IYC562" s="168"/>
      <c r="IYD562" s="168"/>
      <c r="IYE562" s="168"/>
      <c r="IYF562" s="168"/>
      <c r="IYG562" s="168"/>
      <c r="IYH562" s="168"/>
      <c r="IYI562" s="168"/>
      <c r="IYJ562" s="168"/>
      <c r="IYK562" s="168"/>
      <c r="IYL562" s="168"/>
      <c r="IYM562" s="168"/>
      <c r="IYN562" s="168"/>
      <c r="IYO562" s="168"/>
      <c r="IYP562" s="168"/>
      <c r="IYQ562" s="168"/>
      <c r="IYR562" s="168"/>
      <c r="IYS562" s="168"/>
      <c r="IYT562" s="168"/>
      <c r="IYU562" s="168"/>
      <c r="IYV562" s="168"/>
      <c r="IYW562" s="168"/>
      <c r="IYX562" s="168"/>
      <c r="IYY562" s="168"/>
      <c r="IYZ562" s="168"/>
      <c r="IZA562" s="168"/>
      <c r="IZB562" s="168"/>
      <c r="IZC562" s="168"/>
      <c r="IZD562" s="168"/>
      <c r="IZE562" s="508"/>
      <c r="IZF562" s="508"/>
      <c r="IZG562" s="508"/>
      <c r="IZH562" s="508"/>
      <c r="IZI562" s="508"/>
      <c r="IZJ562" s="508"/>
      <c r="IZK562" s="508"/>
      <c r="IZL562" s="508"/>
      <c r="IZM562" s="508"/>
      <c r="IZN562" s="508"/>
      <c r="IZO562" s="508"/>
      <c r="IZP562" s="508"/>
      <c r="IZQ562" s="508"/>
      <c r="IZR562" s="508"/>
      <c r="IZS562" s="508"/>
      <c r="IZT562" s="508"/>
      <c r="IZU562" s="508"/>
      <c r="IZV562" s="508"/>
      <c r="IZW562" s="508"/>
      <c r="IZX562" s="508"/>
      <c r="IZY562" s="508"/>
      <c r="IZZ562" s="508"/>
      <c r="JAA562" s="508"/>
      <c r="JAB562" s="508"/>
      <c r="JAC562" s="89"/>
      <c r="JAD562" s="89"/>
      <c r="JAE562" s="89"/>
      <c r="JAF562" s="89"/>
      <c r="JAG562" s="89"/>
      <c r="JAH562" s="508"/>
      <c r="JAI562" s="508"/>
      <c r="JAJ562" s="89"/>
      <c r="JAK562" s="89"/>
      <c r="JAL562" s="508"/>
      <c r="JAM562" s="508"/>
      <c r="JAN562" s="89"/>
      <c r="JAO562" s="89"/>
      <c r="JAP562" s="508"/>
      <c r="JAQ562" s="508"/>
      <c r="JAR562" s="508"/>
      <c r="JAS562" s="508"/>
      <c r="JAT562" s="508"/>
      <c r="JAU562" s="508"/>
      <c r="JAV562" s="508"/>
      <c r="JAW562" s="89"/>
      <c r="JAX562" s="89"/>
      <c r="JAY562" s="508"/>
      <c r="JAZ562" s="508"/>
      <c r="JBA562" s="89"/>
      <c r="JBB562" s="89"/>
      <c r="JBC562" s="508"/>
      <c r="JBD562" s="508"/>
      <c r="JBE562" s="508"/>
      <c r="JBF562" s="508"/>
      <c r="JBG562" s="508"/>
      <c r="JBH562" s="203"/>
      <c r="JBI562" s="107"/>
      <c r="JBJ562" s="508"/>
      <c r="JBK562" s="508"/>
      <c r="JBL562" s="508"/>
      <c r="JBM562" s="508"/>
      <c r="JBN562" s="508"/>
      <c r="JBO562" s="508"/>
      <c r="JBP562" s="508"/>
      <c r="JBQ562" s="168"/>
      <c r="JBR562" s="168"/>
      <c r="JBS562" s="168"/>
      <c r="JBT562" s="168"/>
      <c r="JBU562" s="168"/>
      <c r="JBV562" s="168"/>
      <c r="JBW562" s="168"/>
      <c r="JBX562" s="168"/>
      <c r="JBY562" s="168"/>
      <c r="JBZ562" s="168"/>
      <c r="JCA562" s="168"/>
      <c r="JCB562" s="168"/>
      <c r="JCC562" s="168"/>
      <c r="JCD562" s="168"/>
      <c r="JCE562" s="168"/>
      <c r="JCF562" s="168"/>
      <c r="JCG562" s="168"/>
      <c r="JCH562" s="168"/>
      <c r="JCI562" s="168"/>
      <c r="JCJ562" s="168"/>
      <c r="JCK562" s="168"/>
      <c r="JCL562" s="168"/>
      <c r="JCM562" s="168"/>
      <c r="JCN562" s="168"/>
      <c r="JCO562" s="168"/>
      <c r="JCP562" s="168"/>
      <c r="JCQ562" s="168"/>
      <c r="JCR562" s="168"/>
      <c r="JCS562" s="168"/>
      <c r="JCT562" s="168"/>
      <c r="JCU562" s="168"/>
      <c r="JCV562" s="168"/>
      <c r="JCW562" s="168"/>
      <c r="JCX562" s="168"/>
      <c r="JCY562" s="168"/>
      <c r="JCZ562" s="168"/>
      <c r="JDA562" s="168"/>
      <c r="JDB562" s="168"/>
      <c r="JDC562" s="168"/>
      <c r="JDD562" s="168"/>
      <c r="JDE562" s="168"/>
      <c r="JDF562" s="168"/>
      <c r="JDG562" s="168"/>
      <c r="JDH562" s="168"/>
      <c r="JDI562" s="508"/>
      <c r="JDJ562" s="508"/>
      <c r="JDK562" s="508"/>
      <c r="JDL562" s="508"/>
      <c r="JDM562" s="508"/>
      <c r="JDN562" s="508"/>
      <c r="JDO562" s="508"/>
      <c r="JDP562" s="508"/>
      <c r="JDQ562" s="508"/>
      <c r="JDR562" s="508"/>
      <c r="JDS562" s="508"/>
      <c r="JDT562" s="508"/>
      <c r="JDU562" s="508"/>
      <c r="JDV562" s="508"/>
      <c r="JDW562" s="508"/>
      <c r="JDX562" s="508"/>
      <c r="JDY562" s="508"/>
      <c r="JDZ562" s="508"/>
      <c r="JEA562" s="508"/>
      <c r="JEB562" s="508"/>
      <c r="JEC562" s="508"/>
      <c r="JED562" s="508"/>
      <c r="JEE562" s="508"/>
      <c r="JEF562" s="508"/>
      <c r="JEG562" s="89"/>
      <c r="JEH562" s="89"/>
      <c r="JEI562" s="89"/>
      <c r="JEJ562" s="89"/>
      <c r="JEK562" s="89"/>
      <c r="JEL562" s="508"/>
      <c r="JEM562" s="508"/>
      <c r="JEN562" s="89"/>
      <c r="JEO562" s="89"/>
      <c r="JEP562" s="508"/>
      <c r="JEQ562" s="508"/>
      <c r="JER562" s="89"/>
      <c r="JES562" s="89"/>
      <c r="JET562" s="508"/>
      <c r="JEU562" s="508"/>
      <c r="JEV562" s="508"/>
      <c r="JEW562" s="508"/>
      <c r="JEX562" s="508"/>
      <c r="JEY562" s="508"/>
      <c r="JEZ562" s="508"/>
      <c r="JFA562" s="89"/>
      <c r="JFB562" s="89"/>
      <c r="JFC562" s="508"/>
      <c r="JFD562" s="508"/>
      <c r="JFE562" s="89"/>
      <c r="JFF562" s="89"/>
      <c r="JFG562" s="508"/>
      <c r="JFH562" s="508"/>
      <c r="JFI562" s="508"/>
      <c r="JFJ562" s="508"/>
      <c r="JFK562" s="508"/>
      <c r="JFL562" s="203"/>
      <c r="JFM562" s="107"/>
      <c r="JFN562" s="508"/>
      <c r="JFO562" s="508"/>
      <c r="JFP562" s="508"/>
      <c r="JFQ562" s="508"/>
      <c r="JFR562" s="508"/>
      <c r="JFS562" s="508"/>
      <c r="JFT562" s="508"/>
      <c r="JFU562" s="168"/>
      <c r="JFV562" s="168"/>
      <c r="JFW562" s="168"/>
      <c r="JFX562" s="168"/>
      <c r="JFY562" s="168"/>
      <c r="JFZ562" s="168"/>
      <c r="JGA562" s="168"/>
      <c r="JGB562" s="168"/>
      <c r="JGC562" s="168"/>
      <c r="JGD562" s="168"/>
      <c r="JGE562" s="168"/>
      <c r="JGF562" s="168"/>
      <c r="JGG562" s="168"/>
      <c r="JGH562" s="168"/>
      <c r="JGI562" s="168"/>
      <c r="JGJ562" s="168"/>
      <c r="JGK562" s="168"/>
      <c r="JGL562" s="168"/>
      <c r="JGM562" s="168"/>
      <c r="JGN562" s="168"/>
      <c r="JGO562" s="168"/>
      <c r="JGP562" s="168"/>
      <c r="JGQ562" s="168"/>
      <c r="JGR562" s="168"/>
      <c r="JGS562" s="168"/>
      <c r="JGT562" s="168"/>
      <c r="JGU562" s="168"/>
      <c r="JGV562" s="168"/>
      <c r="JGW562" s="168"/>
      <c r="JGX562" s="168"/>
      <c r="JGY562" s="168"/>
      <c r="JGZ562" s="168"/>
      <c r="JHA562" s="168"/>
      <c r="JHB562" s="168"/>
      <c r="JHC562" s="168"/>
      <c r="JHD562" s="168"/>
      <c r="JHE562" s="168"/>
      <c r="JHF562" s="168"/>
      <c r="JHG562" s="168"/>
      <c r="JHH562" s="168"/>
      <c r="JHI562" s="168"/>
      <c r="JHJ562" s="168"/>
      <c r="JHK562" s="168"/>
      <c r="JHL562" s="168"/>
      <c r="JHM562" s="508"/>
      <c r="JHN562" s="508"/>
      <c r="JHO562" s="508"/>
      <c r="JHP562" s="508"/>
      <c r="JHQ562" s="508"/>
      <c r="JHR562" s="508"/>
      <c r="JHS562" s="508"/>
      <c r="JHT562" s="508"/>
      <c r="JHU562" s="508"/>
      <c r="JHV562" s="508"/>
      <c r="JHW562" s="508"/>
      <c r="JHX562" s="508"/>
      <c r="JHY562" s="508"/>
      <c r="JHZ562" s="508"/>
      <c r="JIA562" s="508"/>
      <c r="JIB562" s="508"/>
      <c r="JIC562" s="508"/>
      <c r="JID562" s="508"/>
      <c r="JIE562" s="508"/>
      <c r="JIF562" s="508"/>
      <c r="JIG562" s="508"/>
      <c r="JIH562" s="508"/>
      <c r="JII562" s="508"/>
      <c r="JIJ562" s="508"/>
      <c r="JIK562" s="89"/>
      <c r="JIL562" s="89"/>
      <c r="JIM562" s="89"/>
      <c r="JIN562" s="89"/>
      <c r="JIO562" s="89"/>
      <c r="JIP562" s="508"/>
      <c r="JIQ562" s="508"/>
      <c r="JIR562" s="89"/>
      <c r="JIS562" s="89"/>
      <c r="JIT562" s="508"/>
      <c r="JIU562" s="508"/>
      <c r="JIV562" s="89"/>
      <c r="JIW562" s="89"/>
      <c r="JIX562" s="508"/>
      <c r="JIY562" s="508"/>
      <c r="JIZ562" s="508"/>
      <c r="JJA562" s="508"/>
      <c r="JJB562" s="508"/>
      <c r="JJC562" s="508"/>
      <c r="JJD562" s="508"/>
      <c r="JJE562" s="89"/>
      <c r="JJF562" s="89"/>
      <c r="JJG562" s="508"/>
      <c r="JJH562" s="508"/>
      <c r="JJI562" s="89"/>
      <c r="JJJ562" s="89"/>
      <c r="JJK562" s="508"/>
      <c r="JJL562" s="508"/>
      <c r="JJM562" s="508"/>
      <c r="JJN562" s="508"/>
      <c r="JJO562" s="508"/>
      <c r="JJP562" s="203"/>
      <c r="JJQ562" s="107"/>
      <c r="JJR562" s="508"/>
      <c r="JJS562" s="508"/>
      <c r="JJT562" s="508"/>
      <c r="JJU562" s="508"/>
      <c r="JJV562" s="508"/>
      <c r="JJW562" s="508"/>
      <c r="JJX562" s="508"/>
      <c r="JJY562" s="168"/>
      <c r="JJZ562" s="168"/>
      <c r="JKA562" s="168"/>
      <c r="JKB562" s="168"/>
      <c r="JKC562" s="168"/>
      <c r="JKD562" s="168"/>
      <c r="JKE562" s="168"/>
      <c r="JKF562" s="168"/>
      <c r="JKG562" s="168"/>
      <c r="JKH562" s="168"/>
      <c r="JKI562" s="168"/>
      <c r="JKJ562" s="168"/>
      <c r="JKK562" s="168"/>
      <c r="JKL562" s="168"/>
      <c r="JKM562" s="168"/>
      <c r="JKN562" s="168"/>
      <c r="JKO562" s="168"/>
      <c r="JKP562" s="168"/>
      <c r="JKQ562" s="168"/>
      <c r="JKR562" s="168"/>
      <c r="JKS562" s="168"/>
      <c r="JKT562" s="168"/>
      <c r="JKU562" s="168"/>
      <c r="JKV562" s="168"/>
      <c r="JKW562" s="168"/>
      <c r="JKX562" s="168"/>
      <c r="JKY562" s="168"/>
      <c r="JKZ562" s="168"/>
      <c r="JLA562" s="168"/>
      <c r="JLB562" s="168"/>
      <c r="JLC562" s="168"/>
      <c r="JLD562" s="168"/>
      <c r="JLE562" s="168"/>
      <c r="JLF562" s="168"/>
      <c r="JLG562" s="168"/>
      <c r="JLH562" s="168"/>
      <c r="JLI562" s="168"/>
      <c r="JLJ562" s="168"/>
      <c r="JLK562" s="168"/>
      <c r="JLL562" s="168"/>
      <c r="JLM562" s="168"/>
      <c r="JLN562" s="168"/>
      <c r="JLO562" s="168"/>
      <c r="JLP562" s="168"/>
      <c r="JLQ562" s="508"/>
      <c r="JLR562" s="508"/>
      <c r="JLS562" s="508"/>
      <c r="JLT562" s="508"/>
      <c r="JLU562" s="508"/>
      <c r="JLV562" s="508"/>
      <c r="JLW562" s="508"/>
      <c r="JLX562" s="508"/>
      <c r="JLY562" s="508"/>
      <c r="JLZ562" s="508"/>
      <c r="JMA562" s="508"/>
      <c r="JMB562" s="508"/>
      <c r="JMC562" s="508"/>
      <c r="JMD562" s="508"/>
      <c r="JME562" s="508"/>
      <c r="JMF562" s="508"/>
      <c r="JMG562" s="508"/>
      <c r="JMH562" s="508"/>
      <c r="JMI562" s="508"/>
      <c r="JMJ562" s="508"/>
      <c r="JMK562" s="508"/>
      <c r="JML562" s="508"/>
      <c r="JMM562" s="508"/>
      <c r="JMN562" s="508"/>
      <c r="JMO562" s="89"/>
      <c r="JMP562" s="89"/>
      <c r="JMQ562" s="89"/>
      <c r="JMR562" s="89"/>
      <c r="JMS562" s="89"/>
      <c r="JMT562" s="508"/>
      <c r="JMU562" s="508"/>
      <c r="JMV562" s="89"/>
      <c r="JMW562" s="89"/>
      <c r="JMX562" s="508"/>
      <c r="JMY562" s="508"/>
      <c r="JMZ562" s="89"/>
      <c r="JNA562" s="89"/>
      <c r="JNB562" s="508"/>
      <c r="JNC562" s="508"/>
      <c r="JND562" s="508"/>
      <c r="JNE562" s="508"/>
      <c r="JNF562" s="508"/>
      <c r="JNG562" s="508"/>
      <c r="JNH562" s="508"/>
      <c r="JNI562" s="89"/>
      <c r="JNJ562" s="89"/>
      <c r="JNK562" s="508"/>
      <c r="JNL562" s="508"/>
      <c r="JNM562" s="89"/>
      <c r="JNN562" s="89"/>
      <c r="JNO562" s="508"/>
      <c r="JNP562" s="508"/>
      <c r="JNQ562" s="508"/>
      <c r="JNR562" s="508"/>
      <c r="JNS562" s="508"/>
      <c r="JNT562" s="203"/>
      <c r="JNU562" s="107"/>
      <c r="JNV562" s="508"/>
      <c r="JNW562" s="508"/>
      <c r="JNX562" s="508"/>
      <c r="JNY562" s="508"/>
      <c r="JNZ562" s="508"/>
      <c r="JOA562" s="508"/>
      <c r="JOB562" s="508"/>
      <c r="JOC562" s="168"/>
      <c r="JOD562" s="168"/>
      <c r="JOE562" s="168"/>
      <c r="JOF562" s="168"/>
      <c r="JOG562" s="168"/>
      <c r="JOH562" s="168"/>
      <c r="JOI562" s="168"/>
      <c r="JOJ562" s="168"/>
      <c r="JOK562" s="168"/>
      <c r="JOL562" s="168"/>
      <c r="JOM562" s="168"/>
      <c r="JON562" s="168"/>
      <c r="JOO562" s="168"/>
      <c r="JOP562" s="168"/>
      <c r="JOQ562" s="168"/>
      <c r="JOR562" s="168"/>
      <c r="JOS562" s="168"/>
      <c r="JOT562" s="168"/>
      <c r="JOU562" s="168"/>
      <c r="JOV562" s="168"/>
      <c r="JOW562" s="168"/>
      <c r="JOX562" s="168"/>
      <c r="JOY562" s="168"/>
      <c r="JOZ562" s="168"/>
      <c r="JPA562" s="168"/>
      <c r="JPB562" s="168"/>
      <c r="JPC562" s="168"/>
      <c r="JPD562" s="168"/>
      <c r="JPE562" s="168"/>
      <c r="JPF562" s="168"/>
      <c r="JPG562" s="168"/>
      <c r="JPH562" s="168"/>
      <c r="JPI562" s="168"/>
      <c r="JPJ562" s="168"/>
      <c r="JPK562" s="168"/>
      <c r="JPL562" s="168"/>
      <c r="JPM562" s="168"/>
      <c r="JPN562" s="168"/>
      <c r="JPO562" s="168"/>
      <c r="JPP562" s="168"/>
      <c r="JPQ562" s="168"/>
      <c r="JPR562" s="168"/>
      <c r="JPS562" s="168"/>
      <c r="JPT562" s="168"/>
      <c r="JPU562" s="508"/>
      <c r="JPV562" s="508"/>
      <c r="JPW562" s="508"/>
      <c r="JPX562" s="508"/>
      <c r="JPY562" s="508"/>
      <c r="JPZ562" s="508"/>
      <c r="JQA562" s="508"/>
      <c r="JQB562" s="508"/>
      <c r="JQC562" s="508"/>
      <c r="JQD562" s="508"/>
      <c r="JQE562" s="508"/>
      <c r="JQF562" s="508"/>
      <c r="JQG562" s="508"/>
      <c r="JQH562" s="508"/>
      <c r="JQI562" s="508"/>
      <c r="JQJ562" s="508"/>
      <c r="JQK562" s="508"/>
      <c r="JQL562" s="508"/>
      <c r="JQM562" s="508"/>
      <c r="JQN562" s="508"/>
      <c r="JQO562" s="508"/>
      <c r="JQP562" s="508"/>
      <c r="JQQ562" s="508"/>
      <c r="JQR562" s="508"/>
      <c r="JQS562" s="89"/>
      <c r="JQT562" s="89"/>
      <c r="JQU562" s="89"/>
      <c r="JQV562" s="89"/>
      <c r="JQW562" s="89"/>
      <c r="JQX562" s="508"/>
      <c r="JQY562" s="508"/>
      <c r="JQZ562" s="89"/>
      <c r="JRA562" s="89"/>
      <c r="JRB562" s="508"/>
      <c r="JRC562" s="508"/>
      <c r="JRD562" s="89"/>
      <c r="JRE562" s="89"/>
      <c r="JRF562" s="508"/>
      <c r="JRG562" s="508"/>
      <c r="JRH562" s="508"/>
      <c r="JRI562" s="508"/>
      <c r="JRJ562" s="508"/>
      <c r="JRK562" s="508"/>
      <c r="JRL562" s="508"/>
      <c r="JRM562" s="89"/>
      <c r="JRN562" s="89"/>
      <c r="JRO562" s="508"/>
      <c r="JRP562" s="508"/>
      <c r="JRQ562" s="89"/>
      <c r="JRR562" s="89"/>
      <c r="JRS562" s="508"/>
      <c r="JRT562" s="508"/>
      <c r="JRU562" s="508"/>
      <c r="JRV562" s="508"/>
      <c r="JRW562" s="508"/>
      <c r="JRX562" s="203"/>
      <c r="JRY562" s="107"/>
      <c r="JRZ562" s="508"/>
      <c r="JSA562" s="508"/>
      <c r="JSB562" s="508"/>
      <c r="JSC562" s="508"/>
      <c r="JSD562" s="508"/>
      <c r="JSE562" s="508"/>
      <c r="JSF562" s="508"/>
      <c r="JSG562" s="168"/>
      <c r="JSH562" s="168"/>
      <c r="JSI562" s="168"/>
      <c r="JSJ562" s="168"/>
      <c r="JSK562" s="168"/>
      <c r="JSL562" s="168"/>
      <c r="JSM562" s="168"/>
      <c r="JSN562" s="168"/>
      <c r="JSO562" s="168"/>
      <c r="JSP562" s="168"/>
      <c r="JSQ562" s="168"/>
      <c r="JSR562" s="168"/>
      <c r="JSS562" s="168"/>
      <c r="JST562" s="168"/>
      <c r="JSU562" s="168"/>
      <c r="JSV562" s="168"/>
      <c r="JSW562" s="168"/>
      <c r="JSX562" s="168"/>
      <c r="JSY562" s="168"/>
      <c r="JSZ562" s="168"/>
      <c r="JTA562" s="168"/>
      <c r="JTB562" s="168"/>
      <c r="JTC562" s="168"/>
      <c r="JTD562" s="168"/>
      <c r="JTE562" s="168"/>
      <c r="JTF562" s="168"/>
      <c r="JTG562" s="168"/>
      <c r="JTH562" s="168"/>
      <c r="JTI562" s="168"/>
      <c r="JTJ562" s="168"/>
      <c r="JTK562" s="168"/>
      <c r="JTL562" s="168"/>
      <c r="JTM562" s="168"/>
      <c r="JTN562" s="168"/>
      <c r="JTO562" s="168"/>
      <c r="JTP562" s="168"/>
      <c r="JTQ562" s="168"/>
      <c r="JTR562" s="168"/>
      <c r="JTS562" s="168"/>
      <c r="JTT562" s="168"/>
      <c r="JTU562" s="168"/>
      <c r="JTV562" s="168"/>
      <c r="JTW562" s="168"/>
      <c r="JTX562" s="168"/>
      <c r="JTY562" s="508"/>
      <c r="JTZ562" s="508"/>
      <c r="JUA562" s="508"/>
      <c r="JUB562" s="508"/>
      <c r="JUC562" s="508"/>
      <c r="JUD562" s="508"/>
      <c r="JUE562" s="508"/>
      <c r="JUF562" s="508"/>
      <c r="JUG562" s="508"/>
      <c r="JUH562" s="508"/>
      <c r="JUI562" s="508"/>
      <c r="JUJ562" s="508"/>
      <c r="JUK562" s="508"/>
      <c r="JUL562" s="508"/>
      <c r="JUM562" s="508"/>
      <c r="JUN562" s="508"/>
      <c r="JUO562" s="508"/>
      <c r="JUP562" s="508"/>
      <c r="JUQ562" s="508"/>
      <c r="JUR562" s="508"/>
      <c r="JUS562" s="508"/>
      <c r="JUT562" s="508"/>
      <c r="JUU562" s="508"/>
      <c r="JUV562" s="508"/>
      <c r="JUW562" s="89"/>
      <c r="JUX562" s="89"/>
      <c r="JUY562" s="89"/>
      <c r="JUZ562" s="89"/>
      <c r="JVA562" s="89"/>
      <c r="JVB562" s="508"/>
      <c r="JVC562" s="508"/>
      <c r="JVD562" s="89"/>
      <c r="JVE562" s="89"/>
      <c r="JVF562" s="508"/>
      <c r="JVG562" s="508"/>
      <c r="JVH562" s="89"/>
      <c r="JVI562" s="89"/>
      <c r="JVJ562" s="508"/>
      <c r="JVK562" s="508"/>
      <c r="JVL562" s="508"/>
      <c r="JVM562" s="508"/>
      <c r="JVN562" s="508"/>
      <c r="JVO562" s="508"/>
      <c r="JVP562" s="508"/>
      <c r="JVQ562" s="89"/>
      <c r="JVR562" s="89"/>
      <c r="JVS562" s="508"/>
      <c r="JVT562" s="508"/>
      <c r="JVU562" s="89"/>
      <c r="JVV562" s="89"/>
      <c r="JVW562" s="508"/>
      <c r="JVX562" s="508"/>
      <c r="JVY562" s="508"/>
      <c r="JVZ562" s="508"/>
      <c r="JWA562" s="508"/>
      <c r="JWB562" s="203"/>
      <c r="JWC562" s="107"/>
      <c r="JWD562" s="508"/>
      <c r="JWE562" s="508"/>
      <c r="JWF562" s="508"/>
      <c r="JWG562" s="508"/>
      <c r="JWH562" s="508"/>
      <c r="JWI562" s="508"/>
      <c r="JWJ562" s="508"/>
      <c r="JWK562" s="168"/>
      <c r="JWL562" s="168"/>
      <c r="JWM562" s="168"/>
      <c r="JWN562" s="168"/>
      <c r="JWO562" s="168"/>
      <c r="JWP562" s="168"/>
      <c r="JWQ562" s="168"/>
      <c r="JWR562" s="168"/>
      <c r="JWS562" s="168"/>
      <c r="JWT562" s="168"/>
      <c r="JWU562" s="168"/>
      <c r="JWV562" s="168"/>
      <c r="JWW562" s="168"/>
      <c r="JWX562" s="168"/>
      <c r="JWY562" s="168"/>
      <c r="JWZ562" s="168"/>
      <c r="JXA562" s="168"/>
      <c r="JXB562" s="168"/>
      <c r="JXC562" s="168"/>
      <c r="JXD562" s="168"/>
      <c r="JXE562" s="168"/>
      <c r="JXF562" s="168"/>
      <c r="JXG562" s="168"/>
      <c r="JXH562" s="168"/>
      <c r="JXI562" s="168"/>
      <c r="JXJ562" s="168"/>
      <c r="JXK562" s="168"/>
      <c r="JXL562" s="168"/>
      <c r="JXM562" s="168"/>
      <c r="JXN562" s="168"/>
      <c r="JXO562" s="168"/>
      <c r="JXP562" s="168"/>
      <c r="JXQ562" s="168"/>
      <c r="JXR562" s="168"/>
      <c r="JXS562" s="168"/>
      <c r="JXT562" s="168"/>
      <c r="JXU562" s="168"/>
      <c r="JXV562" s="168"/>
      <c r="JXW562" s="168"/>
      <c r="JXX562" s="168"/>
      <c r="JXY562" s="168"/>
      <c r="JXZ562" s="168"/>
      <c r="JYA562" s="168"/>
      <c r="JYB562" s="168"/>
      <c r="JYC562" s="508"/>
      <c r="JYD562" s="508"/>
      <c r="JYE562" s="508"/>
      <c r="JYF562" s="508"/>
      <c r="JYG562" s="508"/>
      <c r="JYH562" s="508"/>
      <c r="JYI562" s="508"/>
      <c r="JYJ562" s="508"/>
      <c r="JYK562" s="508"/>
      <c r="JYL562" s="508"/>
      <c r="JYM562" s="508"/>
      <c r="JYN562" s="508"/>
      <c r="JYO562" s="508"/>
      <c r="JYP562" s="508"/>
      <c r="JYQ562" s="508"/>
      <c r="JYR562" s="508"/>
      <c r="JYS562" s="508"/>
      <c r="JYT562" s="508"/>
      <c r="JYU562" s="508"/>
      <c r="JYV562" s="508"/>
      <c r="JYW562" s="508"/>
      <c r="JYX562" s="508"/>
      <c r="JYY562" s="508"/>
      <c r="JYZ562" s="508"/>
      <c r="JZA562" s="89"/>
      <c r="JZB562" s="89"/>
      <c r="JZC562" s="89"/>
      <c r="JZD562" s="89"/>
      <c r="JZE562" s="89"/>
      <c r="JZF562" s="508"/>
      <c r="JZG562" s="508"/>
      <c r="JZH562" s="89"/>
      <c r="JZI562" s="89"/>
      <c r="JZJ562" s="508"/>
      <c r="JZK562" s="508"/>
      <c r="JZL562" s="89"/>
      <c r="JZM562" s="89"/>
      <c r="JZN562" s="508"/>
      <c r="JZO562" s="508"/>
      <c r="JZP562" s="508"/>
      <c r="JZQ562" s="508"/>
      <c r="JZR562" s="508"/>
      <c r="JZS562" s="508"/>
      <c r="JZT562" s="508"/>
      <c r="JZU562" s="89"/>
      <c r="JZV562" s="89"/>
      <c r="JZW562" s="508"/>
      <c r="JZX562" s="508"/>
      <c r="JZY562" s="89"/>
      <c r="JZZ562" s="89"/>
      <c r="KAA562" s="508"/>
      <c r="KAB562" s="508"/>
      <c r="KAC562" s="508"/>
      <c r="KAD562" s="508"/>
      <c r="KAE562" s="508"/>
      <c r="KAF562" s="203"/>
      <c r="KAG562" s="107"/>
      <c r="KAH562" s="508"/>
      <c r="KAI562" s="508"/>
      <c r="KAJ562" s="508"/>
      <c r="KAK562" s="508"/>
      <c r="KAL562" s="508"/>
      <c r="KAM562" s="508"/>
      <c r="KAN562" s="508"/>
      <c r="KAO562" s="168"/>
      <c r="KAP562" s="168"/>
      <c r="KAQ562" s="168"/>
      <c r="KAR562" s="168"/>
      <c r="KAS562" s="168"/>
      <c r="KAT562" s="168"/>
      <c r="KAU562" s="168"/>
      <c r="KAV562" s="168"/>
      <c r="KAW562" s="168"/>
      <c r="KAX562" s="168"/>
      <c r="KAY562" s="168"/>
      <c r="KAZ562" s="168"/>
      <c r="KBA562" s="168"/>
      <c r="KBB562" s="168"/>
      <c r="KBC562" s="168"/>
      <c r="KBD562" s="168"/>
      <c r="KBE562" s="168"/>
      <c r="KBF562" s="168"/>
      <c r="KBG562" s="168"/>
      <c r="KBH562" s="168"/>
      <c r="KBI562" s="168"/>
      <c r="KBJ562" s="168"/>
      <c r="KBK562" s="168"/>
      <c r="KBL562" s="168"/>
      <c r="KBM562" s="168"/>
      <c r="KBN562" s="168"/>
      <c r="KBO562" s="168"/>
      <c r="KBP562" s="168"/>
      <c r="KBQ562" s="168"/>
      <c r="KBR562" s="168"/>
      <c r="KBS562" s="168"/>
      <c r="KBT562" s="168"/>
      <c r="KBU562" s="168"/>
      <c r="KBV562" s="168"/>
      <c r="KBW562" s="168"/>
      <c r="KBX562" s="168"/>
      <c r="KBY562" s="168"/>
      <c r="KBZ562" s="168"/>
      <c r="KCA562" s="168"/>
      <c r="KCB562" s="168"/>
      <c r="KCC562" s="168"/>
      <c r="KCD562" s="168"/>
      <c r="KCE562" s="168"/>
      <c r="KCF562" s="168"/>
      <c r="KCG562" s="508"/>
      <c r="KCH562" s="508"/>
      <c r="KCI562" s="508"/>
      <c r="KCJ562" s="508"/>
      <c r="KCK562" s="508"/>
      <c r="KCL562" s="508"/>
      <c r="KCM562" s="508"/>
      <c r="KCN562" s="508"/>
      <c r="KCO562" s="508"/>
      <c r="KCP562" s="508"/>
      <c r="KCQ562" s="508"/>
      <c r="KCR562" s="508"/>
      <c r="KCS562" s="508"/>
      <c r="KCT562" s="508"/>
      <c r="KCU562" s="508"/>
      <c r="KCV562" s="508"/>
      <c r="KCW562" s="508"/>
      <c r="KCX562" s="508"/>
      <c r="KCY562" s="508"/>
      <c r="KCZ562" s="508"/>
      <c r="KDA562" s="508"/>
      <c r="KDB562" s="508"/>
      <c r="KDC562" s="508"/>
      <c r="KDD562" s="508"/>
      <c r="KDE562" s="89"/>
      <c r="KDF562" s="89"/>
      <c r="KDG562" s="89"/>
      <c r="KDH562" s="89"/>
      <c r="KDI562" s="89"/>
      <c r="KDJ562" s="508"/>
      <c r="KDK562" s="508"/>
      <c r="KDL562" s="89"/>
      <c r="KDM562" s="89"/>
      <c r="KDN562" s="508"/>
      <c r="KDO562" s="508"/>
      <c r="KDP562" s="89"/>
      <c r="KDQ562" s="89"/>
      <c r="KDR562" s="508"/>
      <c r="KDS562" s="508"/>
      <c r="KDT562" s="508"/>
      <c r="KDU562" s="508"/>
      <c r="KDV562" s="508"/>
      <c r="KDW562" s="508"/>
      <c r="KDX562" s="508"/>
      <c r="KDY562" s="89"/>
      <c r="KDZ562" s="89"/>
      <c r="KEA562" s="508"/>
      <c r="KEB562" s="508"/>
      <c r="KEC562" s="89"/>
      <c r="KED562" s="89"/>
      <c r="KEE562" s="508"/>
      <c r="KEF562" s="508"/>
      <c r="KEG562" s="508"/>
      <c r="KEH562" s="508"/>
      <c r="KEI562" s="508"/>
      <c r="KEJ562" s="203"/>
      <c r="KEK562" s="107"/>
      <c r="KEL562" s="508"/>
      <c r="KEM562" s="508"/>
      <c r="KEN562" s="508"/>
      <c r="KEO562" s="508"/>
      <c r="KEP562" s="508"/>
      <c r="KEQ562" s="508"/>
      <c r="KER562" s="508"/>
      <c r="KES562" s="168"/>
      <c r="KET562" s="168"/>
      <c r="KEU562" s="168"/>
      <c r="KEV562" s="168"/>
      <c r="KEW562" s="168"/>
      <c r="KEX562" s="168"/>
      <c r="KEY562" s="168"/>
      <c r="KEZ562" s="168"/>
      <c r="KFA562" s="168"/>
      <c r="KFB562" s="168"/>
      <c r="KFC562" s="168"/>
      <c r="KFD562" s="168"/>
      <c r="KFE562" s="168"/>
      <c r="KFF562" s="168"/>
      <c r="KFG562" s="168"/>
      <c r="KFH562" s="168"/>
      <c r="KFI562" s="168"/>
      <c r="KFJ562" s="168"/>
      <c r="KFK562" s="168"/>
      <c r="KFL562" s="168"/>
      <c r="KFM562" s="168"/>
      <c r="KFN562" s="168"/>
      <c r="KFO562" s="168"/>
      <c r="KFP562" s="168"/>
      <c r="KFQ562" s="168"/>
      <c r="KFR562" s="168"/>
      <c r="KFS562" s="168"/>
      <c r="KFT562" s="168"/>
      <c r="KFU562" s="168"/>
      <c r="KFV562" s="168"/>
      <c r="KFW562" s="168"/>
      <c r="KFX562" s="168"/>
      <c r="KFY562" s="168"/>
      <c r="KFZ562" s="168"/>
      <c r="KGA562" s="168"/>
      <c r="KGB562" s="168"/>
      <c r="KGC562" s="168"/>
      <c r="KGD562" s="168"/>
      <c r="KGE562" s="168"/>
      <c r="KGF562" s="168"/>
      <c r="KGG562" s="168"/>
      <c r="KGH562" s="168"/>
      <c r="KGI562" s="168"/>
      <c r="KGJ562" s="168"/>
      <c r="KGK562" s="508"/>
      <c r="KGL562" s="508"/>
      <c r="KGM562" s="508"/>
      <c r="KGN562" s="508"/>
      <c r="KGO562" s="508"/>
      <c r="KGP562" s="508"/>
      <c r="KGQ562" s="508"/>
      <c r="KGR562" s="508"/>
      <c r="KGS562" s="508"/>
      <c r="KGT562" s="508"/>
      <c r="KGU562" s="508"/>
      <c r="KGV562" s="508"/>
      <c r="KGW562" s="508"/>
      <c r="KGX562" s="508"/>
      <c r="KGY562" s="508"/>
      <c r="KGZ562" s="508"/>
      <c r="KHA562" s="508"/>
      <c r="KHB562" s="508"/>
      <c r="KHC562" s="508"/>
      <c r="KHD562" s="508"/>
      <c r="KHE562" s="508"/>
      <c r="KHF562" s="508"/>
      <c r="KHG562" s="508"/>
      <c r="KHH562" s="508"/>
      <c r="KHI562" s="89"/>
      <c r="KHJ562" s="89"/>
      <c r="KHK562" s="89"/>
      <c r="KHL562" s="89"/>
      <c r="KHM562" s="89"/>
      <c r="KHN562" s="508"/>
      <c r="KHO562" s="508"/>
      <c r="KHP562" s="89"/>
      <c r="KHQ562" s="89"/>
      <c r="KHR562" s="508"/>
      <c r="KHS562" s="508"/>
      <c r="KHT562" s="89"/>
      <c r="KHU562" s="89"/>
      <c r="KHV562" s="508"/>
      <c r="KHW562" s="508"/>
      <c r="KHX562" s="508"/>
      <c r="KHY562" s="508"/>
      <c r="KHZ562" s="508"/>
      <c r="KIA562" s="508"/>
      <c r="KIB562" s="508"/>
      <c r="KIC562" s="89"/>
      <c r="KID562" s="89"/>
      <c r="KIE562" s="508"/>
      <c r="KIF562" s="508"/>
      <c r="KIG562" s="89"/>
      <c r="KIH562" s="89"/>
      <c r="KII562" s="508"/>
      <c r="KIJ562" s="508"/>
      <c r="KIK562" s="508"/>
      <c r="KIL562" s="508"/>
      <c r="KIM562" s="508"/>
      <c r="KIN562" s="203"/>
      <c r="KIO562" s="107"/>
      <c r="KIP562" s="508"/>
      <c r="KIQ562" s="508"/>
      <c r="KIR562" s="508"/>
      <c r="KIS562" s="508"/>
      <c r="KIT562" s="508"/>
      <c r="KIU562" s="508"/>
      <c r="KIV562" s="508"/>
      <c r="KIW562" s="168"/>
      <c r="KIX562" s="168"/>
      <c r="KIY562" s="168"/>
      <c r="KIZ562" s="168"/>
      <c r="KJA562" s="168"/>
      <c r="KJB562" s="168"/>
      <c r="KJC562" s="168"/>
      <c r="KJD562" s="168"/>
      <c r="KJE562" s="168"/>
      <c r="KJF562" s="168"/>
      <c r="KJG562" s="168"/>
      <c r="KJH562" s="168"/>
      <c r="KJI562" s="168"/>
      <c r="KJJ562" s="168"/>
      <c r="KJK562" s="168"/>
      <c r="KJL562" s="168"/>
      <c r="KJM562" s="168"/>
      <c r="KJN562" s="168"/>
      <c r="KJO562" s="168"/>
      <c r="KJP562" s="168"/>
      <c r="KJQ562" s="168"/>
      <c r="KJR562" s="168"/>
      <c r="KJS562" s="168"/>
      <c r="KJT562" s="168"/>
      <c r="KJU562" s="168"/>
      <c r="KJV562" s="168"/>
      <c r="KJW562" s="168"/>
      <c r="KJX562" s="168"/>
      <c r="KJY562" s="168"/>
      <c r="KJZ562" s="168"/>
      <c r="KKA562" s="168"/>
      <c r="KKB562" s="168"/>
      <c r="KKC562" s="168"/>
      <c r="KKD562" s="168"/>
      <c r="KKE562" s="168"/>
      <c r="KKF562" s="168"/>
      <c r="KKG562" s="168"/>
      <c r="KKH562" s="168"/>
      <c r="KKI562" s="168"/>
      <c r="KKJ562" s="168"/>
      <c r="KKK562" s="168"/>
      <c r="KKL562" s="168"/>
      <c r="KKM562" s="168"/>
      <c r="KKN562" s="168"/>
      <c r="KKO562" s="508"/>
      <c r="KKP562" s="508"/>
      <c r="KKQ562" s="508"/>
      <c r="KKR562" s="508"/>
      <c r="KKS562" s="508"/>
      <c r="KKT562" s="508"/>
      <c r="KKU562" s="508"/>
      <c r="KKV562" s="508"/>
      <c r="KKW562" s="508"/>
      <c r="KKX562" s="508"/>
      <c r="KKY562" s="508"/>
      <c r="KKZ562" s="508"/>
      <c r="KLA562" s="508"/>
      <c r="KLB562" s="508"/>
      <c r="KLC562" s="508"/>
      <c r="KLD562" s="508"/>
      <c r="KLE562" s="508"/>
      <c r="KLF562" s="508"/>
      <c r="KLG562" s="508"/>
      <c r="KLH562" s="508"/>
      <c r="KLI562" s="508"/>
      <c r="KLJ562" s="508"/>
      <c r="KLK562" s="508"/>
      <c r="KLL562" s="508"/>
      <c r="KLM562" s="89"/>
      <c r="KLN562" s="89"/>
      <c r="KLO562" s="89"/>
      <c r="KLP562" s="89"/>
      <c r="KLQ562" s="89"/>
      <c r="KLR562" s="508"/>
      <c r="KLS562" s="508"/>
      <c r="KLT562" s="89"/>
      <c r="KLU562" s="89"/>
      <c r="KLV562" s="508"/>
      <c r="KLW562" s="508"/>
      <c r="KLX562" s="89"/>
      <c r="KLY562" s="89"/>
      <c r="KLZ562" s="508"/>
      <c r="KMA562" s="508"/>
      <c r="KMB562" s="508"/>
      <c r="KMC562" s="508"/>
      <c r="KMD562" s="508"/>
      <c r="KME562" s="508"/>
      <c r="KMF562" s="508"/>
      <c r="KMG562" s="89"/>
      <c r="KMH562" s="89"/>
      <c r="KMI562" s="508"/>
      <c r="KMJ562" s="508"/>
      <c r="KMK562" s="89"/>
      <c r="KML562" s="89"/>
      <c r="KMM562" s="508"/>
      <c r="KMN562" s="508"/>
      <c r="KMO562" s="508"/>
      <c r="KMP562" s="508"/>
      <c r="KMQ562" s="508"/>
      <c r="KMR562" s="203"/>
      <c r="KMS562" s="107"/>
      <c r="KMT562" s="508"/>
      <c r="KMU562" s="508"/>
      <c r="KMV562" s="508"/>
      <c r="KMW562" s="508"/>
      <c r="KMX562" s="508"/>
      <c r="KMY562" s="508"/>
      <c r="KMZ562" s="508"/>
      <c r="KNA562" s="168"/>
      <c r="KNB562" s="168"/>
      <c r="KNC562" s="168"/>
      <c r="KND562" s="168"/>
      <c r="KNE562" s="168"/>
      <c r="KNF562" s="168"/>
      <c r="KNG562" s="168"/>
      <c r="KNH562" s="168"/>
      <c r="KNI562" s="168"/>
      <c r="KNJ562" s="168"/>
      <c r="KNK562" s="168"/>
      <c r="KNL562" s="168"/>
      <c r="KNM562" s="168"/>
      <c r="KNN562" s="168"/>
      <c r="KNO562" s="168"/>
      <c r="KNP562" s="168"/>
      <c r="KNQ562" s="168"/>
      <c r="KNR562" s="168"/>
      <c r="KNS562" s="168"/>
      <c r="KNT562" s="168"/>
      <c r="KNU562" s="168"/>
      <c r="KNV562" s="168"/>
      <c r="KNW562" s="168"/>
      <c r="KNX562" s="168"/>
      <c r="KNY562" s="168"/>
      <c r="KNZ562" s="168"/>
      <c r="KOA562" s="168"/>
      <c r="KOB562" s="168"/>
      <c r="KOC562" s="168"/>
      <c r="KOD562" s="168"/>
      <c r="KOE562" s="168"/>
      <c r="KOF562" s="168"/>
      <c r="KOG562" s="168"/>
      <c r="KOH562" s="168"/>
      <c r="KOI562" s="168"/>
      <c r="KOJ562" s="168"/>
      <c r="KOK562" s="168"/>
      <c r="KOL562" s="168"/>
      <c r="KOM562" s="168"/>
      <c r="KON562" s="168"/>
      <c r="KOO562" s="168"/>
      <c r="KOP562" s="168"/>
      <c r="KOQ562" s="168"/>
      <c r="KOR562" s="168"/>
      <c r="KOS562" s="508"/>
      <c r="KOT562" s="508"/>
      <c r="KOU562" s="508"/>
      <c r="KOV562" s="508"/>
      <c r="KOW562" s="508"/>
      <c r="KOX562" s="508"/>
      <c r="KOY562" s="508"/>
      <c r="KOZ562" s="508"/>
      <c r="KPA562" s="508"/>
      <c r="KPB562" s="508"/>
      <c r="KPC562" s="508"/>
      <c r="KPD562" s="508"/>
      <c r="KPE562" s="508"/>
      <c r="KPF562" s="508"/>
      <c r="KPG562" s="508"/>
      <c r="KPH562" s="508"/>
      <c r="KPI562" s="508"/>
      <c r="KPJ562" s="508"/>
      <c r="KPK562" s="508"/>
      <c r="KPL562" s="508"/>
      <c r="KPM562" s="508"/>
      <c r="KPN562" s="508"/>
      <c r="KPO562" s="508"/>
      <c r="KPP562" s="508"/>
      <c r="KPQ562" s="89"/>
      <c r="KPR562" s="89"/>
      <c r="KPS562" s="89"/>
      <c r="KPT562" s="89"/>
      <c r="KPU562" s="89"/>
      <c r="KPV562" s="508"/>
      <c r="KPW562" s="508"/>
      <c r="KPX562" s="89"/>
      <c r="KPY562" s="89"/>
      <c r="KPZ562" s="508"/>
      <c r="KQA562" s="508"/>
      <c r="KQB562" s="89"/>
      <c r="KQC562" s="89"/>
      <c r="KQD562" s="508"/>
      <c r="KQE562" s="508"/>
      <c r="KQF562" s="508"/>
      <c r="KQG562" s="508"/>
      <c r="KQH562" s="508"/>
      <c r="KQI562" s="508"/>
      <c r="KQJ562" s="508"/>
      <c r="KQK562" s="89"/>
      <c r="KQL562" s="89"/>
      <c r="KQM562" s="508"/>
      <c r="KQN562" s="508"/>
      <c r="KQO562" s="89"/>
      <c r="KQP562" s="89"/>
      <c r="KQQ562" s="508"/>
      <c r="KQR562" s="508"/>
      <c r="KQS562" s="508"/>
      <c r="KQT562" s="508"/>
      <c r="KQU562" s="508"/>
      <c r="KQV562" s="203"/>
      <c r="KQW562" s="107"/>
      <c r="KQX562" s="508"/>
      <c r="KQY562" s="508"/>
      <c r="KQZ562" s="508"/>
      <c r="KRA562" s="508"/>
      <c r="KRB562" s="508"/>
      <c r="KRC562" s="508"/>
      <c r="KRD562" s="508"/>
      <c r="KRE562" s="168"/>
      <c r="KRF562" s="168"/>
      <c r="KRG562" s="168"/>
      <c r="KRH562" s="168"/>
      <c r="KRI562" s="168"/>
      <c r="KRJ562" s="168"/>
      <c r="KRK562" s="168"/>
      <c r="KRL562" s="168"/>
      <c r="KRM562" s="168"/>
      <c r="KRN562" s="168"/>
      <c r="KRO562" s="168"/>
      <c r="KRP562" s="168"/>
      <c r="KRQ562" s="168"/>
      <c r="KRR562" s="168"/>
      <c r="KRS562" s="168"/>
      <c r="KRT562" s="168"/>
      <c r="KRU562" s="168"/>
      <c r="KRV562" s="168"/>
      <c r="KRW562" s="168"/>
      <c r="KRX562" s="168"/>
      <c r="KRY562" s="168"/>
      <c r="KRZ562" s="168"/>
      <c r="KSA562" s="168"/>
      <c r="KSB562" s="168"/>
      <c r="KSC562" s="168"/>
      <c r="KSD562" s="168"/>
      <c r="KSE562" s="168"/>
      <c r="KSF562" s="168"/>
      <c r="KSG562" s="168"/>
      <c r="KSH562" s="168"/>
      <c r="KSI562" s="168"/>
      <c r="KSJ562" s="168"/>
      <c r="KSK562" s="168"/>
      <c r="KSL562" s="168"/>
      <c r="KSM562" s="168"/>
      <c r="KSN562" s="168"/>
      <c r="KSO562" s="168"/>
      <c r="KSP562" s="168"/>
      <c r="KSQ562" s="168"/>
      <c r="KSR562" s="168"/>
      <c r="KSS562" s="168"/>
      <c r="KST562" s="168"/>
      <c r="KSU562" s="168"/>
      <c r="KSV562" s="168"/>
      <c r="KSW562" s="508"/>
      <c r="KSX562" s="508"/>
      <c r="KSY562" s="508"/>
      <c r="KSZ562" s="508"/>
      <c r="KTA562" s="508"/>
      <c r="KTB562" s="508"/>
      <c r="KTC562" s="508"/>
      <c r="KTD562" s="508"/>
      <c r="KTE562" s="508"/>
      <c r="KTF562" s="508"/>
      <c r="KTG562" s="508"/>
      <c r="KTH562" s="508"/>
      <c r="KTI562" s="508"/>
      <c r="KTJ562" s="508"/>
      <c r="KTK562" s="508"/>
      <c r="KTL562" s="508"/>
      <c r="KTM562" s="508"/>
      <c r="KTN562" s="508"/>
      <c r="KTO562" s="508"/>
      <c r="KTP562" s="508"/>
      <c r="KTQ562" s="508"/>
      <c r="KTR562" s="508"/>
      <c r="KTS562" s="508"/>
      <c r="KTT562" s="508"/>
      <c r="KTU562" s="89"/>
      <c r="KTV562" s="89"/>
      <c r="KTW562" s="89"/>
      <c r="KTX562" s="89"/>
      <c r="KTY562" s="89"/>
      <c r="KTZ562" s="508"/>
      <c r="KUA562" s="508"/>
      <c r="KUB562" s="89"/>
      <c r="KUC562" s="89"/>
      <c r="KUD562" s="508"/>
      <c r="KUE562" s="508"/>
      <c r="KUF562" s="89"/>
      <c r="KUG562" s="89"/>
      <c r="KUH562" s="508"/>
      <c r="KUI562" s="508"/>
      <c r="KUJ562" s="508"/>
      <c r="KUK562" s="508"/>
      <c r="KUL562" s="508"/>
      <c r="KUM562" s="508"/>
      <c r="KUN562" s="508"/>
      <c r="KUO562" s="89"/>
      <c r="KUP562" s="89"/>
      <c r="KUQ562" s="508"/>
      <c r="KUR562" s="508"/>
      <c r="KUS562" s="89"/>
      <c r="KUT562" s="89"/>
      <c r="KUU562" s="508"/>
      <c r="KUV562" s="508"/>
      <c r="KUW562" s="508"/>
      <c r="KUX562" s="508"/>
      <c r="KUY562" s="508"/>
      <c r="KUZ562" s="203"/>
      <c r="KVA562" s="107"/>
      <c r="KVB562" s="508"/>
      <c r="KVC562" s="508"/>
      <c r="KVD562" s="508"/>
      <c r="KVE562" s="508"/>
      <c r="KVF562" s="508"/>
      <c r="KVG562" s="508"/>
      <c r="KVH562" s="508"/>
      <c r="KVI562" s="168"/>
      <c r="KVJ562" s="168"/>
      <c r="KVK562" s="168"/>
      <c r="KVL562" s="168"/>
      <c r="KVM562" s="168"/>
      <c r="KVN562" s="168"/>
      <c r="KVO562" s="168"/>
      <c r="KVP562" s="168"/>
      <c r="KVQ562" s="168"/>
      <c r="KVR562" s="168"/>
      <c r="KVS562" s="168"/>
      <c r="KVT562" s="168"/>
      <c r="KVU562" s="168"/>
      <c r="KVV562" s="168"/>
      <c r="KVW562" s="168"/>
      <c r="KVX562" s="168"/>
      <c r="KVY562" s="168"/>
      <c r="KVZ562" s="168"/>
      <c r="KWA562" s="168"/>
      <c r="KWB562" s="168"/>
      <c r="KWC562" s="168"/>
      <c r="KWD562" s="168"/>
      <c r="KWE562" s="168"/>
      <c r="KWF562" s="168"/>
      <c r="KWG562" s="168"/>
      <c r="KWH562" s="168"/>
      <c r="KWI562" s="168"/>
      <c r="KWJ562" s="168"/>
      <c r="KWK562" s="168"/>
      <c r="KWL562" s="168"/>
      <c r="KWM562" s="168"/>
      <c r="KWN562" s="168"/>
      <c r="KWO562" s="168"/>
      <c r="KWP562" s="168"/>
      <c r="KWQ562" s="168"/>
      <c r="KWR562" s="168"/>
      <c r="KWS562" s="168"/>
      <c r="KWT562" s="168"/>
      <c r="KWU562" s="168"/>
      <c r="KWV562" s="168"/>
      <c r="KWW562" s="168"/>
      <c r="KWX562" s="168"/>
      <c r="KWY562" s="168"/>
      <c r="KWZ562" s="168"/>
      <c r="KXA562" s="508"/>
      <c r="KXB562" s="508"/>
      <c r="KXC562" s="508"/>
      <c r="KXD562" s="508"/>
      <c r="KXE562" s="508"/>
      <c r="KXF562" s="508"/>
      <c r="KXG562" s="508"/>
      <c r="KXH562" s="508"/>
      <c r="KXI562" s="508"/>
      <c r="KXJ562" s="508"/>
      <c r="KXK562" s="508"/>
      <c r="KXL562" s="508"/>
      <c r="KXM562" s="508"/>
      <c r="KXN562" s="508"/>
      <c r="KXO562" s="508"/>
      <c r="KXP562" s="508"/>
      <c r="KXQ562" s="508"/>
      <c r="KXR562" s="508"/>
      <c r="KXS562" s="508"/>
      <c r="KXT562" s="508"/>
      <c r="KXU562" s="508"/>
      <c r="KXV562" s="508"/>
      <c r="KXW562" s="508"/>
      <c r="KXX562" s="508"/>
      <c r="KXY562" s="89"/>
      <c r="KXZ562" s="89"/>
      <c r="KYA562" s="89"/>
      <c r="KYB562" s="89"/>
      <c r="KYC562" s="89"/>
      <c r="KYD562" s="508"/>
      <c r="KYE562" s="508"/>
      <c r="KYF562" s="89"/>
      <c r="KYG562" s="89"/>
      <c r="KYH562" s="508"/>
      <c r="KYI562" s="508"/>
      <c r="KYJ562" s="89"/>
      <c r="KYK562" s="89"/>
      <c r="KYL562" s="508"/>
      <c r="KYM562" s="508"/>
      <c r="KYN562" s="508"/>
      <c r="KYO562" s="508"/>
      <c r="KYP562" s="508"/>
      <c r="KYQ562" s="508"/>
      <c r="KYR562" s="508"/>
      <c r="KYS562" s="89"/>
      <c r="KYT562" s="89"/>
      <c r="KYU562" s="508"/>
      <c r="KYV562" s="508"/>
      <c r="KYW562" s="89"/>
      <c r="KYX562" s="89"/>
      <c r="KYY562" s="508"/>
      <c r="KYZ562" s="508"/>
      <c r="KZA562" s="508"/>
      <c r="KZB562" s="508"/>
      <c r="KZC562" s="508"/>
      <c r="KZD562" s="203"/>
      <c r="KZE562" s="107"/>
      <c r="KZF562" s="508"/>
      <c r="KZG562" s="508"/>
      <c r="KZH562" s="508"/>
      <c r="KZI562" s="508"/>
      <c r="KZJ562" s="508"/>
      <c r="KZK562" s="508"/>
      <c r="KZL562" s="508"/>
      <c r="KZM562" s="168"/>
      <c r="KZN562" s="168"/>
      <c r="KZO562" s="168"/>
      <c r="KZP562" s="168"/>
      <c r="KZQ562" s="168"/>
      <c r="KZR562" s="168"/>
      <c r="KZS562" s="168"/>
      <c r="KZT562" s="168"/>
      <c r="KZU562" s="168"/>
      <c r="KZV562" s="168"/>
      <c r="KZW562" s="168"/>
      <c r="KZX562" s="168"/>
      <c r="KZY562" s="168"/>
      <c r="KZZ562" s="168"/>
      <c r="LAA562" s="168"/>
      <c r="LAB562" s="168"/>
      <c r="LAC562" s="168"/>
      <c r="LAD562" s="168"/>
      <c r="LAE562" s="168"/>
      <c r="LAF562" s="168"/>
      <c r="LAG562" s="168"/>
      <c r="LAH562" s="168"/>
      <c r="LAI562" s="168"/>
      <c r="LAJ562" s="168"/>
      <c r="LAK562" s="168"/>
      <c r="LAL562" s="168"/>
      <c r="LAM562" s="168"/>
      <c r="LAN562" s="168"/>
      <c r="LAO562" s="168"/>
      <c r="LAP562" s="168"/>
      <c r="LAQ562" s="168"/>
      <c r="LAR562" s="168"/>
      <c r="LAS562" s="168"/>
      <c r="LAT562" s="168"/>
      <c r="LAU562" s="168"/>
      <c r="LAV562" s="168"/>
      <c r="LAW562" s="168"/>
      <c r="LAX562" s="168"/>
      <c r="LAY562" s="168"/>
      <c r="LAZ562" s="168"/>
      <c r="LBA562" s="168"/>
      <c r="LBB562" s="168"/>
      <c r="LBC562" s="168"/>
      <c r="LBD562" s="168"/>
      <c r="LBE562" s="508"/>
      <c r="LBF562" s="508"/>
      <c r="LBG562" s="508"/>
      <c r="LBH562" s="508"/>
      <c r="LBI562" s="508"/>
      <c r="LBJ562" s="508"/>
      <c r="LBK562" s="508"/>
      <c r="LBL562" s="508"/>
      <c r="LBM562" s="508"/>
      <c r="LBN562" s="508"/>
      <c r="LBO562" s="508"/>
      <c r="LBP562" s="508"/>
      <c r="LBQ562" s="508"/>
      <c r="LBR562" s="508"/>
      <c r="LBS562" s="508"/>
      <c r="LBT562" s="508"/>
      <c r="LBU562" s="508"/>
      <c r="LBV562" s="508"/>
      <c r="LBW562" s="508"/>
      <c r="LBX562" s="508"/>
      <c r="LBY562" s="508"/>
      <c r="LBZ562" s="508"/>
      <c r="LCA562" s="508"/>
      <c r="LCB562" s="508"/>
      <c r="LCC562" s="89"/>
      <c r="LCD562" s="89"/>
      <c r="LCE562" s="89"/>
      <c r="LCF562" s="89"/>
      <c r="LCG562" s="89"/>
      <c r="LCH562" s="508"/>
      <c r="LCI562" s="508"/>
      <c r="LCJ562" s="89"/>
      <c r="LCK562" s="89"/>
      <c r="LCL562" s="508"/>
      <c r="LCM562" s="508"/>
      <c r="LCN562" s="89"/>
      <c r="LCO562" s="89"/>
      <c r="LCP562" s="508"/>
      <c r="LCQ562" s="508"/>
      <c r="LCR562" s="508"/>
      <c r="LCS562" s="508"/>
      <c r="LCT562" s="508"/>
      <c r="LCU562" s="508"/>
      <c r="LCV562" s="508"/>
      <c r="LCW562" s="89"/>
      <c r="LCX562" s="89"/>
      <c r="LCY562" s="508"/>
      <c r="LCZ562" s="508"/>
      <c r="LDA562" s="89"/>
      <c r="LDB562" s="89"/>
      <c r="LDC562" s="508"/>
      <c r="LDD562" s="508"/>
      <c r="LDE562" s="508"/>
      <c r="LDF562" s="508"/>
      <c r="LDG562" s="508"/>
      <c r="LDH562" s="203"/>
      <c r="LDI562" s="107"/>
      <c r="LDJ562" s="508"/>
      <c r="LDK562" s="508"/>
      <c r="LDL562" s="508"/>
      <c r="LDM562" s="508"/>
      <c r="LDN562" s="508"/>
      <c r="LDO562" s="508"/>
      <c r="LDP562" s="508"/>
      <c r="LDQ562" s="168"/>
      <c r="LDR562" s="168"/>
      <c r="LDS562" s="168"/>
      <c r="LDT562" s="168"/>
      <c r="LDU562" s="168"/>
      <c r="LDV562" s="168"/>
      <c r="LDW562" s="168"/>
      <c r="LDX562" s="168"/>
      <c r="LDY562" s="168"/>
      <c r="LDZ562" s="168"/>
      <c r="LEA562" s="168"/>
      <c r="LEB562" s="168"/>
      <c r="LEC562" s="168"/>
      <c r="LED562" s="168"/>
      <c r="LEE562" s="168"/>
      <c r="LEF562" s="168"/>
      <c r="LEG562" s="168"/>
      <c r="LEH562" s="168"/>
      <c r="LEI562" s="168"/>
      <c r="LEJ562" s="168"/>
      <c r="LEK562" s="168"/>
      <c r="LEL562" s="168"/>
      <c r="LEM562" s="168"/>
      <c r="LEN562" s="168"/>
      <c r="LEO562" s="168"/>
      <c r="LEP562" s="168"/>
      <c r="LEQ562" s="168"/>
      <c r="LER562" s="168"/>
      <c r="LES562" s="168"/>
      <c r="LET562" s="168"/>
      <c r="LEU562" s="168"/>
      <c r="LEV562" s="168"/>
      <c r="LEW562" s="168"/>
      <c r="LEX562" s="168"/>
      <c r="LEY562" s="168"/>
      <c r="LEZ562" s="168"/>
      <c r="LFA562" s="168"/>
      <c r="LFB562" s="168"/>
      <c r="LFC562" s="168"/>
      <c r="LFD562" s="168"/>
      <c r="LFE562" s="168"/>
      <c r="LFF562" s="168"/>
      <c r="LFG562" s="168"/>
      <c r="LFH562" s="168"/>
      <c r="LFI562" s="508"/>
      <c r="LFJ562" s="508"/>
      <c r="LFK562" s="508"/>
      <c r="LFL562" s="508"/>
      <c r="LFM562" s="508"/>
      <c r="LFN562" s="508"/>
      <c r="LFO562" s="508"/>
      <c r="LFP562" s="508"/>
      <c r="LFQ562" s="508"/>
      <c r="LFR562" s="508"/>
      <c r="LFS562" s="508"/>
      <c r="LFT562" s="508"/>
      <c r="LFU562" s="508"/>
      <c r="LFV562" s="508"/>
      <c r="LFW562" s="508"/>
      <c r="LFX562" s="508"/>
      <c r="LFY562" s="508"/>
      <c r="LFZ562" s="508"/>
      <c r="LGA562" s="508"/>
      <c r="LGB562" s="508"/>
      <c r="LGC562" s="508"/>
      <c r="LGD562" s="508"/>
      <c r="LGE562" s="508"/>
      <c r="LGF562" s="508"/>
      <c r="LGG562" s="89"/>
      <c r="LGH562" s="89"/>
      <c r="LGI562" s="89"/>
      <c r="LGJ562" s="89"/>
      <c r="LGK562" s="89"/>
      <c r="LGL562" s="508"/>
      <c r="LGM562" s="508"/>
      <c r="LGN562" s="89"/>
      <c r="LGO562" s="89"/>
      <c r="LGP562" s="508"/>
      <c r="LGQ562" s="508"/>
      <c r="LGR562" s="89"/>
      <c r="LGS562" s="89"/>
      <c r="LGT562" s="508"/>
      <c r="LGU562" s="508"/>
      <c r="LGV562" s="508"/>
      <c r="LGW562" s="508"/>
      <c r="LGX562" s="508"/>
      <c r="LGY562" s="508"/>
      <c r="LGZ562" s="508"/>
      <c r="LHA562" s="89"/>
      <c r="LHB562" s="89"/>
      <c r="LHC562" s="508"/>
      <c r="LHD562" s="508"/>
      <c r="LHE562" s="89"/>
      <c r="LHF562" s="89"/>
      <c r="LHG562" s="508"/>
      <c r="LHH562" s="508"/>
      <c r="LHI562" s="508"/>
      <c r="LHJ562" s="508"/>
      <c r="LHK562" s="508"/>
      <c r="LHL562" s="203"/>
      <c r="LHM562" s="107"/>
      <c r="LHN562" s="508"/>
      <c r="LHO562" s="508"/>
      <c r="LHP562" s="508"/>
      <c r="LHQ562" s="508"/>
      <c r="LHR562" s="508"/>
      <c r="LHS562" s="508"/>
      <c r="LHT562" s="508"/>
      <c r="LHU562" s="168"/>
      <c r="LHV562" s="168"/>
      <c r="LHW562" s="168"/>
      <c r="LHX562" s="168"/>
      <c r="LHY562" s="168"/>
      <c r="LHZ562" s="168"/>
      <c r="LIA562" s="168"/>
      <c r="LIB562" s="168"/>
      <c r="LIC562" s="168"/>
      <c r="LID562" s="168"/>
      <c r="LIE562" s="168"/>
      <c r="LIF562" s="168"/>
      <c r="LIG562" s="168"/>
      <c r="LIH562" s="168"/>
      <c r="LII562" s="168"/>
      <c r="LIJ562" s="168"/>
      <c r="LIK562" s="168"/>
      <c r="LIL562" s="168"/>
      <c r="LIM562" s="168"/>
      <c r="LIN562" s="168"/>
      <c r="LIO562" s="168"/>
      <c r="LIP562" s="168"/>
      <c r="LIQ562" s="168"/>
      <c r="LIR562" s="168"/>
      <c r="LIS562" s="168"/>
      <c r="LIT562" s="168"/>
      <c r="LIU562" s="168"/>
      <c r="LIV562" s="168"/>
      <c r="LIW562" s="168"/>
      <c r="LIX562" s="168"/>
      <c r="LIY562" s="168"/>
      <c r="LIZ562" s="168"/>
      <c r="LJA562" s="168"/>
      <c r="LJB562" s="168"/>
      <c r="LJC562" s="168"/>
      <c r="LJD562" s="168"/>
      <c r="LJE562" s="168"/>
      <c r="LJF562" s="168"/>
      <c r="LJG562" s="168"/>
      <c r="LJH562" s="168"/>
      <c r="LJI562" s="168"/>
      <c r="LJJ562" s="168"/>
      <c r="LJK562" s="168"/>
      <c r="LJL562" s="168"/>
      <c r="LJM562" s="508"/>
      <c r="LJN562" s="508"/>
      <c r="LJO562" s="508"/>
      <c r="LJP562" s="508"/>
      <c r="LJQ562" s="508"/>
      <c r="LJR562" s="508"/>
      <c r="LJS562" s="508"/>
      <c r="LJT562" s="508"/>
      <c r="LJU562" s="508"/>
      <c r="LJV562" s="508"/>
      <c r="LJW562" s="508"/>
      <c r="LJX562" s="508"/>
      <c r="LJY562" s="508"/>
      <c r="LJZ562" s="508"/>
      <c r="LKA562" s="508"/>
      <c r="LKB562" s="508"/>
      <c r="LKC562" s="508"/>
      <c r="LKD562" s="508"/>
      <c r="LKE562" s="508"/>
      <c r="LKF562" s="508"/>
      <c r="LKG562" s="508"/>
      <c r="LKH562" s="508"/>
      <c r="LKI562" s="508"/>
      <c r="LKJ562" s="508"/>
      <c r="LKK562" s="89"/>
      <c r="LKL562" s="89"/>
      <c r="LKM562" s="89"/>
      <c r="LKN562" s="89"/>
      <c r="LKO562" s="89"/>
      <c r="LKP562" s="508"/>
      <c r="LKQ562" s="508"/>
      <c r="LKR562" s="89"/>
      <c r="LKS562" s="89"/>
      <c r="LKT562" s="508"/>
      <c r="LKU562" s="508"/>
      <c r="LKV562" s="89"/>
      <c r="LKW562" s="89"/>
      <c r="LKX562" s="508"/>
      <c r="LKY562" s="508"/>
      <c r="LKZ562" s="508"/>
      <c r="LLA562" s="508"/>
      <c r="LLB562" s="508"/>
      <c r="LLC562" s="508"/>
      <c r="LLD562" s="508"/>
      <c r="LLE562" s="89"/>
      <c r="LLF562" s="89"/>
      <c r="LLG562" s="508"/>
      <c r="LLH562" s="508"/>
      <c r="LLI562" s="89"/>
      <c r="LLJ562" s="89"/>
      <c r="LLK562" s="508"/>
      <c r="LLL562" s="508"/>
      <c r="LLM562" s="508"/>
      <c r="LLN562" s="508"/>
      <c r="LLO562" s="508"/>
      <c r="LLP562" s="203"/>
      <c r="LLQ562" s="107"/>
      <c r="LLR562" s="508"/>
      <c r="LLS562" s="508"/>
      <c r="LLT562" s="508"/>
      <c r="LLU562" s="508"/>
      <c r="LLV562" s="508"/>
      <c r="LLW562" s="508"/>
      <c r="LLX562" s="508"/>
      <c r="LLY562" s="168"/>
      <c r="LLZ562" s="168"/>
      <c r="LMA562" s="168"/>
      <c r="LMB562" s="168"/>
      <c r="LMC562" s="168"/>
      <c r="LMD562" s="168"/>
      <c r="LME562" s="168"/>
      <c r="LMF562" s="168"/>
      <c r="LMG562" s="168"/>
      <c r="LMH562" s="168"/>
      <c r="LMI562" s="168"/>
      <c r="LMJ562" s="168"/>
      <c r="LMK562" s="168"/>
      <c r="LML562" s="168"/>
      <c r="LMM562" s="168"/>
      <c r="LMN562" s="168"/>
      <c r="LMO562" s="168"/>
      <c r="LMP562" s="168"/>
      <c r="LMQ562" s="168"/>
      <c r="LMR562" s="168"/>
      <c r="LMS562" s="168"/>
      <c r="LMT562" s="168"/>
      <c r="LMU562" s="168"/>
      <c r="LMV562" s="168"/>
      <c r="LMW562" s="168"/>
      <c r="LMX562" s="168"/>
      <c r="LMY562" s="168"/>
      <c r="LMZ562" s="168"/>
      <c r="LNA562" s="168"/>
      <c r="LNB562" s="168"/>
      <c r="LNC562" s="168"/>
      <c r="LND562" s="168"/>
      <c r="LNE562" s="168"/>
      <c r="LNF562" s="168"/>
      <c r="LNG562" s="168"/>
      <c r="LNH562" s="168"/>
      <c r="LNI562" s="168"/>
      <c r="LNJ562" s="168"/>
      <c r="LNK562" s="168"/>
      <c r="LNL562" s="168"/>
      <c r="LNM562" s="168"/>
      <c r="LNN562" s="168"/>
      <c r="LNO562" s="168"/>
      <c r="LNP562" s="168"/>
      <c r="LNQ562" s="508"/>
      <c r="LNR562" s="508"/>
      <c r="LNS562" s="508"/>
      <c r="LNT562" s="508"/>
      <c r="LNU562" s="508"/>
      <c r="LNV562" s="508"/>
      <c r="LNW562" s="508"/>
      <c r="LNX562" s="508"/>
      <c r="LNY562" s="508"/>
      <c r="LNZ562" s="508"/>
      <c r="LOA562" s="508"/>
      <c r="LOB562" s="508"/>
      <c r="LOC562" s="508"/>
      <c r="LOD562" s="508"/>
      <c r="LOE562" s="508"/>
      <c r="LOF562" s="508"/>
      <c r="LOG562" s="508"/>
      <c r="LOH562" s="508"/>
      <c r="LOI562" s="508"/>
      <c r="LOJ562" s="508"/>
      <c r="LOK562" s="508"/>
      <c r="LOL562" s="508"/>
      <c r="LOM562" s="508"/>
      <c r="LON562" s="508"/>
      <c r="LOO562" s="89"/>
      <c r="LOP562" s="89"/>
      <c r="LOQ562" s="89"/>
      <c r="LOR562" s="89"/>
      <c r="LOS562" s="89"/>
      <c r="LOT562" s="508"/>
      <c r="LOU562" s="508"/>
      <c r="LOV562" s="89"/>
      <c r="LOW562" s="89"/>
      <c r="LOX562" s="508"/>
      <c r="LOY562" s="508"/>
      <c r="LOZ562" s="89"/>
      <c r="LPA562" s="89"/>
      <c r="LPB562" s="508"/>
      <c r="LPC562" s="508"/>
      <c r="LPD562" s="508"/>
      <c r="LPE562" s="508"/>
      <c r="LPF562" s="508"/>
      <c r="LPG562" s="508"/>
      <c r="LPH562" s="508"/>
      <c r="LPI562" s="89"/>
      <c r="LPJ562" s="89"/>
      <c r="LPK562" s="508"/>
      <c r="LPL562" s="508"/>
      <c r="LPM562" s="89"/>
      <c r="LPN562" s="89"/>
      <c r="LPO562" s="508"/>
      <c r="LPP562" s="508"/>
      <c r="LPQ562" s="508"/>
      <c r="LPR562" s="508"/>
      <c r="LPS562" s="508"/>
      <c r="LPT562" s="203"/>
      <c r="LPU562" s="107"/>
      <c r="LPV562" s="508"/>
      <c r="LPW562" s="508"/>
      <c r="LPX562" s="508"/>
      <c r="LPY562" s="508"/>
      <c r="LPZ562" s="508"/>
      <c r="LQA562" s="508"/>
      <c r="LQB562" s="508"/>
      <c r="LQC562" s="168"/>
      <c r="LQD562" s="168"/>
      <c r="LQE562" s="168"/>
      <c r="LQF562" s="168"/>
      <c r="LQG562" s="168"/>
      <c r="LQH562" s="168"/>
      <c r="LQI562" s="168"/>
      <c r="LQJ562" s="168"/>
      <c r="LQK562" s="168"/>
      <c r="LQL562" s="168"/>
      <c r="LQM562" s="168"/>
      <c r="LQN562" s="168"/>
      <c r="LQO562" s="168"/>
      <c r="LQP562" s="168"/>
      <c r="LQQ562" s="168"/>
      <c r="LQR562" s="168"/>
      <c r="LQS562" s="168"/>
      <c r="LQT562" s="168"/>
      <c r="LQU562" s="168"/>
      <c r="LQV562" s="168"/>
      <c r="LQW562" s="168"/>
      <c r="LQX562" s="168"/>
      <c r="LQY562" s="168"/>
      <c r="LQZ562" s="168"/>
      <c r="LRA562" s="168"/>
      <c r="LRB562" s="168"/>
      <c r="LRC562" s="168"/>
      <c r="LRD562" s="168"/>
      <c r="LRE562" s="168"/>
      <c r="LRF562" s="168"/>
      <c r="LRG562" s="168"/>
      <c r="LRH562" s="168"/>
      <c r="LRI562" s="168"/>
      <c r="LRJ562" s="168"/>
      <c r="LRK562" s="168"/>
      <c r="LRL562" s="168"/>
      <c r="LRM562" s="168"/>
      <c r="LRN562" s="168"/>
      <c r="LRO562" s="168"/>
      <c r="LRP562" s="168"/>
      <c r="LRQ562" s="168"/>
      <c r="LRR562" s="168"/>
      <c r="LRS562" s="168"/>
      <c r="LRT562" s="168"/>
      <c r="LRU562" s="508"/>
      <c r="LRV562" s="508"/>
      <c r="LRW562" s="508"/>
      <c r="LRX562" s="508"/>
      <c r="LRY562" s="508"/>
      <c r="LRZ562" s="508"/>
      <c r="LSA562" s="508"/>
      <c r="LSB562" s="508"/>
      <c r="LSC562" s="508"/>
      <c r="LSD562" s="508"/>
      <c r="LSE562" s="508"/>
      <c r="LSF562" s="508"/>
      <c r="LSG562" s="508"/>
      <c r="LSH562" s="508"/>
      <c r="LSI562" s="508"/>
      <c r="LSJ562" s="508"/>
      <c r="LSK562" s="508"/>
      <c r="LSL562" s="508"/>
      <c r="LSM562" s="508"/>
      <c r="LSN562" s="508"/>
      <c r="LSO562" s="508"/>
      <c r="LSP562" s="508"/>
      <c r="LSQ562" s="508"/>
      <c r="LSR562" s="508"/>
      <c r="LSS562" s="89"/>
      <c r="LST562" s="89"/>
      <c r="LSU562" s="89"/>
      <c r="LSV562" s="89"/>
      <c r="LSW562" s="89"/>
      <c r="LSX562" s="508"/>
      <c r="LSY562" s="508"/>
      <c r="LSZ562" s="89"/>
      <c r="LTA562" s="89"/>
      <c r="LTB562" s="508"/>
      <c r="LTC562" s="508"/>
      <c r="LTD562" s="89"/>
      <c r="LTE562" s="89"/>
      <c r="LTF562" s="508"/>
      <c r="LTG562" s="508"/>
      <c r="LTH562" s="508"/>
      <c r="LTI562" s="508"/>
      <c r="LTJ562" s="508"/>
      <c r="LTK562" s="508"/>
      <c r="LTL562" s="508"/>
      <c r="LTM562" s="89"/>
      <c r="LTN562" s="89"/>
      <c r="LTO562" s="508"/>
      <c r="LTP562" s="508"/>
      <c r="LTQ562" s="89"/>
      <c r="LTR562" s="89"/>
      <c r="LTS562" s="508"/>
      <c r="LTT562" s="508"/>
      <c r="LTU562" s="508"/>
      <c r="LTV562" s="508"/>
      <c r="LTW562" s="508"/>
      <c r="LTX562" s="203"/>
      <c r="LTY562" s="107"/>
      <c r="LTZ562" s="508"/>
      <c r="LUA562" s="508"/>
      <c r="LUB562" s="508"/>
      <c r="LUC562" s="508"/>
      <c r="LUD562" s="508"/>
      <c r="LUE562" s="508"/>
      <c r="LUF562" s="508"/>
      <c r="LUG562" s="168"/>
      <c r="LUH562" s="168"/>
      <c r="LUI562" s="168"/>
      <c r="LUJ562" s="168"/>
      <c r="LUK562" s="168"/>
      <c r="LUL562" s="168"/>
      <c r="LUM562" s="168"/>
      <c r="LUN562" s="168"/>
      <c r="LUO562" s="168"/>
      <c r="LUP562" s="168"/>
      <c r="LUQ562" s="168"/>
      <c r="LUR562" s="168"/>
      <c r="LUS562" s="168"/>
      <c r="LUT562" s="168"/>
      <c r="LUU562" s="168"/>
      <c r="LUV562" s="168"/>
      <c r="LUW562" s="168"/>
      <c r="LUX562" s="168"/>
      <c r="LUY562" s="168"/>
      <c r="LUZ562" s="168"/>
      <c r="LVA562" s="168"/>
      <c r="LVB562" s="168"/>
      <c r="LVC562" s="168"/>
      <c r="LVD562" s="168"/>
      <c r="LVE562" s="168"/>
      <c r="LVF562" s="168"/>
      <c r="LVG562" s="168"/>
      <c r="LVH562" s="168"/>
      <c r="LVI562" s="168"/>
      <c r="LVJ562" s="168"/>
      <c r="LVK562" s="168"/>
      <c r="LVL562" s="168"/>
      <c r="LVM562" s="168"/>
      <c r="LVN562" s="168"/>
      <c r="LVO562" s="168"/>
      <c r="LVP562" s="168"/>
      <c r="LVQ562" s="168"/>
      <c r="LVR562" s="168"/>
      <c r="LVS562" s="168"/>
      <c r="LVT562" s="168"/>
      <c r="LVU562" s="168"/>
      <c r="LVV562" s="168"/>
      <c r="LVW562" s="168"/>
      <c r="LVX562" s="168"/>
      <c r="LVY562" s="508"/>
      <c r="LVZ562" s="508"/>
      <c r="LWA562" s="508"/>
      <c r="LWB562" s="508"/>
      <c r="LWC562" s="508"/>
      <c r="LWD562" s="508"/>
      <c r="LWE562" s="508"/>
      <c r="LWF562" s="508"/>
      <c r="LWG562" s="508"/>
      <c r="LWH562" s="508"/>
      <c r="LWI562" s="508"/>
      <c r="LWJ562" s="508"/>
      <c r="LWK562" s="508"/>
      <c r="LWL562" s="508"/>
      <c r="LWM562" s="508"/>
      <c r="LWN562" s="508"/>
      <c r="LWO562" s="508"/>
      <c r="LWP562" s="508"/>
      <c r="LWQ562" s="508"/>
      <c r="LWR562" s="508"/>
      <c r="LWS562" s="508"/>
      <c r="LWT562" s="508"/>
      <c r="LWU562" s="508"/>
      <c r="LWV562" s="508"/>
      <c r="LWW562" s="89"/>
      <c r="LWX562" s="89"/>
      <c r="LWY562" s="89"/>
      <c r="LWZ562" s="89"/>
      <c r="LXA562" s="89"/>
      <c r="LXB562" s="508"/>
      <c r="LXC562" s="508"/>
      <c r="LXD562" s="89"/>
      <c r="LXE562" s="89"/>
      <c r="LXF562" s="508"/>
      <c r="LXG562" s="508"/>
      <c r="LXH562" s="89"/>
      <c r="LXI562" s="89"/>
      <c r="LXJ562" s="508"/>
      <c r="LXK562" s="508"/>
      <c r="LXL562" s="508"/>
      <c r="LXM562" s="508"/>
      <c r="LXN562" s="508"/>
      <c r="LXO562" s="508"/>
      <c r="LXP562" s="508"/>
      <c r="LXQ562" s="89"/>
      <c r="LXR562" s="89"/>
      <c r="LXS562" s="508"/>
      <c r="LXT562" s="508"/>
      <c r="LXU562" s="89"/>
      <c r="LXV562" s="89"/>
      <c r="LXW562" s="508"/>
      <c r="LXX562" s="508"/>
      <c r="LXY562" s="508"/>
      <c r="LXZ562" s="508"/>
      <c r="LYA562" s="508"/>
      <c r="LYB562" s="203"/>
      <c r="LYC562" s="107"/>
      <c r="LYD562" s="508"/>
      <c r="LYE562" s="508"/>
      <c r="LYF562" s="508"/>
      <c r="LYG562" s="508"/>
      <c r="LYH562" s="508"/>
      <c r="LYI562" s="508"/>
      <c r="LYJ562" s="508"/>
      <c r="LYK562" s="168"/>
      <c r="LYL562" s="168"/>
      <c r="LYM562" s="168"/>
      <c r="LYN562" s="168"/>
      <c r="LYO562" s="168"/>
      <c r="LYP562" s="168"/>
      <c r="LYQ562" s="168"/>
      <c r="LYR562" s="168"/>
      <c r="LYS562" s="168"/>
      <c r="LYT562" s="168"/>
      <c r="LYU562" s="168"/>
      <c r="LYV562" s="168"/>
      <c r="LYW562" s="168"/>
      <c r="LYX562" s="168"/>
      <c r="LYY562" s="168"/>
      <c r="LYZ562" s="168"/>
      <c r="LZA562" s="168"/>
      <c r="LZB562" s="168"/>
      <c r="LZC562" s="168"/>
      <c r="LZD562" s="168"/>
      <c r="LZE562" s="168"/>
      <c r="LZF562" s="168"/>
      <c r="LZG562" s="168"/>
      <c r="LZH562" s="168"/>
      <c r="LZI562" s="168"/>
      <c r="LZJ562" s="168"/>
      <c r="LZK562" s="168"/>
      <c r="LZL562" s="168"/>
      <c r="LZM562" s="168"/>
      <c r="LZN562" s="168"/>
      <c r="LZO562" s="168"/>
      <c r="LZP562" s="168"/>
      <c r="LZQ562" s="168"/>
      <c r="LZR562" s="168"/>
      <c r="LZS562" s="168"/>
      <c r="LZT562" s="168"/>
      <c r="LZU562" s="168"/>
      <c r="LZV562" s="168"/>
      <c r="LZW562" s="168"/>
      <c r="LZX562" s="168"/>
      <c r="LZY562" s="168"/>
      <c r="LZZ562" s="168"/>
      <c r="MAA562" s="168"/>
      <c r="MAB562" s="168"/>
      <c r="MAC562" s="508"/>
      <c r="MAD562" s="508"/>
      <c r="MAE562" s="508"/>
      <c r="MAF562" s="508"/>
      <c r="MAG562" s="508"/>
      <c r="MAH562" s="508"/>
      <c r="MAI562" s="508"/>
      <c r="MAJ562" s="508"/>
      <c r="MAK562" s="508"/>
      <c r="MAL562" s="508"/>
      <c r="MAM562" s="508"/>
      <c r="MAN562" s="508"/>
      <c r="MAO562" s="508"/>
      <c r="MAP562" s="508"/>
      <c r="MAQ562" s="508"/>
      <c r="MAR562" s="508"/>
      <c r="MAS562" s="508"/>
      <c r="MAT562" s="508"/>
      <c r="MAU562" s="508"/>
      <c r="MAV562" s="508"/>
      <c r="MAW562" s="508"/>
      <c r="MAX562" s="508"/>
      <c r="MAY562" s="508"/>
      <c r="MAZ562" s="508"/>
      <c r="MBA562" s="89"/>
      <c r="MBB562" s="89"/>
      <c r="MBC562" s="89"/>
      <c r="MBD562" s="89"/>
      <c r="MBE562" s="89"/>
      <c r="MBF562" s="508"/>
      <c r="MBG562" s="508"/>
      <c r="MBH562" s="89"/>
      <c r="MBI562" s="89"/>
      <c r="MBJ562" s="508"/>
      <c r="MBK562" s="508"/>
      <c r="MBL562" s="89"/>
      <c r="MBM562" s="89"/>
      <c r="MBN562" s="508"/>
      <c r="MBO562" s="508"/>
      <c r="MBP562" s="508"/>
      <c r="MBQ562" s="508"/>
      <c r="MBR562" s="508"/>
      <c r="MBS562" s="508"/>
      <c r="MBT562" s="508"/>
      <c r="MBU562" s="89"/>
      <c r="MBV562" s="89"/>
      <c r="MBW562" s="508"/>
      <c r="MBX562" s="508"/>
      <c r="MBY562" s="89"/>
      <c r="MBZ562" s="89"/>
      <c r="MCA562" s="508"/>
      <c r="MCB562" s="508"/>
      <c r="MCC562" s="508"/>
      <c r="MCD562" s="508"/>
      <c r="MCE562" s="508"/>
      <c r="MCF562" s="203"/>
      <c r="MCG562" s="107"/>
      <c r="MCH562" s="508"/>
      <c r="MCI562" s="508"/>
      <c r="MCJ562" s="508"/>
      <c r="MCK562" s="508"/>
      <c r="MCL562" s="508"/>
      <c r="MCM562" s="508"/>
      <c r="MCN562" s="508"/>
      <c r="MCO562" s="168"/>
      <c r="MCP562" s="168"/>
      <c r="MCQ562" s="168"/>
      <c r="MCR562" s="168"/>
      <c r="MCS562" s="168"/>
      <c r="MCT562" s="168"/>
      <c r="MCU562" s="168"/>
      <c r="MCV562" s="168"/>
      <c r="MCW562" s="168"/>
      <c r="MCX562" s="168"/>
      <c r="MCY562" s="168"/>
      <c r="MCZ562" s="168"/>
      <c r="MDA562" s="168"/>
      <c r="MDB562" s="168"/>
      <c r="MDC562" s="168"/>
      <c r="MDD562" s="168"/>
      <c r="MDE562" s="168"/>
      <c r="MDF562" s="168"/>
      <c r="MDG562" s="168"/>
      <c r="MDH562" s="168"/>
      <c r="MDI562" s="168"/>
      <c r="MDJ562" s="168"/>
      <c r="MDK562" s="168"/>
      <c r="MDL562" s="168"/>
      <c r="MDM562" s="168"/>
      <c r="MDN562" s="168"/>
      <c r="MDO562" s="168"/>
      <c r="MDP562" s="168"/>
      <c r="MDQ562" s="168"/>
      <c r="MDR562" s="168"/>
      <c r="MDS562" s="168"/>
      <c r="MDT562" s="168"/>
      <c r="MDU562" s="168"/>
      <c r="MDV562" s="168"/>
      <c r="MDW562" s="168"/>
      <c r="MDX562" s="168"/>
      <c r="MDY562" s="168"/>
      <c r="MDZ562" s="168"/>
      <c r="MEA562" s="168"/>
      <c r="MEB562" s="168"/>
      <c r="MEC562" s="168"/>
      <c r="MED562" s="168"/>
      <c r="MEE562" s="168"/>
      <c r="MEF562" s="168"/>
      <c r="MEG562" s="508"/>
      <c r="MEH562" s="508"/>
      <c r="MEI562" s="508"/>
      <c r="MEJ562" s="508"/>
      <c r="MEK562" s="508"/>
      <c r="MEL562" s="508"/>
      <c r="MEM562" s="508"/>
      <c r="MEN562" s="508"/>
      <c r="MEO562" s="508"/>
      <c r="MEP562" s="508"/>
      <c r="MEQ562" s="508"/>
      <c r="MER562" s="508"/>
      <c r="MES562" s="508"/>
      <c r="MET562" s="508"/>
      <c r="MEU562" s="508"/>
      <c r="MEV562" s="508"/>
      <c r="MEW562" s="508"/>
      <c r="MEX562" s="508"/>
      <c r="MEY562" s="508"/>
      <c r="MEZ562" s="508"/>
      <c r="MFA562" s="508"/>
      <c r="MFB562" s="508"/>
      <c r="MFC562" s="508"/>
      <c r="MFD562" s="508"/>
      <c r="MFE562" s="89"/>
      <c r="MFF562" s="89"/>
      <c r="MFG562" s="89"/>
      <c r="MFH562" s="89"/>
      <c r="MFI562" s="89"/>
      <c r="MFJ562" s="508"/>
      <c r="MFK562" s="508"/>
      <c r="MFL562" s="89"/>
      <c r="MFM562" s="89"/>
      <c r="MFN562" s="508"/>
      <c r="MFO562" s="508"/>
      <c r="MFP562" s="89"/>
      <c r="MFQ562" s="89"/>
      <c r="MFR562" s="508"/>
      <c r="MFS562" s="508"/>
      <c r="MFT562" s="508"/>
      <c r="MFU562" s="508"/>
      <c r="MFV562" s="508"/>
      <c r="MFW562" s="508"/>
      <c r="MFX562" s="508"/>
      <c r="MFY562" s="89"/>
      <c r="MFZ562" s="89"/>
      <c r="MGA562" s="508"/>
      <c r="MGB562" s="508"/>
      <c r="MGC562" s="89"/>
      <c r="MGD562" s="89"/>
      <c r="MGE562" s="508"/>
      <c r="MGF562" s="508"/>
      <c r="MGG562" s="508"/>
      <c r="MGH562" s="508"/>
      <c r="MGI562" s="508"/>
      <c r="MGJ562" s="203"/>
      <c r="MGK562" s="107"/>
      <c r="MGL562" s="508"/>
      <c r="MGM562" s="508"/>
      <c r="MGN562" s="508"/>
      <c r="MGO562" s="508"/>
      <c r="MGP562" s="508"/>
      <c r="MGQ562" s="508"/>
      <c r="MGR562" s="508"/>
      <c r="MGS562" s="168"/>
      <c r="MGT562" s="168"/>
      <c r="MGU562" s="168"/>
      <c r="MGV562" s="168"/>
      <c r="MGW562" s="168"/>
      <c r="MGX562" s="168"/>
      <c r="MGY562" s="168"/>
      <c r="MGZ562" s="168"/>
      <c r="MHA562" s="168"/>
      <c r="MHB562" s="168"/>
      <c r="MHC562" s="168"/>
      <c r="MHD562" s="168"/>
      <c r="MHE562" s="168"/>
      <c r="MHF562" s="168"/>
      <c r="MHG562" s="168"/>
      <c r="MHH562" s="168"/>
      <c r="MHI562" s="168"/>
      <c r="MHJ562" s="168"/>
      <c r="MHK562" s="168"/>
      <c r="MHL562" s="168"/>
      <c r="MHM562" s="168"/>
      <c r="MHN562" s="168"/>
      <c r="MHO562" s="168"/>
      <c r="MHP562" s="168"/>
      <c r="MHQ562" s="168"/>
      <c r="MHR562" s="168"/>
      <c r="MHS562" s="168"/>
      <c r="MHT562" s="168"/>
      <c r="MHU562" s="168"/>
      <c r="MHV562" s="168"/>
      <c r="MHW562" s="168"/>
      <c r="MHX562" s="168"/>
      <c r="MHY562" s="168"/>
      <c r="MHZ562" s="168"/>
      <c r="MIA562" s="168"/>
      <c r="MIB562" s="168"/>
      <c r="MIC562" s="168"/>
      <c r="MID562" s="168"/>
      <c r="MIE562" s="168"/>
      <c r="MIF562" s="168"/>
      <c r="MIG562" s="168"/>
      <c r="MIH562" s="168"/>
      <c r="MII562" s="168"/>
      <c r="MIJ562" s="168"/>
      <c r="MIK562" s="508"/>
      <c r="MIL562" s="508"/>
      <c r="MIM562" s="508"/>
      <c r="MIN562" s="508"/>
      <c r="MIO562" s="508"/>
      <c r="MIP562" s="508"/>
      <c r="MIQ562" s="508"/>
      <c r="MIR562" s="508"/>
      <c r="MIS562" s="508"/>
      <c r="MIT562" s="508"/>
      <c r="MIU562" s="508"/>
      <c r="MIV562" s="508"/>
      <c r="MIW562" s="508"/>
      <c r="MIX562" s="508"/>
      <c r="MIY562" s="508"/>
      <c r="MIZ562" s="508"/>
      <c r="MJA562" s="508"/>
      <c r="MJB562" s="508"/>
      <c r="MJC562" s="508"/>
      <c r="MJD562" s="508"/>
      <c r="MJE562" s="508"/>
      <c r="MJF562" s="508"/>
      <c r="MJG562" s="508"/>
      <c r="MJH562" s="508"/>
      <c r="MJI562" s="89"/>
      <c r="MJJ562" s="89"/>
      <c r="MJK562" s="89"/>
      <c r="MJL562" s="89"/>
      <c r="MJM562" s="89"/>
      <c r="MJN562" s="508"/>
      <c r="MJO562" s="508"/>
      <c r="MJP562" s="89"/>
      <c r="MJQ562" s="89"/>
      <c r="MJR562" s="508"/>
      <c r="MJS562" s="508"/>
      <c r="MJT562" s="89"/>
      <c r="MJU562" s="89"/>
      <c r="MJV562" s="508"/>
      <c r="MJW562" s="508"/>
      <c r="MJX562" s="508"/>
      <c r="MJY562" s="508"/>
      <c r="MJZ562" s="508"/>
      <c r="MKA562" s="508"/>
      <c r="MKB562" s="508"/>
      <c r="MKC562" s="89"/>
      <c r="MKD562" s="89"/>
      <c r="MKE562" s="508"/>
      <c r="MKF562" s="508"/>
      <c r="MKG562" s="89"/>
      <c r="MKH562" s="89"/>
      <c r="MKI562" s="508"/>
      <c r="MKJ562" s="508"/>
      <c r="MKK562" s="508"/>
      <c r="MKL562" s="508"/>
      <c r="MKM562" s="508"/>
      <c r="MKN562" s="203"/>
      <c r="MKO562" s="107"/>
      <c r="MKP562" s="508"/>
      <c r="MKQ562" s="508"/>
      <c r="MKR562" s="508"/>
      <c r="MKS562" s="508"/>
      <c r="MKT562" s="508"/>
      <c r="MKU562" s="508"/>
      <c r="MKV562" s="508"/>
      <c r="MKW562" s="168"/>
      <c r="MKX562" s="168"/>
      <c r="MKY562" s="168"/>
      <c r="MKZ562" s="168"/>
      <c r="MLA562" s="168"/>
      <c r="MLB562" s="168"/>
      <c r="MLC562" s="168"/>
      <c r="MLD562" s="168"/>
      <c r="MLE562" s="168"/>
      <c r="MLF562" s="168"/>
      <c r="MLG562" s="168"/>
      <c r="MLH562" s="168"/>
      <c r="MLI562" s="168"/>
      <c r="MLJ562" s="168"/>
      <c r="MLK562" s="168"/>
      <c r="MLL562" s="168"/>
      <c r="MLM562" s="168"/>
      <c r="MLN562" s="168"/>
      <c r="MLO562" s="168"/>
      <c r="MLP562" s="168"/>
      <c r="MLQ562" s="168"/>
      <c r="MLR562" s="168"/>
      <c r="MLS562" s="168"/>
      <c r="MLT562" s="168"/>
      <c r="MLU562" s="168"/>
      <c r="MLV562" s="168"/>
      <c r="MLW562" s="168"/>
      <c r="MLX562" s="168"/>
      <c r="MLY562" s="168"/>
      <c r="MLZ562" s="168"/>
      <c r="MMA562" s="168"/>
      <c r="MMB562" s="168"/>
      <c r="MMC562" s="168"/>
      <c r="MMD562" s="168"/>
      <c r="MME562" s="168"/>
      <c r="MMF562" s="168"/>
      <c r="MMG562" s="168"/>
      <c r="MMH562" s="168"/>
      <c r="MMI562" s="168"/>
      <c r="MMJ562" s="168"/>
      <c r="MMK562" s="168"/>
      <c r="MML562" s="168"/>
      <c r="MMM562" s="168"/>
      <c r="MMN562" s="168"/>
      <c r="MMO562" s="508"/>
      <c r="MMP562" s="508"/>
      <c r="MMQ562" s="508"/>
      <c r="MMR562" s="508"/>
      <c r="MMS562" s="508"/>
      <c r="MMT562" s="508"/>
      <c r="MMU562" s="508"/>
      <c r="MMV562" s="508"/>
      <c r="MMW562" s="508"/>
      <c r="MMX562" s="508"/>
      <c r="MMY562" s="508"/>
      <c r="MMZ562" s="508"/>
      <c r="MNA562" s="508"/>
      <c r="MNB562" s="508"/>
      <c r="MNC562" s="508"/>
      <c r="MND562" s="508"/>
      <c r="MNE562" s="508"/>
      <c r="MNF562" s="508"/>
      <c r="MNG562" s="508"/>
      <c r="MNH562" s="508"/>
      <c r="MNI562" s="508"/>
      <c r="MNJ562" s="508"/>
      <c r="MNK562" s="508"/>
      <c r="MNL562" s="508"/>
      <c r="MNM562" s="89"/>
      <c r="MNN562" s="89"/>
      <c r="MNO562" s="89"/>
      <c r="MNP562" s="89"/>
      <c r="MNQ562" s="89"/>
      <c r="MNR562" s="508"/>
      <c r="MNS562" s="508"/>
      <c r="MNT562" s="89"/>
      <c r="MNU562" s="89"/>
      <c r="MNV562" s="508"/>
      <c r="MNW562" s="508"/>
      <c r="MNX562" s="89"/>
      <c r="MNY562" s="89"/>
      <c r="MNZ562" s="508"/>
      <c r="MOA562" s="508"/>
      <c r="MOB562" s="508"/>
      <c r="MOC562" s="508"/>
      <c r="MOD562" s="508"/>
      <c r="MOE562" s="508"/>
      <c r="MOF562" s="508"/>
      <c r="MOG562" s="89"/>
      <c r="MOH562" s="89"/>
      <c r="MOI562" s="508"/>
      <c r="MOJ562" s="508"/>
      <c r="MOK562" s="89"/>
      <c r="MOL562" s="89"/>
      <c r="MOM562" s="508"/>
      <c r="MON562" s="508"/>
      <c r="MOO562" s="508"/>
      <c r="MOP562" s="508"/>
      <c r="MOQ562" s="508"/>
      <c r="MOR562" s="203"/>
      <c r="MOS562" s="107"/>
      <c r="MOT562" s="508"/>
      <c r="MOU562" s="508"/>
      <c r="MOV562" s="508"/>
      <c r="MOW562" s="508"/>
      <c r="MOX562" s="508"/>
      <c r="MOY562" s="508"/>
      <c r="MOZ562" s="508"/>
      <c r="MPA562" s="168"/>
      <c r="MPB562" s="168"/>
      <c r="MPC562" s="168"/>
      <c r="MPD562" s="168"/>
      <c r="MPE562" s="168"/>
      <c r="MPF562" s="168"/>
      <c r="MPG562" s="168"/>
      <c r="MPH562" s="168"/>
      <c r="MPI562" s="168"/>
      <c r="MPJ562" s="168"/>
      <c r="MPK562" s="168"/>
      <c r="MPL562" s="168"/>
      <c r="MPM562" s="168"/>
      <c r="MPN562" s="168"/>
      <c r="MPO562" s="168"/>
      <c r="MPP562" s="168"/>
      <c r="MPQ562" s="168"/>
      <c r="MPR562" s="168"/>
      <c r="MPS562" s="168"/>
      <c r="MPT562" s="168"/>
      <c r="MPU562" s="168"/>
      <c r="MPV562" s="168"/>
      <c r="MPW562" s="168"/>
      <c r="MPX562" s="168"/>
      <c r="MPY562" s="168"/>
      <c r="MPZ562" s="168"/>
      <c r="MQA562" s="168"/>
      <c r="MQB562" s="168"/>
      <c r="MQC562" s="168"/>
      <c r="MQD562" s="168"/>
      <c r="MQE562" s="168"/>
      <c r="MQF562" s="168"/>
      <c r="MQG562" s="168"/>
      <c r="MQH562" s="168"/>
      <c r="MQI562" s="168"/>
      <c r="MQJ562" s="168"/>
      <c r="MQK562" s="168"/>
      <c r="MQL562" s="168"/>
      <c r="MQM562" s="168"/>
      <c r="MQN562" s="168"/>
      <c r="MQO562" s="168"/>
      <c r="MQP562" s="168"/>
      <c r="MQQ562" s="168"/>
      <c r="MQR562" s="168"/>
      <c r="MQS562" s="508"/>
      <c r="MQT562" s="508"/>
      <c r="MQU562" s="508"/>
      <c r="MQV562" s="508"/>
      <c r="MQW562" s="508"/>
      <c r="MQX562" s="508"/>
      <c r="MQY562" s="508"/>
      <c r="MQZ562" s="508"/>
      <c r="MRA562" s="508"/>
      <c r="MRB562" s="508"/>
      <c r="MRC562" s="508"/>
      <c r="MRD562" s="508"/>
      <c r="MRE562" s="508"/>
      <c r="MRF562" s="508"/>
      <c r="MRG562" s="508"/>
      <c r="MRH562" s="508"/>
      <c r="MRI562" s="508"/>
      <c r="MRJ562" s="508"/>
      <c r="MRK562" s="508"/>
      <c r="MRL562" s="508"/>
      <c r="MRM562" s="508"/>
      <c r="MRN562" s="508"/>
      <c r="MRO562" s="508"/>
      <c r="MRP562" s="508"/>
      <c r="MRQ562" s="89"/>
      <c r="MRR562" s="89"/>
      <c r="MRS562" s="89"/>
      <c r="MRT562" s="89"/>
      <c r="MRU562" s="89"/>
      <c r="MRV562" s="508"/>
      <c r="MRW562" s="508"/>
      <c r="MRX562" s="89"/>
      <c r="MRY562" s="89"/>
      <c r="MRZ562" s="508"/>
      <c r="MSA562" s="508"/>
      <c r="MSB562" s="89"/>
      <c r="MSC562" s="89"/>
      <c r="MSD562" s="508"/>
      <c r="MSE562" s="508"/>
      <c r="MSF562" s="508"/>
      <c r="MSG562" s="508"/>
      <c r="MSH562" s="508"/>
      <c r="MSI562" s="508"/>
      <c r="MSJ562" s="508"/>
      <c r="MSK562" s="89"/>
      <c r="MSL562" s="89"/>
      <c r="MSM562" s="508"/>
      <c r="MSN562" s="508"/>
      <c r="MSO562" s="89"/>
      <c r="MSP562" s="89"/>
      <c r="MSQ562" s="508"/>
      <c r="MSR562" s="508"/>
      <c r="MSS562" s="508"/>
      <c r="MST562" s="508"/>
      <c r="MSU562" s="508"/>
      <c r="MSV562" s="203"/>
      <c r="MSW562" s="107"/>
      <c r="MSX562" s="508"/>
      <c r="MSY562" s="508"/>
      <c r="MSZ562" s="508"/>
      <c r="MTA562" s="508"/>
      <c r="MTB562" s="508"/>
      <c r="MTC562" s="508"/>
      <c r="MTD562" s="508"/>
      <c r="MTE562" s="168"/>
      <c r="MTF562" s="168"/>
      <c r="MTG562" s="168"/>
      <c r="MTH562" s="168"/>
      <c r="MTI562" s="168"/>
      <c r="MTJ562" s="168"/>
      <c r="MTK562" s="168"/>
      <c r="MTL562" s="168"/>
      <c r="MTM562" s="168"/>
      <c r="MTN562" s="168"/>
      <c r="MTO562" s="168"/>
      <c r="MTP562" s="168"/>
      <c r="MTQ562" s="168"/>
      <c r="MTR562" s="168"/>
      <c r="MTS562" s="168"/>
      <c r="MTT562" s="168"/>
      <c r="MTU562" s="168"/>
      <c r="MTV562" s="168"/>
      <c r="MTW562" s="168"/>
      <c r="MTX562" s="168"/>
      <c r="MTY562" s="168"/>
      <c r="MTZ562" s="168"/>
      <c r="MUA562" s="168"/>
      <c r="MUB562" s="168"/>
      <c r="MUC562" s="168"/>
      <c r="MUD562" s="168"/>
      <c r="MUE562" s="168"/>
      <c r="MUF562" s="168"/>
      <c r="MUG562" s="168"/>
      <c r="MUH562" s="168"/>
      <c r="MUI562" s="168"/>
      <c r="MUJ562" s="168"/>
      <c r="MUK562" s="168"/>
      <c r="MUL562" s="168"/>
      <c r="MUM562" s="168"/>
      <c r="MUN562" s="168"/>
      <c r="MUO562" s="168"/>
      <c r="MUP562" s="168"/>
      <c r="MUQ562" s="168"/>
      <c r="MUR562" s="168"/>
      <c r="MUS562" s="168"/>
      <c r="MUT562" s="168"/>
      <c r="MUU562" s="168"/>
      <c r="MUV562" s="168"/>
      <c r="MUW562" s="508"/>
      <c r="MUX562" s="508"/>
      <c r="MUY562" s="508"/>
      <c r="MUZ562" s="508"/>
      <c r="MVA562" s="508"/>
      <c r="MVB562" s="508"/>
      <c r="MVC562" s="508"/>
      <c r="MVD562" s="508"/>
      <c r="MVE562" s="508"/>
      <c r="MVF562" s="508"/>
      <c r="MVG562" s="508"/>
      <c r="MVH562" s="508"/>
      <c r="MVI562" s="508"/>
      <c r="MVJ562" s="508"/>
      <c r="MVK562" s="508"/>
      <c r="MVL562" s="508"/>
      <c r="MVM562" s="508"/>
      <c r="MVN562" s="508"/>
      <c r="MVO562" s="508"/>
      <c r="MVP562" s="508"/>
      <c r="MVQ562" s="508"/>
      <c r="MVR562" s="508"/>
      <c r="MVS562" s="508"/>
      <c r="MVT562" s="508"/>
      <c r="MVU562" s="89"/>
      <c r="MVV562" s="89"/>
      <c r="MVW562" s="89"/>
      <c r="MVX562" s="89"/>
      <c r="MVY562" s="89"/>
      <c r="MVZ562" s="508"/>
      <c r="MWA562" s="508"/>
      <c r="MWB562" s="89"/>
      <c r="MWC562" s="89"/>
      <c r="MWD562" s="508"/>
      <c r="MWE562" s="508"/>
      <c r="MWF562" s="89"/>
      <c r="MWG562" s="89"/>
      <c r="MWH562" s="508"/>
      <c r="MWI562" s="508"/>
      <c r="MWJ562" s="508"/>
      <c r="MWK562" s="508"/>
      <c r="MWL562" s="508"/>
      <c r="MWM562" s="508"/>
      <c r="MWN562" s="508"/>
      <c r="MWO562" s="89"/>
      <c r="MWP562" s="89"/>
      <c r="MWQ562" s="508"/>
      <c r="MWR562" s="508"/>
      <c r="MWS562" s="89"/>
      <c r="MWT562" s="89"/>
      <c r="MWU562" s="508"/>
      <c r="MWV562" s="508"/>
      <c r="MWW562" s="508"/>
      <c r="MWX562" s="508"/>
      <c r="MWY562" s="508"/>
      <c r="MWZ562" s="203"/>
      <c r="MXA562" s="107"/>
      <c r="MXB562" s="508"/>
      <c r="MXC562" s="508"/>
      <c r="MXD562" s="508"/>
      <c r="MXE562" s="508"/>
      <c r="MXF562" s="508"/>
      <c r="MXG562" s="508"/>
      <c r="MXH562" s="508"/>
      <c r="MXI562" s="168"/>
      <c r="MXJ562" s="168"/>
      <c r="MXK562" s="168"/>
      <c r="MXL562" s="168"/>
      <c r="MXM562" s="168"/>
      <c r="MXN562" s="168"/>
      <c r="MXO562" s="168"/>
      <c r="MXP562" s="168"/>
      <c r="MXQ562" s="168"/>
      <c r="MXR562" s="168"/>
      <c r="MXS562" s="168"/>
      <c r="MXT562" s="168"/>
      <c r="MXU562" s="168"/>
      <c r="MXV562" s="168"/>
      <c r="MXW562" s="168"/>
      <c r="MXX562" s="168"/>
      <c r="MXY562" s="168"/>
      <c r="MXZ562" s="168"/>
      <c r="MYA562" s="168"/>
      <c r="MYB562" s="168"/>
      <c r="MYC562" s="168"/>
      <c r="MYD562" s="168"/>
      <c r="MYE562" s="168"/>
      <c r="MYF562" s="168"/>
      <c r="MYG562" s="168"/>
      <c r="MYH562" s="168"/>
      <c r="MYI562" s="168"/>
      <c r="MYJ562" s="168"/>
      <c r="MYK562" s="168"/>
      <c r="MYL562" s="168"/>
      <c r="MYM562" s="168"/>
      <c r="MYN562" s="168"/>
      <c r="MYO562" s="168"/>
      <c r="MYP562" s="168"/>
      <c r="MYQ562" s="168"/>
      <c r="MYR562" s="168"/>
      <c r="MYS562" s="168"/>
      <c r="MYT562" s="168"/>
      <c r="MYU562" s="168"/>
      <c r="MYV562" s="168"/>
      <c r="MYW562" s="168"/>
      <c r="MYX562" s="168"/>
      <c r="MYY562" s="168"/>
      <c r="MYZ562" s="168"/>
      <c r="MZA562" s="508"/>
      <c r="MZB562" s="508"/>
      <c r="MZC562" s="508"/>
      <c r="MZD562" s="508"/>
      <c r="MZE562" s="508"/>
      <c r="MZF562" s="508"/>
      <c r="MZG562" s="508"/>
      <c r="MZH562" s="508"/>
      <c r="MZI562" s="508"/>
      <c r="MZJ562" s="508"/>
      <c r="MZK562" s="508"/>
      <c r="MZL562" s="508"/>
      <c r="MZM562" s="508"/>
      <c r="MZN562" s="508"/>
      <c r="MZO562" s="508"/>
      <c r="MZP562" s="508"/>
      <c r="MZQ562" s="508"/>
      <c r="MZR562" s="508"/>
      <c r="MZS562" s="508"/>
      <c r="MZT562" s="508"/>
      <c r="MZU562" s="508"/>
      <c r="MZV562" s="508"/>
      <c r="MZW562" s="508"/>
      <c r="MZX562" s="508"/>
      <c r="MZY562" s="89"/>
      <c r="MZZ562" s="89"/>
      <c r="NAA562" s="89"/>
      <c r="NAB562" s="89"/>
      <c r="NAC562" s="89"/>
      <c r="NAD562" s="508"/>
      <c r="NAE562" s="508"/>
      <c r="NAF562" s="89"/>
      <c r="NAG562" s="89"/>
      <c r="NAH562" s="508"/>
      <c r="NAI562" s="508"/>
      <c r="NAJ562" s="89"/>
      <c r="NAK562" s="89"/>
      <c r="NAL562" s="508"/>
      <c r="NAM562" s="508"/>
      <c r="NAN562" s="508"/>
      <c r="NAO562" s="508"/>
      <c r="NAP562" s="508"/>
      <c r="NAQ562" s="508"/>
      <c r="NAR562" s="508"/>
      <c r="NAS562" s="89"/>
      <c r="NAT562" s="89"/>
      <c r="NAU562" s="508"/>
      <c r="NAV562" s="508"/>
      <c r="NAW562" s="89"/>
      <c r="NAX562" s="89"/>
      <c r="NAY562" s="508"/>
      <c r="NAZ562" s="508"/>
      <c r="NBA562" s="508"/>
      <c r="NBB562" s="508"/>
      <c r="NBC562" s="508"/>
      <c r="NBD562" s="203"/>
      <c r="NBE562" s="107"/>
      <c r="NBF562" s="508"/>
      <c r="NBG562" s="508"/>
      <c r="NBH562" s="508"/>
      <c r="NBI562" s="508"/>
      <c r="NBJ562" s="508"/>
      <c r="NBK562" s="508"/>
      <c r="NBL562" s="508"/>
      <c r="NBM562" s="168"/>
      <c r="NBN562" s="168"/>
      <c r="NBO562" s="168"/>
      <c r="NBP562" s="168"/>
      <c r="NBQ562" s="168"/>
      <c r="NBR562" s="168"/>
      <c r="NBS562" s="168"/>
      <c r="NBT562" s="168"/>
      <c r="NBU562" s="168"/>
      <c r="NBV562" s="168"/>
      <c r="NBW562" s="168"/>
      <c r="NBX562" s="168"/>
      <c r="NBY562" s="168"/>
      <c r="NBZ562" s="168"/>
      <c r="NCA562" s="168"/>
      <c r="NCB562" s="168"/>
      <c r="NCC562" s="168"/>
      <c r="NCD562" s="168"/>
      <c r="NCE562" s="168"/>
      <c r="NCF562" s="168"/>
      <c r="NCG562" s="168"/>
      <c r="NCH562" s="168"/>
      <c r="NCI562" s="168"/>
      <c r="NCJ562" s="168"/>
      <c r="NCK562" s="168"/>
      <c r="NCL562" s="168"/>
      <c r="NCM562" s="168"/>
      <c r="NCN562" s="168"/>
      <c r="NCO562" s="168"/>
      <c r="NCP562" s="168"/>
      <c r="NCQ562" s="168"/>
      <c r="NCR562" s="168"/>
      <c r="NCS562" s="168"/>
      <c r="NCT562" s="168"/>
      <c r="NCU562" s="168"/>
      <c r="NCV562" s="168"/>
      <c r="NCW562" s="168"/>
      <c r="NCX562" s="168"/>
      <c r="NCY562" s="168"/>
      <c r="NCZ562" s="168"/>
      <c r="NDA562" s="168"/>
      <c r="NDB562" s="168"/>
      <c r="NDC562" s="168"/>
      <c r="NDD562" s="168"/>
      <c r="NDE562" s="508"/>
      <c r="NDF562" s="508"/>
      <c r="NDG562" s="508"/>
      <c r="NDH562" s="508"/>
      <c r="NDI562" s="508"/>
      <c r="NDJ562" s="508"/>
      <c r="NDK562" s="508"/>
      <c r="NDL562" s="508"/>
      <c r="NDM562" s="508"/>
      <c r="NDN562" s="508"/>
      <c r="NDO562" s="508"/>
      <c r="NDP562" s="508"/>
      <c r="NDQ562" s="508"/>
      <c r="NDR562" s="508"/>
      <c r="NDS562" s="508"/>
      <c r="NDT562" s="508"/>
      <c r="NDU562" s="508"/>
      <c r="NDV562" s="508"/>
      <c r="NDW562" s="508"/>
      <c r="NDX562" s="508"/>
      <c r="NDY562" s="508"/>
      <c r="NDZ562" s="508"/>
      <c r="NEA562" s="508"/>
      <c r="NEB562" s="508"/>
      <c r="NEC562" s="89"/>
      <c r="NED562" s="89"/>
      <c r="NEE562" s="89"/>
      <c r="NEF562" s="89"/>
      <c r="NEG562" s="89"/>
      <c r="NEH562" s="508"/>
      <c r="NEI562" s="508"/>
      <c r="NEJ562" s="89"/>
      <c r="NEK562" s="89"/>
      <c r="NEL562" s="508"/>
      <c r="NEM562" s="508"/>
      <c r="NEN562" s="89"/>
      <c r="NEO562" s="89"/>
      <c r="NEP562" s="508"/>
      <c r="NEQ562" s="508"/>
      <c r="NER562" s="508"/>
      <c r="NES562" s="508"/>
      <c r="NET562" s="508"/>
      <c r="NEU562" s="508"/>
      <c r="NEV562" s="508"/>
      <c r="NEW562" s="89"/>
      <c r="NEX562" s="89"/>
      <c r="NEY562" s="508"/>
      <c r="NEZ562" s="508"/>
      <c r="NFA562" s="89"/>
      <c r="NFB562" s="89"/>
      <c r="NFC562" s="508"/>
      <c r="NFD562" s="508"/>
      <c r="NFE562" s="508"/>
      <c r="NFF562" s="508"/>
      <c r="NFG562" s="508"/>
      <c r="NFH562" s="203"/>
      <c r="NFI562" s="107"/>
      <c r="NFJ562" s="508"/>
      <c r="NFK562" s="508"/>
      <c r="NFL562" s="508"/>
      <c r="NFM562" s="508"/>
      <c r="NFN562" s="508"/>
      <c r="NFO562" s="508"/>
      <c r="NFP562" s="508"/>
      <c r="NFQ562" s="168"/>
      <c r="NFR562" s="168"/>
      <c r="NFS562" s="168"/>
      <c r="NFT562" s="168"/>
      <c r="NFU562" s="168"/>
      <c r="NFV562" s="168"/>
      <c r="NFW562" s="168"/>
      <c r="NFX562" s="168"/>
      <c r="NFY562" s="168"/>
      <c r="NFZ562" s="168"/>
      <c r="NGA562" s="168"/>
      <c r="NGB562" s="168"/>
      <c r="NGC562" s="168"/>
      <c r="NGD562" s="168"/>
      <c r="NGE562" s="168"/>
      <c r="NGF562" s="168"/>
      <c r="NGG562" s="168"/>
      <c r="NGH562" s="168"/>
      <c r="NGI562" s="168"/>
      <c r="NGJ562" s="168"/>
      <c r="NGK562" s="168"/>
      <c r="NGL562" s="168"/>
      <c r="NGM562" s="168"/>
      <c r="NGN562" s="168"/>
      <c r="NGO562" s="168"/>
      <c r="NGP562" s="168"/>
      <c r="NGQ562" s="168"/>
      <c r="NGR562" s="168"/>
      <c r="NGS562" s="168"/>
      <c r="NGT562" s="168"/>
      <c r="NGU562" s="168"/>
      <c r="NGV562" s="168"/>
      <c r="NGW562" s="168"/>
      <c r="NGX562" s="168"/>
      <c r="NGY562" s="168"/>
      <c r="NGZ562" s="168"/>
      <c r="NHA562" s="168"/>
      <c r="NHB562" s="168"/>
      <c r="NHC562" s="168"/>
      <c r="NHD562" s="168"/>
      <c r="NHE562" s="168"/>
      <c r="NHF562" s="168"/>
      <c r="NHG562" s="168"/>
      <c r="NHH562" s="168"/>
      <c r="NHI562" s="508"/>
      <c r="NHJ562" s="508"/>
      <c r="NHK562" s="508"/>
      <c r="NHL562" s="508"/>
      <c r="NHM562" s="508"/>
      <c r="NHN562" s="508"/>
      <c r="NHO562" s="508"/>
      <c r="NHP562" s="508"/>
      <c r="NHQ562" s="508"/>
      <c r="NHR562" s="508"/>
      <c r="NHS562" s="508"/>
      <c r="NHT562" s="508"/>
      <c r="NHU562" s="508"/>
      <c r="NHV562" s="508"/>
      <c r="NHW562" s="508"/>
      <c r="NHX562" s="508"/>
      <c r="NHY562" s="508"/>
      <c r="NHZ562" s="508"/>
      <c r="NIA562" s="508"/>
      <c r="NIB562" s="508"/>
      <c r="NIC562" s="508"/>
      <c r="NID562" s="508"/>
      <c r="NIE562" s="508"/>
      <c r="NIF562" s="508"/>
      <c r="NIG562" s="89"/>
      <c r="NIH562" s="89"/>
      <c r="NII562" s="89"/>
      <c r="NIJ562" s="89"/>
      <c r="NIK562" s="89"/>
      <c r="NIL562" s="508"/>
      <c r="NIM562" s="508"/>
      <c r="NIN562" s="89"/>
      <c r="NIO562" s="89"/>
      <c r="NIP562" s="508"/>
      <c r="NIQ562" s="508"/>
      <c r="NIR562" s="89"/>
      <c r="NIS562" s="89"/>
      <c r="NIT562" s="508"/>
      <c r="NIU562" s="508"/>
      <c r="NIV562" s="508"/>
      <c r="NIW562" s="508"/>
      <c r="NIX562" s="508"/>
      <c r="NIY562" s="508"/>
      <c r="NIZ562" s="508"/>
      <c r="NJA562" s="89"/>
      <c r="NJB562" s="89"/>
      <c r="NJC562" s="508"/>
      <c r="NJD562" s="508"/>
      <c r="NJE562" s="89"/>
      <c r="NJF562" s="89"/>
      <c r="NJG562" s="508"/>
      <c r="NJH562" s="508"/>
      <c r="NJI562" s="508"/>
      <c r="NJJ562" s="508"/>
      <c r="NJK562" s="508"/>
      <c r="NJL562" s="203"/>
      <c r="NJM562" s="107"/>
      <c r="NJN562" s="508"/>
      <c r="NJO562" s="508"/>
      <c r="NJP562" s="508"/>
      <c r="NJQ562" s="508"/>
      <c r="NJR562" s="508"/>
      <c r="NJS562" s="508"/>
      <c r="NJT562" s="508"/>
      <c r="NJU562" s="168"/>
      <c r="NJV562" s="168"/>
      <c r="NJW562" s="168"/>
      <c r="NJX562" s="168"/>
      <c r="NJY562" s="168"/>
      <c r="NJZ562" s="168"/>
      <c r="NKA562" s="168"/>
      <c r="NKB562" s="168"/>
      <c r="NKC562" s="168"/>
      <c r="NKD562" s="168"/>
      <c r="NKE562" s="168"/>
      <c r="NKF562" s="168"/>
      <c r="NKG562" s="168"/>
      <c r="NKH562" s="168"/>
      <c r="NKI562" s="168"/>
      <c r="NKJ562" s="168"/>
      <c r="NKK562" s="168"/>
      <c r="NKL562" s="168"/>
      <c r="NKM562" s="168"/>
      <c r="NKN562" s="168"/>
      <c r="NKO562" s="168"/>
      <c r="NKP562" s="168"/>
      <c r="NKQ562" s="168"/>
      <c r="NKR562" s="168"/>
      <c r="NKS562" s="168"/>
      <c r="NKT562" s="168"/>
      <c r="NKU562" s="168"/>
      <c r="NKV562" s="168"/>
      <c r="NKW562" s="168"/>
      <c r="NKX562" s="168"/>
      <c r="NKY562" s="168"/>
      <c r="NKZ562" s="168"/>
      <c r="NLA562" s="168"/>
      <c r="NLB562" s="168"/>
      <c r="NLC562" s="168"/>
      <c r="NLD562" s="168"/>
      <c r="NLE562" s="168"/>
      <c r="NLF562" s="168"/>
      <c r="NLG562" s="168"/>
      <c r="NLH562" s="168"/>
      <c r="NLI562" s="168"/>
      <c r="NLJ562" s="168"/>
      <c r="NLK562" s="168"/>
      <c r="NLL562" s="168"/>
      <c r="NLM562" s="508"/>
      <c r="NLN562" s="508"/>
      <c r="NLO562" s="508"/>
      <c r="NLP562" s="508"/>
      <c r="NLQ562" s="508"/>
      <c r="NLR562" s="508"/>
      <c r="NLS562" s="508"/>
      <c r="NLT562" s="508"/>
      <c r="NLU562" s="508"/>
      <c r="NLV562" s="508"/>
      <c r="NLW562" s="508"/>
      <c r="NLX562" s="508"/>
      <c r="NLY562" s="508"/>
      <c r="NLZ562" s="508"/>
      <c r="NMA562" s="508"/>
      <c r="NMB562" s="508"/>
      <c r="NMC562" s="508"/>
      <c r="NMD562" s="508"/>
      <c r="NME562" s="508"/>
      <c r="NMF562" s="508"/>
      <c r="NMG562" s="508"/>
      <c r="NMH562" s="508"/>
      <c r="NMI562" s="508"/>
      <c r="NMJ562" s="508"/>
      <c r="NMK562" s="89"/>
      <c r="NML562" s="89"/>
      <c r="NMM562" s="89"/>
      <c r="NMN562" s="89"/>
      <c r="NMO562" s="89"/>
      <c r="NMP562" s="508"/>
      <c r="NMQ562" s="508"/>
      <c r="NMR562" s="89"/>
      <c r="NMS562" s="89"/>
      <c r="NMT562" s="508"/>
      <c r="NMU562" s="508"/>
      <c r="NMV562" s="89"/>
      <c r="NMW562" s="89"/>
      <c r="NMX562" s="508"/>
      <c r="NMY562" s="508"/>
      <c r="NMZ562" s="508"/>
      <c r="NNA562" s="508"/>
      <c r="NNB562" s="508"/>
      <c r="NNC562" s="508"/>
      <c r="NND562" s="508"/>
      <c r="NNE562" s="89"/>
      <c r="NNF562" s="89"/>
      <c r="NNG562" s="508"/>
      <c r="NNH562" s="508"/>
      <c r="NNI562" s="89"/>
      <c r="NNJ562" s="89"/>
      <c r="NNK562" s="508"/>
      <c r="NNL562" s="508"/>
      <c r="NNM562" s="508"/>
      <c r="NNN562" s="508"/>
      <c r="NNO562" s="508"/>
      <c r="NNP562" s="203"/>
      <c r="NNQ562" s="107"/>
      <c r="NNR562" s="508"/>
      <c r="NNS562" s="508"/>
      <c r="NNT562" s="508"/>
      <c r="NNU562" s="508"/>
      <c r="NNV562" s="508"/>
      <c r="NNW562" s="508"/>
      <c r="NNX562" s="508"/>
      <c r="NNY562" s="168"/>
      <c r="NNZ562" s="168"/>
      <c r="NOA562" s="168"/>
      <c r="NOB562" s="168"/>
      <c r="NOC562" s="168"/>
      <c r="NOD562" s="168"/>
      <c r="NOE562" s="168"/>
      <c r="NOF562" s="168"/>
      <c r="NOG562" s="168"/>
      <c r="NOH562" s="168"/>
      <c r="NOI562" s="168"/>
      <c r="NOJ562" s="168"/>
      <c r="NOK562" s="168"/>
      <c r="NOL562" s="168"/>
      <c r="NOM562" s="168"/>
      <c r="NON562" s="168"/>
      <c r="NOO562" s="168"/>
      <c r="NOP562" s="168"/>
      <c r="NOQ562" s="168"/>
      <c r="NOR562" s="168"/>
      <c r="NOS562" s="168"/>
      <c r="NOT562" s="168"/>
      <c r="NOU562" s="168"/>
      <c r="NOV562" s="168"/>
      <c r="NOW562" s="168"/>
      <c r="NOX562" s="168"/>
      <c r="NOY562" s="168"/>
      <c r="NOZ562" s="168"/>
      <c r="NPA562" s="168"/>
      <c r="NPB562" s="168"/>
      <c r="NPC562" s="168"/>
      <c r="NPD562" s="168"/>
      <c r="NPE562" s="168"/>
      <c r="NPF562" s="168"/>
      <c r="NPG562" s="168"/>
      <c r="NPH562" s="168"/>
      <c r="NPI562" s="168"/>
      <c r="NPJ562" s="168"/>
      <c r="NPK562" s="168"/>
      <c r="NPL562" s="168"/>
      <c r="NPM562" s="168"/>
      <c r="NPN562" s="168"/>
      <c r="NPO562" s="168"/>
      <c r="NPP562" s="168"/>
      <c r="NPQ562" s="508"/>
      <c r="NPR562" s="508"/>
      <c r="NPS562" s="508"/>
      <c r="NPT562" s="508"/>
      <c r="NPU562" s="508"/>
      <c r="NPV562" s="508"/>
      <c r="NPW562" s="508"/>
      <c r="NPX562" s="508"/>
      <c r="NPY562" s="508"/>
      <c r="NPZ562" s="508"/>
      <c r="NQA562" s="508"/>
      <c r="NQB562" s="508"/>
      <c r="NQC562" s="508"/>
      <c r="NQD562" s="508"/>
      <c r="NQE562" s="508"/>
      <c r="NQF562" s="508"/>
      <c r="NQG562" s="508"/>
      <c r="NQH562" s="508"/>
      <c r="NQI562" s="508"/>
      <c r="NQJ562" s="508"/>
      <c r="NQK562" s="508"/>
      <c r="NQL562" s="508"/>
      <c r="NQM562" s="508"/>
      <c r="NQN562" s="508"/>
      <c r="NQO562" s="89"/>
      <c r="NQP562" s="89"/>
      <c r="NQQ562" s="89"/>
      <c r="NQR562" s="89"/>
      <c r="NQS562" s="89"/>
      <c r="NQT562" s="508"/>
      <c r="NQU562" s="508"/>
      <c r="NQV562" s="89"/>
      <c r="NQW562" s="89"/>
      <c r="NQX562" s="508"/>
      <c r="NQY562" s="508"/>
      <c r="NQZ562" s="89"/>
      <c r="NRA562" s="89"/>
      <c r="NRB562" s="508"/>
      <c r="NRC562" s="508"/>
      <c r="NRD562" s="508"/>
      <c r="NRE562" s="508"/>
      <c r="NRF562" s="508"/>
      <c r="NRG562" s="508"/>
      <c r="NRH562" s="508"/>
      <c r="NRI562" s="89"/>
      <c r="NRJ562" s="89"/>
      <c r="NRK562" s="508"/>
      <c r="NRL562" s="508"/>
      <c r="NRM562" s="89"/>
      <c r="NRN562" s="89"/>
      <c r="NRO562" s="508"/>
      <c r="NRP562" s="508"/>
      <c r="NRQ562" s="508"/>
      <c r="NRR562" s="508"/>
      <c r="NRS562" s="508"/>
      <c r="NRT562" s="203"/>
      <c r="NRU562" s="107"/>
      <c r="NRV562" s="508"/>
      <c r="NRW562" s="508"/>
      <c r="NRX562" s="508"/>
      <c r="NRY562" s="508"/>
      <c r="NRZ562" s="508"/>
      <c r="NSA562" s="508"/>
      <c r="NSB562" s="508"/>
      <c r="NSC562" s="168"/>
      <c r="NSD562" s="168"/>
      <c r="NSE562" s="168"/>
      <c r="NSF562" s="168"/>
      <c r="NSG562" s="168"/>
      <c r="NSH562" s="168"/>
      <c r="NSI562" s="168"/>
      <c r="NSJ562" s="168"/>
      <c r="NSK562" s="168"/>
      <c r="NSL562" s="168"/>
      <c r="NSM562" s="168"/>
      <c r="NSN562" s="168"/>
      <c r="NSO562" s="168"/>
      <c r="NSP562" s="168"/>
      <c r="NSQ562" s="168"/>
      <c r="NSR562" s="168"/>
      <c r="NSS562" s="168"/>
      <c r="NST562" s="168"/>
      <c r="NSU562" s="168"/>
      <c r="NSV562" s="168"/>
      <c r="NSW562" s="168"/>
      <c r="NSX562" s="168"/>
      <c r="NSY562" s="168"/>
      <c r="NSZ562" s="168"/>
      <c r="NTA562" s="168"/>
      <c r="NTB562" s="168"/>
      <c r="NTC562" s="168"/>
      <c r="NTD562" s="168"/>
      <c r="NTE562" s="168"/>
      <c r="NTF562" s="168"/>
      <c r="NTG562" s="168"/>
      <c r="NTH562" s="168"/>
      <c r="NTI562" s="168"/>
      <c r="NTJ562" s="168"/>
      <c r="NTK562" s="168"/>
      <c r="NTL562" s="168"/>
      <c r="NTM562" s="168"/>
      <c r="NTN562" s="168"/>
      <c r="NTO562" s="168"/>
      <c r="NTP562" s="168"/>
      <c r="NTQ562" s="168"/>
      <c r="NTR562" s="168"/>
      <c r="NTS562" s="168"/>
      <c r="NTT562" s="168"/>
      <c r="NTU562" s="508"/>
      <c r="NTV562" s="508"/>
      <c r="NTW562" s="508"/>
      <c r="NTX562" s="508"/>
      <c r="NTY562" s="508"/>
      <c r="NTZ562" s="508"/>
      <c r="NUA562" s="508"/>
      <c r="NUB562" s="508"/>
      <c r="NUC562" s="508"/>
      <c r="NUD562" s="508"/>
      <c r="NUE562" s="508"/>
      <c r="NUF562" s="508"/>
      <c r="NUG562" s="508"/>
      <c r="NUH562" s="508"/>
      <c r="NUI562" s="508"/>
      <c r="NUJ562" s="508"/>
      <c r="NUK562" s="508"/>
      <c r="NUL562" s="508"/>
      <c r="NUM562" s="508"/>
      <c r="NUN562" s="508"/>
      <c r="NUO562" s="508"/>
      <c r="NUP562" s="508"/>
      <c r="NUQ562" s="508"/>
      <c r="NUR562" s="508"/>
      <c r="NUS562" s="89"/>
      <c r="NUT562" s="89"/>
      <c r="NUU562" s="89"/>
      <c r="NUV562" s="89"/>
      <c r="NUW562" s="89"/>
      <c r="NUX562" s="508"/>
      <c r="NUY562" s="508"/>
      <c r="NUZ562" s="89"/>
      <c r="NVA562" s="89"/>
      <c r="NVB562" s="508"/>
      <c r="NVC562" s="508"/>
      <c r="NVD562" s="89"/>
      <c r="NVE562" s="89"/>
      <c r="NVF562" s="508"/>
      <c r="NVG562" s="508"/>
      <c r="NVH562" s="508"/>
      <c r="NVI562" s="508"/>
      <c r="NVJ562" s="508"/>
      <c r="NVK562" s="508"/>
      <c r="NVL562" s="508"/>
      <c r="NVM562" s="89"/>
      <c r="NVN562" s="89"/>
      <c r="NVO562" s="508"/>
      <c r="NVP562" s="508"/>
      <c r="NVQ562" s="89"/>
      <c r="NVR562" s="89"/>
      <c r="NVS562" s="508"/>
      <c r="NVT562" s="508"/>
      <c r="NVU562" s="508"/>
      <c r="NVV562" s="508"/>
      <c r="NVW562" s="508"/>
      <c r="NVX562" s="203"/>
      <c r="NVY562" s="107"/>
      <c r="NVZ562" s="508"/>
      <c r="NWA562" s="508"/>
      <c r="NWB562" s="508"/>
      <c r="NWC562" s="508"/>
      <c r="NWD562" s="508"/>
      <c r="NWE562" s="508"/>
      <c r="NWF562" s="508"/>
      <c r="NWG562" s="168"/>
      <c r="NWH562" s="168"/>
      <c r="NWI562" s="168"/>
      <c r="NWJ562" s="168"/>
      <c r="NWK562" s="168"/>
      <c r="NWL562" s="168"/>
      <c r="NWM562" s="168"/>
      <c r="NWN562" s="168"/>
      <c r="NWO562" s="168"/>
      <c r="NWP562" s="168"/>
      <c r="NWQ562" s="168"/>
      <c r="NWR562" s="168"/>
      <c r="NWS562" s="168"/>
      <c r="NWT562" s="168"/>
      <c r="NWU562" s="168"/>
      <c r="NWV562" s="168"/>
      <c r="NWW562" s="168"/>
      <c r="NWX562" s="168"/>
      <c r="NWY562" s="168"/>
      <c r="NWZ562" s="168"/>
      <c r="NXA562" s="168"/>
      <c r="NXB562" s="168"/>
      <c r="NXC562" s="168"/>
      <c r="NXD562" s="168"/>
      <c r="NXE562" s="168"/>
      <c r="NXF562" s="168"/>
      <c r="NXG562" s="168"/>
      <c r="NXH562" s="168"/>
      <c r="NXI562" s="168"/>
      <c r="NXJ562" s="168"/>
      <c r="NXK562" s="168"/>
      <c r="NXL562" s="168"/>
      <c r="NXM562" s="168"/>
      <c r="NXN562" s="168"/>
      <c r="NXO562" s="168"/>
      <c r="NXP562" s="168"/>
      <c r="NXQ562" s="168"/>
      <c r="NXR562" s="168"/>
      <c r="NXS562" s="168"/>
      <c r="NXT562" s="168"/>
      <c r="NXU562" s="168"/>
      <c r="NXV562" s="168"/>
      <c r="NXW562" s="168"/>
      <c r="NXX562" s="168"/>
      <c r="NXY562" s="508"/>
      <c r="NXZ562" s="508"/>
      <c r="NYA562" s="508"/>
      <c r="NYB562" s="508"/>
      <c r="NYC562" s="508"/>
      <c r="NYD562" s="508"/>
      <c r="NYE562" s="508"/>
      <c r="NYF562" s="508"/>
      <c r="NYG562" s="508"/>
      <c r="NYH562" s="508"/>
      <c r="NYI562" s="508"/>
      <c r="NYJ562" s="508"/>
      <c r="NYK562" s="508"/>
      <c r="NYL562" s="508"/>
      <c r="NYM562" s="508"/>
      <c r="NYN562" s="508"/>
      <c r="NYO562" s="508"/>
      <c r="NYP562" s="508"/>
      <c r="NYQ562" s="508"/>
      <c r="NYR562" s="508"/>
      <c r="NYS562" s="508"/>
      <c r="NYT562" s="508"/>
      <c r="NYU562" s="508"/>
      <c r="NYV562" s="508"/>
      <c r="NYW562" s="89"/>
      <c r="NYX562" s="89"/>
      <c r="NYY562" s="89"/>
      <c r="NYZ562" s="89"/>
      <c r="NZA562" s="89"/>
      <c r="NZB562" s="508"/>
      <c r="NZC562" s="508"/>
      <c r="NZD562" s="89"/>
      <c r="NZE562" s="89"/>
      <c r="NZF562" s="508"/>
      <c r="NZG562" s="508"/>
      <c r="NZH562" s="89"/>
      <c r="NZI562" s="89"/>
      <c r="NZJ562" s="508"/>
      <c r="NZK562" s="508"/>
      <c r="NZL562" s="508"/>
      <c r="NZM562" s="508"/>
      <c r="NZN562" s="508"/>
      <c r="NZO562" s="508"/>
      <c r="NZP562" s="508"/>
      <c r="NZQ562" s="89"/>
      <c r="NZR562" s="89"/>
      <c r="NZS562" s="508"/>
      <c r="NZT562" s="508"/>
      <c r="NZU562" s="89"/>
      <c r="NZV562" s="89"/>
      <c r="NZW562" s="508"/>
      <c r="NZX562" s="508"/>
      <c r="NZY562" s="508"/>
      <c r="NZZ562" s="508"/>
      <c r="OAA562" s="508"/>
      <c r="OAB562" s="203"/>
      <c r="OAC562" s="107"/>
      <c r="OAD562" s="508"/>
      <c r="OAE562" s="508"/>
      <c r="OAF562" s="508"/>
      <c r="OAG562" s="508"/>
      <c r="OAH562" s="508"/>
      <c r="OAI562" s="508"/>
      <c r="OAJ562" s="508"/>
      <c r="OAK562" s="168"/>
      <c r="OAL562" s="168"/>
      <c r="OAM562" s="168"/>
      <c r="OAN562" s="168"/>
      <c r="OAO562" s="168"/>
      <c r="OAP562" s="168"/>
      <c r="OAQ562" s="168"/>
      <c r="OAR562" s="168"/>
      <c r="OAS562" s="168"/>
      <c r="OAT562" s="168"/>
      <c r="OAU562" s="168"/>
      <c r="OAV562" s="168"/>
      <c r="OAW562" s="168"/>
      <c r="OAX562" s="168"/>
      <c r="OAY562" s="168"/>
      <c r="OAZ562" s="168"/>
      <c r="OBA562" s="168"/>
      <c r="OBB562" s="168"/>
      <c r="OBC562" s="168"/>
      <c r="OBD562" s="168"/>
      <c r="OBE562" s="168"/>
      <c r="OBF562" s="168"/>
      <c r="OBG562" s="168"/>
      <c r="OBH562" s="168"/>
      <c r="OBI562" s="168"/>
      <c r="OBJ562" s="168"/>
      <c r="OBK562" s="168"/>
      <c r="OBL562" s="168"/>
      <c r="OBM562" s="168"/>
      <c r="OBN562" s="168"/>
      <c r="OBO562" s="168"/>
      <c r="OBP562" s="168"/>
      <c r="OBQ562" s="168"/>
      <c r="OBR562" s="168"/>
      <c r="OBS562" s="168"/>
      <c r="OBT562" s="168"/>
      <c r="OBU562" s="168"/>
      <c r="OBV562" s="168"/>
      <c r="OBW562" s="168"/>
      <c r="OBX562" s="168"/>
      <c r="OBY562" s="168"/>
      <c r="OBZ562" s="168"/>
      <c r="OCA562" s="168"/>
      <c r="OCB562" s="168"/>
      <c r="OCC562" s="508"/>
      <c r="OCD562" s="508"/>
      <c r="OCE562" s="508"/>
      <c r="OCF562" s="508"/>
      <c r="OCG562" s="508"/>
      <c r="OCH562" s="508"/>
      <c r="OCI562" s="508"/>
      <c r="OCJ562" s="508"/>
      <c r="OCK562" s="508"/>
      <c r="OCL562" s="508"/>
      <c r="OCM562" s="508"/>
      <c r="OCN562" s="508"/>
      <c r="OCO562" s="508"/>
      <c r="OCP562" s="508"/>
      <c r="OCQ562" s="508"/>
      <c r="OCR562" s="508"/>
      <c r="OCS562" s="508"/>
      <c r="OCT562" s="508"/>
      <c r="OCU562" s="508"/>
      <c r="OCV562" s="508"/>
      <c r="OCW562" s="508"/>
      <c r="OCX562" s="508"/>
      <c r="OCY562" s="508"/>
      <c r="OCZ562" s="508"/>
      <c r="ODA562" s="89"/>
      <c r="ODB562" s="89"/>
      <c r="ODC562" s="89"/>
      <c r="ODD562" s="89"/>
      <c r="ODE562" s="89"/>
      <c r="ODF562" s="508"/>
      <c r="ODG562" s="508"/>
      <c r="ODH562" s="89"/>
      <c r="ODI562" s="89"/>
      <c r="ODJ562" s="508"/>
      <c r="ODK562" s="508"/>
      <c r="ODL562" s="89"/>
      <c r="ODM562" s="89"/>
      <c r="ODN562" s="508"/>
      <c r="ODO562" s="508"/>
      <c r="ODP562" s="508"/>
      <c r="ODQ562" s="508"/>
      <c r="ODR562" s="508"/>
      <c r="ODS562" s="508"/>
      <c r="ODT562" s="508"/>
      <c r="ODU562" s="89"/>
      <c r="ODV562" s="89"/>
      <c r="ODW562" s="508"/>
      <c r="ODX562" s="508"/>
      <c r="ODY562" s="89"/>
      <c r="ODZ562" s="89"/>
      <c r="OEA562" s="508"/>
      <c r="OEB562" s="508"/>
      <c r="OEC562" s="508"/>
      <c r="OED562" s="508"/>
      <c r="OEE562" s="508"/>
      <c r="OEF562" s="203"/>
      <c r="OEG562" s="107"/>
      <c r="OEH562" s="508"/>
      <c r="OEI562" s="508"/>
      <c r="OEJ562" s="508"/>
      <c r="OEK562" s="508"/>
      <c r="OEL562" s="508"/>
      <c r="OEM562" s="508"/>
      <c r="OEN562" s="508"/>
      <c r="OEO562" s="168"/>
      <c r="OEP562" s="168"/>
      <c r="OEQ562" s="168"/>
      <c r="OER562" s="168"/>
      <c r="OES562" s="168"/>
      <c r="OET562" s="168"/>
      <c r="OEU562" s="168"/>
      <c r="OEV562" s="168"/>
      <c r="OEW562" s="168"/>
      <c r="OEX562" s="168"/>
      <c r="OEY562" s="168"/>
      <c r="OEZ562" s="168"/>
      <c r="OFA562" s="168"/>
      <c r="OFB562" s="168"/>
      <c r="OFC562" s="168"/>
      <c r="OFD562" s="168"/>
      <c r="OFE562" s="168"/>
      <c r="OFF562" s="168"/>
      <c r="OFG562" s="168"/>
      <c r="OFH562" s="168"/>
      <c r="OFI562" s="168"/>
      <c r="OFJ562" s="168"/>
      <c r="OFK562" s="168"/>
      <c r="OFL562" s="168"/>
      <c r="OFM562" s="168"/>
      <c r="OFN562" s="168"/>
      <c r="OFO562" s="168"/>
      <c r="OFP562" s="168"/>
      <c r="OFQ562" s="168"/>
      <c r="OFR562" s="168"/>
      <c r="OFS562" s="168"/>
      <c r="OFT562" s="168"/>
      <c r="OFU562" s="168"/>
      <c r="OFV562" s="168"/>
      <c r="OFW562" s="168"/>
      <c r="OFX562" s="168"/>
      <c r="OFY562" s="168"/>
      <c r="OFZ562" s="168"/>
      <c r="OGA562" s="168"/>
      <c r="OGB562" s="168"/>
      <c r="OGC562" s="168"/>
      <c r="OGD562" s="168"/>
      <c r="OGE562" s="168"/>
      <c r="OGF562" s="168"/>
      <c r="OGG562" s="508"/>
      <c r="OGH562" s="508"/>
      <c r="OGI562" s="508"/>
      <c r="OGJ562" s="508"/>
      <c r="OGK562" s="508"/>
      <c r="OGL562" s="508"/>
      <c r="OGM562" s="508"/>
      <c r="OGN562" s="508"/>
      <c r="OGO562" s="508"/>
      <c r="OGP562" s="508"/>
      <c r="OGQ562" s="508"/>
      <c r="OGR562" s="508"/>
      <c r="OGS562" s="508"/>
      <c r="OGT562" s="508"/>
      <c r="OGU562" s="508"/>
      <c r="OGV562" s="508"/>
      <c r="OGW562" s="508"/>
      <c r="OGX562" s="508"/>
      <c r="OGY562" s="508"/>
      <c r="OGZ562" s="508"/>
      <c r="OHA562" s="508"/>
      <c r="OHB562" s="508"/>
      <c r="OHC562" s="508"/>
      <c r="OHD562" s="508"/>
      <c r="OHE562" s="89"/>
      <c r="OHF562" s="89"/>
      <c r="OHG562" s="89"/>
      <c r="OHH562" s="89"/>
      <c r="OHI562" s="89"/>
      <c r="OHJ562" s="508"/>
      <c r="OHK562" s="508"/>
      <c r="OHL562" s="89"/>
      <c r="OHM562" s="89"/>
      <c r="OHN562" s="508"/>
      <c r="OHO562" s="508"/>
      <c r="OHP562" s="89"/>
      <c r="OHQ562" s="89"/>
      <c r="OHR562" s="508"/>
      <c r="OHS562" s="508"/>
      <c r="OHT562" s="508"/>
      <c r="OHU562" s="508"/>
      <c r="OHV562" s="508"/>
      <c r="OHW562" s="508"/>
      <c r="OHX562" s="508"/>
      <c r="OHY562" s="89"/>
      <c r="OHZ562" s="89"/>
      <c r="OIA562" s="508"/>
      <c r="OIB562" s="508"/>
      <c r="OIC562" s="89"/>
      <c r="OID562" s="89"/>
      <c r="OIE562" s="508"/>
      <c r="OIF562" s="508"/>
      <c r="OIG562" s="508"/>
      <c r="OIH562" s="508"/>
      <c r="OII562" s="508"/>
      <c r="OIJ562" s="203"/>
      <c r="OIK562" s="107"/>
      <c r="OIL562" s="508"/>
      <c r="OIM562" s="508"/>
      <c r="OIN562" s="508"/>
      <c r="OIO562" s="508"/>
      <c r="OIP562" s="508"/>
      <c r="OIQ562" s="508"/>
      <c r="OIR562" s="508"/>
      <c r="OIS562" s="168"/>
      <c r="OIT562" s="168"/>
      <c r="OIU562" s="168"/>
      <c r="OIV562" s="168"/>
      <c r="OIW562" s="168"/>
      <c r="OIX562" s="168"/>
      <c r="OIY562" s="168"/>
      <c r="OIZ562" s="168"/>
      <c r="OJA562" s="168"/>
      <c r="OJB562" s="168"/>
      <c r="OJC562" s="168"/>
      <c r="OJD562" s="168"/>
      <c r="OJE562" s="168"/>
      <c r="OJF562" s="168"/>
      <c r="OJG562" s="168"/>
      <c r="OJH562" s="168"/>
      <c r="OJI562" s="168"/>
      <c r="OJJ562" s="168"/>
      <c r="OJK562" s="168"/>
      <c r="OJL562" s="168"/>
      <c r="OJM562" s="168"/>
      <c r="OJN562" s="168"/>
      <c r="OJO562" s="168"/>
      <c r="OJP562" s="168"/>
      <c r="OJQ562" s="168"/>
      <c r="OJR562" s="168"/>
      <c r="OJS562" s="168"/>
      <c r="OJT562" s="168"/>
      <c r="OJU562" s="168"/>
      <c r="OJV562" s="168"/>
      <c r="OJW562" s="168"/>
      <c r="OJX562" s="168"/>
      <c r="OJY562" s="168"/>
      <c r="OJZ562" s="168"/>
      <c r="OKA562" s="168"/>
      <c r="OKB562" s="168"/>
      <c r="OKC562" s="168"/>
      <c r="OKD562" s="168"/>
      <c r="OKE562" s="168"/>
      <c r="OKF562" s="168"/>
      <c r="OKG562" s="168"/>
      <c r="OKH562" s="168"/>
      <c r="OKI562" s="168"/>
      <c r="OKJ562" s="168"/>
      <c r="OKK562" s="508"/>
      <c r="OKL562" s="508"/>
      <c r="OKM562" s="508"/>
      <c r="OKN562" s="508"/>
      <c r="OKO562" s="508"/>
      <c r="OKP562" s="508"/>
      <c r="OKQ562" s="508"/>
      <c r="OKR562" s="508"/>
      <c r="OKS562" s="508"/>
      <c r="OKT562" s="508"/>
      <c r="OKU562" s="508"/>
      <c r="OKV562" s="508"/>
      <c r="OKW562" s="508"/>
      <c r="OKX562" s="508"/>
      <c r="OKY562" s="508"/>
      <c r="OKZ562" s="508"/>
      <c r="OLA562" s="508"/>
      <c r="OLB562" s="508"/>
      <c r="OLC562" s="508"/>
      <c r="OLD562" s="508"/>
      <c r="OLE562" s="508"/>
      <c r="OLF562" s="508"/>
      <c r="OLG562" s="508"/>
      <c r="OLH562" s="508"/>
      <c r="OLI562" s="89"/>
      <c r="OLJ562" s="89"/>
      <c r="OLK562" s="89"/>
      <c r="OLL562" s="89"/>
      <c r="OLM562" s="89"/>
      <c r="OLN562" s="508"/>
      <c r="OLO562" s="508"/>
      <c r="OLP562" s="89"/>
      <c r="OLQ562" s="89"/>
      <c r="OLR562" s="508"/>
      <c r="OLS562" s="508"/>
      <c r="OLT562" s="89"/>
      <c r="OLU562" s="89"/>
      <c r="OLV562" s="508"/>
      <c r="OLW562" s="508"/>
      <c r="OLX562" s="508"/>
      <c r="OLY562" s="508"/>
      <c r="OLZ562" s="508"/>
      <c r="OMA562" s="508"/>
      <c r="OMB562" s="508"/>
      <c r="OMC562" s="89"/>
      <c r="OMD562" s="89"/>
      <c r="OME562" s="508"/>
      <c r="OMF562" s="508"/>
      <c r="OMG562" s="89"/>
      <c r="OMH562" s="89"/>
      <c r="OMI562" s="508"/>
      <c r="OMJ562" s="508"/>
      <c r="OMK562" s="508"/>
      <c r="OML562" s="508"/>
      <c r="OMM562" s="508"/>
      <c r="OMN562" s="203"/>
      <c r="OMO562" s="107"/>
      <c r="OMP562" s="508"/>
      <c r="OMQ562" s="508"/>
      <c r="OMR562" s="508"/>
      <c r="OMS562" s="508"/>
      <c r="OMT562" s="508"/>
      <c r="OMU562" s="508"/>
      <c r="OMV562" s="508"/>
      <c r="OMW562" s="168"/>
      <c r="OMX562" s="168"/>
      <c r="OMY562" s="168"/>
      <c r="OMZ562" s="168"/>
      <c r="ONA562" s="168"/>
      <c r="ONB562" s="168"/>
      <c r="ONC562" s="168"/>
      <c r="OND562" s="168"/>
      <c r="ONE562" s="168"/>
      <c r="ONF562" s="168"/>
      <c r="ONG562" s="168"/>
      <c r="ONH562" s="168"/>
      <c r="ONI562" s="168"/>
      <c r="ONJ562" s="168"/>
      <c r="ONK562" s="168"/>
      <c r="ONL562" s="168"/>
      <c r="ONM562" s="168"/>
      <c r="ONN562" s="168"/>
      <c r="ONO562" s="168"/>
      <c r="ONP562" s="168"/>
      <c r="ONQ562" s="168"/>
      <c r="ONR562" s="168"/>
      <c r="ONS562" s="168"/>
      <c r="ONT562" s="168"/>
      <c r="ONU562" s="168"/>
      <c r="ONV562" s="168"/>
      <c r="ONW562" s="168"/>
      <c r="ONX562" s="168"/>
      <c r="ONY562" s="168"/>
      <c r="ONZ562" s="168"/>
      <c r="OOA562" s="168"/>
      <c r="OOB562" s="168"/>
      <c r="OOC562" s="168"/>
      <c r="OOD562" s="168"/>
      <c r="OOE562" s="168"/>
      <c r="OOF562" s="168"/>
      <c r="OOG562" s="168"/>
      <c r="OOH562" s="168"/>
      <c r="OOI562" s="168"/>
      <c r="OOJ562" s="168"/>
      <c r="OOK562" s="168"/>
      <c r="OOL562" s="168"/>
      <c r="OOM562" s="168"/>
      <c r="OON562" s="168"/>
      <c r="OOO562" s="508"/>
      <c r="OOP562" s="508"/>
      <c r="OOQ562" s="508"/>
      <c r="OOR562" s="508"/>
      <c r="OOS562" s="508"/>
      <c r="OOT562" s="508"/>
      <c r="OOU562" s="508"/>
      <c r="OOV562" s="508"/>
      <c r="OOW562" s="508"/>
      <c r="OOX562" s="508"/>
      <c r="OOY562" s="508"/>
      <c r="OOZ562" s="508"/>
      <c r="OPA562" s="508"/>
      <c r="OPB562" s="508"/>
      <c r="OPC562" s="508"/>
      <c r="OPD562" s="508"/>
      <c r="OPE562" s="508"/>
      <c r="OPF562" s="508"/>
      <c r="OPG562" s="508"/>
      <c r="OPH562" s="508"/>
      <c r="OPI562" s="508"/>
      <c r="OPJ562" s="508"/>
      <c r="OPK562" s="508"/>
      <c r="OPL562" s="508"/>
      <c r="OPM562" s="89"/>
      <c r="OPN562" s="89"/>
      <c r="OPO562" s="89"/>
      <c r="OPP562" s="89"/>
      <c r="OPQ562" s="89"/>
      <c r="OPR562" s="508"/>
      <c r="OPS562" s="508"/>
      <c r="OPT562" s="89"/>
      <c r="OPU562" s="89"/>
      <c r="OPV562" s="508"/>
      <c r="OPW562" s="508"/>
      <c r="OPX562" s="89"/>
      <c r="OPY562" s="89"/>
      <c r="OPZ562" s="508"/>
      <c r="OQA562" s="508"/>
      <c r="OQB562" s="508"/>
      <c r="OQC562" s="508"/>
      <c r="OQD562" s="508"/>
      <c r="OQE562" s="508"/>
      <c r="OQF562" s="508"/>
      <c r="OQG562" s="89"/>
      <c r="OQH562" s="89"/>
      <c r="OQI562" s="508"/>
      <c r="OQJ562" s="508"/>
      <c r="OQK562" s="89"/>
      <c r="OQL562" s="89"/>
      <c r="OQM562" s="508"/>
      <c r="OQN562" s="508"/>
      <c r="OQO562" s="508"/>
      <c r="OQP562" s="508"/>
      <c r="OQQ562" s="508"/>
      <c r="OQR562" s="203"/>
      <c r="OQS562" s="107"/>
      <c r="OQT562" s="508"/>
      <c r="OQU562" s="508"/>
      <c r="OQV562" s="508"/>
      <c r="OQW562" s="508"/>
      <c r="OQX562" s="508"/>
      <c r="OQY562" s="508"/>
      <c r="OQZ562" s="508"/>
      <c r="ORA562" s="168"/>
      <c r="ORB562" s="168"/>
      <c r="ORC562" s="168"/>
      <c r="ORD562" s="168"/>
      <c r="ORE562" s="168"/>
      <c r="ORF562" s="168"/>
      <c r="ORG562" s="168"/>
      <c r="ORH562" s="168"/>
      <c r="ORI562" s="168"/>
      <c r="ORJ562" s="168"/>
      <c r="ORK562" s="168"/>
      <c r="ORL562" s="168"/>
      <c r="ORM562" s="168"/>
      <c r="ORN562" s="168"/>
      <c r="ORO562" s="168"/>
      <c r="ORP562" s="168"/>
      <c r="ORQ562" s="168"/>
      <c r="ORR562" s="168"/>
      <c r="ORS562" s="168"/>
      <c r="ORT562" s="168"/>
      <c r="ORU562" s="168"/>
      <c r="ORV562" s="168"/>
      <c r="ORW562" s="168"/>
      <c r="ORX562" s="168"/>
      <c r="ORY562" s="168"/>
      <c r="ORZ562" s="168"/>
      <c r="OSA562" s="168"/>
      <c r="OSB562" s="168"/>
      <c r="OSC562" s="168"/>
      <c r="OSD562" s="168"/>
      <c r="OSE562" s="168"/>
      <c r="OSF562" s="168"/>
      <c r="OSG562" s="168"/>
      <c r="OSH562" s="168"/>
      <c r="OSI562" s="168"/>
      <c r="OSJ562" s="168"/>
      <c r="OSK562" s="168"/>
      <c r="OSL562" s="168"/>
      <c r="OSM562" s="168"/>
      <c r="OSN562" s="168"/>
      <c r="OSO562" s="168"/>
      <c r="OSP562" s="168"/>
      <c r="OSQ562" s="168"/>
      <c r="OSR562" s="168"/>
      <c r="OSS562" s="508"/>
      <c r="OST562" s="508"/>
      <c r="OSU562" s="508"/>
      <c r="OSV562" s="508"/>
      <c r="OSW562" s="508"/>
      <c r="OSX562" s="508"/>
      <c r="OSY562" s="508"/>
      <c r="OSZ562" s="508"/>
      <c r="OTA562" s="508"/>
      <c r="OTB562" s="508"/>
      <c r="OTC562" s="508"/>
      <c r="OTD562" s="508"/>
      <c r="OTE562" s="508"/>
      <c r="OTF562" s="508"/>
      <c r="OTG562" s="508"/>
      <c r="OTH562" s="508"/>
      <c r="OTI562" s="508"/>
      <c r="OTJ562" s="508"/>
      <c r="OTK562" s="508"/>
      <c r="OTL562" s="508"/>
      <c r="OTM562" s="508"/>
      <c r="OTN562" s="508"/>
      <c r="OTO562" s="508"/>
      <c r="OTP562" s="508"/>
      <c r="OTQ562" s="89"/>
      <c r="OTR562" s="89"/>
      <c r="OTS562" s="89"/>
      <c r="OTT562" s="89"/>
      <c r="OTU562" s="89"/>
      <c r="OTV562" s="508"/>
      <c r="OTW562" s="508"/>
      <c r="OTX562" s="89"/>
      <c r="OTY562" s="89"/>
      <c r="OTZ562" s="508"/>
      <c r="OUA562" s="508"/>
      <c r="OUB562" s="89"/>
      <c r="OUC562" s="89"/>
      <c r="OUD562" s="508"/>
      <c r="OUE562" s="508"/>
      <c r="OUF562" s="508"/>
      <c r="OUG562" s="508"/>
      <c r="OUH562" s="508"/>
      <c r="OUI562" s="508"/>
      <c r="OUJ562" s="508"/>
      <c r="OUK562" s="89"/>
      <c r="OUL562" s="89"/>
      <c r="OUM562" s="508"/>
      <c r="OUN562" s="508"/>
      <c r="OUO562" s="89"/>
      <c r="OUP562" s="89"/>
      <c r="OUQ562" s="508"/>
      <c r="OUR562" s="508"/>
      <c r="OUS562" s="508"/>
      <c r="OUT562" s="508"/>
      <c r="OUU562" s="508"/>
      <c r="OUV562" s="203"/>
      <c r="OUW562" s="107"/>
      <c r="OUX562" s="508"/>
      <c r="OUY562" s="508"/>
      <c r="OUZ562" s="508"/>
      <c r="OVA562" s="508"/>
      <c r="OVB562" s="508"/>
      <c r="OVC562" s="508"/>
      <c r="OVD562" s="508"/>
      <c r="OVE562" s="168"/>
      <c r="OVF562" s="168"/>
      <c r="OVG562" s="168"/>
      <c r="OVH562" s="168"/>
      <c r="OVI562" s="168"/>
      <c r="OVJ562" s="168"/>
      <c r="OVK562" s="168"/>
      <c r="OVL562" s="168"/>
      <c r="OVM562" s="168"/>
      <c r="OVN562" s="168"/>
      <c r="OVO562" s="168"/>
      <c r="OVP562" s="168"/>
      <c r="OVQ562" s="168"/>
      <c r="OVR562" s="168"/>
      <c r="OVS562" s="168"/>
      <c r="OVT562" s="168"/>
      <c r="OVU562" s="168"/>
      <c r="OVV562" s="168"/>
      <c r="OVW562" s="168"/>
      <c r="OVX562" s="168"/>
      <c r="OVY562" s="168"/>
      <c r="OVZ562" s="168"/>
      <c r="OWA562" s="168"/>
      <c r="OWB562" s="168"/>
      <c r="OWC562" s="168"/>
      <c r="OWD562" s="168"/>
      <c r="OWE562" s="168"/>
      <c r="OWF562" s="168"/>
      <c r="OWG562" s="168"/>
      <c r="OWH562" s="168"/>
      <c r="OWI562" s="168"/>
      <c r="OWJ562" s="168"/>
      <c r="OWK562" s="168"/>
      <c r="OWL562" s="168"/>
      <c r="OWM562" s="168"/>
      <c r="OWN562" s="168"/>
      <c r="OWO562" s="168"/>
      <c r="OWP562" s="168"/>
      <c r="OWQ562" s="168"/>
      <c r="OWR562" s="168"/>
      <c r="OWS562" s="168"/>
      <c r="OWT562" s="168"/>
      <c r="OWU562" s="168"/>
      <c r="OWV562" s="168"/>
      <c r="OWW562" s="508"/>
      <c r="OWX562" s="508"/>
      <c r="OWY562" s="508"/>
      <c r="OWZ562" s="508"/>
      <c r="OXA562" s="508"/>
      <c r="OXB562" s="508"/>
      <c r="OXC562" s="508"/>
      <c r="OXD562" s="508"/>
      <c r="OXE562" s="508"/>
      <c r="OXF562" s="508"/>
      <c r="OXG562" s="508"/>
      <c r="OXH562" s="508"/>
      <c r="OXI562" s="508"/>
      <c r="OXJ562" s="508"/>
      <c r="OXK562" s="508"/>
      <c r="OXL562" s="508"/>
      <c r="OXM562" s="508"/>
      <c r="OXN562" s="508"/>
      <c r="OXO562" s="508"/>
      <c r="OXP562" s="508"/>
      <c r="OXQ562" s="508"/>
      <c r="OXR562" s="508"/>
      <c r="OXS562" s="508"/>
      <c r="OXT562" s="508"/>
      <c r="OXU562" s="89"/>
      <c r="OXV562" s="89"/>
      <c r="OXW562" s="89"/>
      <c r="OXX562" s="89"/>
      <c r="OXY562" s="89"/>
      <c r="OXZ562" s="508"/>
      <c r="OYA562" s="508"/>
      <c r="OYB562" s="89"/>
      <c r="OYC562" s="89"/>
      <c r="OYD562" s="508"/>
      <c r="OYE562" s="508"/>
      <c r="OYF562" s="89"/>
      <c r="OYG562" s="89"/>
      <c r="OYH562" s="508"/>
      <c r="OYI562" s="508"/>
      <c r="OYJ562" s="508"/>
      <c r="OYK562" s="508"/>
      <c r="OYL562" s="508"/>
      <c r="OYM562" s="508"/>
      <c r="OYN562" s="508"/>
      <c r="OYO562" s="89"/>
      <c r="OYP562" s="89"/>
      <c r="OYQ562" s="508"/>
      <c r="OYR562" s="508"/>
      <c r="OYS562" s="89"/>
      <c r="OYT562" s="89"/>
      <c r="OYU562" s="508"/>
      <c r="OYV562" s="508"/>
      <c r="OYW562" s="508"/>
      <c r="OYX562" s="508"/>
      <c r="OYY562" s="508"/>
      <c r="OYZ562" s="203"/>
      <c r="OZA562" s="107"/>
      <c r="OZB562" s="508"/>
      <c r="OZC562" s="508"/>
      <c r="OZD562" s="508"/>
      <c r="OZE562" s="508"/>
      <c r="OZF562" s="508"/>
      <c r="OZG562" s="508"/>
      <c r="OZH562" s="508"/>
      <c r="OZI562" s="168"/>
      <c r="OZJ562" s="168"/>
      <c r="OZK562" s="168"/>
      <c r="OZL562" s="168"/>
      <c r="OZM562" s="168"/>
      <c r="OZN562" s="168"/>
      <c r="OZO562" s="168"/>
      <c r="OZP562" s="168"/>
      <c r="OZQ562" s="168"/>
      <c r="OZR562" s="168"/>
      <c r="OZS562" s="168"/>
      <c r="OZT562" s="168"/>
      <c r="OZU562" s="168"/>
      <c r="OZV562" s="168"/>
      <c r="OZW562" s="168"/>
      <c r="OZX562" s="168"/>
      <c r="OZY562" s="168"/>
      <c r="OZZ562" s="168"/>
      <c r="PAA562" s="168"/>
      <c r="PAB562" s="168"/>
      <c r="PAC562" s="168"/>
      <c r="PAD562" s="168"/>
      <c r="PAE562" s="168"/>
      <c r="PAF562" s="168"/>
      <c r="PAG562" s="168"/>
      <c r="PAH562" s="168"/>
      <c r="PAI562" s="168"/>
      <c r="PAJ562" s="168"/>
      <c r="PAK562" s="168"/>
      <c r="PAL562" s="168"/>
      <c r="PAM562" s="168"/>
      <c r="PAN562" s="168"/>
      <c r="PAO562" s="168"/>
      <c r="PAP562" s="168"/>
      <c r="PAQ562" s="168"/>
      <c r="PAR562" s="168"/>
      <c r="PAS562" s="168"/>
      <c r="PAT562" s="168"/>
      <c r="PAU562" s="168"/>
      <c r="PAV562" s="168"/>
      <c r="PAW562" s="168"/>
      <c r="PAX562" s="168"/>
      <c r="PAY562" s="168"/>
      <c r="PAZ562" s="168"/>
      <c r="PBA562" s="508"/>
      <c r="PBB562" s="508"/>
      <c r="PBC562" s="508"/>
      <c r="PBD562" s="508"/>
      <c r="PBE562" s="508"/>
      <c r="PBF562" s="508"/>
      <c r="PBG562" s="508"/>
      <c r="PBH562" s="508"/>
      <c r="PBI562" s="508"/>
      <c r="PBJ562" s="508"/>
      <c r="PBK562" s="508"/>
      <c r="PBL562" s="508"/>
      <c r="PBM562" s="508"/>
      <c r="PBN562" s="508"/>
      <c r="PBO562" s="508"/>
      <c r="PBP562" s="508"/>
      <c r="PBQ562" s="508"/>
      <c r="PBR562" s="508"/>
      <c r="PBS562" s="508"/>
      <c r="PBT562" s="508"/>
      <c r="PBU562" s="508"/>
      <c r="PBV562" s="508"/>
      <c r="PBW562" s="508"/>
      <c r="PBX562" s="508"/>
      <c r="PBY562" s="89"/>
      <c r="PBZ562" s="89"/>
      <c r="PCA562" s="89"/>
      <c r="PCB562" s="89"/>
      <c r="PCC562" s="89"/>
      <c r="PCD562" s="508"/>
      <c r="PCE562" s="508"/>
      <c r="PCF562" s="89"/>
      <c r="PCG562" s="89"/>
      <c r="PCH562" s="508"/>
      <c r="PCI562" s="508"/>
      <c r="PCJ562" s="89"/>
      <c r="PCK562" s="89"/>
      <c r="PCL562" s="508"/>
      <c r="PCM562" s="508"/>
      <c r="PCN562" s="508"/>
      <c r="PCO562" s="508"/>
      <c r="PCP562" s="508"/>
      <c r="PCQ562" s="508"/>
      <c r="PCR562" s="508"/>
      <c r="PCS562" s="89"/>
      <c r="PCT562" s="89"/>
      <c r="PCU562" s="508"/>
      <c r="PCV562" s="508"/>
      <c r="PCW562" s="89"/>
      <c r="PCX562" s="89"/>
      <c r="PCY562" s="508"/>
      <c r="PCZ562" s="508"/>
      <c r="PDA562" s="508"/>
      <c r="PDB562" s="508"/>
      <c r="PDC562" s="508"/>
      <c r="PDD562" s="203"/>
      <c r="PDE562" s="107"/>
      <c r="PDF562" s="508"/>
      <c r="PDG562" s="508"/>
      <c r="PDH562" s="508"/>
      <c r="PDI562" s="508"/>
      <c r="PDJ562" s="508"/>
      <c r="PDK562" s="508"/>
      <c r="PDL562" s="508"/>
      <c r="PDM562" s="168"/>
      <c r="PDN562" s="168"/>
      <c r="PDO562" s="168"/>
      <c r="PDP562" s="168"/>
      <c r="PDQ562" s="168"/>
      <c r="PDR562" s="168"/>
      <c r="PDS562" s="168"/>
      <c r="PDT562" s="168"/>
      <c r="PDU562" s="168"/>
      <c r="PDV562" s="168"/>
      <c r="PDW562" s="168"/>
      <c r="PDX562" s="168"/>
      <c r="PDY562" s="168"/>
      <c r="PDZ562" s="168"/>
      <c r="PEA562" s="168"/>
      <c r="PEB562" s="168"/>
      <c r="PEC562" s="168"/>
      <c r="PED562" s="168"/>
      <c r="PEE562" s="168"/>
      <c r="PEF562" s="168"/>
      <c r="PEG562" s="168"/>
      <c r="PEH562" s="168"/>
      <c r="PEI562" s="168"/>
      <c r="PEJ562" s="168"/>
      <c r="PEK562" s="168"/>
      <c r="PEL562" s="168"/>
      <c r="PEM562" s="168"/>
      <c r="PEN562" s="168"/>
      <c r="PEO562" s="168"/>
      <c r="PEP562" s="168"/>
      <c r="PEQ562" s="168"/>
      <c r="PER562" s="168"/>
      <c r="PES562" s="168"/>
      <c r="PET562" s="168"/>
      <c r="PEU562" s="168"/>
      <c r="PEV562" s="168"/>
      <c r="PEW562" s="168"/>
      <c r="PEX562" s="168"/>
      <c r="PEY562" s="168"/>
      <c r="PEZ562" s="168"/>
      <c r="PFA562" s="168"/>
      <c r="PFB562" s="168"/>
      <c r="PFC562" s="168"/>
      <c r="PFD562" s="168"/>
      <c r="PFE562" s="508"/>
      <c r="PFF562" s="508"/>
      <c r="PFG562" s="508"/>
      <c r="PFH562" s="508"/>
      <c r="PFI562" s="508"/>
      <c r="PFJ562" s="508"/>
      <c r="PFK562" s="508"/>
      <c r="PFL562" s="508"/>
      <c r="PFM562" s="508"/>
      <c r="PFN562" s="508"/>
      <c r="PFO562" s="508"/>
      <c r="PFP562" s="508"/>
      <c r="PFQ562" s="508"/>
      <c r="PFR562" s="508"/>
      <c r="PFS562" s="508"/>
      <c r="PFT562" s="508"/>
      <c r="PFU562" s="508"/>
      <c r="PFV562" s="508"/>
      <c r="PFW562" s="508"/>
      <c r="PFX562" s="508"/>
      <c r="PFY562" s="508"/>
      <c r="PFZ562" s="508"/>
      <c r="PGA562" s="508"/>
      <c r="PGB562" s="508"/>
      <c r="PGC562" s="89"/>
      <c r="PGD562" s="89"/>
      <c r="PGE562" s="89"/>
      <c r="PGF562" s="89"/>
      <c r="PGG562" s="89"/>
      <c r="PGH562" s="508"/>
      <c r="PGI562" s="508"/>
      <c r="PGJ562" s="89"/>
      <c r="PGK562" s="89"/>
      <c r="PGL562" s="508"/>
      <c r="PGM562" s="508"/>
      <c r="PGN562" s="89"/>
      <c r="PGO562" s="89"/>
      <c r="PGP562" s="508"/>
      <c r="PGQ562" s="508"/>
      <c r="PGR562" s="508"/>
      <c r="PGS562" s="508"/>
      <c r="PGT562" s="508"/>
      <c r="PGU562" s="508"/>
      <c r="PGV562" s="508"/>
      <c r="PGW562" s="89"/>
      <c r="PGX562" s="89"/>
      <c r="PGY562" s="508"/>
      <c r="PGZ562" s="508"/>
      <c r="PHA562" s="89"/>
      <c r="PHB562" s="89"/>
      <c r="PHC562" s="508"/>
      <c r="PHD562" s="508"/>
      <c r="PHE562" s="508"/>
      <c r="PHF562" s="508"/>
      <c r="PHG562" s="508"/>
      <c r="PHH562" s="203"/>
      <c r="PHI562" s="107"/>
      <c r="PHJ562" s="508"/>
      <c r="PHK562" s="508"/>
      <c r="PHL562" s="508"/>
      <c r="PHM562" s="508"/>
      <c r="PHN562" s="508"/>
      <c r="PHO562" s="508"/>
      <c r="PHP562" s="508"/>
      <c r="PHQ562" s="168"/>
      <c r="PHR562" s="168"/>
      <c r="PHS562" s="168"/>
      <c r="PHT562" s="168"/>
      <c r="PHU562" s="168"/>
      <c r="PHV562" s="168"/>
      <c r="PHW562" s="168"/>
      <c r="PHX562" s="168"/>
      <c r="PHY562" s="168"/>
      <c r="PHZ562" s="168"/>
      <c r="PIA562" s="168"/>
      <c r="PIB562" s="168"/>
      <c r="PIC562" s="168"/>
      <c r="PID562" s="168"/>
      <c r="PIE562" s="168"/>
      <c r="PIF562" s="168"/>
      <c r="PIG562" s="168"/>
      <c r="PIH562" s="168"/>
      <c r="PII562" s="168"/>
      <c r="PIJ562" s="168"/>
      <c r="PIK562" s="168"/>
      <c r="PIL562" s="168"/>
      <c r="PIM562" s="168"/>
      <c r="PIN562" s="168"/>
      <c r="PIO562" s="168"/>
      <c r="PIP562" s="168"/>
      <c r="PIQ562" s="168"/>
      <c r="PIR562" s="168"/>
      <c r="PIS562" s="168"/>
      <c r="PIT562" s="168"/>
      <c r="PIU562" s="168"/>
      <c r="PIV562" s="168"/>
      <c r="PIW562" s="168"/>
      <c r="PIX562" s="168"/>
      <c r="PIY562" s="168"/>
      <c r="PIZ562" s="168"/>
      <c r="PJA562" s="168"/>
      <c r="PJB562" s="168"/>
      <c r="PJC562" s="168"/>
      <c r="PJD562" s="168"/>
      <c r="PJE562" s="168"/>
      <c r="PJF562" s="168"/>
      <c r="PJG562" s="168"/>
      <c r="PJH562" s="168"/>
      <c r="PJI562" s="508"/>
      <c r="PJJ562" s="508"/>
      <c r="PJK562" s="508"/>
      <c r="PJL562" s="508"/>
      <c r="PJM562" s="508"/>
      <c r="PJN562" s="508"/>
      <c r="PJO562" s="508"/>
      <c r="PJP562" s="508"/>
      <c r="PJQ562" s="508"/>
      <c r="PJR562" s="508"/>
      <c r="PJS562" s="508"/>
      <c r="PJT562" s="508"/>
      <c r="PJU562" s="508"/>
      <c r="PJV562" s="508"/>
      <c r="PJW562" s="508"/>
      <c r="PJX562" s="508"/>
      <c r="PJY562" s="508"/>
      <c r="PJZ562" s="508"/>
      <c r="PKA562" s="508"/>
      <c r="PKB562" s="508"/>
      <c r="PKC562" s="508"/>
      <c r="PKD562" s="508"/>
      <c r="PKE562" s="508"/>
      <c r="PKF562" s="508"/>
      <c r="PKG562" s="89"/>
      <c r="PKH562" s="89"/>
      <c r="PKI562" s="89"/>
      <c r="PKJ562" s="89"/>
      <c r="PKK562" s="89"/>
      <c r="PKL562" s="508"/>
      <c r="PKM562" s="508"/>
      <c r="PKN562" s="89"/>
      <c r="PKO562" s="89"/>
      <c r="PKP562" s="508"/>
      <c r="PKQ562" s="508"/>
      <c r="PKR562" s="89"/>
      <c r="PKS562" s="89"/>
      <c r="PKT562" s="508"/>
      <c r="PKU562" s="508"/>
      <c r="PKV562" s="508"/>
      <c r="PKW562" s="508"/>
      <c r="PKX562" s="508"/>
      <c r="PKY562" s="508"/>
      <c r="PKZ562" s="508"/>
      <c r="PLA562" s="89"/>
      <c r="PLB562" s="89"/>
      <c r="PLC562" s="508"/>
      <c r="PLD562" s="508"/>
      <c r="PLE562" s="89"/>
      <c r="PLF562" s="89"/>
      <c r="PLG562" s="508"/>
      <c r="PLH562" s="508"/>
      <c r="PLI562" s="508"/>
      <c r="PLJ562" s="508"/>
      <c r="PLK562" s="508"/>
      <c r="PLL562" s="203"/>
      <c r="PLM562" s="107"/>
      <c r="PLN562" s="508"/>
      <c r="PLO562" s="508"/>
      <c r="PLP562" s="508"/>
      <c r="PLQ562" s="508"/>
      <c r="PLR562" s="508"/>
      <c r="PLS562" s="508"/>
      <c r="PLT562" s="508"/>
      <c r="PLU562" s="168"/>
      <c r="PLV562" s="168"/>
      <c r="PLW562" s="168"/>
      <c r="PLX562" s="168"/>
      <c r="PLY562" s="168"/>
      <c r="PLZ562" s="168"/>
      <c r="PMA562" s="168"/>
      <c r="PMB562" s="168"/>
      <c r="PMC562" s="168"/>
      <c r="PMD562" s="168"/>
      <c r="PME562" s="168"/>
      <c r="PMF562" s="168"/>
      <c r="PMG562" s="168"/>
      <c r="PMH562" s="168"/>
      <c r="PMI562" s="168"/>
      <c r="PMJ562" s="168"/>
      <c r="PMK562" s="168"/>
      <c r="PML562" s="168"/>
      <c r="PMM562" s="168"/>
      <c r="PMN562" s="168"/>
      <c r="PMO562" s="168"/>
      <c r="PMP562" s="168"/>
      <c r="PMQ562" s="168"/>
      <c r="PMR562" s="168"/>
      <c r="PMS562" s="168"/>
      <c r="PMT562" s="168"/>
      <c r="PMU562" s="168"/>
      <c r="PMV562" s="168"/>
      <c r="PMW562" s="168"/>
      <c r="PMX562" s="168"/>
      <c r="PMY562" s="168"/>
      <c r="PMZ562" s="168"/>
      <c r="PNA562" s="168"/>
      <c r="PNB562" s="168"/>
      <c r="PNC562" s="168"/>
      <c r="PND562" s="168"/>
      <c r="PNE562" s="168"/>
      <c r="PNF562" s="168"/>
      <c r="PNG562" s="168"/>
      <c r="PNH562" s="168"/>
      <c r="PNI562" s="168"/>
      <c r="PNJ562" s="168"/>
      <c r="PNK562" s="168"/>
      <c r="PNL562" s="168"/>
      <c r="PNM562" s="508"/>
      <c r="PNN562" s="508"/>
      <c r="PNO562" s="508"/>
      <c r="PNP562" s="508"/>
      <c r="PNQ562" s="508"/>
      <c r="PNR562" s="508"/>
      <c r="PNS562" s="508"/>
      <c r="PNT562" s="508"/>
      <c r="PNU562" s="508"/>
      <c r="PNV562" s="508"/>
      <c r="PNW562" s="508"/>
      <c r="PNX562" s="508"/>
      <c r="PNY562" s="508"/>
      <c r="PNZ562" s="508"/>
      <c r="POA562" s="508"/>
      <c r="POB562" s="508"/>
      <c r="POC562" s="508"/>
      <c r="POD562" s="508"/>
      <c r="POE562" s="508"/>
      <c r="POF562" s="508"/>
      <c r="POG562" s="508"/>
      <c r="POH562" s="508"/>
      <c r="POI562" s="508"/>
      <c r="POJ562" s="508"/>
      <c r="POK562" s="89"/>
      <c r="POL562" s="89"/>
      <c r="POM562" s="89"/>
      <c r="PON562" s="89"/>
      <c r="POO562" s="89"/>
      <c r="POP562" s="508"/>
      <c r="POQ562" s="508"/>
      <c r="POR562" s="89"/>
      <c r="POS562" s="89"/>
      <c r="POT562" s="508"/>
      <c r="POU562" s="508"/>
      <c r="POV562" s="89"/>
      <c r="POW562" s="89"/>
      <c r="POX562" s="508"/>
      <c r="POY562" s="508"/>
      <c r="POZ562" s="508"/>
      <c r="PPA562" s="508"/>
      <c r="PPB562" s="508"/>
      <c r="PPC562" s="508"/>
      <c r="PPD562" s="508"/>
      <c r="PPE562" s="89"/>
      <c r="PPF562" s="89"/>
      <c r="PPG562" s="508"/>
      <c r="PPH562" s="508"/>
      <c r="PPI562" s="89"/>
      <c r="PPJ562" s="89"/>
      <c r="PPK562" s="508"/>
      <c r="PPL562" s="508"/>
      <c r="PPM562" s="508"/>
      <c r="PPN562" s="508"/>
      <c r="PPO562" s="508"/>
      <c r="PPP562" s="203"/>
      <c r="PPQ562" s="107"/>
      <c r="PPR562" s="508"/>
      <c r="PPS562" s="508"/>
      <c r="PPT562" s="508"/>
      <c r="PPU562" s="508"/>
      <c r="PPV562" s="508"/>
      <c r="PPW562" s="508"/>
      <c r="PPX562" s="508"/>
      <c r="PPY562" s="168"/>
      <c r="PPZ562" s="168"/>
      <c r="PQA562" s="168"/>
      <c r="PQB562" s="168"/>
      <c r="PQC562" s="168"/>
      <c r="PQD562" s="168"/>
      <c r="PQE562" s="168"/>
      <c r="PQF562" s="168"/>
      <c r="PQG562" s="168"/>
      <c r="PQH562" s="168"/>
      <c r="PQI562" s="168"/>
      <c r="PQJ562" s="168"/>
      <c r="PQK562" s="168"/>
      <c r="PQL562" s="168"/>
      <c r="PQM562" s="168"/>
      <c r="PQN562" s="168"/>
      <c r="PQO562" s="168"/>
      <c r="PQP562" s="168"/>
      <c r="PQQ562" s="168"/>
      <c r="PQR562" s="168"/>
      <c r="PQS562" s="168"/>
      <c r="PQT562" s="168"/>
      <c r="PQU562" s="168"/>
      <c r="PQV562" s="168"/>
      <c r="PQW562" s="168"/>
      <c r="PQX562" s="168"/>
      <c r="PQY562" s="168"/>
      <c r="PQZ562" s="168"/>
      <c r="PRA562" s="168"/>
      <c r="PRB562" s="168"/>
      <c r="PRC562" s="168"/>
      <c r="PRD562" s="168"/>
      <c r="PRE562" s="168"/>
      <c r="PRF562" s="168"/>
      <c r="PRG562" s="168"/>
      <c r="PRH562" s="168"/>
      <c r="PRI562" s="168"/>
      <c r="PRJ562" s="168"/>
      <c r="PRK562" s="168"/>
      <c r="PRL562" s="168"/>
      <c r="PRM562" s="168"/>
      <c r="PRN562" s="168"/>
      <c r="PRO562" s="168"/>
      <c r="PRP562" s="168"/>
      <c r="PRQ562" s="508"/>
      <c r="PRR562" s="508"/>
      <c r="PRS562" s="508"/>
      <c r="PRT562" s="508"/>
      <c r="PRU562" s="508"/>
      <c r="PRV562" s="508"/>
      <c r="PRW562" s="508"/>
      <c r="PRX562" s="508"/>
      <c r="PRY562" s="508"/>
      <c r="PRZ562" s="508"/>
      <c r="PSA562" s="508"/>
      <c r="PSB562" s="508"/>
      <c r="PSC562" s="508"/>
      <c r="PSD562" s="508"/>
      <c r="PSE562" s="508"/>
      <c r="PSF562" s="508"/>
      <c r="PSG562" s="508"/>
      <c r="PSH562" s="508"/>
      <c r="PSI562" s="508"/>
      <c r="PSJ562" s="508"/>
      <c r="PSK562" s="508"/>
      <c r="PSL562" s="508"/>
      <c r="PSM562" s="508"/>
      <c r="PSN562" s="508"/>
      <c r="PSO562" s="89"/>
      <c r="PSP562" s="89"/>
      <c r="PSQ562" s="89"/>
      <c r="PSR562" s="89"/>
      <c r="PSS562" s="89"/>
      <c r="PST562" s="508"/>
      <c r="PSU562" s="508"/>
      <c r="PSV562" s="89"/>
      <c r="PSW562" s="89"/>
      <c r="PSX562" s="508"/>
      <c r="PSY562" s="508"/>
      <c r="PSZ562" s="89"/>
      <c r="PTA562" s="89"/>
      <c r="PTB562" s="508"/>
      <c r="PTC562" s="508"/>
      <c r="PTD562" s="508"/>
      <c r="PTE562" s="508"/>
      <c r="PTF562" s="508"/>
      <c r="PTG562" s="508"/>
      <c r="PTH562" s="508"/>
      <c r="PTI562" s="89"/>
      <c r="PTJ562" s="89"/>
      <c r="PTK562" s="508"/>
      <c r="PTL562" s="508"/>
      <c r="PTM562" s="89"/>
      <c r="PTN562" s="89"/>
      <c r="PTO562" s="508"/>
      <c r="PTP562" s="508"/>
      <c r="PTQ562" s="508"/>
      <c r="PTR562" s="508"/>
      <c r="PTS562" s="508"/>
      <c r="PTT562" s="203"/>
      <c r="PTU562" s="107"/>
      <c r="PTV562" s="508"/>
      <c r="PTW562" s="508"/>
      <c r="PTX562" s="508"/>
      <c r="PTY562" s="508"/>
      <c r="PTZ562" s="508"/>
      <c r="PUA562" s="508"/>
      <c r="PUB562" s="508"/>
      <c r="PUC562" s="168"/>
      <c r="PUD562" s="168"/>
      <c r="PUE562" s="168"/>
      <c r="PUF562" s="168"/>
      <c r="PUG562" s="168"/>
      <c r="PUH562" s="168"/>
      <c r="PUI562" s="168"/>
      <c r="PUJ562" s="168"/>
      <c r="PUK562" s="168"/>
      <c r="PUL562" s="168"/>
      <c r="PUM562" s="168"/>
      <c r="PUN562" s="168"/>
      <c r="PUO562" s="168"/>
      <c r="PUP562" s="168"/>
      <c r="PUQ562" s="168"/>
      <c r="PUR562" s="168"/>
      <c r="PUS562" s="168"/>
      <c r="PUT562" s="168"/>
      <c r="PUU562" s="168"/>
      <c r="PUV562" s="168"/>
      <c r="PUW562" s="168"/>
      <c r="PUX562" s="168"/>
      <c r="PUY562" s="168"/>
      <c r="PUZ562" s="168"/>
      <c r="PVA562" s="168"/>
      <c r="PVB562" s="168"/>
      <c r="PVC562" s="168"/>
      <c r="PVD562" s="168"/>
      <c r="PVE562" s="168"/>
      <c r="PVF562" s="168"/>
      <c r="PVG562" s="168"/>
      <c r="PVH562" s="168"/>
      <c r="PVI562" s="168"/>
      <c r="PVJ562" s="168"/>
      <c r="PVK562" s="168"/>
      <c r="PVL562" s="168"/>
      <c r="PVM562" s="168"/>
      <c r="PVN562" s="168"/>
      <c r="PVO562" s="168"/>
      <c r="PVP562" s="168"/>
      <c r="PVQ562" s="168"/>
      <c r="PVR562" s="168"/>
      <c r="PVS562" s="168"/>
      <c r="PVT562" s="168"/>
      <c r="PVU562" s="508"/>
      <c r="PVV562" s="508"/>
      <c r="PVW562" s="508"/>
      <c r="PVX562" s="508"/>
      <c r="PVY562" s="508"/>
      <c r="PVZ562" s="508"/>
      <c r="PWA562" s="508"/>
      <c r="PWB562" s="508"/>
      <c r="PWC562" s="508"/>
      <c r="PWD562" s="508"/>
      <c r="PWE562" s="508"/>
      <c r="PWF562" s="508"/>
      <c r="PWG562" s="508"/>
      <c r="PWH562" s="508"/>
      <c r="PWI562" s="508"/>
      <c r="PWJ562" s="508"/>
      <c r="PWK562" s="508"/>
      <c r="PWL562" s="508"/>
      <c r="PWM562" s="508"/>
      <c r="PWN562" s="508"/>
      <c r="PWO562" s="508"/>
      <c r="PWP562" s="508"/>
      <c r="PWQ562" s="508"/>
      <c r="PWR562" s="508"/>
      <c r="PWS562" s="89"/>
      <c r="PWT562" s="89"/>
      <c r="PWU562" s="89"/>
      <c r="PWV562" s="89"/>
      <c r="PWW562" s="89"/>
      <c r="PWX562" s="508"/>
      <c r="PWY562" s="508"/>
      <c r="PWZ562" s="89"/>
      <c r="PXA562" s="89"/>
      <c r="PXB562" s="508"/>
      <c r="PXC562" s="508"/>
      <c r="PXD562" s="89"/>
      <c r="PXE562" s="89"/>
      <c r="PXF562" s="508"/>
      <c r="PXG562" s="508"/>
      <c r="PXH562" s="508"/>
      <c r="PXI562" s="508"/>
      <c r="PXJ562" s="508"/>
      <c r="PXK562" s="508"/>
      <c r="PXL562" s="508"/>
      <c r="PXM562" s="89"/>
      <c r="PXN562" s="89"/>
      <c r="PXO562" s="508"/>
      <c r="PXP562" s="508"/>
      <c r="PXQ562" s="89"/>
      <c r="PXR562" s="89"/>
      <c r="PXS562" s="508"/>
      <c r="PXT562" s="508"/>
      <c r="PXU562" s="508"/>
      <c r="PXV562" s="508"/>
      <c r="PXW562" s="508"/>
      <c r="PXX562" s="203"/>
      <c r="PXY562" s="107"/>
      <c r="PXZ562" s="508"/>
      <c r="PYA562" s="508"/>
      <c r="PYB562" s="508"/>
      <c r="PYC562" s="508"/>
      <c r="PYD562" s="508"/>
      <c r="PYE562" s="508"/>
      <c r="PYF562" s="508"/>
      <c r="PYG562" s="168"/>
      <c r="PYH562" s="168"/>
      <c r="PYI562" s="168"/>
      <c r="PYJ562" s="168"/>
      <c r="PYK562" s="168"/>
      <c r="PYL562" s="168"/>
      <c r="PYM562" s="168"/>
      <c r="PYN562" s="168"/>
      <c r="PYO562" s="168"/>
      <c r="PYP562" s="168"/>
      <c r="PYQ562" s="168"/>
      <c r="PYR562" s="168"/>
      <c r="PYS562" s="168"/>
      <c r="PYT562" s="168"/>
      <c r="PYU562" s="168"/>
      <c r="PYV562" s="168"/>
      <c r="PYW562" s="168"/>
      <c r="PYX562" s="168"/>
      <c r="PYY562" s="168"/>
      <c r="PYZ562" s="168"/>
      <c r="PZA562" s="168"/>
      <c r="PZB562" s="168"/>
      <c r="PZC562" s="168"/>
      <c r="PZD562" s="168"/>
      <c r="PZE562" s="168"/>
      <c r="PZF562" s="168"/>
      <c r="PZG562" s="168"/>
      <c r="PZH562" s="168"/>
      <c r="PZI562" s="168"/>
      <c r="PZJ562" s="168"/>
      <c r="PZK562" s="168"/>
      <c r="PZL562" s="168"/>
      <c r="PZM562" s="168"/>
      <c r="PZN562" s="168"/>
      <c r="PZO562" s="168"/>
      <c r="PZP562" s="168"/>
      <c r="PZQ562" s="168"/>
      <c r="PZR562" s="168"/>
      <c r="PZS562" s="168"/>
      <c r="PZT562" s="168"/>
      <c r="PZU562" s="168"/>
      <c r="PZV562" s="168"/>
      <c r="PZW562" s="168"/>
      <c r="PZX562" s="168"/>
      <c r="PZY562" s="508"/>
      <c r="PZZ562" s="508"/>
      <c r="QAA562" s="508"/>
      <c r="QAB562" s="508"/>
      <c r="QAC562" s="508"/>
      <c r="QAD562" s="508"/>
      <c r="QAE562" s="508"/>
      <c r="QAF562" s="508"/>
      <c r="QAG562" s="508"/>
      <c r="QAH562" s="508"/>
      <c r="QAI562" s="508"/>
      <c r="QAJ562" s="508"/>
      <c r="QAK562" s="508"/>
      <c r="QAL562" s="508"/>
      <c r="QAM562" s="508"/>
      <c r="QAN562" s="508"/>
      <c r="QAO562" s="508"/>
      <c r="QAP562" s="508"/>
      <c r="QAQ562" s="508"/>
      <c r="QAR562" s="508"/>
      <c r="QAS562" s="508"/>
      <c r="QAT562" s="508"/>
      <c r="QAU562" s="508"/>
      <c r="QAV562" s="508"/>
      <c r="QAW562" s="89"/>
      <c r="QAX562" s="89"/>
      <c r="QAY562" s="89"/>
      <c r="QAZ562" s="89"/>
      <c r="QBA562" s="89"/>
      <c r="QBB562" s="508"/>
      <c r="QBC562" s="508"/>
      <c r="QBD562" s="89"/>
      <c r="QBE562" s="89"/>
      <c r="QBF562" s="508"/>
      <c r="QBG562" s="508"/>
      <c r="QBH562" s="89"/>
      <c r="QBI562" s="89"/>
      <c r="QBJ562" s="508"/>
      <c r="QBK562" s="508"/>
      <c r="QBL562" s="508"/>
      <c r="QBM562" s="508"/>
      <c r="QBN562" s="508"/>
      <c r="QBO562" s="508"/>
      <c r="QBP562" s="508"/>
      <c r="QBQ562" s="89"/>
      <c r="QBR562" s="89"/>
      <c r="QBS562" s="508"/>
      <c r="QBT562" s="508"/>
      <c r="QBU562" s="89"/>
      <c r="QBV562" s="89"/>
      <c r="QBW562" s="508"/>
      <c r="QBX562" s="508"/>
      <c r="QBY562" s="508"/>
      <c r="QBZ562" s="508"/>
      <c r="QCA562" s="508"/>
      <c r="QCB562" s="203"/>
      <c r="QCC562" s="107"/>
      <c r="QCD562" s="508"/>
      <c r="QCE562" s="508"/>
      <c r="QCF562" s="508"/>
      <c r="QCG562" s="508"/>
      <c r="QCH562" s="508"/>
      <c r="QCI562" s="508"/>
      <c r="QCJ562" s="508"/>
      <c r="QCK562" s="168"/>
      <c r="QCL562" s="168"/>
      <c r="QCM562" s="168"/>
      <c r="QCN562" s="168"/>
      <c r="QCO562" s="168"/>
      <c r="QCP562" s="168"/>
      <c r="QCQ562" s="168"/>
      <c r="QCR562" s="168"/>
      <c r="QCS562" s="168"/>
      <c r="QCT562" s="168"/>
      <c r="QCU562" s="168"/>
      <c r="QCV562" s="168"/>
      <c r="QCW562" s="168"/>
      <c r="QCX562" s="168"/>
      <c r="QCY562" s="168"/>
      <c r="QCZ562" s="168"/>
      <c r="QDA562" s="168"/>
      <c r="QDB562" s="168"/>
      <c r="QDC562" s="168"/>
      <c r="QDD562" s="168"/>
      <c r="QDE562" s="168"/>
      <c r="QDF562" s="168"/>
      <c r="QDG562" s="168"/>
      <c r="QDH562" s="168"/>
      <c r="QDI562" s="168"/>
      <c r="QDJ562" s="168"/>
      <c r="QDK562" s="168"/>
      <c r="QDL562" s="168"/>
      <c r="QDM562" s="168"/>
      <c r="QDN562" s="168"/>
      <c r="QDO562" s="168"/>
      <c r="QDP562" s="168"/>
      <c r="QDQ562" s="168"/>
      <c r="QDR562" s="168"/>
      <c r="QDS562" s="168"/>
      <c r="QDT562" s="168"/>
      <c r="QDU562" s="168"/>
      <c r="QDV562" s="168"/>
      <c r="QDW562" s="168"/>
      <c r="QDX562" s="168"/>
      <c r="QDY562" s="168"/>
      <c r="QDZ562" s="168"/>
      <c r="QEA562" s="168"/>
      <c r="QEB562" s="168"/>
      <c r="QEC562" s="508"/>
      <c r="QED562" s="508"/>
      <c r="QEE562" s="508"/>
      <c r="QEF562" s="508"/>
      <c r="QEG562" s="508"/>
      <c r="QEH562" s="508"/>
      <c r="QEI562" s="508"/>
      <c r="QEJ562" s="508"/>
      <c r="QEK562" s="508"/>
      <c r="QEL562" s="508"/>
      <c r="QEM562" s="508"/>
      <c r="QEN562" s="508"/>
      <c r="QEO562" s="508"/>
      <c r="QEP562" s="508"/>
      <c r="QEQ562" s="508"/>
      <c r="QER562" s="508"/>
      <c r="QES562" s="508"/>
      <c r="QET562" s="508"/>
      <c r="QEU562" s="508"/>
      <c r="QEV562" s="508"/>
      <c r="QEW562" s="508"/>
      <c r="QEX562" s="508"/>
      <c r="QEY562" s="508"/>
      <c r="QEZ562" s="508"/>
      <c r="QFA562" s="89"/>
      <c r="QFB562" s="89"/>
      <c r="QFC562" s="89"/>
      <c r="QFD562" s="89"/>
      <c r="QFE562" s="89"/>
      <c r="QFF562" s="508"/>
      <c r="QFG562" s="508"/>
      <c r="QFH562" s="89"/>
      <c r="QFI562" s="89"/>
      <c r="QFJ562" s="508"/>
      <c r="QFK562" s="508"/>
      <c r="QFL562" s="89"/>
      <c r="QFM562" s="89"/>
      <c r="QFN562" s="508"/>
      <c r="QFO562" s="508"/>
      <c r="QFP562" s="508"/>
      <c r="QFQ562" s="508"/>
      <c r="QFR562" s="508"/>
      <c r="QFS562" s="508"/>
      <c r="QFT562" s="508"/>
      <c r="QFU562" s="89"/>
      <c r="QFV562" s="89"/>
      <c r="QFW562" s="508"/>
      <c r="QFX562" s="508"/>
      <c r="QFY562" s="89"/>
      <c r="QFZ562" s="89"/>
      <c r="QGA562" s="508"/>
      <c r="QGB562" s="508"/>
      <c r="QGC562" s="508"/>
      <c r="QGD562" s="508"/>
      <c r="QGE562" s="508"/>
      <c r="QGF562" s="203"/>
      <c r="QGG562" s="107"/>
      <c r="QGH562" s="508"/>
      <c r="QGI562" s="508"/>
      <c r="QGJ562" s="508"/>
      <c r="QGK562" s="508"/>
      <c r="QGL562" s="508"/>
      <c r="QGM562" s="508"/>
      <c r="QGN562" s="508"/>
      <c r="QGO562" s="168"/>
      <c r="QGP562" s="168"/>
      <c r="QGQ562" s="168"/>
      <c r="QGR562" s="168"/>
      <c r="QGS562" s="168"/>
      <c r="QGT562" s="168"/>
      <c r="QGU562" s="168"/>
      <c r="QGV562" s="168"/>
      <c r="QGW562" s="168"/>
      <c r="QGX562" s="168"/>
      <c r="QGY562" s="168"/>
      <c r="QGZ562" s="168"/>
      <c r="QHA562" s="168"/>
      <c r="QHB562" s="168"/>
      <c r="QHC562" s="168"/>
      <c r="QHD562" s="168"/>
      <c r="QHE562" s="168"/>
      <c r="QHF562" s="168"/>
      <c r="QHG562" s="168"/>
      <c r="QHH562" s="168"/>
      <c r="QHI562" s="168"/>
      <c r="QHJ562" s="168"/>
      <c r="QHK562" s="168"/>
      <c r="QHL562" s="168"/>
      <c r="QHM562" s="168"/>
      <c r="QHN562" s="168"/>
      <c r="QHO562" s="168"/>
      <c r="QHP562" s="168"/>
      <c r="QHQ562" s="168"/>
      <c r="QHR562" s="168"/>
      <c r="QHS562" s="168"/>
      <c r="QHT562" s="168"/>
      <c r="QHU562" s="168"/>
      <c r="QHV562" s="168"/>
      <c r="QHW562" s="168"/>
      <c r="QHX562" s="168"/>
      <c r="QHY562" s="168"/>
      <c r="QHZ562" s="168"/>
      <c r="QIA562" s="168"/>
      <c r="QIB562" s="168"/>
      <c r="QIC562" s="168"/>
      <c r="QID562" s="168"/>
      <c r="QIE562" s="168"/>
      <c r="QIF562" s="168"/>
      <c r="QIG562" s="508"/>
      <c r="QIH562" s="508"/>
      <c r="QII562" s="508"/>
      <c r="QIJ562" s="508"/>
      <c r="QIK562" s="508"/>
      <c r="QIL562" s="508"/>
      <c r="QIM562" s="508"/>
      <c r="QIN562" s="508"/>
      <c r="QIO562" s="508"/>
      <c r="QIP562" s="508"/>
      <c r="QIQ562" s="508"/>
      <c r="QIR562" s="508"/>
      <c r="QIS562" s="508"/>
      <c r="QIT562" s="508"/>
      <c r="QIU562" s="508"/>
      <c r="QIV562" s="508"/>
      <c r="QIW562" s="508"/>
      <c r="QIX562" s="508"/>
      <c r="QIY562" s="508"/>
      <c r="QIZ562" s="508"/>
      <c r="QJA562" s="508"/>
      <c r="QJB562" s="508"/>
      <c r="QJC562" s="508"/>
      <c r="QJD562" s="508"/>
      <c r="QJE562" s="89"/>
      <c r="QJF562" s="89"/>
      <c r="QJG562" s="89"/>
      <c r="QJH562" s="89"/>
      <c r="QJI562" s="89"/>
      <c r="QJJ562" s="508"/>
      <c r="QJK562" s="508"/>
      <c r="QJL562" s="89"/>
      <c r="QJM562" s="89"/>
      <c r="QJN562" s="508"/>
      <c r="QJO562" s="508"/>
      <c r="QJP562" s="89"/>
      <c r="QJQ562" s="89"/>
      <c r="QJR562" s="508"/>
      <c r="QJS562" s="508"/>
      <c r="QJT562" s="508"/>
      <c r="QJU562" s="508"/>
      <c r="QJV562" s="508"/>
      <c r="QJW562" s="508"/>
      <c r="QJX562" s="508"/>
      <c r="QJY562" s="89"/>
      <c r="QJZ562" s="89"/>
      <c r="QKA562" s="508"/>
      <c r="QKB562" s="508"/>
      <c r="QKC562" s="89"/>
      <c r="QKD562" s="89"/>
      <c r="QKE562" s="508"/>
      <c r="QKF562" s="508"/>
      <c r="QKG562" s="508"/>
      <c r="QKH562" s="508"/>
      <c r="QKI562" s="508"/>
      <c r="QKJ562" s="203"/>
      <c r="QKK562" s="107"/>
      <c r="QKL562" s="508"/>
      <c r="QKM562" s="508"/>
      <c r="QKN562" s="508"/>
      <c r="QKO562" s="508"/>
      <c r="QKP562" s="508"/>
      <c r="QKQ562" s="508"/>
      <c r="QKR562" s="508"/>
      <c r="QKS562" s="168"/>
      <c r="QKT562" s="168"/>
      <c r="QKU562" s="168"/>
      <c r="QKV562" s="168"/>
      <c r="QKW562" s="168"/>
      <c r="QKX562" s="168"/>
      <c r="QKY562" s="168"/>
      <c r="QKZ562" s="168"/>
      <c r="QLA562" s="168"/>
      <c r="QLB562" s="168"/>
      <c r="QLC562" s="168"/>
      <c r="QLD562" s="168"/>
      <c r="QLE562" s="168"/>
      <c r="QLF562" s="168"/>
      <c r="QLG562" s="168"/>
      <c r="QLH562" s="168"/>
      <c r="QLI562" s="168"/>
      <c r="QLJ562" s="168"/>
      <c r="QLK562" s="168"/>
      <c r="QLL562" s="168"/>
      <c r="QLM562" s="168"/>
      <c r="QLN562" s="168"/>
      <c r="QLO562" s="168"/>
      <c r="QLP562" s="168"/>
      <c r="QLQ562" s="168"/>
      <c r="QLR562" s="168"/>
      <c r="QLS562" s="168"/>
      <c r="QLT562" s="168"/>
      <c r="QLU562" s="168"/>
      <c r="QLV562" s="168"/>
      <c r="QLW562" s="168"/>
      <c r="QLX562" s="168"/>
      <c r="QLY562" s="168"/>
      <c r="QLZ562" s="168"/>
      <c r="QMA562" s="168"/>
      <c r="QMB562" s="168"/>
      <c r="QMC562" s="168"/>
      <c r="QMD562" s="168"/>
      <c r="QME562" s="168"/>
      <c r="QMF562" s="168"/>
      <c r="QMG562" s="168"/>
      <c r="QMH562" s="168"/>
      <c r="QMI562" s="168"/>
      <c r="QMJ562" s="168"/>
      <c r="QMK562" s="508"/>
      <c r="QML562" s="508"/>
      <c r="QMM562" s="508"/>
      <c r="QMN562" s="508"/>
      <c r="QMO562" s="508"/>
      <c r="QMP562" s="508"/>
      <c r="QMQ562" s="508"/>
      <c r="QMR562" s="508"/>
      <c r="QMS562" s="508"/>
      <c r="QMT562" s="508"/>
      <c r="QMU562" s="508"/>
      <c r="QMV562" s="508"/>
      <c r="QMW562" s="508"/>
      <c r="QMX562" s="508"/>
      <c r="QMY562" s="508"/>
      <c r="QMZ562" s="508"/>
      <c r="QNA562" s="508"/>
      <c r="QNB562" s="508"/>
      <c r="QNC562" s="508"/>
      <c r="QND562" s="508"/>
      <c r="QNE562" s="508"/>
      <c r="QNF562" s="508"/>
      <c r="QNG562" s="508"/>
      <c r="QNH562" s="508"/>
      <c r="QNI562" s="89"/>
      <c r="QNJ562" s="89"/>
      <c r="QNK562" s="89"/>
      <c r="QNL562" s="89"/>
      <c r="QNM562" s="89"/>
      <c r="QNN562" s="508"/>
      <c r="QNO562" s="508"/>
      <c r="QNP562" s="89"/>
      <c r="QNQ562" s="89"/>
      <c r="QNR562" s="508"/>
      <c r="QNS562" s="508"/>
      <c r="QNT562" s="89"/>
      <c r="QNU562" s="89"/>
      <c r="QNV562" s="508"/>
      <c r="QNW562" s="508"/>
      <c r="QNX562" s="508"/>
      <c r="QNY562" s="508"/>
      <c r="QNZ562" s="508"/>
      <c r="QOA562" s="508"/>
      <c r="QOB562" s="508"/>
      <c r="QOC562" s="89"/>
      <c r="QOD562" s="89"/>
      <c r="QOE562" s="508"/>
      <c r="QOF562" s="508"/>
      <c r="QOG562" s="89"/>
      <c r="QOH562" s="89"/>
      <c r="QOI562" s="508"/>
      <c r="QOJ562" s="508"/>
      <c r="QOK562" s="508"/>
      <c r="QOL562" s="508"/>
      <c r="QOM562" s="508"/>
      <c r="QON562" s="203"/>
      <c r="QOO562" s="107"/>
      <c r="QOP562" s="508"/>
      <c r="QOQ562" s="508"/>
      <c r="QOR562" s="508"/>
      <c r="QOS562" s="508"/>
      <c r="QOT562" s="508"/>
      <c r="QOU562" s="508"/>
      <c r="QOV562" s="508"/>
      <c r="QOW562" s="168"/>
      <c r="QOX562" s="168"/>
      <c r="QOY562" s="168"/>
      <c r="QOZ562" s="168"/>
      <c r="QPA562" s="168"/>
      <c r="QPB562" s="168"/>
      <c r="QPC562" s="168"/>
      <c r="QPD562" s="168"/>
      <c r="QPE562" s="168"/>
      <c r="QPF562" s="168"/>
      <c r="QPG562" s="168"/>
      <c r="QPH562" s="168"/>
      <c r="QPI562" s="168"/>
      <c r="QPJ562" s="168"/>
      <c r="QPK562" s="168"/>
      <c r="QPL562" s="168"/>
      <c r="QPM562" s="168"/>
      <c r="QPN562" s="168"/>
      <c r="QPO562" s="168"/>
      <c r="QPP562" s="168"/>
      <c r="QPQ562" s="168"/>
      <c r="QPR562" s="168"/>
      <c r="QPS562" s="168"/>
      <c r="QPT562" s="168"/>
      <c r="QPU562" s="168"/>
      <c r="QPV562" s="168"/>
      <c r="QPW562" s="168"/>
      <c r="QPX562" s="168"/>
      <c r="QPY562" s="168"/>
      <c r="QPZ562" s="168"/>
      <c r="QQA562" s="168"/>
      <c r="QQB562" s="168"/>
      <c r="QQC562" s="168"/>
      <c r="QQD562" s="168"/>
      <c r="QQE562" s="168"/>
      <c r="QQF562" s="168"/>
      <c r="QQG562" s="168"/>
      <c r="QQH562" s="168"/>
      <c r="QQI562" s="168"/>
      <c r="QQJ562" s="168"/>
      <c r="QQK562" s="168"/>
      <c r="QQL562" s="168"/>
      <c r="QQM562" s="168"/>
      <c r="QQN562" s="168"/>
      <c r="QQO562" s="508"/>
      <c r="QQP562" s="508"/>
      <c r="QQQ562" s="508"/>
      <c r="QQR562" s="508"/>
      <c r="QQS562" s="508"/>
      <c r="QQT562" s="508"/>
      <c r="QQU562" s="508"/>
      <c r="QQV562" s="508"/>
      <c r="QQW562" s="508"/>
      <c r="QQX562" s="508"/>
      <c r="QQY562" s="508"/>
      <c r="QQZ562" s="508"/>
      <c r="QRA562" s="508"/>
      <c r="QRB562" s="508"/>
      <c r="QRC562" s="508"/>
      <c r="QRD562" s="508"/>
      <c r="QRE562" s="508"/>
      <c r="QRF562" s="508"/>
      <c r="QRG562" s="508"/>
      <c r="QRH562" s="508"/>
      <c r="QRI562" s="508"/>
      <c r="QRJ562" s="508"/>
      <c r="QRK562" s="508"/>
      <c r="QRL562" s="508"/>
      <c r="QRM562" s="89"/>
      <c r="QRN562" s="89"/>
      <c r="QRO562" s="89"/>
      <c r="QRP562" s="89"/>
      <c r="QRQ562" s="89"/>
      <c r="QRR562" s="508"/>
      <c r="QRS562" s="508"/>
      <c r="QRT562" s="89"/>
      <c r="QRU562" s="89"/>
      <c r="QRV562" s="508"/>
      <c r="QRW562" s="508"/>
      <c r="QRX562" s="89"/>
      <c r="QRY562" s="89"/>
      <c r="QRZ562" s="508"/>
      <c r="QSA562" s="508"/>
      <c r="QSB562" s="508"/>
      <c r="QSC562" s="508"/>
      <c r="QSD562" s="508"/>
      <c r="QSE562" s="508"/>
      <c r="QSF562" s="508"/>
      <c r="QSG562" s="89"/>
      <c r="QSH562" s="89"/>
      <c r="QSI562" s="508"/>
      <c r="QSJ562" s="508"/>
      <c r="QSK562" s="89"/>
      <c r="QSL562" s="89"/>
      <c r="QSM562" s="508"/>
      <c r="QSN562" s="508"/>
      <c r="QSO562" s="508"/>
      <c r="QSP562" s="508"/>
      <c r="QSQ562" s="508"/>
      <c r="QSR562" s="203"/>
      <c r="QSS562" s="107"/>
      <c r="QST562" s="508"/>
      <c r="QSU562" s="508"/>
      <c r="QSV562" s="508"/>
      <c r="QSW562" s="508"/>
      <c r="QSX562" s="508"/>
      <c r="QSY562" s="508"/>
      <c r="QSZ562" s="508"/>
      <c r="QTA562" s="168"/>
      <c r="QTB562" s="168"/>
      <c r="QTC562" s="168"/>
      <c r="QTD562" s="168"/>
      <c r="QTE562" s="168"/>
      <c r="QTF562" s="168"/>
      <c r="QTG562" s="168"/>
      <c r="QTH562" s="168"/>
      <c r="QTI562" s="168"/>
      <c r="QTJ562" s="168"/>
      <c r="QTK562" s="168"/>
      <c r="QTL562" s="168"/>
      <c r="QTM562" s="168"/>
      <c r="QTN562" s="168"/>
      <c r="QTO562" s="168"/>
      <c r="QTP562" s="168"/>
      <c r="QTQ562" s="168"/>
      <c r="QTR562" s="168"/>
      <c r="QTS562" s="168"/>
      <c r="QTT562" s="168"/>
      <c r="QTU562" s="168"/>
      <c r="QTV562" s="168"/>
      <c r="QTW562" s="168"/>
      <c r="QTX562" s="168"/>
      <c r="QTY562" s="168"/>
      <c r="QTZ562" s="168"/>
      <c r="QUA562" s="168"/>
      <c r="QUB562" s="168"/>
      <c r="QUC562" s="168"/>
      <c r="QUD562" s="168"/>
      <c r="QUE562" s="168"/>
      <c r="QUF562" s="168"/>
      <c r="QUG562" s="168"/>
      <c r="QUH562" s="168"/>
      <c r="QUI562" s="168"/>
      <c r="QUJ562" s="168"/>
      <c r="QUK562" s="168"/>
      <c r="QUL562" s="168"/>
      <c r="QUM562" s="168"/>
      <c r="QUN562" s="168"/>
      <c r="QUO562" s="168"/>
      <c r="QUP562" s="168"/>
      <c r="QUQ562" s="168"/>
      <c r="QUR562" s="168"/>
      <c r="QUS562" s="508"/>
      <c r="QUT562" s="508"/>
      <c r="QUU562" s="508"/>
      <c r="QUV562" s="508"/>
      <c r="QUW562" s="508"/>
      <c r="QUX562" s="508"/>
      <c r="QUY562" s="508"/>
      <c r="QUZ562" s="508"/>
      <c r="QVA562" s="508"/>
      <c r="QVB562" s="508"/>
      <c r="QVC562" s="508"/>
      <c r="QVD562" s="508"/>
      <c r="QVE562" s="508"/>
      <c r="QVF562" s="508"/>
      <c r="QVG562" s="508"/>
      <c r="QVH562" s="508"/>
      <c r="QVI562" s="508"/>
      <c r="QVJ562" s="508"/>
      <c r="QVK562" s="508"/>
      <c r="QVL562" s="508"/>
      <c r="QVM562" s="508"/>
      <c r="QVN562" s="508"/>
      <c r="QVO562" s="508"/>
      <c r="QVP562" s="508"/>
      <c r="QVQ562" s="89"/>
      <c r="QVR562" s="89"/>
      <c r="QVS562" s="89"/>
      <c r="QVT562" s="89"/>
      <c r="QVU562" s="89"/>
      <c r="QVV562" s="508"/>
      <c r="QVW562" s="508"/>
      <c r="QVX562" s="89"/>
      <c r="QVY562" s="89"/>
      <c r="QVZ562" s="508"/>
      <c r="QWA562" s="508"/>
      <c r="QWB562" s="89"/>
      <c r="QWC562" s="89"/>
      <c r="QWD562" s="508"/>
      <c r="QWE562" s="508"/>
      <c r="QWF562" s="508"/>
      <c r="QWG562" s="508"/>
      <c r="QWH562" s="508"/>
      <c r="QWI562" s="508"/>
      <c r="QWJ562" s="508"/>
      <c r="QWK562" s="89"/>
      <c r="QWL562" s="89"/>
      <c r="QWM562" s="508"/>
      <c r="QWN562" s="508"/>
      <c r="QWO562" s="89"/>
      <c r="QWP562" s="89"/>
      <c r="QWQ562" s="508"/>
      <c r="QWR562" s="508"/>
      <c r="QWS562" s="508"/>
      <c r="QWT562" s="508"/>
      <c r="QWU562" s="508"/>
      <c r="QWV562" s="203"/>
      <c r="QWW562" s="107"/>
      <c r="QWX562" s="508"/>
      <c r="QWY562" s="508"/>
      <c r="QWZ562" s="508"/>
      <c r="QXA562" s="508"/>
      <c r="QXB562" s="508"/>
      <c r="QXC562" s="508"/>
      <c r="QXD562" s="508"/>
      <c r="QXE562" s="168"/>
      <c r="QXF562" s="168"/>
      <c r="QXG562" s="168"/>
      <c r="QXH562" s="168"/>
      <c r="QXI562" s="168"/>
      <c r="QXJ562" s="168"/>
      <c r="QXK562" s="168"/>
      <c r="QXL562" s="168"/>
      <c r="QXM562" s="168"/>
      <c r="QXN562" s="168"/>
      <c r="QXO562" s="168"/>
      <c r="QXP562" s="168"/>
      <c r="QXQ562" s="168"/>
      <c r="QXR562" s="168"/>
      <c r="QXS562" s="168"/>
      <c r="QXT562" s="168"/>
      <c r="QXU562" s="168"/>
      <c r="QXV562" s="168"/>
      <c r="QXW562" s="168"/>
      <c r="QXX562" s="168"/>
      <c r="QXY562" s="168"/>
      <c r="QXZ562" s="168"/>
      <c r="QYA562" s="168"/>
      <c r="QYB562" s="168"/>
      <c r="QYC562" s="168"/>
      <c r="QYD562" s="168"/>
      <c r="QYE562" s="168"/>
      <c r="QYF562" s="168"/>
      <c r="QYG562" s="168"/>
      <c r="QYH562" s="168"/>
      <c r="QYI562" s="168"/>
      <c r="QYJ562" s="168"/>
      <c r="QYK562" s="168"/>
      <c r="QYL562" s="168"/>
      <c r="QYM562" s="168"/>
      <c r="QYN562" s="168"/>
      <c r="QYO562" s="168"/>
      <c r="QYP562" s="168"/>
      <c r="QYQ562" s="168"/>
      <c r="QYR562" s="168"/>
      <c r="QYS562" s="168"/>
      <c r="QYT562" s="168"/>
      <c r="QYU562" s="168"/>
      <c r="QYV562" s="168"/>
      <c r="QYW562" s="508"/>
      <c r="QYX562" s="508"/>
      <c r="QYY562" s="508"/>
      <c r="QYZ562" s="508"/>
      <c r="QZA562" s="508"/>
      <c r="QZB562" s="508"/>
      <c r="QZC562" s="508"/>
      <c r="QZD562" s="508"/>
      <c r="QZE562" s="508"/>
      <c r="QZF562" s="508"/>
      <c r="QZG562" s="508"/>
      <c r="QZH562" s="508"/>
      <c r="QZI562" s="508"/>
      <c r="QZJ562" s="508"/>
      <c r="QZK562" s="508"/>
      <c r="QZL562" s="508"/>
      <c r="QZM562" s="508"/>
      <c r="QZN562" s="508"/>
      <c r="QZO562" s="508"/>
      <c r="QZP562" s="508"/>
      <c r="QZQ562" s="508"/>
      <c r="QZR562" s="508"/>
      <c r="QZS562" s="508"/>
      <c r="QZT562" s="508"/>
      <c r="QZU562" s="89"/>
      <c r="QZV562" s="89"/>
      <c r="QZW562" s="89"/>
      <c r="QZX562" s="89"/>
      <c r="QZY562" s="89"/>
      <c r="QZZ562" s="508"/>
      <c r="RAA562" s="508"/>
      <c r="RAB562" s="89"/>
      <c r="RAC562" s="89"/>
      <c r="RAD562" s="508"/>
      <c r="RAE562" s="508"/>
      <c r="RAF562" s="89"/>
      <c r="RAG562" s="89"/>
      <c r="RAH562" s="508"/>
      <c r="RAI562" s="508"/>
      <c r="RAJ562" s="508"/>
      <c r="RAK562" s="508"/>
      <c r="RAL562" s="508"/>
      <c r="RAM562" s="508"/>
      <c r="RAN562" s="508"/>
      <c r="RAO562" s="89"/>
      <c r="RAP562" s="89"/>
      <c r="RAQ562" s="508"/>
      <c r="RAR562" s="508"/>
      <c r="RAS562" s="89"/>
      <c r="RAT562" s="89"/>
      <c r="RAU562" s="508"/>
      <c r="RAV562" s="508"/>
      <c r="RAW562" s="508"/>
      <c r="RAX562" s="508"/>
      <c r="RAY562" s="508"/>
      <c r="RAZ562" s="203"/>
      <c r="RBA562" s="107"/>
      <c r="RBB562" s="508"/>
      <c r="RBC562" s="508"/>
      <c r="RBD562" s="508"/>
      <c r="RBE562" s="508"/>
      <c r="RBF562" s="508"/>
      <c r="RBG562" s="508"/>
      <c r="RBH562" s="508"/>
      <c r="RBI562" s="168"/>
      <c r="RBJ562" s="168"/>
      <c r="RBK562" s="168"/>
      <c r="RBL562" s="168"/>
      <c r="RBM562" s="168"/>
      <c r="RBN562" s="168"/>
      <c r="RBO562" s="168"/>
      <c r="RBP562" s="168"/>
      <c r="RBQ562" s="168"/>
      <c r="RBR562" s="168"/>
      <c r="RBS562" s="168"/>
      <c r="RBT562" s="168"/>
      <c r="RBU562" s="168"/>
      <c r="RBV562" s="168"/>
      <c r="RBW562" s="168"/>
      <c r="RBX562" s="168"/>
      <c r="RBY562" s="168"/>
      <c r="RBZ562" s="168"/>
      <c r="RCA562" s="168"/>
      <c r="RCB562" s="168"/>
      <c r="RCC562" s="168"/>
      <c r="RCD562" s="168"/>
      <c r="RCE562" s="168"/>
      <c r="RCF562" s="168"/>
      <c r="RCG562" s="168"/>
      <c r="RCH562" s="168"/>
      <c r="RCI562" s="168"/>
      <c r="RCJ562" s="168"/>
      <c r="RCK562" s="168"/>
      <c r="RCL562" s="168"/>
      <c r="RCM562" s="168"/>
      <c r="RCN562" s="168"/>
      <c r="RCO562" s="168"/>
      <c r="RCP562" s="168"/>
      <c r="RCQ562" s="168"/>
      <c r="RCR562" s="168"/>
      <c r="RCS562" s="168"/>
      <c r="RCT562" s="168"/>
      <c r="RCU562" s="168"/>
      <c r="RCV562" s="168"/>
      <c r="RCW562" s="168"/>
      <c r="RCX562" s="168"/>
      <c r="RCY562" s="168"/>
      <c r="RCZ562" s="168"/>
      <c r="RDA562" s="508"/>
      <c r="RDB562" s="508"/>
      <c r="RDC562" s="508"/>
      <c r="RDD562" s="508"/>
      <c r="RDE562" s="508"/>
      <c r="RDF562" s="508"/>
      <c r="RDG562" s="508"/>
      <c r="RDH562" s="508"/>
      <c r="RDI562" s="508"/>
      <c r="RDJ562" s="508"/>
      <c r="RDK562" s="508"/>
      <c r="RDL562" s="508"/>
      <c r="RDM562" s="508"/>
      <c r="RDN562" s="508"/>
      <c r="RDO562" s="508"/>
      <c r="RDP562" s="508"/>
      <c r="RDQ562" s="508"/>
      <c r="RDR562" s="508"/>
      <c r="RDS562" s="508"/>
      <c r="RDT562" s="508"/>
      <c r="RDU562" s="508"/>
      <c r="RDV562" s="508"/>
      <c r="RDW562" s="508"/>
    </row>
    <row r="563" spans="1:12295" s="51" customFormat="1" ht="50.25" customHeight="1" x14ac:dyDescent="0.25">
      <c r="B563" s="503"/>
      <c r="C563" s="97" t="s">
        <v>31</v>
      </c>
      <c r="D563" s="185">
        <f t="shared" ref="D563:D571" si="1221">E563+G563+H563+I563</f>
        <v>106.53984</v>
      </c>
      <c r="E563" s="185"/>
      <c r="F563" s="185"/>
      <c r="G563" s="185">
        <f>G564+G565+G566</f>
        <v>106.53984</v>
      </c>
      <c r="H563" s="186"/>
      <c r="I563" s="186"/>
      <c r="J563" s="185">
        <f>K563-D563</f>
        <v>0</v>
      </c>
      <c r="K563" s="185">
        <f t="shared" ref="K563:K571" si="1222">M563+Q563+S563+U563</f>
        <v>106.53984</v>
      </c>
      <c r="L563" s="695">
        <f t="shared" si="1178"/>
        <v>1</v>
      </c>
      <c r="M563" s="185">
        <f>M564+M565+M566</f>
        <v>0</v>
      </c>
      <c r="N563" s="98"/>
      <c r="O563" s="98"/>
      <c r="P563" s="98"/>
      <c r="Q563" s="185">
        <f>G563</f>
        <v>106.53984</v>
      </c>
      <c r="R563" s="695">
        <f t="shared" ref="R563:R566" si="1223">Q563/G563</f>
        <v>1</v>
      </c>
      <c r="S563" s="286"/>
      <c r="T563" s="286"/>
      <c r="U563" s="286"/>
      <c r="V563" s="98">
        <f t="shared" si="1162"/>
        <v>0</v>
      </c>
      <c r="W563" s="286"/>
      <c r="X563" s="286"/>
      <c r="Y563" s="286"/>
      <c r="Z563" s="98">
        <f t="shared" si="1157"/>
        <v>0</v>
      </c>
      <c r="AA563" s="98">
        <f t="shared" si="1210"/>
        <v>0</v>
      </c>
      <c r="AB563" s="286"/>
      <c r="AC563" s="286"/>
      <c r="AD563" s="286"/>
      <c r="AE563" s="185">
        <f>AK563</f>
        <v>197.16694000000001</v>
      </c>
      <c r="AF563" s="695">
        <f t="shared" si="1180"/>
        <v>1.8506404740236142</v>
      </c>
      <c r="AG563" s="185"/>
      <c r="AH563" s="695"/>
      <c r="AI563" s="98"/>
      <c r="AJ563" s="98"/>
      <c r="AK563" s="98">
        <f>AK564</f>
        <v>197.16694000000001</v>
      </c>
      <c r="AL563" s="695">
        <f t="shared" si="1205"/>
        <v>1.8506404740236142</v>
      </c>
      <c r="AM563" s="286"/>
      <c r="AN563" s="286"/>
      <c r="AO563" s="286"/>
      <c r="AP563" s="98">
        <f>AR563-AE563</f>
        <v>-90.627100000000013</v>
      </c>
      <c r="AQ563" s="98"/>
      <c r="AR563" s="185">
        <f>AX563</f>
        <v>106.53984</v>
      </c>
      <c r="AS563" s="695">
        <f t="shared" si="1181"/>
        <v>1</v>
      </c>
      <c r="AT563" s="185"/>
      <c r="AU563" s="695"/>
      <c r="AV563" s="98"/>
      <c r="AW563" s="695"/>
      <c r="AX563" s="185">
        <f>AX564</f>
        <v>106.53984</v>
      </c>
      <c r="AY563" s="695">
        <f t="shared" si="1194"/>
        <v>1</v>
      </c>
      <c r="AZ563" s="286"/>
      <c r="BA563" s="695"/>
      <c r="BB563" s="286"/>
      <c r="BC563" s="286"/>
      <c r="BD563" s="286"/>
      <c r="BE563" s="98"/>
      <c r="BF563" s="98"/>
      <c r="BG563" s="98"/>
      <c r="BH563" s="286"/>
      <c r="BI563" s="286"/>
      <c r="BJ563" s="98"/>
      <c r="BK563" s="98"/>
      <c r="BL563" s="286"/>
      <c r="BM563" s="286"/>
      <c r="BN563" s="98"/>
      <c r="BO563" s="98"/>
      <c r="BP563" s="98"/>
      <c r="BQ563" s="98"/>
      <c r="BR563" s="98"/>
      <c r="BS563" s="286"/>
      <c r="BT563" s="98"/>
      <c r="BU563" s="98"/>
      <c r="BV563" s="98"/>
      <c r="BW563" s="98"/>
      <c r="BX563" s="98"/>
      <c r="BY563" s="286"/>
      <c r="BZ563" s="286"/>
      <c r="CE563" s="695"/>
    </row>
    <row r="564" spans="1:12295" s="190" customFormat="1" ht="50.25" hidden="1" customHeight="1" x14ac:dyDescent="0.25">
      <c r="B564" s="204"/>
      <c r="C564" s="123" t="s">
        <v>244</v>
      </c>
      <c r="D564" s="244">
        <f t="shared" si="1221"/>
        <v>106.53984</v>
      </c>
      <c r="E564" s="244"/>
      <c r="F564" s="244"/>
      <c r="G564" s="244">
        <v>106.53984</v>
      </c>
      <c r="H564" s="879"/>
      <c r="I564" s="879"/>
      <c r="J564" s="244">
        <f>K564-D564</f>
        <v>0</v>
      </c>
      <c r="K564" s="244">
        <f t="shared" si="1222"/>
        <v>106.53984</v>
      </c>
      <c r="L564" s="695">
        <f t="shared" si="1178"/>
        <v>1</v>
      </c>
      <c r="M564" s="244">
        <v>0</v>
      </c>
      <c r="N564" s="191"/>
      <c r="O564" s="191"/>
      <c r="P564" s="191"/>
      <c r="Q564" s="191">
        <f>G564</f>
        <v>106.53984</v>
      </c>
      <c r="R564" s="695">
        <f t="shared" si="1223"/>
        <v>1</v>
      </c>
      <c r="S564" s="301"/>
      <c r="T564" s="301"/>
      <c r="U564" s="301"/>
      <c r="V564" s="191">
        <f t="shared" si="1162"/>
        <v>0</v>
      </c>
      <c r="W564" s="301"/>
      <c r="X564" s="301"/>
      <c r="Y564" s="301"/>
      <c r="Z564" s="191">
        <f t="shared" si="1157"/>
        <v>0</v>
      </c>
      <c r="AA564" s="191">
        <f t="shared" si="1210"/>
        <v>0</v>
      </c>
      <c r="AB564" s="301"/>
      <c r="AC564" s="301"/>
      <c r="AD564" s="301"/>
      <c r="AE564" s="244">
        <f>AK564</f>
        <v>197.16694000000001</v>
      </c>
      <c r="AF564" s="695">
        <f t="shared" si="1180"/>
        <v>1.8506404740236142</v>
      </c>
      <c r="AG564" s="244"/>
      <c r="AH564" s="695" t="e">
        <f t="shared" si="1186"/>
        <v>#DIV/0!</v>
      </c>
      <c r="AI564" s="191"/>
      <c r="AJ564" s="191"/>
      <c r="AK564" s="191">
        <f>'[7]2 вариант'!$D$324</f>
        <v>197.16694000000001</v>
      </c>
      <c r="AL564" s="695">
        <f t="shared" si="1205"/>
        <v>1.8506404740236142</v>
      </c>
      <c r="AM564" s="301"/>
      <c r="AN564" s="301"/>
      <c r="AO564" s="301"/>
      <c r="AP564" s="191">
        <f t="shared" si="1216"/>
        <v>213.07968</v>
      </c>
      <c r="AQ564" s="191"/>
      <c r="AR564" s="244">
        <f>AX564</f>
        <v>106.53984</v>
      </c>
      <c r="AS564" s="695">
        <f t="shared" si="1181"/>
        <v>1</v>
      </c>
      <c r="AT564" s="244"/>
      <c r="AU564" s="695"/>
      <c r="AV564" s="191"/>
      <c r="AW564" s="695"/>
      <c r="AX564" s="244">
        <f>D564</f>
        <v>106.53984</v>
      </c>
      <c r="AY564" s="695">
        <f t="shared" si="1194"/>
        <v>1</v>
      </c>
      <c r="AZ564" s="301"/>
      <c r="BA564" s="695"/>
      <c r="BB564" s="301"/>
      <c r="BC564" s="301"/>
      <c r="BD564" s="301"/>
      <c r="BE564" s="191"/>
      <c r="BF564" s="191"/>
      <c r="BG564" s="191"/>
      <c r="BH564" s="301"/>
      <c r="BI564" s="301"/>
      <c r="BJ564" s="191"/>
      <c r="BK564" s="191"/>
      <c r="BL564" s="301"/>
      <c r="BM564" s="301"/>
      <c r="BN564" s="191"/>
      <c r="BO564" s="191"/>
      <c r="BP564" s="191"/>
      <c r="BQ564" s="191"/>
      <c r="BR564" s="191"/>
      <c r="BS564" s="301"/>
      <c r="BT564" s="191"/>
      <c r="BU564" s="191"/>
      <c r="BV564" s="191"/>
      <c r="BW564" s="191"/>
      <c r="BX564" s="191"/>
      <c r="BY564" s="301"/>
      <c r="BZ564" s="301"/>
      <c r="CE564" s="695"/>
    </row>
    <row r="565" spans="1:12295" s="190" customFormat="1" ht="50.25" hidden="1" customHeight="1" x14ac:dyDescent="0.25">
      <c r="B565" s="204"/>
      <c r="C565" s="123" t="s">
        <v>245</v>
      </c>
      <c r="D565" s="244">
        <f t="shared" si="1221"/>
        <v>0</v>
      </c>
      <c r="E565" s="244"/>
      <c r="F565" s="244"/>
      <c r="G565" s="244">
        <v>0</v>
      </c>
      <c r="H565" s="879"/>
      <c r="I565" s="879"/>
      <c r="J565" s="244">
        <f>Q565-G565</f>
        <v>0</v>
      </c>
      <c r="K565" s="244">
        <f t="shared" si="1222"/>
        <v>0</v>
      </c>
      <c r="L565" s="695" t="e">
        <f t="shared" si="1178"/>
        <v>#DIV/0!</v>
      </c>
      <c r="M565" s="244">
        <v>0</v>
      </c>
      <c r="N565" s="191"/>
      <c r="O565" s="191"/>
      <c r="P565" s="191"/>
      <c r="Q565" s="191">
        <v>0</v>
      </c>
      <c r="R565" s="985" t="e">
        <f t="shared" si="1223"/>
        <v>#DIV/0!</v>
      </c>
      <c r="S565" s="301"/>
      <c r="T565" s="301"/>
      <c r="U565" s="301"/>
      <c r="V565" s="191">
        <f t="shared" si="1162"/>
        <v>0</v>
      </c>
      <c r="W565" s="191"/>
      <c r="X565" s="191"/>
      <c r="Y565" s="191"/>
      <c r="Z565" s="191">
        <f t="shared" si="1157"/>
        <v>0</v>
      </c>
      <c r="AA565" s="191">
        <f t="shared" si="1210"/>
        <v>0</v>
      </c>
      <c r="AB565" s="191"/>
      <c r="AC565" s="191"/>
      <c r="AD565" s="191"/>
      <c r="AE565" s="244">
        <f t="shared" ref="AE565:AE566" si="1224">AG565</f>
        <v>0</v>
      </c>
      <c r="AF565" s="695" t="e">
        <f t="shared" si="1180"/>
        <v>#DIV/0!</v>
      </c>
      <c r="AG565" s="244"/>
      <c r="AH565" s="695" t="e">
        <f t="shared" si="1186"/>
        <v>#DIV/0!</v>
      </c>
      <c r="AI565" s="191"/>
      <c r="AJ565" s="191"/>
      <c r="AK565" s="191"/>
      <c r="AL565" s="695" t="e">
        <f t="shared" si="1205"/>
        <v>#DIV/0!</v>
      </c>
      <c r="AM565" s="301"/>
      <c r="AN565" s="301"/>
      <c r="AO565" s="301"/>
      <c r="AP565" s="191">
        <f t="shared" si="1216"/>
        <v>0</v>
      </c>
      <c r="AQ565" s="191"/>
      <c r="AR565" s="244">
        <f t="shared" ref="AR565:AR566" si="1225">AT565</f>
        <v>0</v>
      </c>
      <c r="AS565" s="695" t="e">
        <f t="shared" si="1181"/>
        <v>#DIV/0!</v>
      </c>
      <c r="AT565" s="244"/>
      <c r="AU565" s="695"/>
      <c r="AV565" s="191"/>
      <c r="AW565" s="695"/>
      <c r="AX565" s="244"/>
      <c r="AY565" s="695" t="e">
        <f t="shared" si="1194"/>
        <v>#DIV/0!</v>
      </c>
      <c r="AZ565" s="301"/>
      <c r="BA565" s="695"/>
      <c r="BB565" s="301"/>
      <c r="BC565" s="301"/>
      <c r="BD565" s="301"/>
      <c r="BE565" s="191"/>
      <c r="BF565" s="191"/>
      <c r="BG565" s="191"/>
      <c r="BH565" s="301"/>
      <c r="BI565" s="301"/>
      <c r="BJ565" s="191"/>
      <c r="BK565" s="191"/>
      <c r="BL565" s="301"/>
      <c r="BM565" s="301"/>
      <c r="BN565" s="191"/>
      <c r="BO565" s="191"/>
      <c r="BP565" s="191"/>
      <c r="BQ565" s="191"/>
      <c r="BR565" s="191"/>
      <c r="BS565" s="301"/>
      <c r="BT565" s="191"/>
      <c r="BU565" s="191"/>
      <c r="BV565" s="191"/>
      <c r="BW565" s="191"/>
      <c r="BX565" s="191"/>
      <c r="BY565" s="301"/>
      <c r="BZ565" s="301"/>
      <c r="CE565" s="695"/>
    </row>
    <row r="566" spans="1:12295" s="190" customFormat="1" ht="50.25" hidden="1" customHeight="1" x14ac:dyDescent="0.25">
      <c r="B566" s="204"/>
      <c r="C566" s="123" t="s">
        <v>246</v>
      </c>
      <c r="D566" s="244">
        <f t="shared" si="1221"/>
        <v>0</v>
      </c>
      <c r="E566" s="244"/>
      <c r="F566" s="244"/>
      <c r="G566" s="244"/>
      <c r="H566" s="879"/>
      <c r="I566" s="879"/>
      <c r="J566" s="244"/>
      <c r="K566" s="244">
        <f t="shared" si="1222"/>
        <v>0</v>
      </c>
      <c r="L566" s="695" t="e">
        <f t="shared" si="1178"/>
        <v>#DIV/0!</v>
      </c>
      <c r="M566" s="244">
        <v>0</v>
      </c>
      <c r="N566" s="191"/>
      <c r="O566" s="191"/>
      <c r="P566" s="191"/>
      <c r="Q566" s="191"/>
      <c r="R566" s="985" t="e">
        <f t="shared" si="1223"/>
        <v>#DIV/0!</v>
      </c>
      <c r="S566" s="301"/>
      <c r="T566" s="301"/>
      <c r="U566" s="301"/>
      <c r="V566" s="191">
        <f t="shared" si="1162"/>
        <v>0</v>
      </c>
      <c r="W566" s="191"/>
      <c r="X566" s="191"/>
      <c r="Y566" s="191"/>
      <c r="Z566" s="191">
        <f t="shared" si="1157"/>
        <v>0</v>
      </c>
      <c r="AA566" s="191">
        <f t="shared" si="1210"/>
        <v>0</v>
      </c>
      <c r="AB566" s="191"/>
      <c r="AC566" s="191"/>
      <c r="AD566" s="191"/>
      <c r="AE566" s="244">
        <f t="shared" si="1224"/>
        <v>0</v>
      </c>
      <c r="AF566" s="695" t="e">
        <f t="shared" si="1180"/>
        <v>#DIV/0!</v>
      </c>
      <c r="AG566" s="244"/>
      <c r="AH566" s="695" t="e">
        <f t="shared" si="1186"/>
        <v>#DIV/0!</v>
      </c>
      <c r="AI566" s="191"/>
      <c r="AJ566" s="191"/>
      <c r="AK566" s="191">
        <v>0</v>
      </c>
      <c r="AL566" s="695" t="e">
        <f t="shared" si="1205"/>
        <v>#DIV/0!</v>
      </c>
      <c r="AM566" s="301"/>
      <c r="AN566" s="301"/>
      <c r="AO566" s="301"/>
      <c r="AP566" s="191">
        <f t="shared" si="1216"/>
        <v>0</v>
      </c>
      <c r="AQ566" s="191"/>
      <c r="AR566" s="244">
        <f t="shared" si="1225"/>
        <v>0</v>
      </c>
      <c r="AS566" s="695" t="e">
        <f t="shared" si="1181"/>
        <v>#DIV/0!</v>
      </c>
      <c r="AT566" s="244"/>
      <c r="AU566" s="695"/>
      <c r="AV566" s="191"/>
      <c r="AW566" s="695"/>
      <c r="AX566" s="244">
        <v>0</v>
      </c>
      <c r="AY566" s="695" t="e">
        <f t="shared" si="1194"/>
        <v>#DIV/0!</v>
      </c>
      <c r="AZ566" s="301"/>
      <c r="BA566" s="695"/>
      <c r="BB566" s="301"/>
      <c r="BC566" s="301"/>
      <c r="BD566" s="301"/>
      <c r="BE566" s="191"/>
      <c r="BF566" s="191"/>
      <c r="BG566" s="191"/>
      <c r="BH566" s="301"/>
      <c r="BI566" s="301"/>
      <c r="BJ566" s="191"/>
      <c r="BK566" s="191"/>
      <c r="BL566" s="301"/>
      <c r="BM566" s="301"/>
      <c r="BN566" s="191"/>
      <c r="BO566" s="191"/>
      <c r="BP566" s="191"/>
      <c r="BQ566" s="191"/>
      <c r="BR566" s="191"/>
      <c r="BS566" s="301"/>
      <c r="BT566" s="191"/>
      <c r="BU566" s="191"/>
      <c r="BV566" s="191"/>
      <c r="BW566" s="191"/>
      <c r="BX566" s="191"/>
      <c r="BY566" s="301"/>
      <c r="BZ566" s="301"/>
      <c r="CE566" s="695"/>
    </row>
    <row r="567" spans="1:12295" s="51" customFormat="1" ht="50.25" hidden="1" customHeight="1" x14ac:dyDescent="0.25">
      <c r="B567" s="826"/>
      <c r="C567" s="97" t="s">
        <v>522</v>
      </c>
      <c r="D567" s="185"/>
      <c r="E567" s="185"/>
      <c r="F567" s="185"/>
      <c r="G567" s="185"/>
      <c r="H567" s="186"/>
      <c r="I567" s="186"/>
      <c r="J567" s="185"/>
      <c r="K567" s="185"/>
      <c r="L567" s="695"/>
      <c r="M567" s="185"/>
      <c r="N567" s="98"/>
      <c r="O567" s="98"/>
      <c r="P567" s="98"/>
      <c r="Q567" s="98"/>
      <c r="R567" s="98"/>
      <c r="S567" s="286"/>
      <c r="T567" s="286"/>
      <c r="U567" s="286"/>
      <c r="V567" s="98"/>
      <c r="W567" s="98"/>
      <c r="X567" s="98"/>
      <c r="Y567" s="98"/>
      <c r="Z567" s="98"/>
      <c r="AA567" s="98"/>
      <c r="AB567" s="98"/>
      <c r="AC567" s="98"/>
      <c r="AD567" s="98"/>
      <c r="AE567" s="185">
        <f>AK567</f>
        <v>0</v>
      </c>
      <c r="AF567" s="695">
        <v>0</v>
      </c>
      <c r="AG567" s="185"/>
      <c r="AH567" s="695"/>
      <c r="AI567" s="98"/>
      <c r="AJ567" s="98"/>
      <c r="AK567" s="98"/>
      <c r="AL567" s="695">
        <v>0</v>
      </c>
      <c r="AM567" s="286"/>
      <c r="AN567" s="286"/>
      <c r="AO567" s="286"/>
      <c r="AP567" s="98"/>
      <c r="AQ567" s="98"/>
      <c r="AR567" s="185"/>
      <c r="AS567" s="695"/>
      <c r="AT567" s="185"/>
      <c r="AU567" s="695"/>
      <c r="AV567" s="98"/>
      <c r="AW567" s="695"/>
      <c r="AX567" s="185"/>
      <c r="AY567" s="695"/>
      <c r="AZ567" s="286"/>
      <c r="BA567" s="695"/>
      <c r="BB567" s="286"/>
      <c r="BC567" s="286"/>
      <c r="BD567" s="286"/>
      <c r="BE567" s="98"/>
      <c r="BF567" s="98"/>
      <c r="BG567" s="98"/>
      <c r="BH567" s="286"/>
      <c r="BI567" s="286"/>
      <c r="BJ567" s="98"/>
      <c r="BK567" s="98"/>
      <c r="BL567" s="286"/>
      <c r="BM567" s="286"/>
      <c r="BN567" s="98"/>
      <c r="BO567" s="98"/>
      <c r="BP567" s="98"/>
      <c r="BQ567" s="98"/>
      <c r="BR567" s="98"/>
      <c r="BS567" s="286"/>
      <c r="BT567" s="98"/>
      <c r="BU567" s="98"/>
      <c r="BV567" s="98"/>
      <c r="BW567" s="98"/>
      <c r="BX567" s="98"/>
      <c r="BY567" s="286"/>
      <c r="BZ567" s="286"/>
      <c r="CE567" s="695"/>
    </row>
    <row r="568" spans="1:12295" s="522" customFormat="1" ht="35.25" customHeight="1" x14ac:dyDescent="0.25">
      <c r="B568" s="429"/>
      <c r="C568" s="473" t="s">
        <v>570</v>
      </c>
      <c r="D568" s="872">
        <f t="shared" si="1221"/>
        <v>326160.45999999996</v>
      </c>
      <c r="E568" s="872"/>
      <c r="F568" s="872"/>
      <c r="G568" s="872">
        <f>G569+G571</f>
        <v>326160.45999999996</v>
      </c>
      <c r="H568" s="872"/>
      <c r="I568" s="872"/>
      <c r="J568" s="872">
        <f>J569</f>
        <v>0</v>
      </c>
      <c r="K568" s="872">
        <f t="shared" si="1222"/>
        <v>326160.45999999996</v>
      </c>
      <c r="L568" s="813">
        <f t="shared" si="1178"/>
        <v>1</v>
      </c>
      <c r="M568" s="872">
        <f>M569+M571</f>
        <v>0</v>
      </c>
      <c r="N568" s="821"/>
      <c r="O568" s="821"/>
      <c r="P568" s="821"/>
      <c r="Q568" s="872">
        <f>Q569+Q571</f>
        <v>326160.45999999996</v>
      </c>
      <c r="R568" s="813">
        <f>Q568/G568</f>
        <v>1</v>
      </c>
      <c r="S568" s="821"/>
      <c r="T568" s="821"/>
      <c r="U568" s="821"/>
      <c r="V568" s="821">
        <f t="shared" si="1162"/>
        <v>0</v>
      </c>
      <c r="W568" s="821"/>
      <c r="X568" s="821"/>
      <c r="Y568" s="821"/>
      <c r="Z568" s="821">
        <f t="shared" si="1157"/>
        <v>0</v>
      </c>
      <c r="AA568" s="821">
        <f t="shared" si="1210"/>
        <v>0</v>
      </c>
      <c r="AB568" s="821"/>
      <c r="AC568" s="821"/>
      <c r="AD568" s="821"/>
      <c r="AE568" s="872">
        <f>AG568+AK568</f>
        <v>255969.73410999996</v>
      </c>
      <c r="AF568" s="813">
        <f t="shared" si="1180"/>
        <v>0.78479694966704427</v>
      </c>
      <c r="AG568" s="872"/>
      <c r="AH568" s="813"/>
      <c r="AI568" s="821"/>
      <c r="AJ568" s="821"/>
      <c r="AK568" s="821">
        <f>AK569+AK571</f>
        <v>255969.73410999996</v>
      </c>
      <c r="AL568" s="813">
        <f t="shared" si="1205"/>
        <v>0.78479694966704427</v>
      </c>
      <c r="AM568" s="821"/>
      <c r="AN568" s="821"/>
      <c r="AO568" s="821"/>
      <c r="AP568" s="821">
        <f>AR568-AE568</f>
        <v>70190.725890000002</v>
      </c>
      <c r="AQ568" s="821"/>
      <c r="AR568" s="872">
        <f>AT568+AX568</f>
        <v>326160.45999999996</v>
      </c>
      <c r="AS568" s="813">
        <f t="shared" si="1181"/>
        <v>1</v>
      </c>
      <c r="AT568" s="872">
        <f>AT569+AT571</f>
        <v>0</v>
      </c>
      <c r="AU568" s="813"/>
      <c r="AV568" s="821"/>
      <c r="AW568" s="813"/>
      <c r="AX568" s="872">
        <f>AX569+AX570+AX571</f>
        <v>326160.45999999996</v>
      </c>
      <c r="AY568" s="813">
        <f t="shared" si="1194"/>
        <v>1</v>
      </c>
      <c r="AZ568" s="821"/>
      <c r="BA568" s="813"/>
      <c r="BB568" s="821"/>
      <c r="BC568" s="821"/>
      <c r="BD568" s="821"/>
      <c r="BE568" s="821"/>
      <c r="BF568" s="821"/>
      <c r="BG568" s="821"/>
      <c r="BH568" s="821"/>
      <c r="BI568" s="821"/>
      <c r="BJ568" s="821"/>
      <c r="BK568" s="821"/>
      <c r="BL568" s="821"/>
      <c r="BM568" s="821"/>
      <c r="BN568" s="821"/>
      <c r="BO568" s="821"/>
      <c r="BP568" s="821"/>
      <c r="BQ568" s="821"/>
      <c r="BR568" s="821"/>
      <c r="BS568" s="821"/>
      <c r="BT568" s="821"/>
      <c r="BU568" s="821"/>
      <c r="BV568" s="821"/>
      <c r="BW568" s="821"/>
      <c r="BX568" s="821"/>
      <c r="BY568" s="821"/>
      <c r="BZ568" s="821"/>
      <c r="CE568" s="813"/>
    </row>
    <row r="569" spans="1:12295" s="190" customFormat="1" ht="50.25" hidden="1" customHeight="1" x14ac:dyDescent="0.25">
      <c r="B569" s="204"/>
      <c r="C569" s="123" t="s">
        <v>245</v>
      </c>
      <c r="D569" s="244">
        <f t="shared" si="1221"/>
        <v>302954.88212999998</v>
      </c>
      <c r="E569" s="244"/>
      <c r="F569" s="244"/>
      <c r="G569" s="244">
        <v>302954.88212999998</v>
      </c>
      <c r="H569" s="879"/>
      <c r="I569" s="879"/>
      <c r="J569" s="244">
        <f>Q569-G569</f>
        <v>0</v>
      </c>
      <c r="K569" s="872">
        <f t="shared" si="1222"/>
        <v>302954.88212999998</v>
      </c>
      <c r="L569" s="695">
        <f t="shared" si="1178"/>
        <v>1</v>
      </c>
      <c r="M569" s="244"/>
      <c r="N569" s="191"/>
      <c r="O569" s="191"/>
      <c r="P569" s="191"/>
      <c r="Q569" s="244">
        <v>302954.88212999998</v>
      </c>
      <c r="R569" s="695">
        <f t="shared" ref="R569:R571" si="1226">Q569/G569</f>
        <v>1</v>
      </c>
      <c r="S569" s="301"/>
      <c r="T569" s="301"/>
      <c r="U569" s="301"/>
      <c r="V569" s="191">
        <f t="shared" si="1162"/>
        <v>0</v>
      </c>
      <c r="W569" s="301"/>
      <c r="X569" s="301"/>
      <c r="Y569" s="301"/>
      <c r="Z569" s="191">
        <f t="shared" si="1157"/>
        <v>0</v>
      </c>
      <c r="AA569" s="191">
        <f t="shared" si="1210"/>
        <v>0</v>
      </c>
      <c r="AB569" s="301"/>
      <c r="AC569" s="301"/>
      <c r="AD569" s="301"/>
      <c r="AE569" s="244">
        <f>AG569+AK569</f>
        <v>232432.79060999997</v>
      </c>
      <c r="AF569" s="695">
        <f t="shared" si="1180"/>
        <v>0.76721916140061241</v>
      </c>
      <c r="AG569" s="244"/>
      <c r="AH569" s="695"/>
      <c r="AI569" s="191"/>
      <c r="AJ569" s="191"/>
      <c r="AK569" s="191">
        <f>'[7]2 вариант'!$D$333</f>
        <v>232432.79060999997</v>
      </c>
      <c r="AL569" s="695">
        <f t="shared" si="1205"/>
        <v>0.76721916140061241</v>
      </c>
      <c r="AM569" s="301"/>
      <c r="AN569" s="301"/>
      <c r="AO569" s="301"/>
      <c r="AP569" s="191">
        <f>AR569-AE569</f>
        <v>70522.091520000016</v>
      </c>
      <c r="AQ569" s="191"/>
      <c r="AR569" s="244">
        <f>AT569+AX569</f>
        <v>302954.88212999998</v>
      </c>
      <c r="AS569" s="695">
        <f t="shared" si="1181"/>
        <v>1</v>
      </c>
      <c r="AT569" s="244">
        <v>0</v>
      </c>
      <c r="AU569" s="695"/>
      <c r="AV569" s="191"/>
      <c r="AW569" s="695"/>
      <c r="AX569" s="244">
        <f>'[7]2 вариант'!$I$333</f>
        <v>302954.88212999998</v>
      </c>
      <c r="AY569" s="695">
        <f t="shared" si="1194"/>
        <v>1</v>
      </c>
      <c r="AZ569" s="301"/>
      <c r="BA569" s="695"/>
      <c r="BB569" s="301"/>
      <c r="BC569" s="301"/>
      <c r="BD569" s="301"/>
      <c r="BE569" s="191"/>
      <c r="BF569" s="191"/>
      <c r="BG569" s="191"/>
      <c r="BH569" s="301"/>
      <c r="BI569" s="301"/>
      <c r="BJ569" s="191"/>
      <c r="BK569" s="191"/>
      <c r="BL569" s="301"/>
      <c r="BM569" s="301"/>
      <c r="BN569" s="191"/>
      <c r="BO569" s="191"/>
      <c r="BP569" s="191"/>
      <c r="BQ569" s="191"/>
      <c r="BR569" s="301"/>
      <c r="BS569" s="301"/>
      <c r="BT569" s="191"/>
      <c r="BU569" s="191"/>
      <c r="BV569" s="191"/>
      <c r="BW569" s="191"/>
      <c r="BX569" s="191"/>
      <c r="BY569" s="301"/>
      <c r="BZ569" s="301"/>
      <c r="CE569" s="695"/>
    </row>
    <row r="570" spans="1:12295" s="190" customFormat="1" ht="50.25" hidden="1" customHeight="1" x14ac:dyDescent="0.25">
      <c r="B570" s="204"/>
      <c r="C570" s="123" t="s">
        <v>421</v>
      </c>
      <c r="D570" s="244">
        <f t="shared" si="1221"/>
        <v>0</v>
      </c>
      <c r="E570" s="244"/>
      <c r="F570" s="244"/>
      <c r="G570" s="244">
        <v>0</v>
      </c>
      <c r="H570" s="879"/>
      <c r="I570" s="879"/>
      <c r="J570" s="244"/>
      <c r="K570" s="872">
        <f t="shared" si="1222"/>
        <v>0</v>
      </c>
      <c r="L570" s="695" t="e">
        <f t="shared" si="1178"/>
        <v>#DIV/0!</v>
      </c>
      <c r="M570" s="244"/>
      <c r="N570" s="191"/>
      <c r="O570" s="191"/>
      <c r="P570" s="191"/>
      <c r="Q570" s="244">
        <v>0</v>
      </c>
      <c r="R570" s="695" t="e">
        <f t="shared" si="1226"/>
        <v>#DIV/0!</v>
      </c>
      <c r="S570" s="301"/>
      <c r="T570" s="301"/>
      <c r="U570" s="301"/>
      <c r="V570" s="191"/>
      <c r="W570" s="301"/>
      <c r="X570" s="301"/>
      <c r="Y570" s="301"/>
      <c r="Z570" s="191"/>
      <c r="AA570" s="191"/>
      <c r="AB570" s="301"/>
      <c r="AC570" s="301"/>
      <c r="AD570" s="301"/>
      <c r="AE570" s="244">
        <f t="shared" ref="AE570:AE571" si="1227">AG570+AK570</f>
        <v>0</v>
      </c>
      <c r="AF570" s="695" t="e">
        <f t="shared" si="1180"/>
        <v>#DIV/0!</v>
      </c>
      <c r="AG570" s="244"/>
      <c r="AH570" s="695"/>
      <c r="AI570" s="191"/>
      <c r="AJ570" s="191"/>
      <c r="AK570" s="191"/>
      <c r="AL570" s="695" t="e">
        <f t="shared" si="1205"/>
        <v>#DIV/0!</v>
      </c>
      <c r="AM570" s="301"/>
      <c r="AN570" s="301"/>
      <c r="AO570" s="301"/>
      <c r="AP570" s="191">
        <f t="shared" ref="AP570:AP571" si="1228">AR570-AE570</f>
        <v>0</v>
      </c>
      <c r="AQ570" s="191"/>
      <c r="AR570" s="244">
        <f t="shared" ref="AR570:AR571" si="1229">AT570+AX570</f>
        <v>0</v>
      </c>
      <c r="AS570" s="695" t="e">
        <f t="shared" si="1181"/>
        <v>#DIV/0!</v>
      </c>
      <c r="AT570" s="244"/>
      <c r="AU570" s="695"/>
      <c r="AV570" s="191"/>
      <c r="AW570" s="695"/>
      <c r="AX570" s="244">
        <f t="shared" ref="AX570" si="1230">D570</f>
        <v>0</v>
      </c>
      <c r="AY570" s="695"/>
      <c r="AZ570" s="301"/>
      <c r="BA570" s="695"/>
      <c r="BB570" s="301"/>
      <c r="BC570" s="301"/>
      <c r="BD570" s="301"/>
      <c r="BE570" s="191"/>
      <c r="BF570" s="191"/>
      <c r="BG570" s="191"/>
      <c r="BH570" s="301"/>
      <c r="BI570" s="301"/>
      <c r="BJ570" s="191"/>
      <c r="BK570" s="191"/>
      <c r="BL570" s="301"/>
      <c r="BM570" s="301"/>
      <c r="BN570" s="191"/>
      <c r="BO570" s="191"/>
      <c r="BP570" s="191"/>
      <c r="BQ570" s="191"/>
      <c r="BR570" s="301"/>
      <c r="BS570" s="301"/>
      <c r="BT570" s="191"/>
      <c r="BU570" s="191"/>
      <c r="BV570" s="191"/>
      <c r="BW570" s="191"/>
      <c r="BX570" s="191"/>
      <c r="BY570" s="301"/>
      <c r="BZ570" s="301"/>
      <c r="CE570" s="695"/>
    </row>
    <row r="571" spans="1:12295" s="190" customFormat="1" ht="50.25" hidden="1" customHeight="1" x14ac:dyDescent="0.25">
      <c r="B571" s="204"/>
      <c r="C571" s="123" t="s">
        <v>244</v>
      </c>
      <c r="D571" s="244">
        <f t="shared" si="1221"/>
        <v>23205.577870000001</v>
      </c>
      <c r="E571" s="244"/>
      <c r="F571" s="244"/>
      <c r="G571" s="244">
        <v>23205.577870000001</v>
      </c>
      <c r="H571" s="879"/>
      <c r="I571" s="879"/>
      <c r="J571" s="244"/>
      <c r="K571" s="872">
        <f t="shared" si="1222"/>
        <v>23205.577870000001</v>
      </c>
      <c r="L571" s="695">
        <f t="shared" si="1178"/>
        <v>1</v>
      </c>
      <c r="M571" s="244"/>
      <c r="N571" s="191"/>
      <c r="O571" s="191"/>
      <c r="P571" s="191"/>
      <c r="Q571" s="244">
        <v>23205.577870000001</v>
      </c>
      <c r="R571" s="695">
        <f t="shared" si="1226"/>
        <v>1</v>
      </c>
      <c r="S571" s="301"/>
      <c r="T571" s="301"/>
      <c r="U571" s="301"/>
      <c r="V571" s="191">
        <f t="shared" si="1162"/>
        <v>0</v>
      </c>
      <c r="W571" s="301"/>
      <c r="X571" s="301"/>
      <c r="Y571" s="301"/>
      <c r="Z571" s="191">
        <f t="shared" si="1157"/>
        <v>0</v>
      </c>
      <c r="AA571" s="191">
        <f t="shared" si="1210"/>
        <v>0</v>
      </c>
      <c r="AB571" s="301"/>
      <c r="AC571" s="301"/>
      <c r="AD571" s="301"/>
      <c r="AE571" s="244">
        <f t="shared" si="1227"/>
        <v>23536.943500000001</v>
      </c>
      <c r="AF571" s="695">
        <f t="shared" si="1180"/>
        <v>1.0142795681217829</v>
      </c>
      <c r="AG571" s="244"/>
      <c r="AH571" s="695"/>
      <c r="AI571" s="191"/>
      <c r="AJ571" s="191"/>
      <c r="AK571" s="191">
        <f>'[7]2 вариант'!$D$334</f>
        <v>23536.943500000001</v>
      </c>
      <c r="AL571" s="695">
        <f t="shared" si="1205"/>
        <v>1.0142795681217829</v>
      </c>
      <c r="AM571" s="301"/>
      <c r="AN571" s="301"/>
      <c r="AO571" s="301"/>
      <c r="AP571" s="191">
        <f t="shared" si="1228"/>
        <v>-331.36563000000024</v>
      </c>
      <c r="AQ571" s="191"/>
      <c r="AR571" s="244">
        <f t="shared" si="1229"/>
        <v>23205.577870000001</v>
      </c>
      <c r="AS571" s="695">
        <f t="shared" si="1181"/>
        <v>1</v>
      </c>
      <c r="AT571" s="244">
        <v>0</v>
      </c>
      <c r="AU571" s="695"/>
      <c r="AV571" s="191"/>
      <c r="AW571" s="695"/>
      <c r="AX571" s="244">
        <f>'[7]2 вариант'!$I$334</f>
        <v>23205.577870000001</v>
      </c>
      <c r="AY571" s="695">
        <f t="shared" si="1194"/>
        <v>1</v>
      </c>
      <c r="AZ571" s="301"/>
      <c r="BA571" s="695"/>
      <c r="BB571" s="301"/>
      <c r="BC571" s="301"/>
      <c r="BD571" s="301"/>
      <c r="BE571" s="191"/>
      <c r="BF571" s="191"/>
      <c r="BG571" s="191"/>
      <c r="BH571" s="301"/>
      <c r="BI571" s="301"/>
      <c r="BJ571" s="191"/>
      <c r="BK571" s="191"/>
      <c r="BL571" s="301"/>
      <c r="BM571" s="301"/>
      <c r="BN571" s="191"/>
      <c r="BO571" s="191"/>
      <c r="BP571" s="191"/>
      <c r="BQ571" s="191"/>
      <c r="BR571" s="301"/>
      <c r="BS571" s="301"/>
      <c r="BT571" s="191"/>
      <c r="BU571" s="191"/>
      <c r="BV571" s="191"/>
      <c r="BW571" s="191"/>
      <c r="BX571" s="191"/>
      <c r="BY571" s="301"/>
      <c r="BZ571" s="301"/>
      <c r="CE571" s="695"/>
    </row>
    <row r="572" spans="1:12295" s="70" customFormat="1" ht="158.25" customHeight="1" x14ac:dyDescent="0.3">
      <c r="A572" s="203"/>
      <c r="B572" s="126" t="s">
        <v>7</v>
      </c>
      <c r="C572" s="99" t="s">
        <v>240</v>
      </c>
      <c r="D572" s="168">
        <f>E572+G572+H572+I572</f>
        <v>44656.819580000003</v>
      </c>
      <c r="E572" s="168"/>
      <c r="F572" s="168"/>
      <c r="G572" s="168">
        <f>G573+G576</f>
        <v>44656.819580000003</v>
      </c>
      <c r="H572" s="168"/>
      <c r="I572" s="168"/>
      <c r="J572" s="168">
        <f>K572-D572</f>
        <v>-44.451710000001185</v>
      </c>
      <c r="K572" s="168">
        <f>M572+Q572+S572+U572</f>
        <v>44612.367870000002</v>
      </c>
      <c r="L572" s="695">
        <f>K572/D572</f>
        <v>0.99900459301808608</v>
      </c>
      <c r="M572" s="168">
        <f>M573+M576</f>
        <v>0</v>
      </c>
      <c r="N572" s="683"/>
      <c r="O572" s="628"/>
      <c r="P572" s="683"/>
      <c r="Q572" s="628">
        <f>Q573+Q576</f>
        <v>44612.367870000002</v>
      </c>
      <c r="R572" s="695">
        <f>Q572/G572</f>
        <v>0.99900459301808608</v>
      </c>
      <c r="S572" s="628"/>
      <c r="T572" s="683"/>
      <c r="U572" s="628"/>
      <c r="V572" s="628">
        <f t="shared" si="1162"/>
        <v>0</v>
      </c>
      <c r="W572" s="628"/>
      <c r="X572" s="628"/>
      <c r="Y572" s="628"/>
      <c r="Z572" s="628">
        <f t="shared" si="1157"/>
        <v>0</v>
      </c>
      <c r="AA572" s="628">
        <f t="shared" si="1210"/>
        <v>0</v>
      </c>
      <c r="AB572" s="628"/>
      <c r="AC572" s="628"/>
      <c r="AD572" s="683"/>
      <c r="AE572" s="168">
        <f>AG572+AK572+AM572+AO572</f>
        <v>197296.51968</v>
      </c>
      <c r="AF572" s="695">
        <f t="shared" si="1180"/>
        <v>4.4180602545274228</v>
      </c>
      <c r="AG572" s="168"/>
      <c r="AH572" s="695"/>
      <c r="AI572" s="628"/>
      <c r="AJ572" s="683"/>
      <c r="AK572" s="628">
        <f>AK573+AK576</f>
        <v>197296.51968</v>
      </c>
      <c r="AL572" s="695">
        <f t="shared" si="1205"/>
        <v>4.4180602545274228</v>
      </c>
      <c r="AM572" s="628"/>
      <c r="AN572" s="683"/>
      <c r="AO572" s="628"/>
      <c r="AP572" s="628">
        <f>AP573</f>
        <v>44.451710000000006</v>
      </c>
      <c r="AQ572" s="683"/>
      <c r="AR572" s="168">
        <f>AT572+AX572+AZ572+BB572</f>
        <v>44656.819580000003</v>
      </c>
      <c r="AS572" s="695">
        <f t="shared" si="1181"/>
        <v>1</v>
      </c>
      <c r="AT572" s="168">
        <f>AT573+AT576</f>
        <v>0</v>
      </c>
      <c r="AU572" s="695"/>
      <c r="AV572" s="628"/>
      <c r="AW572" s="695"/>
      <c r="AX572" s="168">
        <f>AX573+AX576</f>
        <v>44656.819580000003</v>
      </c>
      <c r="AY572" s="695">
        <f t="shared" si="1194"/>
        <v>1</v>
      </c>
      <c r="AZ572" s="628"/>
      <c r="BA572" s="695"/>
      <c r="BB572" s="628"/>
      <c r="BC572" s="628"/>
      <c r="BD572" s="628"/>
      <c r="BE572" s="628"/>
      <c r="BF572" s="628"/>
      <c r="BG572" s="628"/>
      <c r="BH572" s="628"/>
      <c r="BI572" s="628"/>
      <c r="BJ572" s="628"/>
      <c r="BK572" s="628"/>
      <c r="BL572" s="628"/>
      <c r="BM572" s="628"/>
      <c r="BN572" s="628"/>
      <c r="BO572" s="628"/>
      <c r="BP572" s="628"/>
      <c r="BQ572" s="628"/>
      <c r="BR572" s="628"/>
      <c r="BS572" s="628"/>
      <c r="BT572" s="628"/>
      <c r="BU572" s="628"/>
      <c r="BV572" s="508"/>
      <c r="BW572" s="512"/>
      <c r="BX572" s="611"/>
      <c r="BY572" s="508"/>
      <c r="BZ572" s="226"/>
      <c r="CA572" s="508"/>
      <c r="CB572" s="508"/>
      <c r="CC572" s="508"/>
      <c r="CD572" s="508"/>
      <c r="CE572" s="695"/>
      <c r="CF572" s="508"/>
      <c r="CG572" s="508"/>
      <c r="CH572" s="508"/>
      <c r="CI572" s="508"/>
      <c r="CJ572" s="508"/>
      <c r="CK572" s="508"/>
      <c r="CL572" s="508"/>
      <c r="CM572" s="508"/>
      <c r="CN572" s="508"/>
      <c r="CO572" s="89"/>
      <c r="CP572" s="89"/>
      <c r="CQ572" s="89"/>
      <c r="CR572" s="89"/>
      <c r="CS572" s="89"/>
      <c r="CT572" s="508"/>
      <c r="CU572" s="508"/>
      <c r="CV572" s="89"/>
      <c r="CW572" s="89"/>
      <c r="CX572" s="508"/>
      <c r="CY572" s="508"/>
      <c r="CZ572" s="89"/>
      <c r="DA572" s="89"/>
      <c r="DB572" s="508"/>
      <c r="DC572" s="508"/>
      <c r="DD572" s="508"/>
      <c r="DE572" s="508"/>
      <c r="DF572" s="508"/>
      <c r="DG572" s="508"/>
      <c r="DH572" s="508"/>
      <c r="DI572" s="89"/>
      <c r="DJ572" s="89"/>
      <c r="DK572" s="508"/>
      <c r="DL572" s="508"/>
      <c r="DM572" s="89"/>
      <c r="DN572" s="89"/>
      <c r="DO572" s="508"/>
      <c r="DP572" s="508"/>
      <c r="DQ572" s="508"/>
      <c r="DR572" s="508"/>
      <c r="DS572" s="508"/>
      <c r="DT572" s="203"/>
      <c r="DU572" s="107"/>
      <c r="DV572" s="508"/>
      <c r="DW572" s="508"/>
      <c r="DX572" s="508"/>
      <c r="DY572" s="508"/>
      <c r="DZ572" s="508"/>
      <c r="EA572" s="508"/>
      <c r="EB572" s="508"/>
      <c r="EC572" s="168"/>
      <c r="ED572" s="168"/>
      <c r="EE572" s="168"/>
      <c r="EF572" s="168"/>
      <c r="EG572" s="168"/>
      <c r="EH572" s="168"/>
      <c r="EI572" s="168"/>
      <c r="EJ572" s="168"/>
      <c r="EK572" s="168"/>
      <c r="EL572" s="168"/>
      <c r="EM572" s="168"/>
      <c r="EN572" s="168"/>
      <c r="EO572" s="168"/>
      <c r="EP572" s="168"/>
      <c r="EQ572" s="168"/>
      <c r="ER572" s="168"/>
      <c r="ES572" s="168"/>
      <c r="ET572" s="168"/>
      <c r="EU572" s="168"/>
      <c r="EV572" s="168"/>
      <c r="EW572" s="168"/>
      <c r="EX572" s="168"/>
      <c r="EY572" s="168"/>
      <c r="EZ572" s="168"/>
      <c r="FA572" s="168"/>
      <c r="FB572" s="168"/>
      <c r="FC572" s="168"/>
      <c r="FD572" s="168"/>
      <c r="FE572" s="168"/>
      <c r="FF572" s="168"/>
      <c r="FG572" s="168"/>
      <c r="FH572" s="168"/>
      <c r="FI572" s="168"/>
      <c r="FJ572" s="168"/>
      <c r="FK572" s="168"/>
      <c r="FL572" s="168"/>
      <c r="FM572" s="168"/>
      <c r="FN572" s="168"/>
      <c r="FO572" s="168"/>
      <c r="FP572" s="168"/>
      <c r="FQ572" s="168"/>
      <c r="FR572" s="168"/>
      <c r="FS572" s="168"/>
      <c r="FT572" s="168"/>
      <c r="FU572" s="508"/>
      <c r="FV572" s="508"/>
      <c r="FW572" s="508"/>
      <c r="FX572" s="508"/>
      <c r="FY572" s="508"/>
      <c r="FZ572" s="508"/>
      <c r="GA572" s="508"/>
      <c r="GB572" s="508"/>
      <c r="GC572" s="508"/>
      <c r="GD572" s="508"/>
      <c r="GE572" s="508"/>
      <c r="GF572" s="508"/>
      <c r="GG572" s="508"/>
      <c r="GH572" s="508"/>
      <c r="GI572" s="508"/>
      <c r="GJ572" s="508"/>
      <c r="GK572" s="508"/>
      <c r="GL572" s="508"/>
      <c r="GM572" s="508"/>
      <c r="GN572" s="508"/>
      <c r="GO572" s="508"/>
      <c r="GP572" s="508"/>
      <c r="GQ572" s="508"/>
      <c r="GR572" s="508"/>
      <c r="GS572" s="89"/>
      <c r="GT572" s="89"/>
      <c r="GU572" s="89"/>
      <c r="GV572" s="89"/>
      <c r="GW572" s="89"/>
      <c r="GX572" s="508"/>
      <c r="GY572" s="508"/>
      <c r="GZ572" s="89"/>
      <c r="HA572" s="89"/>
      <c r="HB572" s="508"/>
      <c r="HC572" s="508"/>
      <c r="HD572" s="89"/>
      <c r="HE572" s="89"/>
      <c r="HF572" s="508"/>
      <c r="HG572" s="508"/>
      <c r="HH572" s="508"/>
      <c r="HI572" s="508"/>
      <c r="HJ572" s="508"/>
      <c r="HK572" s="508"/>
      <c r="HL572" s="508"/>
      <c r="HM572" s="89"/>
      <c r="HN572" s="89"/>
      <c r="HO572" s="508"/>
      <c r="HP572" s="508"/>
      <c r="HQ572" s="89"/>
      <c r="HR572" s="89"/>
      <c r="HS572" s="508"/>
      <c r="HT572" s="508"/>
      <c r="HU572" s="508"/>
      <c r="HV572" s="508"/>
      <c r="HW572" s="508"/>
      <c r="HX572" s="203"/>
      <c r="HY572" s="107"/>
      <c r="HZ572" s="508"/>
      <c r="IA572" s="508"/>
      <c r="IB572" s="508"/>
      <c r="IC572" s="508"/>
      <c r="ID572" s="508"/>
      <c r="IE572" s="508"/>
      <c r="IF572" s="508"/>
      <c r="IG572" s="168"/>
      <c r="IH572" s="168"/>
      <c r="II572" s="168"/>
      <c r="IJ572" s="168"/>
      <c r="IK572" s="168"/>
      <c r="IL572" s="168"/>
      <c r="IM572" s="168"/>
      <c r="IN572" s="168"/>
      <c r="IO572" s="168"/>
      <c r="IP572" s="168"/>
      <c r="IQ572" s="168"/>
      <c r="IR572" s="168"/>
      <c r="IS572" s="168"/>
      <c r="IT572" s="168"/>
      <c r="IU572" s="168"/>
      <c r="IV572" s="168"/>
      <c r="IW572" s="168"/>
      <c r="IX572" s="168"/>
      <c r="IY572" s="168"/>
      <c r="IZ572" s="168"/>
      <c r="JA572" s="168"/>
      <c r="JB572" s="168"/>
      <c r="JC572" s="168"/>
      <c r="JD572" s="168"/>
      <c r="JE572" s="168"/>
      <c r="JF572" s="168"/>
      <c r="JG572" s="168"/>
      <c r="JH572" s="168"/>
      <c r="JI572" s="168"/>
      <c r="JJ572" s="168"/>
      <c r="JK572" s="168"/>
      <c r="JL572" s="168"/>
      <c r="JM572" s="168"/>
      <c r="JN572" s="168"/>
      <c r="JO572" s="168"/>
      <c r="JP572" s="168"/>
      <c r="JQ572" s="168"/>
      <c r="JR572" s="168"/>
      <c r="JS572" s="168"/>
      <c r="JT572" s="168"/>
      <c r="JU572" s="168"/>
      <c r="JV572" s="168"/>
      <c r="JW572" s="168"/>
      <c r="JX572" s="168"/>
      <c r="JY572" s="508"/>
      <c r="JZ572" s="508"/>
      <c r="KA572" s="508"/>
      <c r="KB572" s="508"/>
      <c r="KC572" s="508"/>
      <c r="KD572" s="508"/>
      <c r="KE572" s="508"/>
      <c r="KF572" s="508"/>
      <c r="KG572" s="508"/>
      <c r="KH572" s="508"/>
      <c r="KI572" s="508"/>
      <c r="KJ572" s="508"/>
      <c r="KK572" s="508"/>
      <c r="KL572" s="508"/>
      <c r="KM572" s="508"/>
      <c r="KN572" s="508"/>
      <c r="KO572" s="508"/>
      <c r="KP572" s="508"/>
      <c r="KQ572" s="508"/>
      <c r="KR572" s="508"/>
      <c r="KS572" s="508"/>
      <c r="KT572" s="508"/>
      <c r="KU572" s="508"/>
      <c r="KV572" s="508"/>
      <c r="KW572" s="89"/>
      <c r="KX572" s="89"/>
      <c r="KY572" s="89"/>
      <c r="KZ572" s="89"/>
      <c r="LA572" s="89"/>
      <c r="LB572" s="508"/>
      <c r="LC572" s="508"/>
      <c r="LD572" s="89"/>
      <c r="LE572" s="89"/>
      <c r="LF572" s="508"/>
      <c r="LG572" s="508"/>
      <c r="LH572" s="89"/>
      <c r="LI572" s="89"/>
      <c r="LJ572" s="508"/>
      <c r="LK572" s="508"/>
      <c r="LL572" s="508"/>
      <c r="LM572" s="508"/>
      <c r="LN572" s="508"/>
      <c r="LO572" s="508"/>
      <c r="LP572" s="508"/>
      <c r="LQ572" s="89"/>
      <c r="LR572" s="89"/>
      <c r="LS572" s="508"/>
      <c r="LT572" s="508"/>
      <c r="LU572" s="89"/>
      <c r="LV572" s="89"/>
      <c r="LW572" s="508"/>
      <c r="LX572" s="508"/>
      <c r="LY572" s="508"/>
      <c r="LZ572" s="508"/>
      <c r="MA572" s="508"/>
      <c r="MB572" s="203"/>
      <c r="MC572" s="107"/>
      <c r="MD572" s="508"/>
      <c r="ME572" s="508"/>
      <c r="MF572" s="508"/>
      <c r="MG572" s="508"/>
      <c r="MH572" s="508"/>
      <c r="MI572" s="508"/>
      <c r="MJ572" s="508"/>
      <c r="MK572" s="168"/>
      <c r="ML572" s="168"/>
      <c r="MM572" s="168"/>
      <c r="MN572" s="168"/>
      <c r="MO572" s="168"/>
      <c r="MP572" s="168"/>
      <c r="MQ572" s="168"/>
      <c r="MR572" s="168"/>
      <c r="MS572" s="168"/>
      <c r="MT572" s="168"/>
      <c r="MU572" s="168"/>
      <c r="MV572" s="168"/>
      <c r="MW572" s="168"/>
      <c r="MX572" s="168"/>
      <c r="MY572" s="168"/>
      <c r="MZ572" s="168"/>
      <c r="NA572" s="168"/>
      <c r="NB572" s="168"/>
      <c r="NC572" s="168"/>
      <c r="ND572" s="168"/>
      <c r="NE572" s="168"/>
      <c r="NF572" s="168"/>
      <c r="NG572" s="168"/>
      <c r="NH572" s="168"/>
      <c r="NI572" s="168"/>
      <c r="NJ572" s="168"/>
      <c r="NK572" s="168"/>
      <c r="NL572" s="168"/>
      <c r="NM572" s="168"/>
      <c r="NN572" s="168"/>
      <c r="NO572" s="168"/>
      <c r="NP572" s="168"/>
      <c r="NQ572" s="168"/>
      <c r="NR572" s="168"/>
      <c r="NS572" s="168"/>
      <c r="NT572" s="168"/>
      <c r="NU572" s="168"/>
      <c r="NV572" s="168"/>
      <c r="NW572" s="168"/>
      <c r="NX572" s="168"/>
      <c r="NY572" s="168"/>
      <c r="NZ572" s="168"/>
      <c r="OA572" s="168"/>
      <c r="OB572" s="168"/>
      <c r="OC572" s="508"/>
      <c r="OD572" s="508"/>
      <c r="OE572" s="508"/>
      <c r="OF572" s="508"/>
      <c r="OG572" s="508"/>
      <c r="OH572" s="508"/>
      <c r="OI572" s="508"/>
      <c r="OJ572" s="508"/>
      <c r="OK572" s="508"/>
      <c r="OL572" s="508"/>
      <c r="OM572" s="508"/>
      <c r="ON572" s="508"/>
      <c r="OO572" s="508"/>
      <c r="OP572" s="508"/>
      <c r="OQ572" s="508"/>
      <c r="OR572" s="508"/>
      <c r="OS572" s="508"/>
      <c r="OT572" s="508"/>
      <c r="OU572" s="508"/>
      <c r="OV572" s="508"/>
      <c r="OW572" s="508"/>
      <c r="OX572" s="508"/>
      <c r="OY572" s="508"/>
      <c r="OZ572" s="508"/>
      <c r="PA572" s="89"/>
      <c r="PB572" s="89"/>
      <c r="PC572" s="89"/>
      <c r="PD572" s="89"/>
      <c r="PE572" s="89"/>
      <c r="PF572" s="508"/>
      <c r="PG572" s="508"/>
      <c r="PH572" s="89"/>
      <c r="PI572" s="89"/>
      <c r="PJ572" s="508"/>
      <c r="PK572" s="508"/>
      <c r="PL572" s="89"/>
      <c r="PM572" s="89"/>
      <c r="PN572" s="508"/>
      <c r="PO572" s="508"/>
      <c r="PP572" s="508"/>
      <c r="PQ572" s="508"/>
      <c r="PR572" s="508"/>
      <c r="PS572" s="508"/>
      <c r="PT572" s="508"/>
      <c r="PU572" s="89"/>
      <c r="PV572" s="89"/>
      <c r="PW572" s="508"/>
      <c r="PX572" s="508"/>
      <c r="PY572" s="89"/>
      <c r="PZ572" s="89"/>
      <c r="QA572" s="508"/>
      <c r="QB572" s="508"/>
      <c r="QC572" s="508"/>
      <c r="QD572" s="508"/>
      <c r="QE572" s="508"/>
      <c r="QF572" s="203"/>
      <c r="QG572" s="107"/>
      <c r="QH572" s="508"/>
      <c r="QI572" s="508"/>
      <c r="QJ572" s="508"/>
      <c r="QK572" s="508"/>
      <c r="QL572" s="508"/>
      <c r="QM572" s="508"/>
      <c r="QN572" s="508"/>
      <c r="QO572" s="168"/>
      <c r="QP572" s="168"/>
      <c r="QQ572" s="168"/>
      <c r="QR572" s="168"/>
      <c r="QS572" s="168"/>
      <c r="QT572" s="168"/>
      <c r="QU572" s="168"/>
      <c r="QV572" s="168"/>
      <c r="QW572" s="168"/>
      <c r="QX572" s="168"/>
      <c r="QY572" s="168"/>
      <c r="QZ572" s="168"/>
      <c r="RA572" s="168"/>
      <c r="RB572" s="168"/>
      <c r="RC572" s="168"/>
      <c r="RD572" s="168"/>
      <c r="RE572" s="168"/>
      <c r="RF572" s="168"/>
      <c r="RG572" s="168"/>
      <c r="RH572" s="168"/>
      <c r="RI572" s="168"/>
      <c r="RJ572" s="168"/>
      <c r="RK572" s="168"/>
      <c r="RL572" s="168"/>
      <c r="RM572" s="168"/>
      <c r="RN572" s="168"/>
      <c r="RO572" s="168"/>
      <c r="RP572" s="168"/>
      <c r="RQ572" s="168"/>
      <c r="RR572" s="168"/>
      <c r="RS572" s="168"/>
      <c r="RT572" s="168"/>
      <c r="RU572" s="168"/>
      <c r="RV572" s="168"/>
      <c r="RW572" s="168"/>
      <c r="RX572" s="168"/>
      <c r="RY572" s="168"/>
      <c r="RZ572" s="168"/>
      <c r="SA572" s="168"/>
      <c r="SB572" s="168"/>
      <c r="SC572" s="168"/>
      <c r="SD572" s="168"/>
      <c r="SE572" s="168"/>
      <c r="SF572" s="168"/>
      <c r="SG572" s="508"/>
      <c r="SH572" s="508"/>
      <c r="SI572" s="508"/>
      <c r="SJ572" s="508"/>
      <c r="SK572" s="508"/>
      <c r="SL572" s="508"/>
      <c r="SM572" s="508"/>
      <c r="SN572" s="508"/>
      <c r="SO572" s="508"/>
      <c r="SP572" s="508"/>
      <c r="SQ572" s="508"/>
      <c r="SR572" s="508"/>
      <c r="SS572" s="508"/>
      <c r="ST572" s="508"/>
      <c r="SU572" s="508"/>
      <c r="SV572" s="508"/>
      <c r="SW572" s="508"/>
      <c r="SX572" s="508"/>
      <c r="SY572" s="508"/>
      <c r="SZ572" s="508"/>
      <c r="TA572" s="508"/>
      <c r="TB572" s="508"/>
      <c r="TC572" s="508"/>
      <c r="TD572" s="508"/>
      <c r="TE572" s="89"/>
      <c r="TF572" s="89"/>
      <c r="TG572" s="89"/>
      <c r="TH572" s="89"/>
      <c r="TI572" s="89"/>
      <c r="TJ572" s="508"/>
      <c r="TK572" s="508"/>
      <c r="TL572" s="89"/>
      <c r="TM572" s="89"/>
      <c r="TN572" s="508"/>
      <c r="TO572" s="508"/>
      <c r="TP572" s="89"/>
      <c r="TQ572" s="89"/>
      <c r="TR572" s="508"/>
      <c r="TS572" s="508"/>
      <c r="TT572" s="508"/>
      <c r="TU572" s="508"/>
      <c r="TV572" s="508"/>
      <c r="TW572" s="508"/>
      <c r="TX572" s="508"/>
      <c r="TY572" s="89"/>
      <c r="TZ572" s="89"/>
      <c r="UA572" s="508"/>
      <c r="UB572" s="508"/>
      <c r="UC572" s="89"/>
      <c r="UD572" s="89"/>
      <c r="UE572" s="508"/>
      <c r="UF572" s="508"/>
      <c r="UG572" s="508"/>
      <c r="UH572" s="508"/>
      <c r="UI572" s="508"/>
      <c r="UJ572" s="203"/>
      <c r="UK572" s="107"/>
      <c r="UL572" s="508"/>
      <c r="UM572" s="508"/>
      <c r="UN572" s="508"/>
      <c r="UO572" s="508"/>
      <c r="UP572" s="508"/>
      <c r="UQ572" s="508"/>
      <c r="UR572" s="508"/>
      <c r="US572" s="168"/>
      <c r="UT572" s="168"/>
      <c r="UU572" s="168"/>
      <c r="UV572" s="168"/>
      <c r="UW572" s="168"/>
      <c r="UX572" s="168"/>
      <c r="UY572" s="168"/>
      <c r="UZ572" s="168"/>
      <c r="VA572" s="168"/>
      <c r="VB572" s="168"/>
      <c r="VC572" s="168"/>
      <c r="VD572" s="168"/>
      <c r="VE572" s="168"/>
      <c r="VF572" s="168"/>
      <c r="VG572" s="168"/>
      <c r="VH572" s="168"/>
      <c r="VI572" s="168"/>
      <c r="VJ572" s="168"/>
      <c r="VK572" s="168"/>
      <c r="VL572" s="168"/>
      <c r="VM572" s="168"/>
      <c r="VN572" s="168"/>
      <c r="VO572" s="168"/>
      <c r="VP572" s="168"/>
      <c r="VQ572" s="168"/>
      <c r="VR572" s="168"/>
      <c r="VS572" s="168"/>
      <c r="VT572" s="168"/>
      <c r="VU572" s="168"/>
      <c r="VV572" s="168"/>
      <c r="VW572" s="168"/>
      <c r="VX572" s="168"/>
      <c r="VY572" s="168"/>
      <c r="VZ572" s="168"/>
      <c r="WA572" s="168"/>
      <c r="WB572" s="168"/>
      <c r="WC572" s="168"/>
      <c r="WD572" s="168"/>
      <c r="WE572" s="168"/>
      <c r="WF572" s="168"/>
      <c r="WG572" s="168"/>
      <c r="WH572" s="168"/>
      <c r="WI572" s="168"/>
      <c r="WJ572" s="168"/>
      <c r="WK572" s="508"/>
      <c r="WL572" s="508"/>
      <c r="WM572" s="508"/>
      <c r="WN572" s="508"/>
      <c r="WO572" s="508"/>
      <c r="WP572" s="508"/>
      <c r="WQ572" s="508"/>
      <c r="WR572" s="508"/>
      <c r="WS572" s="508"/>
      <c r="WT572" s="508"/>
      <c r="WU572" s="508"/>
      <c r="WV572" s="508"/>
      <c r="WW572" s="508"/>
      <c r="WX572" s="508"/>
      <c r="WY572" s="508"/>
      <c r="WZ572" s="508"/>
      <c r="XA572" s="508"/>
      <c r="XB572" s="508"/>
      <c r="XC572" s="508"/>
      <c r="XD572" s="508"/>
      <c r="XE572" s="508"/>
      <c r="XF572" s="508"/>
      <c r="XG572" s="508"/>
      <c r="XH572" s="508"/>
      <c r="XI572" s="89"/>
      <c r="XJ572" s="89"/>
      <c r="XK572" s="89"/>
      <c r="XL572" s="89"/>
      <c r="XM572" s="89"/>
      <c r="XN572" s="508"/>
      <c r="XO572" s="508"/>
      <c r="XP572" s="89"/>
      <c r="XQ572" s="89"/>
      <c r="XR572" s="508"/>
      <c r="XS572" s="508"/>
      <c r="XT572" s="89"/>
      <c r="XU572" s="89"/>
      <c r="XV572" s="508"/>
      <c r="XW572" s="508"/>
      <c r="XX572" s="508"/>
      <c r="XY572" s="508"/>
      <c r="XZ572" s="508"/>
      <c r="YA572" s="508"/>
      <c r="YB572" s="508"/>
      <c r="YC572" s="89"/>
      <c r="YD572" s="89"/>
      <c r="YE572" s="508"/>
      <c r="YF572" s="508"/>
      <c r="YG572" s="89"/>
      <c r="YH572" s="89"/>
      <c r="YI572" s="508"/>
      <c r="YJ572" s="508"/>
      <c r="YK572" s="508"/>
      <c r="YL572" s="508"/>
      <c r="YM572" s="508"/>
      <c r="YN572" s="203"/>
      <c r="YO572" s="107"/>
      <c r="YP572" s="508"/>
      <c r="YQ572" s="508"/>
      <c r="YR572" s="508"/>
      <c r="YS572" s="508"/>
      <c r="YT572" s="508"/>
      <c r="YU572" s="508"/>
      <c r="YV572" s="508"/>
      <c r="YW572" s="168"/>
      <c r="YX572" s="168"/>
      <c r="YY572" s="168"/>
      <c r="YZ572" s="168"/>
      <c r="ZA572" s="168"/>
      <c r="ZB572" s="168"/>
      <c r="ZC572" s="168"/>
      <c r="ZD572" s="168"/>
      <c r="ZE572" s="168"/>
      <c r="ZF572" s="168"/>
      <c r="ZG572" s="168"/>
      <c r="ZH572" s="168"/>
      <c r="ZI572" s="168"/>
      <c r="ZJ572" s="168"/>
      <c r="ZK572" s="168"/>
      <c r="ZL572" s="168"/>
      <c r="ZM572" s="168"/>
      <c r="ZN572" s="168"/>
      <c r="ZO572" s="168"/>
      <c r="ZP572" s="168"/>
      <c r="ZQ572" s="168"/>
      <c r="ZR572" s="168"/>
      <c r="ZS572" s="168"/>
      <c r="ZT572" s="168"/>
      <c r="ZU572" s="168"/>
      <c r="ZV572" s="168"/>
      <c r="ZW572" s="168"/>
      <c r="ZX572" s="168"/>
      <c r="ZY572" s="168"/>
      <c r="ZZ572" s="168"/>
      <c r="AAA572" s="168"/>
      <c r="AAB572" s="168"/>
      <c r="AAC572" s="168"/>
      <c r="AAD572" s="168"/>
      <c r="AAE572" s="168"/>
      <c r="AAF572" s="168"/>
      <c r="AAG572" s="168"/>
      <c r="AAH572" s="168"/>
      <c r="AAI572" s="168"/>
      <c r="AAJ572" s="168"/>
      <c r="AAK572" s="168"/>
      <c r="AAL572" s="168"/>
      <c r="AAM572" s="168"/>
      <c r="AAN572" s="168"/>
      <c r="AAO572" s="508"/>
      <c r="AAP572" s="508"/>
      <c r="AAQ572" s="508"/>
      <c r="AAR572" s="508"/>
      <c r="AAS572" s="508"/>
      <c r="AAT572" s="508"/>
      <c r="AAU572" s="508"/>
      <c r="AAV572" s="508"/>
      <c r="AAW572" s="508"/>
      <c r="AAX572" s="508"/>
      <c r="AAY572" s="508"/>
      <c r="AAZ572" s="508"/>
      <c r="ABA572" s="508"/>
      <c r="ABB572" s="508"/>
      <c r="ABC572" s="508"/>
      <c r="ABD572" s="508"/>
      <c r="ABE572" s="508"/>
      <c r="ABF572" s="508"/>
      <c r="ABG572" s="508"/>
      <c r="ABH572" s="508"/>
      <c r="ABI572" s="508"/>
      <c r="ABJ572" s="508"/>
      <c r="ABK572" s="508"/>
      <c r="ABL572" s="508"/>
      <c r="ABM572" s="89"/>
      <c r="ABN572" s="89"/>
      <c r="ABO572" s="89"/>
      <c r="ABP572" s="89"/>
      <c r="ABQ572" s="89"/>
      <c r="ABR572" s="508"/>
      <c r="ABS572" s="508"/>
      <c r="ABT572" s="89"/>
      <c r="ABU572" s="89"/>
      <c r="ABV572" s="508"/>
      <c r="ABW572" s="508"/>
      <c r="ABX572" s="89"/>
      <c r="ABY572" s="89"/>
      <c r="ABZ572" s="508"/>
      <c r="ACA572" s="508"/>
      <c r="ACB572" s="508"/>
      <c r="ACC572" s="508"/>
      <c r="ACD572" s="508"/>
      <c r="ACE572" s="508"/>
      <c r="ACF572" s="508"/>
      <c r="ACG572" s="89"/>
      <c r="ACH572" s="89"/>
      <c r="ACI572" s="508"/>
      <c r="ACJ572" s="508"/>
      <c r="ACK572" s="89"/>
      <c r="ACL572" s="89"/>
      <c r="ACM572" s="508"/>
      <c r="ACN572" s="508"/>
      <c r="ACO572" s="508"/>
      <c r="ACP572" s="508"/>
      <c r="ACQ572" s="508"/>
      <c r="ACR572" s="203"/>
      <c r="ACS572" s="107"/>
      <c r="ACT572" s="508"/>
      <c r="ACU572" s="508"/>
      <c r="ACV572" s="508"/>
      <c r="ACW572" s="508"/>
      <c r="ACX572" s="508"/>
      <c r="ACY572" s="508"/>
      <c r="ACZ572" s="508"/>
      <c r="ADA572" s="168"/>
      <c r="ADB572" s="168"/>
      <c r="ADC572" s="168"/>
      <c r="ADD572" s="168"/>
      <c r="ADE572" s="168"/>
      <c r="ADF572" s="168"/>
      <c r="ADG572" s="168"/>
      <c r="ADH572" s="168"/>
      <c r="ADI572" s="168"/>
      <c r="ADJ572" s="168"/>
      <c r="ADK572" s="168"/>
      <c r="ADL572" s="168"/>
      <c r="ADM572" s="168"/>
      <c r="ADN572" s="168"/>
      <c r="ADO572" s="168"/>
      <c r="ADP572" s="168"/>
      <c r="ADQ572" s="168"/>
      <c r="ADR572" s="168"/>
      <c r="ADS572" s="168"/>
      <c r="ADT572" s="168"/>
      <c r="ADU572" s="168"/>
      <c r="ADV572" s="168"/>
      <c r="ADW572" s="168"/>
      <c r="ADX572" s="168"/>
      <c r="ADY572" s="168"/>
      <c r="ADZ572" s="168"/>
      <c r="AEA572" s="168"/>
      <c r="AEB572" s="168"/>
      <c r="AEC572" s="168"/>
      <c r="AED572" s="168"/>
      <c r="AEE572" s="168"/>
      <c r="AEF572" s="168"/>
      <c r="AEG572" s="168"/>
      <c r="AEH572" s="168"/>
      <c r="AEI572" s="168"/>
      <c r="AEJ572" s="168"/>
      <c r="AEK572" s="168"/>
      <c r="AEL572" s="168"/>
      <c r="AEM572" s="168"/>
      <c r="AEN572" s="168"/>
      <c r="AEO572" s="168"/>
      <c r="AEP572" s="168"/>
      <c r="AEQ572" s="168"/>
      <c r="AER572" s="168"/>
      <c r="AES572" s="508"/>
      <c r="AET572" s="508"/>
      <c r="AEU572" s="508"/>
      <c r="AEV572" s="508"/>
      <c r="AEW572" s="508"/>
      <c r="AEX572" s="508"/>
      <c r="AEY572" s="508"/>
      <c r="AEZ572" s="508"/>
      <c r="AFA572" s="508"/>
      <c r="AFB572" s="508"/>
      <c r="AFC572" s="508"/>
      <c r="AFD572" s="508"/>
      <c r="AFE572" s="508"/>
      <c r="AFF572" s="508"/>
      <c r="AFG572" s="508"/>
      <c r="AFH572" s="508"/>
      <c r="AFI572" s="508"/>
      <c r="AFJ572" s="508"/>
      <c r="AFK572" s="508"/>
      <c r="AFL572" s="508"/>
      <c r="AFM572" s="508"/>
      <c r="AFN572" s="508"/>
      <c r="AFO572" s="508"/>
      <c r="AFP572" s="508"/>
      <c r="AFQ572" s="89"/>
      <c r="AFR572" s="89"/>
      <c r="AFS572" s="89"/>
      <c r="AFT572" s="89"/>
      <c r="AFU572" s="89"/>
      <c r="AFV572" s="508"/>
      <c r="AFW572" s="508"/>
      <c r="AFX572" s="89"/>
      <c r="AFY572" s="89"/>
      <c r="AFZ572" s="508"/>
      <c r="AGA572" s="508"/>
      <c r="AGB572" s="89"/>
      <c r="AGC572" s="89"/>
      <c r="AGD572" s="508"/>
      <c r="AGE572" s="508"/>
      <c r="AGF572" s="508"/>
      <c r="AGG572" s="508"/>
      <c r="AGH572" s="508"/>
      <c r="AGI572" s="508"/>
      <c r="AGJ572" s="508"/>
      <c r="AGK572" s="89"/>
      <c r="AGL572" s="89"/>
      <c r="AGM572" s="508"/>
      <c r="AGN572" s="508"/>
      <c r="AGO572" s="89"/>
      <c r="AGP572" s="89"/>
      <c r="AGQ572" s="508"/>
      <c r="AGR572" s="508"/>
      <c r="AGS572" s="508"/>
      <c r="AGT572" s="508"/>
      <c r="AGU572" s="508"/>
      <c r="AGV572" s="203"/>
      <c r="AGW572" s="107"/>
      <c r="AGX572" s="508"/>
      <c r="AGY572" s="508"/>
      <c r="AGZ572" s="508"/>
      <c r="AHA572" s="508"/>
      <c r="AHB572" s="508"/>
      <c r="AHC572" s="508"/>
      <c r="AHD572" s="508"/>
      <c r="AHE572" s="168"/>
      <c r="AHF572" s="168"/>
      <c r="AHG572" s="168"/>
      <c r="AHH572" s="168"/>
      <c r="AHI572" s="168"/>
      <c r="AHJ572" s="168"/>
      <c r="AHK572" s="168"/>
      <c r="AHL572" s="168"/>
      <c r="AHM572" s="168"/>
      <c r="AHN572" s="168"/>
      <c r="AHO572" s="168"/>
      <c r="AHP572" s="168"/>
      <c r="AHQ572" s="168"/>
      <c r="AHR572" s="168"/>
      <c r="AHS572" s="168"/>
      <c r="AHT572" s="168"/>
      <c r="AHU572" s="168"/>
      <c r="AHV572" s="168"/>
      <c r="AHW572" s="168"/>
      <c r="AHX572" s="168"/>
      <c r="AHY572" s="168"/>
      <c r="AHZ572" s="168"/>
      <c r="AIA572" s="168"/>
      <c r="AIB572" s="168"/>
      <c r="AIC572" s="168"/>
      <c r="AID572" s="168"/>
      <c r="AIE572" s="168"/>
      <c r="AIF572" s="168"/>
      <c r="AIG572" s="168"/>
      <c r="AIH572" s="168"/>
      <c r="AII572" s="168"/>
      <c r="AIJ572" s="168"/>
      <c r="AIK572" s="168"/>
      <c r="AIL572" s="168"/>
      <c r="AIM572" s="168"/>
      <c r="AIN572" s="168"/>
      <c r="AIO572" s="168"/>
      <c r="AIP572" s="168"/>
      <c r="AIQ572" s="168"/>
      <c r="AIR572" s="168"/>
      <c r="AIS572" s="168"/>
      <c r="AIT572" s="168"/>
      <c r="AIU572" s="168"/>
      <c r="AIV572" s="168"/>
      <c r="AIW572" s="508"/>
      <c r="AIX572" s="508"/>
      <c r="AIY572" s="508"/>
      <c r="AIZ572" s="508"/>
      <c r="AJA572" s="508"/>
      <c r="AJB572" s="508"/>
      <c r="AJC572" s="508"/>
      <c r="AJD572" s="508"/>
      <c r="AJE572" s="508"/>
      <c r="AJF572" s="508"/>
      <c r="AJG572" s="508"/>
      <c r="AJH572" s="508"/>
      <c r="AJI572" s="508"/>
      <c r="AJJ572" s="508"/>
      <c r="AJK572" s="508"/>
      <c r="AJL572" s="508"/>
      <c r="AJM572" s="508"/>
      <c r="AJN572" s="508"/>
      <c r="AJO572" s="508"/>
      <c r="AJP572" s="508"/>
      <c r="AJQ572" s="508"/>
      <c r="AJR572" s="508"/>
      <c r="AJS572" s="508"/>
      <c r="AJT572" s="508"/>
      <c r="AJU572" s="89"/>
      <c r="AJV572" s="89"/>
      <c r="AJW572" s="89"/>
      <c r="AJX572" s="89"/>
      <c r="AJY572" s="89"/>
      <c r="AJZ572" s="508"/>
      <c r="AKA572" s="508"/>
      <c r="AKB572" s="89"/>
      <c r="AKC572" s="89"/>
      <c r="AKD572" s="508"/>
      <c r="AKE572" s="508"/>
      <c r="AKF572" s="89"/>
      <c r="AKG572" s="89"/>
      <c r="AKH572" s="508"/>
      <c r="AKI572" s="508"/>
      <c r="AKJ572" s="508"/>
      <c r="AKK572" s="508"/>
      <c r="AKL572" s="508"/>
      <c r="AKM572" s="508"/>
      <c r="AKN572" s="508"/>
      <c r="AKO572" s="89"/>
      <c r="AKP572" s="89"/>
      <c r="AKQ572" s="508"/>
      <c r="AKR572" s="508"/>
      <c r="AKS572" s="89"/>
      <c r="AKT572" s="89"/>
      <c r="AKU572" s="508"/>
      <c r="AKV572" s="508"/>
      <c r="AKW572" s="508"/>
      <c r="AKX572" s="508"/>
      <c r="AKY572" s="508"/>
      <c r="AKZ572" s="203"/>
      <c r="ALA572" s="107"/>
      <c r="ALB572" s="508"/>
      <c r="ALC572" s="508"/>
      <c r="ALD572" s="508"/>
      <c r="ALE572" s="508"/>
      <c r="ALF572" s="508"/>
      <c r="ALG572" s="508"/>
      <c r="ALH572" s="508"/>
      <c r="ALI572" s="168"/>
      <c r="ALJ572" s="168"/>
      <c r="ALK572" s="168"/>
      <c r="ALL572" s="168"/>
      <c r="ALM572" s="168"/>
      <c r="ALN572" s="168"/>
      <c r="ALO572" s="168"/>
      <c r="ALP572" s="168"/>
      <c r="ALQ572" s="168"/>
      <c r="ALR572" s="168"/>
      <c r="ALS572" s="168"/>
      <c r="ALT572" s="168"/>
      <c r="ALU572" s="168"/>
      <c r="ALV572" s="168"/>
      <c r="ALW572" s="168"/>
      <c r="ALX572" s="168"/>
      <c r="ALY572" s="168"/>
      <c r="ALZ572" s="168"/>
      <c r="AMA572" s="168"/>
      <c r="AMB572" s="168"/>
      <c r="AMC572" s="168"/>
      <c r="AMD572" s="168"/>
      <c r="AME572" s="168"/>
      <c r="AMF572" s="168"/>
      <c r="AMG572" s="168"/>
      <c r="AMH572" s="168"/>
      <c r="AMI572" s="168"/>
      <c r="AMJ572" s="168"/>
      <c r="AMK572" s="168"/>
      <c r="AML572" s="168"/>
      <c r="AMM572" s="168"/>
      <c r="AMN572" s="168"/>
      <c r="AMO572" s="168"/>
      <c r="AMP572" s="168"/>
      <c r="AMQ572" s="168"/>
      <c r="AMR572" s="168"/>
      <c r="AMS572" s="168"/>
      <c r="AMT572" s="168"/>
      <c r="AMU572" s="168"/>
      <c r="AMV572" s="168"/>
      <c r="AMW572" s="168"/>
      <c r="AMX572" s="168"/>
      <c r="AMY572" s="168"/>
      <c r="AMZ572" s="168"/>
      <c r="ANA572" s="508"/>
      <c r="ANB572" s="508"/>
      <c r="ANC572" s="508"/>
      <c r="AND572" s="508"/>
      <c r="ANE572" s="508"/>
      <c r="ANF572" s="508"/>
      <c r="ANG572" s="508"/>
      <c r="ANH572" s="508"/>
      <c r="ANI572" s="508"/>
      <c r="ANJ572" s="508"/>
      <c r="ANK572" s="508"/>
      <c r="ANL572" s="508"/>
      <c r="ANM572" s="508"/>
      <c r="ANN572" s="508"/>
      <c r="ANO572" s="508"/>
      <c r="ANP572" s="508"/>
      <c r="ANQ572" s="508"/>
      <c r="ANR572" s="508"/>
      <c r="ANS572" s="508"/>
      <c r="ANT572" s="508"/>
      <c r="ANU572" s="508"/>
      <c r="ANV572" s="508"/>
      <c r="ANW572" s="508"/>
      <c r="ANX572" s="508"/>
      <c r="ANY572" s="89"/>
      <c r="ANZ572" s="89"/>
      <c r="AOA572" s="89"/>
      <c r="AOB572" s="89"/>
      <c r="AOC572" s="89"/>
      <c r="AOD572" s="508"/>
      <c r="AOE572" s="508"/>
      <c r="AOF572" s="89"/>
      <c r="AOG572" s="89"/>
      <c r="AOH572" s="508"/>
      <c r="AOI572" s="508"/>
      <c r="AOJ572" s="89"/>
      <c r="AOK572" s="89"/>
      <c r="AOL572" s="508"/>
      <c r="AOM572" s="508"/>
      <c r="AON572" s="508"/>
      <c r="AOO572" s="508"/>
      <c r="AOP572" s="508"/>
      <c r="AOQ572" s="508"/>
      <c r="AOR572" s="508"/>
      <c r="AOS572" s="89"/>
      <c r="AOT572" s="89"/>
      <c r="AOU572" s="508"/>
      <c r="AOV572" s="508"/>
      <c r="AOW572" s="89"/>
      <c r="AOX572" s="89"/>
      <c r="AOY572" s="508"/>
      <c r="AOZ572" s="508"/>
      <c r="APA572" s="508"/>
      <c r="APB572" s="508"/>
      <c r="APC572" s="508"/>
      <c r="APD572" s="203"/>
      <c r="APE572" s="107"/>
      <c r="APF572" s="508"/>
      <c r="APG572" s="508"/>
      <c r="APH572" s="508"/>
      <c r="API572" s="508"/>
      <c r="APJ572" s="508"/>
      <c r="APK572" s="508"/>
      <c r="APL572" s="508"/>
      <c r="APM572" s="168"/>
      <c r="APN572" s="168"/>
      <c r="APO572" s="168"/>
      <c r="APP572" s="168"/>
      <c r="APQ572" s="168"/>
      <c r="APR572" s="168"/>
      <c r="APS572" s="168"/>
      <c r="APT572" s="168"/>
      <c r="APU572" s="168"/>
      <c r="APV572" s="168"/>
      <c r="APW572" s="168"/>
      <c r="APX572" s="168"/>
      <c r="APY572" s="168"/>
      <c r="APZ572" s="168"/>
      <c r="AQA572" s="168"/>
      <c r="AQB572" s="168"/>
      <c r="AQC572" s="168"/>
      <c r="AQD572" s="168"/>
      <c r="AQE572" s="168"/>
      <c r="AQF572" s="168"/>
      <c r="AQG572" s="168"/>
      <c r="AQH572" s="168"/>
      <c r="AQI572" s="168"/>
      <c r="AQJ572" s="168"/>
      <c r="AQK572" s="168"/>
      <c r="AQL572" s="168"/>
      <c r="AQM572" s="168"/>
      <c r="AQN572" s="168"/>
      <c r="AQO572" s="168"/>
      <c r="AQP572" s="168"/>
      <c r="AQQ572" s="168"/>
      <c r="AQR572" s="168"/>
      <c r="AQS572" s="168"/>
      <c r="AQT572" s="168"/>
      <c r="AQU572" s="168"/>
      <c r="AQV572" s="168"/>
      <c r="AQW572" s="168"/>
      <c r="AQX572" s="168"/>
      <c r="AQY572" s="168"/>
      <c r="AQZ572" s="168"/>
      <c r="ARA572" s="168"/>
      <c r="ARB572" s="168"/>
      <c r="ARC572" s="168"/>
      <c r="ARD572" s="168"/>
      <c r="ARE572" s="508"/>
      <c r="ARF572" s="508"/>
      <c r="ARG572" s="508"/>
      <c r="ARH572" s="508"/>
      <c r="ARI572" s="508"/>
      <c r="ARJ572" s="508"/>
      <c r="ARK572" s="508"/>
      <c r="ARL572" s="508"/>
      <c r="ARM572" s="508"/>
      <c r="ARN572" s="508"/>
      <c r="ARO572" s="508"/>
      <c r="ARP572" s="508"/>
      <c r="ARQ572" s="508"/>
      <c r="ARR572" s="508"/>
      <c r="ARS572" s="508"/>
      <c r="ART572" s="508"/>
      <c r="ARU572" s="508"/>
      <c r="ARV572" s="508"/>
      <c r="ARW572" s="508"/>
      <c r="ARX572" s="508"/>
      <c r="ARY572" s="508"/>
      <c r="ARZ572" s="508"/>
      <c r="ASA572" s="508"/>
      <c r="ASB572" s="508"/>
      <c r="ASC572" s="89"/>
      <c r="ASD572" s="89"/>
      <c r="ASE572" s="89"/>
      <c r="ASF572" s="89"/>
      <c r="ASG572" s="89"/>
      <c r="ASH572" s="508"/>
      <c r="ASI572" s="508"/>
      <c r="ASJ572" s="89"/>
      <c r="ASK572" s="89"/>
      <c r="ASL572" s="508"/>
      <c r="ASM572" s="508"/>
      <c r="ASN572" s="89"/>
      <c r="ASO572" s="89"/>
      <c r="ASP572" s="508"/>
      <c r="ASQ572" s="508"/>
      <c r="ASR572" s="508"/>
      <c r="ASS572" s="508"/>
      <c r="AST572" s="508"/>
      <c r="ASU572" s="508"/>
      <c r="ASV572" s="508"/>
      <c r="ASW572" s="89"/>
      <c r="ASX572" s="89"/>
      <c r="ASY572" s="508"/>
      <c r="ASZ572" s="508"/>
      <c r="ATA572" s="89"/>
      <c r="ATB572" s="89"/>
      <c r="ATC572" s="508"/>
      <c r="ATD572" s="508"/>
      <c r="ATE572" s="508"/>
      <c r="ATF572" s="508"/>
      <c r="ATG572" s="508"/>
      <c r="ATH572" s="203"/>
      <c r="ATI572" s="107"/>
      <c r="ATJ572" s="508"/>
      <c r="ATK572" s="508"/>
      <c r="ATL572" s="508"/>
      <c r="ATM572" s="508"/>
      <c r="ATN572" s="508"/>
      <c r="ATO572" s="508"/>
      <c r="ATP572" s="508"/>
      <c r="ATQ572" s="168"/>
      <c r="ATR572" s="168"/>
      <c r="ATS572" s="168"/>
      <c r="ATT572" s="168"/>
      <c r="ATU572" s="168"/>
      <c r="ATV572" s="168"/>
      <c r="ATW572" s="168"/>
      <c r="ATX572" s="168"/>
      <c r="ATY572" s="168"/>
      <c r="ATZ572" s="168"/>
      <c r="AUA572" s="168"/>
      <c r="AUB572" s="168"/>
      <c r="AUC572" s="168"/>
      <c r="AUD572" s="168"/>
      <c r="AUE572" s="168"/>
      <c r="AUF572" s="168"/>
      <c r="AUG572" s="168"/>
      <c r="AUH572" s="168"/>
      <c r="AUI572" s="168"/>
      <c r="AUJ572" s="168"/>
      <c r="AUK572" s="168"/>
      <c r="AUL572" s="168"/>
      <c r="AUM572" s="168"/>
      <c r="AUN572" s="168"/>
      <c r="AUO572" s="168"/>
      <c r="AUP572" s="168"/>
      <c r="AUQ572" s="168"/>
      <c r="AUR572" s="168"/>
      <c r="AUS572" s="168"/>
      <c r="AUT572" s="168"/>
      <c r="AUU572" s="168"/>
      <c r="AUV572" s="168"/>
      <c r="AUW572" s="168"/>
      <c r="AUX572" s="168"/>
      <c r="AUY572" s="168"/>
      <c r="AUZ572" s="168"/>
      <c r="AVA572" s="168"/>
      <c r="AVB572" s="168"/>
      <c r="AVC572" s="168"/>
      <c r="AVD572" s="168"/>
      <c r="AVE572" s="168"/>
      <c r="AVF572" s="168"/>
      <c r="AVG572" s="168"/>
      <c r="AVH572" s="168"/>
      <c r="AVI572" s="508"/>
      <c r="AVJ572" s="508"/>
      <c r="AVK572" s="508"/>
      <c r="AVL572" s="508"/>
      <c r="AVM572" s="508"/>
      <c r="AVN572" s="508"/>
      <c r="AVO572" s="508"/>
      <c r="AVP572" s="508"/>
      <c r="AVQ572" s="508"/>
      <c r="AVR572" s="508"/>
      <c r="AVS572" s="508"/>
      <c r="AVT572" s="508"/>
      <c r="AVU572" s="508"/>
      <c r="AVV572" s="508"/>
      <c r="AVW572" s="508"/>
      <c r="AVX572" s="508"/>
      <c r="AVY572" s="508"/>
      <c r="AVZ572" s="508"/>
      <c r="AWA572" s="508"/>
      <c r="AWB572" s="508"/>
      <c r="AWC572" s="508"/>
      <c r="AWD572" s="508"/>
      <c r="AWE572" s="508"/>
      <c r="AWF572" s="508"/>
      <c r="AWG572" s="89"/>
      <c r="AWH572" s="89"/>
      <c r="AWI572" s="89"/>
      <c r="AWJ572" s="89"/>
      <c r="AWK572" s="89"/>
      <c r="AWL572" s="508"/>
      <c r="AWM572" s="508"/>
      <c r="AWN572" s="89"/>
      <c r="AWO572" s="89"/>
      <c r="AWP572" s="508"/>
      <c r="AWQ572" s="508"/>
      <c r="AWR572" s="89"/>
      <c r="AWS572" s="89"/>
      <c r="AWT572" s="508"/>
      <c r="AWU572" s="508"/>
      <c r="AWV572" s="508"/>
      <c r="AWW572" s="508"/>
      <c r="AWX572" s="508"/>
      <c r="AWY572" s="508"/>
      <c r="AWZ572" s="508"/>
      <c r="AXA572" s="89"/>
      <c r="AXB572" s="89"/>
      <c r="AXC572" s="508"/>
      <c r="AXD572" s="508"/>
      <c r="AXE572" s="89"/>
      <c r="AXF572" s="89"/>
      <c r="AXG572" s="508"/>
      <c r="AXH572" s="508"/>
      <c r="AXI572" s="508"/>
      <c r="AXJ572" s="508"/>
      <c r="AXK572" s="508"/>
      <c r="AXL572" s="203"/>
      <c r="AXM572" s="107"/>
      <c r="AXN572" s="508"/>
      <c r="AXO572" s="508"/>
      <c r="AXP572" s="508"/>
      <c r="AXQ572" s="508"/>
      <c r="AXR572" s="508"/>
      <c r="AXS572" s="508"/>
      <c r="AXT572" s="508"/>
      <c r="AXU572" s="168"/>
      <c r="AXV572" s="168"/>
      <c r="AXW572" s="168"/>
      <c r="AXX572" s="168"/>
      <c r="AXY572" s="168"/>
      <c r="AXZ572" s="168"/>
      <c r="AYA572" s="168"/>
      <c r="AYB572" s="168"/>
      <c r="AYC572" s="168"/>
      <c r="AYD572" s="168"/>
      <c r="AYE572" s="168"/>
      <c r="AYF572" s="168"/>
      <c r="AYG572" s="168"/>
      <c r="AYH572" s="168"/>
      <c r="AYI572" s="168"/>
      <c r="AYJ572" s="168"/>
      <c r="AYK572" s="168"/>
      <c r="AYL572" s="168"/>
      <c r="AYM572" s="168"/>
      <c r="AYN572" s="168"/>
      <c r="AYO572" s="168"/>
      <c r="AYP572" s="168"/>
      <c r="AYQ572" s="168"/>
      <c r="AYR572" s="168"/>
      <c r="AYS572" s="168"/>
      <c r="AYT572" s="168"/>
      <c r="AYU572" s="168"/>
      <c r="AYV572" s="168"/>
      <c r="AYW572" s="168"/>
      <c r="AYX572" s="168"/>
      <c r="AYY572" s="168"/>
      <c r="AYZ572" s="168"/>
      <c r="AZA572" s="168"/>
      <c r="AZB572" s="168"/>
      <c r="AZC572" s="168"/>
      <c r="AZD572" s="168"/>
      <c r="AZE572" s="168"/>
      <c r="AZF572" s="168"/>
      <c r="AZG572" s="168"/>
      <c r="AZH572" s="168"/>
      <c r="AZI572" s="168"/>
      <c r="AZJ572" s="168"/>
      <c r="AZK572" s="168"/>
      <c r="AZL572" s="168"/>
      <c r="AZM572" s="508"/>
      <c r="AZN572" s="508"/>
      <c r="AZO572" s="508"/>
      <c r="AZP572" s="508"/>
      <c r="AZQ572" s="508"/>
      <c r="AZR572" s="508"/>
      <c r="AZS572" s="508"/>
      <c r="AZT572" s="508"/>
      <c r="AZU572" s="508"/>
      <c r="AZV572" s="508"/>
      <c r="AZW572" s="508"/>
      <c r="AZX572" s="508"/>
      <c r="AZY572" s="508"/>
      <c r="AZZ572" s="508"/>
      <c r="BAA572" s="508"/>
      <c r="BAB572" s="508"/>
      <c r="BAC572" s="508"/>
      <c r="BAD572" s="508"/>
      <c r="BAE572" s="508"/>
      <c r="BAF572" s="508"/>
      <c r="BAG572" s="508"/>
      <c r="BAH572" s="508"/>
      <c r="BAI572" s="508"/>
      <c r="BAJ572" s="508"/>
      <c r="BAK572" s="89"/>
      <c r="BAL572" s="89"/>
      <c r="BAM572" s="89"/>
      <c r="BAN572" s="89"/>
      <c r="BAO572" s="89"/>
      <c r="BAP572" s="508"/>
      <c r="BAQ572" s="508"/>
      <c r="BAR572" s="89"/>
      <c r="BAS572" s="89"/>
      <c r="BAT572" s="508"/>
      <c r="BAU572" s="508"/>
      <c r="BAV572" s="89"/>
      <c r="BAW572" s="89"/>
      <c r="BAX572" s="508"/>
      <c r="BAY572" s="508"/>
      <c r="BAZ572" s="508"/>
      <c r="BBA572" s="508"/>
      <c r="BBB572" s="508"/>
      <c r="BBC572" s="508"/>
      <c r="BBD572" s="508"/>
      <c r="BBE572" s="89"/>
      <c r="BBF572" s="89"/>
      <c r="BBG572" s="508"/>
      <c r="BBH572" s="508"/>
      <c r="BBI572" s="89"/>
      <c r="BBJ572" s="89"/>
      <c r="BBK572" s="508"/>
      <c r="BBL572" s="508"/>
      <c r="BBM572" s="508"/>
      <c r="BBN572" s="508"/>
      <c r="BBO572" s="508"/>
      <c r="BBP572" s="203"/>
      <c r="BBQ572" s="107"/>
      <c r="BBR572" s="508"/>
      <c r="BBS572" s="508"/>
      <c r="BBT572" s="508"/>
      <c r="BBU572" s="508"/>
      <c r="BBV572" s="508"/>
      <c r="BBW572" s="508"/>
      <c r="BBX572" s="508"/>
      <c r="BBY572" s="168"/>
      <c r="BBZ572" s="168"/>
      <c r="BCA572" s="168"/>
      <c r="BCB572" s="168"/>
      <c r="BCC572" s="168"/>
      <c r="BCD572" s="168"/>
      <c r="BCE572" s="168"/>
      <c r="BCF572" s="168"/>
      <c r="BCG572" s="168"/>
      <c r="BCH572" s="168"/>
      <c r="BCI572" s="168"/>
      <c r="BCJ572" s="168"/>
      <c r="BCK572" s="168"/>
      <c r="BCL572" s="168"/>
      <c r="BCM572" s="168"/>
      <c r="BCN572" s="168"/>
      <c r="BCO572" s="168"/>
      <c r="BCP572" s="168"/>
      <c r="BCQ572" s="168"/>
      <c r="BCR572" s="168"/>
      <c r="BCS572" s="168"/>
      <c r="BCT572" s="168"/>
      <c r="BCU572" s="168"/>
      <c r="BCV572" s="168"/>
      <c r="BCW572" s="168"/>
      <c r="BCX572" s="168"/>
      <c r="BCY572" s="168"/>
      <c r="BCZ572" s="168"/>
      <c r="BDA572" s="168"/>
      <c r="BDB572" s="168"/>
      <c r="BDC572" s="168"/>
      <c r="BDD572" s="168"/>
      <c r="BDE572" s="168"/>
      <c r="BDF572" s="168"/>
      <c r="BDG572" s="168"/>
      <c r="BDH572" s="168"/>
      <c r="BDI572" s="168"/>
      <c r="BDJ572" s="168"/>
      <c r="BDK572" s="168"/>
      <c r="BDL572" s="168"/>
      <c r="BDM572" s="168"/>
      <c r="BDN572" s="168"/>
      <c r="BDO572" s="168"/>
      <c r="BDP572" s="168"/>
      <c r="BDQ572" s="508"/>
      <c r="BDR572" s="508"/>
      <c r="BDS572" s="508"/>
      <c r="BDT572" s="508"/>
      <c r="BDU572" s="508"/>
      <c r="BDV572" s="508"/>
      <c r="BDW572" s="508"/>
      <c r="BDX572" s="508"/>
      <c r="BDY572" s="508"/>
      <c r="BDZ572" s="508"/>
      <c r="BEA572" s="508"/>
      <c r="BEB572" s="508"/>
      <c r="BEC572" s="508"/>
      <c r="BED572" s="508"/>
      <c r="BEE572" s="508"/>
      <c r="BEF572" s="508"/>
      <c r="BEG572" s="508"/>
      <c r="BEH572" s="508"/>
      <c r="BEI572" s="508"/>
      <c r="BEJ572" s="508"/>
      <c r="BEK572" s="508"/>
      <c r="BEL572" s="508"/>
      <c r="BEM572" s="508"/>
      <c r="BEN572" s="508"/>
      <c r="BEO572" s="89"/>
      <c r="BEP572" s="89"/>
      <c r="BEQ572" s="89"/>
      <c r="BER572" s="89"/>
      <c r="BES572" s="89"/>
      <c r="BET572" s="508"/>
      <c r="BEU572" s="508"/>
      <c r="BEV572" s="89"/>
      <c r="BEW572" s="89"/>
      <c r="BEX572" s="508"/>
      <c r="BEY572" s="508"/>
      <c r="BEZ572" s="89"/>
      <c r="BFA572" s="89"/>
      <c r="BFB572" s="508"/>
      <c r="BFC572" s="508"/>
      <c r="BFD572" s="508"/>
      <c r="BFE572" s="508"/>
      <c r="BFF572" s="508"/>
      <c r="BFG572" s="508"/>
      <c r="BFH572" s="508"/>
      <c r="BFI572" s="89"/>
      <c r="BFJ572" s="89"/>
      <c r="BFK572" s="508"/>
      <c r="BFL572" s="508"/>
      <c r="BFM572" s="89"/>
      <c r="BFN572" s="89"/>
      <c r="BFO572" s="508"/>
      <c r="BFP572" s="508"/>
      <c r="BFQ572" s="508"/>
      <c r="BFR572" s="508"/>
      <c r="BFS572" s="508"/>
      <c r="BFT572" s="203"/>
      <c r="BFU572" s="107"/>
      <c r="BFV572" s="508"/>
      <c r="BFW572" s="508"/>
      <c r="BFX572" s="508"/>
      <c r="BFY572" s="508"/>
      <c r="BFZ572" s="508"/>
      <c r="BGA572" s="508"/>
      <c r="BGB572" s="508"/>
      <c r="BGC572" s="168"/>
      <c r="BGD572" s="168"/>
      <c r="BGE572" s="168"/>
      <c r="BGF572" s="168"/>
      <c r="BGG572" s="168"/>
      <c r="BGH572" s="168"/>
      <c r="BGI572" s="168"/>
      <c r="BGJ572" s="168"/>
      <c r="BGK572" s="168"/>
      <c r="BGL572" s="168"/>
      <c r="BGM572" s="168"/>
      <c r="BGN572" s="168"/>
      <c r="BGO572" s="168"/>
      <c r="BGP572" s="168"/>
      <c r="BGQ572" s="168"/>
      <c r="BGR572" s="168"/>
      <c r="BGS572" s="168"/>
      <c r="BGT572" s="168"/>
      <c r="BGU572" s="168"/>
      <c r="BGV572" s="168"/>
      <c r="BGW572" s="168"/>
      <c r="BGX572" s="168"/>
      <c r="BGY572" s="168"/>
      <c r="BGZ572" s="168"/>
      <c r="BHA572" s="168"/>
      <c r="BHB572" s="168"/>
      <c r="BHC572" s="168"/>
      <c r="BHD572" s="168"/>
      <c r="BHE572" s="168"/>
      <c r="BHF572" s="168"/>
      <c r="BHG572" s="168"/>
      <c r="BHH572" s="168"/>
      <c r="BHI572" s="168"/>
      <c r="BHJ572" s="168"/>
      <c r="BHK572" s="168"/>
      <c r="BHL572" s="168"/>
      <c r="BHM572" s="168"/>
      <c r="BHN572" s="168"/>
      <c r="BHO572" s="168"/>
      <c r="BHP572" s="168"/>
      <c r="BHQ572" s="168"/>
      <c r="BHR572" s="168"/>
      <c r="BHS572" s="168"/>
      <c r="BHT572" s="168"/>
      <c r="BHU572" s="508"/>
      <c r="BHV572" s="508"/>
      <c r="BHW572" s="508"/>
      <c r="BHX572" s="508"/>
      <c r="BHY572" s="508"/>
      <c r="BHZ572" s="508"/>
      <c r="BIA572" s="508"/>
      <c r="BIB572" s="508"/>
      <c r="BIC572" s="508"/>
      <c r="BID572" s="508"/>
      <c r="BIE572" s="508"/>
      <c r="BIF572" s="508"/>
      <c r="BIG572" s="508"/>
      <c r="BIH572" s="508"/>
      <c r="BII572" s="508"/>
      <c r="BIJ572" s="508"/>
      <c r="BIK572" s="508"/>
      <c r="BIL572" s="508"/>
      <c r="BIM572" s="508"/>
      <c r="BIN572" s="508"/>
      <c r="BIO572" s="508"/>
      <c r="BIP572" s="508"/>
      <c r="BIQ572" s="508"/>
      <c r="BIR572" s="508"/>
      <c r="BIS572" s="89"/>
      <c r="BIT572" s="89"/>
      <c r="BIU572" s="89"/>
      <c r="BIV572" s="89"/>
      <c r="BIW572" s="89"/>
      <c r="BIX572" s="508"/>
      <c r="BIY572" s="508"/>
      <c r="BIZ572" s="89"/>
      <c r="BJA572" s="89"/>
      <c r="BJB572" s="508"/>
      <c r="BJC572" s="508"/>
      <c r="BJD572" s="89"/>
      <c r="BJE572" s="89"/>
      <c r="BJF572" s="508"/>
      <c r="BJG572" s="508"/>
      <c r="BJH572" s="508"/>
      <c r="BJI572" s="508"/>
      <c r="BJJ572" s="508"/>
      <c r="BJK572" s="508"/>
      <c r="BJL572" s="508"/>
      <c r="BJM572" s="89"/>
      <c r="BJN572" s="89"/>
      <c r="BJO572" s="508"/>
      <c r="BJP572" s="508"/>
      <c r="BJQ572" s="89"/>
      <c r="BJR572" s="89"/>
      <c r="BJS572" s="508"/>
      <c r="BJT572" s="508"/>
      <c r="BJU572" s="508"/>
      <c r="BJV572" s="508"/>
      <c r="BJW572" s="508"/>
      <c r="BJX572" s="203"/>
      <c r="BJY572" s="107"/>
      <c r="BJZ572" s="508"/>
      <c r="BKA572" s="508"/>
      <c r="BKB572" s="508"/>
      <c r="BKC572" s="508"/>
      <c r="BKD572" s="508"/>
      <c r="BKE572" s="508"/>
      <c r="BKF572" s="508"/>
      <c r="BKG572" s="168"/>
      <c r="BKH572" s="168"/>
      <c r="BKI572" s="168"/>
      <c r="BKJ572" s="168"/>
      <c r="BKK572" s="168"/>
      <c r="BKL572" s="168"/>
      <c r="BKM572" s="168"/>
      <c r="BKN572" s="168"/>
      <c r="BKO572" s="168"/>
      <c r="BKP572" s="168"/>
      <c r="BKQ572" s="168"/>
      <c r="BKR572" s="168"/>
      <c r="BKS572" s="168"/>
      <c r="BKT572" s="168"/>
      <c r="BKU572" s="168"/>
      <c r="BKV572" s="168"/>
      <c r="BKW572" s="168"/>
      <c r="BKX572" s="168"/>
      <c r="BKY572" s="168"/>
      <c r="BKZ572" s="168"/>
      <c r="BLA572" s="168"/>
      <c r="BLB572" s="168"/>
      <c r="BLC572" s="168"/>
      <c r="BLD572" s="168"/>
      <c r="BLE572" s="168"/>
      <c r="BLF572" s="168"/>
      <c r="BLG572" s="168"/>
      <c r="BLH572" s="168"/>
      <c r="BLI572" s="168"/>
      <c r="BLJ572" s="168"/>
      <c r="BLK572" s="168"/>
      <c r="BLL572" s="168"/>
      <c r="BLM572" s="168"/>
      <c r="BLN572" s="168"/>
      <c r="BLO572" s="168"/>
      <c r="BLP572" s="168"/>
      <c r="BLQ572" s="168"/>
      <c r="BLR572" s="168"/>
      <c r="BLS572" s="168"/>
      <c r="BLT572" s="168"/>
      <c r="BLU572" s="168"/>
      <c r="BLV572" s="168"/>
      <c r="BLW572" s="168"/>
      <c r="BLX572" s="168"/>
      <c r="BLY572" s="508"/>
      <c r="BLZ572" s="508"/>
      <c r="BMA572" s="508"/>
      <c r="BMB572" s="508"/>
      <c r="BMC572" s="508"/>
      <c r="BMD572" s="508"/>
      <c r="BME572" s="508"/>
      <c r="BMF572" s="508"/>
      <c r="BMG572" s="508"/>
      <c r="BMH572" s="508"/>
      <c r="BMI572" s="508"/>
      <c r="BMJ572" s="508"/>
      <c r="BMK572" s="508"/>
      <c r="BML572" s="508"/>
      <c r="BMM572" s="508"/>
      <c r="BMN572" s="508"/>
      <c r="BMO572" s="508"/>
      <c r="BMP572" s="508"/>
      <c r="BMQ572" s="508"/>
      <c r="BMR572" s="508"/>
      <c r="BMS572" s="508"/>
      <c r="BMT572" s="508"/>
      <c r="BMU572" s="508"/>
      <c r="BMV572" s="508"/>
      <c r="BMW572" s="89"/>
      <c r="BMX572" s="89"/>
      <c r="BMY572" s="89"/>
      <c r="BMZ572" s="89"/>
      <c r="BNA572" s="89"/>
      <c r="BNB572" s="508"/>
      <c r="BNC572" s="508"/>
      <c r="BND572" s="89"/>
      <c r="BNE572" s="89"/>
      <c r="BNF572" s="508"/>
      <c r="BNG572" s="508"/>
      <c r="BNH572" s="89"/>
      <c r="BNI572" s="89"/>
      <c r="BNJ572" s="508"/>
      <c r="BNK572" s="508"/>
      <c r="BNL572" s="508"/>
      <c r="BNM572" s="508"/>
      <c r="BNN572" s="508"/>
      <c r="BNO572" s="508"/>
      <c r="BNP572" s="508"/>
      <c r="BNQ572" s="89"/>
      <c r="BNR572" s="89"/>
      <c r="BNS572" s="508"/>
      <c r="BNT572" s="508"/>
      <c r="BNU572" s="89"/>
      <c r="BNV572" s="89"/>
      <c r="BNW572" s="508"/>
      <c r="BNX572" s="508"/>
      <c r="BNY572" s="508"/>
      <c r="BNZ572" s="508"/>
      <c r="BOA572" s="508"/>
      <c r="BOB572" s="203"/>
      <c r="BOC572" s="107"/>
      <c r="BOD572" s="508"/>
      <c r="BOE572" s="508"/>
      <c r="BOF572" s="508"/>
      <c r="BOG572" s="508"/>
      <c r="BOH572" s="508"/>
      <c r="BOI572" s="508"/>
      <c r="BOJ572" s="508"/>
      <c r="BOK572" s="168"/>
      <c r="BOL572" s="168"/>
      <c r="BOM572" s="168"/>
      <c r="BON572" s="168"/>
      <c r="BOO572" s="168"/>
      <c r="BOP572" s="168"/>
      <c r="BOQ572" s="168"/>
      <c r="BOR572" s="168"/>
      <c r="BOS572" s="168"/>
      <c r="BOT572" s="168"/>
      <c r="BOU572" s="168"/>
      <c r="BOV572" s="168"/>
      <c r="BOW572" s="168"/>
      <c r="BOX572" s="168"/>
      <c r="BOY572" s="168"/>
      <c r="BOZ572" s="168"/>
      <c r="BPA572" s="168"/>
      <c r="BPB572" s="168"/>
      <c r="BPC572" s="168"/>
      <c r="BPD572" s="168"/>
      <c r="BPE572" s="168"/>
      <c r="BPF572" s="168"/>
      <c r="BPG572" s="168"/>
      <c r="BPH572" s="168"/>
      <c r="BPI572" s="168"/>
      <c r="BPJ572" s="168"/>
      <c r="BPK572" s="168"/>
      <c r="BPL572" s="168"/>
      <c r="BPM572" s="168"/>
      <c r="BPN572" s="168"/>
      <c r="BPO572" s="168"/>
      <c r="BPP572" s="168"/>
      <c r="BPQ572" s="168"/>
      <c r="BPR572" s="168"/>
      <c r="BPS572" s="168"/>
      <c r="BPT572" s="168"/>
      <c r="BPU572" s="168"/>
      <c r="BPV572" s="168"/>
      <c r="BPW572" s="168"/>
      <c r="BPX572" s="168"/>
      <c r="BPY572" s="168"/>
      <c r="BPZ572" s="168"/>
      <c r="BQA572" s="168"/>
      <c r="BQB572" s="168"/>
      <c r="BQC572" s="508"/>
      <c r="BQD572" s="508"/>
      <c r="BQE572" s="508"/>
      <c r="BQF572" s="508"/>
      <c r="BQG572" s="508"/>
      <c r="BQH572" s="508"/>
      <c r="BQI572" s="508"/>
      <c r="BQJ572" s="508"/>
      <c r="BQK572" s="508"/>
      <c r="BQL572" s="508"/>
      <c r="BQM572" s="508"/>
      <c r="BQN572" s="508"/>
      <c r="BQO572" s="508"/>
      <c r="BQP572" s="508"/>
      <c r="BQQ572" s="508"/>
      <c r="BQR572" s="508"/>
      <c r="BQS572" s="508"/>
      <c r="BQT572" s="508"/>
      <c r="BQU572" s="508"/>
      <c r="BQV572" s="508"/>
      <c r="BQW572" s="508"/>
      <c r="BQX572" s="508"/>
      <c r="BQY572" s="508"/>
      <c r="BQZ572" s="508"/>
      <c r="BRA572" s="89"/>
      <c r="BRB572" s="89"/>
      <c r="BRC572" s="89"/>
      <c r="BRD572" s="89"/>
      <c r="BRE572" s="89"/>
      <c r="BRF572" s="508"/>
      <c r="BRG572" s="508"/>
      <c r="BRH572" s="89"/>
      <c r="BRI572" s="89"/>
      <c r="BRJ572" s="508"/>
      <c r="BRK572" s="508"/>
      <c r="BRL572" s="89"/>
      <c r="BRM572" s="89"/>
      <c r="BRN572" s="508"/>
      <c r="BRO572" s="508"/>
      <c r="BRP572" s="508"/>
      <c r="BRQ572" s="508"/>
      <c r="BRR572" s="508"/>
      <c r="BRS572" s="508"/>
      <c r="BRT572" s="508"/>
      <c r="BRU572" s="89"/>
      <c r="BRV572" s="89"/>
      <c r="BRW572" s="508"/>
      <c r="BRX572" s="508"/>
      <c r="BRY572" s="89"/>
      <c r="BRZ572" s="89"/>
      <c r="BSA572" s="508"/>
      <c r="BSB572" s="508"/>
      <c r="BSC572" s="508"/>
      <c r="BSD572" s="508"/>
      <c r="BSE572" s="508"/>
      <c r="BSF572" s="203"/>
      <c r="BSG572" s="107"/>
      <c r="BSH572" s="508"/>
      <c r="BSI572" s="508"/>
      <c r="BSJ572" s="508"/>
      <c r="BSK572" s="508"/>
      <c r="BSL572" s="508"/>
      <c r="BSM572" s="508"/>
      <c r="BSN572" s="508"/>
      <c r="BSO572" s="168"/>
      <c r="BSP572" s="168"/>
      <c r="BSQ572" s="168"/>
      <c r="BSR572" s="168"/>
      <c r="BSS572" s="168"/>
      <c r="BST572" s="168"/>
      <c r="BSU572" s="168"/>
      <c r="BSV572" s="168"/>
      <c r="BSW572" s="168"/>
      <c r="BSX572" s="168"/>
      <c r="BSY572" s="168"/>
      <c r="BSZ572" s="168"/>
      <c r="BTA572" s="168"/>
      <c r="BTB572" s="168"/>
      <c r="BTC572" s="168"/>
      <c r="BTD572" s="168"/>
      <c r="BTE572" s="168"/>
      <c r="BTF572" s="168"/>
      <c r="BTG572" s="168"/>
      <c r="BTH572" s="168"/>
      <c r="BTI572" s="168"/>
      <c r="BTJ572" s="168"/>
      <c r="BTK572" s="168"/>
      <c r="BTL572" s="168"/>
      <c r="BTM572" s="168"/>
      <c r="BTN572" s="168"/>
      <c r="BTO572" s="168"/>
      <c r="BTP572" s="168"/>
      <c r="BTQ572" s="168"/>
      <c r="BTR572" s="168"/>
      <c r="BTS572" s="168"/>
      <c r="BTT572" s="168"/>
      <c r="BTU572" s="168"/>
      <c r="BTV572" s="168"/>
      <c r="BTW572" s="168"/>
      <c r="BTX572" s="168"/>
      <c r="BTY572" s="168"/>
      <c r="BTZ572" s="168"/>
      <c r="BUA572" s="168"/>
      <c r="BUB572" s="168"/>
      <c r="BUC572" s="168"/>
      <c r="BUD572" s="168"/>
      <c r="BUE572" s="168"/>
      <c r="BUF572" s="168"/>
      <c r="BUG572" s="508"/>
      <c r="BUH572" s="508"/>
      <c r="BUI572" s="508"/>
      <c r="BUJ572" s="508"/>
      <c r="BUK572" s="508"/>
      <c r="BUL572" s="508"/>
      <c r="BUM572" s="508"/>
      <c r="BUN572" s="508"/>
      <c r="BUO572" s="508"/>
      <c r="BUP572" s="508"/>
      <c r="BUQ572" s="508"/>
      <c r="BUR572" s="508"/>
      <c r="BUS572" s="508"/>
      <c r="BUT572" s="508"/>
      <c r="BUU572" s="508"/>
      <c r="BUV572" s="508"/>
      <c r="BUW572" s="508"/>
      <c r="BUX572" s="508"/>
      <c r="BUY572" s="508"/>
      <c r="BUZ572" s="508"/>
      <c r="BVA572" s="508"/>
      <c r="BVB572" s="508"/>
      <c r="BVC572" s="508"/>
      <c r="BVD572" s="508"/>
      <c r="BVE572" s="89"/>
      <c r="BVF572" s="89"/>
      <c r="BVG572" s="89"/>
      <c r="BVH572" s="89"/>
      <c r="BVI572" s="89"/>
      <c r="BVJ572" s="508"/>
      <c r="BVK572" s="508"/>
      <c r="BVL572" s="89"/>
      <c r="BVM572" s="89"/>
      <c r="BVN572" s="508"/>
      <c r="BVO572" s="508"/>
      <c r="BVP572" s="89"/>
      <c r="BVQ572" s="89"/>
      <c r="BVR572" s="508"/>
      <c r="BVS572" s="508"/>
      <c r="BVT572" s="508"/>
      <c r="BVU572" s="508"/>
      <c r="BVV572" s="508"/>
      <c r="BVW572" s="508"/>
      <c r="BVX572" s="508"/>
      <c r="BVY572" s="89"/>
      <c r="BVZ572" s="89"/>
      <c r="BWA572" s="508"/>
      <c r="BWB572" s="508"/>
      <c r="BWC572" s="89"/>
      <c r="BWD572" s="89"/>
      <c r="BWE572" s="508"/>
      <c r="BWF572" s="508"/>
      <c r="BWG572" s="508"/>
      <c r="BWH572" s="508"/>
      <c r="BWI572" s="508"/>
      <c r="BWJ572" s="203"/>
      <c r="BWK572" s="107"/>
      <c r="BWL572" s="508"/>
      <c r="BWM572" s="508"/>
      <c r="BWN572" s="508"/>
      <c r="BWO572" s="508"/>
      <c r="BWP572" s="508"/>
      <c r="BWQ572" s="508"/>
      <c r="BWR572" s="508"/>
      <c r="BWS572" s="168"/>
      <c r="BWT572" s="168"/>
      <c r="BWU572" s="168"/>
      <c r="BWV572" s="168"/>
      <c r="BWW572" s="168"/>
      <c r="BWX572" s="168"/>
      <c r="BWY572" s="168"/>
      <c r="BWZ572" s="168"/>
      <c r="BXA572" s="168"/>
      <c r="BXB572" s="168"/>
      <c r="BXC572" s="168"/>
      <c r="BXD572" s="168"/>
      <c r="BXE572" s="168"/>
      <c r="BXF572" s="168"/>
      <c r="BXG572" s="168"/>
      <c r="BXH572" s="168"/>
      <c r="BXI572" s="168"/>
      <c r="BXJ572" s="168"/>
      <c r="BXK572" s="168"/>
      <c r="BXL572" s="168"/>
      <c r="BXM572" s="168"/>
      <c r="BXN572" s="168"/>
      <c r="BXO572" s="168"/>
      <c r="BXP572" s="168"/>
      <c r="BXQ572" s="168"/>
      <c r="BXR572" s="168"/>
      <c r="BXS572" s="168"/>
      <c r="BXT572" s="168"/>
      <c r="BXU572" s="168"/>
      <c r="BXV572" s="168"/>
      <c r="BXW572" s="168"/>
      <c r="BXX572" s="168"/>
      <c r="BXY572" s="168"/>
      <c r="BXZ572" s="168"/>
      <c r="BYA572" s="168"/>
      <c r="BYB572" s="168"/>
      <c r="BYC572" s="168"/>
      <c r="BYD572" s="168"/>
      <c r="BYE572" s="168"/>
      <c r="BYF572" s="168"/>
      <c r="BYG572" s="168"/>
      <c r="BYH572" s="168"/>
      <c r="BYI572" s="168"/>
      <c r="BYJ572" s="168"/>
      <c r="BYK572" s="508"/>
      <c r="BYL572" s="508"/>
      <c r="BYM572" s="508"/>
      <c r="BYN572" s="508"/>
      <c r="BYO572" s="508"/>
      <c r="BYP572" s="508"/>
      <c r="BYQ572" s="508"/>
      <c r="BYR572" s="508"/>
      <c r="BYS572" s="508"/>
      <c r="BYT572" s="508"/>
      <c r="BYU572" s="508"/>
      <c r="BYV572" s="508"/>
      <c r="BYW572" s="508"/>
      <c r="BYX572" s="508"/>
      <c r="BYY572" s="508"/>
      <c r="BYZ572" s="508"/>
      <c r="BZA572" s="508"/>
      <c r="BZB572" s="508"/>
      <c r="BZC572" s="508"/>
      <c r="BZD572" s="508"/>
      <c r="BZE572" s="508"/>
      <c r="BZF572" s="508"/>
      <c r="BZG572" s="508"/>
      <c r="BZH572" s="508"/>
      <c r="BZI572" s="89"/>
      <c r="BZJ572" s="89"/>
      <c r="BZK572" s="89"/>
      <c r="BZL572" s="89"/>
      <c r="BZM572" s="89"/>
      <c r="BZN572" s="508"/>
      <c r="BZO572" s="508"/>
      <c r="BZP572" s="89"/>
      <c r="BZQ572" s="89"/>
      <c r="BZR572" s="508"/>
      <c r="BZS572" s="508"/>
      <c r="BZT572" s="89"/>
      <c r="BZU572" s="89"/>
      <c r="BZV572" s="508"/>
      <c r="BZW572" s="508"/>
      <c r="BZX572" s="508"/>
      <c r="BZY572" s="508"/>
      <c r="BZZ572" s="508"/>
      <c r="CAA572" s="508"/>
      <c r="CAB572" s="508"/>
      <c r="CAC572" s="89"/>
      <c r="CAD572" s="89"/>
      <c r="CAE572" s="508"/>
      <c r="CAF572" s="508"/>
      <c r="CAG572" s="89"/>
      <c r="CAH572" s="89"/>
      <c r="CAI572" s="508"/>
      <c r="CAJ572" s="508"/>
      <c r="CAK572" s="508"/>
      <c r="CAL572" s="508"/>
      <c r="CAM572" s="508"/>
      <c r="CAN572" s="203"/>
      <c r="CAO572" s="107"/>
      <c r="CAP572" s="508"/>
      <c r="CAQ572" s="508"/>
      <c r="CAR572" s="508"/>
      <c r="CAS572" s="508"/>
      <c r="CAT572" s="508"/>
      <c r="CAU572" s="508"/>
      <c r="CAV572" s="508"/>
      <c r="CAW572" s="168"/>
      <c r="CAX572" s="168"/>
      <c r="CAY572" s="168"/>
      <c r="CAZ572" s="168"/>
      <c r="CBA572" s="168"/>
      <c r="CBB572" s="168"/>
      <c r="CBC572" s="168"/>
      <c r="CBD572" s="168"/>
      <c r="CBE572" s="168"/>
      <c r="CBF572" s="168"/>
      <c r="CBG572" s="168"/>
      <c r="CBH572" s="168"/>
      <c r="CBI572" s="168"/>
      <c r="CBJ572" s="168"/>
      <c r="CBK572" s="168"/>
      <c r="CBL572" s="168"/>
      <c r="CBM572" s="168"/>
      <c r="CBN572" s="168"/>
      <c r="CBO572" s="168"/>
      <c r="CBP572" s="168"/>
      <c r="CBQ572" s="168"/>
      <c r="CBR572" s="168"/>
      <c r="CBS572" s="168"/>
      <c r="CBT572" s="168"/>
      <c r="CBU572" s="168"/>
      <c r="CBV572" s="168"/>
      <c r="CBW572" s="168"/>
      <c r="CBX572" s="168"/>
      <c r="CBY572" s="168"/>
      <c r="CBZ572" s="168"/>
      <c r="CCA572" s="168"/>
      <c r="CCB572" s="168"/>
      <c r="CCC572" s="168"/>
      <c r="CCD572" s="168"/>
      <c r="CCE572" s="168"/>
      <c r="CCF572" s="168"/>
      <c r="CCG572" s="168"/>
      <c r="CCH572" s="168"/>
      <c r="CCI572" s="168"/>
      <c r="CCJ572" s="168"/>
      <c r="CCK572" s="168"/>
      <c r="CCL572" s="168"/>
      <c r="CCM572" s="168"/>
      <c r="CCN572" s="168"/>
      <c r="CCO572" s="508"/>
      <c r="CCP572" s="508"/>
      <c r="CCQ572" s="508"/>
      <c r="CCR572" s="508"/>
      <c r="CCS572" s="508"/>
      <c r="CCT572" s="508"/>
      <c r="CCU572" s="508"/>
      <c r="CCV572" s="508"/>
      <c r="CCW572" s="508"/>
      <c r="CCX572" s="508"/>
      <c r="CCY572" s="508"/>
      <c r="CCZ572" s="508"/>
      <c r="CDA572" s="508"/>
      <c r="CDB572" s="508"/>
      <c r="CDC572" s="508"/>
      <c r="CDD572" s="508"/>
      <c r="CDE572" s="508"/>
      <c r="CDF572" s="508"/>
      <c r="CDG572" s="508"/>
      <c r="CDH572" s="508"/>
      <c r="CDI572" s="508"/>
      <c r="CDJ572" s="508"/>
      <c r="CDK572" s="508"/>
      <c r="CDL572" s="508"/>
      <c r="CDM572" s="89"/>
      <c r="CDN572" s="89"/>
      <c r="CDO572" s="89"/>
      <c r="CDP572" s="89"/>
      <c r="CDQ572" s="89"/>
      <c r="CDR572" s="508"/>
      <c r="CDS572" s="508"/>
      <c r="CDT572" s="89"/>
      <c r="CDU572" s="89"/>
      <c r="CDV572" s="508"/>
      <c r="CDW572" s="508"/>
      <c r="CDX572" s="89"/>
      <c r="CDY572" s="89"/>
      <c r="CDZ572" s="508"/>
      <c r="CEA572" s="508"/>
      <c r="CEB572" s="508"/>
      <c r="CEC572" s="508"/>
      <c r="CED572" s="508"/>
      <c r="CEE572" s="508"/>
      <c r="CEF572" s="508"/>
      <c r="CEG572" s="89"/>
      <c r="CEH572" s="89"/>
      <c r="CEI572" s="508"/>
      <c r="CEJ572" s="508"/>
      <c r="CEK572" s="89"/>
      <c r="CEL572" s="89"/>
      <c r="CEM572" s="508"/>
      <c r="CEN572" s="508"/>
      <c r="CEO572" s="508"/>
      <c r="CEP572" s="508"/>
      <c r="CEQ572" s="508"/>
      <c r="CER572" s="203"/>
      <c r="CES572" s="107"/>
      <c r="CET572" s="508"/>
      <c r="CEU572" s="508"/>
      <c r="CEV572" s="508"/>
      <c r="CEW572" s="508"/>
      <c r="CEX572" s="508"/>
      <c r="CEY572" s="508"/>
      <c r="CEZ572" s="508"/>
      <c r="CFA572" s="168"/>
      <c r="CFB572" s="168"/>
      <c r="CFC572" s="168"/>
      <c r="CFD572" s="168"/>
      <c r="CFE572" s="168"/>
      <c r="CFF572" s="168"/>
      <c r="CFG572" s="168"/>
      <c r="CFH572" s="168"/>
      <c r="CFI572" s="168"/>
      <c r="CFJ572" s="168"/>
      <c r="CFK572" s="168"/>
      <c r="CFL572" s="168"/>
      <c r="CFM572" s="168"/>
      <c r="CFN572" s="168"/>
      <c r="CFO572" s="168"/>
      <c r="CFP572" s="168"/>
      <c r="CFQ572" s="168"/>
      <c r="CFR572" s="168"/>
      <c r="CFS572" s="168"/>
      <c r="CFT572" s="168"/>
      <c r="CFU572" s="168"/>
      <c r="CFV572" s="168"/>
      <c r="CFW572" s="168"/>
      <c r="CFX572" s="168"/>
      <c r="CFY572" s="168"/>
      <c r="CFZ572" s="168"/>
      <c r="CGA572" s="168"/>
      <c r="CGB572" s="168"/>
      <c r="CGC572" s="168"/>
      <c r="CGD572" s="168"/>
      <c r="CGE572" s="168"/>
      <c r="CGF572" s="168"/>
      <c r="CGG572" s="168"/>
      <c r="CGH572" s="168"/>
      <c r="CGI572" s="168"/>
      <c r="CGJ572" s="168"/>
      <c r="CGK572" s="168"/>
      <c r="CGL572" s="168"/>
      <c r="CGM572" s="168"/>
      <c r="CGN572" s="168"/>
      <c r="CGO572" s="168"/>
      <c r="CGP572" s="168"/>
      <c r="CGQ572" s="168"/>
      <c r="CGR572" s="168"/>
      <c r="CGS572" s="508"/>
      <c r="CGT572" s="508"/>
      <c r="CGU572" s="508"/>
      <c r="CGV572" s="508"/>
      <c r="CGW572" s="508"/>
      <c r="CGX572" s="508"/>
      <c r="CGY572" s="508"/>
      <c r="CGZ572" s="508"/>
      <c r="CHA572" s="508"/>
      <c r="CHB572" s="508"/>
      <c r="CHC572" s="508"/>
      <c r="CHD572" s="508"/>
      <c r="CHE572" s="508"/>
      <c r="CHF572" s="508"/>
      <c r="CHG572" s="508"/>
      <c r="CHH572" s="508"/>
      <c r="CHI572" s="508"/>
      <c r="CHJ572" s="508"/>
      <c r="CHK572" s="508"/>
      <c r="CHL572" s="508"/>
      <c r="CHM572" s="508"/>
      <c r="CHN572" s="508"/>
      <c r="CHO572" s="508"/>
      <c r="CHP572" s="508"/>
      <c r="CHQ572" s="89"/>
      <c r="CHR572" s="89"/>
      <c r="CHS572" s="89"/>
      <c r="CHT572" s="89"/>
      <c r="CHU572" s="89"/>
      <c r="CHV572" s="508"/>
      <c r="CHW572" s="508"/>
      <c r="CHX572" s="89"/>
      <c r="CHY572" s="89"/>
      <c r="CHZ572" s="508"/>
      <c r="CIA572" s="508"/>
      <c r="CIB572" s="89"/>
      <c r="CIC572" s="89"/>
      <c r="CID572" s="508"/>
      <c r="CIE572" s="508"/>
      <c r="CIF572" s="508"/>
      <c r="CIG572" s="508"/>
      <c r="CIH572" s="508"/>
      <c r="CII572" s="508"/>
      <c r="CIJ572" s="508"/>
      <c r="CIK572" s="89"/>
      <c r="CIL572" s="89"/>
      <c r="CIM572" s="508"/>
      <c r="CIN572" s="508"/>
      <c r="CIO572" s="89"/>
      <c r="CIP572" s="89"/>
      <c r="CIQ572" s="508"/>
      <c r="CIR572" s="508"/>
      <c r="CIS572" s="508"/>
      <c r="CIT572" s="508"/>
      <c r="CIU572" s="508"/>
      <c r="CIV572" s="203"/>
      <c r="CIW572" s="107"/>
      <c r="CIX572" s="508"/>
      <c r="CIY572" s="508"/>
      <c r="CIZ572" s="508"/>
      <c r="CJA572" s="508"/>
      <c r="CJB572" s="508"/>
      <c r="CJC572" s="508"/>
      <c r="CJD572" s="508"/>
      <c r="CJE572" s="168"/>
      <c r="CJF572" s="168"/>
      <c r="CJG572" s="168"/>
      <c r="CJH572" s="168"/>
      <c r="CJI572" s="168"/>
      <c r="CJJ572" s="168"/>
      <c r="CJK572" s="168"/>
      <c r="CJL572" s="168"/>
      <c r="CJM572" s="168"/>
      <c r="CJN572" s="168"/>
      <c r="CJO572" s="168"/>
      <c r="CJP572" s="168"/>
      <c r="CJQ572" s="168"/>
      <c r="CJR572" s="168"/>
      <c r="CJS572" s="168"/>
      <c r="CJT572" s="168"/>
      <c r="CJU572" s="168"/>
      <c r="CJV572" s="168"/>
      <c r="CJW572" s="168"/>
      <c r="CJX572" s="168"/>
      <c r="CJY572" s="168"/>
      <c r="CJZ572" s="168"/>
      <c r="CKA572" s="168"/>
      <c r="CKB572" s="168"/>
      <c r="CKC572" s="168"/>
      <c r="CKD572" s="168"/>
      <c r="CKE572" s="168"/>
      <c r="CKF572" s="168"/>
      <c r="CKG572" s="168"/>
      <c r="CKH572" s="168"/>
      <c r="CKI572" s="168"/>
      <c r="CKJ572" s="168"/>
      <c r="CKK572" s="168"/>
      <c r="CKL572" s="168"/>
      <c r="CKM572" s="168"/>
      <c r="CKN572" s="168"/>
      <c r="CKO572" s="168"/>
      <c r="CKP572" s="168"/>
      <c r="CKQ572" s="168"/>
      <c r="CKR572" s="168"/>
      <c r="CKS572" s="168"/>
      <c r="CKT572" s="168"/>
      <c r="CKU572" s="168"/>
      <c r="CKV572" s="168"/>
      <c r="CKW572" s="508"/>
      <c r="CKX572" s="508"/>
      <c r="CKY572" s="508"/>
      <c r="CKZ572" s="508"/>
      <c r="CLA572" s="508"/>
      <c r="CLB572" s="508"/>
      <c r="CLC572" s="508"/>
      <c r="CLD572" s="508"/>
      <c r="CLE572" s="508"/>
      <c r="CLF572" s="508"/>
      <c r="CLG572" s="508"/>
      <c r="CLH572" s="508"/>
      <c r="CLI572" s="508"/>
      <c r="CLJ572" s="508"/>
      <c r="CLK572" s="508"/>
      <c r="CLL572" s="508"/>
      <c r="CLM572" s="508"/>
      <c r="CLN572" s="508"/>
      <c r="CLO572" s="508"/>
      <c r="CLP572" s="508"/>
      <c r="CLQ572" s="508"/>
      <c r="CLR572" s="508"/>
      <c r="CLS572" s="508"/>
      <c r="CLT572" s="508"/>
      <c r="CLU572" s="89"/>
      <c r="CLV572" s="89"/>
      <c r="CLW572" s="89"/>
      <c r="CLX572" s="89"/>
      <c r="CLY572" s="89"/>
      <c r="CLZ572" s="508"/>
      <c r="CMA572" s="508"/>
      <c r="CMB572" s="89"/>
      <c r="CMC572" s="89"/>
      <c r="CMD572" s="508"/>
      <c r="CME572" s="508"/>
      <c r="CMF572" s="89"/>
      <c r="CMG572" s="89"/>
      <c r="CMH572" s="508"/>
      <c r="CMI572" s="508"/>
      <c r="CMJ572" s="508"/>
      <c r="CMK572" s="508"/>
      <c r="CML572" s="508"/>
      <c r="CMM572" s="508"/>
      <c r="CMN572" s="508"/>
      <c r="CMO572" s="89"/>
      <c r="CMP572" s="89"/>
      <c r="CMQ572" s="508"/>
      <c r="CMR572" s="508"/>
      <c r="CMS572" s="89"/>
      <c r="CMT572" s="89"/>
      <c r="CMU572" s="508"/>
      <c r="CMV572" s="508"/>
      <c r="CMW572" s="508"/>
      <c r="CMX572" s="508"/>
      <c r="CMY572" s="508"/>
      <c r="CMZ572" s="203"/>
      <c r="CNA572" s="107"/>
      <c r="CNB572" s="508"/>
      <c r="CNC572" s="508"/>
      <c r="CND572" s="508"/>
      <c r="CNE572" s="508"/>
      <c r="CNF572" s="508"/>
      <c r="CNG572" s="508"/>
      <c r="CNH572" s="508"/>
      <c r="CNI572" s="168"/>
      <c r="CNJ572" s="168"/>
      <c r="CNK572" s="168"/>
      <c r="CNL572" s="168"/>
      <c r="CNM572" s="168"/>
      <c r="CNN572" s="168"/>
      <c r="CNO572" s="168"/>
      <c r="CNP572" s="168"/>
      <c r="CNQ572" s="168"/>
      <c r="CNR572" s="168"/>
      <c r="CNS572" s="168"/>
      <c r="CNT572" s="168"/>
      <c r="CNU572" s="168"/>
      <c r="CNV572" s="168"/>
      <c r="CNW572" s="168"/>
      <c r="CNX572" s="168"/>
      <c r="CNY572" s="168"/>
      <c r="CNZ572" s="168"/>
      <c r="COA572" s="168"/>
      <c r="COB572" s="168"/>
      <c r="COC572" s="168"/>
      <c r="COD572" s="168"/>
      <c r="COE572" s="168"/>
      <c r="COF572" s="168"/>
      <c r="COG572" s="168"/>
      <c r="COH572" s="168"/>
      <c r="COI572" s="168"/>
      <c r="COJ572" s="168"/>
      <c r="COK572" s="168"/>
      <c r="COL572" s="168"/>
      <c r="COM572" s="168"/>
      <c r="CON572" s="168"/>
      <c r="COO572" s="168"/>
      <c r="COP572" s="168"/>
      <c r="COQ572" s="168"/>
      <c r="COR572" s="168"/>
      <c r="COS572" s="168"/>
      <c r="COT572" s="168"/>
      <c r="COU572" s="168"/>
      <c r="COV572" s="168"/>
      <c r="COW572" s="168"/>
      <c r="COX572" s="168"/>
      <c r="COY572" s="168"/>
      <c r="COZ572" s="168"/>
      <c r="CPA572" s="508"/>
      <c r="CPB572" s="508"/>
      <c r="CPC572" s="508"/>
      <c r="CPD572" s="508"/>
      <c r="CPE572" s="508"/>
      <c r="CPF572" s="508"/>
      <c r="CPG572" s="508"/>
      <c r="CPH572" s="508"/>
      <c r="CPI572" s="508"/>
      <c r="CPJ572" s="508"/>
      <c r="CPK572" s="508"/>
      <c r="CPL572" s="508"/>
      <c r="CPM572" s="508"/>
      <c r="CPN572" s="508"/>
      <c r="CPO572" s="508"/>
      <c r="CPP572" s="508"/>
      <c r="CPQ572" s="508"/>
      <c r="CPR572" s="508"/>
      <c r="CPS572" s="508"/>
      <c r="CPT572" s="508"/>
      <c r="CPU572" s="508"/>
      <c r="CPV572" s="508"/>
      <c r="CPW572" s="508"/>
      <c r="CPX572" s="508"/>
      <c r="CPY572" s="89"/>
      <c r="CPZ572" s="89"/>
      <c r="CQA572" s="89"/>
      <c r="CQB572" s="89"/>
      <c r="CQC572" s="89"/>
      <c r="CQD572" s="508"/>
      <c r="CQE572" s="508"/>
      <c r="CQF572" s="89"/>
      <c r="CQG572" s="89"/>
      <c r="CQH572" s="508"/>
      <c r="CQI572" s="508"/>
      <c r="CQJ572" s="89"/>
      <c r="CQK572" s="89"/>
      <c r="CQL572" s="508"/>
      <c r="CQM572" s="508"/>
      <c r="CQN572" s="508"/>
      <c r="CQO572" s="508"/>
      <c r="CQP572" s="508"/>
      <c r="CQQ572" s="508"/>
      <c r="CQR572" s="508"/>
      <c r="CQS572" s="89"/>
      <c r="CQT572" s="89"/>
      <c r="CQU572" s="508"/>
      <c r="CQV572" s="508"/>
      <c r="CQW572" s="89"/>
      <c r="CQX572" s="89"/>
      <c r="CQY572" s="508"/>
      <c r="CQZ572" s="508"/>
      <c r="CRA572" s="508"/>
      <c r="CRB572" s="508"/>
      <c r="CRC572" s="508"/>
      <c r="CRD572" s="203"/>
      <c r="CRE572" s="107"/>
      <c r="CRF572" s="508"/>
      <c r="CRG572" s="508"/>
      <c r="CRH572" s="508"/>
      <c r="CRI572" s="508"/>
      <c r="CRJ572" s="508"/>
      <c r="CRK572" s="508"/>
      <c r="CRL572" s="508"/>
      <c r="CRM572" s="168"/>
      <c r="CRN572" s="168"/>
      <c r="CRO572" s="168"/>
      <c r="CRP572" s="168"/>
      <c r="CRQ572" s="168"/>
      <c r="CRR572" s="168"/>
      <c r="CRS572" s="168"/>
      <c r="CRT572" s="168"/>
      <c r="CRU572" s="168"/>
      <c r="CRV572" s="168"/>
      <c r="CRW572" s="168"/>
      <c r="CRX572" s="168"/>
      <c r="CRY572" s="168"/>
      <c r="CRZ572" s="168"/>
      <c r="CSA572" s="168"/>
      <c r="CSB572" s="168"/>
      <c r="CSC572" s="168"/>
      <c r="CSD572" s="168"/>
      <c r="CSE572" s="168"/>
      <c r="CSF572" s="168"/>
      <c r="CSG572" s="168"/>
      <c r="CSH572" s="168"/>
      <c r="CSI572" s="168"/>
      <c r="CSJ572" s="168"/>
      <c r="CSK572" s="168"/>
      <c r="CSL572" s="168"/>
      <c r="CSM572" s="168"/>
      <c r="CSN572" s="168"/>
      <c r="CSO572" s="168"/>
      <c r="CSP572" s="168"/>
      <c r="CSQ572" s="168"/>
      <c r="CSR572" s="168"/>
      <c r="CSS572" s="168"/>
      <c r="CST572" s="168"/>
      <c r="CSU572" s="168"/>
      <c r="CSV572" s="168"/>
      <c r="CSW572" s="168"/>
      <c r="CSX572" s="168"/>
      <c r="CSY572" s="168"/>
      <c r="CSZ572" s="168"/>
      <c r="CTA572" s="168"/>
      <c r="CTB572" s="168"/>
      <c r="CTC572" s="168"/>
      <c r="CTD572" s="168"/>
      <c r="CTE572" s="508"/>
      <c r="CTF572" s="508"/>
      <c r="CTG572" s="508"/>
      <c r="CTH572" s="508"/>
      <c r="CTI572" s="508"/>
      <c r="CTJ572" s="508"/>
      <c r="CTK572" s="508"/>
      <c r="CTL572" s="508"/>
      <c r="CTM572" s="508"/>
      <c r="CTN572" s="508"/>
      <c r="CTO572" s="508"/>
      <c r="CTP572" s="508"/>
      <c r="CTQ572" s="508"/>
      <c r="CTR572" s="508"/>
      <c r="CTS572" s="508"/>
      <c r="CTT572" s="508"/>
      <c r="CTU572" s="508"/>
      <c r="CTV572" s="508"/>
      <c r="CTW572" s="508"/>
      <c r="CTX572" s="508"/>
      <c r="CTY572" s="508"/>
      <c r="CTZ572" s="508"/>
      <c r="CUA572" s="508"/>
      <c r="CUB572" s="508"/>
      <c r="CUC572" s="89"/>
      <c r="CUD572" s="89"/>
      <c r="CUE572" s="89"/>
      <c r="CUF572" s="89"/>
      <c r="CUG572" s="89"/>
      <c r="CUH572" s="508"/>
      <c r="CUI572" s="508"/>
      <c r="CUJ572" s="89"/>
      <c r="CUK572" s="89"/>
      <c r="CUL572" s="508"/>
      <c r="CUM572" s="508"/>
      <c r="CUN572" s="89"/>
      <c r="CUO572" s="89"/>
      <c r="CUP572" s="508"/>
      <c r="CUQ572" s="508"/>
      <c r="CUR572" s="508"/>
      <c r="CUS572" s="508"/>
      <c r="CUT572" s="508"/>
      <c r="CUU572" s="508"/>
      <c r="CUV572" s="508"/>
      <c r="CUW572" s="89"/>
      <c r="CUX572" s="89"/>
      <c r="CUY572" s="508"/>
      <c r="CUZ572" s="508"/>
      <c r="CVA572" s="89"/>
      <c r="CVB572" s="89"/>
      <c r="CVC572" s="508"/>
      <c r="CVD572" s="508"/>
      <c r="CVE572" s="508"/>
      <c r="CVF572" s="508"/>
      <c r="CVG572" s="508"/>
      <c r="CVH572" s="203"/>
      <c r="CVI572" s="107"/>
      <c r="CVJ572" s="508"/>
      <c r="CVK572" s="508"/>
      <c r="CVL572" s="508"/>
      <c r="CVM572" s="508"/>
      <c r="CVN572" s="508"/>
      <c r="CVO572" s="508"/>
      <c r="CVP572" s="508"/>
      <c r="CVQ572" s="168"/>
      <c r="CVR572" s="168"/>
      <c r="CVS572" s="168"/>
      <c r="CVT572" s="168"/>
      <c r="CVU572" s="168"/>
      <c r="CVV572" s="168"/>
      <c r="CVW572" s="168"/>
      <c r="CVX572" s="168"/>
      <c r="CVY572" s="168"/>
      <c r="CVZ572" s="168"/>
      <c r="CWA572" s="168"/>
      <c r="CWB572" s="168"/>
      <c r="CWC572" s="168"/>
      <c r="CWD572" s="168"/>
      <c r="CWE572" s="168"/>
      <c r="CWF572" s="168"/>
      <c r="CWG572" s="168"/>
      <c r="CWH572" s="168"/>
      <c r="CWI572" s="168"/>
      <c r="CWJ572" s="168"/>
      <c r="CWK572" s="168"/>
      <c r="CWL572" s="168"/>
      <c r="CWM572" s="168"/>
      <c r="CWN572" s="168"/>
      <c r="CWO572" s="168"/>
      <c r="CWP572" s="168"/>
      <c r="CWQ572" s="168"/>
      <c r="CWR572" s="168"/>
      <c r="CWS572" s="168"/>
      <c r="CWT572" s="168"/>
      <c r="CWU572" s="168"/>
      <c r="CWV572" s="168"/>
      <c r="CWW572" s="168"/>
      <c r="CWX572" s="168"/>
      <c r="CWY572" s="168"/>
      <c r="CWZ572" s="168"/>
      <c r="CXA572" s="168"/>
      <c r="CXB572" s="168"/>
      <c r="CXC572" s="168"/>
      <c r="CXD572" s="168"/>
      <c r="CXE572" s="168"/>
      <c r="CXF572" s="168"/>
      <c r="CXG572" s="168"/>
      <c r="CXH572" s="168"/>
      <c r="CXI572" s="508"/>
      <c r="CXJ572" s="508"/>
      <c r="CXK572" s="508"/>
      <c r="CXL572" s="508"/>
      <c r="CXM572" s="508"/>
      <c r="CXN572" s="508"/>
      <c r="CXO572" s="508"/>
      <c r="CXP572" s="508"/>
      <c r="CXQ572" s="508"/>
      <c r="CXR572" s="508"/>
      <c r="CXS572" s="508"/>
      <c r="CXT572" s="508"/>
      <c r="CXU572" s="508"/>
      <c r="CXV572" s="508"/>
      <c r="CXW572" s="508"/>
      <c r="CXX572" s="508"/>
      <c r="CXY572" s="508"/>
      <c r="CXZ572" s="508"/>
      <c r="CYA572" s="508"/>
      <c r="CYB572" s="508"/>
      <c r="CYC572" s="508"/>
      <c r="CYD572" s="508"/>
      <c r="CYE572" s="508"/>
      <c r="CYF572" s="508"/>
      <c r="CYG572" s="89"/>
      <c r="CYH572" s="89"/>
      <c r="CYI572" s="89"/>
      <c r="CYJ572" s="89"/>
      <c r="CYK572" s="89"/>
      <c r="CYL572" s="508"/>
      <c r="CYM572" s="508"/>
      <c r="CYN572" s="89"/>
      <c r="CYO572" s="89"/>
      <c r="CYP572" s="508"/>
      <c r="CYQ572" s="508"/>
      <c r="CYR572" s="89"/>
      <c r="CYS572" s="89"/>
      <c r="CYT572" s="508"/>
      <c r="CYU572" s="508"/>
      <c r="CYV572" s="508"/>
      <c r="CYW572" s="508"/>
      <c r="CYX572" s="508"/>
      <c r="CYY572" s="508"/>
      <c r="CYZ572" s="508"/>
      <c r="CZA572" s="89"/>
      <c r="CZB572" s="89"/>
      <c r="CZC572" s="508"/>
      <c r="CZD572" s="508"/>
      <c r="CZE572" s="89"/>
      <c r="CZF572" s="89"/>
      <c r="CZG572" s="508"/>
      <c r="CZH572" s="508"/>
      <c r="CZI572" s="508"/>
      <c r="CZJ572" s="508"/>
      <c r="CZK572" s="508"/>
      <c r="CZL572" s="203"/>
      <c r="CZM572" s="107"/>
      <c r="CZN572" s="508"/>
      <c r="CZO572" s="508"/>
      <c r="CZP572" s="508"/>
      <c r="CZQ572" s="508"/>
      <c r="CZR572" s="508"/>
      <c r="CZS572" s="508"/>
      <c r="CZT572" s="508"/>
      <c r="CZU572" s="168"/>
      <c r="CZV572" s="168"/>
      <c r="CZW572" s="168"/>
      <c r="CZX572" s="168"/>
      <c r="CZY572" s="168"/>
      <c r="CZZ572" s="168"/>
      <c r="DAA572" s="168"/>
      <c r="DAB572" s="168"/>
      <c r="DAC572" s="168"/>
      <c r="DAD572" s="168"/>
      <c r="DAE572" s="168"/>
      <c r="DAF572" s="168"/>
      <c r="DAG572" s="168"/>
      <c r="DAH572" s="168"/>
      <c r="DAI572" s="168"/>
      <c r="DAJ572" s="168"/>
      <c r="DAK572" s="168"/>
      <c r="DAL572" s="168"/>
      <c r="DAM572" s="168"/>
      <c r="DAN572" s="168"/>
      <c r="DAO572" s="168"/>
      <c r="DAP572" s="168"/>
      <c r="DAQ572" s="168"/>
      <c r="DAR572" s="168"/>
      <c r="DAS572" s="168"/>
      <c r="DAT572" s="168"/>
      <c r="DAU572" s="168"/>
      <c r="DAV572" s="168"/>
      <c r="DAW572" s="168"/>
      <c r="DAX572" s="168"/>
      <c r="DAY572" s="168"/>
      <c r="DAZ572" s="168"/>
      <c r="DBA572" s="168"/>
      <c r="DBB572" s="168"/>
      <c r="DBC572" s="168"/>
      <c r="DBD572" s="168"/>
      <c r="DBE572" s="168"/>
      <c r="DBF572" s="168"/>
      <c r="DBG572" s="168"/>
      <c r="DBH572" s="168"/>
      <c r="DBI572" s="168"/>
      <c r="DBJ572" s="168"/>
      <c r="DBK572" s="168"/>
      <c r="DBL572" s="168"/>
      <c r="DBM572" s="508"/>
      <c r="DBN572" s="508"/>
      <c r="DBO572" s="508"/>
      <c r="DBP572" s="508"/>
      <c r="DBQ572" s="508"/>
      <c r="DBR572" s="508"/>
      <c r="DBS572" s="508"/>
      <c r="DBT572" s="508"/>
      <c r="DBU572" s="508"/>
      <c r="DBV572" s="508"/>
      <c r="DBW572" s="508"/>
      <c r="DBX572" s="508"/>
      <c r="DBY572" s="508"/>
      <c r="DBZ572" s="508"/>
      <c r="DCA572" s="508"/>
      <c r="DCB572" s="508"/>
      <c r="DCC572" s="508"/>
      <c r="DCD572" s="508"/>
      <c r="DCE572" s="508"/>
      <c r="DCF572" s="508"/>
      <c r="DCG572" s="508"/>
      <c r="DCH572" s="508"/>
      <c r="DCI572" s="508"/>
      <c r="DCJ572" s="508"/>
      <c r="DCK572" s="89"/>
      <c r="DCL572" s="89"/>
      <c r="DCM572" s="89"/>
      <c r="DCN572" s="89"/>
      <c r="DCO572" s="89"/>
      <c r="DCP572" s="508"/>
      <c r="DCQ572" s="508"/>
      <c r="DCR572" s="89"/>
      <c r="DCS572" s="89"/>
      <c r="DCT572" s="508"/>
      <c r="DCU572" s="508"/>
      <c r="DCV572" s="89"/>
      <c r="DCW572" s="89"/>
      <c r="DCX572" s="508"/>
      <c r="DCY572" s="508"/>
      <c r="DCZ572" s="508"/>
      <c r="DDA572" s="508"/>
      <c r="DDB572" s="508"/>
      <c r="DDC572" s="508"/>
      <c r="DDD572" s="508"/>
      <c r="DDE572" s="89"/>
      <c r="DDF572" s="89"/>
      <c r="DDG572" s="508"/>
      <c r="DDH572" s="508"/>
      <c r="DDI572" s="89"/>
      <c r="DDJ572" s="89"/>
      <c r="DDK572" s="508"/>
      <c r="DDL572" s="508"/>
      <c r="DDM572" s="508"/>
      <c r="DDN572" s="508"/>
      <c r="DDO572" s="508"/>
      <c r="DDP572" s="203"/>
      <c r="DDQ572" s="107"/>
      <c r="DDR572" s="508"/>
      <c r="DDS572" s="508"/>
      <c r="DDT572" s="508"/>
      <c r="DDU572" s="508"/>
      <c r="DDV572" s="508"/>
      <c r="DDW572" s="508"/>
      <c r="DDX572" s="508"/>
      <c r="DDY572" s="168"/>
      <c r="DDZ572" s="168"/>
      <c r="DEA572" s="168"/>
      <c r="DEB572" s="168"/>
      <c r="DEC572" s="168"/>
      <c r="DED572" s="168"/>
      <c r="DEE572" s="168"/>
      <c r="DEF572" s="168"/>
      <c r="DEG572" s="168"/>
      <c r="DEH572" s="168"/>
      <c r="DEI572" s="168"/>
      <c r="DEJ572" s="168"/>
      <c r="DEK572" s="168"/>
      <c r="DEL572" s="168"/>
      <c r="DEM572" s="168"/>
      <c r="DEN572" s="168"/>
      <c r="DEO572" s="168"/>
      <c r="DEP572" s="168"/>
      <c r="DEQ572" s="168"/>
      <c r="DER572" s="168"/>
      <c r="DES572" s="168"/>
      <c r="DET572" s="168"/>
      <c r="DEU572" s="168"/>
      <c r="DEV572" s="168"/>
      <c r="DEW572" s="168"/>
      <c r="DEX572" s="168"/>
      <c r="DEY572" s="168"/>
      <c r="DEZ572" s="168"/>
      <c r="DFA572" s="168"/>
      <c r="DFB572" s="168"/>
      <c r="DFC572" s="168"/>
      <c r="DFD572" s="168"/>
      <c r="DFE572" s="168"/>
      <c r="DFF572" s="168"/>
      <c r="DFG572" s="168"/>
      <c r="DFH572" s="168"/>
      <c r="DFI572" s="168"/>
      <c r="DFJ572" s="168"/>
      <c r="DFK572" s="168"/>
      <c r="DFL572" s="168"/>
      <c r="DFM572" s="168"/>
      <c r="DFN572" s="168"/>
      <c r="DFO572" s="168"/>
      <c r="DFP572" s="168"/>
      <c r="DFQ572" s="508"/>
      <c r="DFR572" s="508"/>
      <c r="DFS572" s="508"/>
      <c r="DFT572" s="508"/>
      <c r="DFU572" s="508"/>
      <c r="DFV572" s="508"/>
      <c r="DFW572" s="508"/>
      <c r="DFX572" s="508"/>
      <c r="DFY572" s="508"/>
      <c r="DFZ572" s="508"/>
      <c r="DGA572" s="508"/>
      <c r="DGB572" s="508"/>
      <c r="DGC572" s="508"/>
      <c r="DGD572" s="508"/>
      <c r="DGE572" s="508"/>
      <c r="DGF572" s="508"/>
      <c r="DGG572" s="508"/>
      <c r="DGH572" s="508"/>
      <c r="DGI572" s="508"/>
      <c r="DGJ572" s="508"/>
      <c r="DGK572" s="508"/>
      <c r="DGL572" s="508"/>
      <c r="DGM572" s="508"/>
      <c r="DGN572" s="508"/>
      <c r="DGO572" s="89"/>
      <c r="DGP572" s="89"/>
      <c r="DGQ572" s="89"/>
      <c r="DGR572" s="89"/>
      <c r="DGS572" s="89"/>
      <c r="DGT572" s="508"/>
      <c r="DGU572" s="508"/>
      <c r="DGV572" s="89"/>
      <c r="DGW572" s="89"/>
      <c r="DGX572" s="508"/>
      <c r="DGY572" s="508"/>
      <c r="DGZ572" s="89"/>
      <c r="DHA572" s="89"/>
      <c r="DHB572" s="508"/>
      <c r="DHC572" s="508"/>
      <c r="DHD572" s="508"/>
      <c r="DHE572" s="508"/>
      <c r="DHF572" s="508"/>
      <c r="DHG572" s="508"/>
      <c r="DHH572" s="508"/>
      <c r="DHI572" s="89"/>
      <c r="DHJ572" s="89"/>
      <c r="DHK572" s="508"/>
      <c r="DHL572" s="508"/>
      <c r="DHM572" s="89"/>
      <c r="DHN572" s="89"/>
      <c r="DHO572" s="508"/>
      <c r="DHP572" s="508"/>
      <c r="DHQ572" s="508"/>
      <c r="DHR572" s="508"/>
      <c r="DHS572" s="508"/>
      <c r="DHT572" s="203"/>
      <c r="DHU572" s="107"/>
      <c r="DHV572" s="508"/>
      <c r="DHW572" s="508"/>
      <c r="DHX572" s="508"/>
      <c r="DHY572" s="508"/>
      <c r="DHZ572" s="508"/>
      <c r="DIA572" s="508"/>
      <c r="DIB572" s="508"/>
      <c r="DIC572" s="168"/>
      <c r="DID572" s="168"/>
      <c r="DIE572" s="168"/>
      <c r="DIF572" s="168"/>
      <c r="DIG572" s="168"/>
      <c r="DIH572" s="168"/>
      <c r="DII572" s="168"/>
      <c r="DIJ572" s="168"/>
      <c r="DIK572" s="168"/>
      <c r="DIL572" s="168"/>
      <c r="DIM572" s="168"/>
      <c r="DIN572" s="168"/>
      <c r="DIO572" s="168"/>
      <c r="DIP572" s="168"/>
      <c r="DIQ572" s="168"/>
      <c r="DIR572" s="168"/>
      <c r="DIS572" s="168"/>
      <c r="DIT572" s="168"/>
      <c r="DIU572" s="168"/>
      <c r="DIV572" s="168"/>
      <c r="DIW572" s="168"/>
      <c r="DIX572" s="168"/>
      <c r="DIY572" s="168"/>
      <c r="DIZ572" s="168"/>
      <c r="DJA572" s="168"/>
      <c r="DJB572" s="168"/>
      <c r="DJC572" s="168"/>
      <c r="DJD572" s="168"/>
      <c r="DJE572" s="168"/>
      <c r="DJF572" s="168"/>
      <c r="DJG572" s="168"/>
      <c r="DJH572" s="168"/>
      <c r="DJI572" s="168"/>
      <c r="DJJ572" s="168"/>
      <c r="DJK572" s="168"/>
      <c r="DJL572" s="168"/>
      <c r="DJM572" s="168"/>
      <c r="DJN572" s="168"/>
      <c r="DJO572" s="168"/>
      <c r="DJP572" s="168"/>
      <c r="DJQ572" s="168"/>
      <c r="DJR572" s="168"/>
      <c r="DJS572" s="168"/>
      <c r="DJT572" s="168"/>
      <c r="DJU572" s="508"/>
      <c r="DJV572" s="508"/>
      <c r="DJW572" s="508"/>
      <c r="DJX572" s="508"/>
      <c r="DJY572" s="508"/>
      <c r="DJZ572" s="508"/>
      <c r="DKA572" s="508"/>
      <c r="DKB572" s="508"/>
      <c r="DKC572" s="508"/>
      <c r="DKD572" s="508"/>
      <c r="DKE572" s="508"/>
      <c r="DKF572" s="508"/>
      <c r="DKG572" s="508"/>
      <c r="DKH572" s="508"/>
      <c r="DKI572" s="508"/>
      <c r="DKJ572" s="508"/>
      <c r="DKK572" s="508"/>
      <c r="DKL572" s="508"/>
      <c r="DKM572" s="508"/>
      <c r="DKN572" s="508"/>
      <c r="DKO572" s="508"/>
      <c r="DKP572" s="508"/>
      <c r="DKQ572" s="508"/>
      <c r="DKR572" s="508"/>
      <c r="DKS572" s="89"/>
      <c r="DKT572" s="89"/>
      <c r="DKU572" s="89"/>
      <c r="DKV572" s="89"/>
      <c r="DKW572" s="89"/>
      <c r="DKX572" s="508"/>
      <c r="DKY572" s="508"/>
      <c r="DKZ572" s="89"/>
      <c r="DLA572" s="89"/>
      <c r="DLB572" s="508"/>
      <c r="DLC572" s="508"/>
      <c r="DLD572" s="89"/>
      <c r="DLE572" s="89"/>
      <c r="DLF572" s="508"/>
      <c r="DLG572" s="508"/>
      <c r="DLH572" s="508"/>
      <c r="DLI572" s="508"/>
      <c r="DLJ572" s="508"/>
      <c r="DLK572" s="508"/>
      <c r="DLL572" s="508"/>
      <c r="DLM572" s="89"/>
      <c r="DLN572" s="89"/>
      <c r="DLO572" s="508"/>
      <c r="DLP572" s="508"/>
      <c r="DLQ572" s="89"/>
      <c r="DLR572" s="89"/>
      <c r="DLS572" s="508"/>
      <c r="DLT572" s="508"/>
      <c r="DLU572" s="508"/>
      <c r="DLV572" s="508"/>
      <c r="DLW572" s="508"/>
      <c r="DLX572" s="203"/>
      <c r="DLY572" s="107"/>
      <c r="DLZ572" s="508"/>
      <c r="DMA572" s="508"/>
      <c r="DMB572" s="508"/>
      <c r="DMC572" s="508"/>
      <c r="DMD572" s="508"/>
      <c r="DME572" s="508"/>
      <c r="DMF572" s="508"/>
      <c r="DMG572" s="168"/>
      <c r="DMH572" s="168"/>
      <c r="DMI572" s="168"/>
      <c r="DMJ572" s="168"/>
      <c r="DMK572" s="168"/>
      <c r="DML572" s="168"/>
      <c r="DMM572" s="168"/>
      <c r="DMN572" s="168"/>
      <c r="DMO572" s="168"/>
      <c r="DMP572" s="168"/>
      <c r="DMQ572" s="168"/>
      <c r="DMR572" s="168"/>
      <c r="DMS572" s="168"/>
      <c r="DMT572" s="168"/>
      <c r="DMU572" s="168"/>
      <c r="DMV572" s="168"/>
      <c r="DMW572" s="168"/>
      <c r="DMX572" s="168"/>
      <c r="DMY572" s="168"/>
      <c r="DMZ572" s="168"/>
      <c r="DNA572" s="168"/>
      <c r="DNB572" s="168"/>
      <c r="DNC572" s="168"/>
      <c r="DND572" s="168"/>
      <c r="DNE572" s="168"/>
      <c r="DNF572" s="168"/>
      <c r="DNG572" s="168"/>
      <c r="DNH572" s="168"/>
      <c r="DNI572" s="168"/>
      <c r="DNJ572" s="168"/>
      <c r="DNK572" s="168"/>
      <c r="DNL572" s="168"/>
      <c r="DNM572" s="168"/>
      <c r="DNN572" s="168"/>
      <c r="DNO572" s="168"/>
      <c r="DNP572" s="168"/>
      <c r="DNQ572" s="168"/>
      <c r="DNR572" s="168"/>
      <c r="DNS572" s="168"/>
      <c r="DNT572" s="168"/>
      <c r="DNU572" s="168"/>
      <c r="DNV572" s="168"/>
      <c r="DNW572" s="168"/>
      <c r="DNX572" s="168"/>
      <c r="DNY572" s="508"/>
      <c r="DNZ572" s="508"/>
      <c r="DOA572" s="508"/>
      <c r="DOB572" s="508"/>
      <c r="DOC572" s="508"/>
      <c r="DOD572" s="508"/>
      <c r="DOE572" s="508"/>
      <c r="DOF572" s="508"/>
      <c r="DOG572" s="508"/>
      <c r="DOH572" s="508"/>
      <c r="DOI572" s="508"/>
      <c r="DOJ572" s="508"/>
      <c r="DOK572" s="508"/>
      <c r="DOL572" s="508"/>
      <c r="DOM572" s="508"/>
      <c r="DON572" s="508"/>
      <c r="DOO572" s="508"/>
      <c r="DOP572" s="508"/>
      <c r="DOQ572" s="508"/>
      <c r="DOR572" s="508"/>
      <c r="DOS572" s="508"/>
      <c r="DOT572" s="508"/>
      <c r="DOU572" s="508"/>
      <c r="DOV572" s="508"/>
      <c r="DOW572" s="89"/>
      <c r="DOX572" s="89"/>
      <c r="DOY572" s="89"/>
      <c r="DOZ572" s="89"/>
      <c r="DPA572" s="89"/>
      <c r="DPB572" s="508"/>
      <c r="DPC572" s="508"/>
      <c r="DPD572" s="89"/>
      <c r="DPE572" s="89"/>
      <c r="DPF572" s="508"/>
      <c r="DPG572" s="508"/>
      <c r="DPH572" s="89"/>
      <c r="DPI572" s="89"/>
      <c r="DPJ572" s="508"/>
      <c r="DPK572" s="508"/>
      <c r="DPL572" s="508"/>
      <c r="DPM572" s="508"/>
      <c r="DPN572" s="508"/>
      <c r="DPO572" s="508"/>
      <c r="DPP572" s="508"/>
      <c r="DPQ572" s="89"/>
      <c r="DPR572" s="89"/>
      <c r="DPS572" s="508"/>
      <c r="DPT572" s="508"/>
      <c r="DPU572" s="89"/>
      <c r="DPV572" s="89"/>
      <c r="DPW572" s="508"/>
      <c r="DPX572" s="508"/>
      <c r="DPY572" s="508"/>
      <c r="DPZ572" s="508"/>
      <c r="DQA572" s="508"/>
      <c r="DQB572" s="203"/>
      <c r="DQC572" s="107"/>
      <c r="DQD572" s="508"/>
      <c r="DQE572" s="508"/>
      <c r="DQF572" s="508"/>
      <c r="DQG572" s="508"/>
      <c r="DQH572" s="508"/>
      <c r="DQI572" s="508"/>
      <c r="DQJ572" s="508"/>
      <c r="DQK572" s="168"/>
      <c r="DQL572" s="168"/>
      <c r="DQM572" s="168"/>
      <c r="DQN572" s="168"/>
      <c r="DQO572" s="168"/>
      <c r="DQP572" s="168"/>
      <c r="DQQ572" s="168"/>
      <c r="DQR572" s="168"/>
      <c r="DQS572" s="168"/>
      <c r="DQT572" s="168"/>
      <c r="DQU572" s="168"/>
      <c r="DQV572" s="168"/>
      <c r="DQW572" s="168"/>
      <c r="DQX572" s="168"/>
      <c r="DQY572" s="168"/>
      <c r="DQZ572" s="168"/>
      <c r="DRA572" s="168"/>
      <c r="DRB572" s="168"/>
      <c r="DRC572" s="168"/>
      <c r="DRD572" s="168"/>
      <c r="DRE572" s="168"/>
      <c r="DRF572" s="168"/>
      <c r="DRG572" s="168"/>
      <c r="DRH572" s="168"/>
      <c r="DRI572" s="168"/>
      <c r="DRJ572" s="168"/>
      <c r="DRK572" s="168"/>
      <c r="DRL572" s="168"/>
      <c r="DRM572" s="168"/>
      <c r="DRN572" s="168"/>
      <c r="DRO572" s="168"/>
      <c r="DRP572" s="168"/>
      <c r="DRQ572" s="168"/>
      <c r="DRR572" s="168"/>
      <c r="DRS572" s="168"/>
      <c r="DRT572" s="168"/>
      <c r="DRU572" s="168"/>
      <c r="DRV572" s="168"/>
      <c r="DRW572" s="168"/>
      <c r="DRX572" s="168"/>
      <c r="DRY572" s="168"/>
      <c r="DRZ572" s="168"/>
      <c r="DSA572" s="168"/>
      <c r="DSB572" s="168"/>
      <c r="DSC572" s="508"/>
      <c r="DSD572" s="508"/>
      <c r="DSE572" s="508"/>
      <c r="DSF572" s="508"/>
      <c r="DSG572" s="508"/>
      <c r="DSH572" s="508"/>
      <c r="DSI572" s="508"/>
      <c r="DSJ572" s="508"/>
      <c r="DSK572" s="508"/>
      <c r="DSL572" s="508"/>
      <c r="DSM572" s="508"/>
      <c r="DSN572" s="508"/>
      <c r="DSO572" s="508"/>
      <c r="DSP572" s="508"/>
      <c r="DSQ572" s="508"/>
      <c r="DSR572" s="508"/>
      <c r="DSS572" s="508"/>
      <c r="DST572" s="508"/>
      <c r="DSU572" s="508"/>
      <c r="DSV572" s="508"/>
      <c r="DSW572" s="508"/>
      <c r="DSX572" s="508"/>
      <c r="DSY572" s="508"/>
      <c r="DSZ572" s="508"/>
      <c r="DTA572" s="89"/>
      <c r="DTB572" s="89"/>
      <c r="DTC572" s="89"/>
      <c r="DTD572" s="89"/>
      <c r="DTE572" s="89"/>
      <c r="DTF572" s="508"/>
      <c r="DTG572" s="508"/>
      <c r="DTH572" s="89"/>
      <c r="DTI572" s="89"/>
      <c r="DTJ572" s="508"/>
      <c r="DTK572" s="508"/>
      <c r="DTL572" s="89"/>
      <c r="DTM572" s="89"/>
      <c r="DTN572" s="508"/>
      <c r="DTO572" s="508"/>
      <c r="DTP572" s="508"/>
      <c r="DTQ572" s="508"/>
      <c r="DTR572" s="508"/>
      <c r="DTS572" s="508"/>
      <c r="DTT572" s="508"/>
      <c r="DTU572" s="89"/>
      <c r="DTV572" s="89"/>
      <c r="DTW572" s="508"/>
      <c r="DTX572" s="508"/>
      <c r="DTY572" s="89"/>
      <c r="DTZ572" s="89"/>
      <c r="DUA572" s="508"/>
      <c r="DUB572" s="508"/>
      <c r="DUC572" s="508"/>
      <c r="DUD572" s="508"/>
      <c r="DUE572" s="508"/>
      <c r="DUF572" s="203"/>
      <c r="DUG572" s="107"/>
      <c r="DUH572" s="508"/>
      <c r="DUI572" s="508"/>
      <c r="DUJ572" s="508"/>
      <c r="DUK572" s="508"/>
      <c r="DUL572" s="508"/>
      <c r="DUM572" s="508"/>
      <c r="DUN572" s="508"/>
      <c r="DUO572" s="168"/>
      <c r="DUP572" s="168"/>
      <c r="DUQ572" s="168"/>
      <c r="DUR572" s="168"/>
      <c r="DUS572" s="168"/>
      <c r="DUT572" s="168"/>
      <c r="DUU572" s="168"/>
      <c r="DUV572" s="168"/>
      <c r="DUW572" s="168"/>
      <c r="DUX572" s="168"/>
      <c r="DUY572" s="168"/>
      <c r="DUZ572" s="168"/>
      <c r="DVA572" s="168"/>
      <c r="DVB572" s="168"/>
      <c r="DVC572" s="168"/>
      <c r="DVD572" s="168"/>
      <c r="DVE572" s="168"/>
      <c r="DVF572" s="168"/>
      <c r="DVG572" s="168"/>
      <c r="DVH572" s="168"/>
      <c r="DVI572" s="168"/>
      <c r="DVJ572" s="168"/>
      <c r="DVK572" s="168"/>
      <c r="DVL572" s="168"/>
      <c r="DVM572" s="168"/>
      <c r="DVN572" s="168"/>
      <c r="DVO572" s="168"/>
      <c r="DVP572" s="168"/>
      <c r="DVQ572" s="168"/>
      <c r="DVR572" s="168"/>
      <c r="DVS572" s="168"/>
      <c r="DVT572" s="168"/>
      <c r="DVU572" s="168"/>
      <c r="DVV572" s="168"/>
      <c r="DVW572" s="168"/>
      <c r="DVX572" s="168"/>
      <c r="DVY572" s="168"/>
      <c r="DVZ572" s="168"/>
      <c r="DWA572" s="168"/>
      <c r="DWB572" s="168"/>
      <c r="DWC572" s="168"/>
      <c r="DWD572" s="168"/>
      <c r="DWE572" s="168"/>
      <c r="DWF572" s="168"/>
      <c r="DWG572" s="508"/>
      <c r="DWH572" s="508"/>
      <c r="DWI572" s="508"/>
      <c r="DWJ572" s="508"/>
      <c r="DWK572" s="508"/>
      <c r="DWL572" s="508"/>
      <c r="DWM572" s="508"/>
      <c r="DWN572" s="508"/>
      <c r="DWO572" s="508"/>
      <c r="DWP572" s="508"/>
      <c r="DWQ572" s="508"/>
      <c r="DWR572" s="508"/>
      <c r="DWS572" s="508"/>
      <c r="DWT572" s="508"/>
      <c r="DWU572" s="508"/>
      <c r="DWV572" s="508"/>
      <c r="DWW572" s="508"/>
      <c r="DWX572" s="508"/>
      <c r="DWY572" s="508"/>
      <c r="DWZ572" s="508"/>
      <c r="DXA572" s="508"/>
      <c r="DXB572" s="508"/>
      <c r="DXC572" s="508"/>
      <c r="DXD572" s="508"/>
      <c r="DXE572" s="89"/>
      <c r="DXF572" s="89"/>
      <c r="DXG572" s="89"/>
      <c r="DXH572" s="89"/>
      <c r="DXI572" s="89"/>
      <c r="DXJ572" s="508"/>
      <c r="DXK572" s="508"/>
      <c r="DXL572" s="89"/>
      <c r="DXM572" s="89"/>
      <c r="DXN572" s="508"/>
      <c r="DXO572" s="508"/>
      <c r="DXP572" s="89"/>
      <c r="DXQ572" s="89"/>
      <c r="DXR572" s="508"/>
      <c r="DXS572" s="508"/>
      <c r="DXT572" s="508"/>
      <c r="DXU572" s="508"/>
      <c r="DXV572" s="508"/>
      <c r="DXW572" s="508"/>
      <c r="DXX572" s="508"/>
      <c r="DXY572" s="89"/>
      <c r="DXZ572" s="89"/>
      <c r="DYA572" s="508"/>
      <c r="DYB572" s="508"/>
      <c r="DYC572" s="89"/>
      <c r="DYD572" s="89"/>
      <c r="DYE572" s="508"/>
      <c r="DYF572" s="508"/>
      <c r="DYG572" s="508"/>
      <c r="DYH572" s="508"/>
      <c r="DYI572" s="508"/>
      <c r="DYJ572" s="203"/>
      <c r="DYK572" s="107"/>
      <c r="DYL572" s="508"/>
      <c r="DYM572" s="508"/>
      <c r="DYN572" s="508"/>
      <c r="DYO572" s="508"/>
      <c r="DYP572" s="508"/>
      <c r="DYQ572" s="508"/>
      <c r="DYR572" s="508"/>
      <c r="DYS572" s="168"/>
      <c r="DYT572" s="168"/>
      <c r="DYU572" s="168"/>
      <c r="DYV572" s="168"/>
      <c r="DYW572" s="168"/>
      <c r="DYX572" s="168"/>
      <c r="DYY572" s="168"/>
      <c r="DYZ572" s="168"/>
      <c r="DZA572" s="168"/>
      <c r="DZB572" s="168"/>
      <c r="DZC572" s="168"/>
      <c r="DZD572" s="168"/>
      <c r="DZE572" s="168"/>
      <c r="DZF572" s="168"/>
      <c r="DZG572" s="168"/>
      <c r="DZH572" s="168"/>
      <c r="DZI572" s="168"/>
      <c r="DZJ572" s="168"/>
      <c r="DZK572" s="168"/>
      <c r="DZL572" s="168"/>
      <c r="DZM572" s="168"/>
      <c r="DZN572" s="168"/>
      <c r="DZO572" s="168"/>
      <c r="DZP572" s="168"/>
      <c r="DZQ572" s="168"/>
      <c r="DZR572" s="168"/>
      <c r="DZS572" s="168"/>
      <c r="DZT572" s="168"/>
      <c r="DZU572" s="168"/>
      <c r="DZV572" s="168"/>
      <c r="DZW572" s="168"/>
      <c r="DZX572" s="168"/>
      <c r="DZY572" s="168"/>
      <c r="DZZ572" s="168"/>
      <c r="EAA572" s="168"/>
      <c r="EAB572" s="168"/>
      <c r="EAC572" s="168"/>
      <c r="EAD572" s="168"/>
      <c r="EAE572" s="168"/>
      <c r="EAF572" s="168"/>
      <c r="EAG572" s="168"/>
      <c r="EAH572" s="168"/>
      <c r="EAI572" s="168"/>
      <c r="EAJ572" s="168"/>
      <c r="EAK572" s="508"/>
      <c r="EAL572" s="508"/>
      <c r="EAM572" s="508"/>
      <c r="EAN572" s="508"/>
      <c r="EAO572" s="508"/>
      <c r="EAP572" s="508"/>
      <c r="EAQ572" s="508"/>
      <c r="EAR572" s="508"/>
      <c r="EAS572" s="508"/>
      <c r="EAT572" s="508"/>
      <c r="EAU572" s="508"/>
      <c r="EAV572" s="508"/>
      <c r="EAW572" s="508"/>
      <c r="EAX572" s="508"/>
      <c r="EAY572" s="508"/>
      <c r="EAZ572" s="508"/>
      <c r="EBA572" s="508"/>
      <c r="EBB572" s="508"/>
      <c r="EBC572" s="508"/>
      <c r="EBD572" s="508"/>
      <c r="EBE572" s="508"/>
      <c r="EBF572" s="508"/>
      <c r="EBG572" s="508"/>
      <c r="EBH572" s="508"/>
      <c r="EBI572" s="89"/>
      <c r="EBJ572" s="89"/>
      <c r="EBK572" s="89"/>
      <c r="EBL572" s="89"/>
      <c r="EBM572" s="89"/>
      <c r="EBN572" s="508"/>
      <c r="EBO572" s="508"/>
      <c r="EBP572" s="89"/>
      <c r="EBQ572" s="89"/>
      <c r="EBR572" s="508"/>
      <c r="EBS572" s="508"/>
      <c r="EBT572" s="89"/>
      <c r="EBU572" s="89"/>
      <c r="EBV572" s="508"/>
      <c r="EBW572" s="508"/>
      <c r="EBX572" s="508"/>
      <c r="EBY572" s="508"/>
      <c r="EBZ572" s="508"/>
      <c r="ECA572" s="508"/>
      <c r="ECB572" s="508"/>
      <c r="ECC572" s="89"/>
      <c r="ECD572" s="89"/>
      <c r="ECE572" s="508"/>
      <c r="ECF572" s="508"/>
      <c r="ECG572" s="89"/>
      <c r="ECH572" s="89"/>
      <c r="ECI572" s="508"/>
      <c r="ECJ572" s="508"/>
      <c r="ECK572" s="508"/>
      <c r="ECL572" s="508"/>
      <c r="ECM572" s="508"/>
      <c r="ECN572" s="203"/>
      <c r="ECO572" s="107"/>
      <c r="ECP572" s="508"/>
      <c r="ECQ572" s="508"/>
      <c r="ECR572" s="508"/>
      <c r="ECS572" s="508"/>
      <c r="ECT572" s="508"/>
      <c r="ECU572" s="508"/>
      <c r="ECV572" s="508"/>
      <c r="ECW572" s="168"/>
      <c r="ECX572" s="168"/>
      <c r="ECY572" s="168"/>
      <c r="ECZ572" s="168"/>
      <c r="EDA572" s="168"/>
      <c r="EDB572" s="168"/>
      <c r="EDC572" s="168"/>
      <c r="EDD572" s="168"/>
      <c r="EDE572" s="168"/>
      <c r="EDF572" s="168"/>
      <c r="EDG572" s="168"/>
      <c r="EDH572" s="168"/>
      <c r="EDI572" s="168"/>
      <c r="EDJ572" s="168"/>
      <c r="EDK572" s="168"/>
      <c r="EDL572" s="168"/>
      <c r="EDM572" s="168"/>
      <c r="EDN572" s="168"/>
      <c r="EDO572" s="168"/>
      <c r="EDP572" s="168"/>
      <c r="EDQ572" s="168"/>
      <c r="EDR572" s="168"/>
      <c r="EDS572" s="168"/>
      <c r="EDT572" s="168"/>
      <c r="EDU572" s="168"/>
      <c r="EDV572" s="168"/>
      <c r="EDW572" s="168"/>
      <c r="EDX572" s="168"/>
      <c r="EDY572" s="168"/>
      <c r="EDZ572" s="168"/>
      <c r="EEA572" s="168"/>
      <c r="EEB572" s="168"/>
      <c r="EEC572" s="168"/>
      <c r="EED572" s="168"/>
      <c r="EEE572" s="168"/>
      <c r="EEF572" s="168"/>
      <c r="EEG572" s="168"/>
      <c r="EEH572" s="168"/>
      <c r="EEI572" s="168"/>
      <c r="EEJ572" s="168"/>
      <c r="EEK572" s="168"/>
      <c r="EEL572" s="168"/>
      <c r="EEM572" s="168"/>
      <c r="EEN572" s="168"/>
      <c r="EEO572" s="508"/>
      <c r="EEP572" s="508"/>
      <c r="EEQ572" s="508"/>
      <c r="EER572" s="508"/>
      <c r="EES572" s="508"/>
      <c r="EET572" s="508"/>
      <c r="EEU572" s="508"/>
      <c r="EEV572" s="508"/>
      <c r="EEW572" s="508"/>
      <c r="EEX572" s="508"/>
      <c r="EEY572" s="508"/>
      <c r="EEZ572" s="508"/>
      <c r="EFA572" s="508"/>
      <c r="EFB572" s="508"/>
      <c r="EFC572" s="508"/>
      <c r="EFD572" s="508"/>
      <c r="EFE572" s="508"/>
      <c r="EFF572" s="508"/>
      <c r="EFG572" s="508"/>
      <c r="EFH572" s="508"/>
      <c r="EFI572" s="508"/>
      <c r="EFJ572" s="508"/>
      <c r="EFK572" s="508"/>
      <c r="EFL572" s="508"/>
      <c r="EFM572" s="89"/>
      <c r="EFN572" s="89"/>
      <c r="EFO572" s="89"/>
      <c r="EFP572" s="89"/>
      <c r="EFQ572" s="89"/>
      <c r="EFR572" s="508"/>
      <c r="EFS572" s="508"/>
      <c r="EFT572" s="89"/>
      <c r="EFU572" s="89"/>
      <c r="EFV572" s="508"/>
      <c r="EFW572" s="508"/>
      <c r="EFX572" s="89"/>
      <c r="EFY572" s="89"/>
      <c r="EFZ572" s="508"/>
      <c r="EGA572" s="508"/>
      <c r="EGB572" s="508"/>
      <c r="EGC572" s="508"/>
      <c r="EGD572" s="508"/>
      <c r="EGE572" s="508"/>
      <c r="EGF572" s="508"/>
      <c r="EGG572" s="89"/>
      <c r="EGH572" s="89"/>
      <c r="EGI572" s="508"/>
      <c r="EGJ572" s="508"/>
      <c r="EGK572" s="89"/>
      <c r="EGL572" s="89"/>
      <c r="EGM572" s="508"/>
      <c r="EGN572" s="508"/>
      <c r="EGO572" s="508"/>
      <c r="EGP572" s="508"/>
      <c r="EGQ572" s="508"/>
      <c r="EGR572" s="203"/>
      <c r="EGS572" s="107"/>
      <c r="EGT572" s="508"/>
      <c r="EGU572" s="508"/>
      <c r="EGV572" s="508"/>
      <c r="EGW572" s="508"/>
      <c r="EGX572" s="508"/>
      <c r="EGY572" s="508"/>
      <c r="EGZ572" s="508"/>
      <c r="EHA572" s="168"/>
      <c r="EHB572" s="168"/>
      <c r="EHC572" s="168"/>
      <c r="EHD572" s="168"/>
      <c r="EHE572" s="168"/>
      <c r="EHF572" s="168"/>
      <c r="EHG572" s="168"/>
      <c r="EHH572" s="168"/>
      <c r="EHI572" s="168"/>
      <c r="EHJ572" s="168"/>
      <c r="EHK572" s="168"/>
      <c r="EHL572" s="168"/>
      <c r="EHM572" s="168"/>
      <c r="EHN572" s="168"/>
      <c r="EHO572" s="168"/>
      <c r="EHP572" s="168"/>
      <c r="EHQ572" s="168"/>
      <c r="EHR572" s="168"/>
      <c r="EHS572" s="168"/>
      <c r="EHT572" s="168"/>
      <c r="EHU572" s="168"/>
      <c r="EHV572" s="168"/>
      <c r="EHW572" s="168"/>
      <c r="EHX572" s="168"/>
      <c r="EHY572" s="168"/>
      <c r="EHZ572" s="168"/>
      <c r="EIA572" s="168"/>
      <c r="EIB572" s="168"/>
      <c r="EIC572" s="168"/>
      <c r="EID572" s="168"/>
      <c r="EIE572" s="168"/>
      <c r="EIF572" s="168"/>
      <c r="EIG572" s="168"/>
      <c r="EIH572" s="168"/>
      <c r="EII572" s="168"/>
      <c r="EIJ572" s="168"/>
      <c r="EIK572" s="168"/>
      <c r="EIL572" s="168"/>
      <c r="EIM572" s="168"/>
      <c r="EIN572" s="168"/>
      <c r="EIO572" s="168"/>
      <c r="EIP572" s="168"/>
      <c r="EIQ572" s="168"/>
      <c r="EIR572" s="168"/>
      <c r="EIS572" s="508"/>
      <c r="EIT572" s="508"/>
      <c r="EIU572" s="508"/>
      <c r="EIV572" s="508"/>
      <c r="EIW572" s="508"/>
      <c r="EIX572" s="508"/>
      <c r="EIY572" s="508"/>
      <c r="EIZ572" s="508"/>
      <c r="EJA572" s="508"/>
      <c r="EJB572" s="508"/>
      <c r="EJC572" s="508"/>
      <c r="EJD572" s="508"/>
      <c r="EJE572" s="508"/>
      <c r="EJF572" s="508"/>
      <c r="EJG572" s="508"/>
      <c r="EJH572" s="508"/>
      <c r="EJI572" s="508"/>
      <c r="EJJ572" s="508"/>
      <c r="EJK572" s="508"/>
      <c r="EJL572" s="508"/>
      <c r="EJM572" s="508"/>
      <c r="EJN572" s="508"/>
      <c r="EJO572" s="508"/>
      <c r="EJP572" s="508"/>
      <c r="EJQ572" s="89"/>
      <c r="EJR572" s="89"/>
      <c r="EJS572" s="89"/>
      <c r="EJT572" s="89"/>
      <c r="EJU572" s="89"/>
      <c r="EJV572" s="508"/>
      <c r="EJW572" s="508"/>
      <c r="EJX572" s="89"/>
      <c r="EJY572" s="89"/>
      <c r="EJZ572" s="508"/>
      <c r="EKA572" s="508"/>
      <c r="EKB572" s="89"/>
      <c r="EKC572" s="89"/>
      <c r="EKD572" s="508"/>
      <c r="EKE572" s="508"/>
      <c r="EKF572" s="508"/>
      <c r="EKG572" s="508"/>
      <c r="EKH572" s="508"/>
      <c r="EKI572" s="508"/>
      <c r="EKJ572" s="508"/>
      <c r="EKK572" s="89"/>
      <c r="EKL572" s="89"/>
      <c r="EKM572" s="508"/>
      <c r="EKN572" s="508"/>
      <c r="EKO572" s="89"/>
      <c r="EKP572" s="89"/>
      <c r="EKQ572" s="508"/>
      <c r="EKR572" s="508"/>
      <c r="EKS572" s="508"/>
      <c r="EKT572" s="508"/>
      <c r="EKU572" s="508"/>
      <c r="EKV572" s="203"/>
      <c r="EKW572" s="107"/>
      <c r="EKX572" s="508"/>
      <c r="EKY572" s="508"/>
      <c r="EKZ572" s="508"/>
      <c r="ELA572" s="508"/>
      <c r="ELB572" s="508"/>
      <c r="ELC572" s="508"/>
      <c r="ELD572" s="508"/>
      <c r="ELE572" s="168"/>
      <c r="ELF572" s="168"/>
      <c r="ELG572" s="168"/>
      <c r="ELH572" s="168"/>
      <c r="ELI572" s="168"/>
      <c r="ELJ572" s="168"/>
      <c r="ELK572" s="168"/>
      <c r="ELL572" s="168"/>
      <c r="ELM572" s="168"/>
      <c r="ELN572" s="168"/>
      <c r="ELO572" s="168"/>
      <c r="ELP572" s="168"/>
      <c r="ELQ572" s="168"/>
      <c r="ELR572" s="168"/>
      <c r="ELS572" s="168"/>
      <c r="ELT572" s="168"/>
      <c r="ELU572" s="168"/>
      <c r="ELV572" s="168"/>
      <c r="ELW572" s="168"/>
      <c r="ELX572" s="168"/>
      <c r="ELY572" s="168"/>
      <c r="ELZ572" s="168"/>
      <c r="EMA572" s="168"/>
      <c r="EMB572" s="168"/>
      <c r="EMC572" s="168"/>
      <c r="EMD572" s="168"/>
      <c r="EME572" s="168"/>
      <c r="EMF572" s="168"/>
      <c r="EMG572" s="168"/>
      <c r="EMH572" s="168"/>
      <c r="EMI572" s="168"/>
      <c r="EMJ572" s="168"/>
      <c r="EMK572" s="168"/>
      <c r="EML572" s="168"/>
      <c r="EMM572" s="168"/>
      <c r="EMN572" s="168"/>
      <c r="EMO572" s="168"/>
      <c r="EMP572" s="168"/>
      <c r="EMQ572" s="168"/>
      <c r="EMR572" s="168"/>
      <c r="EMS572" s="168"/>
      <c r="EMT572" s="168"/>
      <c r="EMU572" s="168"/>
      <c r="EMV572" s="168"/>
      <c r="EMW572" s="508"/>
      <c r="EMX572" s="508"/>
      <c r="EMY572" s="508"/>
      <c r="EMZ572" s="508"/>
      <c r="ENA572" s="508"/>
      <c r="ENB572" s="508"/>
      <c r="ENC572" s="508"/>
      <c r="END572" s="508"/>
      <c r="ENE572" s="508"/>
      <c r="ENF572" s="508"/>
      <c r="ENG572" s="508"/>
      <c r="ENH572" s="508"/>
      <c r="ENI572" s="508"/>
      <c r="ENJ572" s="508"/>
      <c r="ENK572" s="508"/>
      <c r="ENL572" s="508"/>
      <c r="ENM572" s="508"/>
      <c r="ENN572" s="508"/>
      <c r="ENO572" s="508"/>
      <c r="ENP572" s="508"/>
      <c r="ENQ572" s="508"/>
      <c r="ENR572" s="508"/>
      <c r="ENS572" s="508"/>
      <c r="ENT572" s="508"/>
      <c r="ENU572" s="89"/>
      <c r="ENV572" s="89"/>
      <c r="ENW572" s="89"/>
      <c r="ENX572" s="89"/>
      <c r="ENY572" s="89"/>
      <c r="ENZ572" s="508"/>
      <c r="EOA572" s="508"/>
      <c r="EOB572" s="89"/>
      <c r="EOC572" s="89"/>
      <c r="EOD572" s="508"/>
      <c r="EOE572" s="508"/>
      <c r="EOF572" s="89"/>
      <c r="EOG572" s="89"/>
      <c r="EOH572" s="508"/>
      <c r="EOI572" s="508"/>
      <c r="EOJ572" s="508"/>
      <c r="EOK572" s="508"/>
      <c r="EOL572" s="508"/>
      <c r="EOM572" s="508"/>
      <c r="EON572" s="508"/>
      <c r="EOO572" s="89"/>
      <c r="EOP572" s="89"/>
      <c r="EOQ572" s="508"/>
      <c r="EOR572" s="508"/>
      <c r="EOS572" s="89"/>
      <c r="EOT572" s="89"/>
      <c r="EOU572" s="508"/>
      <c r="EOV572" s="508"/>
      <c r="EOW572" s="508"/>
      <c r="EOX572" s="508"/>
      <c r="EOY572" s="508"/>
      <c r="EOZ572" s="203"/>
      <c r="EPA572" s="107"/>
      <c r="EPB572" s="508"/>
      <c r="EPC572" s="508"/>
      <c r="EPD572" s="508"/>
      <c r="EPE572" s="508"/>
      <c r="EPF572" s="508"/>
      <c r="EPG572" s="508"/>
      <c r="EPH572" s="508"/>
      <c r="EPI572" s="168"/>
      <c r="EPJ572" s="168"/>
      <c r="EPK572" s="168"/>
      <c r="EPL572" s="168"/>
      <c r="EPM572" s="168"/>
      <c r="EPN572" s="168"/>
      <c r="EPO572" s="168"/>
      <c r="EPP572" s="168"/>
      <c r="EPQ572" s="168"/>
      <c r="EPR572" s="168"/>
      <c r="EPS572" s="168"/>
      <c r="EPT572" s="168"/>
      <c r="EPU572" s="168"/>
      <c r="EPV572" s="168"/>
      <c r="EPW572" s="168"/>
      <c r="EPX572" s="168"/>
      <c r="EPY572" s="168"/>
      <c r="EPZ572" s="168"/>
      <c r="EQA572" s="168"/>
      <c r="EQB572" s="168"/>
      <c r="EQC572" s="168"/>
      <c r="EQD572" s="168"/>
      <c r="EQE572" s="168"/>
      <c r="EQF572" s="168"/>
      <c r="EQG572" s="168"/>
      <c r="EQH572" s="168"/>
      <c r="EQI572" s="168"/>
      <c r="EQJ572" s="168"/>
      <c r="EQK572" s="168"/>
      <c r="EQL572" s="168"/>
      <c r="EQM572" s="168"/>
      <c r="EQN572" s="168"/>
      <c r="EQO572" s="168"/>
      <c r="EQP572" s="168"/>
      <c r="EQQ572" s="168"/>
      <c r="EQR572" s="168"/>
      <c r="EQS572" s="168"/>
      <c r="EQT572" s="168"/>
      <c r="EQU572" s="168"/>
      <c r="EQV572" s="168"/>
      <c r="EQW572" s="168"/>
      <c r="EQX572" s="168"/>
      <c r="EQY572" s="168"/>
      <c r="EQZ572" s="168"/>
      <c r="ERA572" s="508"/>
      <c r="ERB572" s="508"/>
      <c r="ERC572" s="508"/>
      <c r="ERD572" s="508"/>
      <c r="ERE572" s="508"/>
      <c r="ERF572" s="508"/>
      <c r="ERG572" s="508"/>
      <c r="ERH572" s="508"/>
      <c r="ERI572" s="508"/>
      <c r="ERJ572" s="508"/>
      <c r="ERK572" s="508"/>
      <c r="ERL572" s="508"/>
      <c r="ERM572" s="508"/>
      <c r="ERN572" s="508"/>
      <c r="ERO572" s="508"/>
      <c r="ERP572" s="508"/>
      <c r="ERQ572" s="508"/>
      <c r="ERR572" s="508"/>
      <c r="ERS572" s="508"/>
      <c r="ERT572" s="508"/>
      <c r="ERU572" s="508"/>
      <c r="ERV572" s="508"/>
      <c r="ERW572" s="508"/>
      <c r="ERX572" s="508"/>
      <c r="ERY572" s="89"/>
      <c r="ERZ572" s="89"/>
      <c r="ESA572" s="89"/>
      <c r="ESB572" s="89"/>
      <c r="ESC572" s="89"/>
      <c r="ESD572" s="508"/>
      <c r="ESE572" s="508"/>
      <c r="ESF572" s="89"/>
      <c r="ESG572" s="89"/>
      <c r="ESH572" s="508"/>
      <c r="ESI572" s="508"/>
      <c r="ESJ572" s="89"/>
      <c r="ESK572" s="89"/>
      <c r="ESL572" s="508"/>
      <c r="ESM572" s="508"/>
      <c r="ESN572" s="508"/>
      <c r="ESO572" s="508"/>
      <c r="ESP572" s="508"/>
      <c r="ESQ572" s="508"/>
      <c r="ESR572" s="508"/>
      <c r="ESS572" s="89"/>
      <c r="EST572" s="89"/>
      <c r="ESU572" s="508"/>
      <c r="ESV572" s="508"/>
      <c r="ESW572" s="89"/>
      <c r="ESX572" s="89"/>
      <c r="ESY572" s="508"/>
      <c r="ESZ572" s="508"/>
      <c r="ETA572" s="508"/>
      <c r="ETB572" s="508"/>
      <c r="ETC572" s="508"/>
      <c r="ETD572" s="203"/>
      <c r="ETE572" s="107"/>
      <c r="ETF572" s="508"/>
      <c r="ETG572" s="508"/>
      <c r="ETH572" s="508"/>
      <c r="ETI572" s="508"/>
      <c r="ETJ572" s="508"/>
      <c r="ETK572" s="508"/>
      <c r="ETL572" s="508"/>
      <c r="ETM572" s="168"/>
      <c r="ETN572" s="168"/>
      <c r="ETO572" s="168"/>
      <c r="ETP572" s="168"/>
      <c r="ETQ572" s="168"/>
      <c r="ETR572" s="168"/>
      <c r="ETS572" s="168"/>
      <c r="ETT572" s="168"/>
      <c r="ETU572" s="168"/>
      <c r="ETV572" s="168"/>
      <c r="ETW572" s="168"/>
      <c r="ETX572" s="168"/>
      <c r="ETY572" s="168"/>
      <c r="ETZ572" s="168"/>
      <c r="EUA572" s="168"/>
      <c r="EUB572" s="168"/>
      <c r="EUC572" s="168"/>
      <c r="EUD572" s="168"/>
      <c r="EUE572" s="168"/>
      <c r="EUF572" s="168"/>
      <c r="EUG572" s="168"/>
      <c r="EUH572" s="168"/>
      <c r="EUI572" s="168"/>
      <c r="EUJ572" s="168"/>
      <c r="EUK572" s="168"/>
      <c r="EUL572" s="168"/>
      <c r="EUM572" s="168"/>
      <c r="EUN572" s="168"/>
      <c r="EUO572" s="168"/>
      <c r="EUP572" s="168"/>
      <c r="EUQ572" s="168"/>
      <c r="EUR572" s="168"/>
      <c r="EUS572" s="168"/>
      <c r="EUT572" s="168"/>
      <c r="EUU572" s="168"/>
      <c r="EUV572" s="168"/>
      <c r="EUW572" s="168"/>
      <c r="EUX572" s="168"/>
      <c r="EUY572" s="168"/>
      <c r="EUZ572" s="168"/>
      <c r="EVA572" s="168"/>
      <c r="EVB572" s="168"/>
      <c r="EVC572" s="168"/>
      <c r="EVD572" s="168"/>
      <c r="EVE572" s="508"/>
      <c r="EVF572" s="508"/>
      <c r="EVG572" s="508"/>
      <c r="EVH572" s="508"/>
      <c r="EVI572" s="508"/>
      <c r="EVJ572" s="508"/>
      <c r="EVK572" s="508"/>
      <c r="EVL572" s="508"/>
      <c r="EVM572" s="508"/>
      <c r="EVN572" s="508"/>
      <c r="EVO572" s="508"/>
      <c r="EVP572" s="508"/>
      <c r="EVQ572" s="508"/>
      <c r="EVR572" s="508"/>
      <c r="EVS572" s="508"/>
      <c r="EVT572" s="508"/>
      <c r="EVU572" s="508"/>
      <c r="EVV572" s="508"/>
      <c r="EVW572" s="508"/>
      <c r="EVX572" s="508"/>
      <c r="EVY572" s="508"/>
      <c r="EVZ572" s="508"/>
      <c r="EWA572" s="508"/>
      <c r="EWB572" s="508"/>
      <c r="EWC572" s="89"/>
      <c r="EWD572" s="89"/>
      <c r="EWE572" s="89"/>
      <c r="EWF572" s="89"/>
      <c r="EWG572" s="89"/>
      <c r="EWH572" s="508"/>
      <c r="EWI572" s="508"/>
      <c r="EWJ572" s="89"/>
      <c r="EWK572" s="89"/>
      <c r="EWL572" s="508"/>
      <c r="EWM572" s="508"/>
      <c r="EWN572" s="89"/>
      <c r="EWO572" s="89"/>
      <c r="EWP572" s="508"/>
      <c r="EWQ572" s="508"/>
      <c r="EWR572" s="508"/>
      <c r="EWS572" s="508"/>
      <c r="EWT572" s="508"/>
      <c r="EWU572" s="508"/>
      <c r="EWV572" s="508"/>
      <c r="EWW572" s="89"/>
      <c r="EWX572" s="89"/>
      <c r="EWY572" s="508"/>
      <c r="EWZ572" s="508"/>
      <c r="EXA572" s="89"/>
      <c r="EXB572" s="89"/>
      <c r="EXC572" s="508"/>
      <c r="EXD572" s="508"/>
      <c r="EXE572" s="508"/>
      <c r="EXF572" s="508"/>
      <c r="EXG572" s="508"/>
      <c r="EXH572" s="203"/>
      <c r="EXI572" s="107"/>
      <c r="EXJ572" s="508"/>
      <c r="EXK572" s="508"/>
      <c r="EXL572" s="508"/>
      <c r="EXM572" s="508"/>
      <c r="EXN572" s="508"/>
      <c r="EXO572" s="508"/>
      <c r="EXP572" s="508"/>
      <c r="EXQ572" s="168"/>
      <c r="EXR572" s="168"/>
      <c r="EXS572" s="168"/>
      <c r="EXT572" s="168"/>
      <c r="EXU572" s="168"/>
      <c r="EXV572" s="168"/>
      <c r="EXW572" s="168"/>
      <c r="EXX572" s="168"/>
      <c r="EXY572" s="168"/>
      <c r="EXZ572" s="168"/>
      <c r="EYA572" s="168"/>
      <c r="EYB572" s="168"/>
      <c r="EYC572" s="168"/>
      <c r="EYD572" s="168"/>
      <c r="EYE572" s="168"/>
      <c r="EYF572" s="168"/>
      <c r="EYG572" s="168"/>
      <c r="EYH572" s="168"/>
      <c r="EYI572" s="168"/>
      <c r="EYJ572" s="168"/>
      <c r="EYK572" s="168"/>
      <c r="EYL572" s="168"/>
      <c r="EYM572" s="168"/>
      <c r="EYN572" s="168"/>
      <c r="EYO572" s="168"/>
      <c r="EYP572" s="168"/>
      <c r="EYQ572" s="168"/>
      <c r="EYR572" s="168"/>
      <c r="EYS572" s="168"/>
      <c r="EYT572" s="168"/>
      <c r="EYU572" s="168"/>
      <c r="EYV572" s="168"/>
      <c r="EYW572" s="168"/>
      <c r="EYX572" s="168"/>
      <c r="EYY572" s="168"/>
      <c r="EYZ572" s="168"/>
      <c r="EZA572" s="168"/>
      <c r="EZB572" s="168"/>
      <c r="EZC572" s="168"/>
      <c r="EZD572" s="168"/>
      <c r="EZE572" s="168"/>
      <c r="EZF572" s="168"/>
      <c r="EZG572" s="168"/>
      <c r="EZH572" s="168"/>
      <c r="EZI572" s="508"/>
      <c r="EZJ572" s="508"/>
      <c r="EZK572" s="508"/>
      <c r="EZL572" s="508"/>
      <c r="EZM572" s="508"/>
      <c r="EZN572" s="508"/>
      <c r="EZO572" s="508"/>
      <c r="EZP572" s="508"/>
      <c r="EZQ572" s="508"/>
      <c r="EZR572" s="508"/>
      <c r="EZS572" s="508"/>
      <c r="EZT572" s="508"/>
      <c r="EZU572" s="508"/>
      <c r="EZV572" s="508"/>
      <c r="EZW572" s="508"/>
      <c r="EZX572" s="508"/>
      <c r="EZY572" s="508"/>
      <c r="EZZ572" s="508"/>
      <c r="FAA572" s="508"/>
      <c r="FAB572" s="508"/>
      <c r="FAC572" s="508"/>
      <c r="FAD572" s="508"/>
      <c r="FAE572" s="508"/>
      <c r="FAF572" s="508"/>
      <c r="FAG572" s="89"/>
      <c r="FAH572" s="89"/>
      <c r="FAI572" s="89"/>
      <c r="FAJ572" s="89"/>
      <c r="FAK572" s="89"/>
      <c r="FAL572" s="508"/>
      <c r="FAM572" s="508"/>
      <c r="FAN572" s="89"/>
      <c r="FAO572" s="89"/>
      <c r="FAP572" s="508"/>
      <c r="FAQ572" s="508"/>
      <c r="FAR572" s="89"/>
      <c r="FAS572" s="89"/>
      <c r="FAT572" s="508"/>
      <c r="FAU572" s="508"/>
      <c r="FAV572" s="508"/>
      <c r="FAW572" s="508"/>
      <c r="FAX572" s="508"/>
      <c r="FAY572" s="508"/>
      <c r="FAZ572" s="508"/>
      <c r="FBA572" s="89"/>
      <c r="FBB572" s="89"/>
      <c r="FBC572" s="508"/>
      <c r="FBD572" s="508"/>
      <c r="FBE572" s="89"/>
      <c r="FBF572" s="89"/>
      <c r="FBG572" s="508"/>
      <c r="FBH572" s="508"/>
      <c r="FBI572" s="508"/>
      <c r="FBJ572" s="508"/>
      <c r="FBK572" s="508"/>
      <c r="FBL572" s="203"/>
      <c r="FBM572" s="107"/>
      <c r="FBN572" s="508"/>
      <c r="FBO572" s="508"/>
      <c r="FBP572" s="508"/>
      <c r="FBQ572" s="508"/>
      <c r="FBR572" s="508"/>
      <c r="FBS572" s="508"/>
      <c r="FBT572" s="508"/>
      <c r="FBU572" s="168"/>
      <c r="FBV572" s="168"/>
      <c r="FBW572" s="168"/>
      <c r="FBX572" s="168"/>
      <c r="FBY572" s="168"/>
      <c r="FBZ572" s="168"/>
      <c r="FCA572" s="168"/>
      <c r="FCB572" s="168"/>
      <c r="FCC572" s="168"/>
      <c r="FCD572" s="168"/>
      <c r="FCE572" s="168"/>
      <c r="FCF572" s="168"/>
      <c r="FCG572" s="168"/>
      <c r="FCH572" s="168"/>
      <c r="FCI572" s="168"/>
      <c r="FCJ572" s="168"/>
      <c r="FCK572" s="168"/>
      <c r="FCL572" s="168"/>
      <c r="FCM572" s="168"/>
      <c r="FCN572" s="168"/>
      <c r="FCO572" s="168"/>
      <c r="FCP572" s="168"/>
      <c r="FCQ572" s="168"/>
      <c r="FCR572" s="168"/>
      <c r="FCS572" s="168"/>
      <c r="FCT572" s="168"/>
      <c r="FCU572" s="168"/>
      <c r="FCV572" s="168"/>
      <c r="FCW572" s="168"/>
      <c r="FCX572" s="168"/>
      <c r="FCY572" s="168"/>
      <c r="FCZ572" s="168"/>
      <c r="FDA572" s="168"/>
      <c r="FDB572" s="168"/>
      <c r="FDC572" s="168"/>
      <c r="FDD572" s="168"/>
      <c r="FDE572" s="168"/>
      <c r="FDF572" s="168"/>
      <c r="FDG572" s="168"/>
      <c r="FDH572" s="168"/>
      <c r="FDI572" s="168"/>
      <c r="FDJ572" s="168"/>
      <c r="FDK572" s="168"/>
      <c r="FDL572" s="168"/>
      <c r="FDM572" s="508"/>
      <c r="FDN572" s="508"/>
      <c r="FDO572" s="508"/>
      <c r="FDP572" s="508"/>
      <c r="FDQ572" s="508"/>
      <c r="FDR572" s="508"/>
      <c r="FDS572" s="508"/>
      <c r="FDT572" s="508"/>
      <c r="FDU572" s="508"/>
      <c r="FDV572" s="508"/>
      <c r="FDW572" s="508"/>
      <c r="FDX572" s="508"/>
      <c r="FDY572" s="508"/>
      <c r="FDZ572" s="508"/>
      <c r="FEA572" s="508"/>
      <c r="FEB572" s="508"/>
      <c r="FEC572" s="508"/>
      <c r="FED572" s="508"/>
      <c r="FEE572" s="508"/>
      <c r="FEF572" s="508"/>
      <c r="FEG572" s="508"/>
      <c r="FEH572" s="508"/>
      <c r="FEI572" s="508"/>
      <c r="FEJ572" s="508"/>
      <c r="FEK572" s="89"/>
      <c r="FEL572" s="89"/>
      <c r="FEM572" s="89"/>
      <c r="FEN572" s="89"/>
      <c r="FEO572" s="89"/>
      <c r="FEP572" s="508"/>
      <c r="FEQ572" s="508"/>
      <c r="FER572" s="89"/>
      <c r="FES572" s="89"/>
      <c r="FET572" s="508"/>
      <c r="FEU572" s="508"/>
      <c r="FEV572" s="89"/>
      <c r="FEW572" s="89"/>
      <c r="FEX572" s="508"/>
      <c r="FEY572" s="508"/>
      <c r="FEZ572" s="508"/>
      <c r="FFA572" s="508"/>
      <c r="FFB572" s="508"/>
      <c r="FFC572" s="508"/>
      <c r="FFD572" s="508"/>
      <c r="FFE572" s="89"/>
      <c r="FFF572" s="89"/>
      <c r="FFG572" s="508"/>
      <c r="FFH572" s="508"/>
      <c r="FFI572" s="89"/>
      <c r="FFJ572" s="89"/>
      <c r="FFK572" s="508"/>
      <c r="FFL572" s="508"/>
      <c r="FFM572" s="508"/>
      <c r="FFN572" s="508"/>
      <c r="FFO572" s="508"/>
      <c r="FFP572" s="203"/>
      <c r="FFQ572" s="107"/>
      <c r="FFR572" s="508"/>
      <c r="FFS572" s="508"/>
      <c r="FFT572" s="508"/>
      <c r="FFU572" s="508"/>
      <c r="FFV572" s="508"/>
      <c r="FFW572" s="508"/>
      <c r="FFX572" s="508"/>
      <c r="FFY572" s="168"/>
      <c r="FFZ572" s="168"/>
      <c r="FGA572" s="168"/>
      <c r="FGB572" s="168"/>
      <c r="FGC572" s="168"/>
      <c r="FGD572" s="168"/>
      <c r="FGE572" s="168"/>
      <c r="FGF572" s="168"/>
      <c r="FGG572" s="168"/>
      <c r="FGH572" s="168"/>
      <c r="FGI572" s="168"/>
      <c r="FGJ572" s="168"/>
      <c r="FGK572" s="168"/>
      <c r="FGL572" s="168"/>
      <c r="FGM572" s="168"/>
      <c r="FGN572" s="168"/>
      <c r="FGO572" s="168"/>
      <c r="FGP572" s="168"/>
      <c r="FGQ572" s="168"/>
      <c r="FGR572" s="168"/>
      <c r="FGS572" s="168"/>
      <c r="FGT572" s="168"/>
      <c r="FGU572" s="168"/>
      <c r="FGV572" s="168"/>
      <c r="FGW572" s="168"/>
      <c r="FGX572" s="168"/>
      <c r="FGY572" s="168"/>
      <c r="FGZ572" s="168"/>
      <c r="FHA572" s="168"/>
      <c r="FHB572" s="168"/>
      <c r="FHC572" s="168"/>
      <c r="FHD572" s="168"/>
      <c r="FHE572" s="168"/>
      <c r="FHF572" s="168"/>
      <c r="FHG572" s="168"/>
      <c r="FHH572" s="168"/>
      <c r="FHI572" s="168"/>
      <c r="FHJ572" s="168"/>
      <c r="FHK572" s="168"/>
      <c r="FHL572" s="168"/>
      <c r="FHM572" s="168"/>
      <c r="FHN572" s="168"/>
      <c r="FHO572" s="168"/>
      <c r="FHP572" s="168"/>
      <c r="FHQ572" s="508"/>
      <c r="FHR572" s="508"/>
      <c r="FHS572" s="508"/>
      <c r="FHT572" s="508"/>
      <c r="FHU572" s="508"/>
      <c r="FHV572" s="508"/>
      <c r="FHW572" s="508"/>
      <c r="FHX572" s="508"/>
      <c r="FHY572" s="508"/>
      <c r="FHZ572" s="508"/>
      <c r="FIA572" s="508"/>
      <c r="FIB572" s="508"/>
      <c r="FIC572" s="508"/>
      <c r="FID572" s="508"/>
      <c r="FIE572" s="508"/>
      <c r="FIF572" s="508"/>
      <c r="FIG572" s="508"/>
      <c r="FIH572" s="508"/>
      <c r="FII572" s="508"/>
      <c r="FIJ572" s="508"/>
      <c r="FIK572" s="508"/>
      <c r="FIL572" s="508"/>
      <c r="FIM572" s="508"/>
      <c r="FIN572" s="508"/>
      <c r="FIO572" s="89"/>
      <c r="FIP572" s="89"/>
      <c r="FIQ572" s="89"/>
      <c r="FIR572" s="89"/>
      <c r="FIS572" s="89"/>
      <c r="FIT572" s="508"/>
      <c r="FIU572" s="508"/>
      <c r="FIV572" s="89"/>
      <c r="FIW572" s="89"/>
      <c r="FIX572" s="508"/>
      <c r="FIY572" s="508"/>
      <c r="FIZ572" s="89"/>
      <c r="FJA572" s="89"/>
      <c r="FJB572" s="508"/>
      <c r="FJC572" s="508"/>
      <c r="FJD572" s="508"/>
      <c r="FJE572" s="508"/>
      <c r="FJF572" s="508"/>
      <c r="FJG572" s="508"/>
      <c r="FJH572" s="508"/>
      <c r="FJI572" s="89"/>
      <c r="FJJ572" s="89"/>
      <c r="FJK572" s="508"/>
      <c r="FJL572" s="508"/>
      <c r="FJM572" s="89"/>
      <c r="FJN572" s="89"/>
      <c r="FJO572" s="508"/>
      <c r="FJP572" s="508"/>
      <c r="FJQ572" s="508"/>
      <c r="FJR572" s="508"/>
      <c r="FJS572" s="508"/>
      <c r="FJT572" s="203"/>
      <c r="FJU572" s="107"/>
      <c r="FJV572" s="508"/>
      <c r="FJW572" s="508"/>
      <c r="FJX572" s="508"/>
      <c r="FJY572" s="508"/>
      <c r="FJZ572" s="508"/>
      <c r="FKA572" s="508"/>
      <c r="FKB572" s="508"/>
      <c r="FKC572" s="168"/>
      <c r="FKD572" s="168"/>
      <c r="FKE572" s="168"/>
      <c r="FKF572" s="168"/>
      <c r="FKG572" s="168"/>
      <c r="FKH572" s="168"/>
      <c r="FKI572" s="168"/>
      <c r="FKJ572" s="168"/>
      <c r="FKK572" s="168"/>
      <c r="FKL572" s="168"/>
      <c r="FKM572" s="168"/>
      <c r="FKN572" s="168"/>
      <c r="FKO572" s="168"/>
      <c r="FKP572" s="168"/>
      <c r="FKQ572" s="168"/>
      <c r="FKR572" s="168"/>
      <c r="FKS572" s="168"/>
      <c r="FKT572" s="168"/>
      <c r="FKU572" s="168"/>
      <c r="FKV572" s="168"/>
      <c r="FKW572" s="168"/>
      <c r="FKX572" s="168"/>
      <c r="FKY572" s="168"/>
      <c r="FKZ572" s="168"/>
      <c r="FLA572" s="168"/>
      <c r="FLB572" s="168"/>
      <c r="FLC572" s="168"/>
      <c r="FLD572" s="168"/>
      <c r="FLE572" s="168"/>
      <c r="FLF572" s="168"/>
      <c r="FLG572" s="168"/>
      <c r="FLH572" s="168"/>
      <c r="FLI572" s="168"/>
      <c r="FLJ572" s="168"/>
      <c r="FLK572" s="168"/>
      <c r="FLL572" s="168"/>
      <c r="FLM572" s="168"/>
      <c r="FLN572" s="168"/>
      <c r="FLO572" s="168"/>
      <c r="FLP572" s="168"/>
      <c r="FLQ572" s="168"/>
      <c r="FLR572" s="168"/>
      <c r="FLS572" s="168"/>
      <c r="FLT572" s="168"/>
      <c r="FLU572" s="508"/>
      <c r="FLV572" s="508"/>
      <c r="FLW572" s="508"/>
      <c r="FLX572" s="508"/>
      <c r="FLY572" s="508"/>
      <c r="FLZ572" s="508"/>
      <c r="FMA572" s="508"/>
      <c r="FMB572" s="508"/>
      <c r="FMC572" s="508"/>
      <c r="FMD572" s="508"/>
      <c r="FME572" s="508"/>
      <c r="FMF572" s="508"/>
      <c r="FMG572" s="508"/>
      <c r="FMH572" s="508"/>
      <c r="FMI572" s="508"/>
      <c r="FMJ572" s="508"/>
      <c r="FMK572" s="508"/>
      <c r="FML572" s="508"/>
      <c r="FMM572" s="508"/>
      <c r="FMN572" s="508"/>
      <c r="FMO572" s="508"/>
      <c r="FMP572" s="508"/>
      <c r="FMQ572" s="508"/>
      <c r="FMR572" s="508"/>
      <c r="FMS572" s="89"/>
      <c r="FMT572" s="89"/>
      <c r="FMU572" s="89"/>
      <c r="FMV572" s="89"/>
      <c r="FMW572" s="89"/>
      <c r="FMX572" s="508"/>
      <c r="FMY572" s="508"/>
      <c r="FMZ572" s="89"/>
      <c r="FNA572" s="89"/>
      <c r="FNB572" s="508"/>
      <c r="FNC572" s="508"/>
      <c r="FND572" s="89"/>
      <c r="FNE572" s="89"/>
      <c r="FNF572" s="508"/>
      <c r="FNG572" s="508"/>
      <c r="FNH572" s="508"/>
      <c r="FNI572" s="508"/>
      <c r="FNJ572" s="508"/>
      <c r="FNK572" s="508"/>
      <c r="FNL572" s="508"/>
      <c r="FNM572" s="89"/>
      <c r="FNN572" s="89"/>
      <c r="FNO572" s="508"/>
      <c r="FNP572" s="508"/>
      <c r="FNQ572" s="89"/>
      <c r="FNR572" s="89"/>
      <c r="FNS572" s="508"/>
      <c r="FNT572" s="508"/>
      <c r="FNU572" s="508"/>
      <c r="FNV572" s="508"/>
      <c r="FNW572" s="508"/>
      <c r="FNX572" s="203"/>
      <c r="FNY572" s="107"/>
      <c r="FNZ572" s="508"/>
      <c r="FOA572" s="508"/>
      <c r="FOB572" s="508"/>
      <c r="FOC572" s="508"/>
      <c r="FOD572" s="508"/>
      <c r="FOE572" s="508"/>
      <c r="FOF572" s="508"/>
      <c r="FOG572" s="168"/>
      <c r="FOH572" s="168"/>
      <c r="FOI572" s="168"/>
      <c r="FOJ572" s="168"/>
      <c r="FOK572" s="168"/>
      <c r="FOL572" s="168"/>
      <c r="FOM572" s="168"/>
      <c r="FON572" s="168"/>
      <c r="FOO572" s="168"/>
      <c r="FOP572" s="168"/>
      <c r="FOQ572" s="168"/>
      <c r="FOR572" s="168"/>
      <c r="FOS572" s="168"/>
      <c r="FOT572" s="168"/>
      <c r="FOU572" s="168"/>
      <c r="FOV572" s="168"/>
      <c r="FOW572" s="168"/>
      <c r="FOX572" s="168"/>
      <c r="FOY572" s="168"/>
      <c r="FOZ572" s="168"/>
      <c r="FPA572" s="168"/>
      <c r="FPB572" s="168"/>
      <c r="FPC572" s="168"/>
      <c r="FPD572" s="168"/>
      <c r="FPE572" s="168"/>
      <c r="FPF572" s="168"/>
      <c r="FPG572" s="168"/>
      <c r="FPH572" s="168"/>
      <c r="FPI572" s="168"/>
      <c r="FPJ572" s="168"/>
      <c r="FPK572" s="168"/>
      <c r="FPL572" s="168"/>
      <c r="FPM572" s="168"/>
      <c r="FPN572" s="168"/>
      <c r="FPO572" s="168"/>
      <c r="FPP572" s="168"/>
      <c r="FPQ572" s="168"/>
      <c r="FPR572" s="168"/>
      <c r="FPS572" s="168"/>
      <c r="FPT572" s="168"/>
      <c r="FPU572" s="168"/>
      <c r="FPV572" s="168"/>
      <c r="FPW572" s="168"/>
      <c r="FPX572" s="168"/>
      <c r="FPY572" s="508"/>
      <c r="FPZ572" s="508"/>
      <c r="FQA572" s="508"/>
      <c r="FQB572" s="508"/>
      <c r="FQC572" s="508"/>
      <c r="FQD572" s="508"/>
      <c r="FQE572" s="508"/>
      <c r="FQF572" s="508"/>
      <c r="FQG572" s="508"/>
      <c r="FQH572" s="508"/>
      <c r="FQI572" s="508"/>
      <c r="FQJ572" s="508"/>
      <c r="FQK572" s="508"/>
      <c r="FQL572" s="508"/>
      <c r="FQM572" s="508"/>
      <c r="FQN572" s="508"/>
      <c r="FQO572" s="508"/>
      <c r="FQP572" s="508"/>
      <c r="FQQ572" s="508"/>
      <c r="FQR572" s="508"/>
      <c r="FQS572" s="508"/>
      <c r="FQT572" s="508"/>
      <c r="FQU572" s="508"/>
      <c r="FQV572" s="508"/>
      <c r="FQW572" s="89"/>
      <c r="FQX572" s="89"/>
      <c r="FQY572" s="89"/>
      <c r="FQZ572" s="89"/>
      <c r="FRA572" s="89"/>
      <c r="FRB572" s="508"/>
      <c r="FRC572" s="508"/>
      <c r="FRD572" s="89"/>
      <c r="FRE572" s="89"/>
      <c r="FRF572" s="508"/>
      <c r="FRG572" s="508"/>
      <c r="FRH572" s="89"/>
      <c r="FRI572" s="89"/>
      <c r="FRJ572" s="508"/>
      <c r="FRK572" s="508"/>
      <c r="FRL572" s="508"/>
      <c r="FRM572" s="508"/>
      <c r="FRN572" s="508"/>
      <c r="FRO572" s="508"/>
      <c r="FRP572" s="508"/>
      <c r="FRQ572" s="89"/>
      <c r="FRR572" s="89"/>
      <c r="FRS572" s="508"/>
      <c r="FRT572" s="508"/>
      <c r="FRU572" s="89"/>
      <c r="FRV572" s="89"/>
      <c r="FRW572" s="508"/>
      <c r="FRX572" s="508"/>
      <c r="FRY572" s="508"/>
      <c r="FRZ572" s="508"/>
      <c r="FSA572" s="508"/>
      <c r="FSB572" s="203"/>
      <c r="FSC572" s="107"/>
      <c r="FSD572" s="508"/>
      <c r="FSE572" s="508"/>
      <c r="FSF572" s="508"/>
      <c r="FSG572" s="508"/>
      <c r="FSH572" s="508"/>
      <c r="FSI572" s="508"/>
      <c r="FSJ572" s="508"/>
      <c r="FSK572" s="168"/>
      <c r="FSL572" s="168"/>
      <c r="FSM572" s="168"/>
      <c r="FSN572" s="168"/>
      <c r="FSO572" s="168"/>
      <c r="FSP572" s="168"/>
      <c r="FSQ572" s="168"/>
      <c r="FSR572" s="168"/>
      <c r="FSS572" s="168"/>
      <c r="FST572" s="168"/>
      <c r="FSU572" s="168"/>
      <c r="FSV572" s="168"/>
      <c r="FSW572" s="168"/>
      <c r="FSX572" s="168"/>
      <c r="FSY572" s="168"/>
      <c r="FSZ572" s="168"/>
      <c r="FTA572" s="168"/>
      <c r="FTB572" s="168"/>
      <c r="FTC572" s="168"/>
      <c r="FTD572" s="168"/>
      <c r="FTE572" s="168"/>
      <c r="FTF572" s="168"/>
      <c r="FTG572" s="168"/>
      <c r="FTH572" s="168"/>
      <c r="FTI572" s="168"/>
      <c r="FTJ572" s="168"/>
      <c r="FTK572" s="168"/>
      <c r="FTL572" s="168"/>
      <c r="FTM572" s="168"/>
      <c r="FTN572" s="168"/>
      <c r="FTO572" s="168"/>
      <c r="FTP572" s="168"/>
      <c r="FTQ572" s="168"/>
      <c r="FTR572" s="168"/>
      <c r="FTS572" s="168"/>
      <c r="FTT572" s="168"/>
      <c r="FTU572" s="168"/>
      <c r="FTV572" s="168"/>
      <c r="FTW572" s="168"/>
      <c r="FTX572" s="168"/>
      <c r="FTY572" s="168"/>
      <c r="FTZ572" s="168"/>
      <c r="FUA572" s="168"/>
      <c r="FUB572" s="168"/>
      <c r="FUC572" s="508"/>
      <c r="FUD572" s="508"/>
      <c r="FUE572" s="508"/>
      <c r="FUF572" s="508"/>
      <c r="FUG572" s="508"/>
      <c r="FUH572" s="508"/>
      <c r="FUI572" s="508"/>
      <c r="FUJ572" s="508"/>
      <c r="FUK572" s="508"/>
      <c r="FUL572" s="508"/>
      <c r="FUM572" s="508"/>
      <c r="FUN572" s="508"/>
      <c r="FUO572" s="508"/>
      <c r="FUP572" s="508"/>
      <c r="FUQ572" s="508"/>
      <c r="FUR572" s="508"/>
      <c r="FUS572" s="508"/>
      <c r="FUT572" s="508"/>
      <c r="FUU572" s="508"/>
      <c r="FUV572" s="508"/>
      <c r="FUW572" s="508"/>
      <c r="FUX572" s="508"/>
      <c r="FUY572" s="508"/>
      <c r="FUZ572" s="508"/>
      <c r="FVA572" s="89"/>
      <c r="FVB572" s="89"/>
      <c r="FVC572" s="89"/>
      <c r="FVD572" s="89"/>
      <c r="FVE572" s="89"/>
      <c r="FVF572" s="508"/>
      <c r="FVG572" s="508"/>
      <c r="FVH572" s="89"/>
      <c r="FVI572" s="89"/>
      <c r="FVJ572" s="508"/>
      <c r="FVK572" s="508"/>
      <c r="FVL572" s="89"/>
      <c r="FVM572" s="89"/>
      <c r="FVN572" s="508"/>
      <c r="FVO572" s="508"/>
      <c r="FVP572" s="508"/>
      <c r="FVQ572" s="508"/>
      <c r="FVR572" s="508"/>
      <c r="FVS572" s="508"/>
      <c r="FVT572" s="508"/>
      <c r="FVU572" s="89"/>
      <c r="FVV572" s="89"/>
      <c r="FVW572" s="508"/>
      <c r="FVX572" s="508"/>
      <c r="FVY572" s="89"/>
      <c r="FVZ572" s="89"/>
      <c r="FWA572" s="508"/>
      <c r="FWB572" s="508"/>
      <c r="FWC572" s="508"/>
      <c r="FWD572" s="508"/>
      <c r="FWE572" s="508"/>
      <c r="FWF572" s="203"/>
      <c r="FWG572" s="107"/>
      <c r="FWH572" s="508"/>
      <c r="FWI572" s="508"/>
      <c r="FWJ572" s="508"/>
      <c r="FWK572" s="508"/>
      <c r="FWL572" s="508"/>
      <c r="FWM572" s="508"/>
      <c r="FWN572" s="508"/>
      <c r="FWO572" s="168"/>
      <c r="FWP572" s="168"/>
      <c r="FWQ572" s="168"/>
      <c r="FWR572" s="168"/>
      <c r="FWS572" s="168"/>
      <c r="FWT572" s="168"/>
      <c r="FWU572" s="168"/>
      <c r="FWV572" s="168"/>
      <c r="FWW572" s="168"/>
      <c r="FWX572" s="168"/>
      <c r="FWY572" s="168"/>
      <c r="FWZ572" s="168"/>
      <c r="FXA572" s="168"/>
      <c r="FXB572" s="168"/>
      <c r="FXC572" s="168"/>
      <c r="FXD572" s="168"/>
      <c r="FXE572" s="168"/>
      <c r="FXF572" s="168"/>
      <c r="FXG572" s="168"/>
      <c r="FXH572" s="168"/>
      <c r="FXI572" s="168"/>
      <c r="FXJ572" s="168"/>
      <c r="FXK572" s="168"/>
      <c r="FXL572" s="168"/>
      <c r="FXM572" s="168"/>
      <c r="FXN572" s="168"/>
      <c r="FXO572" s="168"/>
      <c r="FXP572" s="168"/>
      <c r="FXQ572" s="168"/>
      <c r="FXR572" s="168"/>
      <c r="FXS572" s="168"/>
      <c r="FXT572" s="168"/>
      <c r="FXU572" s="168"/>
      <c r="FXV572" s="168"/>
      <c r="FXW572" s="168"/>
      <c r="FXX572" s="168"/>
      <c r="FXY572" s="168"/>
      <c r="FXZ572" s="168"/>
      <c r="FYA572" s="168"/>
      <c r="FYB572" s="168"/>
      <c r="FYC572" s="168"/>
      <c r="FYD572" s="168"/>
      <c r="FYE572" s="168"/>
      <c r="FYF572" s="168"/>
      <c r="FYG572" s="508"/>
      <c r="FYH572" s="508"/>
      <c r="FYI572" s="508"/>
      <c r="FYJ572" s="508"/>
      <c r="FYK572" s="508"/>
      <c r="FYL572" s="508"/>
      <c r="FYM572" s="508"/>
      <c r="FYN572" s="508"/>
      <c r="FYO572" s="508"/>
      <c r="FYP572" s="508"/>
      <c r="FYQ572" s="508"/>
      <c r="FYR572" s="508"/>
      <c r="FYS572" s="508"/>
      <c r="FYT572" s="508"/>
      <c r="FYU572" s="508"/>
      <c r="FYV572" s="508"/>
      <c r="FYW572" s="508"/>
      <c r="FYX572" s="508"/>
      <c r="FYY572" s="508"/>
      <c r="FYZ572" s="508"/>
      <c r="FZA572" s="508"/>
      <c r="FZB572" s="508"/>
      <c r="FZC572" s="508"/>
      <c r="FZD572" s="508"/>
      <c r="FZE572" s="89"/>
      <c r="FZF572" s="89"/>
      <c r="FZG572" s="89"/>
      <c r="FZH572" s="89"/>
      <c r="FZI572" s="89"/>
      <c r="FZJ572" s="508"/>
      <c r="FZK572" s="508"/>
      <c r="FZL572" s="89"/>
      <c r="FZM572" s="89"/>
      <c r="FZN572" s="508"/>
      <c r="FZO572" s="508"/>
      <c r="FZP572" s="89"/>
      <c r="FZQ572" s="89"/>
      <c r="FZR572" s="508"/>
      <c r="FZS572" s="508"/>
      <c r="FZT572" s="508"/>
      <c r="FZU572" s="508"/>
      <c r="FZV572" s="508"/>
      <c r="FZW572" s="508"/>
      <c r="FZX572" s="508"/>
      <c r="FZY572" s="89"/>
      <c r="FZZ572" s="89"/>
      <c r="GAA572" s="508"/>
      <c r="GAB572" s="508"/>
      <c r="GAC572" s="89"/>
      <c r="GAD572" s="89"/>
      <c r="GAE572" s="508"/>
      <c r="GAF572" s="508"/>
      <c r="GAG572" s="508"/>
      <c r="GAH572" s="508"/>
      <c r="GAI572" s="508"/>
      <c r="GAJ572" s="203"/>
      <c r="GAK572" s="107"/>
      <c r="GAL572" s="508"/>
      <c r="GAM572" s="508"/>
      <c r="GAN572" s="508"/>
      <c r="GAO572" s="508"/>
      <c r="GAP572" s="508"/>
      <c r="GAQ572" s="508"/>
      <c r="GAR572" s="508"/>
      <c r="GAS572" s="168"/>
      <c r="GAT572" s="168"/>
      <c r="GAU572" s="168"/>
      <c r="GAV572" s="168"/>
      <c r="GAW572" s="168"/>
      <c r="GAX572" s="168"/>
      <c r="GAY572" s="168"/>
      <c r="GAZ572" s="168"/>
      <c r="GBA572" s="168"/>
      <c r="GBB572" s="168"/>
      <c r="GBC572" s="168"/>
      <c r="GBD572" s="168"/>
      <c r="GBE572" s="168"/>
      <c r="GBF572" s="168"/>
      <c r="GBG572" s="168"/>
      <c r="GBH572" s="168"/>
      <c r="GBI572" s="168"/>
      <c r="GBJ572" s="168"/>
      <c r="GBK572" s="168"/>
      <c r="GBL572" s="168"/>
      <c r="GBM572" s="168"/>
      <c r="GBN572" s="168"/>
      <c r="GBO572" s="168"/>
      <c r="GBP572" s="168"/>
      <c r="GBQ572" s="168"/>
      <c r="GBR572" s="168"/>
      <c r="GBS572" s="168"/>
      <c r="GBT572" s="168"/>
      <c r="GBU572" s="168"/>
      <c r="GBV572" s="168"/>
      <c r="GBW572" s="168"/>
      <c r="GBX572" s="168"/>
      <c r="GBY572" s="168"/>
      <c r="GBZ572" s="168"/>
      <c r="GCA572" s="168"/>
      <c r="GCB572" s="168"/>
      <c r="GCC572" s="168"/>
      <c r="GCD572" s="168"/>
      <c r="GCE572" s="168"/>
      <c r="GCF572" s="168"/>
      <c r="GCG572" s="168"/>
      <c r="GCH572" s="168"/>
      <c r="GCI572" s="168"/>
      <c r="GCJ572" s="168"/>
      <c r="GCK572" s="508"/>
      <c r="GCL572" s="508"/>
      <c r="GCM572" s="508"/>
      <c r="GCN572" s="508"/>
      <c r="GCO572" s="508"/>
      <c r="GCP572" s="508"/>
      <c r="GCQ572" s="508"/>
      <c r="GCR572" s="508"/>
      <c r="GCS572" s="508"/>
      <c r="GCT572" s="508"/>
      <c r="GCU572" s="508"/>
      <c r="GCV572" s="508"/>
      <c r="GCW572" s="508"/>
      <c r="GCX572" s="508"/>
      <c r="GCY572" s="508"/>
      <c r="GCZ572" s="508"/>
      <c r="GDA572" s="508"/>
      <c r="GDB572" s="508"/>
      <c r="GDC572" s="508"/>
      <c r="GDD572" s="508"/>
      <c r="GDE572" s="508"/>
      <c r="GDF572" s="508"/>
      <c r="GDG572" s="508"/>
      <c r="GDH572" s="508"/>
      <c r="GDI572" s="89"/>
      <c r="GDJ572" s="89"/>
      <c r="GDK572" s="89"/>
      <c r="GDL572" s="89"/>
      <c r="GDM572" s="89"/>
      <c r="GDN572" s="508"/>
      <c r="GDO572" s="508"/>
      <c r="GDP572" s="89"/>
      <c r="GDQ572" s="89"/>
      <c r="GDR572" s="508"/>
      <c r="GDS572" s="508"/>
      <c r="GDT572" s="89"/>
      <c r="GDU572" s="89"/>
      <c r="GDV572" s="508"/>
      <c r="GDW572" s="508"/>
      <c r="GDX572" s="508"/>
      <c r="GDY572" s="508"/>
      <c r="GDZ572" s="508"/>
      <c r="GEA572" s="508"/>
      <c r="GEB572" s="508"/>
      <c r="GEC572" s="89"/>
      <c r="GED572" s="89"/>
      <c r="GEE572" s="508"/>
      <c r="GEF572" s="508"/>
      <c r="GEG572" s="89"/>
      <c r="GEH572" s="89"/>
      <c r="GEI572" s="508"/>
      <c r="GEJ572" s="508"/>
      <c r="GEK572" s="508"/>
      <c r="GEL572" s="508"/>
      <c r="GEM572" s="508"/>
      <c r="GEN572" s="203"/>
      <c r="GEO572" s="107"/>
      <c r="GEP572" s="508"/>
      <c r="GEQ572" s="508"/>
      <c r="GER572" s="508"/>
      <c r="GES572" s="508"/>
      <c r="GET572" s="508"/>
      <c r="GEU572" s="508"/>
      <c r="GEV572" s="508"/>
      <c r="GEW572" s="168"/>
      <c r="GEX572" s="168"/>
      <c r="GEY572" s="168"/>
      <c r="GEZ572" s="168"/>
      <c r="GFA572" s="168"/>
      <c r="GFB572" s="168"/>
      <c r="GFC572" s="168"/>
      <c r="GFD572" s="168"/>
      <c r="GFE572" s="168"/>
      <c r="GFF572" s="168"/>
      <c r="GFG572" s="168"/>
      <c r="GFH572" s="168"/>
      <c r="GFI572" s="168"/>
      <c r="GFJ572" s="168"/>
      <c r="GFK572" s="168"/>
      <c r="GFL572" s="168"/>
      <c r="GFM572" s="168"/>
      <c r="GFN572" s="168"/>
      <c r="GFO572" s="168"/>
      <c r="GFP572" s="168"/>
      <c r="GFQ572" s="168"/>
      <c r="GFR572" s="168"/>
      <c r="GFS572" s="168"/>
      <c r="GFT572" s="168"/>
      <c r="GFU572" s="168"/>
      <c r="GFV572" s="168"/>
      <c r="GFW572" s="168"/>
      <c r="GFX572" s="168"/>
      <c r="GFY572" s="168"/>
      <c r="GFZ572" s="168"/>
      <c r="GGA572" s="168"/>
      <c r="GGB572" s="168"/>
      <c r="GGC572" s="168"/>
      <c r="GGD572" s="168"/>
      <c r="GGE572" s="168"/>
      <c r="GGF572" s="168"/>
      <c r="GGG572" s="168"/>
      <c r="GGH572" s="168"/>
      <c r="GGI572" s="168"/>
      <c r="GGJ572" s="168"/>
      <c r="GGK572" s="168"/>
      <c r="GGL572" s="168"/>
      <c r="GGM572" s="168"/>
      <c r="GGN572" s="168"/>
      <c r="GGO572" s="508"/>
      <c r="GGP572" s="508"/>
      <c r="GGQ572" s="508"/>
      <c r="GGR572" s="508"/>
      <c r="GGS572" s="508"/>
      <c r="GGT572" s="508"/>
      <c r="GGU572" s="508"/>
      <c r="GGV572" s="508"/>
      <c r="GGW572" s="508"/>
      <c r="GGX572" s="508"/>
      <c r="GGY572" s="508"/>
      <c r="GGZ572" s="508"/>
      <c r="GHA572" s="508"/>
      <c r="GHB572" s="508"/>
      <c r="GHC572" s="508"/>
      <c r="GHD572" s="508"/>
      <c r="GHE572" s="508"/>
      <c r="GHF572" s="508"/>
      <c r="GHG572" s="508"/>
      <c r="GHH572" s="508"/>
      <c r="GHI572" s="508"/>
      <c r="GHJ572" s="508"/>
      <c r="GHK572" s="508"/>
      <c r="GHL572" s="508"/>
      <c r="GHM572" s="89"/>
      <c r="GHN572" s="89"/>
      <c r="GHO572" s="89"/>
      <c r="GHP572" s="89"/>
      <c r="GHQ572" s="89"/>
      <c r="GHR572" s="508"/>
      <c r="GHS572" s="508"/>
      <c r="GHT572" s="89"/>
      <c r="GHU572" s="89"/>
      <c r="GHV572" s="508"/>
      <c r="GHW572" s="508"/>
      <c r="GHX572" s="89"/>
      <c r="GHY572" s="89"/>
      <c r="GHZ572" s="508"/>
      <c r="GIA572" s="508"/>
      <c r="GIB572" s="508"/>
      <c r="GIC572" s="508"/>
      <c r="GID572" s="508"/>
      <c r="GIE572" s="508"/>
      <c r="GIF572" s="508"/>
      <c r="GIG572" s="89"/>
      <c r="GIH572" s="89"/>
      <c r="GII572" s="508"/>
      <c r="GIJ572" s="508"/>
      <c r="GIK572" s="89"/>
      <c r="GIL572" s="89"/>
      <c r="GIM572" s="508"/>
      <c r="GIN572" s="508"/>
      <c r="GIO572" s="508"/>
      <c r="GIP572" s="508"/>
      <c r="GIQ572" s="508"/>
      <c r="GIR572" s="203"/>
      <c r="GIS572" s="107"/>
      <c r="GIT572" s="508"/>
      <c r="GIU572" s="508"/>
      <c r="GIV572" s="508"/>
      <c r="GIW572" s="508"/>
      <c r="GIX572" s="508"/>
      <c r="GIY572" s="508"/>
      <c r="GIZ572" s="508"/>
      <c r="GJA572" s="168"/>
      <c r="GJB572" s="168"/>
      <c r="GJC572" s="168"/>
      <c r="GJD572" s="168"/>
      <c r="GJE572" s="168"/>
      <c r="GJF572" s="168"/>
      <c r="GJG572" s="168"/>
      <c r="GJH572" s="168"/>
      <c r="GJI572" s="168"/>
      <c r="GJJ572" s="168"/>
      <c r="GJK572" s="168"/>
      <c r="GJL572" s="168"/>
      <c r="GJM572" s="168"/>
      <c r="GJN572" s="168"/>
      <c r="GJO572" s="168"/>
      <c r="GJP572" s="168"/>
      <c r="GJQ572" s="168"/>
      <c r="GJR572" s="168"/>
      <c r="GJS572" s="168"/>
      <c r="GJT572" s="168"/>
      <c r="GJU572" s="168"/>
      <c r="GJV572" s="168"/>
      <c r="GJW572" s="168"/>
      <c r="GJX572" s="168"/>
      <c r="GJY572" s="168"/>
      <c r="GJZ572" s="168"/>
      <c r="GKA572" s="168"/>
      <c r="GKB572" s="168"/>
      <c r="GKC572" s="168"/>
      <c r="GKD572" s="168"/>
      <c r="GKE572" s="168"/>
      <c r="GKF572" s="168"/>
      <c r="GKG572" s="168"/>
      <c r="GKH572" s="168"/>
      <c r="GKI572" s="168"/>
      <c r="GKJ572" s="168"/>
      <c r="GKK572" s="168"/>
      <c r="GKL572" s="168"/>
      <c r="GKM572" s="168"/>
      <c r="GKN572" s="168"/>
      <c r="GKO572" s="168"/>
      <c r="GKP572" s="168"/>
      <c r="GKQ572" s="168"/>
      <c r="GKR572" s="168"/>
      <c r="GKS572" s="508"/>
      <c r="GKT572" s="508"/>
      <c r="GKU572" s="508"/>
      <c r="GKV572" s="508"/>
      <c r="GKW572" s="508"/>
      <c r="GKX572" s="508"/>
      <c r="GKY572" s="508"/>
      <c r="GKZ572" s="508"/>
      <c r="GLA572" s="508"/>
      <c r="GLB572" s="508"/>
      <c r="GLC572" s="508"/>
      <c r="GLD572" s="508"/>
      <c r="GLE572" s="508"/>
      <c r="GLF572" s="508"/>
      <c r="GLG572" s="508"/>
      <c r="GLH572" s="508"/>
      <c r="GLI572" s="508"/>
      <c r="GLJ572" s="508"/>
      <c r="GLK572" s="508"/>
      <c r="GLL572" s="508"/>
      <c r="GLM572" s="508"/>
      <c r="GLN572" s="508"/>
      <c r="GLO572" s="508"/>
      <c r="GLP572" s="508"/>
      <c r="GLQ572" s="89"/>
      <c r="GLR572" s="89"/>
      <c r="GLS572" s="89"/>
      <c r="GLT572" s="89"/>
      <c r="GLU572" s="89"/>
      <c r="GLV572" s="508"/>
      <c r="GLW572" s="508"/>
      <c r="GLX572" s="89"/>
      <c r="GLY572" s="89"/>
      <c r="GLZ572" s="508"/>
      <c r="GMA572" s="508"/>
      <c r="GMB572" s="89"/>
      <c r="GMC572" s="89"/>
      <c r="GMD572" s="508"/>
      <c r="GME572" s="508"/>
      <c r="GMF572" s="508"/>
      <c r="GMG572" s="508"/>
      <c r="GMH572" s="508"/>
      <c r="GMI572" s="508"/>
      <c r="GMJ572" s="508"/>
      <c r="GMK572" s="89"/>
      <c r="GML572" s="89"/>
      <c r="GMM572" s="508"/>
      <c r="GMN572" s="508"/>
      <c r="GMO572" s="89"/>
      <c r="GMP572" s="89"/>
      <c r="GMQ572" s="508"/>
      <c r="GMR572" s="508"/>
      <c r="GMS572" s="508"/>
      <c r="GMT572" s="508"/>
      <c r="GMU572" s="508"/>
      <c r="GMV572" s="203"/>
      <c r="GMW572" s="107"/>
      <c r="GMX572" s="508"/>
      <c r="GMY572" s="508"/>
      <c r="GMZ572" s="508"/>
      <c r="GNA572" s="508"/>
      <c r="GNB572" s="508"/>
      <c r="GNC572" s="508"/>
      <c r="GND572" s="508"/>
      <c r="GNE572" s="168"/>
      <c r="GNF572" s="168"/>
      <c r="GNG572" s="168"/>
      <c r="GNH572" s="168"/>
      <c r="GNI572" s="168"/>
      <c r="GNJ572" s="168"/>
      <c r="GNK572" s="168"/>
      <c r="GNL572" s="168"/>
      <c r="GNM572" s="168"/>
      <c r="GNN572" s="168"/>
      <c r="GNO572" s="168"/>
      <c r="GNP572" s="168"/>
      <c r="GNQ572" s="168"/>
      <c r="GNR572" s="168"/>
      <c r="GNS572" s="168"/>
      <c r="GNT572" s="168"/>
      <c r="GNU572" s="168"/>
      <c r="GNV572" s="168"/>
      <c r="GNW572" s="168"/>
      <c r="GNX572" s="168"/>
      <c r="GNY572" s="168"/>
      <c r="GNZ572" s="168"/>
      <c r="GOA572" s="168"/>
      <c r="GOB572" s="168"/>
      <c r="GOC572" s="168"/>
      <c r="GOD572" s="168"/>
      <c r="GOE572" s="168"/>
      <c r="GOF572" s="168"/>
      <c r="GOG572" s="168"/>
      <c r="GOH572" s="168"/>
      <c r="GOI572" s="168"/>
      <c r="GOJ572" s="168"/>
      <c r="GOK572" s="168"/>
      <c r="GOL572" s="168"/>
      <c r="GOM572" s="168"/>
      <c r="GON572" s="168"/>
      <c r="GOO572" s="168"/>
      <c r="GOP572" s="168"/>
      <c r="GOQ572" s="168"/>
      <c r="GOR572" s="168"/>
      <c r="GOS572" s="168"/>
      <c r="GOT572" s="168"/>
      <c r="GOU572" s="168"/>
      <c r="GOV572" s="168"/>
      <c r="GOW572" s="508"/>
      <c r="GOX572" s="508"/>
      <c r="GOY572" s="508"/>
      <c r="GOZ572" s="508"/>
      <c r="GPA572" s="508"/>
      <c r="GPB572" s="508"/>
      <c r="GPC572" s="508"/>
      <c r="GPD572" s="508"/>
      <c r="GPE572" s="508"/>
      <c r="GPF572" s="508"/>
      <c r="GPG572" s="508"/>
      <c r="GPH572" s="508"/>
      <c r="GPI572" s="508"/>
      <c r="GPJ572" s="508"/>
      <c r="GPK572" s="508"/>
      <c r="GPL572" s="508"/>
      <c r="GPM572" s="508"/>
      <c r="GPN572" s="508"/>
      <c r="GPO572" s="508"/>
      <c r="GPP572" s="508"/>
      <c r="GPQ572" s="508"/>
      <c r="GPR572" s="508"/>
      <c r="GPS572" s="508"/>
      <c r="GPT572" s="508"/>
      <c r="GPU572" s="89"/>
      <c r="GPV572" s="89"/>
      <c r="GPW572" s="89"/>
      <c r="GPX572" s="89"/>
      <c r="GPY572" s="89"/>
      <c r="GPZ572" s="508"/>
      <c r="GQA572" s="508"/>
      <c r="GQB572" s="89"/>
      <c r="GQC572" s="89"/>
      <c r="GQD572" s="508"/>
      <c r="GQE572" s="508"/>
      <c r="GQF572" s="89"/>
      <c r="GQG572" s="89"/>
      <c r="GQH572" s="508"/>
      <c r="GQI572" s="508"/>
      <c r="GQJ572" s="508"/>
      <c r="GQK572" s="508"/>
      <c r="GQL572" s="508"/>
      <c r="GQM572" s="508"/>
      <c r="GQN572" s="508"/>
      <c r="GQO572" s="89"/>
      <c r="GQP572" s="89"/>
      <c r="GQQ572" s="508"/>
      <c r="GQR572" s="508"/>
      <c r="GQS572" s="89"/>
      <c r="GQT572" s="89"/>
      <c r="GQU572" s="508"/>
      <c r="GQV572" s="508"/>
      <c r="GQW572" s="508"/>
      <c r="GQX572" s="508"/>
      <c r="GQY572" s="508"/>
      <c r="GQZ572" s="203"/>
      <c r="GRA572" s="107"/>
      <c r="GRB572" s="508"/>
      <c r="GRC572" s="508"/>
      <c r="GRD572" s="508"/>
      <c r="GRE572" s="508"/>
      <c r="GRF572" s="508"/>
      <c r="GRG572" s="508"/>
      <c r="GRH572" s="508"/>
      <c r="GRI572" s="168"/>
      <c r="GRJ572" s="168"/>
      <c r="GRK572" s="168"/>
      <c r="GRL572" s="168"/>
      <c r="GRM572" s="168"/>
      <c r="GRN572" s="168"/>
      <c r="GRO572" s="168"/>
      <c r="GRP572" s="168"/>
      <c r="GRQ572" s="168"/>
      <c r="GRR572" s="168"/>
      <c r="GRS572" s="168"/>
      <c r="GRT572" s="168"/>
      <c r="GRU572" s="168"/>
      <c r="GRV572" s="168"/>
      <c r="GRW572" s="168"/>
      <c r="GRX572" s="168"/>
      <c r="GRY572" s="168"/>
      <c r="GRZ572" s="168"/>
      <c r="GSA572" s="168"/>
      <c r="GSB572" s="168"/>
      <c r="GSC572" s="168"/>
      <c r="GSD572" s="168"/>
      <c r="GSE572" s="168"/>
      <c r="GSF572" s="168"/>
      <c r="GSG572" s="168"/>
      <c r="GSH572" s="168"/>
      <c r="GSI572" s="168"/>
      <c r="GSJ572" s="168"/>
      <c r="GSK572" s="168"/>
      <c r="GSL572" s="168"/>
      <c r="GSM572" s="168"/>
      <c r="GSN572" s="168"/>
      <c r="GSO572" s="168"/>
      <c r="GSP572" s="168"/>
      <c r="GSQ572" s="168"/>
      <c r="GSR572" s="168"/>
      <c r="GSS572" s="168"/>
      <c r="GST572" s="168"/>
      <c r="GSU572" s="168"/>
      <c r="GSV572" s="168"/>
      <c r="GSW572" s="168"/>
      <c r="GSX572" s="168"/>
      <c r="GSY572" s="168"/>
      <c r="GSZ572" s="168"/>
      <c r="GTA572" s="508"/>
      <c r="GTB572" s="508"/>
      <c r="GTC572" s="508"/>
      <c r="GTD572" s="508"/>
      <c r="GTE572" s="508"/>
      <c r="GTF572" s="508"/>
      <c r="GTG572" s="508"/>
      <c r="GTH572" s="508"/>
      <c r="GTI572" s="508"/>
      <c r="GTJ572" s="508"/>
      <c r="GTK572" s="508"/>
      <c r="GTL572" s="508"/>
      <c r="GTM572" s="508"/>
      <c r="GTN572" s="508"/>
      <c r="GTO572" s="508"/>
      <c r="GTP572" s="508"/>
      <c r="GTQ572" s="508"/>
      <c r="GTR572" s="508"/>
      <c r="GTS572" s="508"/>
      <c r="GTT572" s="508"/>
      <c r="GTU572" s="508"/>
      <c r="GTV572" s="508"/>
      <c r="GTW572" s="508"/>
      <c r="GTX572" s="508"/>
      <c r="GTY572" s="89"/>
      <c r="GTZ572" s="89"/>
      <c r="GUA572" s="89"/>
      <c r="GUB572" s="89"/>
      <c r="GUC572" s="89"/>
      <c r="GUD572" s="508"/>
      <c r="GUE572" s="508"/>
      <c r="GUF572" s="89"/>
      <c r="GUG572" s="89"/>
      <c r="GUH572" s="508"/>
      <c r="GUI572" s="508"/>
      <c r="GUJ572" s="89"/>
      <c r="GUK572" s="89"/>
      <c r="GUL572" s="508"/>
      <c r="GUM572" s="508"/>
      <c r="GUN572" s="508"/>
      <c r="GUO572" s="508"/>
      <c r="GUP572" s="508"/>
      <c r="GUQ572" s="508"/>
      <c r="GUR572" s="508"/>
      <c r="GUS572" s="89"/>
      <c r="GUT572" s="89"/>
      <c r="GUU572" s="508"/>
      <c r="GUV572" s="508"/>
      <c r="GUW572" s="89"/>
      <c r="GUX572" s="89"/>
      <c r="GUY572" s="508"/>
      <c r="GUZ572" s="508"/>
      <c r="GVA572" s="508"/>
      <c r="GVB572" s="508"/>
      <c r="GVC572" s="508"/>
      <c r="GVD572" s="203"/>
      <c r="GVE572" s="107"/>
      <c r="GVF572" s="508"/>
      <c r="GVG572" s="508"/>
      <c r="GVH572" s="508"/>
      <c r="GVI572" s="508"/>
      <c r="GVJ572" s="508"/>
      <c r="GVK572" s="508"/>
      <c r="GVL572" s="508"/>
      <c r="GVM572" s="168"/>
      <c r="GVN572" s="168"/>
      <c r="GVO572" s="168"/>
      <c r="GVP572" s="168"/>
      <c r="GVQ572" s="168"/>
      <c r="GVR572" s="168"/>
      <c r="GVS572" s="168"/>
      <c r="GVT572" s="168"/>
      <c r="GVU572" s="168"/>
      <c r="GVV572" s="168"/>
      <c r="GVW572" s="168"/>
      <c r="GVX572" s="168"/>
      <c r="GVY572" s="168"/>
      <c r="GVZ572" s="168"/>
      <c r="GWA572" s="168"/>
      <c r="GWB572" s="168"/>
      <c r="GWC572" s="168"/>
      <c r="GWD572" s="168"/>
      <c r="GWE572" s="168"/>
      <c r="GWF572" s="168"/>
      <c r="GWG572" s="168"/>
      <c r="GWH572" s="168"/>
      <c r="GWI572" s="168"/>
      <c r="GWJ572" s="168"/>
      <c r="GWK572" s="168"/>
      <c r="GWL572" s="168"/>
      <c r="GWM572" s="168"/>
      <c r="GWN572" s="168"/>
      <c r="GWO572" s="168"/>
      <c r="GWP572" s="168"/>
      <c r="GWQ572" s="168"/>
      <c r="GWR572" s="168"/>
      <c r="GWS572" s="168"/>
      <c r="GWT572" s="168"/>
      <c r="GWU572" s="168"/>
      <c r="GWV572" s="168"/>
      <c r="GWW572" s="168"/>
      <c r="GWX572" s="168"/>
      <c r="GWY572" s="168"/>
      <c r="GWZ572" s="168"/>
      <c r="GXA572" s="168"/>
      <c r="GXB572" s="168"/>
      <c r="GXC572" s="168"/>
      <c r="GXD572" s="168"/>
      <c r="GXE572" s="508"/>
      <c r="GXF572" s="508"/>
      <c r="GXG572" s="508"/>
      <c r="GXH572" s="508"/>
      <c r="GXI572" s="508"/>
      <c r="GXJ572" s="508"/>
      <c r="GXK572" s="508"/>
      <c r="GXL572" s="508"/>
      <c r="GXM572" s="508"/>
      <c r="GXN572" s="508"/>
      <c r="GXO572" s="508"/>
      <c r="GXP572" s="508"/>
      <c r="GXQ572" s="508"/>
      <c r="GXR572" s="508"/>
      <c r="GXS572" s="508"/>
      <c r="GXT572" s="508"/>
      <c r="GXU572" s="508"/>
      <c r="GXV572" s="508"/>
      <c r="GXW572" s="508"/>
      <c r="GXX572" s="508"/>
      <c r="GXY572" s="508"/>
      <c r="GXZ572" s="508"/>
      <c r="GYA572" s="508"/>
      <c r="GYB572" s="508"/>
      <c r="GYC572" s="89"/>
      <c r="GYD572" s="89"/>
      <c r="GYE572" s="89"/>
      <c r="GYF572" s="89"/>
      <c r="GYG572" s="89"/>
      <c r="GYH572" s="508"/>
      <c r="GYI572" s="508"/>
      <c r="GYJ572" s="89"/>
      <c r="GYK572" s="89"/>
      <c r="GYL572" s="508"/>
      <c r="GYM572" s="508"/>
      <c r="GYN572" s="89"/>
      <c r="GYO572" s="89"/>
      <c r="GYP572" s="508"/>
      <c r="GYQ572" s="508"/>
      <c r="GYR572" s="508"/>
      <c r="GYS572" s="508"/>
      <c r="GYT572" s="508"/>
      <c r="GYU572" s="508"/>
      <c r="GYV572" s="508"/>
      <c r="GYW572" s="89"/>
      <c r="GYX572" s="89"/>
      <c r="GYY572" s="508"/>
      <c r="GYZ572" s="508"/>
      <c r="GZA572" s="89"/>
      <c r="GZB572" s="89"/>
      <c r="GZC572" s="508"/>
      <c r="GZD572" s="508"/>
      <c r="GZE572" s="508"/>
      <c r="GZF572" s="508"/>
      <c r="GZG572" s="508"/>
      <c r="GZH572" s="203"/>
      <c r="GZI572" s="107"/>
      <c r="GZJ572" s="508"/>
      <c r="GZK572" s="508"/>
      <c r="GZL572" s="508"/>
      <c r="GZM572" s="508"/>
      <c r="GZN572" s="508"/>
      <c r="GZO572" s="508"/>
      <c r="GZP572" s="508"/>
      <c r="GZQ572" s="168"/>
      <c r="GZR572" s="168"/>
      <c r="GZS572" s="168"/>
      <c r="GZT572" s="168"/>
      <c r="GZU572" s="168"/>
      <c r="GZV572" s="168"/>
      <c r="GZW572" s="168"/>
      <c r="GZX572" s="168"/>
      <c r="GZY572" s="168"/>
      <c r="GZZ572" s="168"/>
      <c r="HAA572" s="168"/>
      <c r="HAB572" s="168"/>
      <c r="HAC572" s="168"/>
      <c r="HAD572" s="168"/>
      <c r="HAE572" s="168"/>
      <c r="HAF572" s="168"/>
      <c r="HAG572" s="168"/>
      <c r="HAH572" s="168"/>
      <c r="HAI572" s="168"/>
      <c r="HAJ572" s="168"/>
      <c r="HAK572" s="168"/>
      <c r="HAL572" s="168"/>
      <c r="HAM572" s="168"/>
      <c r="HAN572" s="168"/>
      <c r="HAO572" s="168"/>
      <c r="HAP572" s="168"/>
      <c r="HAQ572" s="168"/>
      <c r="HAR572" s="168"/>
      <c r="HAS572" s="168"/>
      <c r="HAT572" s="168"/>
      <c r="HAU572" s="168"/>
      <c r="HAV572" s="168"/>
      <c r="HAW572" s="168"/>
      <c r="HAX572" s="168"/>
      <c r="HAY572" s="168"/>
      <c r="HAZ572" s="168"/>
      <c r="HBA572" s="168"/>
      <c r="HBB572" s="168"/>
      <c r="HBC572" s="168"/>
      <c r="HBD572" s="168"/>
      <c r="HBE572" s="168"/>
      <c r="HBF572" s="168"/>
      <c r="HBG572" s="168"/>
      <c r="HBH572" s="168"/>
      <c r="HBI572" s="508"/>
      <c r="HBJ572" s="508"/>
      <c r="HBK572" s="508"/>
      <c r="HBL572" s="508"/>
      <c r="HBM572" s="508"/>
      <c r="HBN572" s="508"/>
      <c r="HBO572" s="508"/>
      <c r="HBP572" s="508"/>
      <c r="HBQ572" s="508"/>
      <c r="HBR572" s="508"/>
      <c r="HBS572" s="508"/>
      <c r="HBT572" s="508"/>
      <c r="HBU572" s="508"/>
      <c r="HBV572" s="508"/>
      <c r="HBW572" s="508"/>
      <c r="HBX572" s="508"/>
      <c r="HBY572" s="508"/>
      <c r="HBZ572" s="508"/>
      <c r="HCA572" s="508"/>
      <c r="HCB572" s="508"/>
      <c r="HCC572" s="508"/>
      <c r="HCD572" s="508"/>
      <c r="HCE572" s="508"/>
      <c r="HCF572" s="508"/>
      <c r="HCG572" s="89"/>
      <c r="HCH572" s="89"/>
      <c r="HCI572" s="89"/>
      <c r="HCJ572" s="89"/>
      <c r="HCK572" s="89"/>
      <c r="HCL572" s="508"/>
      <c r="HCM572" s="508"/>
      <c r="HCN572" s="89"/>
      <c r="HCO572" s="89"/>
      <c r="HCP572" s="508"/>
      <c r="HCQ572" s="508"/>
      <c r="HCR572" s="89"/>
      <c r="HCS572" s="89"/>
      <c r="HCT572" s="508"/>
      <c r="HCU572" s="508"/>
      <c r="HCV572" s="508"/>
      <c r="HCW572" s="508"/>
      <c r="HCX572" s="508"/>
      <c r="HCY572" s="508"/>
      <c r="HCZ572" s="508"/>
      <c r="HDA572" s="89"/>
      <c r="HDB572" s="89"/>
      <c r="HDC572" s="508"/>
      <c r="HDD572" s="508"/>
      <c r="HDE572" s="89"/>
      <c r="HDF572" s="89"/>
      <c r="HDG572" s="508"/>
      <c r="HDH572" s="508"/>
      <c r="HDI572" s="508"/>
      <c r="HDJ572" s="508"/>
      <c r="HDK572" s="508"/>
      <c r="HDL572" s="203"/>
      <c r="HDM572" s="107"/>
      <c r="HDN572" s="508"/>
      <c r="HDO572" s="508"/>
      <c r="HDP572" s="508"/>
      <c r="HDQ572" s="508"/>
      <c r="HDR572" s="508"/>
      <c r="HDS572" s="508"/>
      <c r="HDT572" s="508"/>
      <c r="HDU572" s="168"/>
      <c r="HDV572" s="168"/>
      <c r="HDW572" s="168"/>
      <c r="HDX572" s="168"/>
      <c r="HDY572" s="168"/>
      <c r="HDZ572" s="168"/>
      <c r="HEA572" s="168"/>
      <c r="HEB572" s="168"/>
      <c r="HEC572" s="168"/>
      <c r="HED572" s="168"/>
      <c r="HEE572" s="168"/>
      <c r="HEF572" s="168"/>
      <c r="HEG572" s="168"/>
      <c r="HEH572" s="168"/>
      <c r="HEI572" s="168"/>
      <c r="HEJ572" s="168"/>
      <c r="HEK572" s="168"/>
      <c r="HEL572" s="168"/>
      <c r="HEM572" s="168"/>
      <c r="HEN572" s="168"/>
      <c r="HEO572" s="168"/>
      <c r="HEP572" s="168"/>
      <c r="HEQ572" s="168"/>
      <c r="HER572" s="168"/>
      <c r="HES572" s="168"/>
      <c r="HET572" s="168"/>
      <c r="HEU572" s="168"/>
      <c r="HEV572" s="168"/>
      <c r="HEW572" s="168"/>
      <c r="HEX572" s="168"/>
      <c r="HEY572" s="168"/>
      <c r="HEZ572" s="168"/>
      <c r="HFA572" s="168"/>
      <c r="HFB572" s="168"/>
      <c r="HFC572" s="168"/>
      <c r="HFD572" s="168"/>
      <c r="HFE572" s="168"/>
      <c r="HFF572" s="168"/>
      <c r="HFG572" s="168"/>
      <c r="HFH572" s="168"/>
      <c r="HFI572" s="168"/>
      <c r="HFJ572" s="168"/>
      <c r="HFK572" s="168"/>
      <c r="HFL572" s="168"/>
      <c r="HFM572" s="508"/>
      <c r="HFN572" s="508"/>
      <c r="HFO572" s="508"/>
      <c r="HFP572" s="508"/>
      <c r="HFQ572" s="508"/>
      <c r="HFR572" s="508"/>
      <c r="HFS572" s="508"/>
      <c r="HFT572" s="508"/>
      <c r="HFU572" s="508"/>
      <c r="HFV572" s="508"/>
      <c r="HFW572" s="508"/>
      <c r="HFX572" s="508"/>
      <c r="HFY572" s="508"/>
      <c r="HFZ572" s="508"/>
      <c r="HGA572" s="508"/>
      <c r="HGB572" s="508"/>
      <c r="HGC572" s="508"/>
      <c r="HGD572" s="508"/>
      <c r="HGE572" s="508"/>
      <c r="HGF572" s="508"/>
      <c r="HGG572" s="508"/>
      <c r="HGH572" s="508"/>
      <c r="HGI572" s="508"/>
      <c r="HGJ572" s="508"/>
      <c r="HGK572" s="89"/>
      <c r="HGL572" s="89"/>
      <c r="HGM572" s="89"/>
      <c r="HGN572" s="89"/>
      <c r="HGO572" s="89"/>
      <c r="HGP572" s="508"/>
      <c r="HGQ572" s="508"/>
      <c r="HGR572" s="89"/>
      <c r="HGS572" s="89"/>
      <c r="HGT572" s="508"/>
      <c r="HGU572" s="508"/>
      <c r="HGV572" s="89"/>
      <c r="HGW572" s="89"/>
      <c r="HGX572" s="508"/>
      <c r="HGY572" s="508"/>
      <c r="HGZ572" s="508"/>
      <c r="HHA572" s="508"/>
      <c r="HHB572" s="508"/>
      <c r="HHC572" s="508"/>
      <c r="HHD572" s="508"/>
      <c r="HHE572" s="89"/>
      <c r="HHF572" s="89"/>
      <c r="HHG572" s="508"/>
      <c r="HHH572" s="508"/>
      <c r="HHI572" s="89"/>
      <c r="HHJ572" s="89"/>
      <c r="HHK572" s="508"/>
      <c r="HHL572" s="508"/>
      <c r="HHM572" s="508"/>
      <c r="HHN572" s="508"/>
      <c r="HHO572" s="508"/>
      <c r="HHP572" s="203"/>
      <c r="HHQ572" s="107"/>
      <c r="HHR572" s="508"/>
      <c r="HHS572" s="508"/>
      <c r="HHT572" s="508"/>
      <c r="HHU572" s="508"/>
      <c r="HHV572" s="508"/>
      <c r="HHW572" s="508"/>
      <c r="HHX572" s="508"/>
      <c r="HHY572" s="168"/>
      <c r="HHZ572" s="168"/>
      <c r="HIA572" s="168"/>
      <c r="HIB572" s="168"/>
      <c r="HIC572" s="168"/>
      <c r="HID572" s="168"/>
      <c r="HIE572" s="168"/>
      <c r="HIF572" s="168"/>
      <c r="HIG572" s="168"/>
      <c r="HIH572" s="168"/>
      <c r="HII572" s="168"/>
      <c r="HIJ572" s="168"/>
      <c r="HIK572" s="168"/>
      <c r="HIL572" s="168"/>
      <c r="HIM572" s="168"/>
      <c r="HIN572" s="168"/>
      <c r="HIO572" s="168"/>
      <c r="HIP572" s="168"/>
      <c r="HIQ572" s="168"/>
      <c r="HIR572" s="168"/>
      <c r="HIS572" s="168"/>
      <c r="HIT572" s="168"/>
      <c r="HIU572" s="168"/>
      <c r="HIV572" s="168"/>
      <c r="HIW572" s="168"/>
      <c r="HIX572" s="168"/>
      <c r="HIY572" s="168"/>
      <c r="HIZ572" s="168"/>
      <c r="HJA572" s="168"/>
      <c r="HJB572" s="168"/>
      <c r="HJC572" s="168"/>
      <c r="HJD572" s="168"/>
      <c r="HJE572" s="168"/>
      <c r="HJF572" s="168"/>
      <c r="HJG572" s="168"/>
      <c r="HJH572" s="168"/>
      <c r="HJI572" s="168"/>
      <c r="HJJ572" s="168"/>
      <c r="HJK572" s="168"/>
      <c r="HJL572" s="168"/>
      <c r="HJM572" s="168"/>
      <c r="HJN572" s="168"/>
      <c r="HJO572" s="168"/>
      <c r="HJP572" s="168"/>
      <c r="HJQ572" s="508"/>
      <c r="HJR572" s="508"/>
      <c r="HJS572" s="508"/>
      <c r="HJT572" s="508"/>
      <c r="HJU572" s="508"/>
      <c r="HJV572" s="508"/>
      <c r="HJW572" s="508"/>
      <c r="HJX572" s="508"/>
      <c r="HJY572" s="508"/>
      <c r="HJZ572" s="508"/>
      <c r="HKA572" s="508"/>
      <c r="HKB572" s="508"/>
      <c r="HKC572" s="508"/>
      <c r="HKD572" s="508"/>
      <c r="HKE572" s="508"/>
      <c r="HKF572" s="508"/>
      <c r="HKG572" s="508"/>
      <c r="HKH572" s="508"/>
      <c r="HKI572" s="508"/>
      <c r="HKJ572" s="508"/>
      <c r="HKK572" s="508"/>
      <c r="HKL572" s="508"/>
      <c r="HKM572" s="508"/>
      <c r="HKN572" s="508"/>
      <c r="HKO572" s="89"/>
      <c r="HKP572" s="89"/>
      <c r="HKQ572" s="89"/>
      <c r="HKR572" s="89"/>
      <c r="HKS572" s="89"/>
      <c r="HKT572" s="508"/>
      <c r="HKU572" s="508"/>
      <c r="HKV572" s="89"/>
      <c r="HKW572" s="89"/>
      <c r="HKX572" s="508"/>
      <c r="HKY572" s="508"/>
      <c r="HKZ572" s="89"/>
      <c r="HLA572" s="89"/>
      <c r="HLB572" s="508"/>
      <c r="HLC572" s="508"/>
      <c r="HLD572" s="508"/>
      <c r="HLE572" s="508"/>
      <c r="HLF572" s="508"/>
      <c r="HLG572" s="508"/>
      <c r="HLH572" s="508"/>
      <c r="HLI572" s="89"/>
      <c r="HLJ572" s="89"/>
      <c r="HLK572" s="508"/>
      <c r="HLL572" s="508"/>
      <c r="HLM572" s="89"/>
      <c r="HLN572" s="89"/>
      <c r="HLO572" s="508"/>
      <c r="HLP572" s="508"/>
      <c r="HLQ572" s="508"/>
      <c r="HLR572" s="508"/>
      <c r="HLS572" s="508"/>
      <c r="HLT572" s="203"/>
      <c r="HLU572" s="107"/>
      <c r="HLV572" s="508"/>
      <c r="HLW572" s="508"/>
      <c r="HLX572" s="508"/>
      <c r="HLY572" s="508"/>
      <c r="HLZ572" s="508"/>
      <c r="HMA572" s="508"/>
      <c r="HMB572" s="508"/>
      <c r="HMC572" s="168"/>
      <c r="HMD572" s="168"/>
      <c r="HME572" s="168"/>
      <c r="HMF572" s="168"/>
      <c r="HMG572" s="168"/>
      <c r="HMH572" s="168"/>
      <c r="HMI572" s="168"/>
      <c r="HMJ572" s="168"/>
      <c r="HMK572" s="168"/>
      <c r="HML572" s="168"/>
      <c r="HMM572" s="168"/>
      <c r="HMN572" s="168"/>
      <c r="HMO572" s="168"/>
      <c r="HMP572" s="168"/>
      <c r="HMQ572" s="168"/>
      <c r="HMR572" s="168"/>
      <c r="HMS572" s="168"/>
      <c r="HMT572" s="168"/>
      <c r="HMU572" s="168"/>
      <c r="HMV572" s="168"/>
      <c r="HMW572" s="168"/>
      <c r="HMX572" s="168"/>
      <c r="HMY572" s="168"/>
      <c r="HMZ572" s="168"/>
      <c r="HNA572" s="168"/>
      <c r="HNB572" s="168"/>
      <c r="HNC572" s="168"/>
      <c r="HND572" s="168"/>
      <c r="HNE572" s="168"/>
      <c r="HNF572" s="168"/>
      <c r="HNG572" s="168"/>
      <c r="HNH572" s="168"/>
      <c r="HNI572" s="168"/>
      <c r="HNJ572" s="168"/>
      <c r="HNK572" s="168"/>
      <c r="HNL572" s="168"/>
      <c r="HNM572" s="168"/>
      <c r="HNN572" s="168"/>
      <c r="HNO572" s="168"/>
      <c r="HNP572" s="168"/>
      <c r="HNQ572" s="168"/>
      <c r="HNR572" s="168"/>
      <c r="HNS572" s="168"/>
      <c r="HNT572" s="168"/>
      <c r="HNU572" s="508"/>
      <c r="HNV572" s="508"/>
      <c r="HNW572" s="508"/>
      <c r="HNX572" s="508"/>
      <c r="HNY572" s="508"/>
      <c r="HNZ572" s="508"/>
      <c r="HOA572" s="508"/>
      <c r="HOB572" s="508"/>
      <c r="HOC572" s="508"/>
      <c r="HOD572" s="508"/>
      <c r="HOE572" s="508"/>
      <c r="HOF572" s="508"/>
      <c r="HOG572" s="508"/>
      <c r="HOH572" s="508"/>
      <c r="HOI572" s="508"/>
      <c r="HOJ572" s="508"/>
      <c r="HOK572" s="508"/>
      <c r="HOL572" s="508"/>
      <c r="HOM572" s="508"/>
      <c r="HON572" s="508"/>
      <c r="HOO572" s="508"/>
      <c r="HOP572" s="508"/>
      <c r="HOQ572" s="508"/>
      <c r="HOR572" s="508"/>
      <c r="HOS572" s="89"/>
      <c r="HOT572" s="89"/>
      <c r="HOU572" s="89"/>
      <c r="HOV572" s="89"/>
      <c r="HOW572" s="89"/>
      <c r="HOX572" s="508"/>
      <c r="HOY572" s="508"/>
      <c r="HOZ572" s="89"/>
      <c r="HPA572" s="89"/>
      <c r="HPB572" s="508"/>
      <c r="HPC572" s="508"/>
      <c r="HPD572" s="89"/>
      <c r="HPE572" s="89"/>
      <c r="HPF572" s="508"/>
      <c r="HPG572" s="508"/>
      <c r="HPH572" s="508"/>
      <c r="HPI572" s="508"/>
      <c r="HPJ572" s="508"/>
      <c r="HPK572" s="508"/>
      <c r="HPL572" s="508"/>
      <c r="HPM572" s="89"/>
      <c r="HPN572" s="89"/>
      <c r="HPO572" s="508"/>
      <c r="HPP572" s="508"/>
      <c r="HPQ572" s="89"/>
      <c r="HPR572" s="89"/>
      <c r="HPS572" s="508"/>
      <c r="HPT572" s="508"/>
      <c r="HPU572" s="508"/>
      <c r="HPV572" s="508"/>
      <c r="HPW572" s="508"/>
      <c r="HPX572" s="203"/>
      <c r="HPY572" s="107"/>
      <c r="HPZ572" s="508"/>
      <c r="HQA572" s="508"/>
      <c r="HQB572" s="508"/>
      <c r="HQC572" s="508"/>
      <c r="HQD572" s="508"/>
      <c r="HQE572" s="508"/>
      <c r="HQF572" s="508"/>
      <c r="HQG572" s="168"/>
      <c r="HQH572" s="168"/>
      <c r="HQI572" s="168"/>
      <c r="HQJ572" s="168"/>
      <c r="HQK572" s="168"/>
      <c r="HQL572" s="168"/>
      <c r="HQM572" s="168"/>
      <c r="HQN572" s="168"/>
      <c r="HQO572" s="168"/>
      <c r="HQP572" s="168"/>
      <c r="HQQ572" s="168"/>
      <c r="HQR572" s="168"/>
      <c r="HQS572" s="168"/>
      <c r="HQT572" s="168"/>
      <c r="HQU572" s="168"/>
      <c r="HQV572" s="168"/>
      <c r="HQW572" s="168"/>
      <c r="HQX572" s="168"/>
      <c r="HQY572" s="168"/>
      <c r="HQZ572" s="168"/>
      <c r="HRA572" s="168"/>
      <c r="HRB572" s="168"/>
      <c r="HRC572" s="168"/>
      <c r="HRD572" s="168"/>
      <c r="HRE572" s="168"/>
      <c r="HRF572" s="168"/>
      <c r="HRG572" s="168"/>
      <c r="HRH572" s="168"/>
      <c r="HRI572" s="168"/>
      <c r="HRJ572" s="168"/>
      <c r="HRK572" s="168"/>
      <c r="HRL572" s="168"/>
      <c r="HRM572" s="168"/>
      <c r="HRN572" s="168"/>
      <c r="HRO572" s="168"/>
      <c r="HRP572" s="168"/>
      <c r="HRQ572" s="168"/>
      <c r="HRR572" s="168"/>
      <c r="HRS572" s="168"/>
      <c r="HRT572" s="168"/>
      <c r="HRU572" s="168"/>
      <c r="HRV572" s="168"/>
      <c r="HRW572" s="168"/>
      <c r="HRX572" s="168"/>
      <c r="HRY572" s="508"/>
      <c r="HRZ572" s="508"/>
      <c r="HSA572" s="508"/>
      <c r="HSB572" s="508"/>
      <c r="HSC572" s="508"/>
      <c r="HSD572" s="508"/>
      <c r="HSE572" s="508"/>
      <c r="HSF572" s="508"/>
      <c r="HSG572" s="508"/>
      <c r="HSH572" s="508"/>
      <c r="HSI572" s="508"/>
      <c r="HSJ572" s="508"/>
      <c r="HSK572" s="508"/>
      <c r="HSL572" s="508"/>
      <c r="HSM572" s="508"/>
      <c r="HSN572" s="508"/>
      <c r="HSO572" s="508"/>
      <c r="HSP572" s="508"/>
      <c r="HSQ572" s="508"/>
      <c r="HSR572" s="508"/>
      <c r="HSS572" s="508"/>
      <c r="HST572" s="508"/>
      <c r="HSU572" s="508"/>
      <c r="HSV572" s="508"/>
      <c r="HSW572" s="89"/>
      <c r="HSX572" s="89"/>
      <c r="HSY572" s="89"/>
      <c r="HSZ572" s="89"/>
      <c r="HTA572" s="89"/>
      <c r="HTB572" s="508"/>
      <c r="HTC572" s="508"/>
      <c r="HTD572" s="89"/>
      <c r="HTE572" s="89"/>
      <c r="HTF572" s="508"/>
      <c r="HTG572" s="508"/>
      <c r="HTH572" s="89"/>
      <c r="HTI572" s="89"/>
      <c r="HTJ572" s="508"/>
      <c r="HTK572" s="508"/>
      <c r="HTL572" s="508"/>
      <c r="HTM572" s="508"/>
      <c r="HTN572" s="508"/>
      <c r="HTO572" s="508"/>
      <c r="HTP572" s="508"/>
      <c r="HTQ572" s="89"/>
      <c r="HTR572" s="89"/>
      <c r="HTS572" s="508"/>
      <c r="HTT572" s="508"/>
      <c r="HTU572" s="89"/>
      <c r="HTV572" s="89"/>
      <c r="HTW572" s="508"/>
      <c r="HTX572" s="508"/>
      <c r="HTY572" s="508"/>
      <c r="HTZ572" s="508"/>
      <c r="HUA572" s="508"/>
      <c r="HUB572" s="203"/>
      <c r="HUC572" s="107"/>
      <c r="HUD572" s="508"/>
      <c r="HUE572" s="508"/>
      <c r="HUF572" s="508"/>
      <c r="HUG572" s="508"/>
      <c r="HUH572" s="508"/>
      <c r="HUI572" s="508"/>
      <c r="HUJ572" s="508"/>
      <c r="HUK572" s="168"/>
      <c r="HUL572" s="168"/>
      <c r="HUM572" s="168"/>
      <c r="HUN572" s="168"/>
      <c r="HUO572" s="168"/>
      <c r="HUP572" s="168"/>
      <c r="HUQ572" s="168"/>
      <c r="HUR572" s="168"/>
      <c r="HUS572" s="168"/>
      <c r="HUT572" s="168"/>
      <c r="HUU572" s="168"/>
      <c r="HUV572" s="168"/>
      <c r="HUW572" s="168"/>
      <c r="HUX572" s="168"/>
      <c r="HUY572" s="168"/>
      <c r="HUZ572" s="168"/>
      <c r="HVA572" s="168"/>
      <c r="HVB572" s="168"/>
      <c r="HVC572" s="168"/>
      <c r="HVD572" s="168"/>
      <c r="HVE572" s="168"/>
      <c r="HVF572" s="168"/>
      <c r="HVG572" s="168"/>
      <c r="HVH572" s="168"/>
      <c r="HVI572" s="168"/>
      <c r="HVJ572" s="168"/>
      <c r="HVK572" s="168"/>
      <c r="HVL572" s="168"/>
      <c r="HVM572" s="168"/>
      <c r="HVN572" s="168"/>
      <c r="HVO572" s="168"/>
      <c r="HVP572" s="168"/>
      <c r="HVQ572" s="168"/>
      <c r="HVR572" s="168"/>
      <c r="HVS572" s="168"/>
      <c r="HVT572" s="168"/>
      <c r="HVU572" s="168"/>
      <c r="HVV572" s="168"/>
      <c r="HVW572" s="168"/>
      <c r="HVX572" s="168"/>
      <c r="HVY572" s="168"/>
      <c r="HVZ572" s="168"/>
      <c r="HWA572" s="168"/>
      <c r="HWB572" s="168"/>
      <c r="HWC572" s="508"/>
      <c r="HWD572" s="508"/>
      <c r="HWE572" s="508"/>
      <c r="HWF572" s="508"/>
      <c r="HWG572" s="508"/>
      <c r="HWH572" s="508"/>
      <c r="HWI572" s="508"/>
      <c r="HWJ572" s="508"/>
      <c r="HWK572" s="508"/>
      <c r="HWL572" s="508"/>
      <c r="HWM572" s="508"/>
      <c r="HWN572" s="508"/>
      <c r="HWO572" s="508"/>
      <c r="HWP572" s="508"/>
      <c r="HWQ572" s="508"/>
      <c r="HWR572" s="508"/>
      <c r="HWS572" s="508"/>
      <c r="HWT572" s="508"/>
      <c r="HWU572" s="508"/>
      <c r="HWV572" s="508"/>
      <c r="HWW572" s="508"/>
      <c r="HWX572" s="508"/>
      <c r="HWY572" s="508"/>
      <c r="HWZ572" s="508"/>
      <c r="HXA572" s="89"/>
      <c r="HXB572" s="89"/>
      <c r="HXC572" s="89"/>
      <c r="HXD572" s="89"/>
      <c r="HXE572" s="89"/>
      <c r="HXF572" s="508"/>
      <c r="HXG572" s="508"/>
      <c r="HXH572" s="89"/>
      <c r="HXI572" s="89"/>
      <c r="HXJ572" s="508"/>
      <c r="HXK572" s="508"/>
      <c r="HXL572" s="89"/>
      <c r="HXM572" s="89"/>
      <c r="HXN572" s="508"/>
      <c r="HXO572" s="508"/>
      <c r="HXP572" s="508"/>
      <c r="HXQ572" s="508"/>
      <c r="HXR572" s="508"/>
      <c r="HXS572" s="508"/>
      <c r="HXT572" s="508"/>
      <c r="HXU572" s="89"/>
      <c r="HXV572" s="89"/>
      <c r="HXW572" s="508"/>
      <c r="HXX572" s="508"/>
      <c r="HXY572" s="89"/>
      <c r="HXZ572" s="89"/>
      <c r="HYA572" s="508"/>
      <c r="HYB572" s="508"/>
      <c r="HYC572" s="508"/>
      <c r="HYD572" s="508"/>
      <c r="HYE572" s="508"/>
      <c r="HYF572" s="203"/>
      <c r="HYG572" s="107"/>
      <c r="HYH572" s="508"/>
      <c r="HYI572" s="508"/>
      <c r="HYJ572" s="508"/>
      <c r="HYK572" s="508"/>
      <c r="HYL572" s="508"/>
      <c r="HYM572" s="508"/>
      <c r="HYN572" s="508"/>
      <c r="HYO572" s="168"/>
      <c r="HYP572" s="168"/>
      <c r="HYQ572" s="168"/>
      <c r="HYR572" s="168"/>
      <c r="HYS572" s="168"/>
      <c r="HYT572" s="168"/>
      <c r="HYU572" s="168"/>
      <c r="HYV572" s="168"/>
      <c r="HYW572" s="168"/>
      <c r="HYX572" s="168"/>
      <c r="HYY572" s="168"/>
      <c r="HYZ572" s="168"/>
      <c r="HZA572" s="168"/>
      <c r="HZB572" s="168"/>
      <c r="HZC572" s="168"/>
      <c r="HZD572" s="168"/>
      <c r="HZE572" s="168"/>
      <c r="HZF572" s="168"/>
      <c r="HZG572" s="168"/>
      <c r="HZH572" s="168"/>
      <c r="HZI572" s="168"/>
      <c r="HZJ572" s="168"/>
      <c r="HZK572" s="168"/>
      <c r="HZL572" s="168"/>
      <c r="HZM572" s="168"/>
      <c r="HZN572" s="168"/>
      <c r="HZO572" s="168"/>
      <c r="HZP572" s="168"/>
      <c r="HZQ572" s="168"/>
      <c r="HZR572" s="168"/>
      <c r="HZS572" s="168"/>
      <c r="HZT572" s="168"/>
      <c r="HZU572" s="168"/>
      <c r="HZV572" s="168"/>
      <c r="HZW572" s="168"/>
      <c r="HZX572" s="168"/>
      <c r="HZY572" s="168"/>
      <c r="HZZ572" s="168"/>
      <c r="IAA572" s="168"/>
      <c r="IAB572" s="168"/>
      <c r="IAC572" s="168"/>
      <c r="IAD572" s="168"/>
      <c r="IAE572" s="168"/>
      <c r="IAF572" s="168"/>
      <c r="IAG572" s="508"/>
      <c r="IAH572" s="508"/>
      <c r="IAI572" s="508"/>
      <c r="IAJ572" s="508"/>
      <c r="IAK572" s="508"/>
      <c r="IAL572" s="508"/>
      <c r="IAM572" s="508"/>
      <c r="IAN572" s="508"/>
      <c r="IAO572" s="508"/>
      <c r="IAP572" s="508"/>
      <c r="IAQ572" s="508"/>
      <c r="IAR572" s="508"/>
      <c r="IAS572" s="508"/>
      <c r="IAT572" s="508"/>
      <c r="IAU572" s="508"/>
      <c r="IAV572" s="508"/>
      <c r="IAW572" s="508"/>
      <c r="IAX572" s="508"/>
      <c r="IAY572" s="508"/>
      <c r="IAZ572" s="508"/>
      <c r="IBA572" s="508"/>
      <c r="IBB572" s="508"/>
      <c r="IBC572" s="508"/>
      <c r="IBD572" s="508"/>
      <c r="IBE572" s="89"/>
      <c r="IBF572" s="89"/>
      <c r="IBG572" s="89"/>
      <c r="IBH572" s="89"/>
      <c r="IBI572" s="89"/>
      <c r="IBJ572" s="508"/>
      <c r="IBK572" s="508"/>
      <c r="IBL572" s="89"/>
      <c r="IBM572" s="89"/>
      <c r="IBN572" s="508"/>
      <c r="IBO572" s="508"/>
      <c r="IBP572" s="89"/>
      <c r="IBQ572" s="89"/>
      <c r="IBR572" s="508"/>
      <c r="IBS572" s="508"/>
      <c r="IBT572" s="508"/>
      <c r="IBU572" s="508"/>
      <c r="IBV572" s="508"/>
      <c r="IBW572" s="508"/>
      <c r="IBX572" s="508"/>
      <c r="IBY572" s="89"/>
      <c r="IBZ572" s="89"/>
      <c r="ICA572" s="508"/>
      <c r="ICB572" s="508"/>
      <c r="ICC572" s="89"/>
      <c r="ICD572" s="89"/>
      <c r="ICE572" s="508"/>
      <c r="ICF572" s="508"/>
      <c r="ICG572" s="508"/>
      <c r="ICH572" s="508"/>
      <c r="ICI572" s="508"/>
      <c r="ICJ572" s="203"/>
      <c r="ICK572" s="107"/>
      <c r="ICL572" s="508"/>
      <c r="ICM572" s="508"/>
      <c r="ICN572" s="508"/>
      <c r="ICO572" s="508"/>
      <c r="ICP572" s="508"/>
      <c r="ICQ572" s="508"/>
      <c r="ICR572" s="508"/>
      <c r="ICS572" s="168"/>
      <c r="ICT572" s="168"/>
      <c r="ICU572" s="168"/>
      <c r="ICV572" s="168"/>
      <c r="ICW572" s="168"/>
      <c r="ICX572" s="168"/>
      <c r="ICY572" s="168"/>
      <c r="ICZ572" s="168"/>
      <c r="IDA572" s="168"/>
      <c r="IDB572" s="168"/>
      <c r="IDC572" s="168"/>
      <c r="IDD572" s="168"/>
      <c r="IDE572" s="168"/>
      <c r="IDF572" s="168"/>
      <c r="IDG572" s="168"/>
      <c r="IDH572" s="168"/>
      <c r="IDI572" s="168"/>
      <c r="IDJ572" s="168"/>
      <c r="IDK572" s="168"/>
      <c r="IDL572" s="168"/>
      <c r="IDM572" s="168"/>
      <c r="IDN572" s="168"/>
      <c r="IDO572" s="168"/>
      <c r="IDP572" s="168"/>
      <c r="IDQ572" s="168"/>
      <c r="IDR572" s="168"/>
      <c r="IDS572" s="168"/>
      <c r="IDT572" s="168"/>
      <c r="IDU572" s="168"/>
      <c r="IDV572" s="168"/>
      <c r="IDW572" s="168"/>
      <c r="IDX572" s="168"/>
      <c r="IDY572" s="168"/>
      <c r="IDZ572" s="168"/>
      <c r="IEA572" s="168"/>
      <c r="IEB572" s="168"/>
      <c r="IEC572" s="168"/>
      <c r="IED572" s="168"/>
      <c r="IEE572" s="168"/>
      <c r="IEF572" s="168"/>
      <c r="IEG572" s="168"/>
      <c r="IEH572" s="168"/>
      <c r="IEI572" s="168"/>
      <c r="IEJ572" s="168"/>
      <c r="IEK572" s="508"/>
      <c r="IEL572" s="508"/>
      <c r="IEM572" s="508"/>
      <c r="IEN572" s="508"/>
      <c r="IEO572" s="508"/>
      <c r="IEP572" s="508"/>
      <c r="IEQ572" s="508"/>
      <c r="IER572" s="508"/>
      <c r="IES572" s="508"/>
      <c r="IET572" s="508"/>
      <c r="IEU572" s="508"/>
      <c r="IEV572" s="508"/>
      <c r="IEW572" s="508"/>
      <c r="IEX572" s="508"/>
      <c r="IEY572" s="508"/>
      <c r="IEZ572" s="508"/>
      <c r="IFA572" s="508"/>
      <c r="IFB572" s="508"/>
      <c r="IFC572" s="508"/>
      <c r="IFD572" s="508"/>
      <c r="IFE572" s="508"/>
      <c r="IFF572" s="508"/>
      <c r="IFG572" s="508"/>
      <c r="IFH572" s="508"/>
      <c r="IFI572" s="89"/>
      <c r="IFJ572" s="89"/>
      <c r="IFK572" s="89"/>
      <c r="IFL572" s="89"/>
      <c r="IFM572" s="89"/>
      <c r="IFN572" s="508"/>
      <c r="IFO572" s="508"/>
      <c r="IFP572" s="89"/>
      <c r="IFQ572" s="89"/>
      <c r="IFR572" s="508"/>
      <c r="IFS572" s="508"/>
      <c r="IFT572" s="89"/>
      <c r="IFU572" s="89"/>
      <c r="IFV572" s="508"/>
      <c r="IFW572" s="508"/>
      <c r="IFX572" s="508"/>
      <c r="IFY572" s="508"/>
      <c r="IFZ572" s="508"/>
      <c r="IGA572" s="508"/>
      <c r="IGB572" s="508"/>
      <c r="IGC572" s="89"/>
      <c r="IGD572" s="89"/>
      <c r="IGE572" s="508"/>
      <c r="IGF572" s="508"/>
      <c r="IGG572" s="89"/>
      <c r="IGH572" s="89"/>
      <c r="IGI572" s="508"/>
      <c r="IGJ572" s="508"/>
      <c r="IGK572" s="508"/>
      <c r="IGL572" s="508"/>
      <c r="IGM572" s="508"/>
      <c r="IGN572" s="203"/>
      <c r="IGO572" s="107"/>
      <c r="IGP572" s="508"/>
      <c r="IGQ572" s="508"/>
      <c r="IGR572" s="508"/>
      <c r="IGS572" s="508"/>
      <c r="IGT572" s="508"/>
      <c r="IGU572" s="508"/>
      <c r="IGV572" s="508"/>
      <c r="IGW572" s="168"/>
      <c r="IGX572" s="168"/>
      <c r="IGY572" s="168"/>
      <c r="IGZ572" s="168"/>
      <c r="IHA572" s="168"/>
      <c r="IHB572" s="168"/>
      <c r="IHC572" s="168"/>
      <c r="IHD572" s="168"/>
      <c r="IHE572" s="168"/>
      <c r="IHF572" s="168"/>
      <c r="IHG572" s="168"/>
      <c r="IHH572" s="168"/>
      <c r="IHI572" s="168"/>
      <c r="IHJ572" s="168"/>
      <c r="IHK572" s="168"/>
      <c r="IHL572" s="168"/>
      <c r="IHM572" s="168"/>
      <c r="IHN572" s="168"/>
      <c r="IHO572" s="168"/>
      <c r="IHP572" s="168"/>
      <c r="IHQ572" s="168"/>
      <c r="IHR572" s="168"/>
      <c r="IHS572" s="168"/>
      <c r="IHT572" s="168"/>
      <c r="IHU572" s="168"/>
      <c r="IHV572" s="168"/>
      <c r="IHW572" s="168"/>
      <c r="IHX572" s="168"/>
      <c r="IHY572" s="168"/>
      <c r="IHZ572" s="168"/>
      <c r="IIA572" s="168"/>
      <c r="IIB572" s="168"/>
      <c r="IIC572" s="168"/>
      <c r="IID572" s="168"/>
      <c r="IIE572" s="168"/>
      <c r="IIF572" s="168"/>
      <c r="IIG572" s="168"/>
      <c r="IIH572" s="168"/>
      <c r="III572" s="168"/>
      <c r="IIJ572" s="168"/>
      <c r="IIK572" s="168"/>
      <c r="IIL572" s="168"/>
      <c r="IIM572" s="168"/>
      <c r="IIN572" s="168"/>
      <c r="IIO572" s="508"/>
      <c r="IIP572" s="508"/>
      <c r="IIQ572" s="508"/>
      <c r="IIR572" s="508"/>
      <c r="IIS572" s="508"/>
      <c r="IIT572" s="508"/>
      <c r="IIU572" s="508"/>
      <c r="IIV572" s="508"/>
      <c r="IIW572" s="508"/>
      <c r="IIX572" s="508"/>
      <c r="IIY572" s="508"/>
      <c r="IIZ572" s="508"/>
      <c r="IJA572" s="508"/>
      <c r="IJB572" s="508"/>
      <c r="IJC572" s="508"/>
      <c r="IJD572" s="508"/>
      <c r="IJE572" s="508"/>
      <c r="IJF572" s="508"/>
      <c r="IJG572" s="508"/>
      <c r="IJH572" s="508"/>
      <c r="IJI572" s="508"/>
      <c r="IJJ572" s="508"/>
      <c r="IJK572" s="508"/>
      <c r="IJL572" s="508"/>
      <c r="IJM572" s="89"/>
      <c r="IJN572" s="89"/>
      <c r="IJO572" s="89"/>
      <c r="IJP572" s="89"/>
      <c r="IJQ572" s="89"/>
      <c r="IJR572" s="508"/>
      <c r="IJS572" s="508"/>
      <c r="IJT572" s="89"/>
      <c r="IJU572" s="89"/>
      <c r="IJV572" s="508"/>
      <c r="IJW572" s="508"/>
      <c r="IJX572" s="89"/>
      <c r="IJY572" s="89"/>
      <c r="IJZ572" s="508"/>
      <c r="IKA572" s="508"/>
      <c r="IKB572" s="508"/>
      <c r="IKC572" s="508"/>
      <c r="IKD572" s="508"/>
      <c r="IKE572" s="508"/>
      <c r="IKF572" s="508"/>
      <c r="IKG572" s="89"/>
      <c r="IKH572" s="89"/>
      <c r="IKI572" s="508"/>
      <c r="IKJ572" s="508"/>
      <c r="IKK572" s="89"/>
      <c r="IKL572" s="89"/>
      <c r="IKM572" s="508"/>
      <c r="IKN572" s="508"/>
      <c r="IKO572" s="508"/>
      <c r="IKP572" s="508"/>
      <c r="IKQ572" s="508"/>
      <c r="IKR572" s="203"/>
      <c r="IKS572" s="107"/>
      <c r="IKT572" s="508"/>
      <c r="IKU572" s="508"/>
      <c r="IKV572" s="508"/>
      <c r="IKW572" s="508"/>
      <c r="IKX572" s="508"/>
      <c r="IKY572" s="508"/>
      <c r="IKZ572" s="508"/>
      <c r="ILA572" s="168"/>
      <c r="ILB572" s="168"/>
      <c r="ILC572" s="168"/>
      <c r="ILD572" s="168"/>
      <c r="ILE572" s="168"/>
      <c r="ILF572" s="168"/>
      <c r="ILG572" s="168"/>
      <c r="ILH572" s="168"/>
      <c r="ILI572" s="168"/>
      <c r="ILJ572" s="168"/>
      <c r="ILK572" s="168"/>
      <c r="ILL572" s="168"/>
      <c r="ILM572" s="168"/>
      <c r="ILN572" s="168"/>
      <c r="ILO572" s="168"/>
      <c r="ILP572" s="168"/>
      <c r="ILQ572" s="168"/>
      <c r="ILR572" s="168"/>
      <c r="ILS572" s="168"/>
      <c r="ILT572" s="168"/>
      <c r="ILU572" s="168"/>
      <c r="ILV572" s="168"/>
      <c r="ILW572" s="168"/>
      <c r="ILX572" s="168"/>
      <c r="ILY572" s="168"/>
      <c r="ILZ572" s="168"/>
      <c r="IMA572" s="168"/>
      <c r="IMB572" s="168"/>
      <c r="IMC572" s="168"/>
      <c r="IMD572" s="168"/>
      <c r="IME572" s="168"/>
      <c r="IMF572" s="168"/>
      <c r="IMG572" s="168"/>
      <c r="IMH572" s="168"/>
      <c r="IMI572" s="168"/>
      <c r="IMJ572" s="168"/>
      <c r="IMK572" s="168"/>
      <c r="IML572" s="168"/>
      <c r="IMM572" s="168"/>
      <c r="IMN572" s="168"/>
      <c r="IMO572" s="168"/>
      <c r="IMP572" s="168"/>
      <c r="IMQ572" s="168"/>
      <c r="IMR572" s="168"/>
      <c r="IMS572" s="508"/>
      <c r="IMT572" s="508"/>
      <c r="IMU572" s="508"/>
      <c r="IMV572" s="508"/>
      <c r="IMW572" s="508"/>
      <c r="IMX572" s="508"/>
      <c r="IMY572" s="508"/>
      <c r="IMZ572" s="508"/>
      <c r="INA572" s="508"/>
      <c r="INB572" s="508"/>
      <c r="INC572" s="508"/>
      <c r="IND572" s="508"/>
      <c r="INE572" s="508"/>
      <c r="INF572" s="508"/>
      <c r="ING572" s="508"/>
      <c r="INH572" s="508"/>
      <c r="INI572" s="508"/>
      <c r="INJ572" s="508"/>
      <c r="INK572" s="508"/>
      <c r="INL572" s="508"/>
      <c r="INM572" s="508"/>
      <c r="INN572" s="508"/>
      <c r="INO572" s="508"/>
      <c r="INP572" s="508"/>
      <c r="INQ572" s="89"/>
      <c r="INR572" s="89"/>
      <c r="INS572" s="89"/>
      <c r="INT572" s="89"/>
      <c r="INU572" s="89"/>
      <c r="INV572" s="508"/>
      <c r="INW572" s="508"/>
      <c r="INX572" s="89"/>
      <c r="INY572" s="89"/>
      <c r="INZ572" s="508"/>
      <c r="IOA572" s="508"/>
      <c r="IOB572" s="89"/>
      <c r="IOC572" s="89"/>
      <c r="IOD572" s="508"/>
      <c r="IOE572" s="508"/>
      <c r="IOF572" s="508"/>
      <c r="IOG572" s="508"/>
      <c r="IOH572" s="508"/>
      <c r="IOI572" s="508"/>
      <c r="IOJ572" s="508"/>
      <c r="IOK572" s="89"/>
      <c r="IOL572" s="89"/>
      <c r="IOM572" s="508"/>
      <c r="ION572" s="508"/>
      <c r="IOO572" s="89"/>
      <c r="IOP572" s="89"/>
      <c r="IOQ572" s="508"/>
      <c r="IOR572" s="508"/>
      <c r="IOS572" s="508"/>
      <c r="IOT572" s="508"/>
      <c r="IOU572" s="508"/>
      <c r="IOV572" s="203"/>
      <c r="IOW572" s="107"/>
      <c r="IOX572" s="508"/>
      <c r="IOY572" s="508"/>
      <c r="IOZ572" s="508"/>
      <c r="IPA572" s="508"/>
      <c r="IPB572" s="508"/>
      <c r="IPC572" s="508"/>
      <c r="IPD572" s="508"/>
      <c r="IPE572" s="168"/>
      <c r="IPF572" s="168"/>
      <c r="IPG572" s="168"/>
      <c r="IPH572" s="168"/>
      <c r="IPI572" s="168"/>
      <c r="IPJ572" s="168"/>
      <c r="IPK572" s="168"/>
      <c r="IPL572" s="168"/>
      <c r="IPM572" s="168"/>
      <c r="IPN572" s="168"/>
      <c r="IPO572" s="168"/>
      <c r="IPP572" s="168"/>
      <c r="IPQ572" s="168"/>
      <c r="IPR572" s="168"/>
      <c r="IPS572" s="168"/>
      <c r="IPT572" s="168"/>
      <c r="IPU572" s="168"/>
      <c r="IPV572" s="168"/>
      <c r="IPW572" s="168"/>
      <c r="IPX572" s="168"/>
      <c r="IPY572" s="168"/>
      <c r="IPZ572" s="168"/>
      <c r="IQA572" s="168"/>
      <c r="IQB572" s="168"/>
      <c r="IQC572" s="168"/>
      <c r="IQD572" s="168"/>
      <c r="IQE572" s="168"/>
      <c r="IQF572" s="168"/>
      <c r="IQG572" s="168"/>
      <c r="IQH572" s="168"/>
      <c r="IQI572" s="168"/>
      <c r="IQJ572" s="168"/>
      <c r="IQK572" s="168"/>
      <c r="IQL572" s="168"/>
      <c r="IQM572" s="168"/>
      <c r="IQN572" s="168"/>
      <c r="IQO572" s="168"/>
      <c r="IQP572" s="168"/>
      <c r="IQQ572" s="168"/>
      <c r="IQR572" s="168"/>
      <c r="IQS572" s="168"/>
      <c r="IQT572" s="168"/>
      <c r="IQU572" s="168"/>
      <c r="IQV572" s="168"/>
      <c r="IQW572" s="508"/>
      <c r="IQX572" s="508"/>
      <c r="IQY572" s="508"/>
      <c r="IQZ572" s="508"/>
      <c r="IRA572" s="508"/>
      <c r="IRB572" s="508"/>
      <c r="IRC572" s="508"/>
      <c r="IRD572" s="508"/>
      <c r="IRE572" s="508"/>
      <c r="IRF572" s="508"/>
      <c r="IRG572" s="508"/>
      <c r="IRH572" s="508"/>
      <c r="IRI572" s="508"/>
      <c r="IRJ572" s="508"/>
      <c r="IRK572" s="508"/>
      <c r="IRL572" s="508"/>
      <c r="IRM572" s="508"/>
      <c r="IRN572" s="508"/>
      <c r="IRO572" s="508"/>
      <c r="IRP572" s="508"/>
      <c r="IRQ572" s="508"/>
      <c r="IRR572" s="508"/>
      <c r="IRS572" s="508"/>
      <c r="IRT572" s="508"/>
      <c r="IRU572" s="89"/>
      <c r="IRV572" s="89"/>
      <c r="IRW572" s="89"/>
      <c r="IRX572" s="89"/>
      <c r="IRY572" s="89"/>
      <c r="IRZ572" s="508"/>
      <c r="ISA572" s="508"/>
      <c r="ISB572" s="89"/>
      <c r="ISC572" s="89"/>
      <c r="ISD572" s="508"/>
      <c r="ISE572" s="508"/>
      <c r="ISF572" s="89"/>
      <c r="ISG572" s="89"/>
      <c r="ISH572" s="508"/>
      <c r="ISI572" s="508"/>
      <c r="ISJ572" s="508"/>
      <c r="ISK572" s="508"/>
      <c r="ISL572" s="508"/>
      <c r="ISM572" s="508"/>
      <c r="ISN572" s="508"/>
      <c r="ISO572" s="89"/>
      <c r="ISP572" s="89"/>
      <c r="ISQ572" s="508"/>
      <c r="ISR572" s="508"/>
      <c r="ISS572" s="89"/>
      <c r="IST572" s="89"/>
      <c r="ISU572" s="508"/>
      <c r="ISV572" s="508"/>
      <c r="ISW572" s="508"/>
      <c r="ISX572" s="508"/>
      <c r="ISY572" s="508"/>
      <c r="ISZ572" s="203"/>
      <c r="ITA572" s="107"/>
      <c r="ITB572" s="508"/>
      <c r="ITC572" s="508"/>
      <c r="ITD572" s="508"/>
      <c r="ITE572" s="508"/>
      <c r="ITF572" s="508"/>
      <c r="ITG572" s="508"/>
      <c r="ITH572" s="508"/>
      <c r="ITI572" s="168"/>
      <c r="ITJ572" s="168"/>
      <c r="ITK572" s="168"/>
      <c r="ITL572" s="168"/>
      <c r="ITM572" s="168"/>
      <c r="ITN572" s="168"/>
      <c r="ITO572" s="168"/>
      <c r="ITP572" s="168"/>
      <c r="ITQ572" s="168"/>
      <c r="ITR572" s="168"/>
      <c r="ITS572" s="168"/>
      <c r="ITT572" s="168"/>
      <c r="ITU572" s="168"/>
      <c r="ITV572" s="168"/>
      <c r="ITW572" s="168"/>
      <c r="ITX572" s="168"/>
      <c r="ITY572" s="168"/>
      <c r="ITZ572" s="168"/>
      <c r="IUA572" s="168"/>
      <c r="IUB572" s="168"/>
      <c r="IUC572" s="168"/>
      <c r="IUD572" s="168"/>
      <c r="IUE572" s="168"/>
      <c r="IUF572" s="168"/>
      <c r="IUG572" s="168"/>
      <c r="IUH572" s="168"/>
      <c r="IUI572" s="168"/>
      <c r="IUJ572" s="168"/>
      <c r="IUK572" s="168"/>
      <c r="IUL572" s="168"/>
      <c r="IUM572" s="168"/>
      <c r="IUN572" s="168"/>
      <c r="IUO572" s="168"/>
      <c r="IUP572" s="168"/>
      <c r="IUQ572" s="168"/>
      <c r="IUR572" s="168"/>
      <c r="IUS572" s="168"/>
      <c r="IUT572" s="168"/>
      <c r="IUU572" s="168"/>
      <c r="IUV572" s="168"/>
      <c r="IUW572" s="168"/>
      <c r="IUX572" s="168"/>
      <c r="IUY572" s="168"/>
      <c r="IUZ572" s="168"/>
      <c r="IVA572" s="508"/>
      <c r="IVB572" s="508"/>
      <c r="IVC572" s="508"/>
      <c r="IVD572" s="508"/>
      <c r="IVE572" s="508"/>
      <c r="IVF572" s="508"/>
      <c r="IVG572" s="508"/>
      <c r="IVH572" s="508"/>
      <c r="IVI572" s="508"/>
      <c r="IVJ572" s="508"/>
      <c r="IVK572" s="508"/>
      <c r="IVL572" s="508"/>
      <c r="IVM572" s="508"/>
      <c r="IVN572" s="508"/>
      <c r="IVO572" s="508"/>
      <c r="IVP572" s="508"/>
      <c r="IVQ572" s="508"/>
      <c r="IVR572" s="508"/>
      <c r="IVS572" s="508"/>
      <c r="IVT572" s="508"/>
      <c r="IVU572" s="508"/>
      <c r="IVV572" s="508"/>
      <c r="IVW572" s="508"/>
      <c r="IVX572" s="508"/>
      <c r="IVY572" s="89"/>
      <c r="IVZ572" s="89"/>
      <c r="IWA572" s="89"/>
      <c r="IWB572" s="89"/>
      <c r="IWC572" s="89"/>
      <c r="IWD572" s="508"/>
      <c r="IWE572" s="508"/>
      <c r="IWF572" s="89"/>
      <c r="IWG572" s="89"/>
      <c r="IWH572" s="508"/>
      <c r="IWI572" s="508"/>
      <c r="IWJ572" s="89"/>
      <c r="IWK572" s="89"/>
      <c r="IWL572" s="508"/>
      <c r="IWM572" s="508"/>
      <c r="IWN572" s="508"/>
      <c r="IWO572" s="508"/>
      <c r="IWP572" s="508"/>
      <c r="IWQ572" s="508"/>
      <c r="IWR572" s="508"/>
      <c r="IWS572" s="89"/>
      <c r="IWT572" s="89"/>
      <c r="IWU572" s="508"/>
      <c r="IWV572" s="508"/>
      <c r="IWW572" s="89"/>
      <c r="IWX572" s="89"/>
      <c r="IWY572" s="508"/>
      <c r="IWZ572" s="508"/>
      <c r="IXA572" s="508"/>
      <c r="IXB572" s="508"/>
      <c r="IXC572" s="508"/>
      <c r="IXD572" s="203"/>
      <c r="IXE572" s="107"/>
      <c r="IXF572" s="508"/>
      <c r="IXG572" s="508"/>
      <c r="IXH572" s="508"/>
      <c r="IXI572" s="508"/>
      <c r="IXJ572" s="508"/>
      <c r="IXK572" s="508"/>
      <c r="IXL572" s="508"/>
      <c r="IXM572" s="168"/>
      <c r="IXN572" s="168"/>
      <c r="IXO572" s="168"/>
      <c r="IXP572" s="168"/>
      <c r="IXQ572" s="168"/>
      <c r="IXR572" s="168"/>
      <c r="IXS572" s="168"/>
      <c r="IXT572" s="168"/>
      <c r="IXU572" s="168"/>
      <c r="IXV572" s="168"/>
      <c r="IXW572" s="168"/>
      <c r="IXX572" s="168"/>
      <c r="IXY572" s="168"/>
      <c r="IXZ572" s="168"/>
      <c r="IYA572" s="168"/>
      <c r="IYB572" s="168"/>
      <c r="IYC572" s="168"/>
      <c r="IYD572" s="168"/>
      <c r="IYE572" s="168"/>
      <c r="IYF572" s="168"/>
      <c r="IYG572" s="168"/>
      <c r="IYH572" s="168"/>
      <c r="IYI572" s="168"/>
      <c r="IYJ572" s="168"/>
      <c r="IYK572" s="168"/>
      <c r="IYL572" s="168"/>
      <c r="IYM572" s="168"/>
      <c r="IYN572" s="168"/>
      <c r="IYO572" s="168"/>
      <c r="IYP572" s="168"/>
      <c r="IYQ572" s="168"/>
      <c r="IYR572" s="168"/>
      <c r="IYS572" s="168"/>
      <c r="IYT572" s="168"/>
      <c r="IYU572" s="168"/>
      <c r="IYV572" s="168"/>
      <c r="IYW572" s="168"/>
      <c r="IYX572" s="168"/>
      <c r="IYY572" s="168"/>
      <c r="IYZ572" s="168"/>
      <c r="IZA572" s="168"/>
      <c r="IZB572" s="168"/>
      <c r="IZC572" s="168"/>
      <c r="IZD572" s="168"/>
      <c r="IZE572" s="508"/>
      <c r="IZF572" s="508"/>
      <c r="IZG572" s="508"/>
      <c r="IZH572" s="508"/>
      <c r="IZI572" s="508"/>
      <c r="IZJ572" s="508"/>
      <c r="IZK572" s="508"/>
      <c r="IZL572" s="508"/>
      <c r="IZM572" s="508"/>
      <c r="IZN572" s="508"/>
      <c r="IZO572" s="508"/>
      <c r="IZP572" s="508"/>
      <c r="IZQ572" s="508"/>
      <c r="IZR572" s="508"/>
      <c r="IZS572" s="508"/>
      <c r="IZT572" s="508"/>
      <c r="IZU572" s="508"/>
      <c r="IZV572" s="508"/>
      <c r="IZW572" s="508"/>
      <c r="IZX572" s="508"/>
      <c r="IZY572" s="508"/>
      <c r="IZZ572" s="508"/>
      <c r="JAA572" s="508"/>
      <c r="JAB572" s="508"/>
      <c r="JAC572" s="89"/>
      <c r="JAD572" s="89"/>
      <c r="JAE572" s="89"/>
      <c r="JAF572" s="89"/>
      <c r="JAG572" s="89"/>
      <c r="JAH572" s="508"/>
      <c r="JAI572" s="508"/>
      <c r="JAJ572" s="89"/>
      <c r="JAK572" s="89"/>
      <c r="JAL572" s="508"/>
      <c r="JAM572" s="508"/>
      <c r="JAN572" s="89"/>
      <c r="JAO572" s="89"/>
      <c r="JAP572" s="508"/>
      <c r="JAQ572" s="508"/>
      <c r="JAR572" s="508"/>
      <c r="JAS572" s="508"/>
      <c r="JAT572" s="508"/>
      <c r="JAU572" s="508"/>
      <c r="JAV572" s="508"/>
      <c r="JAW572" s="89"/>
      <c r="JAX572" s="89"/>
      <c r="JAY572" s="508"/>
      <c r="JAZ572" s="508"/>
      <c r="JBA572" s="89"/>
      <c r="JBB572" s="89"/>
      <c r="JBC572" s="508"/>
      <c r="JBD572" s="508"/>
      <c r="JBE572" s="508"/>
      <c r="JBF572" s="508"/>
      <c r="JBG572" s="508"/>
      <c r="JBH572" s="203"/>
      <c r="JBI572" s="107"/>
      <c r="JBJ572" s="508"/>
      <c r="JBK572" s="508"/>
      <c r="JBL572" s="508"/>
      <c r="JBM572" s="508"/>
      <c r="JBN572" s="508"/>
      <c r="JBO572" s="508"/>
      <c r="JBP572" s="508"/>
      <c r="JBQ572" s="168"/>
      <c r="JBR572" s="168"/>
      <c r="JBS572" s="168"/>
      <c r="JBT572" s="168"/>
      <c r="JBU572" s="168"/>
      <c r="JBV572" s="168"/>
      <c r="JBW572" s="168"/>
      <c r="JBX572" s="168"/>
      <c r="JBY572" s="168"/>
      <c r="JBZ572" s="168"/>
      <c r="JCA572" s="168"/>
      <c r="JCB572" s="168"/>
      <c r="JCC572" s="168"/>
      <c r="JCD572" s="168"/>
      <c r="JCE572" s="168"/>
      <c r="JCF572" s="168"/>
      <c r="JCG572" s="168"/>
      <c r="JCH572" s="168"/>
      <c r="JCI572" s="168"/>
      <c r="JCJ572" s="168"/>
      <c r="JCK572" s="168"/>
      <c r="JCL572" s="168"/>
      <c r="JCM572" s="168"/>
      <c r="JCN572" s="168"/>
      <c r="JCO572" s="168"/>
      <c r="JCP572" s="168"/>
      <c r="JCQ572" s="168"/>
      <c r="JCR572" s="168"/>
      <c r="JCS572" s="168"/>
      <c r="JCT572" s="168"/>
      <c r="JCU572" s="168"/>
      <c r="JCV572" s="168"/>
      <c r="JCW572" s="168"/>
      <c r="JCX572" s="168"/>
      <c r="JCY572" s="168"/>
      <c r="JCZ572" s="168"/>
      <c r="JDA572" s="168"/>
      <c r="JDB572" s="168"/>
      <c r="JDC572" s="168"/>
      <c r="JDD572" s="168"/>
      <c r="JDE572" s="168"/>
      <c r="JDF572" s="168"/>
      <c r="JDG572" s="168"/>
      <c r="JDH572" s="168"/>
      <c r="JDI572" s="508"/>
      <c r="JDJ572" s="508"/>
      <c r="JDK572" s="508"/>
      <c r="JDL572" s="508"/>
      <c r="JDM572" s="508"/>
      <c r="JDN572" s="508"/>
      <c r="JDO572" s="508"/>
      <c r="JDP572" s="508"/>
      <c r="JDQ572" s="508"/>
      <c r="JDR572" s="508"/>
      <c r="JDS572" s="508"/>
      <c r="JDT572" s="508"/>
      <c r="JDU572" s="508"/>
      <c r="JDV572" s="508"/>
      <c r="JDW572" s="508"/>
      <c r="JDX572" s="508"/>
      <c r="JDY572" s="508"/>
      <c r="JDZ572" s="508"/>
      <c r="JEA572" s="508"/>
      <c r="JEB572" s="508"/>
      <c r="JEC572" s="508"/>
      <c r="JED572" s="508"/>
      <c r="JEE572" s="508"/>
      <c r="JEF572" s="508"/>
      <c r="JEG572" s="89"/>
      <c r="JEH572" s="89"/>
      <c r="JEI572" s="89"/>
      <c r="JEJ572" s="89"/>
      <c r="JEK572" s="89"/>
      <c r="JEL572" s="508"/>
      <c r="JEM572" s="508"/>
      <c r="JEN572" s="89"/>
      <c r="JEO572" s="89"/>
      <c r="JEP572" s="508"/>
      <c r="JEQ572" s="508"/>
      <c r="JER572" s="89"/>
      <c r="JES572" s="89"/>
      <c r="JET572" s="508"/>
      <c r="JEU572" s="508"/>
      <c r="JEV572" s="508"/>
      <c r="JEW572" s="508"/>
      <c r="JEX572" s="508"/>
      <c r="JEY572" s="508"/>
      <c r="JEZ572" s="508"/>
      <c r="JFA572" s="89"/>
      <c r="JFB572" s="89"/>
      <c r="JFC572" s="508"/>
      <c r="JFD572" s="508"/>
      <c r="JFE572" s="89"/>
      <c r="JFF572" s="89"/>
      <c r="JFG572" s="508"/>
      <c r="JFH572" s="508"/>
      <c r="JFI572" s="508"/>
      <c r="JFJ572" s="508"/>
      <c r="JFK572" s="508"/>
      <c r="JFL572" s="203"/>
      <c r="JFM572" s="107"/>
      <c r="JFN572" s="508"/>
      <c r="JFO572" s="508"/>
      <c r="JFP572" s="508"/>
      <c r="JFQ572" s="508"/>
      <c r="JFR572" s="508"/>
      <c r="JFS572" s="508"/>
      <c r="JFT572" s="508"/>
      <c r="JFU572" s="168"/>
      <c r="JFV572" s="168"/>
      <c r="JFW572" s="168"/>
      <c r="JFX572" s="168"/>
      <c r="JFY572" s="168"/>
      <c r="JFZ572" s="168"/>
      <c r="JGA572" s="168"/>
      <c r="JGB572" s="168"/>
      <c r="JGC572" s="168"/>
      <c r="JGD572" s="168"/>
      <c r="JGE572" s="168"/>
      <c r="JGF572" s="168"/>
      <c r="JGG572" s="168"/>
      <c r="JGH572" s="168"/>
      <c r="JGI572" s="168"/>
      <c r="JGJ572" s="168"/>
      <c r="JGK572" s="168"/>
      <c r="JGL572" s="168"/>
      <c r="JGM572" s="168"/>
      <c r="JGN572" s="168"/>
      <c r="JGO572" s="168"/>
      <c r="JGP572" s="168"/>
      <c r="JGQ572" s="168"/>
      <c r="JGR572" s="168"/>
      <c r="JGS572" s="168"/>
      <c r="JGT572" s="168"/>
      <c r="JGU572" s="168"/>
      <c r="JGV572" s="168"/>
      <c r="JGW572" s="168"/>
      <c r="JGX572" s="168"/>
      <c r="JGY572" s="168"/>
      <c r="JGZ572" s="168"/>
      <c r="JHA572" s="168"/>
      <c r="JHB572" s="168"/>
      <c r="JHC572" s="168"/>
      <c r="JHD572" s="168"/>
      <c r="JHE572" s="168"/>
      <c r="JHF572" s="168"/>
      <c r="JHG572" s="168"/>
      <c r="JHH572" s="168"/>
      <c r="JHI572" s="168"/>
      <c r="JHJ572" s="168"/>
      <c r="JHK572" s="168"/>
      <c r="JHL572" s="168"/>
      <c r="JHM572" s="508"/>
      <c r="JHN572" s="508"/>
      <c r="JHO572" s="508"/>
      <c r="JHP572" s="508"/>
      <c r="JHQ572" s="508"/>
      <c r="JHR572" s="508"/>
      <c r="JHS572" s="508"/>
      <c r="JHT572" s="508"/>
      <c r="JHU572" s="508"/>
      <c r="JHV572" s="508"/>
      <c r="JHW572" s="508"/>
      <c r="JHX572" s="508"/>
      <c r="JHY572" s="508"/>
      <c r="JHZ572" s="508"/>
      <c r="JIA572" s="508"/>
      <c r="JIB572" s="508"/>
      <c r="JIC572" s="508"/>
      <c r="JID572" s="508"/>
      <c r="JIE572" s="508"/>
      <c r="JIF572" s="508"/>
      <c r="JIG572" s="508"/>
      <c r="JIH572" s="508"/>
      <c r="JII572" s="508"/>
      <c r="JIJ572" s="508"/>
      <c r="JIK572" s="89"/>
      <c r="JIL572" s="89"/>
      <c r="JIM572" s="89"/>
      <c r="JIN572" s="89"/>
      <c r="JIO572" s="89"/>
      <c r="JIP572" s="508"/>
      <c r="JIQ572" s="508"/>
      <c r="JIR572" s="89"/>
      <c r="JIS572" s="89"/>
      <c r="JIT572" s="508"/>
      <c r="JIU572" s="508"/>
      <c r="JIV572" s="89"/>
      <c r="JIW572" s="89"/>
      <c r="JIX572" s="508"/>
      <c r="JIY572" s="508"/>
      <c r="JIZ572" s="508"/>
      <c r="JJA572" s="508"/>
      <c r="JJB572" s="508"/>
      <c r="JJC572" s="508"/>
      <c r="JJD572" s="508"/>
      <c r="JJE572" s="89"/>
      <c r="JJF572" s="89"/>
      <c r="JJG572" s="508"/>
      <c r="JJH572" s="508"/>
      <c r="JJI572" s="89"/>
      <c r="JJJ572" s="89"/>
      <c r="JJK572" s="508"/>
      <c r="JJL572" s="508"/>
      <c r="JJM572" s="508"/>
      <c r="JJN572" s="508"/>
      <c r="JJO572" s="508"/>
      <c r="JJP572" s="203"/>
      <c r="JJQ572" s="107"/>
      <c r="JJR572" s="508"/>
      <c r="JJS572" s="508"/>
      <c r="JJT572" s="508"/>
      <c r="JJU572" s="508"/>
      <c r="JJV572" s="508"/>
      <c r="JJW572" s="508"/>
      <c r="JJX572" s="508"/>
      <c r="JJY572" s="168"/>
      <c r="JJZ572" s="168"/>
      <c r="JKA572" s="168"/>
      <c r="JKB572" s="168"/>
      <c r="JKC572" s="168"/>
      <c r="JKD572" s="168"/>
      <c r="JKE572" s="168"/>
      <c r="JKF572" s="168"/>
      <c r="JKG572" s="168"/>
      <c r="JKH572" s="168"/>
      <c r="JKI572" s="168"/>
      <c r="JKJ572" s="168"/>
      <c r="JKK572" s="168"/>
      <c r="JKL572" s="168"/>
      <c r="JKM572" s="168"/>
      <c r="JKN572" s="168"/>
      <c r="JKO572" s="168"/>
      <c r="JKP572" s="168"/>
      <c r="JKQ572" s="168"/>
      <c r="JKR572" s="168"/>
      <c r="JKS572" s="168"/>
      <c r="JKT572" s="168"/>
      <c r="JKU572" s="168"/>
      <c r="JKV572" s="168"/>
      <c r="JKW572" s="168"/>
      <c r="JKX572" s="168"/>
      <c r="JKY572" s="168"/>
      <c r="JKZ572" s="168"/>
      <c r="JLA572" s="168"/>
      <c r="JLB572" s="168"/>
      <c r="JLC572" s="168"/>
      <c r="JLD572" s="168"/>
      <c r="JLE572" s="168"/>
      <c r="JLF572" s="168"/>
      <c r="JLG572" s="168"/>
      <c r="JLH572" s="168"/>
      <c r="JLI572" s="168"/>
      <c r="JLJ572" s="168"/>
      <c r="JLK572" s="168"/>
      <c r="JLL572" s="168"/>
      <c r="JLM572" s="168"/>
      <c r="JLN572" s="168"/>
      <c r="JLO572" s="168"/>
      <c r="JLP572" s="168"/>
      <c r="JLQ572" s="508"/>
      <c r="JLR572" s="508"/>
      <c r="JLS572" s="508"/>
      <c r="JLT572" s="508"/>
      <c r="JLU572" s="508"/>
      <c r="JLV572" s="508"/>
      <c r="JLW572" s="508"/>
      <c r="JLX572" s="508"/>
      <c r="JLY572" s="508"/>
      <c r="JLZ572" s="508"/>
      <c r="JMA572" s="508"/>
      <c r="JMB572" s="508"/>
      <c r="JMC572" s="508"/>
      <c r="JMD572" s="508"/>
      <c r="JME572" s="508"/>
      <c r="JMF572" s="508"/>
      <c r="JMG572" s="508"/>
      <c r="JMH572" s="508"/>
      <c r="JMI572" s="508"/>
      <c r="JMJ572" s="508"/>
      <c r="JMK572" s="508"/>
      <c r="JML572" s="508"/>
      <c r="JMM572" s="508"/>
      <c r="JMN572" s="508"/>
      <c r="JMO572" s="89"/>
      <c r="JMP572" s="89"/>
      <c r="JMQ572" s="89"/>
      <c r="JMR572" s="89"/>
      <c r="JMS572" s="89"/>
      <c r="JMT572" s="508"/>
      <c r="JMU572" s="508"/>
      <c r="JMV572" s="89"/>
      <c r="JMW572" s="89"/>
      <c r="JMX572" s="508"/>
      <c r="JMY572" s="508"/>
      <c r="JMZ572" s="89"/>
      <c r="JNA572" s="89"/>
      <c r="JNB572" s="508"/>
      <c r="JNC572" s="508"/>
      <c r="JND572" s="508"/>
      <c r="JNE572" s="508"/>
      <c r="JNF572" s="508"/>
      <c r="JNG572" s="508"/>
      <c r="JNH572" s="508"/>
      <c r="JNI572" s="89"/>
      <c r="JNJ572" s="89"/>
      <c r="JNK572" s="508"/>
      <c r="JNL572" s="508"/>
      <c r="JNM572" s="89"/>
      <c r="JNN572" s="89"/>
      <c r="JNO572" s="508"/>
      <c r="JNP572" s="508"/>
      <c r="JNQ572" s="508"/>
      <c r="JNR572" s="508"/>
      <c r="JNS572" s="508"/>
      <c r="JNT572" s="203"/>
      <c r="JNU572" s="107"/>
      <c r="JNV572" s="508"/>
      <c r="JNW572" s="508"/>
      <c r="JNX572" s="508"/>
      <c r="JNY572" s="508"/>
      <c r="JNZ572" s="508"/>
      <c r="JOA572" s="508"/>
      <c r="JOB572" s="508"/>
      <c r="JOC572" s="168"/>
      <c r="JOD572" s="168"/>
      <c r="JOE572" s="168"/>
      <c r="JOF572" s="168"/>
      <c r="JOG572" s="168"/>
      <c r="JOH572" s="168"/>
      <c r="JOI572" s="168"/>
      <c r="JOJ572" s="168"/>
      <c r="JOK572" s="168"/>
      <c r="JOL572" s="168"/>
      <c r="JOM572" s="168"/>
      <c r="JON572" s="168"/>
      <c r="JOO572" s="168"/>
      <c r="JOP572" s="168"/>
      <c r="JOQ572" s="168"/>
      <c r="JOR572" s="168"/>
      <c r="JOS572" s="168"/>
      <c r="JOT572" s="168"/>
      <c r="JOU572" s="168"/>
      <c r="JOV572" s="168"/>
      <c r="JOW572" s="168"/>
      <c r="JOX572" s="168"/>
      <c r="JOY572" s="168"/>
      <c r="JOZ572" s="168"/>
      <c r="JPA572" s="168"/>
      <c r="JPB572" s="168"/>
      <c r="JPC572" s="168"/>
      <c r="JPD572" s="168"/>
      <c r="JPE572" s="168"/>
      <c r="JPF572" s="168"/>
      <c r="JPG572" s="168"/>
      <c r="JPH572" s="168"/>
      <c r="JPI572" s="168"/>
      <c r="JPJ572" s="168"/>
      <c r="JPK572" s="168"/>
      <c r="JPL572" s="168"/>
      <c r="JPM572" s="168"/>
      <c r="JPN572" s="168"/>
      <c r="JPO572" s="168"/>
      <c r="JPP572" s="168"/>
      <c r="JPQ572" s="168"/>
      <c r="JPR572" s="168"/>
      <c r="JPS572" s="168"/>
      <c r="JPT572" s="168"/>
      <c r="JPU572" s="508"/>
      <c r="JPV572" s="508"/>
      <c r="JPW572" s="508"/>
      <c r="JPX572" s="508"/>
      <c r="JPY572" s="508"/>
      <c r="JPZ572" s="508"/>
      <c r="JQA572" s="508"/>
      <c r="JQB572" s="508"/>
      <c r="JQC572" s="508"/>
      <c r="JQD572" s="508"/>
      <c r="JQE572" s="508"/>
      <c r="JQF572" s="508"/>
      <c r="JQG572" s="508"/>
      <c r="JQH572" s="508"/>
      <c r="JQI572" s="508"/>
      <c r="JQJ572" s="508"/>
      <c r="JQK572" s="508"/>
      <c r="JQL572" s="508"/>
      <c r="JQM572" s="508"/>
      <c r="JQN572" s="508"/>
      <c r="JQO572" s="508"/>
      <c r="JQP572" s="508"/>
      <c r="JQQ572" s="508"/>
      <c r="JQR572" s="508"/>
      <c r="JQS572" s="89"/>
      <c r="JQT572" s="89"/>
      <c r="JQU572" s="89"/>
      <c r="JQV572" s="89"/>
      <c r="JQW572" s="89"/>
      <c r="JQX572" s="508"/>
      <c r="JQY572" s="508"/>
      <c r="JQZ572" s="89"/>
      <c r="JRA572" s="89"/>
      <c r="JRB572" s="508"/>
      <c r="JRC572" s="508"/>
      <c r="JRD572" s="89"/>
      <c r="JRE572" s="89"/>
      <c r="JRF572" s="508"/>
      <c r="JRG572" s="508"/>
      <c r="JRH572" s="508"/>
      <c r="JRI572" s="508"/>
      <c r="JRJ572" s="508"/>
      <c r="JRK572" s="508"/>
      <c r="JRL572" s="508"/>
      <c r="JRM572" s="89"/>
      <c r="JRN572" s="89"/>
      <c r="JRO572" s="508"/>
      <c r="JRP572" s="508"/>
      <c r="JRQ572" s="89"/>
      <c r="JRR572" s="89"/>
      <c r="JRS572" s="508"/>
      <c r="JRT572" s="508"/>
      <c r="JRU572" s="508"/>
      <c r="JRV572" s="508"/>
      <c r="JRW572" s="508"/>
      <c r="JRX572" s="203"/>
      <c r="JRY572" s="107"/>
      <c r="JRZ572" s="508"/>
      <c r="JSA572" s="508"/>
      <c r="JSB572" s="508"/>
      <c r="JSC572" s="508"/>
      <c r="JSD572" s="508"/>
      <c r="JSE572" s="508"/>
      <c r="JSF572" s="508"/>
      <c r="JSG572" s="168"/>
      <c r="JSH572" s="168"/>
      <c r="JSI572" s="168"/>
      <c r="JSJ572" s="168"/>
      <c r="JSK572" s="168"/>
      <c r="JSL572" s="168"/>
      <c r="JSM572" s="168"/>
      <c r="JSN572" s="168"/>
      <c r="JSO572" s="168"/>
      <c r="JSP572" s="168"/>
      <c r="JSQ572" s="168"/>
      <c r="JSR572" s="168"/>
      <c r="JSS572" s="168"/>
      <c r="JST572" s="168"/>
      <c r="JSU572" s="168"/>
      <c r="JSV572" s="168"/>
      <c r="JSW572" s="168"/>
      <c r="JSX572" s="168"/>
      <c r="JSY572" s="168"/>
      <c r="JSZ572" s="168"/>
      <c r="JTA572" s="168"/>
      <c r="JTB572" s="168"/>
      <c r="JTC572" s="168"/>
      <c r="JTD572" s="168"/>
      <c r="JTE572" s="168"/>
      <c r="JTF572" s="168"/>
      <c r="JTG572" s="168"/>
      <c r="JTH572" s="168"/>
      <c r="JTI572" s="168"/>
      <c r="JTJ572" s="168"/>
      <c r="JTK572" s="168"/>
      <c r="JTL572" s="168"/>
      <c r="JTM572" s="168"/>
      <c r="JTN572" s="168"/>
      <c r="JTO572" s="168"/>
      <c r="JTP572" s="168"/>
      <c r="JTQ572" s="168"/>
      <c r="JTR572" s="168"/>
      <c r="JTS572" s="168"/>
      <c r="JTT572" s="168"/>
      <c r="JTU572" s="168"/>
      <c r="JTV572" s="168"/>
      <c r="JTW572" s="168"/>
      <c r="JTX572" s="168"/>
      <c r="JTY572" s="508"/>
      <c r="JTZ572" s="508"/>
      <c r="JUA572" s="508"/>
      <c r="JUB572" s="508"/>
      <c r="JUC572" s="508"/>
      <c r="JUD572" s="508"/>
      <c r="JUE572" s="508"/>
      <c r="JUF572" s="508"/>
      <c r="JUG572" s="508"/>
      <c r="JUH572" s="508"/>
      <c r="JUI572" s="508"/>
      <c r="JUJ572" s="508"/>
      <c r="JUK572" s="508"/>
      <c r="JUL572" s="508"/>
      <c r="JUM572" s="508"/>
      <c r="JUN572" s="508"/>
      <c r="JUO572" s="508"/>
      <c r="JUP572" s="508"/>
      <c r="JUQ572" s="508"/>
      <c r="JUR572" s="508"/>
      <c r="JUS572" s="508"/>
      <c r="JUT572" s="508"/>
      <c r="JUU572" s="508"/>
      <c r="JUV572" s="508"/>
      <c r="JUW572" s="89"/>
      <c r="JUX572" s="89"/>
      <c r="JUY572" s="89"/>
      <c r="JUZ572" s="89"/>
      <c r="JVA572" s="89"/>
      <c r="JVB572" s="508"/>
      <c r="JVC572" s="508"/>
      <c r="JVD572" s="89"/>
      <c r="JVE572" s="89"/>
      <c r="JVF572" s="508"/>
      <c r="JVG572" s="508"/>
      <c r="JVH572" s="89"/>
      <c r="JVI572" s="89"/>
      <c r="JVJ572" s="508"/>
      <c r="JVK572" s="508"/>
      <c r="JVL572" s="508"/>
      <c r="JVM572" s="508"/>
      <c r="JVN572" s="508"/>
      <c r="JVO572" s="508"/>
      <c r="JVP572" s="508"/>
      <c r="JVQ572" s="89"/>
      <c r="JVR572" s="89"/>
      <c r="JVS572" s="508"/>
      <c r="JVT572" s="508"/>
      <c r="JVU572" s="89"/>
      <c r="JVV572" s="89"/>
      <c r="JVW572" s="508"/>
      <c r="JVX572" s="508"/>
      <c r="JVY572" s="508"/>
      <c r="JVZ572" s="508"/>
      <c r="JWA572" s="508"/>
      <c r="JWB572" s="203"/>
      <c r="JWC572" s="107"/>
      <c r="JWD572" s="508"/>
      <c r="JWE572" s="508"/>
      <c r="JWF572" s="508"/>
      <c r="JWG572" s="508"/>
      <c r="JWH572" s="508"/>
      <c r="JWI572" s="508"/>
      <c r="JWJ572" s="508"/>
      <c r="JWK572" s="168"/>
      <c r="JWL572" s="168"/>
      <c r="JWM572" s="168"/>
      <c r="JWN572" s="168"/>
      <c r="JWO572" s="168"/>
      <c r="JWP572" s="168"/>
      <c r="JWQ572" s="168"/>
      <c r="JWR572" s="168"/>
      <c r="JWS572" s="168"/>
      <c r="JWT572" s="168"/>
      <c r="JWU572" s="168"/>
      <c r="JWV572" s="168"/>
      <c r="JWW572" s="168"/>
      <c r="JWX572" s="168"/>
      <c r="JWY572" s="168"/>
      <c r="JWZ572" s="168"/>
      <c r="JXA572" s="168"/>
      <c r="JXB572" s="168"/>
      <c r="JXC572" s="168"/>
      <c r="JXD572" s="168"/>
      <c r="JXE572" s="168"/>
      <c r="JXF572" s="168"/>
      <c r="JXG572" s="168"/>
      <c r="JXH572" s="168"/>
      <c r="JXI572" s="168"/>
      <c r="JXJ572" s="168"/>
      <c r="JXK572" s="168"/>
      <c r="JXL572" s="168"/>
      <c r="JXM572" s="168"/>
      <c r="JXN572" s="168"/>
      <c r="JXO572" s="168"/>
      <c r="JXP572" s="168"/>
      <c r="JXQ572" s="168"/>
      <c r="JXR572" s="168"/>
      <c r="JXS572" s="168"/>
      <c r="JXT572" s="168"/>
      <c r="JXU572" s="168"/>
      <c r="JXV572" s="168"/>
      <c r="JXW572" s="168"/>
      <c r="JXX572" s="168"/>
      <c r="JXY572" s="168"/>
      <c r="JXZ572" s="168"/>
      <c r="JYA572" s="168"/>
      <c r="JYB572" s="168"/>
      <c r="JYC572" s="508"/>
      <c r="JYD572" s="508"/>
      <c r="JYE572" s="508"/>
      <c r="JYF572" s="508"/>
      <c r="JYG572" s="508"/>
      <c r="JYH572" s="508"/>
      <c r="JYI572" s="508"/>
      <c r="JYJ572" s="508"/>
      <c r="JYK572" s="508"/>
      <c r="JYL572" s="508"/>
      <c r="JYM572" s="508"/>
      <c r="JYN572" s="508"/>
      <c r="JYO572" s="508"/>
      <c r="JYP572" s="508"/>
      <c r="JYQ572" s="508"/>
      <c r="JYR572" s="508"/>
      <c r="JYS572" s="508"/>
      <c r="JYT572" s="508"/>
      <c r="JYU572" s="508"/>
      <c r="JYV572" s="508"/>
      <c r="JYW572" s="508"/>
      <c r="JYX572" s="508"/>
      <c r="JYY572" s="508"/>
      <c r="JYZ572" s="508"/>
      <c r="JZA572" s="89"/>
      <c r="JZB572" s="89"/>
      <c r="JZC572" s="89"/>
      <c r="JZD572" s="89"/>
      <c r="JZE572" s="89"/>
      <c r="JZF572" s="508"/>
      <c r="JZG572" s="508"/>
      <c r="JZH572" s="89"/>
      <c r="JZI572" s="89"/>
      <c r="JZJ572" s="508"/>
      <c r="JZK572" s="508"/>
      <c r="JZL572" s="89"/>
      <c r="JZM572" s="89"/>
      <c r="JZN572" s="508"/>
      <c r="JZO572" s="508"/>
      <c r="JZP572" s="508"/>
      <c r="JZQ572" s="508"/>
      <c r="JZR572" s="508"/>
      <c r="JZS572" s="508"/>
      <c r="JZT572" s="508"/>
      <c r="JZU572" s="89"/>
      <c r="JZV572" s="89"/>
      <c r="JZW572" s="508"/>
      <c r="JZX572" s="508"/>
      <c r="JZY572" s="89"/>
      <c r="JZZ572" s="89"/>
      <c r="KAA572" s="508"/>
      <c r="KAB572" s="508"/>
      <c r="KAC572" s="508"/>
      <c r="KAD572" s="508"/>
      <c r="KAE572" s="508"/>
      <c r="KAF572" s="203"/>
      <c r="KAG572" s="107"/>
      <c r="KAH572" s="508"/>
      <c r="KAI572" s="508"/>
      <c r="KAJ572" s="508"/>
      <c r="KAK572" s="508"/>
      <c r="KAL572" s="508"/>
      <c r="KAM572" s="508"/>
      <c r="KAN572" s="508"/>
      <c r="KAO572" s="168"/>
      <c r="KAP572" s="168"/>
      <c r="KAQ572" s="168"/>
      <c r="KAR572" s="168"/>
      <c r="KAS572" s="168"/>
      <c r="KAT572" s="168"/>
      <c r="KAU572" s="168"/>
      <c r="KAV572" s="168"/>
      <c r="KAW572" s="168"/>
      <c r="KAX572" s="168"/>
      <c r="KAY572" s="168"/>
      <c r="KAZ572" s="168"/>
      <c r="KBA572" s="168"/>
      <c r="KBB572" s="168"/>
      <c r="KBC572" s="168"/>
      <c r="KBD572" s="168"/>
      <c r="KBE572" s="168"/>
      <c r="KBF572" s="168"/>
      <c r="KBG572" s="168"/>
      <c r="KBH572" s="168"/>
      <c r="KBI572" s="168"/>
      <c r="KBJ572" s="168"/>
      <c r="KBK572" s="168"/>
      <c r="KBL572" s="168"/>
      <c r="KBM572" s="168"/>
      <c r="KBN572" s="168"/>
      <c r="KBO572" s="168"/>
      <c r="KBP572" s="168"/>
      <c r="KBQ572" s="168"/>
      <c r="KBR572" s="168"/>
      <c r="KBS572" s="168"/>
      <c r="KBT572" s="168"/>
      <c r="KBU572" s="168"/>
      <c r="KBV572" s="168"/>
      <c r="KBW572" s="168"/>
      <c r="KBX572" s="168"/>
      <c r="KBY572" s="168"/>
      <c r="KBZ572" s="168"/>
      <c r="KCA572" s="168"/>
      <c r="KCB572" s="168"/>
      <c r="KCC572" s="168"/>
      <c r="KCD572" s="168"/>
      <c r="KCE572" s="168"/>
      <c r="KCF572" s="168"/>
      <c r="KCG572" s="508"/>
      <c r="KCH572" s="508"/>
      <c r="KCI572" s="508"/>
      <c r="KCJ572" s="508"/>
      <c r="KCK572" s="508"/>
      <c r="KCL572" s="508"/>
      <c r="KCM572" s="508"/>
      <c r="KCN572" s="508"/>
      <c r="KCO572" s="508"/>
      <c r="KCP572" s="508"/>
      <c r="KCQ572" s="508"/>
      <c r="KCR572" s="508"/>
      <c r="KCS572" s="508"/>
      <c r="KCT572" s="508"/>
      <c r="KCU572" s="508"/>
      <c r="KCV572" s="508"/>
      <c r="KCW572" s="508"/>
      <c r="KCX572" s="508"/>
      <c r="KCY572" s="508"/>
      <c r="KCZ572" s="508"/>
      <c r="KDA572" s="508"/>
      <c r="KDB572" s="508"/>
      <c r="KDC572" s="508"/>
      <c r="KDD572" s="508"/>
      <c r="KDE572" s="89"/>
      <c r="KDF572" s="89"/>
      <c r="KDG572" s="89"/>
      <c r="KDH572" s="89"/>
      <c r="KDI572" s="89"/>
      <c r="KDJ572" s="508"/>
      <c r="KDK572" s="508"/>
      <c r="KDL572" s="89"/>
      <c r="KDM572" s="89"/>
      <c r="KDN572" s="508"/>
      <c r="KDO572" s="508"/>
      <c r="KDP572" s="89"/>
      <c r="KDQ572" s="89"/>
      <c r="KDR572" s="508"/>
      <c r="KDS572" s="508"/>
      <c r="KDT572" s="508"/>
      <c r="KDU572" s="508"/>
      <c r="KDV572" s="508"/>
      <c r="KDW572" s="508"/>
      <c r="KDX572" s="508"/>
      <c r="KDY572" s="89"/>
      <c r="KDZ572" s="89"/>
      <c r="KEA572" s="508"/>
      <c r="KEB572" s="508"/>
      <c r="KEC572" s="89"/>
      <c r="KED572" s="89"/>
      <c r="KEE572" s="508"/>
      <c r="KEF572" s="508"/>
      <c r="KEG572" s="508"/>
      <c r="KEH572" s="508"/>
      <c r="KEI572" s="508"/>
      <c r="KEJ572" s="203"/>
      <c r="KEK572" s="107"/>
      <c r="KEL572" s="508"/>
      <c r="KEM572" s="508"/>
      <c r="KEN572" s="508"/>
      <c r="KEO572" s="508"/>
      <c r="KEP572" s="508"/>
      <c r="KEQ572" s="508"/>
      <c r="KER572" s="508"/>
      <c r="KES572" s="168"/>
      <c r="KET572" s="168"/>
      <c r="KEU572" s="168"/>
      <c r="KEV572" s="168"/>
      <c r="KEW572" s="168"/>
      <c r="KEX572" s="168"/>
      <c r="KEY572" s="168"/>
      <c r="KEZ572" s="168"/>
      <c r="KFA572" s="168"/>
      <c r="KFB572" s="168"/>
      <c r="KFC572" s="168"/>
      <c r="KFD572" s="168"/>
      <c r="KFE572" s="168"/>
      <c r="KFF572" s="168"/>
      <c r="KFG572" s="168"/>
      <c r="KFH572" s="168"/>
      <c r="KFI572" s="168"/>
      <c r="KFJ572" s="168"/>
      <c r="KFK572" s="168"/>
      <c r="KFL572" s="168"/>
      <c r="KFM572" s="168"/>
      <c r="KFN572" s="168"/>
      <c r="KFO572" s="168"/>
      <c r="KFP572" s="168"/>
      <c r="KFQ572" s="168"/>
      <c r="KFR572" s="168"/>
      <c r="KFS572" s="168"/>
      <c r="KFT572" s="168"/>
      <c r="KFU572" s="168"/>
      <c r="KFV572" s="168"/>
      <c r="KFW572" s="168"/>
      <c r="KFX572" s="168"/>
      <c r="KFY572" s="168"/>
      <c r="KFZ572" s="168"/>
      <c r="KGA572" s="168"/>
      <c r="KGB572" s="168"/>
      <c r="KGC572" s="168"/>
      <c r="KGD572" s="168"/>
      <c r="KGE572" s="168"/>
      <c r="KGF572" s="168"/>
      <c r="KGG572" s="168"/>
      <c r="KGH572" s="168"/>
      <c r="KGI572" s="168"/>
      <c r="KGJ572" s="168"/>
      <c r="KGK572" s="508"/>
      <c r="KGL572" s="508"/>
      <c r="KGM572" s="508"/>
      <c r="KGN572" s="508"/>
      <c r="KGO572" s="508"/>
      <c r="KGP572" s="508"/>
      <c r="KGQ572" s="508"/>
      <c r="KGR572" s="508"/>
      <c r="KGS572" s="508"/>
      <c r="KGT572" s="508"/>
      <c r="KGU572" s="508"/>
      <c r="KGV572" s="508"/>
      <c r="KGW572" s="508"/>
      <c r="KGX572" s="508"/>
      <c r="KGY572" s="508"/>
      <c r="KGZ572" s="508"/>
      <c r="KHA572" s="508"/>
      <c r="KHB572" s="508"/>
      <c r="KHC572" s="508"/>
      <c r="KHD572" s="508"/>
      <c r="KHE572" s="508"/>
      <c r="KHF572" s="508"/>
      <c r="KHG572" s="508"/>
      <c r="KHH572" s="508"/>
      <c r="KHI572" s="89"/>
      <c r="KHJ572" s="89"/>
      <c r="KHK572" s="89"/>
      <c r="KHL572" s="89"/>
      <c r="KHM572" s="89"/>
      <c r="KHN572" s="508"/>
      <c r="KHO572" s="508"/>
      <c r="KHP572" s="89"/>
      <c r="KHQ572" s="89"/>
      <c r="KHR572" s="508"/>
      <c r="KHS572" s="508"/>
      <c r="KHT572" s="89"/>
      <c r="KHU572" s="89"/>
      <c r="KHV572" s="508"/>
      <c r="KHW572" s="508"/>
      <c r="KHX572" s="508"/>
      <c r="KHY572" s="508"/>
      <c r="KHZ572" s="508"/>
      <c r="KIA572" s="508"/>
      <c r="KIB572" s="508"/>
      <c r="KIC572" s="89"/>
      <c r="KID572" s="89"/>
      <c r="KIE572" s="508"/>
      <c r="KIF572" s="508"/>
      <c r="KIG572" s="89"/>
      <c r="KIH572" s="89"/>
      <c r="KII572" s="508"/>
      <c r="KIJ572" s="508"/>
      <c r="KIK572" s="508"/>
      <c r="KIL572" s="508"/>
      <c r="KIM572" s="508"/>
      <c r="KIN572" s="203"/>
      <c r="KIO572" s="107"/>
      <c r="KIP572" s="508"/>
      <c r="KIQ572" s="508"/>
      <c r="KIR572" s="508"/>
      <c r="KIS572" s="508"/>
      <c r="KIT572" s="508"/>
      <c r="KIU572" s="508"/>
      <c r="KIV572" s="508"/>
      <c r="KIW572" s="168"/>
      <c r="KIX572" s="168"/>
      <c r="KIY572" s="168"/>
      <c r="KIZ572" s="168"/>
      <c r="KJA572" s="168"/>
      <c r="KJB572" s="168"/>
      <c r="KJC572" s="168"/>
      <c r="KJD572" s="168"/>
      <c r="KJE572" s="168"/>
      <c r="KJF572" s="168"/>
      <c r="KJG572" s="168"/>
      <c r="KJH572" s="168"/>
      <c r="KJI572" s="168"/>
      <c r="KJJ572" s="168"/>
      <c r="KJK572" s="168"/>
      <c r="KJL572" s="168"/>
      <c r="KJM572" s="168"/>
      <c r="KJN572" s="168"/>
      <c r="KJO572" s="168"/>
      <c r="KJP572" s="168"/>
      <c r="KJQ572" s="168"/>
      <c r="KJR572" s="168"/>
      <c r="KJS572" s="168"/>
      <c r="KJT572" s="168"/>
      <c r="KJU572" s="168"/>
      <c r="KJV572" s="168"/>
      <c r="KJW572" s="168"/>
      <c r="KJX572" s="168"/>
      <c r="KJY572" s="168"/>
      <c r="KJZ572" s="168"/>
      <c r="KKA572" s="168"/>
      <c r="KKB572" s="168"/>
      <c r="KKC572" s="168"/>
      <c r="KKD572" s="168"/>
      <c r="KKE572" s="168"/>
      <c r="KKF572" s="168"/>
      <c r="KKG572" s="168"/>
      <c r="KKH572" s="168"/>
      <c r="KKI572" s="168"/>
      <c r="KKJ572" s="168"/>
      <c r="KKK572" s="168"/>
      <c r="KKL572" s="168"/>
      <c r="KKM572" s="168"/>
      <c r="KKN572" s="168"/>
      <c r="KKO572" s="508"/>
      <c r="KKP572" s="508"/>
      <c r="KKQ572" s="508"/>
      <c r="KKR572" s="508"/>
      <c r="KKS572" s="508"/>
      <c r="KKT572" s="508"/>
      <c r="KKU572" s="508"/>
      <c r="KKV572" s="508"/>
      <c r="KKW572" s="508"/>
      <c r="KKX572" s="508"/>
      <c r="KKY572" s="508"/>
      <c r="KKZ572" s="508"/>
      <c r="KLA572" s="508"/>
      <c r="KLB572" s="508"/>
      <c r="KLC572" s="508"/>
      <c r="KLD572" s="508"/>
      <c r="KLE572" s="508"/>
      <c r="KLF572" s="508"/>
      <c r="KLG572" s="508"/>
      <c r="KLH572" s="508"/>
      <c r="KLI572" s="508"/>
      <c r="KLJ572" s="508"/>
      <c r="KLK572" s="508"/>
      <c r="KLL572" s="508"/>
      <c r="KLM572" s="89"/>
      <c r="KLN572" s="89"/>
      <c r="KLO572" s="89"/>
      <c r="KLP572" s="89"/>
      <c r="KLQ572" s="89"/>
      <c r="KLR572" s="508"/>
      <c r="KLS572" s="508"/>
      <c r="KLT572" s="89"/>
      <c r="KLU572" s="89"/>
      <c r="KLV572" s="508"/>
      <c r="KLW572" s="508"/>
      <c r="KLX572" s="89"/>
      <c r="KLY572" s="89"/>
      <c r="KLZ572" s="508"/>
      <c r="KMA572" s="508"/>
      <c r="KMB572" s="508"/>
      <c r="KMC572" s="508"/>
      <c r="KMD572" s="508"/>
      <c r="KME572" s="508"/>
      <c r="KMF572" s="508"/>
      <c r="KMG572" s="89"/>
      <c r="KMH572" s="89"/>
      <c r="KMI572" s="508"/>
      <c r="KMJ572" s="508"/>
      <c r="KMK572" s="89"/>
      <c r="KML572" s="89"/>
      <c r="KMM572" s="508"/>
      <c r="KMN572" s="508"/>
      <c r="KMO572" s="508"/>
      <c r="KMP572" s="508"/>
      <c r="KMQ572" s="508"/>
      <c r="KMR572" s="203"/>
      <c r="KMS572" s="107"/>
      <c r="KMT572" s="508"/>
      <c r="KMU572" s="508"/>
      <c r="KMV572" s="508"/>
      <c r="KMW572" s="508"/>
      <c r="KMX572" s="508"/>
      <c r="KMY572" s="508"/>
      <c r="KMZ572" s="508"/>
      <c r="KNA572" s="168"/>
      <c r="KNB572" s="168"/>
      <c r="KNC572" s="168"/>
      <c r="KND572" s="168"/>
      <c r="KNE572" s="168"/>
      <c r="KNF572" s="168"/>
      <c r="KNG572" s="168"/>
      <c r="KNH572" s="168"/>
      <c r="KNI572" s="168"/>
      <c r="KNJ572" s="168"/>
      <c r="KNK572" s="168"/>
      <c r="KNL572" s="168"/>
      <c r="KNM572" s="168"/>
      <c r="KNN572" s="168"/>
      <c r="KNO572" s="168"/>
      <c r="KNP572" s="168"/>
      <c r="KNQ572" s="168"/>
      <c r="KNR572" s="168"/>
      <c r="KNS572" s="168"/>
      <c r="KNT572" s="168"/>
      <c r="KNU572" s="168"/>
      <c r="KNV572" s="168"/>
      <c r="KNW572" s="168"/>
      <c r="KNX572" s="168"/>
      <c r="KNY572" s="168"/>
      <c r="KNZ572" s="168"/>
      <c r="KOA572" s="168"/>
      <c r="KOB572" s="168"/>
      <c r="KOC572" s="168"/>
      <c r="KOD572" s="168"/>
      <c r="KOE572" s="168"/>
      <c r="KOF572" s="168"/>
      <c r="KOG572" s="168"/>
      <c r="KOH572" s="168"/>
      <c r="KOI572" s="168"/>
      <c r="KOJ572" s="168"/>
      <c r="KOK572" s="168"/>
      <c r="KOL572" s="168"/>
      <c r="KOM572" s="168"/>
      <c r="KON572" s="168"/>
      <c r="KOO572" s="168"/>
      <c r="KOP572" s="168"/>
      <c r="KOQ572" s="168"/>
      <c r="KOR572" s="168"/>
      <c r="KOS572" s="508"/>
      <c r="KOT572" s="508"/>
      <c r="KOU572" s="508"/>
      <c r="KOV572" s="508"/>
      <c r="KOW572" s="508"/>
      <c r="KOX572" s="508"/>
      <c r="KOY572" s="508"/>
      <c r="KOZ572" s="508"/>
      <c r="KPA572" s="508"/>
      <c r="KPB572" s="508"/>
      <c r="KPC572" s="508"/>
      <c r="KPD572" s="508"/>
      <c r="KPE572" s="508"/>
      <c r="KPF572" s="508"/>
      <c r="KPG572" s="508"/>
      <c r="KPH572" s="508"/>
      <c r="KPI572" s="508"/>
      <c r="KPJ572" s="508"/>
      <c r="KPK572" s="508"/>
      <c r="KPL572" s="508"/>
      <c r="KPM572" s="508"/>
      <c r="KPN572" s="508"/>
      <c r="KPO572" s="508"/>
      <c r="KPP572" s="508"/>
      <c r="KPQ572" s="89"/>
      <c r="KPR572" s="89"/>
      <c r="KPS572" s="89"/>
      <c r="KPT572" s="89"/>
      <c r="KPU572" s="89"/>
      <c r="KPV572" s="508"/>
      <c r="KPW572" s="508"/>
      <c r="KPX572" s="89"/>
      <c r="KPY572" s="89"/>
      <c r="KPZ572" s="508"/>
      <c r="KQA572" s="508"/>
      <c r="KQB572" s="89"/>
      <c r="KQC572" s="89"/>
      <c r="KQD572" s="508"/>
      <c r="KQE572" s="508"/>
      <c r="KQF572" s="508"/>
      <c r="KQG572" s="508"/>
      <c r="KQH572" s="508"/>
      <c r="KQI572" s="508"/>
      <c r="KQJ572" s="508"/>
      <c r="KQK572" s="89"/>
      <c r="KQL572" s="89"/>
      <c r="KQM572" s="508"/>
      <c r="KQN572" s="508"/>
      <c r="KQO572" s="89"/>
      <c r="KQP572" s="89"/>
      <c r="KQQ572" s="508"/>
      <c r="KQR572" s="508"/>
      <c r="KQS572" s="508"/>
      <c r="KQT572" s="508"/>
      <c r="KQU572" s="508"/>
      <c r="KQV572" s="203"/>
      <c r="KQW572" s="107"/>
      <c r="KQX572" s="508"/>
      <c r="KQY572" s="508"/>
      <c r="KQZ572" s="508"/>
      <c r="KRA572" s="508"/>
      <c r="KRB572" s="508"/>
      <c r="KRC572" s="508"/>
      <c r="KRD572" s="508"/>
      <c r="KRE572" s="168"/>
      <c r="KRF572" s="168"/>
      <c r="KRG572" s="168"/>
      <c r="KRH572" s="168"/>
      <c r="KRI572" s="168"/>
      <c r="KRJ572" s="168"/>
      <c r="KRK572" s="168"/>
      <c r="KRL572" s="168"/>
      <c r="KRM572" s="168"/>
      <c r="KRN572" s="168"/>
      <c r="KRO572" s="168"/>
      <c r="KRP572" s="168"/>
      <c r="KRQ572" s="168"/>
      <c r="KRR572" s="168"/>
      <c r="KRS572" s="168"/>
      <c r="KRT572" s="168"/>
      <c r="KRU572" s="168"/>
      <c r="KRV572" s="168"/>
      <c r="KRW572" s="168"/>
      <c r="KRX572" s="168"/>
      <c r="KRY572" s="168"/>
      <c r="KRZ572" s="168"/>
      <c r="KSA572" s="168"/>
      <c r="KSB572" s="168"/>
      <c r="KSC572" s="168"/>
      <c r="KSD572" s="168"/>
      <c r="KSE572" s="168"/>
      <c r="KSF572" s="168"/>
      <c r="KSG572" s="168"/>
      <c r="KSH572" s="168"/>
      <c r="KSI572" s="168"/>
      <c r="KSJ572" s="168"/>
      <c r="KSK572" s="168"/>
      <c r="KSL572" s="168"/>
      <c r="KSM572" s="168"/>
      <c r="KSN572" s="168"/>
      <c r="KSO572" s="168"/>
      <c r="KSP572" s="168"/>
      <c r="KSQ572" s="168"/>
      <c r="KSR572" s="168"/>
      <c r="KSS572" s="168"/>
      <c r="KST572" s="168"/>
      <c r="KSU572" s="168"/>
      <c r="KSV572" s="168"/>
      <c r="KSW572" s="508"/>
      <c r="KSX572" s="508"/>
      <c r="KSY572" s="508"/>
      <c r="KSZ572" s="508"/>
      <c r="KTA572" s="508"/>
      <c r="KTB572" s="508"/>
      <c r="KTC572" s="508"/>
      <c r="KTD572" s="508"/>
      <c r="KTE572" s="508"/>
      <c r="KTF572" s="508"/>
      <c r="KTG572" s="508"/>
      <c r="KTH572" s="508"/>
      <c r="KTI572" s="508"/>
      <c r="KTJ572" s="508"/>
      <c r="KTK572" s="508"/>
      <c r="KTL572" s="508"/>
      <c r="KTM572" s="508"/>
      <c r="KTN572" s="508"/>
      <c r="KTO572" s="508"/>
      <c r="KTP572" s="508"/>
      <c r="KTQ572" s="508"/>
      <c r="KTR572" s="508"/>
      <c r="KTS572" s="508"/>
      <c r="KTT572" s="508"/>
      <c r="KTU572" s="89"/>
      <c r="KTV572" s="89"/>
      <c r="KTW572" s="89"/>
      <c r="KTX572" s="89"/>
      <c r="KTY572" s="89"/>
      <c r="KTZ572" s="508"/>
      <c r="KUA572" s="508"/>
      <c r="KUB572" s="89"/>
      <c r="KUC572" s="89"/>
      <c r="KUD572" s="508"/>
      <c r="KUE572" s="508"/>
      <c r="KUF572" s="89"/>
      <c r="KUG572" s="89"/>
      <c r="KUH572" s="508"/>
      <c r="KUI572" s="508"/>
      <c r="KUJ572" s="508"/>
      <c r="KUK572" s="508"/>
      <c r="KUL572" s="508"/>
      <c r="KUM572" s="508"/>
      <c r="KUN572" s="508"/>
      <c r="KUO572" s="89"/>
      <c r="KUP572" s="89"/>
      <c r="KUQ572" s="508"/>
      <c r="KUR572" s="508"/>
      <c r="KUS572" s="89"/>
      <c r="KUT572" s="89"/>
      <c r="KUU572" s="508"/>
      <c r="KUV572" s="508"/>
      <c r="KUW572" s="508"/>
      <c r="KUX572" s="508"/>
      <c r="KUY572" s="508"/>
      <c r="KUZ572" s="203"/>
      <c r="KVA572" s="107"/>
      <c r="KVB572" s="508"/>
      <c r="KVC572" s="508"/>
      <c r="KVD572" s="508"/>
      <c r="KVE572" s="508"/>
      <c r="KVF572" s="508"/>
      <c r="KVG572" s="508"/>
      <c r="KVH572" s="508"/>
      <c r="KVI572" s="168"/>
      <c r="KVJ572" s="168"/>
      <c r="KVK572" s="168"/>
      <c r="KVL572" s="168"/>
      <c r="KVM572" s="168"/>
      <c r="KVN572" s="168"/>
      <c r="KVO572" s="168"/>
      <c r="KVP572" s="168"/>
      <c r="KVQ572" s="168"/>
      <c r="KVR572" s="168"/>
      <c r="KVS572" s="168"/>
      <c r="KVT572" s="168"/>
      <c r="KVU572" s="168"/>
      <c r="KVV572" s="168"/>
      <c r="KVW572" s="168"/>
      <c r="KVX572" s="168"/>
      <c r="KVY572" s="168"/>
      <c r="KVZ572" s="168"/>
      <c r="KWA572" s="168"/>
      <c r="KWB572" s="168"/>
      <c r="KWC572" s="168"/>
      <c r="KWD572" s="168"/>
      <c r="KWE572" s="168"/>
      <c r="KWF572" s="168"/>
      <c r="KWG572" s="168"/>
      <c r="KWH572" s="168"/>
      <c r="KWI572" s="168"/>
      <c r="KWJ572" s="168"/>
      <c r="KWK572" s="168"/>
      <c r="KWL572" s="168"/>
      <c r="KWM572" s="168"/>
      <c r="KWN572" s="168"/>
      <c r="KWO572" s="168"/>
      <c r="KWP572" s="168"/>
      <c r="KWQ572" s="168"/>
      <c r="KWR572" s="168"/>
      <c r="KWS572" s="168"/>
      <c r="KWT572" s="168"/>
      <c r="KWU572" s="168"/>
      <c r="KWV572" s="168"/>
      <c r="KWW572" s="168"/>
      <c r="KWX572" s="168"/>
      <c r="KWY572" s="168"/>
      <c r="KWZ572" s="168"/>
      <c r="KXA572" s="508"/>
      <c r="KXB572" s="508"/>
      <c r="KXC572" s="508"/>
      <c r="KXD572" s="508"/>
      <c r="KXE572" s="508"/>
      <c r="KXF572" s="508"/>
      <c r="KXG572" s="508"/>
      <c r="KXH572" s="508"/>
      <c r="KXI572" s="508"/>
      <c r="KXJ572" s="508"/>
      <c r="KXK572" s="508"/>
      <c r="KXL572" s="508"/>
      <c r="KXM572" s="508"/>
      <c r="KXN572" s="508"/>
      <c r="KXO572" s="508"/>
      <c r="KXP572" s="508"/>
      <c r="KXQ572" s="508"/>
      <c r="KXR572" s="508"/>
      <c r="KXS572" s="508"/>
      <c r="KXT572" s="508"/>
      <c r="KXU572" s="508"/>
      <c r="KXV572" s="508"/>
      <c r="KXW572" s="508"/>
      <c r="KXX572" s="508"/>
      <c r="KXY572" s="89"/>
      <c r="KXZ572" s="89"/>
      <c r="KYA572" s="89"/>
      <c r="KYB572" s="89"/>
      <c r="KYC572" s="89"/>
      <c r="KYD572" s="508"/>
      <c r="KYE572" s="508"/>
      <c r="KYF572" s="89"/>
      <c r="KYG572" s="89"/>
      <c r="KYH572" s="508"/>
      <c r="KYI572" s="508"/>
      <c r="KYJ572" s="89"/>
      <c r="KYK572" s="89"/>
      <c r="KYL572" s="508"/>
      <c r="KYM572" s="508"/>
      <c r="KYN572" s="508"/>
      <c r="KYO572" s="508"/>
      <c r="KYP572" s="508"/>
      <c r="KYQ572" s="508"/>
      <c r="KYR572" s="508"/>
      <c r="KYS572" s="89"/>
      <c r="KYT572" s="89"/>
      <c r="KYU572" s="508"/>
      <c r="KYV572" s="508"/>
      <c r="KYW572" s="89"/>
      <c r="KYX572" s="89"/>
      <c r="KYY572" s="508"/>
      <c r="KYZ572" s="508"/>
      <c r="KZA572" s="508"/>
      <c r="KZB572" s="508"/>
      <c r="KZC572" s="508"/>
      <c r="KZD572" s="203"/>
      <c r="KZE572" s="107"/>
      <c r="KZF572" s="508"/>
      <c r="KZG572" s="508"/>
      <c r="KZH572" s="508"/>
      <c r="KZI572" s="508"/>
      <c r="KZJ572" s="508"/>
      <c r="KZK572" s="508"/>
      <c r="KZL572" s="508"/>
      <c r="KZM572" s="168"/>
      <c r="KZN572" s="168"/>
      <c r="KZO572" s="168"/>
      <c r="KZP572" s="168"/>
      <c r="KZQ572" s="168"/>
      <c r="KZR572" s="168"/>
      <c r="KZS572" s="168"/>
      <c r="KZT572" s="168"/>
      <c r="KZU572" s="168"/>
      <c r="KZV572" s="168"/>
      <c r="KZW572" s="168"/>
      <c r="KZX572" s="168"/>
      <c r="KZY572" s="168"/>
      <c r="KZZ572" s="168"/>
      <c r="LAA572" s="168"/>
      <c r="LAB572" s="168"/>
      <c r="LAC572" s="168"/>
      <c r="LAD572" s="168"/>
      <c r="LAE572" s="168"/>
      <c r="LAF572" s="168"/>
      <c r="LAG572" s="168"/>
      <c r="LAH572" s="168"/>
      <c r="LAI572" s="168"/>
      <c r="LAJ572" s="168"/>
      <c r="LAK572" s="168"/>
      <c r="LAL572" s="168"/>
      <c r="LAM572" s="168"/>
      <c r="LAN572" s="168"/>
      <c r="LAO572" s="168"/>
      <c r="LAP572" s="168"/>
      <c r="LAQ572" s="168"/>
      <c r="LAR572" s="168"/>
      <c r="LAS572" s="168"/>
      <c r="LAT572" s="168"/>
      <c r="LAU572" s="168"/>
      <c r="LAV572" s="168"/>
      <c r="LAW572" s="168"/>
      <c r="LAX572" s="168"/>
      <c r="LAY572" s="168"/>
      <c r="LAZ572" s="168"/>
      <c r="LBA572" s="168"/>
      <c r="LBB572" s="168"/>
      <c r="LBC572" s="168"/>
      <c r="LBD572" s="168"/>
      <c r="LBE572" s="508"/>
      <c r="LBF572" s="508"/>
      <c r="LBG572" s="508"/>
      <c r="LBH572" s="508"/>
      <c r="LBI572" s="508"/>
      <c r="LBJ572" s="508"/>
      <c r="LBK572" s="508"/>
      <c r="LBL572" s="508"/>
      <c r="LBM572" s="508"/>
      <c r="LBN572" s="508"/>
      <c r="LBO572" s="508"/>
      <c r="LBP572" s="508"/>
      <c r="LBQ572" s="508"/>
      <c r="LBR572" s="508"/>
      <c r="LBS572" s="508"/>
      <c r="LBT572" s="508"/>
      <c r="LBU572" s="508"/>
      <c r="LBV572" s="508"/>
      <c r="LBW572" s="508"/>
      <c r="LBX572" s="508"/>
      <c r="LBY572" s="508"/>
      <c r="LBZ572" s="508"/>
      <c r="LCA572" s="508"/>
      <c r="LCB572" s="508"/>
      <c r="LCC572" s="89"/>
      <c r="LCD572" s="89"/>
      <c r="LCE572" s="89"/>
      <c r="LCF572" s="89"/>
      <c r="LCG572" s="89"/>
      <c r="LCH572" s="508"/>
      <c r="LCI572" s="508"/>
      <c r="LCJ572" s="89"/>
      <c r="LCK572" s="89"/>
      <c r="LCL572" s="508"/>
      <c r="LCM572" s="508"/>
      <c r="LCN572" s="89"/>
      <c r="LCO572" s="89"/>
      <c r="LCP572" s="508"/>
      <c r="LCQ572" s="508"/>
      <c r="LCR572" s="508"/>
      <c r="LCS572" s="508"/>
      <c r="LCT572" s="508"/>
      <c r="LCU572" s="508"/>
      <c r="LCV572" s="508"/>
      <c r="LCW572" s="89"/>
      <c r="LCX572" s="89"/>
      <c r="LCY572" s="508"/>
      <c r="LCZ572" s="508"/>
      <c r="LDA572" s="89"/>
      <c r="LDB572" s="89"/>
      <c r="LDC572" s="508"/>
      <c r="LDD572" s="508"/>
      <c r="LDE572" s="508"/>
      <c r="LDF572" s="508"/>
      <c r="LDG572" s="508"/>
      <c r="LDH572" s="203"/>
      <c r="LDI572" s="107"/>
      <c r="LDJ572" s="508"/>
      <c r="LDK572" s="508"/>
      <c r="LDL572" s="508"/>
      <c r="LDM572" s="508"/>
      <c r="LDN572" s="508"/>
      <c r="LDO572" s="508"/>
      <c r="LDP572" s="508"/>
      <c r="LDQ572" s="168"/>
      <c r="LDR572" s="168"/>
      <c r="LDS572" s="168"/>
      <c r="LDT572" s="168"/>
      <c r="LDU572" s="168"/>
      <c r="LDV572" s="168"/>
      <c r="LDW572" s="168"/>
      <c r="LDX572" s="168"/>
      <c r="LDY572" s="168"/>
      <c r="LDZ572" s="168"/>
      <c r="LEA572" s="168"/>
      <c r="LEB572" s="168"/>
      <c r="LEC572" s="168"/>
      <c r="LED572" s="168"/>
      <c r="LEE572" s="168"/>
      <c r="LEF572" s="168"/>
      <c r="LEG572" s="168"/>
      <c r="LEH572" s="168"/>
      <c r="LEI572" s="168"/>
      <c r="LEJ572" s="168"/>
      <c r="LEK572" s="168"/>
      <c r="LEL572" s="168"/>
      <c r="LEM572" s="168"/>
      <c r="LEN572" s="168"/>
      <c r="LEO572" s="168"/>
      <c r="LEP572" s="168"/>
      <c r="LEQ572" s="168"/>
      <c r="LER572" s="168"/>
      <c r="LES572" s="168"/>
      <c r="LET572" s="168"/>
      <c r="LEU572" s="168"/>
      <c r="LEV572" s="168"/>
      <c r="LEW572" s="168"/>
      <c r="LEX572" s="168"/>
      <c r="LEY572" s="168"/>
      <c r="LEZ572" s="168"/>
      <c r="LFA572" s="168"/>
      <c r="LFB572" s="168"/>
      <c r="LFC572" s="168"/>
      <c r="LFD572" s="168"/>
      <c r="LFE572" s="168"/>
      <c r="LFF572" s="168"/>
      <c r="LFG572" s="168"/>
      <c r="LFH572" s="168"/>
      <c r="LFI572" s="508"/>
      <c r="LFJ572" s="508"/>
      <c r="LFK572" s="508"/>
      <c r="LFL572" s="508"/>
      <c r="LFM572" s="508"/>
      <c r="LFN572" s="508"/>
      <c r="LFO572" s="508"/>
      <c r="LFP572" s="508"/>
      <c r="LFQ572" s="508"/>
      <c r="LFR572" s="508"/>
      <c r="LFS572" s="508"/>
      <c r="LFT572" s="508"/>
      <c r="LFU572" s="508"/>
      <c r="LFV572" s="508"/>
      <c r="LFW572" s="508"/>
      <c r="LFX572" s="508"/>
      <c r="LFY572" s="508"/>
      <c r="LFZ572" s="508"/>
      <c r="LGA572" s="508"/>
      <c r="LGB572" s="508"/>
      <c r="LGC572" s="508"/>
      <c r="LGD572" s="508"/>
      <c r="LGE572" s="508"/>
      <c r="LGF572" s="508"/>
      <c r="LGG572" s="89"/>
      <c r="LGH572" s="89"/>
      <c r="LGI572" s="89"/>
      <c r="LGJ572" s="89"/>
      <c r="LGK572" s="89"/>
      <c r="LGL572" s="508"/>
      <c r="LGM572" s="508"/>
      <c r="LGN572" s="89"/>
      <c r="LGO572" s="89"/>
      <c r="LGP572" s="508"/>
      <c r="LGQ572" s="508"/>
      <c r="LGR572" s="89"/>
      <c r="LGS572" s="89"/>
      <c r="LGT572" s="508"/>
      <c r="LGU572" s="508"/>
      <c r="LGV572" s="508"/>
      <c r="LGW572" s="508"/>
      <c r="LGX572" s="508"/>
      <c r="LGY572" s="508"/>
      <c r="LGZ572" s="508"/>
      <c r="LHA572" s="89"/>
      <c r="LHB572" s="89"/>
      <c r="LHC572" s="508"/>
      <c r="LHD572" s="508"/>
      <c r="LHE572" s="89"/>
      <c r="LHF572" s="89"/>
      <c r="LHG572" s="508"/>
      <c r="LHH572" s="508"/>
      <c r="LHI572" s="508"/>
      <c r="LHJ572" s="508"/>
      <c r="LHK572" s="508"/>
      <c r="LHL572" s="203"/>
      <c r="LHM572" s="107"/>
      <c r="LHN572" s="508"/>
      <c r="LHO572" s="508"/>
      <c r="LHP572" s="508"/>
      <c r="LHQ572" s="508"/>
      <c r="LHR572" s="508"/>
      <c r="LHS572" s="508"/>
      <c r="LHT572" s="508"/>
      <c r="LHU572" s="168"/>
      <c r="LHV572" s="168"/>
      <c r="LHW572" s="168"/>
      <c r="LHX572" s="168"/>
      <c r="LHY572" s="168"/>
      <c r="LHZ572" s="168"/>
      <c r="LIA572" s="168"/>
      <c r="LIB572" s="168"/>
      <c r="LIC572" s="168"/>
      <c r="LID572" s="168"/>
      <c r="LIE572" s="168"/>
      <c r="LIF572" s="168"/>
      <c r="LIG572" s="168"/>
      <c r="LIH572" s="168"/>
      <c r="LII572" s="168"/>
      <c r="LIJ572" s="168"/>
      <c r="LIK572" s="168"/>
      <c r="LIL572" s="168"/>
      <c r="LIM572" s="168"/>
      <c r="LIN572" s="168"/>
      <c r="LIO572" s="168"/>
      <c r="LIP572" s="168"/>
      <c r="LIQ572" s="168"/>
      <c r="LIR572" s="168"/>
      <c r="LIS572" s="168"/>
      <c r="LIT572" s="168"/>
      <c r="LIU572" s="168"/>
      <c r="LIV572" s="168"/>
      <c r="LIW572" s="168"/>
      <c r="LIX572" s="168"/>
      <c r="LIY572" s="168"/>
      <c r="LIZ572" s="168"/>
      <c r="LJA572" s="168"/>
      <c r="LJB572" s="168"/>
      <c r="LJC572" s="168"/>
      <c r="LJD572" s="168"/>
      <c r="LJE572" s="168"/>
      <c r="LJF572" s="168"/>
      <c r="LJG572" s="168"/>
      <c r="LJH572" s="168"/>
      <c r="LJI572" s="168"/>
      <c r="LJJ572" s="168"/>
      <c r="LJK572" s="168"/>
      <c r="LJL572" s="168"/>
      <c r="LJM572" s="508"/>
      <c r="LJN572" s="508"/>
      <c r="LJO572" s="508"/>
      <c r="LJP572" s="508"/>
      <c r="LJQ572" s="508"/>
      <c r="LJR572" s="508"/>
      <c r="LJS572" s="508"/>
      <c r="LJT572" s="508"/>
      <c r="LJU572" s="508"/>
      <c r="LJV572" s="508"/>
      <c r="LJW572" s="508"/>
      <c r="LJX572" s="508"/>
      <c r="LJY572" s="508"/>
      <c r="LJZ572" s="508"/>
      <c r="LKA572" s="508"/>
      <c r="LKB572" s="508"/>
      <c r="LKC572" s="508"/>
      <c r="LKD572" s="508"/>
      <c r="LKE572" s="508"/>
      <c r="LKF572" s="508"/>
      <c r="LKG572" s="508"/>
      <c r="LKH572" s="508"/>
      <c r="LKI572" s="508"/>
      <c r="LKJ572" s="508"/>
      <c r="LKK572" s="89"/>
      <c r="LKL572" s="89"/>
      <c r="LKM572" s="89"/>
      <c r="LKN572" s="89"/>
      <c r="LKO572" s="89"/>
      <c r="LKP572" s="508"/>
      <c r="LKQ572" s="508"/>
      <c r="LKR572" s="89"/>
      <c r="LKS572" s="89"/>
      <c r="LKT572" s="508"/>
      <c r="LKU572" s="508"/>
      <c r="LKV572" s="89"/>
      <c r="LKW572" s="89"/>
      <c r="LKX572" s="508"/>
      <c r="LKY572" s="508"/>
      <c r="LKZ572" s="508"/>
      <c r="LLA572" s="508"/>
      <c r="LLB572" s="508"/>
      <c r="LLC572" s="508"/>
      <c r="LLD572" s="508"/>
      <c r="LLE572" s="89"/>
      <c r="LLF572" s="89"/>
      <c r="LLG572" s="508"/>
      <c r="LLH572" s="508"/>
      <c r="LLI572" s="89"/>
      <c r="LLJ572" s="89"/>
      <c r="LLK572" s="508"/>
      <c r="LLL572" s="508"/>
      <c r="LLM572" s="508"/>
      <c r="LLN572" s="508"/>
      <c r="LLO572" s="508"/>
      <c r="LLP572" s="203"/>
      <c r="LLQ572" s="107"/>
      <c r="LLR572" s="508"/>
      <c r="LLS572" s="508"/>
      <c r="LLT572" s="508"/>
      <c r="LLU572" s="508"/>
      <c r="LLV572" s="508"/>
      <c r="LLW572" s="508"/>
      <c r="LLX572" s="508"/>
      <c r="LLY572" s="168"/>
      <c r="LLZ572" s="168"/>
      <c r="LMA572" s="168"/>
      <c r="LMB572" s="168"/>
      <c r="LMC572" s="168"/>
      <c r="LMD572" s="168"/>
      <c r="LME572" s="168"/>
      <c r="LMF572" s="168"/>
      <c r="LMG572" s="168"/>
      <c r="LMH572" s="168"/>
      <c r="LMI572" s="168"/>
      <c r="LMJ572" s="168"/>
      <c r="LMK572" s="168"/>
      <c r="LML572" s="168"/>
      <c r="LMM572" s="168"/>
      <c r="LMN572" s="168"/>
      <c r="LMO572" s="168"/>
      <c r="LMP572" s="168"/>
      <c r="LMQ572" s="168"/>
      <c r="LMR572" s="168"/>
      <c r="LMS572" s="168"/>
      <c r="LMT572" s="168"/>
      <c r="LMU572" s="168"/>
      <c r="LMV572" s="168"/>
      <c r="LMW572" s="168"/>
      <c r="LMX572" s="168"/>
      <c r="LMY572" s="168"/>
      <c r="LMZ572" s="168"/>
      <c r="LNA572" s="168"/>
      <c r="LNB572" s="168"/>
      <c r="LNC572" s="168"/>
      <c r="LND572" s="168"/>
      <c r="LNE572" s="168"/>
      <c r="LNF572" s="168"/>
      <c r="LNG572" s="168"/>
      <c r="LNH572" s="168"/>
      <c r="LNI572" s="168"/>
      <c r="LNJ572" s="168"/>
      <c r="LNK572" s="168"/>
      <c r="LNL572" s="168"/>
      <c r="LNM572" s="168"/>
      <c r="LNN572" s="168"/>
      <c r="LNO572" s="168"/>
      <c r="LNP572" s="168"/>
      <c r="LNQ572" s="508"/>
      <c r="LNR572" s="508"/>
      <c r="LNS572" s="508"/>
      <c r="LNT572" s="508"/>
      <c r="LNU572" s="508"/>
      <c r="LNV572" s="508"/>
      <c r="LNW572" s="508"/>
      <c r="LNX572" s="508"/>
      <c r="LNY572" s="508"/>
      <c r="LNZ572" s="508"/>
      <c r="LOA572" s="508"/>
      <c r="LOB572" s="508"/>
      <c r="LOC572" s="508"/>
      <c r="LOD572" s="508"/>
      <c r="LOE572" s="508"/>
      <c r="LOF572" s="508"/>
      <c r="LOG572" s="508"/>
      <c r="LOH572" s="508"/>
      <c r="LOI572" s="508"/>
      <c r="LOJ572" s="508"/>
      <c r="LOK572" s="508"/>
      <c r="LOL572" s="508"/>
      <c r="LOM572" s="508"/>
      <c r="LON572" s="508"/>
      <c r="LOO572" s="89"/>
      <c r="LOP572" s="89"/>
      <c r="LOQ572" s="89"/>
      <c r="LOR572" s="89"/>
      <c r="LOS572" s="89"/>
      <c r="LOT572" s="508"/>
      <c r="LOU572" s="508"/>
      <c r="LOV572" s="89"/>
      <c r="LOW572" s="89"/>
      <c r="LOX572" s="508"/>
      <c r="LOY572" s="508"/>
      <c r="LOZ572" s="89"/>
      <c r="LPA572" s="89"/>
      <c r="LPB572" s="508"/>
      <c r="LPC572" s="508"/>
      <c r="LPD572" s="508"/>
      <c r="LPE572" s="508"/>
      <c r="LPF572" s="508"/>
      <c r="LPG572" s="508"/>
      <c r="LPH572" s="508"/>
      <c r="LPI572" s="89"/>
      <c r="LPJ572" s="89"/>
      <c r="LPK572" s="508"/>
      <c r="LPL572" s="508"/>
      <c r="LPM572" s="89"/>
      <c r="LPN572" s="89"/>
      <c r="LPO572" s="508"/>
      <c r="LPP572" s="508"/>
      <c r="LPQ572" s="508"/>
      <c r="LPR572" s="508"/>
      <c r="LPS572" s="508"/>
      <c r="LPT572" s="203"/>
      <c r="LPU572" s="107"/>
      <c r="LPV572" s="508"/>
      <c r="LPW572" s="508"/>
      <c r="LPX572" s="508"/>
      <c r="LPY572" s="508"/>
      <c r="LPZ572" s="508"/>
      <c r="LQA572" s="508"/>
      <c r="LQB572" s="508"/>
      <c r="LQC572" s="168"/>
      <c r="LQD572" s="168"/>
      <c r="LQE572" s="168"/>
      <c r="LQF572" s="168"/>
      <c r="LQG572" s="168"/>
      <c r="LQH572" s="168"/>
      <c r="LQI572" s="168"/>
      <c r="LQJ572" s="168"/>
      <c r="LQK572" s="168"/>
      <c r="LQL572" s="168"/>
      <c r="LQM572" s="168"/>
      <c r="LQN572" s="168"/>
      <c r="LQO572" s="168"/>
      <c r="LQP572" s="168"/>
      <c r="LQQ572" s="168"/>
      <c r="LQR572" s="168"/>
      <c r="LQS572" s="168"/>
      <c r="LQT572" s="168"/>
      <c r="LQU572" s="168"/>
      <c r="LQV572" s="168"/>
      <c r="LQW572" s="168"/>
      <c r="LQX572" s="168"/>
      <c r="LQY572" s="168"/>
      <c r="LQZ572" s="168"/>
      <c r="LRA572" s="168"/>
      <c r="LRB572" s="168"/>
      <c r="LRC572" s="168"/>
      <c r="LRD572" s="168"/>
      <c r="LRE572" s="168"/>
      <c r="LRF572" s="168"/>
      <c r="LRG572" s="168"/>
      <c r="LRH572" s="168"/>
      <c r="LRI572" s="168"/>
      <c r="LRJ572" s="168"/>
      <c r="LRK572" s="168"/>
      <c r="LRL572" s="168"/>
      <c r="LRM572" s="168"/>
      <c r="LRN572" s="168"/>
      <c r="LRO572" s="168"/>
      <c r="LRP572" s="168"/>
      <c r="LRQ572" s="168"/>
      <c r="LRR572" s="168"/>
      <c r="LRS572" s="168"/>
      <c r="LRT572" s="168"/>
      <c r="LRU572" s="508"/>
      <c r="LRV572" s="508"/>
      <c r="LRW572" s="508"/>
      <c r="LRX572" s="508"/>
      <c r="LRY572" s="508"/>
      <c r="LRZ572" s="508"/>
      <c r="LSA572" s="508"/>
      <c r="LSB572" s="508"/>
      <c r="LSC572" s="508"/>
      <c r="LSD572" s="508"/>
      <c r="LSE572" s="508"/>
      <c r="LSF572" s="508"/>
      <c r="LSG572" s="508"/>
      <c r="LSH572" s="508"/>
      <c r="LSI572" s="508"/>
      <c r="LSJ572" s="508"/>
      <c r="LSK572" s="508"/>
      <c r="LSL572" s="508"/>
      <c r="LSM572" s="508"/>
      <c r="LSN572" s="508"/>
      <c r="LSO572" s="508"/>
      <c r="LSP572" s="508"/>
      <c r="LSQ572" s="508"/>
      <c r="LSR572" s="508"/>
      <c r="LSS572" s="89"/>
      <c r="LST572" s="89"/>
      <c r="LSU572" s="89"/>
      <c r="LSV572" s="89"/>
      <c r="LSW572" s="89"/>
      <c r="LSX572" s="508"/>
      <c r="LSY572" s="508"/>
      <c r="LSZ572" s="89"/>
      <c r="LTA572" s="89"/>
      <c r="LTB572" s="508"/>
      <c r="LTC572" s="508"/>
      <c r="LTD572" s="89"/>
      <c r="LTE572" s="89"/>
      <c r="LTF572" s="508"/>
      <c r="LTG572" s="508"/>
      <c r="LTH572" s="508"/>
      <c r="LTI572" s="508"/>
      <c r="LTJ572" s="508"/>
      <c r="LTK572" s="508"/>
      <c r="LTL572" s="508"/>
      <c r="LTM572" s="89"/>
      <c r="LTN572" s="89"/>
      <c r="LTO572" s="508"/>
      <c r="LTP572" s="508"/>
      <c r="LTQ572" s="89"/>
      <c r="LTR572" s="89"/>
      <c r="LTS572" s="508"/>
      <c r="LTT572" s="508"/>
      <c r="LTU572" s="508"/>
      <c r="LTV572" s="508"/>
      <c r="LTW572" s="508"/>
      <c r="LTX572" s="203"/>
      <c r="LTY572" s="107"/>
      <c r="LTZ572" s="508"/>
      <c r="LUA572" s="508"/>
      <c r="LUB572" s="508"/>
      <c r="LUC572" s="508"/>
      <c r="LUD572" s="508"/>
      <c r="LUE572" s="508"/>
      <c r="LUF572" s="508"/>
      <c r="LUG572" s="168"/>
      <c r="LUH572" s="168"/>
      <c r="LUI572" s="168"/>
      <c r="LUJ572" s="168"/>
      <c r="LUK572" s="168"/>
      <c r="LUL572" s="168"/>
      <c r="LUM572" s="168"/>
      <c r="LUN572" s="168"/>
      <c r="LUO572" s="168"/>
      <c r="LUP572" s="168"/>
      <c r="LUQ572" s="168"/>
      <c r="LUR572" s="168"/>
      <c r="LUS572" s="168"/>
      <c r="LUT572" s="168"/>
      <c r="LUU572" s="168"/>
      <c r="LUV572" s="168"/>
      <c r="LUW572" s="168"/>
      <c r="LUX572" s="168"/>
      <c r="LUY572" s="168"/>
      <c r="LUZ572" s="168"/>
      <c r="LVA572" s="168"/>
      <c r="LVB572" s="168"/>
      <c r="LVC572" s="168"/>
      <c r="LVD572" s="168"/>
      <c r="LVE572" s="168"/>
      <c r="LVF572" s="168"/>
      <c r="LVG572" s="168"/>
      <c r="LVH572" s="168"/>
      <c r="LVI572" s="168"/>
      <c r="LVJ572" s="168"/>
      <c r="LVK572" s="168"/>
      <c r="LVL572" s="168"/>
      <c r="LVM572" s="168"/>
      <c r="LVN572" s="168"/>
      <c r="LVO572" s="168"/>
      <c r="LVP572" s="168"/>
      <c r="LVQ572" s="168"/>
      <c r="LVR572" s="168"/>
      <c r="LVS572" s="168"/>
      <c r="LVT572" s="168"/>
      <c r="LVU572" s="168"/>
      <c r="LVV572" s="168"/>
      <c r="LVW572" s="168"/>
      <c r="LVX572" s="168"/>
      <c r="LVY572" s="508"/>
      <c r="LVZ572" s="508"/>
      <c r="LWA572" s="508"/>
      <c r="LWB572" s="508"/>
      <c r="LWC572" s="508"/>
      <c r="LWD572" s="508"/>
      <c r="LWE572" s="508"/>
      <c r="LWF572" s="508"/>
      <c r="LWG572" s="508"/>
      <c r="LWH572" s="508"/>
      <c r="LWI572" s="508"/>
      <c r="LWJ572" s="508"/>
      <c r="LWK572" s="508"/>
      <c r="LWL572" s="508"/>
      <c r="LWM572" s="508"/>
      <c r="LWN572" s="508"/>
      <c r="LWO572" s="508"/>
      <c r="LWP572" s="508"/>
      <c r="LWQ572" s="508"/>
      <c r="LWR572" s="508"/>
      <c r="LWS572" s="508"/>
      <c r="LWT572" s="508"/>
      <c r="LWU572" s="508"/>
      <c r="LWV572" s="508"/>
      <c r="LWW572" s="89"/>
      <c r="LWX572" s="89"/>
      <c r="LWY572" s="89"/>
      <c r="LWZ572" s="89"/>
      <c r="LXA572" s="89"/>
      <c r="LXB572" s="508"/>
      <c r="LXC572" s="508"/>
      <c r="LXD572" s="89"/>
      <c r="LXE572" s="89"/>
      <c r="LXF572" s="508"/>
      <c r="LXG572" s="508"/>
      <c r="LXH572" s="89"/>
      <c r="LXI572" s="89"/>
      <c r="LXJ572" s="508"/>
      <c r="LXK572" s="508"/>
      <c r="LXL572" s="508"/>
      <c r="LXM572" s="508"/>
      <c r="LXN572" s="508"/>
      <c r="LXO572" s="508"/>
      <c r="LXP572" s="508"/>
      <c r="LXQ572" s="89"/>
      <c r="LXR572" s="89"/>
      <c r="LXS572" s="508"/>
      <c r="LXT572" s="508"/>
      <c r="LXU572" s="89"/>
      <c r="LXV572" s="89"/>
      <c r="LXW572" s="508"/>
      <c r="LXX572" s="508"/>
      <c r="LXY572" s="508"/>
      <c r="LXZ572" s="508"/>
      <c r="LYA572" s="508"/>
      <c r="LYB572" s="203"/>
      <c r="LYC572" s="107"/>
      <c r="LYD572" s="508"/>
      <c r="LYE572" s="508"/>
      <c r="LYF572" s="508"/>
      <c r="LYG572" s="508"/>
      <c r="LYH572" s="508"/>
      <c r="LYI572" s="508"/>
      <c r="LYJ572" s="508"/>
      <c r="LYK572" s="168"/>
      <c r="LYL572" s="168"/>
      <c r="LYM572" s="168"/>
      <c r="LYN572" s="168"/>
      <c r="LYO572" s="168"/>
      <c r="LYP572" s="168"/>
      <c r="LYQ572" s="168"/>
      <c r="LYR572" s="168"/>
      <c r="LYS572" s="168"/>
      <c r="LYT572" s="168"/>
      <c r="LYU572" s="168"/>
      <c r="LYV572" s="168"/>
      <c r="LYW572" s="168"/>
      <c r="LYX572" s="168"/>
      <c r="LYY572" s="168"/>
      <c r="LYZ572" s="168"/>
      <c r="LZA572" s="168"/>
      <c r="LZB572" s="168"/>
      <c r="LZC572" s="168"/>
      <c r="LZD572" s="168"/>
      <c r="LZE572" s="168"/>
      <c r="LZF572" s="168"/>
      <c r="LZG572" s="168"/>
      <c r="LZH572" s="168"/>
      <c r="LZI572" s="168"/>
      <c r="LZJ572" s="168"/>
      <c r="LZK572" s="168"/>
      <c r="LZL572" s="168"/>
      <c r="LZM572" s="168"/>
      <c r="LZN572" s="168"/>
      <c r="LZO572" s="168"/>
      <c r="LZP572" s="168"/>
      <c r="LZQ572" s="168"/>
      <c r="LZR572" s="168"/>
      <c r="LZS572" s="168"/>
      <c r="LZT572" s="168"/>
      <c r="LZU572" s="168"/>
      <c r="LZV572" s="168"/>
      <c r="LZW572" s="168"/>
      <c r="LZX572" s="168"/>
      <c r="LZY572" s="168"/>
      <c r="LZZ572" s="168"/>
      <c r="MAA572" s="168"/>
      <c r="MAB572" s="168"/>
      <c r="MAC572" s="508"/>
      <c r="MAD572" s="508"/>
      <c r="MAE572" s="508"/>
      <c r="MAF572" s="508"/>
      <c r="MAG572" s="508"/>
      <c r="MAH572" s="508"/>
      <c r="MAI572" s="508"/>
      <c r="MAJ572" s="508"/>
      <c r="MAK572" s="508"/>
      <c r="MAL572" s="508"/>
      <c r="MAM572" s="508"/>
      <c r="MAN572" s="508"/>
      <c r="MAO572" s="508"/>
      <c r="MAP572" s="508"/>
      <c r="MAQ572" s="508"/>
      <c r="MAR572" s="508"/>
      <c r="MAS572" s="508"/>
      <c r="MAT572" s="508"/>
      <c r="MAU572" s="508"/>
      <c r="MAV572" s="508"/>
      <c r="MAW572" s="508"/>
      <c r="MAX572" s="508"/>
      <c r="MAY572" s="508"/>
      <c r="MAZ572" s="508"/>
      <c r="MBA572" s="89"/>
      <c r="MBB572" s="89"/>
      <c r="MBC572" s="89"/>
      <c r="MBD572" s="89"/>
      <c r="MBE572" s="89"/>
      <c r="MBF572" s="508"/>
      <c r="MBG572" s="508"/>
      <c r="MBH572" s="89"/>
      <c r="MBI572" s="89"/>
      <c r="MBJ572" s="508"/>
      <c r="MBK572" s="508"/>
      <c r="MBL572" s="89"/>
      <c r="MBM572" s="89"/>
      <c r="MBN572" s="508"/>
      <c r="MBO572" s="508"/>
      <c r="MBP572" s="508"/>
      <c r="MBQ572" s="508"/>
      <c r="MBR572" s="508"/>
      <c r="MBS572" s="508"/>
      <c r="MBT572" s="508"/>
      <c r="MBU572" s="89"/>
      <c r="MBV572" s="89"/>
      <c r="MBW572" s="508"/>
      <c r="MBX572" s="508"/>
      <c r="MBY572" s="89"/>
      <c r="MBZ572" s="89"/>
      <c r="MCA572" s="508"/>
      <c r="MCB572" s="508"/>
      <c r="MCC572" s="508"/>
      <c r="MCD572" s="508"/>
      <c r="MCE572" s="508"/>
      <c r="MCF572" s="203"/>
      <c r="MCG572" s="107"/>
      <c r="MCH572" s="508"/>
      <c r="MCI572" s="508"/>
      <c r="MCJ572" s="508"/>
      <c r="MCK572" s="508"/>
      <c r="MCL572" s="508"/>
      <c r="MCM572" s="508"/>
      <c r="MCN572" s="508"/>
      <c r="MCO572" s="168"/>
      <c r="MCP572" s="168"/>
      <c r="MCQ572" s="168"/>
      <c r="MCR572" s="168"/>
      <c r="MCS572" s="168"/>
      <c r="MCT572" s="168"/>
      <c r="MCU572" s="168"/>
      <c r="MCV572" s="168"/>
      <c r="MCW572" s="168"/>
      <c r="MCX572" s="168"/>
      <c r="MCY572" s="168"/>
      <c r="MCZ572" s="168"/>
      <c r="MDA572" s="168"/>
      <c r="MDB572" s="168"/>
      <c r="MDC572" s="168"/>
      <c r="MDD572" s="168"/>
      <c r="MDE572" s="168"/>
      <c r="MDF572" s="168"/>
      <c r="MDG572" s="168"/>
      <c r="MDH572" s="168"/>
      <c r="MDI572" s="168"/>
      <c r="MDJ572" s="168"/>
      <c r="MDK572" s="168"/>
      <c r="MDL572" s="168"/>
      <c r="MDM572" s="168"/>
      <c r="MDN572" s="168"/>
      <c r="MDO572" s="168"/>
      <c r="MDP572" s="168"/>
      <c r="MDQ572" s="168"/>
      <c r="MDR572" s="168"/>
      <c r="MDS572" s="168"/>
      <c r="MDT572" s="168"/>
      <c r="MDU572" s="168"/>
      <c r="MDV572" s="168"/>
      <c r="MDW572" s="168"/>
      <c r="MDX572" s="168"/>
      <c r="MDY572" s="168"/>
      <c r="MDZ572" s="168"/>
      <c r="MEA572" s="168"/>
      <c r="MEB572" s="168"/>
      <c r="MEC572" s="168"/>
      <c r="MED572" s="168"/>
      <c r="MEE572" s="168"/>
      <c r="MEF572" s="168"/>
      <c r="MEG572" s="508"/>
      <c r="MEH572" s="508"/>
      <c r="MEI572" s="508"/>
      <c r="MEJ572" s="508"/>
      <c r="MEK572" s="508"/>
      <c r="MEL572" s="508"/>
      <c r="MEM572" s="508"/>
      <c r="MEN572" s="508"/>
      <c r="MEO572" s="508"/>
      <c r="MEP572" s="508"/>
      <c r="MEQ572" s="508"/>
      <c r="MER572" s="508"/>
      <c r="MES572" s="508"/>
      <c r="MET572" s="508"/>
      <c r="MEU572" s="508"/>
      <c r="MEV572" s="508"/>
      <c r="MEW572" s="508"/>
      <c r="MEX572" s="508"/>
      <c r="MEY572" s="508"/>
      <c r="MEZ572" s="508"/>
      <c r="MFA572" s="508"/>
      <c r="MFB572" s="508"/>
      <c r="MFC572" s="508"/>
      <c r="MFD572" s="508"/>
      <c r="MFE572" s="89"/>
      <c r="MFF572" s="89"/>
      <c r="MFG572" s="89"/>
      <c r="MFH572" s="89"/>
      <c r="MFI572" s="89"/>
      <c r="MFJ572" s="508"/>
      <c r="MFK572" s="508"/>
      <c r="MFL572" s="89"/>
      <c r="MFM572" s="89"/>
      <c r="MFN572" s="508"/>
      <c r="MFO572" s="508"/>
      <c r="MFP572" s="89"/>
      <c r="MFQ572" s="89"/>
      <c r="MFR572" s="508"/>
      <c r="MFS572" s="508"/>
      <c r="MFT572" s="508"/>
      <c r="MFU572" s="508"/>
      <c r="MFV572" s="508"/>
      <c r="MFW572" s="508"/>
      <c r="MFX572" s="508"/>
      <c r="MFY572" s="89"/>
      <c r="MFZ572" s="89"/>
      <c r="MGA572" s="508"/>
      <c r="MGB572" s="508"/>
      <c r="MGC572" s="89"/>
      <c r="MGD572" s="89"/>
      <c r="MGE572" s="508"/>
      <c r="MGF572" s="508"/>
      <c r="MGG572" s="508"/>
      <c r="MGH572" s="508"/>
      <c r="MGI572" s="508"/>
      <c r="MGJ572" s="203"/>
      <c r="MGK572" s="107"/>
      <c r="MGL572" s="508"/>
      <c r="MGM572" s="508"/>
      <c r="MGN572" s="508"/>
      <c r="MGO572" s="508"/>
      <c r="MGP572" s="508"/>
      <c r="MGQ572" s="508"/>
      <c r="MGR572" s="508"/>
      <c r="MGS572" s="168"/>
      <c r="MGT572" s="168"/>
      <c r="MGU572" s="168"/>
      <c r="MGV572" s="168"/>
      <c r="MGW572" s="168"/>
      <c r="MGX572" s="168"/>
      <c r="MGY572" s="168"/>
      <c r="MGZ572" s="168"/>
      <c r="MHA572" s="168"/>
      <c r="MHB572" s="168"/>
      <c r="MHC572" s="168"/>
      <c r="MHD572" s="168"/>
      <c r="MHE572" s="168"/>
      <c r="MHF572" s="168"/>
      <c r="MHG572" s="168"/>
      <c r="MHH572" s="168"/>
      <c r="MHI572" s="168"/>
      <c r="MHJ572" s="168"/>
      <c r="MHK572" s="168"/>
      <c r="MHL572" s="168"/>
      <c r="MHM572" s="168"/>
      <c r="MHN572" s="168"/>
      <c r="MHO572" s="168"/>
      <c r="MHP572" s="168"/>
      <c r="MHQ572" s="168"/>
      <c r="MHR572" s="168"/>
      <c r="MHS572" s="168"/>
      <c r="MHT572" s="168"/>
      <c r="MHU572" s="168"/>
      <c r="MHV572" s="168"/>
      <c r="MHW572" s="168"/>
      <c r="MHX572" s="168"/>
      <c r="MHY572" s="168"/>
      <c r="MHZ572" s="168"/>
      <c r="MIA572" s="168"/>
      <c r="MIB572" s="168"/>
      <c r="MIC572" s="168"/>
      <c r="MID572" s="168"/>
      <c r="MIE572" s="168"/>
      <c r="MIF572" s="168"/>
      <c r="MIG572" s="168"/>
      <c r="MIH572" s="168"/>
      <c r="MII572" s="168"/>
      <c r="MIJ572" s="168"/>
      <c r="MIK572" s="508"/>
      <c r="MIL572" s="508"/>
      <c r="MIM572" s="508"/>
      <c r="MIN572" s="508"/>
      <c r="MIO572" s="508"/>
      <c r="MIP572" s="508"/>
      <c r="MIQ572" s="508"/>
      <c r="MIR572" s="508"/>
      <c r="MIS572" s="508"/>
      <c r="MIT572" s="508"/>
      <c r="MIU572" s="508"/>
      <c r="MIV572" s="508"/>
      <c r="MIW572" s="508"/>
      <c r="MIX572" s="508"/>
      <c r="MIY572" s="508"/>
      <c r="MIZ572" s="508"/>
      <c r="MJA572" s="508"/>
      <c r="MJB572" s="508"/>
      <c r="MJC572" s="508"/>
      <c r="MJD572" s="508"/>
      <c r="MJE572" s="508"/>
      <c r="MJF572" s="508"/>
      <c r="MJG572" s="508"/>
      <c r="MJH572" s="508"/>
      <c r="MJI572" s="89"/>
      <c r="MJJ572" s="89"/>
      <c r="MJK572" s="89"/>
      <c r="MJL572" s="89"/>
      <c r="MJM572" s="89"/>
      <c r="MJN572" s="508"/>
      <c r="MJO572" s="508"/>
      <c r="MJP572" s="89"/>
      <c r="MJQ572" s="89"/>
      <c r="MJR572" s="508"/>
      <c r="MJS572" s="508"/>
      <c r="MJT572" s="89"/>
      <c r="MJU572" s="89"/>
      <c r="MJV572" s="508"/>
      <c r="MJW572" s="508"/>
      <c r="MJX572" s="508"/>
      <c r="MJY572" s="508"/>
      <c r="MJZ572" s="508"/>
      <c r="MKA572" s="508"/>
      <c r="MKB572" s="508"/>
      <c r="MKC572" s="89"/>
      <c r="MKD572" s="89"/>
      <c r="MKE572" s="508"/>
      <c r="MKF572" s="508"/>
      <c r="MKG572" s="89"/>
      <c r="MKH572" s="89"/>
      <c r="MKI572" s="508"/>
      <c r="MKJ572" s="508"/>
      <c r="MKK572" s="508"/>
      <c r="MKL572" s="508"/>
      <c r="MKM572" s="508"/>
      <c r="MKN572" s="203"/>
      <c r="MKO572" s="107"/>
      <c r="MKP572" s="508"/>
      <c r="MKQ572" s="508"/>
      <c r="MKR572" s="508"/>
      <c r="MKS572" s="508"/>
      <c r="MKT572" s="508"/>
      <c r="MKU572" s="508"/>
      <c r="MKV572" s="508"/>
      <c r="MKW572" s="168"/>
      <c r="MKX572" s="168"/>
      <c r="MKY572" s="168"/>
      <c r="MKZ572" s="168"/>
      <c r="MLA572" s="168"/>
      <c r="MLB572" s="168"/>
      <c r="MLC572" s="168"/>
      <c r="MLD572" s="168"/>
      <c r="MLE572" s="168"/>
      <c r="MLF572" s="168"/>
      <c r="MLG572" s="168"/>
      <c r="MLH572" s="168"/>
      <c r="MLI572" s="168"/>
      <c r="MLJ572" s="168"/>
      <c r="MLK572" s="168"/>
      <c r="MLL572" s="168"/>
      <c r="MLM572" s="168"/>
      <c r="MLN572" s="168"/>
      <c r="MLO572" s="168"/>
      <c r="MLP572" s="168"/>
      <c r="MLQ572" s="168"/>
      <c r="MLR572" s="168"/>
      <c r="MLS572" s="168"/>
      <c r="MLT572" s="168"/>
      <c r="MLU572" s="168"/>
      <c r="MLV572" s="168"/>
      <c r="MLW572" s="168"/>
      <c r="MLX572" s="168"/>
      <c r="MLY572" s="168"/>
      <c r="MLZ572" s="168"/>
      <c r="MMA572" s="168"/>
      <c r="MMB572" s="168"/>
      <c r="MMC572" s="168"/>
      <c r="MMD572" s="168"/>
      <c r="MME572" s="168"/>
      <c r="MMF572" s="168"/>
      <c r="MMG572" s="168"/>
      <c r="MMH572" s="168"/>
      <c r="MMI572" s="168"/>
      <c r="MMJ572" s="168"/>
      <c r="MMK572" s="168"/>
      <c r="MML572" s="168"/>
      <c r="MMM572" s="168"/>
      <c r="MMN572" s="168"/>
      <c r="MMO572" s="508"/>
      <c r="MMP572" s="508"/>
      <c r="MMQ572" s="508"/>
      <c r="MMR572" s="508"/>
      <c r="MMS572" s="508"/>
      <c r="MMT572" s="508"/>
      <c r="MMU572" s="508"/>
      <c r="MMV572" s="508"/>
      <c r="MMW572" s="508"/>
      <c r="MMX572" s="508"/>
      <c r="MMY572" s="508"/>
      <c r="MMZ572" s="508"/>
      <c r="MNA572" s="508"/>
      <c r="MNB572" s="508"/>
      <c r="MNC572" s="508"/>
      <c r="MND572" s="508"/>
      <c r="MNE572" s="508"/>
      <c r="MNF572" s="508"/>
      <c r="MNG572" s="508"/>
      <c r="MNH572" s="508"/>
      <c r="MNI572" s="508"/>
      <c r="MNJ572" s="508"/>
      <c r="MNK572" s="508"/>
      <c r="MNL572" s="508"/>
      <c r="MNM572" s="89"/>
      <c r="MNN572" s="89"/>
      <c r="MNO572" s="89"/>
      <c r="MNP572" s="89"/>
      <c r="MNQ572" s="89"/>
      <c r="MNR572" s="508"/>
      <c r="MNS572" s="508"/>
      <c r="MNT572" s="89"/>
      <c r="MNU572" s="89"/>
      <c r="MNV572" s="508"/>
      <c r="MNW572" s="508"/>
      <c r="MNX572" s="89"/>
      <c r="MNY572" s="89"/>
      <c r="MNZ572" s="508"/>
      <c r="MOA572" s="508"/>
      <c r="MOB572" s="508"/>
      <c r="MOC572" s="508"/>
      <c r="MOD572" s="508"/>
      <c r="MOE572" s="508"/>
      <c r="MOF572" s="508"/>
      <c r="MOG572" s="89"/>
      <c r="MOH572" s="89"/>
      <c r="MOI572" s="508"/>
      <c r="MOJ572" s="508"/>
      <c r="MOK572" s="89"/>
      <c r="MOL572" s="89"/>
      <c r="MOM572" s="508"/>
      <c r="MON572" s="508"/>
      <c r="MOO572" s="508"/>
      <c r="MOP572" s="508"/>
      <c r="MOQ572" s="508"/>
      <c r="MOR572" s="203"/>
      <c r="MOS572" s="107"/>
      <c r="MOT572" s="508"/>
      <c r="MOU572" s="508"/>
      <c r="MOV572" s="508"/>
      <c r="MOW572" s="508"/>
      <c r="MOX572" s="508"/>
      <c r="MOY572" s="508"/>
      <c r="MOZ572" s="508"/>
      <c r="MPA572" s="168"/>
      <c r="MPB572" s="168"/>
      <c r="MPC572" s="168"/>
      <c r="MPD572" s="168"/>
      <c r="MPE572" s="168"/>
      <c r="MPF572" s="168"/>
      <c r="MPG572" s="168"/>
      <c r="MPH572" s="168"/>
      <c r="MPI572" s="168"/>
      <c r="MPJ572" s="168"/>
      <c r="MPK572" s="168"/>
      <c r="MPL572" s="168"/>
      <c r="MPM572" s="168"/>
      <c r="MPN572" s="168"/>
      <c r="MPO572" s="168"/>
      <c r="MPP572" s="168"/>
      <c r="MPQ572" s="168"/>
      <c r="MPR572" s="168"/>
      <c r="MPS572" s="168"/>
      <c r="MPT572" s="168"/>
      <c r="MPU572" s="168"/>
      <c r="MPV572" s="168"/>
      <c r="MPW572" s="168"/>
      <c r="MPX572" s="168"/>
      <c r="MPY572" s="168"/>
      <c r="MPZ572" s="168"/>
      <c r="MQA572" s="168"/>
      <c r="MQB572" s="168"/>
      <c r="MQC572" s="168"/>
      <c r="MQD572" s="168"/>
      <c r="MQE572" s="168"/>
      <c r="MQF572" s="168"/>
      <c r="MQG572" s="168"/>
      <c r="MQH572" s="168"/>
      <c r="MQI572" s="168"/>
      <c r="MQJ572" s="168"/>
      <c r="MQK572" s="168"/>
      <c r="MQL572" s="168"/>
      <c r="MQM572" s="168"/>
      <c r="MQN572" s="168"/>
      <c r="MQO572" s="168"/>
      <c r="MQP572" s="168"/>
      <c r="MQQ572" s="168"/>
      <c r="MQR572" s="168"/>
      <c r="MQS572" s="508"/>
      <c r="MQT572" s="508"/>
      <c r="MQU572" s="508"/>
      <c r="MQV572" s="508"/>
      <c r="MQW572" s="508"/>
      <c r="MQX572" s="508"/>
      <c r="MQY572" s="508"/>
      <c r="MQZ572" s="508"/>
      <c r="MRA572" s="508"/>
      <c r="MRB572" s="508"/>
      <c r="MRC572" s="508"/>
      <c r="MRD572" s="508"/>
      <c r="MRE572" s="508"/>
      <c r="MRF572" s="508"/>
      <c r="MRG572" s="508"/>
      <c r="MRH572" s="508"/>
      <c r="MRI572" s="508"/>
      <c r="MRJ572" s="508"/>
      <c r="MRK572" s="508"/>
      <c r="MRL572" s="508"/>
      <c r="MRM572" s="508"/>
      <c r="MRN572" s="508"/>
      <c r="MRO572" s="508"/>
      <c r="MRP572" s="508"/>
      <c r="MRQ572" s="89"/>
      <c r="MRR572" s="89"/>
      <c r="MRS572" s="89"/>
      <c r="MRT572" s="89"/>
      <c r="MRU572" s="89"/>
      <c r="MRV572" s="508"/>
      <c r="MRW572" s="508"/>
      <c r="MRX572" s="89"/>
      <c r="MRY572" s="89"/>
      <c r="MRZ572" s="508"/>
      <c r="MSA572" s="508"/>
      <c r="MSB572" s="89"/>
      <c r="MSC572" s="89"/>
      <c r="MSD572" s="508"/>
      <c r="MSE572" s="508"/>
      <c r="MSF572" s="508"/>
      <c r="MSG572" s="508"/>
      <c r="MSH572" s="508"/>
      <c r="MSI572" s="508"/>
      <c r="MSJ572" s="508"/>
      <c r="MSK572" s="89"/>
      <c r="MSL572" s="89"/>
      <c r="MSM572" s="508"/>
      <c r="MSN572" s="508"/>
      <c r="MSO572" s="89"/>
      <c r="MSP572" s="89"/>
      <c r="MSQ572" s="508"/>
      <c r="MSR572" s="508"/>
      <c r="MSS572" s="508"/>
      <c r="MST572" s="508"/>
      <c r="MSU572" s="508"/>
      <c r="MSV572" s="203"/>
      <c r="MSW572" s="107"/>
      <c r="MSX572" s="508"/>
      <c r="MSY572" s="508"/>
      <c r="MSZ572" s="508"/>
      <c r="MTA572" s="508"/>
      <c r="MTB572" s="508"/>
      <c r="MTC572" s="508"/>
      <c r="MTD572" s="508"/>
      <c r="MTE572" s="168"/>
      <c r="MTF572" s="168"/>
      <c r="MTG572" s="168"/>
      <c r="MTH572" s="168"/>
      <c r="MTI572" s="168"/>
      <c r="MTJ572" s="168"/>
      <c r="MTK572" s="168"/>
      <c r="MTL572" s="168"/>
      <c r="MTM572" s="168"/>
      <c r="MTN572" s="168"/>
      <c r="MTO572" s="168"/>
      <c r="MTP572" s="168"/>
      <c r="MTQ572" s="168"/>
      <c r="MTR572" s="168"/>
      <c r="MTS572" s="168"/>
      <c r="MTT572" s="168"/>
      <c r="MTU572" s="168"/>
      <c r="MTV572" s="168"/>
      <c r="MTW572" s="168"/>
      <c r="MTX572" s="168"/>
      <c r="MTY572" s="168"/>
      <c r="MTZ572" s="168"/>
      <c r="MUA572" s="168"/>
      <c r="MUB572" s="168"/>
      <c r="MUC572" s="168"/>
      <c r="MUD572" s="168"/>
      <c r="MUE572" s="168"/>
      <c r="MUF572" s="168"/>
      <c r="MUG572" s="168"/>
      <c r="MUH572" s="168"/>
      <c r="MUI572" s="168"/>
      <c r="MUJ572" s="168"/>
      <c r="MUK572" s="168"/>
      <c r="MUL572" s="168"/>
      <c r="MUM572" s="168"/>
      <c r="MUN572" s="168"/>
      <c r="MUO572" s="168"/>
      <c r="MUP572" s="168"/>
      <c r="MUQ572" s="168"/>
      <c r="MUR572" s="168"/>
      <c r="MUS572" s="168"/>
      <c r="MUT572" s="168"/>
      <c r="MUU572" s="168"/>
      <c r="MUV572" s="168"/>
      <c r="MUW572" s="508"/>
      <c r="MUX572" s="508"/>
      <c r="MUY572" s="508"/>
      <c r="MUZ572" s="508"/>
      <c r="MVA572" s="508"/>
      <c r="MVB572" s="508"/>
      <c r="MVC572" s="508"/>
      <c r="MVD572" s="508"/>
      <c r="MVE572" s="508"/>
      <c r="MVF572" s="508"/>
      <c r="MVG572" s="508"/>
      <c r="MVH572" s="508"/>
      <c r="MVI572" s="508"/>
      <c r="MVJ572" s="508"/>
      <c r="MVK572" s="508"/>
      <c r="MVL572" s="508"/>
      <c r="MVM572" s="508"/>
      <c r="MVN572" s="508"/>
      <c r="MVO572" s="508"/>
      <c r="MVP572" s="508"/>
      <c r="MVQ572" s="508"/>
      <c r="MVR572" s="508"/>
      <c r="MVS572" s="508"/>
      <c r="MVT572" s="508"/>
      <c r="MVU572" s="89"/>
      <c r="MVV572" s="89"/>
      <c r="MVW572" s="89"/>
      <c r="MVX572" s="89"/>
      <c r="MVY572" s="89"/>
      <c r="MVZ572" s="508"/>
      <c r="MWA572" s="508"/>
      <c r="MWB572" s="89"/>
      <c r="MWC572" s="89"/>
      <c r="MWD572" s="508"/>
      <c r="MWE572" s="508"/>
      <c r="MWF572" s="89"/>
      <c r="MWG572" s="89"/>
      <c r="MWH572" s="508"/>
      <c r="MWI572" s="508"/>
      <c r="MWJ572" s="508"/>
      <c r="MWK572" s="508"/>
      <c r="MWL572" s="508"/>
      <c r="MWM572" s="508"/>
      <c r="MWN572" s="508"/>
      <c r="MWO572" s="89"/>
      <c r="MWP572" s="89"/>
      <c r="MWQ572" s="508"/>
      <c r="MWR572" s="508"/>
      <c r="MWS572" s="89"/>
      <c r="MWT572" s="89"/>
      <c r="MWU572" s="508"/>
      <c r="MWV572" s="508"/>
      <c r="MWW572" s="508"/>
      <c r="MWX572" s="508"/>
      <c r="MWY572" s="508"/>
      <c r="MWZ572" s="203"/>
      <c r="MXA572" s="107"/>
      <c r="MXB572" s="508"/>
      <c r="MXC572" s="508"/>
      <c r="MXD572" s="508"/>
      <c r="MXE572" s="508"/>
      <c r="MXF572" s="508"/>
      <c r="MXG572" s="508"/>
      <c r="MXH572" s="508"/>
      <c r="MXI572" s="168"/>
      <c r="MXJ572" s="168"/>
      <c r="MXK572" s="168"/>
      <c r="MXL572" s="168"/>
      <c r="MXM572" s="168"/>
      <c r="MXN572" s="168"/>
      <c r="MXO572" s="168"/>
      <c r="MXP572" s="168"/>
      <c r="MXQ572" s="168"/>
      <c r="MXR572" s="168"/>
      <c r="MXS572" s="168"/>
      <c r="MXT572" s="168"/>
      <c r="MXU572" s="168"/>
      <c r="MXV572" s="168"/>
      <c r="MXW572" s="168"/>
      <c r="MXX572" s="168"/>
      <c r="MXY572" s="168"/>
      <c r="MXZ572" s="168"/>
      <c r="MYA572" s="168"/>
      <c r="MYB572" s="168"/>
      <c r="MYC572" s="168"/>
      <c r="MYD572" s="168"/>
      <c r="MYE572" s="168"/>
      <c r="MYF572" s="168"/>
      <c r="MYG572" s="168"/>
      <c r="MYH572" s="168"/>
      <c r="MYI572" s="168"/>
      <c r="MYJ572" s="168"/>
      <c r="MYK572" s="168"/>
      <c r="MYL572" s="168"/>
      <c r="MYM572" s="168"/>
      <c r="MYN572" s="168"/>
      <c r="MYO572" s="168"/>
      <c r="MYP572" s="168"/>
      <c r="MYQ572" s="168"/>
      <c r="MYR572" s="168"/>
      <c r="MYS572" s="168"/>
      <c r="MYT572" s="168"/>
      <c r="MYU572" s="168"/>
      <c r="MYV572" s="168"/>
      <c r="MYW572" s="168"/>
      <c r="MYX572" s="168"/>
      <c r="MYY572" s="168"/>
      <c r="MYZ572" s="168"/>
      <c r="MZA572" s="508"/>
      <c r="MZB572" s="508"/>
      <c r="MZC572" s="508"/>
      <c r="MZD572" s="508"/>
      <c r="MZE572" s="508"/>
      <c r="MZF572" s="508"/>
      <c r="MZG572" s="508"/>
      <c r="MZH572" s="508"/>
      <c r="MZI572" s="508"/>
      <c r="MZJ572" s="508"/>
      <c r="MZK572" s="508"/>
      <c r="MZL572" s="508"/>
      <c r="MZM572" s="508"/>
      <c r="MZN572" s="508"/>
      <c r="MZO572" s="508"/>
      <c r="MZP572" s="508"/>
      <c r="MZQ572" s="508"/>
      <c r="MZR572" s="508"/>
      <c r="MZS572" s="508"/>
      <c r="MZT572" s="508"/>
      <c r="MZU572" s="508"/>
      <c r="MZV572" s="508"/>
      <c r="MZW572" s="508"/>
      <c r="MZX572" s="508"/>
      <c r="MZY572" s="89"/>
      <c r="MZZ572" s="89"/>
      <c r="NAA572" s="89"/>
      <c r="NAB572" s="89"/>
      <c r="NAC572" s="89"/>
      <c r="NAD572" s="508"/>
      <c r="NAE572" s="508"/>
      <c r="NAF572" s="89"/>
      <c r="NAG572" s="89"/>
      <c r="NAH572" s="508"/>
      <c r="NAI572" s="508"/>
      <c r="NAJ572" s="89"/>
      <c r="NAK572" s="89"/>
      <c r="NAL572" s="508"/>
      <c r="NAM572" s="508"/>
      <c r="NAN572" s="508"/>
      <c r="NAO572" s="508"/>
      <c r="NAP572" s="508"/>
      <c r="NAQ572" s="508"/>
      <c r="NAR572" s="508"/>
      <c r="NAS572" s="89"/>
      <c r="NAT572" s="89"/>
      <c r="NAU572" s="508"/>
      <c r="NAV572" s="508"/>
      <c r="NAW572" s="89"/>
      <c r="NAX572" s="89"/>
      <c r="NAY572" s="508"/>
      <c r="NAZ572" s="508"/>
      <c r="NBA572" s="508"/>
      <c r="NBB572" s="508"/>
      <c r="NBC572" s="508"/>
      <c r="NBD572" s="203"/>
      <c r="NBE572" s="107"/>
      <c r="NBF572" s="508"/>
      <c r="NBG572" s="508"/>
      <c r="NBH572" s="508"/>
      <c r="NBI572" s="508"/>
      <c r="NBJ572" s="508"/>
      <c r="NBK572" s="508"/>
      <c r="NBL572" s="508"/>
      <c r="NBM572" s="168"/>
      <c r="NBN572" s="168"/>
      <c r="NBO572" s="168"/>
      <c r="NBP572" s="168"/>
      <c r="NBQ572" s="168"/>
      <c r="NBR572" s="168"/>
      <c r="NBS572" s="168"/>
      <c r="NBT572" s="168"/>
      <c r="NBU572" s="168"/>
      <c r="NBV572" s="168"/>
      <c r="NBW572" s="168"/>
      <c r="NBX572" s="168"/>
      <c r="NBY572" s="168"/>
      <c r="NBZ572" s="168"/>
      <c r="NCA572" s="168"/>
      <c r="NCB572" s="168"/>
      <c r="NCC572" s="168"/>
      <c r="NCD572" s="168"/>
      <c r="NCE572" s="168"/>
      <c r="NCF572" s="168"/>
      <c r="NCG572" s="168"/>
      <c r="NCH572" s="168"/>
      <c r="NCI572" s="168"/>
      <c r="NCJ572" s="168"/>
      <c r="NCK572" s="168"/>
      <c r="NCL572" s="168"/>
      <c r="NCM572" s="168"/>
      <c r="NCN572" s="168"/>
      <c r="NCO572" s="168"/>
      <c r="NCP572" s="168"/>
      <c r="NCQ572" s="168"/>
      <c r="NCR572" s="168"/>
      <c r="NCS572" s="168"/>
      <c r="NCT572" s="168"/>
      <c r="NCU572" s="168"/>
      <c r="NCV572" s="168"/>
      <c r="NCW572" s="168"/>
      <c r="NCX572" s="168"/>
      <c r="NCY572" s="168"/>
      <c r="NCZ572" s="168"/>
      <c r="NDA572" s="168"/>
      <c r="NDB572" s="168"/>
      <c r="NDC572" s="168"/>
      <c r="NDD572" s="168"/>
      <c r="NDE572" s="508"/>
      <c r="NDF572" s="508"/>
      <c r="NDG572" s="508"/>
      <c r="NDH572" s="508"/>
      <c r="NDI572" s="508"/>
      <c r="NDJ572" s="508"/>
      <c r="NDK572" s="508"/>
      <c r="NDL572" s="508"/>
      <c r="NDM572" s="508"/>
      <c r="NDN572" s="508"/>
      <c r="NDO572" s="508"/>
      <c r="NDP572" s="508"/>
      <c r="NDQ572" s="508"/>
      <c r="NDR572" s="508"/>
      <c r="NDS572" s="508"/>
      <c r="NDT572" s="508"/>
      <c r="NDU572" s="508"/>
      <c r="NDV572" s="508"/>
      <c r="NDW572" s="508"/>
      <c r="NDX572" s="508"/>
      <c r="NDY572" s="508"/>
      <c r="NDZ572" s="508"/>
      <c r="NEA572" s="508"/>
      <c r="NEB572" s="508"/>
      <c r="NEC572" s="89"/>
      <c r="NED572" s="89"/>
      <c r="NEE572" s="89"/>
      <c r="NEF572" s="89"/>
      <c r="NEG572" s="89"/>
      <c r="NEH572" s="508"/>
      <c r="NEI572" s="508"/>
      <c r="NEJ572" s="89"/>
      <c r="NEK572" s="89"/>
      <c r="NEL572" s="508"/>
      <c r="NEM572" s="508"/>
      <c r="NEN572" s="89"/>
      <c r="NEO572" s="89"/>
      <c r="NEP572" s="508"/>
      <c r="NEQ572" s="508"/>
      <c r="NER572" s="508"/>
      <c r="NES572" s="508"/>
      <c r="NET572" s="508"/>
      <c r="NEU572" s="508"/>
      <c r="NEV572" s="508"/>
      <c r="NEW572" s="89"/>
      <c r="NEX572" s="89"/>
      <c r="NEY572" s="508"/>
      <c r="NEZ572" s="508"/>
      <c r="NFA572" s="89"/>
      <c r="NFB572" s="89"/>
      <c r="NFC572" s="508"/>
      <c r="NFD572" s="508"/>
      <c r="NFE572" s="508"/>
      <c r="NFF572" s="508"/>
      <c r="NFG572" s="508"/>
      <c r="NFH572" s="203"/>
      <c r="NFI572" s="107"/>
      <c r="NFJ572" s="508"/>
      <c r="NFK572" s="508"/>
      <c r="NFL572" s="508"/>
      <c r="NFM572" s="508"/>
      <c r="NFN572" s="508"/>
      <c r="NFO572" s="508"/>
      <c r="NFP572" s="508"/>
      <c r="NFQ572" s="168"/>
      <c r="NFR572" s="168"/>
      <c r="NFS572" s="168"/>
      <c r="NFT572" s="168"/>
      <c r="NFU572" s="168"/>
      <c r="NFV572" s="168"/>
      <c r="NFW572" s="168"/>
      <c r="NFX572" s="168"/>
      <c r="NFY572" s="168"/>
      <c r="NFZ572" s="168"/>
      <c r="NGA572" s="168"/>
      <c r="NGB572" s="168"/>
      <c r="NGC572" s="168"/>
      <c r="NGD572" s="168"/>
      <c r="NGE572" s="168"/>
      <c r="NGF572" s="168"/>
      <c r="NGG572" s="168"/>
      <c r="NGH572" s="168"/>
      <c r="NGI572" s="168"/>
      <c r="NGJ572" s="168"/>
      <c r="NGK572" s="168"/>
      <c r="NGL572" s="168"/>
      <c r="NGM572" s="168"/>
      <c r="NGN572" s="168"/>
      <c r="NGO572" s="168"/>
      <c r="NGP572" s="168"/>
      <c r="NGQ572" s="168"/>
      <c r="NGR572" s="168"/>
      <c r="NGS572" s="168"/>
      <c r="NGT572" s="168"/>
      <c r="NGU572" s="168"/>
      <c r="NGV572" s="168"/>
      <c r="NGW572" s="168"/>
      <c r="NGX572" s="168"/>
      <c r="NGY572" s="168"/>
      <c r="NGZ572" s="168"/>
      <c r="NHA572" s="168"/>
      <c r="NHB572" s="168"/>
      <c r="NHC572" s="168"/>
      <c r="NHD572" s="168"/>
      <c r="NHE572" s="168"/>
      <c r="NHF572" s="168"/>
      <c r="NHG572" s="168"/>
      <c r="NHH572" s="168"/>
      <c r="NHI572" s="508"/>
      <c r="NHJ572" s="508"/>
      <c r="NHK572" s="508"/>
      <c r="NHL572" s="508"/>
      <c r="NHM572" s="508"/>
      <c r="NHN572" s="508"/>
      <c r="NHO572" s="508"/>
      <c r="NHP572" s="508"/>
      <c r="NHQ572" s="508"/>
      <c r="NHR572" s="508"/>
      <c r="NHS572" s="508"/>
      <c r="NHT572" s="508"/>
      <c r="NHU572" s="508"/>
      <c r="NHV572" s="508"/>
      <c r="NHW572" s="508"/>
      <c r="NHX572" s="508"/>
      <c r="NHY572" s="508"/>
      <c r="NHZ572" s="508"/>
      <c r="NIA572" s="508"/>
      <c r="NIB572" s="508"/>
      <c r="NIC572" s="508"/>
      <c r="NID572" s="508"/>
      <c r="NIE572" s="508"/>
      <c r="NIF572" s="508"/>
      <c r="NIG572" s="89"/>
      <c r="NIH572" s="89"/>
      <c r="NII572" s="89"/>
      <c r="NIJ572" s="89"/>
      <c r="NIK572" s="89"/>
      <c r="NIL572" s="508"/>
      <c r="NIM572" s="508"/>
      <c r="NIN572" s="89"/>
      <c r="NIO572" s="89"/>
      <c r="NIP572" s="508"/>
      <c r="NIQ572" s="508"/>
      <c r="NIR572" s="89"/>
      <c r="NIS572" s="89"/>
      <c r="NIT572" s="508"/>
      <c r="NIU572" s="508"/>
      <c r="NIV572" s="508"/>
      <c r="NIW572" s="508"/>
      <c r="NIX572" s="508"/>
      <c r="NIY572" s="508"/>
      <c r="NIZ572" s="508"/>
      <c r="NJA572" s="89"/>
      <c r="NJB572" s="89"/>
      <c r="NJC572" s="508"/>
      <c r="NJD572" s="508"/>
      <c r="NJE572" s="89"/>
      <c r="NJF572" s="89"/>
      <c r="NJG572" s="508"/>
      <c r="NJH572" s="508"/>
      <c r="NJI572" s="508"/>
      <c r="NJJ572" s="508"/>
      <c r="NJK572" s="508"/>
      <c r="NJL572" s="203"/>
      <c r="NJM572" s="107"/>
      <c r="NJN572" s="508"/>
      <c r="NJO572" s="508"/>
      <c r="NJP572" s="508"/>
      <c r="NJQ572" s="508"/>
      <c r="NJR572" s="508"/>
      <c r="NJS572" s="508"/>
      <c r="NJT572" s="508"/>
      <c r="NJU572" s="168"/>
      <c r="NJV572" s="168"/>
      <c r="NJW572" s="168"/>
      <c r="NJX572" s="168"/>
      <c r="NJY572" s="168"/>
      <c r="NJZ572" s="168"/>
      <c r="NKA572" s="168"/>
      <c r="NKB572" s="168"/>
      <c r="NKC572" s="168"/>
      <c r="NKD572" s="168"/>
      <c r="NKE572" s="168"/>
      <c r="NKF572" s="168"/>
      <c r="NKG572" s="168"/>
      <c r="NKH572" s="168"/>
      <c r="NKI572" s="168"/>
      <c r="NKJ572" s="168"/>
      <c r="NKK572" s="168"/>
      <c r="NKL572" s="168"/>
      <c r="NKM572" s="168"/>
      <c r="NKN572" s="168"/>
      <c r="NKO572" s="168"/>
      <c r="NKP572" s="168"/>
      <c r="NKQ572" s="168"/>
      <c r="NKR572" s="168"/>
      <c r="NKS572" s="168"/>
      <c r="NKT572" s="168"/>
      <c r="NKU572" s="168"/>
      <c r="NKV572" s="168"/>
      <c r="NKW572" s="168"/>
      <c r="NKX572" s="168"/>
      <c r="NKY572" s="168"/>
      <c r="NKZ572" s="168"/>
      <c r="NLA572" s="168"/>
      <c r="NLB572" s="168"/>
      <c r="NLC572" s="168"/>
      <c r="NLD572" s="168"/>
      <c r="NLE572" s="168"/>
      <c r="NLF572" s="168"/>
      <c r="NLG572" s="168"/>
      <c r="NLH572" s="168"/>
      <c r="NLI572" s="168"/>
      <c r="NLJ572" s="168"/>
      <c r="NLK572" s="168"/>
      <c r="NLL572" s="168"/>
      <c r="NLM572" s="508"/>
      <c r="NLN572" s="508"/>
      <c r="NLO572" s="508"/>
      <c r="NLP572" s="508"/>
      <c r="NLQ572" s="508"/>
      <c r="NLR572" s="508"/>
      <c r="NLS572" s="508"/>
      <c r="NLT572" s="508"/>
      <c r="NLU572" s="508"/>
      <c r="NLV572" s="508"/>
      <c r="NLW572" s="508"/>
      <c r="NLX572" s="508"/>
      <c r="NLY572" s="508"/>
      <c r="NLZ572" s="508"/>
      <c r="NMA572" s="508"/>
      <c r="NMB572" s="508"/>
      <c r="NMC572" s="508"/>
      <c r="NMD572" s="508"/>
      <c r="NME572" s="508"/>
      <c r="NMF572" s="508"/>
      <c r="NMG572" s="508"/>
      <c r="NMH572" s="508"/>
      <c r="NMI572" s="508"/>
      <c r="NMJ572" s="508"/>
      <c r="NMK572" s="89"/>
      <c r="NML572" s="89"/>
      <c r="NMM572" s="89"/>
      <c r="NMN572" s="89"/>
      <c r="NMO572" s="89"/>
      <c r="NMP572" s="508"/>
      <c r="NMQ572" s="508"/>
      <c r="NMR572" s="89"/>
      <c r="NMS572" s="89"/>
      <c r="NMT572" s="508"/>
      <c r="NMU572" s="508"/>
      <c r="NMV572" s="89"/>
      <c r="NMW572" s="89"/>
      <c r="NMX572" s="508"/>
      <c r="NMY572" s="508"/>
      <c r="NMZ572" s="508"/>
      <c r="NNA572" s="508"/>
      <c r="NNB572" s="508"/>
      <c r="NNC572" s="508"/>
      <c r="NND572" s="508"/>
      <c r="NNE572" s="89"/>
      <c r="NNF572" s="89"/>
      <c r="NNG572" s="508"/>
      <c r="NNH572" s="508"/>
      <c r="NNI572" s="89"/>
      <c r="NNJ572" s="89"/>
      <c r="NNK572" s="508"/>
      <c r="NNL572" s="508"/>
      <c r="NNM572" s="508"/>
      <c r="NNN572" s="508"/>
      <c r="NNO572" s="508"/>
      <c r="NNP572" s="203"/>
      <c r="NNQ572" s="107"/>
      <c r="NNR572" s="508"/>
      <c r="NNS572" s="508"/>
      <c r="NNT572" s="508"/>
      <c r="NNU572" s="508"/>
      <c r="NNV572" s="508"/>
      <c r="NNW572" s="508"/>
      <c r="NNX572" s="508"/>
      <c r="NNY572" s="168"/>
      <c r="NNZ572" s="168"/>
      <c r="NOA572" s="168"/>
      <c r="NOB572" s="168"/>
      <c r="NOC572" s="168"/>
      <c r="NOD572" s="168"/>
      <c r="NOE572" s="168"/>
      <c r="NOF572" s="168"/>
      <c r="NOG572" s="168"/>
      <c r="NOH572" s="168"/>
      <c r="NOI572" s="168"/>
      <c r="NOJ572" s="168"/>
      <c r="NOK572" s="168"/>
      <c r="NOL572" s="168"/>
      <c r="NOM572" s="168"/>
      <c r="NON572" s="168"/>
      <c r="NOO572" s="168"/>
      <c r="NOP572" s="168"/>
      <c r="NOQ572" s="168"/>
      <c r="NOR572" s="168"/>
      <c r="NOS572" s="168"/>
      <c r="NOT572" s="168"/>
      <c r="NOU572" s="168"/>
      <c r="NOV572" s="168"/>
      <c r="NOW572" s="168"/>
      <c r="NOX572" s="168"/>
      <c r="NOY572" s="168"/>
      <c r="NOZ572" s="168"/>
      <c r="NPA572" s="168"/>
      <c r="NPB572" s="168"/>
      <c r="NPC572" s="168"/>
      <c r="NPD572" s="168"/>
      <c r="NPE572" s="168"/>
      <c r="NPF572" s="168"/>
      <c r="NPG572" s="168"/>
      <c r="NPH572" s="168"/>
      <c r="NPI572" s="168"/>
      <c r="NPJ572" s="168"/>
      <c r="NPK572" s="168"/>
      <c r="NPL572" s="168"/>
      <c r="NPM572" s="168"/>
      <c r="NPN572" s="168"/>
      <c r="NPO572" s="168"/>
      <c r="NPP572" s="168"/>
      <c r="NPQ572" s="508"/>
      <c r="NPR572" s="508"/>
      <c r="NPS572" s="508"/>
      <c r="NPT572" s="508"/>
      <c r="NPU572" s="508"/>
      <c r="NPV572" s="508"/>
      <c r="NPW572" s="508"/>
      <c r="NPX572" s="508"/>
      <c r="NPY572" s="508"/>
      <c r="NPZ572" s="508"/>
      <c r="NQA572" s="508"/>
      <c r="NQB572" s="508"/>
      <c r="NQC572" s="508"/>
      <c r="NQD572" s="508"/>
      <c r="NQE572" s="508"/>
      <c r="NQF572" s="508"/>
      <c r="NQG572" s="508"/>
      <c r="NQH572" s="508"/>
      <c r="NQI572" s="508"/>
      <c r="NQJ572" s="508"/>
      <c r="NQK572" s="508"/>
      <c r="NQL572" s="508"/>
      <c r="NQM572" s="508"/>
      <c r="NQN572" s="508"/>
      <c r="NQO572" s="89"/>
      <c r="NQP572" s="89"/>
      <c r="NQQ572" s="89"/>
      <c r="NQR572" s="89"/>
      <c r="NQS572" s="89"/>
      <c r="NQT572" s="508"/>
      <c r="NQU572" s="508"/>
      <c r="NQV572" s="89"/>
      <c r="NQW572" s="89"/>
      <c r="NQX572" s="508"/>
      <c r="NQY572" s="508"/>
      <c r="NQZ572" s="89"/>
      <c r="NRA572" s="89"/>
      <c r="NRB572" s="508"/>
      <c r="NRC572" s="508"/>
      <c r="NRD572" s="508"/>
      <c r="NRE572" s="508"/>
      <c r="NRF572" s="508"/>
      <c r="NRG572" s="508"/>
      <c r="NRH572" s="508"/>
      <c r="NRI572" s="89"/>
      <c r="NRJ572" s="89"/>
      <c r="NRK572" s="508"/>
      <c r="NRL572" s="508"/>
      <c r="NRM572" s="89"/>
      <c r="NRN572" s="89"/>
      <c r="NRO572" s="508"/>
      <c r="NRP572" s="508"/>
      <c r="NRQ572" s="508"/>
      <c r="NRR572" s="508"/>
      <c r="NRS572" s="508"/>
      <c r="NRT572" s="203"/>
      <c r="NRU572" s="107"/>
      <c r="NRV572" s="508"/>
      <c r="NRW572" s="508"/>
      <c r="NRX572" s="508"/>
      <c r="NRY572" s="508"/>
      <c r="NRZ572" s="508"/>
      <c r="NSA572" s="508"/>
      <c r="NSB572" s="508"/>
      <c r="NSC572" s="168"/>
      <c r="NSD572" s="168"/>
      <c r="NSE572" s="168"/>
      <c r="NSF572" s="168"/>
      <c r="NSG572" s="168"/>
      <c r="NSH572" s="168"/>
      <c r="NSI572" s="168"/>
      <c r="NSJ572" s="168"/>
      <c r="NSK572" s="168"/>
      <c r="NSL572" s="168"/>
      <c r="NSM572" s="168"/>
      <c r="NSN572" s="168"/>
      <c r="NSO572" s="168"/>
      <c r="NSP572" s="168"/>
      <c r="NSQ572" s="168"/>
      <c r="NSR572" s="168"/>
      <c r="NSS572" s="168"/>
      <c r="NST572" s="168"/>
      <c r="NSU572" s="168"/>
      <c r="NSV572" s="168"/>
      <c r="NSW572" s="168"/>
      <c r="NSX572" s="168"/>
      <c r="NSY572" s="168"/>
      <c r="NSZ572" s="168"/>
      <c r="NTA572" s="168"/>
      <c r="NTB572" s="168"/>
      <c r="NTC572" s="168"/>
      <c r="NTD572" s="168"/>
      <c r="NTE572" s="168"/>
      <c r="NTF572" s="168"/>
      <c r="NTG572" s="168"/>
      <c r="NTH572" s="168"/>
      <c r="NTI572" s="168"/>
      <c r="NTJ572" s="168"/>
      <c r="NTK572" s="168"/>
      <c r="NTL572" s="168"/>
      <c r="NTM572" s="168"/>
      <c r="NTN572" s="168"/>
      <c r="NTO572" s="168"/>
      <c r="NTP572" s="168"/>
      <c r="NTQ572" s="168"/>
      <c r="NTR572" s="168"/>
      <c r="NTS572" s="168"/>
      <c r="NTT572" s="168"/>
      <c r="NTU572" s="508"/>
      <c r="NTV572" s="508"/>
      <c r="NTW572" s="508"/>
      <c r="NTX572" s="508"/>
      <c r="NTY572" s="508"/>
      <c r="NTZ572" s="508"/>
      <c r="NUA572" s="508"/>
      <c r="NUB572" s="508"/>
      <c r="NUC572" s="508"/>
      <c r="NUD572" s="508"/>
      <c r="NUE572" s="508"/>
      <c r="NUF572" s="508"/>
      <c r="NUG572" s="508"/>
      <c r="NUH572" s="508"/>
      <c r="NUI572" s="508"/>
      <c r="NUJ572" s="508"/>
      <c r="NUK572" s="508"/>
      <c r="NUL572" s="508"/>
      <c r="NUM572" s="508"/>
      <c r="NUN572" s="508"/>
      <c r="NUO572" s="508"/>
      <c r="NUP572" s="508"/>
      <c r="NUQ572" s="508"/>
      <c r="NUR572" s="508"/>
      <c r="NUS572" s="89"/>
      <c r="NUT572" s="89"/>
      <c r="NUU572" s="89"/>
      <c r="NUV572" s="89"/>
      <c r="NUW572" s="89"/>
      <c r="NUX572" s="508"/>
      <c r="NUY572" s="508"/>
      <c r="NUZ572" s="89"/>
      <c r="NVA572" s="89"/>
      <c r="NVB572" s="508"/>
      <c r="NVC572" s="508"/>
      <c r="NVD572" s="89"/>
      <c r="NVE572" s="89"/>
      <c r="NVF572" s="508"/>
      <c r="NVG572" s="508"/>
      <c r="NVH572" s="508"/>
      <c r="NVI572" s="508"/>
      <c r="NVJ572" s="508"/>
      <c r="NVK572" s="508"/>
      <c r="NVL572" s="508"/>
      <c r="NVM572" s="89"/>
      <c r="NVN572" s="89"/>
      <c r="NVO572" s="508"/>
      <c r="NVP572" s="508"/>
      <c r="NVQ572" s="89"/>
      <c r="NVR572" s="89"/>
      <c r="NVS572" s="508"/>
      <c r="NVT572" s="508"/>
      <c r="NVU572" s="508"/>
      <c r="NVV572" s="508"/>
      <c r="NVW572" s="508"/>
      <c r="NVX572" s="203"/>
      <c r="NVY572" s="107"/>
      <c r="NVZ572" s="508"/>
      <c r="NWA572" s="508"/>
      <c r="NWB572" s="508"/>
      <c r="NWC572" s="508"/>
      <c r="NWD572" s="508"/>
      <c r="NWE572" s="508"/>
      <c r="NWF572" s="508"/>
      <c r="NWG572" s="168"/>
      <c r="NWH572" s="168"/>
      <c r="NWI572" s="168"/>
      <c r="NWJ572" s="168"/>
      <c r="NWK572" s="168"/>
      <c r="NWL572" s="168"/>
      <c r="NWM572" s="168"/>
      <c r="NWN572" s="168"/>
      <c r="NWO572" s="168"/>
      <c r="NWP572" s="168"/>
      <c r="NWQ572" s="168"/>
      <c r="NWR572" s="168"/>
      <c r="NWS572" s="168"/>
      <c r="NWT572" s="168"/>
      <c r="NWU572" s="168"/>
      <c r="NWV572" s="168"/>
      <c r="NWW572" s="168"/>
      <c r="NWX572" s="168"/>
      <c r="NWY572" s="168"/>
      <c r="NWZ572" s="168"/>
      <c r="NXA572" s="168"/>
      <c r="NXB572" s="168"/>
      <c r="NXC572" s="168"/>
      <c r="NXD572" s="168"/>
      <c r="NXE572" s="168"/>
      <c r="NXF572" s="168"/>
      <c r="NXG572" s="168"/>
      <c r="NXH572" s="168"/>
      <c r="NXI572" s="168"/>
      <c r="NXJ572" s="168"/>
      <c r="NXK572" s="168"/>
      <c r="NXL572" s="168"/>
      <c r="NXM572" s="168"/>
      <c r="NXN572" s="168"/>
      <c r="NXO572" s="168"/>
      <c r="NXP572" s="168"/>
      <c r="NXQ572" s="168"/>
      <c r="NXR572" s="168"/>
      <c r="NXS572" s="168"/>
      <c r="NXT572" s="168"/>
      <c r="NXU572" s="168"/>
      <c r="NXV572" s="168"/>
      <c r="NXW572" s="168"/>
      <c r="NXX572" s="168"/>
      <c r="NXY572" s="508"/>
      <c r="NXZ572" s="508"/>
      <c r="NYA572" s="508"/>
      <c r="NYB572" s="508"/>
      <c r="NYC572" s="508"/>
      <c r="NYD572" s="508"/>
      <c r="NYE572" s="508"/>
      <c r="NYF572" s="508"/>
      <c r="NYG572" s="508"/>
      <c r="NYH572" s="508"/>
      <c r="NYI572" s="508"/>
      <c r="NYJ572" s="508"/>
      <c r="NYK572" s="508"/>
      <c r="NYL572" s="508"/>
      <c r="NYM572" s="508"/>
      <c r="NYN572" s="508"/>
      <c r="NYO572" s="508"/>
      <c r="NYP572" s="508"/>
      <c r="NYQ572" s="508"/>
      <c r="NYR572" s="508"/>
      <c r="NYS572" s="508"/>
      <c r="NYT572" s="508"/>
      <c r="NYU572" s="508"/>
      <c r="NYV572" s="508"/>
      <c r="NYW572" s="89"/>
      <c r="NYX572" s="89"/>
      <c r="NYY572" s="89"/>
      <c r="NYZ572" s="89"/>
      <c r="NZA572" s="89"/>
      <c r="NZB572" s="508"/>
      <c r="NZC572" s="508"/>
      <c r="NZD572" s="89"/>
      <c r="NZE572" s="89"/>
      <c r="NZF572" s="508"/>
      <c r="NZG572" s="508"/>
      <c r="NZH572" s="89"/>
      <c r="NZI572" s="89"/>
      <c r="NZJ572" s="508"/>
      <c r="NZK572" s="508"/>
      <c r="NZL572" s="508"/>
      <c r="NZM572" s="508"/>
      <c r="NZN572" s="508"/>
      <c r="NZO572" s="508"/>
      <c r="NZP572" s="508"/>
      <c r="NZQ572" s="89"/>
      <c r="NZR572" s="89"/>
      <c r="NZS572" s="508"/>
      <c r="NZT572" s="508"/>
      <c r="NZU572" s="89"/>
      <c r="NZV572" s="89"/>
      <c r="NZW572" s="508"/>
      <c r="NZX572" s="508"/>
      <c r="NZY572" s="508"/>
      <c r="NZZ572" s="508"/>
      <c r="OAA572" s="508"/>
      <c r="OAB572" s="203"/>
      <c r="OAC572" s="107"/>
      <c r="OAD572" s="508"/>
      <c r="OAE572" s="508"/>
      <c r="OAF572" s="508"/>
      <c r="OAG572" s="508"/>
      <c r="OAH572" s="508"/>
      <c r="OAI572" s="508"/>
      <c r="OAJ572" s="508"/>
      <c r="OAK572" s="168"/>
      <c r="OAL572" s="168"/>
      <c r="OAM572" s="168"/>
      <c r="OAN572" s="168"/>
      <c r="OAO572" s="168"/>
      <c r="OAP572" s="168"/>
      <c r="OAQ572" s="168"/>
      <c r="OAR572" s="168"/>
      <c r="OAS572" s="168"/>
      <c r="OAT572" s="168"/>
      <c r="OAU572" s="168"/>
      <c r="OAV572" s="168"/>
      <c r="OAW572" s="168"/>
      <c r="OAX572" s="168"/>
      <c r="OAY572" s="168"/>
      <c r="OAZ572" s="168"/>
      <c r="OBA572" s="168"/>
      <c r="OBB572" s="168"/>
      <c r="OBC572" s="168"/>
      <c r="OBD572" s="168"/>
      <c r="OBE572" s="168"/>
      <c r="OBF572" s="168"/>
      <c r="OBG572" s="168"/>
      <c r="OBH572" s="168"/>
      <c r="OBI572" s="168"/>
      <c r="OBJ572" s="168"/>
      <c r="OBK572" s="168"/>
      <c r="OBL572" s="168"/>
      <c r="OBM572" s="168"/>
      <c r="OBN572" s="168"/>
      <c r="OBO572" s="168"/>
      <c r="OBP572" s="168"/>
      <c r="OBQ572" s="168"/>
      <c r="OBR572" s="168"/>
      <c r="OBS572" s="168"/>
      <c r="OBT572" s="168"/>
      <c r="OBU572" s="168"/>
      <c r="OBV572" s="168"/>
      <c r="OBW572" s="168"/>
      <c r="OBX572" s="168"/>
      <c r="OBY572" s="168"/>
      <c r="OBZ572" s="168"/>
      <c r="OCA572" s="168"/>
      <c r="OCB572" s="168"/>
      <c r="OCC572" s="508"/>
      <c r="OCD572" s="508"/>
      <c r="OCE572" s="508"/>
      <c r="OCF572" s="508"/>
      <c r="OCG572" s="508"/>
      <c r="OCH572" s="508"/>
      <c r="OCI572" s="508"/>
      <c r="OCJ572" s="508"/>
      <c r="OCK572" s="508"/>
      <c r="OCL572" s="508"/>
      <c r="OCM572" s="508"/>
      <c r="OCN572" s="508"/>
      <c r="OCO572" s="508"/>
      <c r="OCP572" s="508"/>
      <c r="OCQ572" s="508"/>
      <c r="OCR572" s="508"/>
      <c r="OCS572" s="508"/>
      <c r="OCT572" s="508"/>
      <c r="OCU572" s="508"/>
      <c r="OCV572" s="508"/>
      <c r="OCW572" s="508"/>
      <c r="OCX572" s="508"/>
      <c r="OCY572" s="508"/>
      <c r="OCZ572" s="508"/>
      <c r="ODA572" s="89"/>
      <c r="ODB572" s="89"/>
      <c r="ODC572" s="89"/>
      <c r="ODD572" s="89"/>
      <c r="ODE572" s="89"/>
      <c r="ODF572" s="508"/>
      <c r="ODG572" s="508"/>
      <c r="ODH572" s="89"/>
      <c r="ODI572" s="89"/>
      <c r="ODJ572" s="508"/>
      <c r="ODK572" s="508"/>
      <c r="ODL572" s="89"/>
      <c r="ODM572" s="89"/>
      <c r="ODN572" s="508"/>
      <c r="ODO572" s="508"/>
      <c r="ODP572" s="508"/>
      <c r="ODQ572" s="508"/>
      <c r="ODR572" s="508"/>
      <c r="ODS572" s="508"/>
      <c r="ODT572" s="508"/>
      <c r="ODU572" s="89"/>
      <c r="ODV572" s="89"/>
      <c r="ODW572" s="508"/>
      <c r="ODX572" s="508"/>
      <c r="ODY572" s="89"/>
      <c r="ODZ572" s="89"/>
      <c r="OEA572" s="508"/>
      <c r="OEB572" s="508"/>
      <c r="OEC572" s="508"/>
      <c r="OED572" s="508"/>
      <c r="OEE572" s="508"/>
      <c r="OEF572" s="203"/>
      <c r="OEG572" s="107"/>
      <c r="OEH572" s="508"/>
      <c r="OEI572" s="508"/>
      <c r="OEJ572" s="508"/>
      <c r="OEK572" s="508"/>
      <c r="OEL572" s="508"/>
      <c r="OEM572" s="508"/>
      <c r="OEN572" s="508"/>
      <c r="OEO572" s="168"/>
      <c r="OEP572" s="168"/>
      <c r="OEQ572" s="168"/>
      <c r="OER572" s="168"/>
      <c r="OES572" s="168"/>
      <c r="OET572" s="168"/>
      <c r="OEU572" s="168"/>
      <c r="OEV572" s="168"/>
      <c r="OEW572" s="168"/>
      <c r="OEX572" s="168"/>
      <c r="OEY572" s="168"/>
      <c r="OEZ572" s="168"/>
      <c r="OFA572" s="168"/>
      <c r="OFB572" s="168"/>
      <c r="OFC572" s="168"/>
      <c r="OFD572" s="168"/>
      <c r="OFE572" s="168"/>
      <c r="OFF572" s="168"/>
      <c r="OFG572" s="168"/>
      <c r="OFH572" s="168"/>
      <c r="OFI572" s="168"/>
      <c r="OFJ572" s="168"/>
      <c r="OFK572" s="168"/>
      <c r="OFL572" s="168"/>
      <c r="OFM572" s="168"/>
      <c r="OFN572" s="168"/>
      <c r="OFO572" s="168"/>
      <c r="OFP572" s="168"/>
      <c r="OFQ572" s="168"/>
      <c r="OFR572" s="168"/>
      <c r="OFS572" s="168"/>
      <c r="OFT572" s="168"/>
      <c r="OFU572" s="168"/>
      <c r="OFV572" s="168"/>
      <c r="OFW572" s="168"/>
      <c r="OFX572" s="168"/>
      <c r="OFY572" s="168"/>
      <c r="OFZ572" s="168"/>
      <c r="OGA572" s="168"/>
      <c r="OGB572" s="168"/>
      <c r="OGC572" s="168"/>
      <c r="OGD572" s="168"/>
      <c r="OGE572" s="168"/>
      <c r="OGF572" s="168"/>
      <c r="OGG572" s="508"/>
      <c r="OGH572" s="508"/>
      <c r="OGI572" s="508"/>
      <c r="OGJ572" s="508"/>
      <c r="OGK572" s="508"/>
      <c r="OGL572" s="508"/>
      <c r="OGM572" s="508"/>
      <c r="OGN572" s="508"/>
      <c r="OGO572" s="508"/>
      <c r="OGP572" s="508"/>
      <c r="OGQ572" s="508"/>
      <c r="OGR572" s="508"/>
      <c r="OGS572" s="508"/>
      <c r="OGT572" s="508"/>
      <c r="OGU572" s="508"/>
      <c r="OGV572" s="508"/>
      <c r="OGW572" s="508"/>
      <c r="OGX572" s="508"/>
      <c r="OGY572" s="508"/>
      <c r="OGZ572" s="508"/>
      <c r="OHA572" s="508"/>
      <c r="OHB572" s="508"/>
      <c r="OHC572" s="508"/>
      <c r="OHD572" s="508"/>
      <c r="OHE572" s="89"/>
      <c r="OHF572" s="89"/>
      <c r="OHG572" s="89"/>
      <c r="OHH572" s="89"/>
      <c r="OHI572" s="89"/>
      <c r="OHJ572" s="508"/>
      <c r="OHK572" s="508"/>
      <c r="OHL572" s="89"/>
      <c r="OHM572" s="89"/>
      <c r="OHN572" s="508"/>
      <c r="OHO572" s="508"/>
      <c r="OHP572" s="89"/>
      <c r="OHQ572" s="89"/>
      <c r="OHR572" s="508"/>
      <c r="OHS572" s="508"/>
      <c r="OHT572" s="508"/>
      <c r="OHU572" s="508"/>
      <c r="OHV572" s="508"/>
      <c r="OHW572" s="508"/>
      <c r="OHX572" s="508"/>
      <c r="OHY572" s="89"/>
      <c r="OHZ572" s="89"/>
      <c r="OIA572" s="508"/>
      <c r="OIB572" s="508"/>
      <c r="OIC572" s="89"/>
      <c r="OID572" s="89"/>
      <c r="OIE572" s="508"/>
      <c r="OIF572" s="508"/>
      <c r="OIG572" s="508"/>
      <c r="OIH572" s="508"/>
      <c r="OII572" s="508"/>
      <c r="OIJ572" s="203"/>
      <c r="OIK572" s="107"/>
      <c r="OIL572" s="508"/>
      <c r="OIM572" s="508"/>
      <c r="OIN572" s="508"/>
      <c r="OIO572" s="508"/>
      <c r="OIP572" s="508"/>
      <c r="OIQ572" s="508"/>
      <c r="OIR572" s="508"/>
      <c r="OIS572" s="168"/>
      <c r="OIT572" s="168"/>
      <c r="OIU572" s="168"/>
      <c r="OIV572" s="168"/>
      <c r="OIW572" s="168"/>
      <c r="OIX572" s="168"/>
      <c r="OIY572" s="168"/>
      <c r="OIZ572" s="168"/>
      <c r="OJA572" s="168"/>
      <c r="OJB572" s="168"/>
      <c r="OJC572" s="168"/>
      <c r="OJD572" s="168"/>
      <c r="OJE572" s="168"/>
      <c r="OJF572" s="168"/>
      <c r="OJG572" s="168"/>
      <c r="OJH572" s="168"/>
      <c r="OJI572" s="168"/>
      <c r="OJJ572" s="168"/>
      <c r="OJK572" s="168"/>
      <c r="OJL572" s="168"/>
      <c r="OJM572" s="168"/>
      <c r="OJN572" s="168"/>
      <c r="OJO572" s="168"/>
      <c r="OJP572" s="168"/>
      <c r="OJQ572" s="168"/>
      <c r="OJR572" s="168"/>
      <c r="OJS572" s="168"/>
      <c r="OJT572" s="168"/>
      <c r="OJU572" s="168"/>
      <c r="OJV572" s="168"/>
      <c r="OJW572" s="168"/>
      <c r="OJX572" s="168"/>
      <c r="OJY572" s="168"/>
      <c r="OJZ572" s="168"/>
      <c r="OKA572" s="168"/>
      <c r="OKB572" s="168"/>
      <c r="OKC572" s="168"/>
      <c r="OKD572" s="168"/>
      <c r="OKE572" s="168"/>
      <c r="OKF572" s="168"/>
      <c r="OKG572" s="168"/>
      <c r="OKH572" s="168"/>
      <c r="OKI572" s="168"/>
      <c r="OKJ572" s="168"/>
      <c r="OKK572" s="508"/>
      <c r="OKL572" s="508"/>
      <c r="OKM572" s="508"/>
      <c r="OKN572" s="508"/>
      <c r="OKO572" s="508"/>
      <c r="OKP572" s="508"/>
      <c r="OKQ572" s="508"/>
      <c r="OKR572" s="508"/>
      <c r="OKS572" s="508"/>
      <c r="OKT572" s="508"/>
      <c r="OKU572" s="508"/>
      <c r="OKV572" s="508"/>
      <c r="OKW572" s="508"/>
      <c r="OKX572" s="508"/>
      <c r="OKY572" s="508"/>
      <c r="OKZ572" s="508"/>
      <c r="OLA572" s="508"/>
      <c r="OLB572" s="508"/>
      <c r="OLC572" s="508"/>
      <c r="OLD572" s="508"/>
      <c r="OLE572" s="508"/>
      <c r="OLF572" s="508"/>
      <c r="OLG572" s="508"/>
      <c r="OLH572" s="508"/>
      <c r="OLI572" s="89"/>
      <c r="OLJ572" s="89"/>
      <c r="OLK572" s="89"/>
      <c r="OLL572" s="89"/>
      <c r="OLM572" s="89"/>
      <c r="OLN572" s="508"/>
      <c r="OLO572" s="508"/>
      <c r="OLP572" s="89"/>
      <c r="OLQ572" s="89"/>
      <c r="OLR572" s="508"/>
      <c r="OLS572" s="508"/>
      <c r="OLT572" s="89"/>
      <c r="OLU572" s="89"/>
      <c r="OLV572" s="508"/>
      <c r="OLW572" s="508"/>
      <c r="OLX572" s="508"/>
      <c r="OLY572" s="508"/>
      <c r="OLZ572" s="508"/>
      <c r="OMA572" s="508"/>
      <c r="OMB572" s="508"/>
      <c r="OMC572" s="89"/>
      <c r="OMD572" s="89"/>
      <c r="OME572" s="508"/>
      <c r="OMF572" s="508"/>
      <c r="OMG572" s="89"/>
      <c r="OMH572" s="89"/>
      <c r="OMI572" s="508"/>
      <c r="OMJ572" s="508"/>
      <c r="OMK572" s="508"/>
      <c r="OML572" s="508"/>
      <c r="OMM572" s="508"/>
      <c r="OMN572" s="203"/>
      <c r="OMO572" s="107"/>
      <c r="OMP572" s="508"/>
      <c r="OMQ572" s="508"/>
      <c r="OMR572" s="508"/>
      <c r="OMS572" s="508"/>
      <c r="OMT572" s="508"/>
      <c r="OMU572" s="508"/>
      <c r="OMV572" s="508"/>
      <c r="OMW572" s="168"/>
      <c r="OMX572" s="168"/>
      <c r="OMY572" s="168"/>
      <c r="OMZ572" s="168"/>
      <c r="ONA572" s="168"/>
      <c r="ONB572" s="168"/>
      <c r="ONC572" s="168"/>
      <c r="OND572" s="168"/>
      <c r="ONE572" s="168"/>
      <c r="ONF572" s="168"/>
      <c r="ONG572" s="168"/>
      <c r="ONH572" s="168"/>
      <c r="ONI572" s="168"/>
      <c r="ONJ572" s="168"/>
      <c r="ONK572" s="168"/>
      <c r="ONL572" s="168"/>
      <c r="ONM572" s="168"/>
      <c r="ONN572" s="168"/>
      <c r="ONO572" s="168"/>
      <c r="ONP572" s="168"/>
      <c r="ONQ572" s="168"/>
      <c r="ONR572" s="168"/>
      <c r="ONS572" s="168"/>
      <c r="ONT572" s="168"/>
      <c r="ONU572" s="168"/>
      <c r="ONV572" s="168"/>
      <c r="ONW572" s="168"/>
      <c r="ONX572" s="168"/>
      <c r="ONY572" s="168"/>
      <c r="ONZ572" s="168"/>
      <c r="OOA572" s="168"/>
      <c r="OOB572" s="168"/>
      <c r="OOC572" s="168"/>
      <c r="OOD572" s="168"/>
      <c r="OOE572" s="168"/>
      <c r="OOF572" s="168"/>
      <c r="OOG572" s="168"/>
      <c r="OOH572" s="168"/>
      <c r="OOI572" s="168"/>
      <c r="OOJ572" s="168"/>
      <c r="OOK572" s="168"/>
      <c r="OOL572" s="168"/>
      <c r="OOM572" s="168"/>
      <c r="OON572" s="168"/>
      <c r="OOO572" s="508"/>
      <c r="OOP572" s="508"/>
      <c r="OOQ572" s="508"/>
      <c r="OOR572" s="508"/>
      <c r="OOS572" s="508"/>
      <c r="OOT572" s="508"/>
      <c r="OOU572" s="508"/>
      <c r="OOV572" s="508"/>
      <c r="OOW572" s="508"/>
      <c r="OOX572" s="508"/>
      <c r="OOY572" s="508"/>
      <c r="OOZ572" s="508"/>
      <c r="OPA572" s="508"/>
      <c r="OPB572" s="508"/>
      <c r="OPC572" s="508"/>
      <c r="OPD572" s="508"/>
      <c r="OPE572" s="508"/>
      <c r="OPF572" s="508"/>
      <c r="OPG572" s="508"/>
      <c r="OPH572" s="508"/>
      <c r="OPI572" s="508"/>
      <c r="OPJ572" s="508"/>
      <c r="OPK572" s="508"/>
      <c r="OPL572" s="508"/>
      <c r="OPM572" s="89"/>
      <c r="OPN572" s="89"/>
      <c r="OPO572" s="89"/>
      <c r="OPP572" s="89"/>
      <c r="OPQ572" s="89"/>
      <c r="OPR572" s="508"/>
      <c r="OPS572" s="508"/>
      <c r="OPT572" s="89"/>
      <c r="OPU572" s="89"/>
      <c r="OPV572" s="508"/>
      <c r="OPW572" s="508"/>
      <c r="OPX572" s="89"/>
      <c r="OPY572" s="89"/>
      <c r="OPZ572" s="508"/>
      <c r="OQA572" s="508"/>
      <c r="OQB572" s="508"/>
      <c r="OQC572" s="508"/>
      <c r="OQD572" s="508"/>
      <c r="OQE572" s="508"/>
      <c r="OQF572" s="508"/>
      <c r="OQG572" s="89"/>
      <c r="OQH572" s="89"/>
      <c r="OQI572" s="508"/>
      <c r="OQJ572" s="508"/>
      <c r="OQK572" s="89"/>
      <c r="OQL572" s="89"/>
      <c r="OQM572" s="508"/>
      <c r="OQN572" s="508"/>
      <c r="OQO572" s="508"/>
      <c r="OQP572" s="508"/>
      <c r="OQQ572" s="508"/>
      <c r="OQR572" s="203"/>
      <c r="OQS572" s="107"/>
      <c r="OQT572" s="508"/>
      <c r="OQU572" s="508"/>
      <c r="OQV572" s="508"/>
      <c r="OQW572" s="508"/>
      <c r="OQX572" s="508"/>
      <c r="OQY572" s="508"/>
      <c r="OQZ572" s="508"/>
      <c r="ORA572" s="168"/>
      <c r="ORB572" s="168"/>
      <c r="ORC572" s="168"/>
      <c r="ORD572" s="168"/>
      <c r="ORE572" s="168"/>
      <c r="ORF572" s="168"/>
      <c r="ORG572" s="168"/>
      <c r="ORH572" s="168"/>
      <c r="ORI572" s="168"/>
      <c r="ORJ572" s="168"/>
      <c r="ORK572" s="168"/>
      <c r="ORL572" s="168"/>
      <c r="ORM572" s="168"/>
      <c r="ORN572" s="168"/>
      <c r="ORO572" s="168"/>
      <c r="ORP572" s="168"/>
      <c r="ORQ572" s="168"/>
      <c r="ORR572" s="168"/>
      <c r="ORS572" s="168"/>
      <c r="ORT572" s="168"/>
      <c r="ORU572" s="168"/>
      <c r="ORV572" s="168"/>
      <c r="ORW572" s="168"/>
      <c r="ORX572" s="168"/>
      <c r="ORY572" s="168"/>
      <c r="ORZ572" s="168"/>
      <c r="OSA572" s="168"/>
      <c r="OSB572" s="168"/>
      <c r="OSC572" s="168"/>
      <c r="OSD572" s="168"/>
      <c r="OSE572" s="168"/>
      <c r="OSF572" s="168"/>
      <c r="OSG572" s="168"/>
      <c r="OSH572" s="168"/>
      <c r="OSI572" s="168"/>
      <c r="OSJ572" s="168"/>
      <c r="OSK572" s="168"/>
      <c r="OSL572" s="168"/>
      <c r="OSM572" s="168"/>
      <c r="OSN572" s="168"/>
      <c r="OSO572" s="168"/>
      <c r="OSP572" s="168"/>
      <c r="OSQ572" s="168"/>
      <c r="OSR572" s="168"/>
      <c r="OSS572" s="508"/>
      <c r="OST572" s="508"/>
      <c r="OSU572" s="508"/>
      <c r="OSV572" s="508"/>
      <c r="OSW572" s="508"/>
      <c r="OSX572" s="508"/>
      <c r="OSY572" s="508"/>
      <c r="OSZ572" s="508"/>
      <c r="OTA572" s="508"/>
      <c r="OTB572" s="508"/>
      <c r="OTC572" s="508"/>
      <c r="OTD572" s="508"/>
      <c r="OTE572" s="508"/>
      <c r="OTF572" s="508"/>
      <c r="OTG572" s="508"/>
      <c r="OTH572" s="508"/>
      <c r="OTI572" s="508"/>
      <c r="OTJ572" s="508"/>
      <c r="OTK572" s="508"/>
      <c r="OTL572" s="508"/>
      <c r="OTM572" s="508"/>
      <c r="OTN572" s="508"/>
      <c r="OTO572" s="508"/>
      <c r="OTP572" s="508"/>
      <c r="OTQ572" s="89"/>
      <c r="OTR572" s="89"/>
      <c r="OTS572" s="89"/>
      <c r="OTT572" s="89"/>
      <c r="OTU572" s="89"/>
      <c r="OTV572" s="508"/>
      <c r="OTW572" s="508"/>
      <c r="OTX572" s="89"/>
      <c r="OTY572" s="89"/>
      <c r="OTZ572" s="508"/>
      <c r="OUA572" s="508"/>
      <c r="OUB572" s="89"/>
      <c r="OUC572" s="89"/>
      <c r="OUD572" s="508"/>
      <c r="OUE572" s="508"/>
      <c r="OUF572" s="508"/>
      <c r="OUG572" s="508"/>
      <c r="OUH572" s="508"/>
      <c r="OUI572" s="508"/>
      <c r="OUJ572" s="508"/>
      <c r="OUK572" s="89"/>
      <c r="OUL572" s="89"/>
      <c r="OUM572" s="508"/>
      <c r="OUN572" s="508"/>
      <c r="OUO572" s="89"/>
      <c r="OUP572" s="89"/>
      <c r="OUQ572" s="508"/>
      <c r="OUR572" s="508"/>
      <c r="OUS572" s="508"/>
      <c r="OUT572" s="508"/>
      <c r="OUU572" s="508"/>
      <c r="OUV572" s="203"/>
      <c r="OUW572" s="107"/>
      <c r="OUX572" s="508"/>
      <c r="OUY572" s="508"/>
      <c r="OUZ572" s="508"/>
      <c r="OVA572" s="508"/>
      <c r="OVB572" s="508"/>
      <c r="OVC572" s="508"/>
      <c r="OVD572" s="508"/>
      <c r="OVE572" s="168"/>
      <c r="OVF572" s="168"/>
      <c r="OVG572" s="168"/>
      <c r="OVH572" s="168"/>
      <c r="OVI572" s="168"/>
      <c r="OVJ572" s="168"/>
      <c r="OVK572" s="168"/>
      <c r="OVL572" s="168"/>
      <c r="OVM572" s="168"/>
      <c r="OVN572" s="168"/>
      <c r="OVO572" s="168"/>
      <c r="OVP572" s="168"/>
      <c r="OVQ572" s="168"/>
      <c r="OVR572" s="168"/>
      <c r="OVS572" s="168"/>
      <c r="OVT572" s="168"/>
      <c r="OVU572" s="168"/>
      <c r="OVV572" s="168"/>
      <c r="OVW572" s="168"/>
      <c r="OVX572" s="168"/>
      <c r="OVY572" s="168"/>
      <c r="OVZ572" s="168"/>
      <c r="OWA572" s="168"/>
      <c r="OWB572" s="168"/>
      <c r="OWC572" s="168"/>
      <c r="OWD572" s="168"/>
      <c r="OWE572" s="168"/>
      <c r="OWF572" s="168"/>
      <c r="OWG572" s="168"/>
      <c r="OWH572" s="168"/>
      <c r="OWI572" s="168"/>
      <c r="OWJ572" s="168"/>
      <c r="OWK572" s="168"/>
      <c r="OWL572" s="168"/>
      <c r="OWM572" s="168"/>
      <c r="OWN572" s="168"/>
      <c r="OWO572" s="168"/>
      <c r="OWP572" s="168"/>
      <c r="OWQ572" s="168"/>
      <c r="OWR572" s="168"/>
      <c r="OWS572" s="168"/>
      <c r="OWT572" s="168"/>
      <c r="OWU572" s="168"/>
      <c r="OWV572" s="168"/>
      <c r="OWW572" s="508"/>
      <c r="OWX572" s="508"/>
      <c r="OWY572" s="508"/>
      <c r="OWZ572" s="508"/>
      <c r="OXA572" s="508"/>
      <c r="OXB572" s="508"/>
      <c r="OXC572" s="508"/>
      <c r="OXD572" s="508"/>
      <c r="OXE572" s="508"/>
      <c r="OXF572" s="508"/>
      <c r="OXG572" s="508"/>
      <c r="OXH572" s="508"/>
      <c r="OXI572" s="508"/>
      <c r="OXJ572" s="508"/>
      <c r="OXK572" s="508"/>
      <c r="OXL572" s="508"/>
      <c r="OXM572" s="508"/>
      <c r="OXN572" s="508"/>
      <c r="OXO572" s="508"/>
      <c r="OXP572" s="508"/>
      <c r="OXQ572" s="508"/>
      <c r="OXR572" s="508"/>
      <c r="OXS572" s="508"/>
      <c r="OXT572" s="508"/>
      <c r="OXU572" s="89"/>
      <c r="OXV572" s="89"/>
      <c r="OXW572" s="89"/>
      <c r="OXX572" s="89"/>
      <c r="OXY572" s="89"/>
      <c r="OXZ572" s="508"/>
      <c r="OYA572" s="508"/>
      <c r="OYB572" s="89"/>
      <c r="OYC572" s="89"/>
      <c r="OYD572" s="508"/>
      <c r="OYE572" s="508"/>
      <c r="OYF572" s="89"/>
      <c r="OYG572" s="89"/>
      <c r="OYH572" s="508"/>
      <c r="OYI572" s="508"/>
      <c r="OYJ572" s="508"/>
      <c r="OYK572" s="508"/>
      <c r="OYL572" s="508"/>
      <c r="OYM572" s="508"/>
      <c r="OYN572" s="508"/>
      <c r="OYO572" s="89"/>
      <c r="OYP572" s="89"/>
      <c r="OYQ572" s="508"/>
      <c r="OYR572" s="508"/>
      <c r="OYS572" s="89"/>
      <c r="OYT572" s="89"/>
      <c r="OYU572" s="508"/>
      <c r="OYV572" s="508"/>
      <c r="OYW572" s="508"/>
      <c r="OYX572" s="508"/>
      <c r="OYY572" s="508"/>
      <c r="OYZ572" s="203"/>
      <c r="OZA572" s="107"/>
      <c r="OZB572" s="508"/>
      <c r="OZC572" s="508"/>
      <c r="OZD572" s="508"/>
      <c r="OZE572" s="508"/>
      <c r="OZF572" s="508"/>
      <c r="OZG572" s="508"/>
      <c r="OZH572" s="508"/>
      <c r="OZI572" s="168"/>
      <c r="OZJ572" s="168"/>
      <c r="OZK572" s="168"/>
      <c r="OZL572" s="168"/>
      <c r="OZM572" s="168"/>
      <c r="OZN572" s="168"/>
      <c r="OZO572" s="168"/>
      <c r="OZP572" s="168"/>
      <c r="OZQ572" s="168"/>
      <c r="OZR572" s="168"/>
      <c r="OZS572" s="168"/>
      <c r="OZT572" s="168"/>
      <c r="OZU572" s="168"/>
      <c r="OZV572" s="168"/>
      <c r="OZW572" s="168"/>
      <c r="OZX572" s="168"/>
      <c r="OZY572" s="168"/>
      <c r="OZZ572" s="168"/>
      <c r="PAA572" s="168"/>
      <c r="PAB572" s="168"/>
      <c r="PAC572" s="168"/>
      <c r="PAD572" s="168"/>
      <c r="PAE572" s="168"/>
      <c r="PAF572" s="168"/>
      <c r="PAG572" s="168"/>
      <c r="PAH572" s="168"/>
      <c r="PAI572" s="168"/>
      <c r="PAJ572" s="168"/>
      <c r="PAK572" s="168"/>
      <c r="PAL572" s="168"/>
      <c r="PAM572" s="168"/>
      <c r="PAN572" s="168"/>
      <c r="PAO572" s="168"/>
      <c r="PAP572" s="168"/>
      <c r="PAQ572" s="168"/>
      <c r="PAR572" s="168"/>
      <c r="PAS572" s="168"/>
      <c r="PAT572" s="168"/>
      <c r="PAU572" s="168"/>
      <c r="PAV572" s="168"/>
      <c r="PAW572" s="168"/>
      <c r="PAX572" s="168"/>
      <c r="PAY572" s="168"/>
      <c r="PAZ572" s="168"/>
      <c r="PBA572" s="508"/>
      <c r="PBB572" s="508"/>
      <c r="PBC572" s="508"/>
      <c r="PBD572" s="508"/>
      <c r="PBE572" s="508"/>
      <c r="PBF572" s="508"/>
      <c r="PBG572" s="508"/>
      <c r="PBH572" s="508"/>
      <c r="PBI572" s="508"/>
      <c r="PBJ572" s="508"/>
      <c r="PBK572" s="508"/>
      <c r="PBL572" s="508"/>
      <c r="PBM572" s="508"/>
      <c r="PBN572" s="508"/>
      <c r="PBO572" s="508"/>
      <c r="PBP572" s="508"/>
      <c r="PBQ572" s="508"/>
      <c r="PBR572" s="508"/>
      <c r="PBS572" s="508"/>
      <c r="PBT572" s="508"/>
      <c r="PBU572" s="508"/>
      <c r="PBV572" s="508"/>
      <c r="PBW572" s="508"/>
      <c r="PBX572" s="508"/>
      <c r="PBY572" s="89"/>
      <c r="PBZ572" s="89"/>
      <c r="PCA572" s="89"/>
      <c r="PCB572" s="89"/>
      <c r="PCC572" s="89"/>
      <c r="PCD572" s="508"/>
      <c r="PCE572" s="508"/>
      <c r="PCF572" s="89"/>
      <c r="PCG572" s="89"/>
      <c r="PCH572" s="508"/>
      <c r="PCI572" s="508"/>
      <c r="PCJ572" s="89"/>
      <c r="PCK572" s="89"/>
      <c r="PCL572" s="508"/>
      <c r="PCM572" s="508"/>
      <c r="PCN572" s="508"/>
      <c r="PCO572" s="508"/>
      <c r="PCP572" s="508"/>
      <c r="PCQ572" s="508"/>
      <c r="PCR572" s="508"/>
      <c r="PCS572" s="89"/>
      <c r="PCT572" s="89"/>
      <c r="PCU572" s="508"/>
      <c r="PCV572" s="508"/>
      <c r="PCW572" s="89"/>
      <c r="PCX572" s="89"/>
      <c r="PCY572" s="508"/>
      <c r="PCZ572" s="508"/>
      <c r="PDA572" s="508"/>
      <c r="PDB572" s="508"/>
      <c r="PDC572" s="508"/>
      <c r="PDD572" s="203"/>
      <c r="PDE572" s="107"/>
      <c r="PDF572" s="508"/>
      <c r="PDG572" s="508"/>
      <c r="PDH572" s="508"/>
      <c r="PDI572" s="508"/>
      <c r="PDJ572" s="508"/>
      <c r="PDK572" s="508"/>
      <c r="PDL572" s="508"/>
      <c r="PDM572" s="168"/>
      <c r="PDN572" s="168"/>
      <c r="PDO572" s="168"/>
      <c r="PDP572" s="168"/>
      <c r="PDQ572" s="168"/>
      <c r="PDR572" s="168"/>
      <c r="PDS572" s="168"/>
      <c r="PDT572" s="168"/>
      <c r="PDU572" s="168"/>
      <c r="PDV572" s="168"/>
      <c r="PDW572" s="168"/>
      <c r="PDX572" s="168"/>
      <c r="PDY572" s="168"/>
      <c r="PDZ572" s="168"/>
      <c r="PEA572" s="168"/>
      <c r="PEB572" s="168"/>
      <c r="PEC572" s="168"/>
      <c r="PED572" s="168"/>
      <c r="PEE572" s="168"/>
      <c r="PEF572" s="168"/>
      <c r="PEG572" s="168"/>
      <c r="PEH572" s="168"/>
      <c r="PEI572" s="168"/>
      <c r="PEJ572" s="168"/>
      <c r="PEK572" s="168"/>
      <c r="PEL572" s="168"/>
      <c r="PEM572" s="168"/>
      <c r="PEN572" s="168"/>
      <c r="PEO572" s="168"/>
      <c r="PEP572" s="168"/>
      <c r="PEQ572" s="168"/>
      <c r="PER572" s="168"/>
      <c r="PES572" s="168"/>
      <c r="PET572" s="168"/>
      <c r="PEU572" s="168"/>
      <c r="PEV572" s="168"/>
      <c r="PEW572" s="168"/>
      <c r="PEX572" s="168"/>
      <c r="PEY572" s="168"/>
      <c r="PEZ572" s="168"/>
      <c r="PFA572" s="168"/>
      <c r="PFB572" s="168"/>
      <c r="PFC572" s="168"/>
      <c r="PFD572" s="168"/>
      <c r="PFE572" s="508"/>
      <c r="PFF572" s="508"/>
      <c r="PFG572" s="508"/>
      <c r="PFH572" s="508"/>
      <c r="PFI572" s="508"/>
      <c r="PFJ572" s="508"/>
      <c r="PFK572" s="508"/>
      <c r="PFL572" s="508"/>
      <c r="PFM572" s="508"/>
      <c r="PFN572" s="508"/>
      <c r="PFO572" s="508"/>
      <c r="PFP572" s="508"/>
      <c r="PFQ572" s="508"/>
      <c r="PFR572" s="508"/>
      <c r="PFS572" s="508"/>
      <c r="PFT572" s="508"/>
      <c r="PFU572" s="508"/>
      <c r="PFV572" s="508"/>
      <c r="PFW572" s="508"/>
      <c r="PFX572" s="508"/>
      <c r="PFY572" s="508"/>
      <c r="PFZ572" s="508"/>
      <c r="PGA572" s="508"/>
      <c r="PGB572" s="508"/>
      <c r="PGC572" s="89"/>
      <c r="PGD572" s="89"/>
      <c r="PGE572" s="89"/>
      <c r="PGF572" s="89"/>
      <c r="PGG572" s="89"/>
      <c r="PGH572" s="508"/>
      <c r="PGI572" s="508"/>
      <c r="PGJ572" s="89"/>
      <c r="PGK572" s="89"/>
      <c r="PGL572" s="508"/>
      <c r="PGM572" s="508"/>
      <c r="PGN572" s="89"/>
      <c r="PGO572" s="89"/>
      <c r="PGP572" s="508"/>
      <c r="PGQ572" s="508"/>
      <c r="PGR572" s="508"/>
      <c r="PGS572" s="508"/>
      <c r="PGT572" s="508"/>
      <c r="PGU572" s="508"/>
      <c r="PGV572" s="508"/>
      <c r="PGW572" s="89"/>
      <c r="PGX572" s="89"/>
      <c r="PGY572" s="508"/>
      <c r="PGZ572" s="508"/>
      <c r="PHA572" s="89"/>
      <c r="PHB572" s="89"/>
      <c r="PHC572" s="508"/>
      <c r="PHD572" s="508"/>
      <c r="PHE572" s="508"/>
      <c r="PHF572" s="508"/>
      <c r="PHG572" s="508"/>
      <c r="PHH572" s="203"/>
      <c r="PHI572" s="107"/>
      <c r="PHJ572" s="508"/>
      <c r="PHK572" s="508"/>
      <c r="PHL572" s="508"/>
      <c r="PHM572" s="508"/>
      <c r="PHN572" s="508"/>
      <c r="PHO572" s="508"/>
      <c r="PHP572" s="508"/>
      <c r="PHQ572" s="168"/>
      <c r="PHR572" s="168"/>
      <c r="PHS572" s="168"/>
      <c r="PHT572" s="168"/>
      <c r="PHU572" s="168"/>
      <c r="PHV572" s="168"/>
      <c r="PHW572" s="168"/>
      <c r="PHX572" s="168"/>
      <c r="PHY572" s="168"/>
      <c r="PHZ572" s="168"/>
      <c r="PIA572" s="168"/>
      <c r="PIB572" s="168"/>
      <c r="PIC572" s="168"/>
      <c r="PID572" s="168"/>
      <c r="PIE572" s="168"/>
      <c r="PIF572" s="168"/>
      <c r="PIG572" s="168"/>
      <c r="PIH572" s="168"/>
      <c r="PII572" s="168"/>
      <c r="PIJ572" s="168"/>
      <c r="PIK572" s="168"/>
      <c r="PIL572" s="168"/>
      <c r="PIM572" s="168"/>
      <c r="PIN572" s="168"/>
      <c r="PIO572" s="168"/>
      <c r="PIP572" s="168"/>
      <c r="PIQ572" s="168"/>
      <c r="PIR572" s="168"/>
      <c r="PIS572" s="168"/>
      <c r="PIT572" s="168"/>
      <c r="PIU572" s="168"/>
      <c r="PIV572" s="168"/>
      <c r="PIW572" s="168"/>
      <c r="PIX572" s="168"/>
      <c r="PIY572" s="168"/>
      <c r="PIZ572" s="168"/>
      <c r="PJA572" s="168"/>
      <c r="PJB572" s="168"/>
      <c r="PJC572" s="168"/>
      <c r="PJD572" s="168"/>
      <c r="PJE572" s="168"/>
      <c r="PJF572" s="168"/>
      <c r="PJG572" s="168"/>
      <c r="PJH572" s="168"/>
      <c r="PJI572" s="508"/>
      <c r="PJJ572" s="508"/>
      <c r="PJK572" s="508"/>
      <c r="PJL572" s="508"/>
      <c r="PJM572" s="508"/>
      <c r="PJN572" s="508"/>
      <c r="PJO572" s="508"/>
      <c r="PJP572" s="508"/>
      <c r="PJQ572" s="508"/>
      <c r="PJR572" s="508"/>
      <c r="PJS572" s="508"/>
      <c r="PJT572" s="508"/>
      <c r="PJU572" s="508"/>
      <c r="PJV572" s="508"/>
      <c r="PJW572" s="508"/>
      <c r="PJX572" s="508"/>
      <c r="PJY572" s="508"/>
      <c r="PJZ572" s="508"/>
      <c r="PKA572" s="508"/>
      <c r="PKB572" s="508"/>
      <c r="PKC572" s="508"/>
      <c r="PKD572" s="508"/>
      <c r="PKE572" s="508"/>
      <c r="PKF572" s="508"/>
      <c r="PKG572" s="89"/>
      <c r="PKH572" s="89"/>
      <c r="PKI572" s="89"/>
      <c r="PKJ572" s="89"/>
      <c r="PKK572" s="89"/>
      <c r="PKL572" s="508"/>
      <c r="PKM572" s="508"/>
      <c r="PKN572" s="89"/>
      <c r="PKO572" s="89"/>
      <c r="PKP572" s="508"/>
      <c r="PKQ572" s="508"/>
      <c r="PKR572" s="89"/>
      <c r="PKS572" s="89"/>
      <c r="PKT572" s="508"/>
      <c r="PKU572" s="508"/>
      <c r="PKV572" s="508"/>
      <c r="PKW572" s="508"/>
      <c r="PKX572" s="508"/>
      <c r="PKY572" s="508"/>
      <c r="PKZ572" s="508"/>
      <c r="PLA572" s="89"/>
      <c r="PLB572" s="89"/>
      <c r="PLC572" s="508"/>
      <c r="PLD572" s="508"/>
      <c r="PLE572" s="89"/>
      <c r="PLF572" s="89"/>
      <c r="PLG572" s="508"/>
      <c r="PLH572" s="508"/>
      <c r="PLI572" s="508"/>
      <c r="PLJ572" s="508"/>
      <c r="PLK572" s="508"/>
      <c r="PLL572" s="203"/>
      <c r="PLM572" s="107"/>
      <c r="PLN572" s="508"/>
      <c r="PLO572" s="508"/>
      <c r="PLP572" s="508"/>
      <c r="PLQ572" s="508"/>
      <c r="PLR572" s="508"/>
      <c r="PLS572" s="508"/>
      <c r="PLT572" s="508"/>
      <c r="PLU572" s="168"/>
      <c r="PLV572" s="168"/>
      <c r="PLW572" s="168"/>
      <c r="PLX572" s="168"/>
      <c r="PLY572" s="168"/>
      <c r="PLZ572" s="168"/>
      <c r="PMA572" s="168"/>
      <c r="PMB572" s="168"/>
      <c r="PMC572" s="168"/>
      <c r="PMD572" s="168"/>
      <c r="PME572" s="168"/>
      <c r="PMF572" s="168"/>
      <c r="PMG572" s="168"/>
      <c r="PMH572" s="168"/>
      <c r="PMI572" s="168"/>
      <c r="PMJ572" s="168"/>
      <c r="PMK572" s="168"/>
      <c r="PML572" s="168"/>
      <c r="PMM572" s="168"/>
      <c r="PMN572" s="168"/>
      <c r="PMO572" s="168"/>
      <c r="PMP572" s="168"/>
      <c r="PMQ572" s="168"/>
      <c r="PMR572" s="168"/>
      <c r="PMS572" s="168"/>
      <c r="PMT572" s="168"/>
      <c r="PMU572" s="168"/>
      <c r="PMV572" s="168"/>
      <c r="PMW572" s="168"/>
      <c r="PMX572" s="168"/>
      <c r="PMY572" s="168"/>
      <c r="PMZ572" s="168"/>
      <c r="PNA572" s="168"/>
      <c r="PNB572" s="168"/>
      <c r="PNC572" s="168"/>
      <c r="PND572" s="168"/>
      <c r="PNE572" s="168"/>
      <c r="PNF572" s="168"/>
      <c r="PNG572" s="168"/>
      <c r="PNH572" s="168"/>
      <c r="PNI572" s="168"/>
      <c r="PNJ572" s="168"/>
      <c r="PNK572" s="168"/>
      <c r="PNL572" s="168"/>
      <c r="PNM572" s="508"/>
      <c r="PNN572" s="508"/>
      <c r="PNO572" s="508"/>
      <c r="PNP572" s="508"/>
      <c r="PNQ572" s="508"/>
      <c r="PNR572" s="508"/>
      <c r="PNS572" s="508"/>
      <c r="PNT572" s="508"/>
      <c r="PNU572" s="508"/>
      <c r="PNV572" s="508"/>
      <c r="PNW572" s="508"/>
      <c r="PNX572" s="508"/>
      <c r="PNY572" s="508"/>
      <c r="PNZ572" s="508"/>
      <c r="POA572" s="508"/>
      <c r="POB572" s="508"/>
      <c r="POC572" s="508"/>
      <c r="POD572" s="508"/>
      <c r="POE572" s="508"/>
      <c r="POF572" s="508"/>
      <c r="POG572" s="508"/>
      <c r="POH572" s="508"/>
      <c r="POI572" s="508"/>
      <c r="POJ572" s="508"/>
      <c r="POK572" s="89"/>
      <c r="POL572" s="89"/>
      <c r="POM572" s="89"/>
      <c r="PON572" s="89"/>
      <c r="POO572" s="89"/>
      <c r="POP572" s="508"/>
      <c r="POQ572" s="508"/>
      <c r="POR572" s="89"/>
      <c r="POS572" s="89"/>
      <c r="POT572" s="508"/>
      <c r="POU572" s="508"/>
      <c r="POV572" s="89"/>
      <c r="POW572" s="89"/>
      <c r="POX572" s="508"/>
      <c r="POY572" s="508"/>
      <c r="POZ572" s="508"/>
      <c r="PPA572" s="508"/>
      <c r="PPB572" s="508"/>
      <c r="PPC572" s="508"/>
      <c r="PPD572" s="508"/>
      <c r="PPE572" s="89"/>
      <c r="PPF572" s="89"/>
      <c r="PPG572" s="508"/>
      <c r="PPH572" s="508"/>
      <c r="PPI572" s="89"/>
      <c r="PPJ572" s="89"/>
      <c r="PPK572" s="508"/>
      <c r="PPL572" s="508"/>
      <c r="PPM572" s="508"/>
      <c r="PPN572" s="508"/>
      <c r="PPO572" s="508"/>
      <c r="PPP572" s="203"/>
      <c r="PPQ572" s="107"/>
      <c r="PPR572" s="508"/>
      <c r="PPS572" s="508"/>
      <c r="PPT572" s="508"/>
      <c r="PPU572" s="508"/>
      <c r="PPV572" s="508"/>
      <c r="PPW572" s="508"/>
      <c r="PPX572" s="508"/>
      <c r="PPY572" s="168"/>
      <c r="PPZ572" s="168"/>
      <c r="PQA572" s="168"/>
      <c r="PQB572" s="168"/>
      <c r="PQC572" s="168"/>
      <c r="PQD572" s="168"/>
      <c r="PQE572" s="168"/>
      <c r="PQF572" s="168"/>
      <c r="PQG572" s="168"/>
      <c r="PQH572" s="168"/>
      <c r="PQI572" s="168"/>
      <c r="PQJ572" s="168"/>
      <c r="PQK572" s="168"/>
      <c r="PQL572" s="168"/>
      <c r="PQM572" s="168"/>
      <c r="PQN572" s="168"/>
      <c r="PQO572" s="168"/>
      <c r="PQP572" s="168"/>
      <c r="PQQ572" s="168"/>
      <c r="PQR572" s="168"/>
      <c r="PQS572" s="168"/>
      <c r="PQT572" s="168"/>
      <c r="PQU572" s="168"/>
      <c r="PQV572" s="168"/>
      <c r="PQW572" s="168"/>
      <c r="PQX572" s="168"/>
      <c r="PQY572" s="168"/>
      <c r="PQZ572" s="168"/>
      <c r="PRA572" s="168"/>
      <c r="PRB572" s="168"/>
      <c r="PRC572" s="168"/>
      <c r="PRD572" s="168"/>
      <c r="PRE572" s="168"/>
      <c r="PRF572" s="168"/>
      <c r="PRG572" s="168"/>
      <c r="PRH572" s="168"/>
      <c r="PRI572" s="168"/>
      <c r="PRJ572" s="168"/>
      <c r="PRK572" s="168"/>
      <c r="PRL572" s="168"/>
      <c r="PRM572" s="168"/>
      <c r="PRN572" s="168"/>
      <c r="PRO572" s="168"/>
      <c r="PRP572" s="168"/>
      <c r="PRQ572" s="508"/>
      <c r="PRR572" s="508"/>
      <c r="PRS572" s="508"/>
      <c r="PRT572" s="508"/>
      <c r="PRU572" s="508"/>
      <c r="PRV572" s="508"/>
      <c r="PRW572" s="508"/>
      <c r="PRX572" s="508"/>
      <c r="PRY572" s="508"/>
      <c r="PRZ572" s="508"/>
      <c r="PSA572" s="508"/>
      <c r="PSB572" s="508"/>
      <c r="PSC572" s="508"/>
      <c r="PSD572" s="508"/>
      <c r="PSE572" s="508"/>
      <c r="PSF572" s="508"/>
      <c r="PSG572" s="508"/>
      <c r="PSH572" s="508"/>
      <c r="PSI572" s="508"/>
      <c r="PSJ572" s="508"/>
      <c r="PSK572" s="508"/>
      <c r="PSL572" s="508"/>
      <c r="PSM572" s="508"/>
      <c r="PSN572" s="508"/>
      <c r="PSO572" s="89"/>
      <c r="PSP572" s="89"/>
      <c r="PSQ572" s="89"/>
      <c r="PSR572" s="89"/>
      <c r="PSS572" s="89"/>
      <c r="PST572" s="508"/>
      <c r="PSU572" s="508"/>
      <c r="PSV572" s="89"/>
      <c r="PSW572" s="89"/>
      <c r="PSX572" s="508"/>
      <c r="PSY572" s="508"/>
      <c r="PSZ572" s="89"/>
      <c r="PTA572" s="89"/>
      <c r="PTB572" s="508"/>
      <c r="PTC572" s="508"/>
      <c r="PTD572" s="508"/>
      <c r="PTE572" s="508"/>
      <c r="PTF572" s="508"/>
      <c r="PTG572" s="508"/>
      <c r="PTH572" s="508"/>
      <c r="PTI572" s="89"/>
      <c r="PTJ572" s="89"/>
      <c r="PTK572" s="508"/>
      <c r="PTL572" s="508"/>
      <c r="PTM572" s="89"/>
      <c r="PTN572" s="89"/>
      <c r="PTO572" s="508"/>
      <c r="PTP572" s="508"/>
      <c r="PTQ572" s="508"/>
      <c r="PTR572" s="508"/>
      <c r="PTS572" s="508"/>
      <c r="PTT572" s="203"/>
      <c r="PTU572" s="107"/>
      <c r="PTV572" s="508"/>
      <c r="PTW572" s="508"/>
      <c r="PTX572" s="508"/>
      <c r="PTY572" s="508"/>
      <c r="PTZ572" s="508"/>
      <c r="PUA572" s="508"/>
      <c r="PUB572" s="508"/>
      <c r="PUC572" s="168"/>
      <c r="PUD572" s="168"/>
      <c r="PUE572" s="168"/>
      <c r="PUF572" s="168"/>
      <c r="PUG572" s="168"/>
      <c r="PUH572" s="168"/>
      <c r="PUI572" s="168"/>
      <c r="PUJ572" s="168"/>
      <c r="PUK572" s="168"/>
      <c r="PUL572" s="168"/>
      <c r="PUM572" s="168"/>
      <c r="PUN572" s="168"/>
      <c r="PUO572" s="168"/>
      <c r="PUP572" s="168"/>
      <c r="PUQ572" s="168"/>
      <c r="PUR572" s="168"/>
      <c r="PUS572" s="168"/>
      <c r="PUT572" s="168"/>
      <c r="PUU572" s="168"/>
      <c r="PUV572" s="168"/>
      <c r="PUW572" s="168"/>
      <c r="PUX572" s="168"/>
      <c r="PUY572" s="168"/>
      <c r="PUZ572" s="168"/>
      <c r="PVA572" s="168"/>
      <c r="PVB572" s="168"/>
      <c r="PVC572" s="168"/>
      <c r="PVD572" s="168"/>
      <c r="PVE572" s="168"/>
      <c r="PVF572" s="168"/>
      <c r="PVG572" s="168"/>
      <c r="PVH572" s="168"/>
      <c r="PVI572" s="168"/>
      <c r="PVJ572" s="168"/>
      <c r="PVK572" s="168"/>
      <c r="PVL572" s="168"/>
      <c r="PVM572" s="168"/>
      <c r="PVN572" s="168"/>
      <c r="PVO572" s="168"/>
      <c r="PVP572" s="168"/>
      <c r="PVQ572" s="168"/>
      <c r="PVR572" s="168"/>
      <c r="PVS572" s="168"/>
      <c r="PVT572" s="168"/>
      <c r="PVU572" s="508"/>
      <c r="PVV572" s="508"/>
      <c r="PVW572" s="508"/>
      <c r="PVX572" s="508"/>
      <c r="PVY572" s="508"/>
      <c r="PVZ572" s="508"/>
      <c r="PWA572" s="508"/>
      <c r="PWB572" s="508"/>
      <c r="PWC572" s="508"/>
      <c r="PWD572" s="508"/>
      <c r="PWE572" s="508"/>
      <c r="PWF572" s="508"/>
      <c r="PWG572" s="508"/>
      <c r="PWH572" s="508"/>
      <c r="PWI572" s="508"/>
      <c r="PWJ572" s="508"/>
      <c r="PWK572" s="508"/>
      <c r="PWL572" s="508"/>
      <c r="PWM572" s="508"/>
      <c r="PWN572" s="508"/>
      <c r="PWO572" s="508"/>
      <c r="PWP572" s="508"/>
      <c r="PWQ572" s="508"/>
      <c r="PWR572" s="508"/>
      <c r="PWS572" s="89"/>
      <c r="PWT572" s="89"/>
      <c r="PWU572" s="89"/>
      <c r="PWV572" s="89"/>
      <c r="PWW572" s="89"/>
      <c r="PWX572" s="508"/>
      <c r="PWY572" s="508"/>
      <c r="PWZ572" s="89"/>
      <c r="PXA572" s="89"/>
      <c r="PXB572" s="508"/>
      <c r="PXC572" s="508"/>
      <c r="PXD572" s="89"/>
      <c r="PXE572" s="89"/>
      <c r="PXF572" s="508"/>
      <c r="PXG572" s="508"/>
      <c r="PXH572" s="508"/>
      <c r="PXI572" s="508"/>
      <c r="PXJ572" s="508"/>
      <c r="PXK572" s="508"/>
      <c r="PXL572" s="508"/>
      <c r="PXM572" s="89"/>
      <c r="PXN572" s="89"/>
      <c r="PXO572" s="508"/>
      <c r="PXP572" s="508"/>
      <c r="PXQ572" s="89"/>
      <c r="PXR572" s="89"/>
      <c r="PXS572" s="508"/>
      <c r="PXT572" s="508"/>
      <c r="PXU572" s="508"/>
      <c r="PXV572" s="508"/>
      <c r="PXW572" s="508"/>
      <c r="PXX572" s="203"/>
      <c r="PXY572" s="107"/>
      <c r="PXZ572" s="508"/>
      <c r="PYA572" s="508"/>
      <c r="PYB572" s="508"/>
      <c r="PYC572" s="508"/>
      <c r="PYD572" s="508"/>
      <c r="PYE572" s="508"/>
      <c r="PYF572" s="508"/>
      <c r="PYG572" s="168"/>
      <c r="PYH572" s="168"/>
      <c r="PYI572" s="168"/>
      <c r="PYJ572" s="168"/>
      <c r="PYK572" s="168"/>
      <c r="PYL572" s="168"/>
      <c r="PYM572" s="168"/>
      <c r="PYN572" s="168"/>
      <c r="PYO572" s="168"/>
      <c r="PYP572" s="168"/>
      <c r="PYQ572" s="168"/>
      <c r="PYR572" s="168"/>
      <c r="PYS572" s="168"/>
      <c r="PYT572" s="168"/>
      <c r="PYU572" s="168"/>
      <c r="PYV572" s="168"/>
      <c r="PYW572" s="168"/>
      <c r="PYX572" s="168"/>
      <c r="PYY572" s="168"/>
      <c r="PYZ572" s="168"/>
      <c r="PZA572" s="168"/>
      <c r="PZB572" s="168"/>
      <c r="PZC572" s="168"/>
      <c r="PZD572" s="168"/>
      <c r="PZE572" s="168"/>
      <c r="PZF572" s="168"/>
      <c r="PZG572" s="168"/>
      <c r="PZH572" s="168"/>
      <c r="PZI572" s="168"/>
      <c r="PZJ572" s="168"/>
      <c r="PZK572" s="168"/>
      <c r="PZL572" s="168"/>
      <c r="PZM572" s="168"/>
      <c r="PZN572" s="168"/>
      <c r="PZO572" s="168"/>
      <c r="PZP572" s="168"/>
      <c r="PZQ572" s="168"/>
      <c r="PZR572" s="168"/>
      <c r="PZS572" s="168"/>
      <c r="PZT572" s="168"/>
      <c r="PZU572" s="168"/>
      <c r="PZV572" s="168"/>
      <c r="PZW572" s="168"/>
      <c r="PZX572" s="168"/>
      <c r="PZY572" s="508"/>
      <c r="PZZ572" s="508"/>
      <c r="QAA572" s="508"/>
      <c r="QAB572" s="508"/>
      <c r="QAC572" s="508"/>
      <c r="QAD572" s="508"/>
      <c r="QAE572" s="508"/>
      <c r="QAF572" s="508"/>
      <c r="QAG572" s="508"/>
      <c r="QAH572" s="508"/>
      <c r="QAI572" s="508"/>
      <c r="QAJ572" s="508"/>
      <c r="QAK572" s="508"/>
      <c r="QAL572" s="508"/>
      <c r="QAM572" s="508"/>
      <c r="QAN572" s="508"/>
      <c r="QAO572" s="508"/>
      <c r="QAP572" s="508"/>
      <c r="QAQ572" s="508"/>
      <c r="QAR572" s="508"/>
      <c r="QAS572" s="508"/>
      <c r="QAT572" s="508"/>
      <c r="QAU572" s="508"/>
      <c r="QAV572" s="508"/>
      <c r="QAW572" s="89"/>
      <c r="QAX572" s="89"/>
      <c r="QAY572" s="89"/>
      <c r="QAZ572" s="89"/>
      <c r="QBA572" s="89"/>
      <c r="QBB572" s="508"/>
      <c r="QBC572" s="508"/>
      <c r="QBD572" s="89"/>
      <c r="QBE572" s="89"/>
      <c r="QBF572" s="508"/>
      <c r="QBG572" s="508"/>
      <c r="QBH572" s="89"/>
      <c r="QBI572" s="89"/>
      <c r="QBJ572" s="508"/>
      <c r="QBK572" s="508"/>
      <c r="QBL572" s="508"/>
      <c r="QBM572" s="508"/>
      <c r="QBN572" s="508"/>
      <c r="QBO572" s="508"/>
      <c r="QBP572" s="508"/>
      <c r="QBQ572" s="89"/>
      <c r="QBR572" s="89"/>
      <c r="QBS572" s="508"/>
      <c r="QBT572" s="508"/>
      <c r="QBU572" s="89"/>
      <c r="QBV572" s="89"/>
      <c r="QBW572" s="508"/>
      <c r="QBX572" s="508"/>
      <c r="QBY572" s="508"/>
      <c r="QBZ572" s="508"/>
      <c r="QCA572" s="508"/>
      <c r="QCB572" s="203"/>
      <c r="QCC572" s="107"/>
      <c r="QCD572" s="508"/>
      <c r="QCE572" s="508"/>
      <c r="QCF572" s="508"/>
      <c r="QCG572" s="508"/>
      <c r="QCH572" s="508"/>
      <c r="QCI572" s="508"/>
      <c r="QCJ572" s="508"/>
      <c r="QCK572" s="168"/>
      <c r="QCL572" s="168"/>
      <c r="QCM572" s="168"/>
      <c r="QCN572" s="168"/>
      <c r="QCO572" s="168"/>
      <c r="QCP572" s="168"/>
      <c r="QCQ572" s="168"/>
      <c r="QCR572" s="168"/>
      <c r="QCS572" s="168"/>
      <c r="QCT572" s="168"/>
      <c r="QCU572" s="168"/>
      <c r="QCV572" s="168"/>
      <c r="QCW572" s="168"/>
      <c r="QCX572" s="168"/>
      <c r="QCY572" s="168"/>
      <c r="QCZ572" s="168"/>
      <c r="QDA572" s="168"/>
      <c r="QDB572" s="168"/>
      <c r="QDC572" s="168"/>
      <c r="QDD572" s="168"/>
      <c r="QDE572" s="168"/>
      <c r="QDF572" s="168"/>
      <c r="QDG572" s="168"/>
      <c r="QDH572" s="168"/>
      <c r="QDI572" s="168"/>
      <c r="QDJ572" s="168"/>
      <c r="QDK572" s="168"/>
      <c r="QDL572" s="168"/>
      <c r="QDM572" s="168"/>
      <c r="QDN572" s="168"/>
      <c r="QDO572" s="168"/>
      <c r="QDP572" s="168"/>
      <c r="QDQ572" s="168"/>
      <c r="QDR572" s="168"/>
      <c r="QDS572" s="168"/>
      <c r="QDT572" s="168"/>
      <c r="QDU572" s="168"/>
      <c r="QDV572" s="168"/>
      <c r="QDW572" s="168"/>
      <c r="QDX572" s="168"/>
      <c r="QDY572" s="168"/>
      <c r="QDZ572" s="168"/>
      <c r="QEA572" s="168"/>
      <c r="QEB572" s="168"/>
      <c r="QEC572" s="508"/>
      <c r="QED572" s="508"/>
      <c r="QEE572" s="508"/>
      <c r="QEF572" s="508"/>
      <c r="QEG572" s="508"/>
      <c r="QEH572" s="508"/>
      <c r="QEI572" s="508"/>
      <c r="QEJ572" s="508"/>
      <c r="QEK572" s="508"/>
      <c r="QEL572" s="508"/>
      <c r="QEM572" s="508"/>
      <c r="QEN572" s="508"/>
      <c r="QEO572" s="508"/>
      <c r="QEP572" s="508"/>
      <c r="QEQ572" s="508"/>
      <c r="QER572" s="508"/>
      <c r="QES572" s="508"/>
      <c r="QET572" s="508"/>
      <c r="QEU572" s="508"/>
      <c r="QEV572" s="508"/>
      <c r="QEW572" s="508"/>
      <c r="QEX572" s="508"/>
      <c r="QEY572" s="508"/>
      <c r="QEZ572" s="508"/>
      <c r="QFA572" s="89"/>
      <c r="QFB572" s="89"/>
      <c r="QFC572" s="89"/>
      <c r="QFD572" s="89"/>
      <c r="QFE572" s="89"/>
      <c r="QFF572" s="508"/>
      <c r="QFG572" s="508"/>
      <c r="QFH572" s="89"/>
      <c r="QFI572" s="89"/>
      <c r="QFJ572" s="508"/>
      <c r="QFK572" s="508"/>
      <c r="QFL572" s="89"/>
      <c r="QFM572" s="89"/>
      <c r="QFN572" s="508"/>
      <c r="QFO572" s="508"/>
      <c r="QFP572" s="508"/>
      <c r="QFQ572" s="508"/>
      <c r="QFR572" s="508"/>
      <c r="QFS572" s="508"/>
      <c r="QFT572" s="508"/>
      <c r="QFU572" s="89"/>
      <c r="QFV572" s="89"/>
      <c r="QFW572" s="508"/>
      <c r="QFX572" s="508"/>
      <c r="QFY572" s="89"/>
      <c r="QFZ572" s="89"/>
      <c r="QGA572" s="508"/>
      <c r="QGB572" s="508"/>
      <c r="QGC572" s="508"/>
      <c r="QGD572" s="508"/>
      <c r="QGE572" s="508"/>
      <c r="QGF572" s="203"/>
      <c r="QGG572" s="107"/>
      <c r="QGH572" s="508"/>
      <c r="QGI572" s="508"/>
      <c r="QGJ572" s="508"/>
      <c r="QGK572" s="508"/>
      <c r="QGL572" s="508"/>
      <c r="QGM572" s="508"/>
      <c r="QGN572" s="508"/>
      <c r="QGO572" s="168"/>
      <c r="QGP572" s="168"/>
      <c r="QGQ572" s="168"/>
      <c r="QGR572" s="168"/>
      <c r="QGS572" s="168"/>
      <c r="QGT572" s="168"/>
      <c r="QGU572" s="168"/>
      <c r="QGV572" s="168"/>
      <c r="QGW572" s="168"/>
      <c r="QGX572" s="168"/>
      <c r="QGY572" s="168"/>
      <c r="QGZ572" s="168"/>
      <c r="QHA572" s="168"/>
      <c r="QHB572" s="168"/>
      <c r="QHC572" s="168"/>
      <c r="QHD572" s="168"/>
      <c r="QHE572" s="168"/>
      <c r="QHF572" s="168"/>
      <c r="QHG572" s="168"/>
      <c r="QHH572" s="168"/>
      <c r="QHI572" s="168"/>
      <c r="QHJ572" s="168"/>
      <c r="QHK572" s="168"/>
      <c r="QHL572" s="168"/>
      <c r="QHM572" s="168"/>
      <c r="QHN572" s="168"/>
      <c r="QHO572" s="168"/>
      <c r="QHP572" s="168"/>
      <c r="QHQ572" s="168"/>
      <c r="QHR572" s="168"/>
      <c r="QHS572" s="168"/>
      <c r="QHT572" s="168"/>
      <c r="QHU572" s="168"/>
      <c r="QHV572" s="168"/>
      <c r="QHW572" s="168"/>
      <c r="QHX572" s="168"/>
      <c r="QHY572" s="168"/>
      <c r="QHZ572" s="168"/>
      <c r="QIA572" s="168"/>
      <c r="QIB572" s="168"/>
      <c r="QIC572" s="168"/>
      <c r="QID572" s="168"/>
      <c r="QIE572" s="168"/>
      <c r="QIF572" s="168"/>
      <c r="QIG572" s="508"/>
      <c r="QIH572" s="508"/>
      <c r="QII572" s="508"/>
      <c r="QIJ572" s="508"/>
      <c r="QIK572" s="508"/>
      <c r="QIL572" s="508"/>
      <c r="QIM572" s="508"/>
      <c r="QIN572" s="508"/>
      <c r="QIO572" s="508"/>
      <c r="QIP572" s="508"/>
      <c r="QIQ572" s="508"/>
      <c r="QIR572" s="508"/>
      <c r="QIS572" s="508"/>
      <c r="QIT572" s="508"/>
      <c r="QIU572" s="508"/>
      <c r="QIV572" s="508"/>
      <c r="QIW572" s="508"/>
      <c r="QIX572" s="508"/>
      <c r="QIY572" s="508"/>
      <c r="QIZ572" s="508"/>
      <c r="QJA572" s="508"/>
      <c r="QJB572" s="508"/>
      <c r="QJC572" s="508"/>
      <c r="QJD572" s="508"/>
      <c r="QJE572" s="89"/>
      <c r="QJF572" s="89"/>
      <c r="QJG572" s="89"/>
      <c r="QJH572" s="89"/>
      <c r="QJI572" s="89"/>
      <c r="QJJ572" s="508"/>
      <c r="QJK572" s="508"/>
      <c r="QJL572" s="89"/>
      <c r="QJM572" s="89"/>
      <c r="QJN572" s="508"/>
      <c r="QJO572" s="508"/>
      <c r="QJP572" s="89"/>
      <c r="QJQ572" s="89"/>
      <c r="QJR572" s="508"/>
      <c r="QJS572" s="508"/>
      <c r="QJT572" s="508"/>
      <c r="QJU572" s="508"/>
      <c r="QJV572" s="508"/>
      <c r="QJW572" s="508"/>
      <c r="QJX572" s="508"/>
      <c r="QJY572" s="89"/>
      <c r="QJZ572" s="89"/>
      <c r="QKA572" s="508"/>
      <c r="QKB572" s="508"/>
      <c r="QKC572" s="89"/>
      <c r="QKD572" s="89"/>
      <c r="QKE572" s="508"/>
      <c r="QKF572" s="508"/>
      <c r="QKG572" s="508"/>
      <c r="QKH572" s="508"/>
      <c r="QKI572" s="508"/>
      <c r="QKJ572" s="203"/>
      <c r="QKK572" s="107"/>
      <c r="QKL572" s="508"/>
      <c r="QKM572" s="508"/>
      <c r="QKN572" s="508"/>
      <c r="QKO572" s="508"/>
      <c r="QKP572" s="508"/>
      <c r="QKQ572" s="508"/>
      <c r="QKR572" s="508"/>
      <c r="QKS572" s="168"/>
      <c r="QKT572" s="168"/>
      <c r="QKU572" s="168"/>
      <c r="QKV572" s="168"/>
      <c r="QKW572" s="168"/>
      <c r="QKX572" s="168"/>
      <c r="QKY572" s="168"/>
      <c r="QKZ572" s="168"/>
      <c r="QLA572" s="168"/>
      <c r="QLB572" s="168"/>
      <c r="QLC572" s="168"/>
      <c r="QLD572" s="168"/>
      <c r="QLE572" s="168"/>
      <c r="QLF572" s="168"/>
      <c r="QLG572" s="168"/>
      <c r="QLH572" s="168"/>
      <c r="QLI572" s="168"/>
      <c r="QLJ572" s="168"/>
      <c r="QLK572" s="168"/>
      <c r="QLL572" s="168"/>
      <c r="QLM572" s="168"/>
      <c r="QLN572" s="168"/>
      <c r="QLO572" s="168"/>
      <c r="QLP572" s="168"/>
      <c r="QLQ572" s="168"/>
      <c r="QLR572" s="168"/>
      <c r="QLS572" s="168"/>
      <c r="QLT572" s="168"/>
      <c r="QLU572" s="168"/>
      <c r="QLV572" s="168"/>
      <c r="QLW572" s="168"/>
      <c r="QLX572" s="168"/>
      <c r="QLY572" s="168"/>
      <c r="QLZ572" s="168"/>
      <c r="QMA572" s="168"/>
      <c r="QMB572" s="168"/>
      <c r="QMC572" s="168"/>
      <c r="QMD572" s="168"/>
      <c r="QME572" s="168"/>
      <c r="QMF572" s="168"/>
      <c r="QMG572" s="168"/>
      <c r="QMH572" s="168"/>
      <c r="QMI572" s="168"/>
      <c r="QMJ572" s="168"/>
      <c r="QMK572" s="508"/>
      <c r="QML572" s="508"/>
      <c r="QMM572" s="508"/>
      <c r="QMN572" s="508"/>
      <c r="QMO572" s="508"/>
      <c r="QMP572" s="508"/>
      <c r="QMQ572" s="508"/>
      <c r="QMR572" s="508"/>
      <c r="QMS572" s="508"/>
      <c r="QMT572" s="508"/>
      <c r="QMU572" s="508"/>
      <c r="QMV572" s="508"/>
      <c r="QMW572" s="508"/>
      <c r="QMX572" s="508"/>
      <c r="QMY572" s="508"/>
      <c r="QMZ572" s="508"/>
      <c r="QNA572" s="508"/>
      <c r="QNB572" s="508"/>
      <c r="QNC572" s="508"/>
      <c r="QND572" s="508"/>
      <c r="QNE572" s="508"/>
      <c r="QNF572" s="508"/>
      <c r="QNG572" s="508"/>
      <c r="QNH572" s="508"/>
      <c r="QNI572" s="89"/>
      <c r="QNJ572" s="89"/>
      <c r="QNK572" s="89"/>
      <c r="QNL572" s="89"/>
      <c r="QNM572" s="89"/>
      <c r="QNN572" s="508"/>
      <c r="QNO572" s="508"/>
      <c r="QNP572" s="89"/>
      <c r="QNQ572" s="89"/>
      <c r="QNR572" s="508"/>
      <c r="QNS572" s="508"/>
      <c r="QNT572" s="89"/>
      <c r="QNU572" s="89"/>
      <c r="QNV572" s="508"/>
      <c r="QNW572" s="508"/>
      <c r="QNX572" s="508"/>
      <c r="QNY572" s="508"/>
      <c r="QNZ572" s="508"/>
      <c r="QOA572" s="508"/>
      <c r="QOB572" s="508"/>
      <c r="QOC572" s="89"/>
      <c r="QOD572" s="89"/>
      <c r="QOE572" s="508"/>
      <c r="QOF572" s="508"/>
      <c r="QOG572" s="89"/>
      <c r="QOH572" s="89"/>
      <c r="QOI572" s="508"/>
      <c r="QOJ572" s="508"/>
      <c r="QOK572" s="508"/>
      <c r="QOL572" s="508"/>
      <c r="QOM572" s="508"/>
      <c r="QON572" s="203"/>
      <c r="QOO572" s="107"/>
      <c r="QOP572" s="508"/>
      <c r="QOQ572" s="508"/>
      <c r="QOR572" s="508"/>
      <c r="QOS572" s="508"/>
      <c r="QOT572" s="508"/>
      <c r="QOU572" s="508"/>
      <c r="QOV572" s="508"/>
      <c r="QOW572" s="168"/>
      <c r="QOX572" s="168"/>
      <c r="QOY572" s="168"/>
      <c r="QOZ572" s="168"/>
      <c r="QPA572" s="168"/>
      <c r="QPB572" s="168"/>
      <c r="QPC572" s="168"/>
      <c r="QPD572" s="168"/>
      <c r="QPE572" s="168"/>
      <c r="QPF572" s="168"/>
      <c r="QPG572" s="168"/>
      <c r="QPH572" s="168"/>
      <c r="QPI572" s="168"/>
      <c r="QPJ572" s="168"/>
      <c r="QPK572" s="168"/>
      <c r="QPL572" s="168"/>
      <c r="QPM572" s="168"/>
      <c r="QPN572" s="168"/>
      <c r="QPO572" s="168"/>
      <c r="QPP572" s="168"/>
      <c r="QPQ572" s="168"/>
      <c r="QPR572" s="168"/>
      <c r="QPS572" s="168"/>
      <c r="QPT572" s="168"/>
      <c r="QPU572" s="168"/>
      <c r="QPV572" s="168"/>
      <c r="QPW572" s="168"/>
      <c r="QPX572" s="168"/>
      <c r="QPY572" s="168"/>
      <c r="QPZ572" s="168"/>
      <c r="QQA572" s="168"/>
      <c r="QQB572" s="168"/>
      <c r="QQC572" s="168"/>
      <c r="QQD572" s="168"/>
      <c r="QQE572" s="168"/>
      <c r="QQF572" s="168"/>
      <c r="QQG572" s="168"/>
      <c r="QQH572" s="168"/>
      <c r="QQI572" s="168"/>
      <c r="QQJ572" s="168"/>
      <c r="QQK572" s="168"/>
      <c r="QQL572" s="168"/>
      <c r="QQM572" s="168"/>
      <c r="QQN572" s="168"/>
      <c r="QQO572" s="508"/>
      <c r="QQP572" s="508"/>
      <c r="QQQ572" s="508"/>
      <c r="QQR572" s="508"/>
      <c r="QQS572" s="508"/>
      <c r="QQT572" s="508"/>
      <c r="QQU572" s="508"/>
      <c r="QQV572" s="508"/>
      <c r="QQW572" s="508"/>
      <c r="QQX572" s="508"/>
      <c r="QQY572" s="508"/>
      <c r="QQZ572" s="508"/>
      <c r="QRA572" s="508"/>
      <c r="QRB572" s="508"/>
      <c r="QRC572" s="508"/>
      <c r="QRD572" s="508"/>
      <c r="QRE572" s="508"/>
      <c r="QRF572" s="508"/>
      <c r="QRG572" s="508"/>
      <c r="QRH572" s="508"/>
      <c r="QRI572" s="508"/>
      <c r="QRJ572" s="508"/>
      <c r="QRK572" s="508"/>
      <c r="QRL572" s="508"/>
      <c r="QRM572" s="89"/>
      <c r="QRN572" s="89"/>
      <c r="QRO572" s="89"/>
      <c r="QRP572" s="89"/>
      <c r="QRQ572" s="89"/>
      <c r="QRR572" s="508"/>
      <c r="QRS572" s="508"/>
      <c r="QRT572" s="89"/>
      <c r="QRU572" s="89"/>
      <c r="QRV572" s="508"/>
      <c r="QRW572" s="508"/>
      <c r="QRX572" s="89"/>
      <c r="QRY572" s="89"/>
      <c r="QRZ572" s="508"/>
      <c r="QSA572" s="508"/>
      <c r="QSB572" s="508"/>
      <c r="QSC572" s="508"/>
      <c r="QSD572" s="508"/>
      <c r="QSE572" s="508"/>
      <c r="QSF572" s="508"/>
      <c r="QSG572" s="89"/>
      <c r="QSH572" s="89"/>
      <c r="QSI572" s="508"/>
      <c r="QSJ572" s="508"/>
      <c r="QSK572" s="89"/>
      <c r="QSL572" s="89"/>
      <c r="QSM572" s="508"/>
      <c r="QSN572" s="508"/>
      <c r="QSO572" s="508"/>
      <c r="QSP572" s="508"/>
      <c r="QSQ572" s="508"/>
      <c r="QSR572" s="203"/>
      <c r="QSS572" s="107"/>
      <c r="QST572" s="508"/>
      <c r="QSU572" s="508"/>
      <c r="QSV572" s="508"/>
      <c r="QSW572" s="508"/>
      <c r="QSX572" s="508"/>
      <c r="QSY572" s="508"/>
      <c r="QSZ572" s="508"/>
      <c r="QTA572" s="168"/>
      <c r="QTB572" s="168"/>
      <c r="QTC572" s="168"/>
      <c r="QTD572" s="168"/>
      <c r="QTE572" s="168"/>
      <c r="QTF572" s="168"/>
      <c r="QTG572" s="168"/>
      <c r="QTH572" s="168"/>
      <c r="QTI572" s="168"/>
      <c r="QTJ572" s="168"/>
      <c r="QTK572" s="168"/>
      <c r="QTL572" s="168"/>
      <c r="QTM572" s="168"/>
      <c r="QTN572" s="168"/>
      <c r="QTO572" s="168"/>
      <c r="QTP572" s="168"/>
      <c r="QTQ572" s="168"/>
      <c r="QTR572" s="168"/>
      <c r="QTS572" s="168"/>
      <c r="QTT572" s="168"/>
      <c r="QTU572" s="168"/>
      <c r="QTV572" s="168"/>
      <c r="QTW572" s="168"/>
      <c r="QTX572" s="168"/>
      <c r="QTY572" s="168"/>
      <c r="QTZ572" s="168"/>
      <c r="QUA572" s="168"/>
      <c r="QUB572" s="168"/>
      <c r="QUC572" s="168"/>
      <c r="QUD572" s="168"/>
      <c r="QUE572" s="168"/>
      <c r="QUF572" s="168"/>
      <c r="QUG572" s="168"/>
      <c r="QUH572" s="168"/>
      <c r="QUI572" s="168"/>
      <c r="QUJ572" s="168"/>
      <c r="QUK572" s="168"/>
      <c r="QUL572" s="168"/>
      <c r="QUM572" s="168"/>
      <c r="QUN572" s="168"/>
      <c r="QUO572" s="168"/>
      <c r="QUP572" s="168"/>
      <c r="QUQ572" s="168"/>
      <c r="QUR572" s="168"/>
      <c r="QUS572" s="508"/>
      <c r="QUT572" s="508"/>
      <c r="QUU572" s="508"/>
      <c r="QUV572" s="508"/>
      <c r="QUW572" s="508"/>
      <c r="QUX572" s="508"/>
      <c r="QUY572" s="508"/>
      <c r="QUZ572" s="508"/>
      <c r="QVA572" s="508"/>
      <c r="QVB572" s="508"/>
      <c r="QVC572" s="508"/>
      <c r="QVD572" s="508"/>
      <c r="QVE572" s="508"/>
      <c r="QVF572" s="508"/>
      <c r="QVG572" s="508"/>
      <c r="QVH572" s="508"/>
      <c r="QVI572" s="508"/>
      <c r="QVJ572" s="508"/>
      <c r="QVK572" s="508"/>
      <c r="QVL572" s="508"/>
      <c r="QVM572" s="508"/>
      <c r="QVN572" s="508"/>
      <c r="QVO572" s="508"/>
      <c r="QVP572" s="508"/>
      <c r="QVQ572" s="89"/>
      <c r="QVR572" s="89"/>
      <c r="QVS572" s="89"/>
      <c r="QVT572" s="89"/>
      <c r="QVU572" s="89"/>
      <c r="QVV572" s="508"/>
      <c r="QVW572" s="508"/>
      <c r="QVX572" s="89"/>
      <c r="QVY572" s="89"/>
      <c r="QVZ572" s="508"/>
      <c r="QWA572" s="508"/>
      <c r="QWB572" s="89"/>
      <c r="QWC572" s="89"/>
      <c r="QWD572" s="508"/>
      <c r="QWE572" s="508"/>
      <c r="QWF572" s="508"/>
      <c r="QWG572" s="508"/>
      <c r="QWH572" s="508"/>
      <c r="QWI572" s="508"/>
      <c r="QWJ572" s="508"/>
      <c r="QWK572" s="89"/>
      <c r="QWL572" s="89"/>
      <c r="QWM572" s="508"/>
      <c r="QWN572" s="508"/>
      <c r="QWO572" s="89"/>
      <c r="QWP572" s="89"/>
      <c r="QWQ572" s="508"/>
      <c r="QWR572" s="508"/>
      <c r="QWS572" s="508"/>
      <c r="QWT572" s="508"/>
      <c r="QWU572" s="508"/>
      <c r="QWV572" s="203"/>
      <c r="QWW572" s="107"/>
      <c r="QWX572" s="508"/>
      <c r="QWY572" s="508"/>
      <c r="QWZ572" s="508"/>
      <c r="QXA572" s="508"/>
      <c r="QXB572" s="508"/>
      <c r="QXC572" s="508"/>
      <c r="QXD572" s="508"/>
      <c r="QXE572" s="168"/>
      <c r="QXF572" s="168"/>
      <c r="QXG572" s="168"/>
      <c r="QXH572" s="168"/>
      <c r="QXI572" s="168"/>
      <c r="QXJ572" s="168"/>
      <c r="QXK572" s="168"/>
      <c r="QXL572" s="168"/>
      <c r="QXM572" s="168"/>
      <c r="QXN572" s="168"/>
      <c r="QXO572" s="168"/>
      <c r="QXP572" s="168"/>
      <c r="QXQ572" s="168"/>
      <c r="QXR572" s="168"/>
      <c r="QXS572" s="168"/>
      <c r="QXT572" s="168"/>
      <c r="QXU572" s="168"/>
      <c r="QXV572" s="168"/>
      <c r="QXW572" s="168"/>
      <c r="QXX572" s="168"/>
      <c r="QXY572" s="168"/>
      <c r="QXZ572" s="168"/>
      <c r="QYA572" s="168"/>
      <c r="QYB572" s="168"/>
      <c r="QYC572" s="168"/>
      <c r="QYD572" s="168"/>
      <c r="QYE572" s="168"/>
      <c r="QYF572" s="168"/>
      <c r="QYG572" s="168"/>
      <c r="QYH572" s="168"/>
      <c r="QYI572" s="168"/>
      <c r="QYJ572" s="168"/>
      <c r="QYK572" s="168"/>
      <c r="QYL572" s="168"/>
      <c r="QYM572" s="168"/>
      <c r="QYN572" s="168"/>
      <c r="QYO572" s="168"/>
      <c r="QYP572" s="168"/>
      <c r="QYQ572" s="168"/>
      <c r="QYR572" s="168"/>
      <c r="QYS572" s="168"/>
      <c r="QYT572" s="168"/>
      <c r="QYU572" s="168"/>
      <c r="QYV572" s="168"/>
      <c r="QYW572" s="508"/>
      <c r="QYX572" s="508"/>
      <c r="QYY572" s="508"/>
      <c r="QYZ572" s="508"/>
      <c r="QZA572" s="508"/>
      <c r="QZB572" s="508"/>
      <c r="QZC572" s="508"/>
      <c r="QZD572" s="508"/>
      <c r="QZE572" s="508"/>
      <c r="QZF572" s="508"/>
      <c r="QZG572" s="508"/>
      <c r="QZH572" s="508"/>
      <c r="QZI572" s="508"/>
      <c r="QZJ572" s="508"/>
      <c r="QZK572" s="508"/>
      <c r="QZL572" s="508"/>
      <c r="QZM572" s="508"/>
      <c r="QZN572" s="508"/>
      <c r="QZO572" s="508"/>
      <c r="QZP572" s="508"/>
      <c r="QZQ572" s="508"/>
      <c r="QZR572" s="508"/>
      <c r="QZS572" s="508"/>
      <c r="QZT572" s="508"/>
      <c r="QZU572" s="89"/>
      <c r="QZV572" s="89"/>
      <c r="QZW572" s="89"/>
      <c r="QZX572" s="89"/>
      <c r="QZY572" s="89"/>
      <c r="QZZ572" s="508"/>
      <c r="RAA572" s="508"/>
      <c r="RAB572" s="89"/>
      <c r="RAC572" s="89"/>
      <c r="RAD572" s="508"/>
      <c r="RAE572" s="508"/>
      <c r="RAF572" s="89"/>
      <c r="RAG572" s="89"/>
      <c r="RAH572" s="508"/>
      <c r="RAI572" s="508"/>
      <c r="RAJ572" s="508"/>
      <c r="RAK572" s="508"/>
      <c r="RAL572" s="508"/>
      <c r="RAM572" s="508"/>
      <c r="RAN572" s="508"/>
      <c r="RAO572" s="89"/>
      <c r="RAP572" s="89"/>
      <c r="RAQ572" s="508"/>
      <c r="RAR572" s="508"/>
      <c r="RAS572" s="89"/>
      <c r="RAT572" s="89"/>
      <c r="RAU572" s="508"/>
      <c r="RAV572" s="508"/>
      <c r="RAW572" s="508"/>
      <c r="RAX572" s="508"/>
      <c r="RAY572" s="508"/>
      <c r="RAZ572" s="203"/>
      <c r="RBA572" s="107"/>
      <c r="RBB572" s="508"/>
      <c r="RBC572" s="508"/>
      <c r="RBD572" s="508"/>
      <c r="RBE572" s="508"/>
      <c r="RBF572" s="508"/>
      <c r="RBG572" s="508"/>
      <c r="RBH572" s="508"/>
      <c r="RBI572" s="168"/>
      <c r="RBJ572" s="168"/>
      <c r="RBK572" s="168"/>
      <c r="RBL572" s="168"/>
      <c r="RBM572" s="168"/>
      <c r="RBN572" s="168"/>
      <c r="RBO572" s="168"/>
      <c r="RBP572" s="168"/>
      <c r="RBQ572" s="168"/>
      <c r="RBR572" s="168"/>
      <c r="RBS572" s="168"/>
      <c r="RBT572" s="168"/>
      <c r="RBU572" s="168"/>
      <c r="RBV572" s="168"/>
      <c r="RBW572" s="168"/>
      <c r="RBX572" s="168"/>
      <c r="RBY572" s="168"/>
      <c r="RBZ572" s="168"/>
      <c r="RCA572" s="168"/>
      <c r="RCB572" s="168"/>
      <c r="RCC572" s="168"/>
      <c r="RCD572" s="168"/>
      <c r="RCE572" s="168"/>
      <c r="RCF572" s="168"/>
      <c r="RCG572" s="168"/>
      <c r="RCH572" s="168"/>
      <c r="RCI572" s="168"/>
      <c r="RCJ572" s="168"/>
      <c r="RCK572" s="168"/>
      <c r="RCL572" s="168"/>
      <c r="RCM572" s="168"/>
      <c r="RCN572" s="168"/>
      <c r="RCO572" s="168"/>
      <c r="RCP572" s="168"/>
      <c r="RCQ572" s="168"/>
      <c r="RCR572" s="168"/>
      <c r="RCS572" s="168"/>
      <c r="RCT572" s="168"/>
      <c r="RCU572" s="168"/>
      <c r="RCV572" s="168"/>
      <c r="RCW572" s="168"/>
      <c r="RCX572" s="168"/>
      <c r="RCY572" s="168"/>
      <c r="RCZ572" s="168"/>
      <c r="RDA572" s="508"/>
      <c r="RDB572" s="508"/>
      <c r="RDC572" s="508"/>
      <c r="RDD572" s="508"/>
      <c r="RDE572" s="508"/>
      <c r="RDF572" s="508"/>
      <c r="RDG572" s="508"/>
      <c r="RDH572" s="508"/>
      <c r="RDI572" s="508"/>
      <c r="RDJ572" s="508"/>
      <c r="RDK572" s="508"/>
      <c r="RDL572" s="508"/>
      <c r="RDM572" s="508"/>
      <c r="RDN572" s="508"/>
      <c r="RDO572" s="508"/>
      <c r="RDP572" s="508"/>
      <c r="RDQ572" s="508"/>
      <c r="RDR572" s="508"/>
      <c r="RDS572" s="508"/>
      <c r="RDT572" s="508"/>
      <c r="RDU572" s="508"/>
      <c r="RDV572" s="508"/>
      <c r="RDW572" s="508"/>
    </row>
    <row r="573" spans="1:12295" s="51" customFormat="1" ht="50.25" customHeight="1" x14ac:dyDescent="0.25">
      <c r="B573" s="503"/>
      <c r="C573" s="97" t="s">
        <v>31</v>
      </c>
      <c r="D573" s="185">
        <f t="shared" ref="D573:D576" si="1231">E573+G573+H573+I573</f>
        <v>104.23958</v>
      </c>
      <c r="E573" s="185"/>
      <c r="F573" s="185"/>
      <c r="G573" s="185">
        <f>SUM(G574:G575)</f>
        <v>104.23958</v>
      </c>
      <c r="H573" s="186"/>
      <c r="I573" s="186"/>
      <c r="J573" s="185">
        <f>K573-D573</f>
        <v>-44.451710000000006</v>
      </c>
      <c r="K573" s="185">
        <f t="shared" ref="K573:K576" si="1232">M573+Q573+S573+U573</f>
        <v>59.787869999999998</v>
      </c>
      <c r="L573" s="695">
        <f t="shared" si="1178"/>
        <v>0.57356207690015626</v>
      </c>
      <c r="M573" s="185">
        <f>SUM(M574:M575)</f>
        <v>0</v>
      </c>
      <c r="N573" s="98"/>
      <c r="O573" s="98"/>
      <c r="P573" s="98"/>
      <c r="Q573" s="185">
        <v>59.787869999999998</v>
      </c>
      <c r="R573" s="695">
        <f>Q573/G573</f>
        <v>0.57356207690015626</v>
      </c>
      <c r="S573" s="286"/>
      <c r="T573" s="286"/>
      <c r="U573" s="286"/>
      <c r="V573" s="98">
        <f t="shared" si="1162"/>
        <v>0</v>
      </c>
      <c r="W573" s="286"/>
      <c r="X573" s="286"/>
      <c r="Y573" s="286"/>
      <c r="Z573" s="98">
        <f t="shared" si="1157"/>
        <v>0</v>
      </c>
      <c r="AA573" s="98">
        <f t="shared" si="1210"/>
        <v>0</v>
      </c>
      <c r="AB573" s="286"/>
      <c r="AC573" s="286"/>
      <c r="AD573" s="286"/>
      <c r="AE573" s="185">
        <f>AK573</f>
        <v>59.787869999999998</v>
      </c>
      <c r="AF573" s="695">
        <f t="shared" si="1180"/>
        <v>0.57356207690015626</v>
      </c>
      <c r="AG573" s="185"/>
      <c r="AH573" s="695"/>
      <c r="AI573" s="98"/>
      <c r="AJ573" s="98"/>
      <c r="AK573" s="98">
        <f>SUM(AK574:AK575)</f>
        <v>59.787869999999998</v>
      </c>
      <c r="AL573" s="695">
        <f t="shared" si="1205"/>
        <v>0.57356207690015626</v>
      </c>
      <c r="AM573" s="286"/>
      <c r="AN573" s="286"/>
      <c r="AO573" s="286"/>
      <c r="AP573" s="98">
        <f>AX573-AK573</f>
        <v>44.451710000000006</v>
      </c>
      <c r="AQ573" s="98"/>
      <c r="AR573" s="185">
        <f>AX573</f>
        <v>104.23958</v>
      </c>
      <c r="AS573" s="695">
        <f t="shared" si="1181"/>
        <v>1</v>
      </c>
      <c r="AT573" s="185">
        <f>SUM(AT574:AT575)</f>
        <v>0</v>
      </c>
      <c r="AU573" s="695"/>
      <c r="AV573" s="98"/>
      <c r="AW573" s="695"/>
      <c r="AX573" s="185">
        <f>SUM(AX574:AX575)</f>
        <v>104.23958</v>
      </c>
      <c r="AY573" s="695">
        <f t="shared" si="1194"/>
        <v>1</v>
      </c>
      <c r="AZ573" s="286"/>
      <c r="BA573" s="695"/>
      <c r="BB573" s="286"/>
      <c r="BC573" s="286"/>
      <c r="BD573" s="286"/>
      <c r="BE573" s="98"/>
      <c r="BF573" s="98"/>
      <c r="BG573" s="98"/>
      <c r="BH573" s="286"/>
      <c r="BI573" s="286"/>
      <c r="BJ573" s="98"/>
      <c r="BK573" s="98"/>
      <c r="BL573" s="286"/>
      <c r="BM573" s="286"/>
      <c r="BN573" s="98"/>
      <c r="BO573" s="98"/>
      <c r="BP573" s="98"/>
      <c r="BQ573" s="98"/>
      <c r="BR573" s="286"/>
      <c r="BS573" s="286"/>
      <c r="BT573" s="98"/>
      <c r="BU573" s="98"/>
      <c r="BV573" s="98"/>
      <c r="BW573" s="98"/>
      <c r="BX573" s="98"/>
      <c r="BY573" s="286"/>
      <c r="BZ573" s="286"/>
      <c r="CE573" s="695"/>
    </row>
    <row r="574" spans="1:12295" s="51" customFormat="1" ht="50.25" hidden="1" customHeight="1" x14ac:dyDescent="0.25">
      <c r="B574" s="503"/>
      <c r="C574" s="123" t="s">
        <v>245</v>
      </c>
      <c r="D574" s="244">
        <f t="shared" si="1231"/>
        <v>0</v>
      </c>
      <c r="E574" s="244"/>
      <c r="F574" s="244"/>
      <c r="G574" s="244"/>
      <c r="H574" s="186"/>
      <c r="I574" s="186"/>
      <c r="J574" s="185">
        <f>Q574-G574</f>
        <v>0</v>
      </c>
      <c r="K574" s="244">
        <f t="shared" si="1232"/>
        <v>0</v>
      </c>
      <c r="L574" s="695">
        <v>0</v>
      </c>
      <c r="M574" s="244">
        <v>0</v>
      </c>
      <c r="N574" s="191"/>
      <c r="O574" s="191"/>
      <c r="P574" s="191"/>
      <c r="Q574" s="191">
        <v>0</v>
      </c>
      <c r="R574" s="695" t="e">
        <f t="shared" ref="R574:R581" si="1233">Q574/G574</f>
        <v>#DIV/0!</v>
      </c>
      <c r="S574" s="286"/>
      <c r="T574" s="286"/>
      <c r="U574" s="286"/>
      <c r="V574" s="98">
        <f t="shared" si="1162"/>
        <v>0</v>
      </c>
      <c r="W574" s="286"/>
      <c r="X574" s="286"/>
      <c r="Y574" s="286"/>
      <c r="Z574" s="191">
        <f t="shared" si="1157"/>
        <v>0</v>
      </c>
      <c r="AA574" s="191">
        <f t="shared" si="1210"/>
        <v>0</v>
      </c>
      <c r="AB574" s="286"/>
      <c r="AC574" s="286"/>
      <c r="AD574" s="286"/>
      <c r="AE574" s="244">
        <f>AK574</f>
        <v>0</v>
      </c>
      <c r="AF574" s="695" t="e">
        <f t="shared" si="1180"/>
        <v>#DIV/0!</v>
      </c>
      <c r="AG574" s="244"/>
      <c r="AH574" s="695"/>
      <c r="AI574" s="191"/>
      <c r="AJ574" s="191"/>
      <c r="AK574" s="191"/>
      <c r="AL574" s="695" t="e">
        <f t="shared" si="1205"/>
        <v>#DIV/0!</v>
      </c>
      <c r="AM574" s="286"/>
      <c r="AN574" s="286"/>
      <c r="AO574" s="286"/>
      <c r="AP574" s="191">
        <f>AX574-AK574</f>
        <v>0</v>
      </c>
      <c r="AQ574" s="191"/>
      <c r="AR574" s="244">
        <f>AX574</f>
        <v>0</v>
      </c>
      <c r="AS574" s="695" t="e">
        <f t="shared" si="1181"/>
        <v>#DIV/0!</v>
      </c>
      <c r="AT574" s="244">
        <v>0</v>
      </c>
      <c r="AU574" s="695"/>
      <c r="AV574" s="191"/>
      <c r="AW574" s="695"/>
      <c r="AX574" s="244"/>
      <c r="AY574" s="695" t="e">
        <f t="shared" si="1194"/>
        <v>#DIV/0!</v>
      </c>
      <c r="AZ574" s="286"/>
      <c r="BA574" s="695"/>
      <c r="BB574" s="286"/>
      <c r="BC574" s="286"/>
      <c r="BD574" s="286"/>
      <c r="BE574" s="191"/>
      <c r="BF574" s="191"/>
      <c r="BG574" s="191"/>
      <c r="BH574" s="286"/>
      <c r="BI574" s="286"/>
      <c r="BJ574" s="191"/>
      <c r="BK574" s="191"/>
      <c r="BL574" s="286"/>
      <c r="BM574" s="286"/>
      <c r="BN574" s="191"/>
      <c r="BO574" s="191"/>
      <c r="BP574" s="191"/>
      <c r="BQ574" s="191"/>
      <c r="BR574" s="286"/>
      <c r="BS574" s="286"/>
      <c r="BT574" s="191"/>
      <c r="BU574" s="191"/>
      <c r="BV574" s="191"/>
      <c r="BW574" s="191"/>
      <c r="BX574" s="191"/>
      <c r="BY574" s="286"/>
      <c r="BZ574" s="286"/>
      <c r="CE574" s="695"/>
    </row>
    <row r="575" spans="1:12295" s="51" customFormat="1" ht="50.25" hidden="1" customHeight="1" x14ac:dyDescent="0.25">
      <c r="B575" s="503"/>
      <c r="C575" s="123" t="s">
        <v>244</v>
      </c>
      <c r="D575" s="244">
        <f t="shared" si="1231"/>
        <v>104.23958</v>
      </c>
      <c r="E575" s="244"/>
      <c r="F575" s="244"/>
      <c r="G575" s="244">
        <v>104.23958</v>
      </c>
      <c r="H575" s="186"/>
      <c r="I575" s="186"/>
      <c r="J575" s="185">
        <f>K575-D575</f>
        <v>-44.451710000000006</v>
      </c>
      <c r="K575" s="244">
        <f t="shared" si="1232"/>
        <v>59.787869999999998</v>
      </c>
      <c r="L575" s="695">
        <f t="shared" si="1178"/>
        <v>0.57356207690015626</v>
      </c>
      <c r="M575" s="244">
        <v>0</v>
      </c>
      <c r="N575" s="191"/>
      <c r="O575" s="191"/>
      <c r="P575" s="191"/>
      <c r="Q575" s="191">
        <f>Q573</f>
        <v>59.787869999999998</v>
      </c>
      <c r="R575" s="695">
        <f t="shared" si="1233"/>
        <v>0.57356207690015626</v>
      </c>
      <c r="S575" s="286"/>
      <c r="T575" s="286"/>
      <c r="U575" s="286"/>
      <c r="V575" s="98">
        <f t="shared" si="1162"/>
        <v>0</v>
      </c>
      <c r="W575" s="286"/>
      <c r="X575" s="286"/>
      <c r="Y575" s="286"/>
      <c r="Z575" s="191">
        <f t="shared" si="1157"/>
        <v>0</v>
      </c>
      <c r="AA575" s="191">
        <f t="shared" si="1210"/>
        <v>0</v>
      </c>
      <c r="AB575" s="286"/>
      <c r="AC575" s="286"/>
      <c r="AD575" s="286"/>
      <c r="AE575" s="244">
        <f>AK575</f>
        <v>59.787869999999998</v>
      </c>
      <c r="AF575" s="695">
        <f t="shared" si="1180"/>
        <v>0.57356207690015626</v>
      </c>
      <c r="AG575" s="244"/>
      <c r="AH575" s="695"/>
      <c r="AI575" s="191"/>
      <c r="AJ575" s="191"/>
      <c r="AK575" s="191">
        <f>Q575</f>
        <v>59.787869999999998</v>
      </c>
      <c r="AL575" s="695">
        <f t="shared" si="1205"/>
        <v>0.57356207690015626</v>
      </c>
      <c r="AM575" s="286"/>
      <c r="AN575" s="286"/>
      <c r="AO575" s="286"/>
      <c r="AP575" s="191">
        <v>0</v>
      </c>
      <c r="AQ575" s="191"/>
      <c r="AR575" s="244">
        <f>AX575</f>
        <v>104.23958</v>
      </c>
      <c r="AS575" s="695">
        <f t="shared" si="1181"/>
        <v>1</v>
      </c>
      <c r="AT575" s="244">
        <v>0</v>
      </c>
      <c r="AU575" s="695"/>
      <c r="AV575" s="191"/>
      <c r="AW575" s="695"/>
      <c r="AX575" s="244">
        <f>D575</f>
        <v>104.23958</v>
      </c>
      <c r="AY575" s="695">
        <f t="shared" si="1194"/>
        <v>1</v>
      </c>
      <c r="AZ575" s="286"/>
      <c r="BA575" s="695"/>
      <c r="BB575" s="286"/>
      <c r="BC575" s="286"/>
      <c r="BD575" s="286"/>
      <c r="BE575" s="191"/>
      <c r="BF575" s="191"/>
      <c r="BG575" s="191"/>
      <c r="BH575" s="286"/>
      <c r="BI575" s="286"/>
      <c r="BJ575" s="191"/>
      <c r="BK575" s="191"/>
      <c r="BL575" s="286"/>
      <c r="BM575" s="286"/>
      <c r="BN575" s="191"/>
      <c r="BO575" s="191"/>
      <c r="BP575" s="191"/>
      <c r="BQ575" s="191"/>
      <c r="BR575" s="286"/>
      <c r="BS575" s="286"/>
      <c r="BT575" s="191"/>
      <c r="BU575" s="191"/>
      <c r="BV575" s="191"/>
      <c r="BW575" s="191"/>
      <c r="BX575" s="191"/>
      <c r="BY575" s="286"/>
      <c r="BZ575" s="286"/>
      <c r="CE575" s="695"/>
    </row>
    <row r="576" spans="1:12295" s="522" customFormat="1" ht="35.25" customHeight="1" x14ac:dyDescent="0.25">
      <c r="B576" s="429"/>
      <c r="C576" s="473" t="s">
        <v>570</v>
      </c>
      <c r="D576" s="872">
        <f t="shared" si="1231"/>
        <v>44552.58</v>
      </c>
      <c r="E576" s="872"/>
      <c r="F576" s="872"/>
      <c r="G576" s="872">
        <f>SUM(G577:G581)</f>
        <v>44552.58</v>
      </c>
      <c r="H576" s="872"/>
      <c r="I576" s="872"/>
      <c r="J576" s="872">
        <f>J577</f>
        <v>0</v>
      </c>
      <c r="K576" s="872">
        <f t="shared" si="1232"/>
        <v>44552.58</v>
      </c>
      <c r="L576" s="813">
        <f t="shared" si="1178"/>
        <v>1</v>
      </c>
      <c r="M576" s="872">
        <f>M577+M578+M581</f>
        <v>0</v>
      </c>
      <c r="N576" s="1011"/>
      <c r="O576" s="1011"/>
      <c r="P576" s="1011"/>
      <c r="Q576" s="872">
        <f>SUM(Q577:Q581)</f>
        <v>44552.58</v>
      </c>
      <c r="R576" s="813">
        <f t="shared" si="1233"/>
        <v>1</v>
      </c>
      <c r="S576" s="1011"/>
      <c r="T576" s="1011"/>
      <c r="U576" s="1011"/>
      <c r="V576" s="1011">
        <f t="shared" si="1162"/>
        <v>0</v>
      </c>
      <c r="W576" s="1011"/>
      <c r="X576" s="1011"/>
      <c r="Y576" s="1011"/>
      <c r="Z576" s="1011">
        <f t="shared" si="1157"/>
        <v>0</v>
      </c>
      <c r="AA576" s="1011">
        <f t="shared" si="1210"/>
        <v>0</v>
      </c>
      <c r="AB576" s="1011"/>
      <c r="AC576" s="1011"/>
      <c r="AD576" s="1011"/>
      <c r="AE576" s="872">
        <f>AK576</f>
        <v>197236.73181</v>
      </c>
      <c r="AF576" s="813">
        <f t="shared" si="1180"/>
        <v>4.4270552190243526</v>
      </c>
      <c r="AG576" s="872"/>
      <c r="AH576" s="813"/>
      <c r="AI576" s="1011"/>
      <c r="AJ576" s="1011"/>
      <c r="AK576" s="1011">
        <f>AK577+AK578+AK579+AK580+AK581</f>
        <v>197236.73181</v>
      </c>
      <c r="AL576" s="813">
        <f t="shared" si="1205"/>
        <v>4.4270552190243526</v>
      </c>
      <c r="AM576" s="1011"/>
      <c r="AN576" s="1011"/>
      <c r="AO576" s="1011"/>
      <c r="AP576" s="1011">
        <f t="shared" si="1216"/>
        <v>89105.16</v>
      </c>
      <c r="AQ576" s="1011"/>
      <c r="AR576" s="872">
        <f>AX576</f>
        <v>44552.58</v>
      </c>
      <c r="AS576" s="813">
        <f t="shared" si="1181"/>
        <v>1</v>
      </c>
      <c r="AT576" s="872">
        <f>AT577+AT578</f>
        <v>0</v>
      </c>
      <c r="AU576" s="813"/>
      <c r="AV576" s="1011"/>
      <c r="AW576" s="813"/>
      <c r="AX576" s="872">
        <f>AX577+AX578+AX579+AX580+AX581</f>
        <v>44552.58</v>
      </c>
      <c r="AY576" s="813">
        <f t="shared" si="1194"/>
        <v>1</v>
      </c>
      <c r="AZ576" s="1011"/>
      <c r="BA576" s="813"/>
      <c r="BB576" s="1011"/>
      <c r="BC576" s="1011"/>
      <c r="BD576" s="1011"/>
      <c r="BE576" s="1011"/>
      <c r="BF576" s="1011"/>
      <c r="BG576" s="1011"/>
      <c r="BH576" s="1011"/>
      <c r="BI576" s="1011"/>
      <c r="BJ576" s="1011"/>
      <c r="BK576" s="1011"/>
      <c r="BL576" s="1011"/>
      <c r="BM576" s="1011"/>
      <c r="BN576" s="1011"/>
      <c r="BO576" s="1011"/>
      <c r="BP576" s="1011"/>
      <c r="BQ576" s="1011"/>
      <c r="BR576" s="1011"/>
      <c r="BS576" s="1011"/>
      <c r="BT576" s="1011"/>
      <c r="BU576" s="1011"/>
      <c r="BV576" s="1011"/>
      <c r="BW576" s="1011"/>
      <c r="BX576" s="1011"/>
      <c r="BY576" s="1011"/>
      <c r="BZ576" s="1011"/>
      <c r="CE576" s="813"/>
    </row>
    <row r="577" spans="2:83" s="190" customFormat="1" ht="50.25" hidden="1" customHeight="1" x14ac:dyDescent="0.25">
      <c r="B577" s="204"/>
      <c r="C577" s="123" t="s">
        <v>245</v>
      </c>
      <c r="D577" s="244">
        <f>E577+G577</f>
        <v>26699.561979999999</v>
      </c>
      <c r="E577" s="244">
        <v>0</v>
      </c>
      <c r="F577" s="244"/>
      <c r="G577" s="244">
        <v>26699.561979999999</v>
      </c>
      <c r="H577" s="879"/>
      <c r="I577" s="879"/>
      <c r="J577" s="244">
        <f>Q577-G577</f>
        <v>0</v>
      </c>
      <c r="K577" s="244">
        <f>M577+Q577</f>
        <v>26699.561979999999</v>
      </c>
      <c r="L577" s="695">
        <f t="shared" si="1178"/>
        <v>1</v>
      </c>
      <c r="M577" s="244">
        <v>0</v>
      </c>
      <c r="N577" s="191"/>
      <c r="O577" s="191"/>
      <c r="P577" s="191"/>
      <c r="Q577" s="244">
        <v>26699.561979999999</v>
      </c>
      <c r="R577" s="695">
        <f t="shared" si="1233"/>
        <v>1</v>
      </c>
      <c r="S577" s="301"/>
      <c r="T577" s="301"/>
      <c r="U577" s="301"/>
      <c r="V577" s="98">
        <f t="shared" si="1162"/>
        <v>0</v>
      </c>
      <c r="W577" s="301"/>
      <c r="X577" s="301"/>
      <c r="Y577" s="301"/>
      <c r="Z577" s="279">
        <f t="shared" si="1157"/>
        <v>0</v>
      </c>
      <c r="AA577" s="279">
        <f t="shared" si="1210"/>
        <v>0</v>
      </c>
      <c r="AB577" s="301"/>
      <c r="AC577" s="301"/>
      <c r="AD577" s="301"/>
      <c r="AE577" s="244">
        <f>AK577</f>
        <v>178978.99349000002</v>
      </c>
      <c r="AF577" s="695">
        <f t="shared" si="1180"/>
        <v>6.7034430611284517</v>
      </c>
      <c r="AG577" s="244"/>
      <c r="AH577" s="695"/>
      <c r="AI577" s="191"/>
      <c r="AJ577" s="191"/>
      <c r="AK577" s="191">
        <f>'[7]2 вариант'!$D$378</f>
        <v>178978.99349000002</v>
      </c>
      <c r="AL577" s="695">
        <f t="shared" si="1205"/>
        <v>6.7034430611284517</v>
      </c>
      <c r="AM577" s="301"/>
      <c r="AN577" s="301"/>
      <c r="AO577" s="301"/>
      <c r="AP577" s="191">
        <f t="shared" si="1216"/>
        <v>53399.123959999997</v>
      </c>
      <c r="AQ577" s="191"/>
      <c r="AR577" s="244">
        <f>AX577</f>
        <v>26699.561979999999</v>
      </c>
      <c r="AS577" s="695">
        <f t="shared" si="1181"/>
        <v>1</v>
      </c>
      <c r="AT577" s="244"/>
      <c r="AU577" s="695"/>
      <c r="AV577" s="191"/>
      <c r="AW577" s="695"/>
      <c r="AX577" s="244">
        <f>D577</f>
        <v>26699.561979999999</v>
      </c>
      <c r="AY577" s="695">
        <f t="shared" si="1194"/>
        <v>1</v>
      </c>
      <c r="AZ577" s="301"/>
      <c r="BA577" s="695"/>
      <c r="BB577" s="301"/>
      <c r="BC577" s="301"/>
      <c r="BD577" s="301"/>
      <c r="BE577" s="191"/>
      <c r="BF577" s="191"/>
      <c r="BG577" s="191"/>
      <c r="BH577" s="301"/>
      <c r="BI577" s="301"/>
      <c r="BJ577" s="191"/>
      <c r="BK577" s="191"/>
      <c r="BL577" s="301"/>
      <c r="BM577" s="301"/>
      <c r="BN577" s="191"/>
      <c r="BO577" s="191"/>
      <c r="BP577" s="191"/>
      <c r="BQ577" s="191"/>
      <c r="BR577" s="301"/>
      <c r="BS577" s="301"/>
      <c r="BT577" s="191"/>
      <c r="BU577" s="191"/>
      <c r="BV577" s="191"/>
      <c r="BW577" s="191"/>
      <c r="BX577" s="191"/>
      <c r="BY577" s="301"/>
      <c r="BZ577" s="301"/>
      <c r="CE577" s="695"/>
    </row>
    <row r="578" spans="2:83" s="190" customFormat="1" ht="50.25" hidden="1" customHeight="1" x14ac:dyDescent="0.25">
      <c r="B578" s="204"/>
      <c r="C578" s="123" t="s">
        <v>246</v>
      </c>
      <c r="D578" s="244">
        <f t="shared" ref="D578:D581" si="1234">E578+G578</f>
        <v>435.55874999999997</v>
      </c>
      <c r="E578" s="244"/>
      <c r="F578" s="244"/>
      <c r="G578" s="244">
        <v>435.55874999999997</v>
      </c>
      <c r="H578" s="879"/>
      <c r="I578" s="879"/>
      <c r="J578" s="244">
        <f t="shared" ref="J578:J581" si="1235">Q578-G578</f>
        <v>0</v>
      </c>
      <c r="K578" s="244">
        <f t="shared" ref="K578:K581" si="1236">M578+Q578</f>
        <v>435.55874999999997</v>
      </c>
      <c r="L578" s="695">
        <f t="shared" si="1178"/>
        <v>1</v>
      </c>
      <c r="M578" s="244"/>
      <c r="N578" s="191"/>
      <c r="O578" s="191"/>
      <c r="P578" s="191"/>
      <c r="Q578" s="244">
        <v>435.55874999999997</v>
      </c>
      <c r="R578" s="695">
        <f t="shared" si="1233"/>
        <v>1</v>
      </c>
      <c r="S578" s="301"/>
      <c r="T578" s="301"/>
      <c r="U578" s="301"/>
      <c r="V578" s="98">
        <f t="shared" si="1162"/>
        <v>0</v>
      </c>
      <c r="W578" s="301"/>
      <c r="X578" s="301"/>
      <c r="Y578" s="301"/>
      <c r="Z578" s="279">
        <f t="shared" si="1157"/>
        <v>0</v>
      </c>
      <c r="AA578" s="279">
        <f t="shared" si="1210"/>
        <v>0</v>
      </c>
      <c r="AB578" s="301"/>
      <c r="AC578" s="301"/>
      <c r="AD578" s="301"/>
      <c r="AE578" s="244">
        <f t="shared" ref="AE578:AE581" si="1237">AK578</f>
        <v>435.55874999999997</v>
      </c>
      <c r="AF578" s="695">
        <f t="shared" si="1180"/>
        <v>1</v>
      </c>
      <c r="AG578" s="244"/>
      <c r="AH578" s="695"/>
      <c r="AI578" s="191"/>
      <c r="AJ578" s="191"/>
      <c r="AK578" s="191">
        <f>D578</f>
        <v>435.55874999999997</v>
      </c>
      <c r="AL578" s="695">
        <f t="shared" si="1205"/>
        <v>1</v>
      </c>
      <c r="AM578" s="301"/>
      <c r="AN578" s="301"/>
      <c r="AO578" s="301"/>
      <c r="AP578" s="191">
        <f t="shared" si="1216"/>
        <v>871.11749999999995</v>
      </c>
      <c r="AQ578" s="191"/>
      <c r="AR578" s="244">
        <f t="shared" ref="AR578:AR581" si="1238">AX578</f>
        <v>435.55874999999997</v>
      </c>
      <c r="AS578" s="695">
        <f t="shared" si="1181"/>
        <v>1</v>
      </c>
      <c r="AT578" s="244"/>
      <c r="AU578" s="695"/>
      <c r="AV578" s="191"/>
      <c r="AW578" s="695"/>
      <c r="AX578" s="244">
        <f>D578</f>
        <v>435.55874999999997</v>
      </c>
      <c r="AY578" s="695">
        <f t="shared" si="1194"/>
        <v>1</v>
      </c>
      <c r="AZ578" s="301"/>
      <c r="BA578" s="695"/>
      <c r="BB578" s="301"/>
      <c r="BC578" s="301"/>
      <c r="BD578" s="301"/>
      <c r="BE578" s="191"/>
      <c r="BF578" s="191"/>
      <c r="BG578" s="191"/>
      <c r="BH578" s="301"/>
      <c r="BI578" s="301"/>
      <c r="BJ578" s="191"/>
      <c r="BK578" s="191"/>
      <c r="BL578" s="301"/>
      <c r="BM578" s="301"/>
      <c r="BN578" s="191"/>
      <c r="BO578" s="191"/>
      <c r="BP578" s="191"/>
      <c r="BQ578" s="191"/>
      <c r="BR578" s="301"/>
      <c r="BS578" s="301"/>
      <c r="BT578" s="191"/>
      <c r="BU578" s="191"/>
      <c r="BV578" s="191"/>
      <c r="BW578" s="191"/>
      <c r="BX578" s="191"/>
      <c r="BY578" s="301"/>
      <c r="BZ578" s="301"/>
      <c r="CE578" s="695"/>
    </row>
    <row r="579" spans="2:83" s="190" customFormat="1" ht="50.25" hidden="1" customHeight="1" x14ac:dyDescent="0.25">
      <c r="B579" s="204"/>
      <c r="C579" s="123" t="s">
        <v>420</v>
      </c>
      <c r="D579" s="244">
        <f t="shared" si="1234"/>
        <v>144.68975</v>
      </c>
      <c r="E579" s="244"/>
      <c r="F579" s="244"/>
      <c r="G579" s="244">
        <v>144.68975</v>
      </c>
      <c r="H579" s="879"/>
      <c r="I579" s="879"/>
      <c r="J579" s="244">
        <f t="shared" si="1235"/>
        <v>0</v>
      </c>
      <c r="K579" s="244">
        <f t="shared" si="1236"/>
        <v>144.68975</v>
      </c>
      <c r="L579" s="695">
        <f t="shared" si="1178"/>
        <v>1</v>
      </c>
      <c r="M579" s="244"/>
      <c r="N579" s="191"/>
      <c r="O579" s="191"/>
      <c r="P579" s="191"/>
      <c r="Q579" s="244">
        <v>144.68975</v>
      </c>
      <c r="R579" s="695">
        <f t="shared" si="1233"/>
        <v>1</v>
      </c>
      <c r="S579" s="301"/>
      <c r="T579" s="301"/>
      <c r="U579" s="301"/>
      <c r="V579" s="98"/>
      <c r="W579" s="301"/>
      <c r="X579" s="301"/>
      <c r="Y579" s="301"/>
      <c r="Z579" s="279"/>
      <c r="AA579" s="279"/>
      <c r="AB579" s="301"/>
      <c r="AC579" s="301"/>
      <c r="AD579" s="301"/>
      <c r="AE579" s="244">
        <f t="shared" si="1237"/>
        <v>144.68975</v>
      </c>
      <c r="AF579" s="695">
        <f t="shared" si="1180"/>
        <v>1</v>
      </c>
      <c r="AG579" s="244"/>
      <c r="AH579" s="695"/>
      <c r="AI579" s="191"/>
      <c r="AJ579" s="191"/>
      <c r="AK579" s="191">
        <f>D579</f>
        <v>144.68975</v>
      </c>
      <c r="AL579" s="695">
        <f t="shared" si="1205"/>
        <v>1</v>
      </c>
      <c r="AM579" s="301"/>
      <c r="AN579" s="301"/>
      <c r="AO579" s="301"/>
      <c r="AP579" s="191"/>
      <c r="AQ579" s="191"/>
      <c r="AR579" s="244">
        <f t="shared" si="1238"/>
        <v>144.68975</v>
      </c>
      <c r="AS579" s="695">
        <f t="shared" si="1181"/>
        <v>1</v>
      </c>
      <c r="AT579" s="244"/>
      <c r="AU579" s="695"/>
      <c r="AV579" s="191"/>
      <c r="AW579" s="695"/>
      <c r="AX579" s="244">
        <f t="shared" ref="AX579:AX580" si="1239">D579</f>
        <v>144.68975</v>
      </c>
      <c r="AY579" s="695">
        <f t="shared" si="1194"/>
        <v>1</v>
      </c>
      <c r="AZ579" s="301"/>
      <c r="BA579" s="695"/>
      <c r="BB579" s="301"/>
      <c r="BC579" s="301"/>
      <c r="BD579" s="301"/>
      <c r="BE579" s="191"/>
      <c r="BF579" s="191"/>
      <c r="BG579" s="191"/>
      <c r="BH579" s="301"/>
      <c r="BI579" s="301"/>
      <c r="BJ579" s="191"/>
      <c r="BK579" s="191"/>
      <c r="BL579" s="301"/>
      <c r="BM579" s="301"/>
      <c r="BN579" s="191"/>
      <c r="BO579" s="191"/>
      <c r="BP579" s="191"/>
      <c r="BQ579" s="191"/>
      <c r="BR579" s="301"/>
      <c r="BS579" s="301"/>
      <c r="BT579" s="191"/>
      <c r="BU579" s="191"/>
      <c r="BV579" s="191"/>
      <c r="BW579" s="191"/>
      <c r="BX579" s="191"/>
      <c r="BY579" s="301"/>
      <c r="BZ579" s="301"/>
      <c r="CE579" s="695"/>
    </row>
    <row r="580" spans="2:83" s="190" customFormat="1" ht="50.25" hidden="1" customHeight="1" x14ac:dyDescent="0.25">
      <c r="B580" s="204"/>
      <c r="C580" s="123" t="s">
        <v>421</v>
      </c>
      <c r="D580" s="244">
        <f t="shared" si="1234"/>
        <v>0</v>
      </c>
      <c r="E580" s="244"/>
      <c r="F580" s="244"/>
      <c r="G580" s="244"/>
      <c r="H580" s="879"/>
      <c r="I580" s="879"/>
      <c r="J580" s="244">
        <f t="shared" si="1235"/>
        <v>0</v>
      </c>
      <c r="K580" s="244">
        <f t="shared" si="1236"/>
        <v>0</v>
      </c>
      <c r="L580" s="695" t="e">
        <f t="shared" si="1178"/>
        <v>#DIV/0!</v>
      </c>
      <c r="M580" s="244"/>
      <c r="N580" s="191"/>
      <c r="O580" s="191"/>
      <c r="P580" s="191"/>
      <c r="Q580" s="244"/>
      <c r="R580" s="695" t="e">
        <f t="shared" si="1233"/>
        <v>#DIV/0!</v>
      </c>
      <c r="S580" s="301"/>
      <c r="T580" s="301"/>
      <c r="U580" s="301"/>
      <c r="V580" s="98"/>
      <c r="W580" s="301"/>
      <c r="X580" s="301"/>
      <c r="Y580" s="301"/>
      <c r="Z580" s="279"/>
      <c r="AA580" s="279"/>
      <c r="AB580" s="301"/>
      <c r="AC580" s="301"/>
      <c r="AD580" s="301"/>
      <c r="AE580" s="244">
        <f t="shared" si="1237"/>
        <v>0</v>
      </c>
      <c r="AF580" s="695" t="e">
        <f t="shared" si="1180"/>
        <v>#DIV/0!</v>
      </c>
      <c r="AG580" s="244"/>
      <c r="AH580" s="695"/>
      <c r="AI580" s="191"/>
      <c r="AJ580" s="191"/>
      <c r="AK580" s="191"/>
      <c r="AL580" s="695" t="e">
        <f t="shared" si="1205"/>
        <v>#DIV/0!</v>
      </c>
      <c r="AM580" s="301"/>
      <c r="AN580" s="301"/>
      <c r="AO580" s="301"/>
      <c r="AP580" s="191"/>
      <c r="AQ580" s="191"/>
      <c r="AR580" s="244">
        <f t="shared" si="1238"/>
        <v>0</v>
      </c>
      <c r="AS580" s="695" t="e">
        <f t="shared" si="1181"/>
        <v>#DIV/0!</v>
      </c>
      <c r="AT580" s="244"/>
      <c r="AU580" s="695"/>
      <c r="AV580" s="191"/>
      <c r="AW580" s="695"/>
      <c r="AX580" s="244">
        <f t="shared" si="1239"/>
        <v>0</v>
      </c>
      <c r="AY580" s="695" t="e">
        <f t="shared" si="1194"/>
        <v>#DIV/0!</v>
      </c>
      <c r="AZ580" s="301"/>
      <c r="BA580" s="695"/>
      <c r="BB580" s="301"/>
      <c r="BC580" s="301"/>
      <c r="BD580" s="301"/>
      <c r="BE580" s="191"/>
      <c r="BF580" s="191"/>
      <c r="BG580" s="191"/>
      <c r="BH580" s="301"/>
      <c r="BI580" s="301"/>
      <c r="BJ580" s="191"/>
      <c r="BK580" s="191"/>
      <c r="BL580" s="301"/>
      <c r="BM580" s="301"/>
      <c r="BN580" s="191"/>
      <c r="BO580" s="191"/>
      <c r="BP580" s="191"/>
      <c r="BQ580" s="191"/>
      <c r="BR580" s="301"/>
      <c r="BS580" s="301"/>
      <c r="BT580" s="191"/>
      <c r="BU580" s="191"/>
      <c r="BV580" s="191"/>
      <c r="BW580" s="191"/>
      <c r="BX580" s="191"/>
      <c r="BY580" s="301"/>
      <c r="BZ580" s="301"/>
      <c r="CE580" s="695"/>
    </row>
    <row r="581" spans="2:83" s="190" customFormat="1" ht="50.25" hidden="1" customHeight="1" x14ac:dyDescent="0.25">
      <c r="B581" s="204"/>
      <c r="C581" s="123" t="s">
        <v>244</v>
      </c>
      <c r="D581" s="244">
        <f t="shared" si="1234"/>
        <v>17272.769520000002</v>
      </c>
      <c r="E581" s="244">
        <v>0</v>
      </c>
      <c r="F581" s="244"/>
      <c r="G581" s="244">
        <v>17272.769520000002</v>
      </c>
      <c r="H581" s="879"/>
      <c r="I581" s="879"/>
      <c r="J581" s="244">
        <f t="shared" si="1235"/>
        <v>0</v>
      </c>
      <c r="K581" s="244">
        <f t="shared" si="1236"/>
        <v>17272.769520000002</v>
      </c>
      <c r="L581" s="695">
        <f t="shared" si="1178"/>
        <v>1</v>
      </c>
      <c r="M581" s="244">
        <v>0</v>
      </c>
      <c r="N581" s="191"/>
      <c r="O581" s="191"/>
      <c r="P581" s="191"/>
      <c r="Q581" s="244">
        <v>17272.769520000002</v>
      </c>
      <c r="R581" s="695">
        <f t="shared" si="1233"/>
        <v>1</v>
      </c>
      <c r="S581" s="301"/>
      <c r="T581" s="301"/>
      <c r="U581" s="301"/>
      <c r="V581" s="98">
        <f t="shared" si="1162"/>
        <v>0</v>
      </c>
      <c r="W581" s="301"/>
      <c r="X581" s="301"/>
      <c r="Y581" s="301"/>
      <c r="Z581" s="279">
        <f t="shared" si="1157"/>
        <v>0</v>
      </c>
      <c r="AA581" s="279">
        <f t="shared" si="1210"/>
        <v>0</v>
      </c>
      <c r="AB581" s="301"/>
      <c r="AC581" s="301"/>
      <c r="AD581" s="301"/>
      <c r="AE581" s="244">
        <f t="shared" si="1237"/>
        <v>17677.489819999999</v>
      </c>
      <c r="AF581" s="695">
        <f t="shared" si="1180"/>
        <v>1.0234311179531097</v>
      </c>
      <c r="AG581" s="244"/>
      <c r="AH581" s="695"/>
      <c r="AI581" s="191"/>
      <c r="AJ581" s="191"/>
      <c r="AK581" s="191">
        <f>18257.73832-AK578-AK579</f>
        <v>17677.489819999999</v>
      </c>
      <c r="AL581" s="695">
        <f t="shared" si="1205"/>
        <v>1.0234311179531097</v>
      </c>
      <c r="AM581" s="301"/>
      <c r="AN581" s="301"/>
      <c r="AO581" s="301"/>
      <c r="AP581" s="191">
        <f t="shared" si="1216"/>
        <v>34545.539040000003</v>
      </c>
      <c r="AQ581" s="191"/>
      <c r="AR581" s="244">
        <f t="shared" si="1238"/>
        <v>17272.769520000002</v>
      </c>
      <c r="AS581" s="695">
        <f t="shared" si="1181"/>
        <v>1</v>
      </c>
      <c r="AT581" s="244"/>
      <c r="AU581" s="695"/>
      <c r="AV581" s="191"/>
      <c r="AW581" s="695"/>
      <c r="AX581" s="244">
        <f>D581</f>
        <v>17272.769520000002</v>
      </c>
      <c r="AY581" s="695">
        <f t="shared" si="1194"/>
        <v>1</v>
      </c>
      <c r="AZ581" s="301"/>
      <c r="BA581" s="695"/>
      <c r="BB581" s="301"/>
      <c r="BC581" s="301"/>
      <c r="BD581" s="301"/>
      <c r="BE581" s="191"/>
      <c r="BF581" s="191"/>
      <c r="BG581" s="191"/>
      <c r="BH581" s="301"/>
      <c r="BI581" s="301"/>
      <c r="BJ581" s="191"/>
      <c r="BK581" s="191"/>
      <c r="BL581" s="301"/>
      <c r="BM581" s="301"/>
      <c r="BN581" s="191"/>
      <c r="BO581" s="191"/>
      <c r="BP581" s="191"/>
      <c r="BQ581" s="191"/>
      <c r="BR581" s="301"/>
      <c r="BS581" s="301"/>
      <c r="BT581" s="191"/>
      <c r="BU581" s="191"/>
      <c r="BV581" s="191"/>
      <c r="BW581" s="191"/>
      <c r="BX581" s="191"/>
      <c r="BY581" s="301"/>
      <c r="BZ581" s="301"/>
      <c r="CE581" s="695"/>
    </row>
    <row r="582" spans="2:83" s="522" customFormat="1" ht="134.25" hidden="1" customHeight="1" x14ac:dyDescent="0.25">
      <c r="B582" s="429" t="s">
        <v>63</v>
      </c>
      <c r="C582" s="523" t="s">
        <v>364</v>
      </c>
      <c r="D582" s="872" t="e">
        <f>E582+I582</f>
        <v>#REF!</v>
      </c>
      <c r="E582" s="882"/>
      <c r="F582" s="882"/>
      <c r="G582" s="882"/>
      <c r="H582" s="882"/>
      <c r="I582" s="872" t="e">
        <f>I598+I602+I610+I616+I627+I631+I635+I623+I640</f>
        <v>#REF!</v>
      </c>
      <c r="J582" s="872" t="e">
        <f>K582+Q582</f>
        <v>#REF!</v>
      </c>
      <c r="K582" s="166" t="e">
        <f>M582+U582</f>
        <v>#REF!</v>
      </c>
      <c r="L582" s="695" t="e">
        <f t="shared" si="1178"/>
        <v>#REF!</v>
      </c>
      <c r="M582" s="882"/>
      <c r="N582" s="19"/>
      <c r="O582" s="431"/>
      <c r="P582" s="19"/>
      <c r="Q582" s="431"/>
      <c r="R582" s="19"/>
      <c r="S582" s="431"/>
      <c r="T582" s="19"/>
      <c r="U582" s="625" t="e">
        <f>U598+U602+U610+U616+U627+U631+U635+U623+U640</f>
        <v>#REF!</v>
      </c>
      <c r="V582" s="431">
        <f t="shared" si="1162"/>
        <v>0</v>
      </c>
      <c r="W582" s="431"/>
      <c r="X582" s="431"/>
      <c r="Y582" s="431"/>
      <c r="Z582" s="625" t="e">
        <f t="shared" si="1157"/>
        <v>#REF!</v>
      </c>
      <c r="AA582" s="431"/>
      <c r="AB582" s="431"/>
      <c r="AC582" s="625" t="e">
        <f>AC598+AC602+AC610+AC616+AC627+AC631+AC635+AC623+AC640</f>
        <v>#REF!</v>
      </c>
      <c r="AD582" s="683"/>
      <c r="AE582" s="872" t="e">
        <f>AG582+AO582</f>
        <v>#REF!</v>
      </c>
      <c r="AF582" s="695" t="e">
        <f t="shared" si="1180"/>
        <v>#REF!</v>
      </c>
      <c r="AG582" s="882"/>
      <c r="AH582" s="695"/>
      <c r="AI582" s="431"/>
      <c r="AJ582" s="19"/>
      <c r="AK582" s="431"/>
      <c r="AL582" s="19"/>
      <c r="AM582" s="431"/>
      <c r="AN582" s="19"/>
      <c r="AO582" s="625" t="e">
        <f>AO598+AO602+AO610+AO616+AO627+AO631+AO635+AO623+AO640</f>
        <v>#REF!</v>
      </c>
      <c r="AP582" s="625">
        <f t="shared" si="1216"/>
        <v>0</v>
      </c>
      <c r="AQ582" s="683"/>
      <c r="AR582" s="872">
        <f>AT582+BB582</f>
        <v>0</v>
      </c>
      <c r="AS582" s="695" t="e">
        <f t="shared" si="1181"/>
        <v>#REF!</v>
      </c>
      <c r="AT582" s="882"/>
      <c r="AU582" s="695"/>
      <c r="AV582" s="431"/>
      <c r="AW582" s="695"/>
      <c r="AX582" s="882"/>
      <c r="AY582" s="695" t="e">
        <f t="shared" si="1194"/>
        <v>#DIV/0!</v>
      </c>
      <c r="AZ582" s="431"/>
      <c r="BA582" s="695"/>
      <c r="BB582" s="625"/>
      <c r="BC582" s="431"/>
      <c r="BD582" s="625"/>
      <c r="BE582" s="625"/>
      <c r="BF582" s="431"/>
      <c r="BG582" s="431"/>
      <c r="BH582" s="431"/>
      <c r="BI582" s="625"/>
      <c r="BJ582" s="625"/>
      <c r="BK582" s="431"/>
      <c r="BL582" s="431"/>
      <c r="BM582" s="625"/>
      <c r="BN582" s="625"/>
      <c r="BO582" s="431"/>
      <c r="BP582" s="431"/>
      <c r="BQ582" s="431"/>
      <c r="BR582" s="431"/>
      <c r="BS582" s="625"/>
      <c r="BT582" s="625"/>
      <c r="BU582" s="625"/>
      <c r="BV582" s="431"/>
      <c r="BW582" s="431"/>
      <c r="BX582" s="431"/>
      <c r="BY582" s="431"/>
      <c r="BZ582" s="507"/>
      <c r="CE582" s="695"/>
    </row>
    <row r="583" spans="2:83" s="253" customFormat="1" ht="78" hidden="1" customHeight="1" x14ac:dyDescent="0.25">
      <c r="B583" s="254" t="s">
        <v>9</v>
      </c>
      <c r="C583" s="255" t="s">
        <v>254</v>
      </c>
      <c r="D583" s="878">
        <f>I583</f>
        <v>0</v>
      </c>
      <c r="E583" s="878"/>
      <c r="F583" s="878"/>
      <c r="G583" s="878"/>
      <c r="H583" s="878"/>
      <c r="I583" s="878">
        <f>I584+I587+I589+I591</f>
        <v>0</v>
      </c>
      <c r="J583" s="878">
        <f>Q583</f>
        <v>0</v>
      </c>
      <c r="K583" s="166">
        <f>U583</f>
        <v>0</v>
      </c>
      <c r="L583" s="695" t="e">
        <f t="shared" si="1178"/>
        <v>#DIV/0!</v>
      </c>
      <c r="M583" s="878"/>
      <c r="N583" s="683"/>
      <c r="O583" s="129"/>
      <c r="P583" s="683"/>
      <c r="Q583" s="129"/>
      <c r="R583" s="683"/>
      <c r="S583" s="129"/>
      <c r="T583" s="683"/>
      <c r="U583" s="129">
        <f>U584+U587+U589+U591</f>
        <v>0</v>
      </c>
      <c r="V583" s="89">
        <f t="shared" si="1162"/>
        <v>0</v>
      </c>
      <c r="W583" s="129"/>
      <c r="X583" s="129"/>
      <c r="Y583" s="129"/>
      <c r="Z583" s="129">
        <f t="shared" si="1157"/>
        <v>0</v>
      </c>
      <c r="AA583" s="279"/>
      <c r="AB583" s="129"/>
      <c r="AC583" s="129">
        <f>AC584+AC587+AC589+AC591</f>
        <v>0</v>
      </c>
      <c r="AD583" s="683"/>
      <c r="AE583" s="878">
        <f>AO583</f>
        <v>0</v>
      </c>
      <c r="AF583" s="695" t="e">
        <f t="shared" si="1180"/>
        <v>#DIV/0!</v>
      </c>
      <c r="AG583" s="878"/>
      <c r="AH583" s="695"/>
      <c r="AI583" s="129"/>
      <c r="AJ583" s="683"/>
      <c r="AK583" s="129"/>
      <c r="AL583" s="683"/>
      <c r="AM583" s="129"/>
      <c r="AN583" s="683"/>
      <c r="AO583" s="129">
        <f>AO584+AO587+AO589+AO591</f>
        <v>0</v>
      </c>
      <c r="AP583" s="129">
        <f t="shared" si="1216"/>
        <v>0</v>
      </c>
      <c r="AQ583" s="683"/>
      <c r="AR583" s="878">
        <f>BB583</f>
        <v>0</v>
      </c>
      <c r="AS583" s="695" t="e">
        <f t="shared" si="1181"/>
        <v>#DIV/0!</v>
      </c>
      <c r="AT583" s="878"/>
      <c r="AU583" s="695" t="e">
        <f t="shared" ref="AU583:AU595" si="1240">AT583/E583</f>
        <v>#DIV/0!</v>
      </c>
      <c r="AV583" s="129"/>
      <c r="AW583" s="695" t="e">
        <f t="shared" ref="AW583:AW595" si="1241">AV583/F583</f>
        <v>#DIV/0!</v>
      </c>
      <c r="AX583" s="878"/>
      <c r="AY583" s="695" t="e">
        <f t="shared" si="1194"/>
        <v>#DIV/0!</v>
      </c>
      <c r="AZ583" s="129"/>
      <c r="BA583" s="695" t="e">
        <f t="shared" ref="BA583:BA595" si="1242">AZ583/H583</f>
        <v>#DIV/0!</v>
      </c>
      <c r="BB583" s="129">
        <f>BB584+BB587+BB589+BB591</f>
        <v>0</v>
      </c>
      <c r="BC583" s="129"/>
      <c r="BD583" s="129">
        <f t="shared" ref="BD583:BD653" si="1243">AO583</f>
        <v>0</v>
      </c>
      <c r="BE583" s="129">
        <f>BI583</f>
        <v>0</v>
      </c>
      <c r="BF583" s="129"/>
      <c r="BG583" s="129"/>
      <c r="BH583" s="129"/>
      <c r="BI583" s="129">
        <f>BI584+BI587+BI589+BI591</f>
        <v>0</v>
      </c>
      <c r="BJ583" s="129">
        <f t="shared" ref="BJ583:BJ593" si="1244">BK583+BL583+BM583</f>
        <v>0</v>
      </c>
      <c r="BK583" s="129"/>
      <c r="BL583" s="129"/>
      <c r="BM583" s="129"/>
      <c r="BN583" s="129">
        <f t="shared" ref="BN583:BN593" si="1245">BO583+BR583+BS583</f>
        <v>0</v>
      </c>
      <c r="BO583" s="129"/>
      <c r="BP583" s="129"/>
      <c r="BQ583" s="129"/>
      <c r="BR583" s="129"/>
      <c r="BS583" s="129">
        <f t="shared" ref="BS583:BS593" si="1246">BI583</f>
        <v>0</v>
      </c>
      <c r="BT583" s="129"/>
      <c r="BU583" s="129">
        <f>BZ583</f>
        <v>0</v>
      </c>
      <c r="BV583" s="129"/>
      <c r="BW583" s="129"/>
      <c r="BX583" s="129"/>
      <c r="BY583" s="129"/>
      <c r="BZ583" s="129">
        <f>BZ584+BZ587+BZ589+BZ591</f>
        <v>0</v>
      </c>
      <c r="CE583" s="695" t="e">
        <f t="shared" ref="CE583:CE621" si="1247">BB583/I583</f>
        <v>#DIV/0!</v>
      </c>
    </row>
    <row r="584" spans="2:83" s="52" customFormat="1" ht="57.75" hidden="1" customHeight="1" x14ac:dyDescent="0.25">
      <c r="B584" s="203" t="s">
        <v>34</v>
      </c>
      <c r="C584" s="126" t="s">
        <v>66</v>
      </c>
      <c r="D584" s="168"/>
      <c r="E584" s="33"/>
      <c r="F584" s="33"/>
      <c r="G584" s="33"/>
      <c r="H584" s="33"/>
      <c r="I584" s="168"/>
      <c r="J584" s="168"/>
      <c r="K584" s="166"/>
      <c r="L584" s="695" t="e">
        <f t="shared" si="1178"/>
        <v>#DIV/0!</v>
      </c>
      <c r="M584" s="33"/>
      <c r="N584" s="19"/>
      <c r="O584" s="89"/>
      <c r="P584" s="19"/>
      <c r="Q584" s="89"/>
      <c r="R584" s="19"/>
      <c r="S584" s="89"/>
      <c r="T584" s="19"/>
      <c r="U584" s="628"/>
      <c r="V584" s="89">
        <f t="shared" si="1162"/>
        <v>0</v>
      </c>
      <c r="W584" s="89"/>
      <c r="X584" s="89"/>
      <c r="Y584" s="89"/>
      <c r="Z584" s="628">
        <f t="shared" si="1157"/>
        <v>0</v>
      </c>
      <c r="AA584" s="279"/>
      <c r="AB584" s="89"/>
      <c r="AC584" s="628"/>
      <c r="AD584" s="683"/>
      <c r="AE584" s="168"/>
      <c r="AF584" s="695" t="e">
        <f t="shared" si="1180"/>
        <v>#DIV/0!</v>
      </c>
      <c r="AG584" s="33"/>
      <c r="AH584" s="695"/>
      <c r="AI584" s="89"/>
      <c r="AJ584" s="19"/>
      <c r="AK584" s="89"/>
      <c r="AL584" s="19"/>
      <c r="AM584" s="89"/>
      <c r="AN584" s="19"/>
      <c r="AO584" s="628"/>
      <c r="AP584" s="628">
        <f t="shared" si="1216"/>
        <v>0</v>
      </c>
      <c r="AQ584" s="683"/>
      <c r="AR584" s="168"/>
      <c r="AS584" s="695" t="e">
        <f t="shared" si="1181"/>
        <v>#DIV/0!</v>
      </c>
      <c r="AT584" s="33"/>
      <c r="AU584" s="695" t="e">
        <f t="shared" si="1240"/>
        <v>#DIV/0!</v>
      </c>
      <c r="AV584" s="89"/>
      <c r="AW584" s="695" t="e">
        <f t="shared" si="1241"/>
        <v>#DIV/0!</v>
      </c>
      <c r="AX584" s="33"/>
      <c r="AY584" s="695" t="e">
        <f t="shared" si="1194"/>
        <v>#DIV/0!</v>
      </c>
      <c r="AZ584" s="89"/>
      <c r="BA584" s="695" t="e">
        <f t="shared" si="1242"/>
        <v>#DIV/0!</v>
      </c>
      <c r="BB584" s="628"/>
      <c r="BC584" s="89"/>
      <c r="BD584" s="628">
        <f t="shared" si="1243"/>
        <v>0</v>
      </c>
      <c r="BE584" s="628"/>
      <c r="BF584" s="89"/>
      <c r="BG584" s="89"/>
      <c r="BH584" s="89"/>
      <c r="BI584" s="628"/>
      <c r="BJ584" s="628">
        <f t="shared" si="1244"/>
        <v>0</v>
      </c>
      <c r="BK584" s="89"/>
      <c r="BL584" s="89"/>
      <c r="BM584" s="628"/>
      <c r="BN584" s="628">
        <f t="shared" si="1245"/>
        <v>0</v>
      </c>
      <c r="BO584" s="89"/>
      <c r="BP584" s="89"/>
      <c r="BQ584" s="89"/>
      <c r="BR584" s="89"/>
      <c r="BS584" s="628">
        <f t="shared" si="1246"/>
        <v>0</v>
      </c>
      <c r="BT584" s="628"/>
      <c r="BU584" s="628"/>
      <c r="BV584" s="89"/>
      <c r="BW584" s="89"/>
      <c r="BX584" s="89"/>
      <c r="BY584" s="89"/>
      <c r="BZ584" s="508"/>
      <c r="CE584" s="695" t="e">
        <f t="shared" si="1247"/>
        <v>#DIV/0!</v>
      </c>
    </row>
    <row r="585" spans="2:83" s="52" customFormat="1" ht="78" hidden="1" customHeight="1" x14ac:dyDescent="0.25">
      <c r="B585" s="203" t="s">
        <v>36</v>
      </c>
      <c r="C585" s="53" t="s">
        <v>217</v>
      </c>
      <c r="D585" s="168"/>
      <c r="E585" s="33"/>
      <c r="F585" s="33"/>
      <c r="G585" s="33"/>
      <c r="H585" s="33"/>
      <c r="I585" s="168"/>
      <c r="J585" s="168"/>
      <c r="K585" s="166"/>
      <c r="L585" s="695" t="e">
        <f t="shared" si="1178"/>
        <v>#DIV/0!</v>
      </c>
      <c r="M585" s="33"/>
      <c r="N585" s="19"/>
      <c r="O585" s="89"/>
      <c r="P585" s="19"/>
      <c r="Q585" s="89"/>
      <c r="R585" s="19"/>
      <c r="S585" s="89"/>
      <c r="T585" s="19"/>
      <c r="U585" s="628"/>
      <c r="V585" s="89">
        <f t="shared" si="1162"/>
        <v>0</v>
      </c>
      <c r="W585" s="89"/>
      <c r="X585" s="89"/>
      <c r="Y585" s="89"/>
      <c r="Z585" s="628">
        <f t="shared" si="1157"/>
        <v>0</v>
      </c>
      <c r="AA585" s="279"/>
      <c r="AB585" s="89"/>
      <c r="AC585" s="628"/>
      <c r="AD585" s="683"/>
      <c r="AE585" s="168"/>
      <c r="AF585" s="695" t="e">
        <f t="shared" si="1180"/>
        <v>#DIV/0!</v>
      </c>
      <c r="AG585" s="33"/>
      <c r="AH585" s="695"/>
      <c r="AI585" s="89"/>
      <c r="AJ585" s="19"/>
      <c r="AK585" s="89"/>
      <c r="AL585" s="19"/>
      <c r="AM585" s="89"/>
      <c r="AN585" s="19"/>
      <c r="AO585" s="628"/>
      <c r="AP585" s="628">
        <f t="shared" si="1216"/>
        <v>0</v>
      </c>
      <c r="AQ585" s="683"/>
      <c r="AR585" s="168"/>
      <c r="AS585" s="695" t="e">
        <f t="shared" si="1181"/>
        <v>#DIV/0!</v>
      </c>
      <c r="AT585" s="33"/>
      <c r="AU585" s="695" t="e">
        <f t="shared" si="1240"/>
        <v>#DIV/0!</v>
      </c>
      <c r="AV585" s="89"/>
      <c r="AW585" s="695" t="e">
        <f t="shared" si="1241"/>
        <v>#DIV/0!</v>
      </c>
      <c r="AX585" s="33"/>
      <c r="AY585" s="695" t="e">
        <f t="shared" si="1194"/>
        <v>#DIV/0!</v>
      </c>
      <c r="AZ585" s="89"/>
      <c r="BA585" s="695" t="e">
        <f t="shared" si="1242"/>
        <v>#DIV/0!</v>
      </c>
      <c r="BB585" s="628"/>
      <c r="BC585" s="89"/>
      <c r="BD585" s="628">
        <f t="shared" si="1243"/>
        <v>0</v>
      </c>
      <c r="BE585" s="628"/>
      <c r="BF585" s="89"/>
      <c r="BG585" s="89"/>
      <c r="BH585" s="89"/>
      <c r="BI585" s="628"/>
      <c r="BJ585" s="628">
        <f t="shared" si="1244"/>
        <v>0</v>
      </c>
      <c r="BK585" s="89"/>
      <c r="BL585" s="89"/>
      <c r="BM585" s="628"/>
      <c r="BN585" s="628">
        <f t="shared" si="1245"/>
        <v>0</v>
      </c>
      <c r="BO585" s="89"/>
      <c r="BP585" s="89"/>
      <c r="BQ585" s="89"/>
      <c r="BR585" s="89"/>
      <c r="BS585" s="628">
        <f t="shared" si="1246"/>
        <v>0</v>
      </c>
      <c r="BT585" s="628"/>
      <c r="BU585" s="628"/>
      <c r="BV585" s="89"/>
      <c r="BW585" s="89"/>
      <c r="BX585" s="89"/>
      <c r="BY585" s="89"/>
      <c r="BZ585" s="508"/>
      <c r="CE585" s="695" t="e">
        <f t="shared" si="1247"/>
        <v>#DIV/0!</v>
      </c>
    </row>
    <row r="586" spans="2:83" s="52" customFormat="1" ht="78" hidden="1" customHeight="1" x14ac:dyDescent="0.25">
      <c r="B586" s="203" t="s">
        <v>56</v>
      </c>
      <c r="C586" s="53" t="s">
        <v>218</v>
      </c>
      <c r="D586" s="168"/>
      <c r="E586" s="33"/>
      <c r="F586" s="33"/>
      <c r="G586" s="33"/>
      <c r="H586" s="33"/>
      <c r="I586" s="168"/>
      <c r="J586" s="168"/>
      <c r="K586" s="166"/>
      <c r="L586" s="695" t="e">
        <f t="shared" si="1178"/>
        <v>#DIV/0!</v>
      </c>
      <c r="M586" s="33"/>
      <c r="N586" s="19"/>
      <c r="O586" s="89"/>
      <c r="P586" s="19"/>
      <c r="Q586" s="89"/>
      <c r="R586" s="19"/>
      <c r="S586" s="89"/>
      <c r="T586" s="19"/>
      <c r="U586" s="628"/>
      <c r="V586" s="89">
        <f t="shared" si="1162"/>
        <v>0</v>
      </c>
      <c r="W586" s="89"/>
      <c r="X586" s="89"/>
      <c r="Y586" s="89"/>
      <c r="Z586" s="628">
        <f t="shared" si="1157"/>
        <v>0</v>
      </c>
      <c r="AA586" s="279"/>
      <c r="AB586" s="89"/>
      <c r="AC586" s="628"/>
      <c r="AD586" s="683"/>
      <c r="AE586" s="168"/>
      <c r="AF586" s="695" t="e">
        <f t="shared" si="1180"/>
        <v>#DIV/0!</v>
      </c>
      <c r="AG586" s="33"/>
      <c r="AH586" s="695"/>
      <c r="AI586" s="89"/>
      <c r="AJ586" s="19"/>
      <c r="AK586" s="89"/>
      <c r="AL586" s="19"/>
      <c r="AM586" s="89"/>
      <c r="AN586" s="19"/>
      <c r="AO586" s="628"/>
      <c r="AP586" s="628">
        <f t="shared" si="1216"/>
        <v>0</v>
      </c>
      <c r="AQ586" s="683"/>
      <c r="AR586" s="168"/>
      <c r="AS586" s="695" t="e">
        <f t="shared" si="1181"/>
        <v>#DIV/0!</v>
      </c>
      <c r="AT586" s="33"/>
      <c r="AU586" s="695" t="e">
        <f t="shared" si="1240"/>
        <v>#DIV/0!</v>
      </c>
      <c r="AV586" s="89"/>
      <c r="AW586" s="695" t="e">
        <f t="shared" si="1241"/>
        <v>#DIV/0!</v>
      </c>
      <c r="AX586" s="33"/>
      <c r="AY586" s="695" t="e">
        <f t="shared" si="1194"/>
        <v>#DIV/0!</v>
      </c>
      <c r="AZ586" s="89"/>
      <c r="BA586" s="695" t="e">
        <f t="shared" si="1242"/>
        <v>#DIV/0!</v>
      </c>
      <c r="BB586" s="628"/>
      <c r="BC586" s="89"/>
      <c r="BD586" s="628">
        <f t="shared" si="1243"/>
        <v>0</v>
      </c>
      <c r="BE586" s="628"/>
      <c r="BF586" s="89"/>
      <c r="BG586" s="89"/>
      <c r="BH586" s="89"/>
      <c r="BI586" s="628"/>
      <c r="BJ586" s="628">
        <f t="shared" si="1244"/>
        <v>0</v>
      </c>
      <c r="BK586" s="89"/>
      <c r="BL586" s="89"/>
      <c r="BM586" s="628"/>
      <c r="BN586" s="628">
        <f t="shared" si="1245"/>
        <v>0</v>
      </c>
      <c r="BO586" s="89"/>
      <c r="BP586" s="89"/>
      <c r="BQ586" s="89"/>
      <c r="BR586" s="89"/>
      <c r="BS586" s="628">
        <f t="shared" si="1246"/>
        <v>0</v>
      </c>
      <c r="BT586" s="628"/>
      <c r="BU586" s="628"/>
      <c r="BV586" s="89"/>
      <c r="BW586" s="89"/>
      <c r="BX586" s="89"/>
      <c r="BY586" s="89"/>
      <c r="BZ586" s="508"/>
      <c r="CE586" s="695" t="e">
        <f t="shared" si="1247"/>
        <v>#DIV/0!</v>
      </c>
    </row>
    <row r="587" spans="2:83" s="52" customFormat="1" ht="78" hidden="1" customHeight="1" x14ac:dyDescent="0.25">
      <c r="B587" s="203" t="s">
        <v>63</v>
      </c>
      <c r="C587" s="128" t="s">
        <v>75</v>
      </c>
      <c r="D587" s="168"/>
      <c r="E587" s="33"/>
      <c r="F587" s="33"/>
      <c r="G587" s="33"/>
      <c r="H587" s="33"/>
      <c r="I587" s="168"/>
      <c r="J587" s="168"/>
      <c r="K587" s="166"/>
      <c r="L587" s="695" t="e">
        <f t="shared" si="1178"/>
        <v>#DIV/0!</v>
      </c>
      <c r="M587" s="33"/>
      <c r="N587" s="19"/>
      <c r="O587" s="89"/>
      <c r="P587" s="19"/>
      <c r="Q587" s="89"/>
      <c r="R587" s="19"/>
      <c r="S587" s="89"/>
      <c r="T587" s="19"/>
      <c r="U587" s="628"/>
      <c r="V587" s="89">
        <f t="shared" si="1162"/>
        <v>0</v>
      </c>
      <c r="W587" s="89"/>
      <c r="X587" s="89"/>
      <c r="Y587" s="89"/>
      <c r="Z587" s="628">
        <f t="shared" si="1157"/>
        <v>0</v>
      </c>
      <c r="AA587" s="279"/>
      <c r="AB587" s="89"/>
      <c r="AC587" s="628"/>
      <c r="AD587" s="683"/>
      <c r="AE587" s="168"/>
      <c r="AF587" s="695" t="e">
        <f t="shared" si="1180"/>
        <v>#DIV/0!</v>
      </c>
      <c r="AG587" s="33"/>
      <c r="AH587" s="695"/>
      <c r="AI587" s="89"/>
      <c r="AJ587" s="19"/>
      <c r="AK587" s="89"/>
      <c r="AL587" s="19"/>
      <c r="AM587" s="89"/>
      <c r="AN587" s="19"/>
      <c r="AO587" s="628"/>
      <c r="AP587" s="628">
        <f t="shared" si="1216"/>
        <v>0</v>
      </c>
      <c r="AQ587" s="683"/>
      <c r="AR587" s="168"/>
      <c r="AS587" s="695" t="e">
        <f t="shared" si="1181"/>
        <v>#DIV/0!</v>
      </c>
      <c r="AT587" s="33"/>
      <c r="AU587" s="695" t="e">
        <f t="shared" si="1240"/>
        <v>#DIV/0!</v>
      </c>
      <c r="AV587" s="89"/>
      <c r="AW587" s="695" t="e">
        <f t="shared" si="1241"/>
        <v>#DIV/0!</v>
      </c>
      <c r="AX587" s="33"/>
      <c r="AY587" s="695" t="e">
        <f t="shared" si="1194"/>
        <v>#DIV/0!</v>
      </c>
      <c r="AZ587" s="89"/>
      <c r="BA587" s="695" t="e">
        <f t="shared" si="1242"/>
        <v>#DIV/0!</v>
      </c>
      <c r="BB587" s="628"/>
      <c r="BC587" s="89"/>
      <c r="BD587" s="628">
        <f t="shared" si="1243"/>
        <v>0</v>
      </c>
      <c r="BE587" s="628"/>
      <c r="BF587" s="89"/>
      <c r="BG587" s="89"/>
      <c r="BH587" s="89"/>
      <c r="BI587" s="628"/>
      <c r="BJ587" s="628">
        <f t="shared" si="1244"/>
        <v>0</v>
      </c>
      <c r="BK587" s="89"/>
      <c r="BL587" s="89"/>
      <c r="BM587" s="628"/>
      <c r="BN587" s="628">
        <f t="shared" si="1245"/>
        <v>0</v>
      </c>
      <c r="BO587" s="89"/>
      <c r="BP587" s="89"/>
      <c r="BQ587" s="89"/>
      <c r="BR587" s="89"/>
      <c r="BS587" s="628">
        <f t="shared" si="1246"/>
        <v>0</v>
      </c>
      <c r="BT587" s="628"/>
      <c r="BU587" s="628"/>
      <c r="BV587" s="89"/>
      <c r="BW587" s="89"/>
      <c r="BX587" s="89"/>
      <c r="BY587" s="89"/>
      <c r="BZ587" s="508"/>
      <c r="CE587" s="695" t="e">
        <f t="shared" si="1247"/>
        <v>#DIV/0!</v>
      </c>
    </row>
    <row r="588" spans="2:83" s="52" customFormat="1" ht="78" hidden="1" customHeight="1" x14ac:dyDescent="0.25">
      <c r="B588" s="203" t="s">
        <v>184</v>
      </c>
      <c r="C588" s="53" t="s">
        <v>219</v>
      </c>
      <c r="D588" s="168"/>
      <c r="E588" s="33"/>
      <c r="F588" s="33"/>
      <c r="G588" s="33"/>
      <c r="H588" s="33"/>
      <c r="I588" s="168"/>
      <c r="J588" s="168"/>
      <c r="K588" s="166"/>
      <c r="L588" s="695" t="e">
        <f t="shared" si="1178"/>
        <v>#DIV/0!</v>
      </c>
      <c r="M588" s="33"/>
      <c r="N588" s="19"/>
      <c r="O588" s="89"/>
      <c r="P588" s="19"/>
      <c r="Q588" s="89"/>
      <c r="R588" s="19"/>
      <c r="S588" s="89"/>
      <c r="T588" s="19"/>
      <c r="U588" s="628"/>
      <c r="V588" s="89">
        <f t="shared" si="1162"/>
        <v>0</v>
      </c>
      <c r="W588" s="89"/>
      <c r="X588" s="89"/>
      <c r="Y588" s="89"/>
      <c r="Z588" s="628">
        <f t="shared" si="1157"/>
        <v>0</v>
      </c>
      <c r="AA588" s="279"/>
      <c r="AB588" s="89"/>
      <c r="AC588" s="628"/>
      <c r="AD588" s="683"/>
      <c r="AE588" s="168"/>
      <c r="AF588" s="695" t="e">
        <f t="shared" si="1180"/>
        <v>#DIV/0!</v>
      </c>
      <c r="AG588" s="33"/>
      <c r="AH588" s="695"/>
      <c r="AI588" s="89"/>
      <c r="AJ588" s="19"/>
      <c r="AK588" s="89"/>
      <c r="AL588" s="19"/>
      <c r="AM588" s="89"/>
      <c r="AN588" s="19"/>
      <c r="AO588" s="628"/>
      <c r="AP588" s="628">
        <f t="shared" si="1216"/>
        <v>0</v>
      </c>
      <c r="AQ588" s="683"/>
      <c r="AR588" s="168"/>
      <c r="AS588" s="695" t="e">
        <f t="shared" si="1181"/>
        <v>#DIV/0!</v>
      </c>
      <c r="AT588" s="33"/>
      <c r="AU588" s="695" t="e">
        <f t="shared" si="1240"/>
        <v>#DIV/0!</v>
      </c>
      <c r="AV588" s="89"/>
      <c r="AW588" s="695" t="e">
        <f t="shared" si="1241"/>
        <v>#DIV/0!</v>
      </c>
      <c r="AX588" s="33"/>
      <c r="AY588" s="695" t="e">
        <f t="shared" si="1194"/>
        <v>#DIV/0!</v>
      </c>
      <c r="AZ588" s="89"/>
      <c r="BA588" s="695" t="e">
        <f t="shared" si="1242"/>
        <v>#DIV/0!</v>
      </c>
      <c r="BB588" s="628"/>
      <c r="BC588" s="89"/>
      <c r="BD588" s="628">
        <f t="shared" si="1243"/>
        <v>0</v>
      </c>
      <c r="BE588" s="628"/>
      <c r="BF588" s="89"/>
      <c r="BG588" s="89"/>
      <c r="BH588" s="89"/>
      <c r="BI588" s="628"/>
      <c r="BJ588" s="628">
        <f t="shared" si="1244"/>
        <v>0</v>
      </c>
      <c r="BK588" s="89"/>
      <c r="BL588" s="89"/>
      <c r="BM588" s="628"/>
      <c r="BN588" s="628">
        <f t="shared" si="1245"/>
        <v>0</v>
      </c>
      <c r="BO588" s="89"/>
      <c r="BP588" s="89"/>
      <c r="BQ588" s="89"/>
      <c r="BR588" s="89"/>
      <c r="BS588" s="628">
        <f t="shared" si="1246"/>
        <v>0</v>
      </c>
      <c r="BT588" s="628"/>
      <c r="BU588" s="628"/>
      <c r="BV588" s="89"/>
      <c r="BW588" s="89"/>
      <c r="BX588" s="89"/>
      <c r="BY588" s="89"/>
      <c r="BZ588" s="508"/>
      <c r="CE588" s="695" t="e">
        <f t="shared" si="1247"/>
        <v>#DIV/0!</v>
      </c>
    </row>
    <row r="589" spans="2:83" s="52" customFormat="1" ht="78" hidden="1" customHeight="1" x14ac:dyDescent="0.25">
      <c r="B589" s="203" t="s">
        <v>7</v>
      </c>
      <c r="C589" s="128" t="s">
        <v>82</v>
      </c>
      <c r="D589" s="168"/>
      <c r="E589" s="33"/>
      <c r="F589" s="33"/>
      <c r="G589" s="33"/>
      <c r="H589" s="33"/>
      <c r="I589" s="168"/>
      <c r="J589" s="168"/>
      <c r="K589" s="166"/>
      <c r="L589" s="695" t="e">
        <f t="shared" si="1178"/>
        <v>#DIV/0!</v>
      </c>
      <c r="M589" s="33"/>
      <c r="N589" s="19"/>
      <c r="O589" s="89"/>
      <c r="P589" s="19"/>
      <c r="Q589" s="89"/>
      <c r="R589" s="19"/>
      <c r="S589" s="89"/>
      <c r="T589" s="19"/>
      <c r="U589" s="628"/>
      <c r="V589" s="89">
        <f t="shared" si="1162"/>
        <v>0</v>
      </c>
      <c r="W589" s="89"/>
      <c r="X589" s="89"/>
      <c r="Y589" s="89"/>
      <c r="Z589" s="628">
        <f t="shared" si="1157"/>
        <v>0</v>
      </c>
      <c r="AA589" s="279"/>
      <c r="AB589" s="89"/>
      <c r="AC589" s="628"/>
      <c r="AD589" s="683"/>
      <c r="AE589" s="168"/>
      <c r="AF589" s="695" t="e">
        <f t="shared" si="1180"/>
        <v>#DIV/0!</v>
      </c>
      <c r="AG589" s="33"/>
      <c r="AH589" s="695"/>
      <c r="AI589" s="89"/>
      <c r="AJ589" s="19"/>
      <c r="AK589" s="89"/>
      <c r="AL589" s="19"/>
      <c r="AM589" s="89"/>
      <c r="AN589" s="19"/>
      <c r="AO589" s="628"/>
      <c r="AP589" s="628">
        <f t="shared" si="1216"/>
        <v>0</v>
      </c>
      <c r="AQ589" s="683"/>
      <c r="AR589" s="168"/>
      <c r="AS589" s="695" t="e">
        <f t="shared" si="1181"/>
        <v>#DIV/0!</v>
      </c>
      <c r="AT589" s="33"/>
      <c r="AU589" s="695" t="e">
        <f t="shared" si="1240"/>
        <v>#DIV/0!</v>
      </c>
      <c r="AV589" s="89"/>
      <c r="AW589" s="695" t="e">
        <f t="shared" si="1241"/>
        <v>#DIV/0!</v>
      </c>
      <c r="AX589" s="33"/>
      <c r="AY589" s="695" t="e">
        <f t="shared" si="1194"/>
        <v>#DIV/0!</v>
      </c>
      <c r="AZ589" s="89"/>
      <c r="BA589" s="695" t="e">
        <f t="shared" si="1242"/>
        <v>#DIV/0!</v>
      </c>
      <c r="BB589" s="628"/>
      <c r="BC589" s="89"/>
      <c r="BD589" s="628">
        <f t="shared" si="1243"/>
        <v>0</v>
      </c>
      <c r="BE589" s="628"/>
      <c r="BF589" s="89"/>
      <c r="BG589" s="89"/>
      <c r="BH589" s="89"/>
      <c r="BI589" s="628"/>
      <c r="BJ589" s="628">
        <f t="shared" si="1244"/>
        <v>0</v>
      </c>
      <c r="BK589" s="89"/>
      <c r="BL589" s="89"/>
      <c r="BM589" s="628"/>
      <c r="BN589" s="628">
        <f t="shared" si="1245"/>
        <v>0</v>
      </c>
      <c r="BO589" s="89"/>
      <c r="BP589" s="89"/>
      <c r="BQ589" s="89"/>
      <c r="BR589" s="89"/>
      <c r="BS589" s="628">
        <f t="shared" si="1246"/>
        <v>0</v>
      </c>
      <c r="BT589" s="628"/>
      <c r="BU589" s="628"/>
      <c r="BV589" s="89"/>
      <c r="BW589" s="89"/>
      <c r="BX589" s="89"/>
      <c r="BY589" s="89"/>
      <c r="BZ589" s="508"/>
      <c r="CE589" s="695" t="e">
        <f t="shared" si="1247"/>
        <v>#DIV/0!</v>
      </c>
    </row>
    <row r="590" spans="2:83" s="52" customFormat="1" ht="78" hidden="1" customHeight="1" x14ac:dyDescent="0.25">
      <c r="B590" s="203" t="s">
        <v>5</v>
      </c>
      <c r="C590" s="53" t="s">
        <v>221</v>
      </c>
      <c r="D590" s="168"/>
      <c r="E590" s="33"/>
      <c r="F590" s="33"/>
      <c r="G590" s="33"/>
      <c r="H590" s="33"/>
      <c r="I590" s="168"/>
      <c r="J590" s="168"/>
      <c r="K590" s="166"/>
      <c r="L590" s="695" t="e">
        <f t="shared" si="1178"/>
        <v>#DIV/0!</v>
      </c>
      <c r="M590" s="33"/>
      <c r="N590" s="19"/>
      <c r="O590" s="89"/>
      <c r="P590" s="19"/>
      <c r="Q590" s="89"/>
      <c r="R590" s="19"/>
      <c r="S590" s="89"/>
      <c r="T590" s="19"/>
      <c r="U590" s="628"/>
      <c r="V590" s="89">
        <f t="shared" si="1162"/>
        <v>0</v>
      </c>
      <c r="W590" s="89"/>
      <c r="X590" s="89"/>
      <c r="Y590" s="89"/>
      <c r="Z590" s="628">
        <f t="shared" si="1157"/>
        <v>0</v>
      </c>
      <c r="AA590" s="279"/>
      <c r="AB590" s="89"/>
      <c r="AC590" s="628"/>
      <c r="AD590" s="683"/>
      <c r="AE590" s="168"/>
      <c r="AF590" s="695" t="e">
        <f t="shared" si="1180"/>
        <v>#DIV/0!</v>
      </c>
      <c r="AG590" s="33"/>
      <c r="AH590" s="695"/>
      <c r="AI590" s="89"/>
      <c r="AJ590" s="19"/>
      <c r="AK590" s="89"/>
      <c r="AL590" s="19"/>
      <c r="AM590" s="89"/>
      <c r="AN590" s="19"/>
      <c r="AO590" s="628"/>
      <c r="AP590" s="628">
        <f t="shared" si="1216"/>
        <v>0</v>
      </c>
      <c r="AQ590" s="683"/>
      <c r="AR590" s="168"/>
      <c r="AS590" s="695" t="e">
        <f t="shared" si="1181"/>
        <v>#DIV/0!</v>
      </c>
      <c r="AT590" s="33"/>
      <c r="AU590" s="695" t="e">
        <f t="shared" si="1240"/>
        <v>#DIV/0!</v>
      </c>
      <c r="AV590" s="89"/>
      <c r="AW590" s="695" t="e">
        <f t="shared" si="1241"/>
        <v>#DIV/0!</v>
      </c>
      <c r="AX590" s="33"/>
      <c r="AY590" s="695" t="e">
        <f t="shared" si="1194"/>
        <v>#DIV/0!</v>
      </c>
      <c r="AZ590" s="89"/>
      <c r="BA590" s="695" t="e">
        <f t="shared" si="1242"/>
        <v>#DIV/0!</v>
      </c>
      <c r="BB590" s="628"/>
      <c r="BC590" s="89"/>
      <c r="BD590" s="628">
        <f t="shared" si="1243"/>
        <v>0</v>
      </c>
      <c r="BE590" s="628"/>
      <c r="BF590" s="89"/>
      <c r="BG590" s="89"/>
      <c r="BH590" s="89"/>
      <c r="BI590" s="628"/>
      <c r="BJ590" s="628">
        <f t="shared" si="1244"/>
        <v>0</v>
      </c>
      <c r="BK590" s="89"/>
      <c r="BL590" s="89"/>
      <c r="BM590" s="628"/>
      <c r="BN590" s="628">
        <f t="shared" si="1245"/>
        <v>0</v>
      </c>
      <c r="BO590" s="89"/>
      <c r="BP590" s="89"/>
      <c r="BQ590" s="89"/>
      <c r="BR590" s="89"/>
      <c r="BS590" s="628">
        <f t="shared" si="1246"/>
        <v>0</v>
      </c>
      <c r="BT590" s="628"/>
      <c r="BU590" s="628"/>
      <c r="BV590" s="89"/>
      <c r="BW590" s="89"/>
      <c r="BX590" s="89"/>
      <c r="BY590" s="89"/>
      <c r="BZ590" s="508"/>
      <c r="CE590" s="695" t="e">
        <f t="shared" si="1247"/>
        <v>#DIV/0!</v>
      </c>
    </row>
    <row r="591" spans="2:83" s="52" customFormat="1" ht="57.75" hidden="1" customHeight="1" x14ac:dyDescent="0.25">
      <c r="B591" s="203" t="s">
        <v>8</v>
      </c>
      <c r="C591" s="128" t="s">
        <v>251</v>
      </c>
      <c r="D591" s="168"/>
      <c r="E591" s="33"/>
      <c r="F591" s="33"/>
      <c r="G591" s="33"/>
      <c r="H591" s="33"/>
      <c r="I591" s="168"/>
      <c r="J591" s="168"/>
      <c r="K591" s="166"/>
      <c r="L591" s="695" t="e">
        <f t="shared" si="1178"/>
        <v>#DIV/0!</v>
      </c>
      <c r="M591" s="33"/>
      <c r="N591" s="19"/>
      <c r="O591" s="89"/>
      <c r="P591" s="19"/>
      <c r="Q591" s="89"/>
      <c r="R591" s="19"/>
      <c r="S591" s="89"/>
      <c r="T591" s="19"/>
      <c r="U591" s="628"/>
      <c r="V591" s="89">
        <f t="shared" si="1162"/>
        <v>0</v>
      </c>
      <c r="W591" s="89"/>
      <c r="X591" s="89"/>
      <c r="Y591" s="89"/>
      <c r="Z591" s="628">
        <f t="shared" si="1157"/>
        <v>0</v>
      </c>
      <c r="AA591" s="279"/>
      <c r="AB591" s="89"/>
      <c r="AC591" s="628"/>
      <c r="AD591" s="683"/>
      <c r="AE591" s="168"/>
      <c r="AF591" s="695" t="e">
        <f t="shared" si="1180"/>
        <v>#DIV/0!</v>
      </c>
      <c r="AG591" s="33"/>
      <c r="AH591" s="695"/>
      <c r="AI591" s="89"/>
      <c r="AJ591" s="19"/>
      <c r="AK591" s="89"/>
      <c r="AL591" s="19"/>
      <c r="AM591" s="89"/>
      <c r="AN591" s="19"/>
      <c r="AO591" s="628"/>
      <c r="AP591" s="628">
        <f t="shared" si="1216"/>
        <v>0</v>
      </c>
      <c r="AQ591" s="683"/>
      <c r="AR591" s="168"/>
      <c r="AS591" s="695" t="e">
        <f t="shared" si="1181"/>
        <v>#DIV/0!</v>
      </c>
      <c r="AT591" s="33"/>
      <c r="AU591" s="695" t="e">
        <f t="shared" si="1240"/>
        <v>#DIV/0!</v>
      </c>
      <c r="AV591" s="89"/>
      <c r="AW591" s="695" t="e">
        <f t="shared" si="1241"/>
        <v>#DIV/0!</v>
      </c>
      <c r="AX591" s="33"/>
      <c r="AY591" s="695" t="e">
        <f t="shared" si="1194"/>
        <v>#DIV/0!</v>
      </c>
      <c r="AZ591" s="89"/>
      <c r="BA591" s="695" t="e">
        <f t="shared" si="1242"/>
        <v>#DIV/0!</v>
      </c>
      <c r="BB591" s="628"/>
      <c r="BC591" s="89"/>
      <c r="BD591" s="628">
        <f t="shared" si="1243"/>
        <v>0</v>
      </c>
      <c r="BE591" s="628"/>
      <c r="BF591" s="89"/>
      <c r="BG591" s="89"/>
      <c r="BH591" s="89"/>
      <c r="BI591" s="628"/>
      <c r="BJ591" s="628">
        <f t="shared" si="1244"/>
        <v>0</v>
      </c>
      <c r="BK591" s="89"/>
      <c r="BL591" s="89"/>
      <c r="BM591" s="628"/>
      <c r="BN591" s="628">
        <f t="shared" si="1245"/>
        <v>0</v>
      </c>
      <c r="BO591" s="89"/>
      <c r="BP591" s="89"/>
      <c r="BQ591" s="89"/>
      <c r="BR591" s="89"/>
      <c r="BS591" s="628">
        <f t="shared" si="1246"/>
        <v>0</v>
      </c>
      <c r="BT591" s="628"/>
      <c r="BU591" s="628"/>
      <c r="BV591" s="89"/>
      <c r="BW591" s="89"/>
      <c r="BX591" s="89"/>
      <c r="BY591" s="89"/>
      <c r="BZ591" s="508"/>
      <c r="CE591" s="695" t="e">
        <f t="shared" si="1247"/>
        <v>#DIV/0!</v>
      </c>
    </row>
    <row r="592" spans="2:83" s="51" customFormat="1" ht="50.25" hidden="1" customHeight="1" x14ac:dyDescent="0.25">
      <c r="B592" s="503"/>
      <c r="C592" s="97" t="s">
        <v>31</v>
      </c>
      <c r="D592" s="185">
        <f>I592</f>
        <v>167566.03544000001</v>
      </c>
      <c r="E592" s="185">
        <f>SUM(E593:E594)</f>
        <v>0</v>
      </c>
      <c r="F592" s="185"/>
      <c r="G592" s="185"/>
      <c r="H592" s="186"/>
      <c r="I592" s="166">
        <f>I598+I602+I616+I635</f>
        <v>167566.03544000001</v>
      </c>
      <c r="J592" s="185">
        <f t="shared" ref="J592" si="1248">K592</f>
        <v>32949.688340000001</v>
      </c>
      <c r="K592" s="185">
        <f>U592</f>
        <v>32949.688340000001</v>
      </c>
      <c r="L592" s="695">
        <f t="shared" si="1178"/>
        <v>0.19663703478738817</v>
      </c>
      <c r="M592" s="185">
        <f>SUM(M593:M594)</f>
        <v>0</v>
      </c>
      <c r="N592" s="98"/>
      <c r="O592" s="98"/>
      <c r="P592" s="98"/>
      <c r="Q592" s="98"/>
      <c r="R592" s="98"/>
      <c r="S592" s="286"/>
      <c r="T592" s="286"/>
      <c r="U592" s="622">
        <f>U598+U602+U616+U635</f>
        <v>32949.688340000001</v>
      </c>
      <c r="V592" s="98">
        <f t="shared" ref="V592" si="1249">W592+X592+Y592</f>
        <v>0</v>
      </c>
      <c r="W592" s="286"/>
      <c r="X592" s="286"/>
      <c r="Y592" s="286"/>
      <c r="Z592" s="98">
        <f t="shared" ref="Z592" si="1250">AA592+AB592+AC592</f>
        <v>0</v>
      </c>
      <c r="AA592" s="98">
        <f>E592</f>
        <v>0</v>
      </c>
      <c r="AB592" s="286"/>
      <c r="AC592" s="286"/>
      <c r="AD592" s="286"/>
      <c r="AE592" s="185">
        <f>AO592</f>
        <v>4645.2987699999994</v>
      </c>
      <c r="AF592" s="695">
        <f t="shared" si="1180"/>
        <v>2.7722197746113838E-2</v>
      </c>
      <c r="AG592" s="185">
        <f>SUM(AG593:AG594)</f>
        <v>0</v>
      </c>
      <c r="AH592" s="695"/>
      <c r="AI592" s="98"/>
      <c r="AJ592" s="98"/>
      <c r="AK592" s="98"/>
      <c r="AL592" s="98"/>
      <c r="AM592" s="286"/>
      <c r="AN592" s="286"/>
      <c r="AO592" s="622">
        <f>AO598+AO602+AO616+AO635</f>
        <v>4645.2987699999994</v>
      </c>
      <c r="AP592" s="98">
        <f t="shared" ref="AP592" si="1251">AR592+AT592+AX592</f>
        <v>167566.03544000001</v>
      </c>
      <c r="AQ592" s="98"/>
      <c r="AR592" s="185">
        <f>BB592</f>
        <v>167566.03544000001</v>
      </c>
      <c r="AS592" s="695">
        <f t="shared" si="1181"/>
        <v>1</v>
      </c>
      <c r="AT592" s="185">
        <f>SUM(AT593:AT594)</f>
        <v>0</v>
      </c>
      <c r="AU592" s="695" t="e">
        <f t="shared" si="1240"/>
        <v>#DIV/0!</v>
      </c>
      <c r="AV592" s="98"/>
      <c r="AW592" s="695" t="e">
        <f t="shared" si="1241"/>
        <v>#DIV/0!</v>
      </c>
      <c r="AX592" s="185"/>
      <c r="AY592" s="695" t="e">
        <f t="shared" si="1194"/>
        <v>#DIV/0!</v>
      </c>
      <c r="AZ592" s="286"/>
      <c r="BA592" s="695" t="e">
        <f t="shared" si="1242"/>
        <v>#DIV/0!</v>
      </c>
      <c r="BB592" s="622">
        <f>BB598+BB602+BB616+BB635</f>
        <v>167566.03544000001</v>
      </c>
      <c r="BC592" s="286">
        <f t="shared" ref="BC592" si="1252">AM592</f>
        <v>0</v>
      </c>
      <c r="BD592" s="286"/>
      <c r="BE592" s="98" t="e">
        <f>BI592</f>
        <v>#REF!</v>
      </c>
      <c r="BF592" s="98">
        <f>SUM(BF593:BF594)</f>
        <v>0</v>
      </c>
      <c r="BG592" s="98"/>
      <c r="BH592" s="286"/>
      <c r="BI592" s="622" t="e">
        <f>BI598+BI602+BI616+BI635</f>
        <v>#REF!</v>
      </c>
      <c r="BJ592" s="98">
        <f t="shared" ref="BJ592" si="1253">BK592+BL592+BM592</f>
        <v>0</v>
      </c>
      <c r="BK592" s="98">
        <f>BO592-BF592</f>
        <v>0</v>
      </c>
      <c r="BL592" s="286"/>
      <c r="BM592" s="286"/>
      <c r="BN592" s="98">
        <f t="shared" ref="BN592" si="1254">BO592</f>
        <v>0</v>
      </c>
      <c r="BO592" s="98">
        <f>SUM(BO593:BO594)</f>
        <v>0</v>
      </c>
      <c r="BP592" s="98"/>
      <c r="BQ592" s="98"/>
      <c r="BR592" s="286">
        <f t="shared" ref="BR592" si="1255">BH592</f>
        <v>0</v>
      </c>
      <c r="BS592" s="286"/>
      <c r="BT592" s="98"/>
      <c r="BU592" s="98">
        <f>BZ592</f>
        <v>100100</v>
      </c>
      <c r="BV592" s="98">
        <f>SUM(BV593:BV594)</f>
        <v>0</v>
      </c>
      <c r="BW592" s="98"/>
      <c r="BX592" s="98"/>
      <c r="BY592" s="286"/>
      <c r="BZ592" s="504">
        <f>BZ598+BZ602+BZ616+BZ635</f>
        <v>100100</v>
      </c>
      <c r="CE592" s="695">
        <f t="shared" si="1247"/>
        <v>1</v>
      </c>
    </row>
    <row r="593" spans="1:12295" s="253" customFormat="1" ht="78" hidden="1" customHeight="1" x14ac:dyDescent="0.25">
      <c r="B593" s="254"/>
      <c r="C593" s="255" t="s">
        <v>307</v>
      </c>
      <c r="D593" s="878" t="e">
        <f>I593</f>
        <v>#REF!</v>
      </c>
      <c r="E593" s="878"/>
      <c r="F593" s="878"/>
      <c r="G593" s="878"/>
      <c r="H593" s="878"/>
      <c r="I593" s="878" t="e">
        <f>I598+I602+I616+I623+I627+I631+I635+I640</f>
        <v>#REF!</v>
      </c>
      <c r="J593" s="878">
        <f>Q593</f>
        <v>0</v>
      </c>
      <c r="K593" s="166" t="e">
        <f>U593</f>
        <v>#REF!</v>
      </c>
      <c r="L593" s="695" t="e">
        <f t="shared" si="1178"/>
        <v>#REF!</v>
      </c>
      <c r="M593" s="878"/>
      <c r="N593" s="683"/>
      <c r="O593" s="129"/>
      <c r="P593" s="683"/>
      <c r="Q593" s="129"/>
      <c r="R593" s="683"/>
      <c r="S593" s="129"/>
      <c r="T593" s="683"/>
      <c r="U593" s="129" t="e">
        <f>U598+U602+U616+U623+U627+U631+U635+U640</f>
        <v>#REF!</v>
      </c>
      <c r="V593" s="89">
        <f t="shared" si="1162"/>
        <v>0</v>
      </c>
      <c r="W593" s="129"/>
      <c r="X593" s="129"/>
      <c r="Y593" s="129"/>
      <c r="Z593" s="129" t="e">
        <f t="shared" si="1157"/>
        <v>#REF!</v>
      </c>
      <c r="AA593" s="279"/>
      <c r="AB593" s="129"/>
      <c r="AC593" s="129" t="e">
        <f>AC598+AC602+AC616+AC623+AC627+AC631+AC635+AC640</f>
        <v>#REF!</v>
      </c>
      <c r="AD593" s="683"/>
      <c r="AE593" s="878" t="e">
        <f>AO593</f>
        <v>#REF!</v>
      </c>
      <c r="AF593" s="695" t="e">
        <f t="shared" si="1180"/>
        <v>#REF!</v>
      </c>
      <c r="AG593" s="878"/>
      <c r="AH593" s="695"/>
      <c r="AI593" s="129"/>
      <c r="AJ593" s="683"/>
      <c r="AK593" s="129"/>
      <c r="AL593" s="683"/>
      <c r="AM593" s="129"/>
      <c r="AN593" s="683"/>
      <c r="AO593" s="129" t="e">
        <f>AO598+AO602+AO616+AO623+AO627+AO631+AO635+AO640</f>
        <v>#REF!</v>
      </c>
      <c r="AP593" s="129" t="e">
        <f t="shared" si="1216"/>
        <v>#REF!</v>
      </c>
      <c r="AQ593" s="683"/>
      <c r="AR593" s="878" t="e">
        <f>BB593</f>
        <v>#REF!</v>
      </c>
      <c r="AS593" s="695" t="e">
        <f t="shared" si="1181"/>
        <v>#REF!</v>
      </c>
      <c r="AT593" s="878"/>
      <c r="AU593" s="695" t="e">
        <f t="shared" si="1240"/>
        <v>#DIV/0!</v>
      </c>
      <c r="AV593" s="129"/>
      <c r="AW593" s="695" t="e">
        <f t="shared" si="1241"/>
        <v>#DIV/0!</v>
      </c>
      <c r="AX593" s="878"/>
      <c r="AY593" s="695" t="e">
        <f t="shared" si="1194"/>
        <v>#DIV/0!</v>
      </c>
      <c r="AZ593" s="129"/>
      <c r="BA593" s="695" t="e">
        <f t="shared" si="1242"/>
        <v>#DIV/0!</v>
      </c>
      <c r="BB593" s="129" t="e">
        <f>BB598+BB602+BB616+BB623+BB627+BB631+BB635+BB640</f>
        <v>#REF!</v>
      </c>
      <c r="BC593" s="129"/>
      <c r="BD593" s="129" t="e">
        <f t="shared" si="1243"/>
        <v>#REF!</v>
      </c>
      <c r="BE593" s="129" t="e">
        <f>BI593</f>
        <v>#REF!</v>
      </c>
      <c r="BF593" s="129"/>
      <c r="BG593" s="129"/>
      <c r="BH593" s="129"/>
      <c r="BI593" s="129" t="e">
        <f>BI598+BI602+BI616+BI623+BI627+BI631+BI635+BI640</f>
        <v>#REF!</v>
      </c>
      <c r="BJ593" s="129">
        <f t="shared" si="1244"/>
        <v>0</v>
      </c>
      <c r="BK593" s="129"/>
      <c r="BL593" s="129"/>
      <c r="BM593" s="129"/>
      <c r="BN593" s="129" t="e">
        <f t="shared" si="1245"/>
        <v>#REF!</v>
      </c>
      <c r="BO593" s="129"/>
      <c r="BP593" s="129"/>
      <c r="BQ593" s="129"/>
      <c r="BR593" s="129"/>
      <c r="BS593" s="129" t="e">
        <f t="shared" si="1246"/>
        <v>#REF!</v>
      </c>
      <c r="BT593" s="129"/>
      <c r="BU593" s="129">
        <f>BZ593</f>
        <v>100100</v>
      </c>
      <c r="BV593" s="129"/>
      <c r="BW593" s="129"/>
      <c r="BX593" s="129"/>
      <c r="BY593" s="129"/>
      <c r="BZ593" s="129">
        <f>BZ598+BZ602+BZ616+BZ623+BZ627+BZ631+BZ635+BZ640</f>
        <v>100100</v>
      </c>
      <c r="CE593" s="695" t="e">
        <f t="shared" si="1247"/>
        <v>#REF!</v>
      </c>
    </row>
    <row r="594" spans="1:12295" s="45" customFormat="1" ht="49.5" hidden="1" customHeight="1" x14ac:dyDescent="0.25">
      <c r="B594" s="200"/>
      <c r="C594" s="108" t="s">
        <v>305</v>
      </c>
      <c r="D594" s="166"/>
      <c r="E594" s="166"/>
      <c r="F594" s="166"/>
      <c r="G594" s="166"/>
      <c r="H594" s="166"/>
      <c r="I594" s="166"/>
      <c r="J594" s="166"/>
      <c r="K594" s="166"/>
      <c r="L594" s="695" t="e">
        <f t="shared" si="1178"/>
        <v>#DIV/0!</v>
      </c>
      <c r="M594" s="166"/>
      <c r="N594" s="683"/>
      <c r="O594" s="622"/>
      <c r="P594" s="683"/>
      <c r="Q594" s="622"/>
      <c r="R594" s="683"/>
      <c r="S594" s="622"/>
      <c r="T594" s="683"/>
      <c r="U594" s="622"/>
      <c r="V594" s="19"/>
      <c r="W594" s="622"/>
      <c r="X594" s="622"/>
      <c r="Y594" s="622"/>
      <c r="Z594" s="622"/>
      <c r="AA594" s="19"/>
      <c r="AB594" s="622"/>
      <c r="AC594" s="622"/>
      <c r="AD594" s="683"/>
      <c r="AE594" s="166"/>
      <c r="AF594" s="695" t="e">
        <f t="shared" si="1180"/>
        <v>#DIV/0!</v>
      </c>
      <c r="AG594" s="166"/>
      <c r="AH594" s="695"/>
      <c r="AI594" s="622"/>
      <c r="AJ594" s="683"/>
      <c r="AK594" s="622"/>
      <c r="AL594" s="683"/>
      <c r="AM594" s="622"/>
      <c r="AN594" s="683"/>
      <c r="AO594" s="622"/>
      <c r="AP594" s="622"/>
      <c r="AQ594" s="683"/>
      <c r="AR594" s="166"/>
      <c r="AS594" s="695" t="e">
        <f t="shared" si="1181"/>
        <v>#DIV/0!</v>
      </c>
      <c r="AT594" s="166"/>
      <c r="AU594" s="695" t="e">
        <f t="shared" si="1240"/>
        <v>#DIV/0!</v>
      </c>
      <c r="AV594" s="622"/>
      <c r="AW594" s="695" t="e">
        <f t="shared" si="1241"/>
        <v>#DIV/0!</v>
      </c>
      <c r="AX594" s="166"/>
      <c r="AY594" s="695" t="e">
        <f t="shared" si="1194"/>
        <v>#DIV/0!</v>
      </c>
      <c r="AZ594" s="622"/>
      <c r="BA594" s="695" t="e">
        <f t="shared" si="1242"/>
        <v>#DIV/0!</v>
      </c>
      <c r="BB594" s="622"/>
      <c r="BC594" s="622"/>
      <c r="BD594" s="622"/>
      <c r="BE594" s="622"/>
      <c r="BF594" s="622"/>
      <c r="BG594" s="622"/>
      <c r="BH594" s="622"/>
      <c r="BI594" s="622"/>
      <c r="BJ594" s="622"/>
      <c r="BK594" s="622"/>
      <c r="BL594" s="622"/>
      <c r="BM594" s="622"/>
      <c r="BN594" s="622"/>
      <c r="BO594" s="622"/>
      <c r="BP594" s="622"/>
      <c r="BQ594" s="622"/>
      <c r="BR594" s="622"/>
      <c r="BS594" s="622"/>
      <c r="BT594" s="622"/>
      <c r="BU594" s="622"/>
      <c r="BV594" s="504"/>
      <c r="BW594" s="519"/>
      <c r="BX594" s="504"/>
      <c r="BY594" s="504"/>
      <c r="BZ594" s="504"/>
      <c r="CE594" s="695" t="e">
        <f t="shared" si="1247"/>
        <v>#DIV/0!</v>
      </c>
    </row>
    <row r="595" spans="1:12295" s="45" customFormat="1" ht="78" hidden="1" customHeight="1" x14ac:dyDescent="0.25">
      <c r="B595" s="200"/>
      <c r="C595" s="108" t="s">
        <v>306</v>
      </c>
      <c r="D595" s="166"/>
      <c r="E595" s="166"/>
      <c r="F595" s="166"/>
      <c r="G595" s="166"/>
      <c r="H595" s="166"/>
      <c r="I595" s="166"/>
      <c r="J595" s="166"/>
      <c r="K595" s="166"/>
      <c r="L595" s="695" t="e">
        <f t="shared" si="1178"/>
        <v>#DIV/0!</v>
      </c>
      <c r="M595" s="166"/>
      <c r="N595" s="683"/>
      <c r="O595" s="622"/>
      <c r="P595" s="683"/>
      <c r="Q595" s="622"/>
      <c r="R595" s="683"/>
      <c r="S595" s="622"/>
      <c r="T595" s="683"/>
      <c r="U595" s="622"/>
      <c r="V595" s="19"/>
      <c r="W595" s="622"/>
      <c r="X595" s="622"/>
      <c r="Y595" s="622"/>
      <c r="Z595" s="622"/>
      <c r="AA595" s="19"/>
      <c r="AB595" s="622"/>
      <c r="AC595" s="622"/>
      <c r="AD595" s="683"/>
      <c r="AE595" s="166"/>
      <c r="AF595" s="695" t="e">
        <f t="shared" si="1180"/>
        <v>#DIV/0!</v>
      </c>
      <c r="AG595" s="166"/>
      <c r="AH595" s="695"/>
      <c r="AI595" s="622"/>
      <c r="AJ595" s="683"/>
      <c r="AK595" s="622"/>
      <c r="AL595" s="683"/>
      <c r="AM595" s="622"/>
      <c r="AN595" s="683"/>
      <c r="AO595" s="622"/>
      <c r="AP595" s="622"/>
      <c r="AQ595" s="683"/>
      <c r="AR595" s="166"/>
      <c r="AS595" s="695" t="e">
        <f t="shared" si="1181"/>
        <v>#DIV/0!</v>
      </c>
      <c r="AT595" s="166"/>
      <c r="AU595" s="695" t="e">
        <f t="shared" si="1240"/>
        <v>#DIV/0!</v>
      </c>
      <c r="AV595" s="622"/>
      <c r="AW595" s="695" t="e">
        <f t="shared" si="1241"/>
        <v>#DIV/0!</v>
      </c>
      <c r="AX595" s="166"/>
      <c r="AY595" s="695" t="e">
        <f t="shared" si="1194"/>
        <v>#DIV/0!</v>
      </c>
      <c r="AZ595" s="622"/>
      <c r="BA595" s="695" t="e">
        <f t="shared" si="1242"/>
        <v>#DIV/0!</v>
      </c>
      <c r="BB595" s="622"/>
      <c r="BC595" s="622"/>
      <c r="BD595" s="622"/>
      <c r="BE595" s="622"/>
      <c r="BF595" s="622"/>
      <c r="BG595" s="622"/>
      <c r="BH595" s="622"/>
      <c r="BI595" s="622"/>
      <c r="BJ595" s="622"/>
      <c r="BK595" s="622"/>
      <c r="BL595" s="622"/>
      <c r="BM595" s="622"/>
      <c r="BN595" s="622"/>
      <c r="BO595" s="622"/>
      <c r="BP595" s="622"/>
      <c r="BQ595" s="622"/>
      <c r="BR595" s="622"/>
      <c r="BS595" s="622"/>
      <c r="BT595" s="622"/>
      <c r="BU595" s="622"/>
      <c r="BV595" s="504"/>
      <c r="BW595" s="519"/>
      <c r="BX595" s="504"/>
      <c r="BY595" s="504"/>
      <c r="BZ595" s="504"/>
      <c r="CE595" s="695" t="e">
        <f t="shared" si="1247"/>
        <v>#DIV/0!</v>
      </c>
    </row>
    <row r="596" spans="1:12295" s="70" customFormat="1" ht="127.5" customHeight="1" x14ac:dyDescent="0.3">
      <c r="A596" s="203"/>
      <c r="B596" s="526">
        <v>4</v>
      </c>
      <c r="C596" s="99" t="s">
        <v>399</v>
      </c>
      <c r="D596" s="168">
        <f>I596</f>
        <v>266581.68664999999</v>
      </c>
      <c r="E596" s="168"/>
      <c r="F596" s="168"/>
      <c r="G596" s="168"/>
      <c r="H596" s="168"/>
      <c r="I596" s="168">
        <f>I598+I602+I635+I699+I701+I703+I705</f>
        <v>266581.68664999999</v>
      </c>
      <c r="J596" s="168">
        <f>J598+J602+J635+J699+J701+J703+J705</f>
        <v>-79549.715630000006</v>
      </c>
      <c r="K596" s="168">
        <f>U596</f>
        <v>88094.621209999998</v>
      </c>
      <c r="L596" s="695">
        <f t="shared" ref="L596:L634" si="1256">K596/D596</f>
        <v>0.33046013894293141</v>
      </c>
      <c r="M596" s="168"/>
      <c r="N596" s="683"/>
      <c r="O596" s="628"/>
      <c r="P596" s="683"/>
      <c r="Q596" s="628"/>
      <c r="R596" s="683"/>
      <c r="S596" s="628"/>
      <c r="T596" s="683"/>
      <c r="U596" s="168">
        <f>U598+U602+U699+U701+U703+U705</f>
        <v>88094.621209999998</v>
      </c>
      <c r="V596" s="628"/>
      <c r="W596" s="628"/>
      <c r="X596" s="628"/>
      <c r="Y596" s="628"/>
      <c r="Z596" s="628"/>
      <c r="AA596" s="628"/>
      <c r="AB596" s="628"/>
      <c r="AC596" s="628"/>
      <c r="AD596" s="695">
        <f>U596/D596</f>
        <v>0.33046013894293141</v>
      </c>
      <c r="AE596" s="168">
        <f>AO596</f>
        <v>21587.590190000003</v>
      </c>
      <c r="AF596" s="695">
        <f t="shared" ref="AF596:AF655" si="1257">AE596/D596</f>
        <v>8.0979269286201E-2</v>
      </c>
      <c r="AG596" s="168"/>
      <c r="AH596" s="695"/>
      <c r="AI596" s="628"/>
      <c r="AJ596" s="683"/>
      <c r="AK596" s="628"/>
      <c r="AL596" s="683"/>
      <c r="AM596" s="628"/>
      <c r="AN596" s="683"/>
      <c r="AO596" s="168">
        <f>AO598+AO602+AO635+AO699+AO701+AO703+AO705</f>
        <v>21587.590190000003</v>
      </c>
      <c r="AP596" s="628">
        <v>0</v>
      </c>
      <c r="AQ596" s="743">
        <f>AO596/U596</f>
        <v>0.24505003703392397</v>
      </c>
      <c r="AR596" s="168">
        <f>BB596</f>
        <v>266581.68664999999</v>
      </c>
      <c r="AS596" s="695">
        <f t="shared" ref="AS596:AS656" si="1258">AR596/D596</f>
        <v>1</v>
      </c>
      <c r="AT596" s="168"/>
      <c r="AU596" s="695"/>
      <c r="AV596" s="628"/>
      <c r="AW596" s="695"/>
      <c r="AX596" s="168"/>
      <c r="AY596" s="695"/>
      <c r="AZ596" s="628"/>
      <c r="BA596" s="695"/>
      <c r="BB596" s="168">
        <f>BB598+BB602+BB635+BB699+BB701+BB703+BB705</f>
        <v>266581.68664999999</v>
      </c>
      <c r="BC596" s="628"/>
      <c r="BD596" s="628"/>
      <c r="BE596" s="628" t="e">
        <f>BI596</f>
        <v>#REF!</v>
      </c>
      <c r="BF596" s="628"/>
      <c r="BG596" s="628"/>
      <c r="BH596" s="628"/>
      <c r="BI596" s="628" t="e">
        <f>BI592</f>
        <v>#REF!</v>
      </c>
      <c r="BJ596" s="628"/>
      <c r="BK596" s="628"/>
      <c r="BL596" s="628"/>
      <c r="BM596" s="628"/>
      <c r="BN596" s="628">
        <f>BS596</f>
        <v>100100</v>
      </c>
      <c r="BO596" s="628"/>
      <c r="BP596" s="628"/>
      <c r="BQ596" s="628"/>
      <c r="BR596" s="628"/>
      <c r="BS596" s="628">
        <f>BS598+BS602+BS616+BS627+BS635</f>
        <v>100100</v>
      </c>
      <c r="BT596" s="628">
        <f>BT598+BT602+BT616+BT627+BT635</f>
        <v>0</v>
      </c>
      <c r="BU596" s="628">
        <f>BZ596</f>
        <v>100100</v>
      </c>
      <c r="BV596" s="508"/>
      <c r="BW596" s="512"/>
      <c r="BX596" s="508"/>
      <c r="BY596" s="508"/>
      <c r="BZ596" s="508">
        <f>BZ592</f>
        <v>100100</v>
      </c>
      <c r="CA596" s="508"/>
      <c r="CB596" s="508"/>
      <c r="CC596" s="508"/>
      <c r="CD596" s="508"/>
      <c r="CE596" s="695">
        <f t="shared" si="1247"/>
        <v>1</v>
      </c>
      <c r="CF596" s="508"/>
      <c r="CG596" s="508"/>
      <c r="CH596" s="508"/>
      <c r="CI596" s="508"/>
      <c r="CJ596" s="508"/>
      <c r="CK596" s="508"/>
      <c r="CL596" s="508"/>
      <c r="CM596" s="508"/>
      <c r="CN596" s="508"/>
      <c r="CO596" s="89"/>
      <c r="CP596" s="89"/>
      <c r="CQ596" s="89"/>
      <c r="CR596" s="89"/>
      <c r="CS596" s="89"/>
      <c r="CT596" s="508"/>
      <c r="CU596" s="508"/>
      <c r="CV596" s="89"/>
      <c r="CW596" s="89"/>
      <c r="CX596" s="508"/>
      <c r="CY596" s="508"/>
      <c r="CZ596" s="89"/>
      <c r="DA596" s="89"/>
      <c r="DB596" s="508"/>
      <c r="DC596" s="508"/>
      <c r="DD596" s="508"/>
      <c r="DE596" s="508"/>
      <c r="DF596" s="508"/>
      <c r="DG596" s="508"/>
      <c r="DH596" s="508"/>
      <c r="DI596" s="89"/>
      <c r="DJ596" s="89"/>
      <c r="DK596" s="508"/>
      <c r="DL596" s="508"/>
      <c r="DM596" s="89"/>
      <c r="DN596" s="89"/>
      <c r="DO596" s="508"/>
      <c r="DP596" s="508"/>
      <c r="DQ596" s="508"/>
      <c r="DR596" s="508"/>
      <c r="DS596" s="508"/>
      <c r="DT596" s="203"/>
      <c r="DU596" s="107"/>
      <c r="DV596" s="508"/>
      <c r="DW596" s="508"/>
      <c r="DX596" s="508"/>
      <c r="DY596" s="508"/>
      <c r="DZ596" s="508"/>
      <c r="EA596" s="508"/>
      <c r="EB596" s="508"/>
      <c r="EC596" s="168"/>
      <c r="ED596" s="168"/>
      <c r="EE596" s="168"/>
      <c r="EF596" s="168"/>
      <c r="EG596" s="168"/>
      <c r="EH596" s="168"/>
      <c r="EI596" s="168"/>
      <c r="EJ596" s="168"/>
      <c r="EK596" s="168"/>
      <c r="EL596" s="168"/>
      <c r="EM596" s="168"/>
      <c r="EN596" s="168"/>
      <c r="EO596" s="168"/>
      <c r="EP596" s="168"/>
      <c r="EQ596" s="168"/>
      <c r="ER596" s="168"/>
      <c r="ES596" s="168"/>
      <c r="ET596" s="168"/>
      <c r="EU596" s="168"/>
      <c r="EV596" s="168"/>
      <c r="EW596" s="168"/>
      <c r="EX596" s="168"/>
      <c r="EY596" s="168"/>
      <c r="EZ596" s="168"/>
      <c r="FA596" s="168"/>
      <c r="FB596" s="168"/>
      <c r="FC596" s="168"/>
      <c r="FD596" s="168"/>
      <c r="FE596" s="168"/>
      <c r="FF596" s="168"/>
      <c r="FG596" s="168"/>
      <c r="FH596" s="168"/>
      <c r="FI596" s="168"/>
      <c r="FJ596" s="168"/>
      <c r="FK596" s="168"/>
      <c r="FL596" s="168"/>
      <c r="FM596" s="168"/>
      <c r="FN596" s="168"/>
      <c r="FO596" s="168"/>
      <c r="FP596" s="168"/>
      <c r="FQ596" s="168"/>
      <c r="FR596" s="168"/>
      <c r="FS596" s="168"/>
      <c r="FT596" s="168"/>
      <c r="FU596" s="508"/>
      <c r="FV596" s="508"/>
      <c r="FW596" s="508"/>
      <c r="FX596" s="508"/>
      <c r="FY596" s="508"/>
      <c r="FZ596" s="508"/>
      <c r="GA596" s="508"/>
      <c r="GB596" s="508"/>
      <c r="GC596" s="508"/>
      <c r="GD596" s="508"/>
      <c r="GE596" s="508"/>
      <c r="GF596" s="508"/>
      <c r="GG596" s="508"/>
      <c r="GH596" s="508"/>
      <c r="GI596" s="508"/>
      <c r="GJ596" s="508"/>
      <c r="GK596" s="508"/>
      <c r="GL596" s="508"/>
      <c r="GM596" s="508"/>
      <c r="GN596" s="508"/>
      <c r="GO596" s="508"/>
      <c r="GP596" s="508"/>
      <c r="GQ596" s="508"/>
      <c r="GR596" s="508"/>
      <c r="GS596" s="89"/>
      <c r="GT596" s="89"/>
      <c r="GU596" s="89"/>
      <c r="GV596" s="89"/>
      <c r="GW596" s="89"/>
      <c r="GX596" s="508"/>
      <c r="GY596" s="508"/>
      <c r="GZ596" s="89"/>
      <c r="HA596" s="89"/>
      <c r="HB596" s="508"/>
      <c r="HC596" s="508"/>
      <c r="HD596" s="89"/>
      <c r="HE596" s="89"/>
      <c r="HF596" s="508"/>
      <c r="HG596" s="508"/>
      <c r="HH596" s="508"/>
      <c r="HI596" s="508"/>
      <c r="HJ596" s="508"/>
      <c r="HK596" s="508"/>
      <c r="HL596" s="508"/>
      <c r="HM596" s="89"/>
      <c r="HN596" s="89"/>
      <c r="HO596" s="508"/>
      <c r="HP596" s="508"/>
      <c r="HQ596" s="89"/>
      <c r="HR596" s="89"/>
      <c r="HS596" s="508"/>
      <c r="HT596" s="508"/>
      <c r="HU596" s="508"/>
      <c r="HV596" s="508"/>
      <c r="HW596" s="508"/>
      <c r="HX596" s="203"/>
      <c r="HY596" s="107"/>
      <c r="HZ596" s="508"/>
      <c r="IA596" s="508"/>
      <c r="IB596" s="508"/>
      <c r="IC596" s="508"/>
      <c r="ID596" s="508"/>
      <c r="IE596" s="508"/>
      <c r="IF596" s="508"/>
      <c r="IG596" s="168"/>
      <c r="IH596" s="168"/>
      <c r="II596" s="168"/>
      <c r="IJ596" s="168"/>
      <c r="IK596" s="168"/>
      <c r="IL596" s="168"/>
      <c r="IM596" s="168"/>
      <c r="IN596" s="168"/>
      <c r="IO596" s="168"/>
      <c r="IP596" s="168"/>
      <c r="IQ596" s="168"/>
      <c r="IR596" s="168"/>
      <c r="IS596" s="168"/>
      <c r="IT596" s="168"/>
      <c r="IU596" s="168"/>
      <c r="IV596" s="168"/>
      <c r="IW596" s="168"/>
      <c r="IX596" s="168"/>
      <c r="IY596" s="168"/>
      <c r="IZ596" s="168"/>
      <c r="JA596" s="168"/>
      <c r="JB596" s="168"/>
      <c r="JC596" s="168"/>
      <c r="JD596" s="168"/>
      <c r="JE596" s="168"/>
      <c r="JF596" s="168"/>
      <c r="JG596" s="168"/>
      <c r="JH596" s="168"/>
      <c r="JI596" s="168"/>
      <c r="JJ596" s="168"/>
      <c r="JK596" s="168"/>
      <c r="JL596" s="168"/>
      <c r="JM596" s="168"/>
      <c r="JN596" s="168"/>
      <c r="JO596" s="168"/>
      <c r="JP596" s="168"/>
      <c r="JQ596" s="168"/>
      <c r="JR596" s="168"/>
      <c r="JS596" s="168"/>
      <c r="JT596" s="168"/>
      <c r="JU596" s="168"/>
      <c r="JV596" s="168"/>
      <c r="JW596" s="168"/>
      <c r="JX596" s="168"/>
      <c r="JY596" s="508"/>
      <c r="JZ596" s="508"/>
      <c r="KA596" s="508"/>
      <c r="KB596" s="508"/>
      <c r="KC596" s="508"/>
      <c r="KD596" s="508"/>
      <c r="KE596" s="508"/>
      <c r="KF596" s="508"/>
      <c r="KG596" s="508"/>
      <c r="KH596" s="508"/>
      <c r="KI596" s="508"/>
      <c r="KJ596" s="508"/>
      <c r="KK596" s="508"/>
      <c r="KL596" s="508"/>
      <c r="KM596" s="508"/>
      <c r="KN596" s="508"/>
      <c r="KO596" s="508"/>
      <c r="KP596" s="508"/>
      <c r="KQ596" s="508"/>
      <c r="KR596" s="508"/>
      <c r="KS596" s="508"/>
      <c r="KT596" s="508"/>
      <c r="KU596" s="508"/>
      <c r="KV596" s="508"/>
      <c r="KW596" s="89"/>
      <c r="KX596" s="89"/>
      <c r="KY596" s="89"/>
      <c r="KZ596" s="89"/>
      <c r="LA596" s="89"/>
      <c r="LB596" s="508"/>
      <c r="LC596" s="508"/>
      <c r="LD596" s="89"/>
      <c r="LE596" s="89"/>
      <c r="LF596" s="508"/>
      <c r="LG596" s="508"/>
      <c r="LH596" s="89"/>
      <c r="LI596" s="89"/>
      <c r="LJ596" s="508"/>
      <c r="LK596" s="508"/>
      <c r="LL596" s="508"/>
      <c r="LM596" s="508"/>
      <c r="LN596" s="508"/>
      <c r="LO596" s="508"/>
      <c r="LP596" s="508"/>
      <c r="LQ596" s="89"/>
      <c r="LR596" s="89"/>
      <c r="LS596" s="508"/>
      <c r="LT596" s="508"/>
      <c r="LU596" s="89"/>
      <c r="LV596" s="89"/>
      <c r="LW596" s="508"/>
      <c r="LX596" s="508"/>
      <c r="LY596" s="508"/>
      <c r="LZ596" s="508"/>
      <c r="MA596" s="508"/>
      <c r="MB596" s="203"/>
      <c r="MC596" s="107"/>
      <c r="MD596" s="508"/>
      <c r="ME596" s="508"/>
      <c r="MF596" s="508"/>
      <c r="MG596" s="508"/>
      <c r="MH596" s="508"/>
      <c r="MI596" s="508"/>
      <c r="MJ596" s="508"/>
      <c r="MK596" s="168"/>
      <c r="ML596" s="168"/>
      <c r="MM596" s="168"/>
      <c r="MN596" s="168"/>
      <c r="MO596" s="168"/>
      <c r="MP596" s="168"/>
      <c r="MQ596" s="168"/>
      <c r="MR596" s="168"/>
      <c r="MS596" s="168"/>
      <c r="MT596" s="168"/>
      <c r="MU596" s="168"/>
      <c r="MV596" s="168"/>
      <c r="MW596" s="168"/>
      <c r="MX596" s="168"/>
      <c r="MY596" s="168"/>
      <c r="MZ596" s="168"/>
      <c r="NA596" s="168"/>
      <c r="NB596" s="168"/>
      <c r="NC596" s="168"/>
      <c r="ND596" s="168"/>
      <c r="NE596" s="168"/>
      <c r="NF596" s="168"/>
      <c r="NG596" s="168"/>
      <c r="NH596" s="168"/>
      <c r="NI596" s="168"/>
      <c r="NJ596" s="168"/>
      <c r="NK596" s="168"/>
      <c r="NL596" s="168"/>
      <c r="NM596" s="168"/>
      <c r="NN596" s="168"/>
      <c r="NO596" s="168"/>
      <c r="NP596" s="168"/>
      <c r="NQ596" s="168"/>
      <c r="NR596" s="168"/>
      <c r="NS596" s="168"/>
      <c r="NT596" s="168"/>
      <c r="NU596" s="168"/>
      <c r="NV596" s="168"/>
      <c r="NW596" s="168"/>
      <c r="NX596" s="168"/>
      <c r="NY596" s="168"/>
      <c r="NZ596" s="168"/>
      <c r="OA596" s="168"/>
      <c r="OB596" s="168"/>
      <c r="OC596" s="508"/>
      <c r="OD596" s="508"/>
      <c r="OE596" s="508"/>
      <c r="OF596" s="508"/>
      <c r="OG596" s="508"/>
      <c r="OH596" s="508"/>
      <c r="OI596" s="508"/>
      <c r="OJ596" s="508"/>
      <c r="OK596" s="508"/>
      <c r="OL596" s="508"/>
      <c r="OM596" s="508"/>
      <c r="ON596" s="508"/>
      <c r="OO596" s="508"/>
      <c r="OP596" s="508"/>
      <c r="OQ596" s="508"/>
      <c r="OR596" s="508"/>
      <c r="OS596" s="508"/>
      <c r="OT596" s="508"/>
      <c r="OU596" s="508"/>
      <c r="OV596" s="508"/>
      <c r="OW596" s="508"/>
      <c r="OX596" s="508"/>
      <c r="OY596" s="508"/>
      <c r="OZ596" s="508"/>
      <c r="PA596" s="89"/>
      <c r="PB596" s="89"/>
      <c r="PC596" s="89"/>
      <c r="PD596" s="89"/>
      <c r="PE596" s="89"/>
      <c r="PF596" s="508"/>
      <c r="PG596" s="508"/>
      <c r="PH596" s="89"/>
      <c r="PI596" s="89"/>
      <c r="PJ596" s="508"/>
      <c r="PK596" s="508"/>
      <c r="PL596" s="89"/>
      <c r="PM596" s="89"/>
      <c r="PN596" s="508"/>
      <c r="PO596" s="508"/>
      <c r="PP596" s="508"/>
      <c r="PQ596" s="508"/>
      <c r="PR596" s="508"/>
      <c r="PS596" s="508"/>
      <c r="PT596" s="508"/>
      <c r="PU596" s="89"/>
      <c r="PV596" s="89"/>
      <c r="PW596" s="508"/>
      <c r="PX596" s="508"/>
      <c r="PY596" s="89"/>
      <c r="PZ596" s="89"/>
      <c r="QA596" s="508"/>
      <c r="QB596" s="508"/>
      <c r="QC596" s="508"/>
      <c r="QD596" s="508"/>
      <c r="QE596" s="508"/>
      <c r="QF596" s="203"/>
      <c r="QG596" s="107"/>
      <c r="QH596" s="508"/>
      <c r="QI596" s="508"/>
      <c r="QJ596" s="508"/>
      <c r="QK596" s="508"/>
      <c r="QL596" s="508"/>
      <c r="QM596" s="508"/>
      <c r="QN596" s="508"/>
      <c r="QO596" s="168"/>
      <c r="QP596" s="168"/>
      <c r="QQ596" s="168"/>
      <c r="QR596" s="168"/>
      <c r="QS596" s="168"/>
      <c r="QT596" s="168"/>
      <c r="QU596" s="168"/>
      <c r="QV596" s="168"/>
      <c r="QW596" s="168"/>
      <c r="QX596" s="168"/>
      <c r="QY596" s="168"/>
      <c r="QZ596" s="168"/>
      <c r="RA596" s="168"/>
      <c r="RB596" s="168"/>
      <c r="RC596" s="168"/>
      <c r="RD596" s="168"/>
      <c r="RE596" s="168"/>
      <c r="RF596" s="168"/>
      <c r="RG596" s="168"/>
      <c r="RH596" s="168"/>
      <c r="RI596" s="168"/>
      <c r="RJ596" s="168"/>
      <c r="RK596" s="168"/>
      <c r="RL596" s="168"/>
      <c r="RM596" s="168"/>
      <c r="RN596" s="168"/>
      <c r="RO596" s="168"/>
      <c r="RP596" s="168"/>
      <c r="RQ596" s="168"/>
      <c r="RR596" s="168"/>
      <c r="RS596" s="168"/>
      <c r="RT596" s="168"/>
      <c r="RU596" s="168"/>
      <c r="RV596" s="168"/>
      <c r="RW596" s="168"/>
      <c r="RX596" s="168"/>
      <c r="RY596" s="168"/>
      <c r="RZ596" s="168"/>
      <c r="SA596" s="168"/>
      <c r="SB596" s="168"/>
      <c r="SC596" s="168"/>
      <c r="SD596" s="168"/>
      <c r="SE596" s="168"/>
      <c r="SF596" s="168"/>
      <c r="SG596" s="508"/>
      <c r="SH596" s="508"/>
      <c r="SI596" s="508"/>
      <c r="SJ596" s="508"/>
      <c r="SK596" s="508"/>
      <c r="SL596" s="508"/>
      <c r="SM596" s="508"/>
      <c r="SN596" s="508"/>
      <c r="SO596" s="508"/>
      <c r="SP596" s="508"/>
      <c r="SQ596" s="508"/>
      <c r="SR596" s="508"/>
      <c r="SS596" s="508"/>
      <c r="ST596" s="508"/>
      <c r="SU596" s="508"/>
      <c r="SV596" s="508"/>
      <c r="SW596" s="508"/>
      <c r="SX596" s="508"/>
      <c r="SY596" s="508"/>
      <c r="SZ596" s="508"/>
      <c r="TA596" s="508"/>
      <c r="TB596" s="508"/>
      <c r="TC596" s="508"/>
      <c r="TD596" s="508"/>
      <c r="TE596" s="89"/>
      <c r="TF596" s="89"/>
      <c r="TG596" s="89"/>
      <c r="TH596" s="89"/>
      <c r="TI596" s="89"/>
      <c r="TJ596" s="508"/>
      <c r="TK596" s="508"/>
      <c r="TL596" s="89"/>
      <c r="TM596" s="89"/>
      <c r="TN596" s="508"/>
      <c r="TO596" s="508"/>
      <c r="TP596" s="89"/>
      <c r="TQ596" s="89"/>
      <c r="TR596" s="508"/>
      <c r="TS596" s="508"/>
      <c r="TT596" s="508"/>
      <c r="TU596" s="508"/>
      <c r="TV596" s="508"/>
      <c r="TW596" s="508"/>
      <c r="TX596" s="508"/>
      <c r="TY596" s="89"/>
      <c r="TZ596" s="89"/>
      <c r="UA596" s="508"/>
      <c r="UB596" s="508"/>
      <c r="UC596" s="89"/>
      <c r="UD596" s="89"/>
      <c r="UE596" s="508"/>
      <c r="UF596" s="508"/>
      <c r="UG596" s="508"/>
      <c r="UH596" s="508"/>
      <c r="UI596" s="508"/>
      <c r="UJ596" s="203"/>
      <c r="UK596" s="107"/>
      <c r="UL596" s="508"/>
      <c r="UM596" s="508"/>
      <c r="UN596" s="508"/>
      <c r="UO596" s="508"/>
      <c r="UP596" s="508"/>
      <c r="UQ596" s="508"/>
      <c r="UR596" s="508"/>
      <c r="US596" s="168"/>
      <c r="UT596" s="168"/>
      <c r="UU596" s="168"/>
      <c r="UV596" s="168"/>
      <c r="UW596" s="168"/>
      <c r="UX596" s="168"/>
      <c r="UY596" s="168"/>
      <c r="UZ596" s="168"/>
      <c r="VA596" s="168"/>
      <c r="VB596" s="168"/>
      <c r="VC596" s="168"/>
      <c r="VD596" s="168"/>
      <c r="VE596" s="168"/>
      <c r="VF596" s="168"/>
      <c r="VG596" s="168"/>
      <c r="VH596" s="168"/>
      <c r="VI596" s="168"/>
      <c r="VJ596" s="168"/>
      <c r="VK596" s="168"/>
      <c r="VL596" s="168"/>
      <c r="VM596" s="168"/>
      <c r="VN596" s="168"/>
      <c r="VO596" s="168"/>
      <c r="VP596" s="168"/>
      <c r="VQ596" s="168"/>
      <c r="VR596" s="168"/>
      <c r="VS596" s="168"/>
      <c r="VT596" s="168"/>
      <c r="VU596" s="168"/>
      <c r="VV596" s="168"/>
      <c r="VW596" s="168"/>
      <c r="VX596" s="168"/>
      <c r="VY596" s="168"/>
      <c r="VZ596" s="168"/>
      <c r="WA596" s="168"/>
      <c r="WB596" s="168"/>
      <c r="WC596" s="168"/>
      <c r="WD596" s="168"/>
      <c r="WE596" s="168"/>
      <c r="WF596" s="168"/>
      <c r="WG596" s="168"/>
      <c r="WH596" s="168"/>
      <c r="WI596" s="168"/>
      <c r="WJ596" s="168"/>
      <c r="WK596" s="508"/>
      <c r="WL596" s="508"/>
      <c r="WM596" s="508"/>
      <c r="WN596" s="508"/>
      <c r="WO596" s="508"/>
      <c r="WP596" s="508"/>
      <c r="WQ596" s="508"/>
      <c r="WR596" s="508"/>
      <c r="WS596" s="508"/>
      <c r="WT596" s="508"/>
      <c r="WU596" s="508"/>
      <c r="WV596" s="508"/>
      <c r="WW596" s="508"/>
      <c r="WX596" s="508"/>
      <c r="WY596" s="508"/>
      <c r="WZ596" s="508"/>
      <c r="XA596" s="508"/>
      <c r="XB596" s="508"/>
      <c r="XC596" s="508"/>
      <c r="XD596" s="508"/>
      <c r="XE596" s="508"/>
      <c r="XF596" s="508"/>
      <c r="XG596" s="508"/>
      <c r="XH596" s="508"/>
      <c r="XI596" s="89"/>
      <c r="XJ596" s="89"/>
      <c r="XK596" s="89"/>
      <c r="XL596" s="89"/>
      <c r="XM596" s="89"/>
      <c r="XN596" s="508"/>
      <c r="XO596" s="508"/>
      <c r="XP596" s="89"/>
      <c r="XQ596" s="89"/>
      <c r="XR596" s="508"/>
      <c r="XS596" s="508"/>
      <c r="XT596" s="89"/>
      <c r="XU596" s="89"/>
      <c r="XV596" s="508"/>
      <c r="XW596" s="508"/>
      <c r="XX596" s="508"/>
      <c r="XY596" s="508"/>
      <c r="XZ596" s="508"/>
      <c r="YA596" s="508"/>
      <c r="YB596" s="508"/>
      <c r="YC596" s="89"/>
      <c r="YD596" s="89"/>
      <c r="YE596" s="508"/>
      <c r="YF596" s="508"/>
      <c r="YG596" s="89"/>
      <c r="YH596" s="89"/>
      <c r="YI596" s="508"/>
      <c r="YJ596" s="508"/>
      <c r="YK596" s="508"/>
      <c r="YL596" s="508"/>
      <c r="YM596" s="508"/>
      <c r="YN596" s="203"/>
      <c r="YO596" s="107"/>
      <c r="YP596" s="508"/>
      <c r="YQ596" s="508"/>
      <c r="YR596" s="508"/>
      <c r="YS596" s="508"/>
      <c r="YT596" s="508"/>
      <c r="YU596" s="508"/>
      <c r="YV596" s="508"/>
      <c r="YW596" s="168"/>
      <c r="YX596" s="168"/>
      <c r="YY596" s="168"/>
      <c r="YZ596" s="168"/>
      <c r="ZA596" s="168"/>
      <c r="ZB596" s="168"/>
      <c r="ZC596" s="168"/>
      <c r="ZD596" s="168"/>
      <c r="ZE596" s="168"/>
      <c r="ZF596" s="168"/>
      <c r="ZG596" s="168"/>
      <c r="ZH596" s="168"/>
      <c r="ZI596" s="168"/>
      <c r="ZJ596" s="168"/>
      <c r="ZK596" s="168"/>
      <c r="ZL596" s="168"/>
      <c r="ZM596" s="168"/>
      <c r="ZN596" s="168"/>
      <c r="ZO596" s="168"/>
      <c r="ZP596" s="168"/>
      <c r="ZQ596" s="168"/>
      <c r="ZR596" s="168"/>
      <c r="ZS596" s="168"/>
      <c r="ZT596" s="168"/>
      <c r="ZU596" s="168"/>
      <c r="ZV596" s="168"/>
      <c r="ZW596" s="168"/>
      <c r="ZX596" s="168"/>
      <c r="ZY596" s="168"/>
      <c r="ZZ596" s="168"/>
      <c r="AAA596" s="168"/>
      <c r="AAB596" s="168"/>
      <c r="AAC596" s="168"/>
      <c r="AAD596" s="168"/>
      <c r="AAE596" s="168"/>
      <c r="AAF596" s="168"/>
      <c r="AAG596" s="168"/>
      <c r="AAH596" s="168"/>
      <c r="AAI596" s="168"/>
      <c r="AAJ596" s="168"/>
      <c r="AAK596" s="168"/>
      <c r="AAL596" s="168"/>
      <c r="AAM596" s="168"/>
      <c r="AAN596" s="168"/>
      <c r="AAO596" s="508"/>
      <c r="AAP596" s="508"/>
      <c r="AAQ596" s="508"/>
      <c r="AAR596" s="508"/>
      <c r="AAS596" s="508"/>
      <c r="AAT596" s="508"/>
      <c r="AAU596" s="508"/>
      <c r="AAV596" s="508"/>
      <c r="AAW596" s="508"/>
      <c r="AAX596" s="508"/>
      <c r="AAY596" s="508"/>
      <c r="AAZ596" s="508"/>
      <c r="ABA596" s="508"/>
      <c r="ABB596" s="508"/>
      <c r="ABC596" s="508"/>
      <c r="ABD596" s="508"/>
      <c r="ABE596" s="508"/>
      <c r="ABF596" s="508"/>
      <c r="ABG596" s="508"/>
      <c r="ABH596" s="508"/>
      <c r="ABI596" s="508"/>
      <c r="ABJ596" s="508"/>
      <c r="ABK596" s="508"/>
      <c r="ABL596" s="508"/>
      <c r="ABM596" s="89"/>
      <c r="ABN596" s="89"/>
      <c r="ABO596" s="89"/>
      <c r="ABP596" s="89"/>
      <c r="ABQ596" s="89"/>
      <c r="ABR596" s="508"/>
      <c r="ABS596" s="508"/>
      <c r="ABT596" s="89"/>
      <c r="ABU596" s="89"/>
      <c r="ABV596" s="508"/>
      <c r="ABW596" s="508"/>
      <c r="ABX596" s="89"/>
      <c r="ABY596" s="89"/>
      <c r="ABZ596" s="508"/>
      <c r="ACA596" s="508"/>
      <c r="ACB596" s="508"/>
      <c r="ACC596" s="508"/>
      <c r="ACD596" s="508"/>
      <c r="ACE596" s="508"/>
      <c r="ACF596" s="508"/>
      <c r="ACG596" s="89"/>
      <c r="ACH596" s="89"/>
      <c r="ACI596" s="508"/>
      <c r="ACJ596" s="508"/>
      <c r="ACK596" s="89"/>
      <c r="ACL596" s="89"/>
      <c r="ACM596" s="508"/>
      <c r="ACN596" s="508"/>
      <c r="ACO596" s="508"/>
      <c r="ACP596" s="508"/>
      <c r="ACQ596" s="508"/>
      <c r="ACR596" s="203"/>
      <c r="ACS596" s="107"/>
      <c r="ACT596" s="508"/>
      <c r="ACU596" s="508"/>
      <c r="ACV596" s="508"/>
      <c r="ACW596" s="508"/>
      <c r="ACX596" s="508"/>
      <c r="ACY596" s="508"/>
      <c r="ACZ596" s="508"/>
      <c r="ADA596" s="168"/>
      <c r="ADB596" s="168"/>
      <c r="ADC596" s="168"/>
      <c r="ADD596" s="168"/>
      <c r="ADE596" s="168"/>
      <c r="ADF596" s="168"/>
      <c r="ADG596" s="168"/>
      <c r="ADH596" s="168"/>
      <c r="ADI596" s="168"/>
      <c r="ADJ596" s="168"/>
      <c r="ADK596" s="168"/>
      <c r="ADL596" s="168"/>
      <c r="ADM596" s="168"/>
      <c r="ADN596" s="168"/>
      <c r="ADO596" s="168"/>
      <c r="ADP596" s="168"/>
      <c r="ADQ596" s="168"/>
      <c r="ADR596" s="168"/>
      <c r="ADS596" s="168"/>
      <c r="ADT596" s="168"/>
      <c r="ADU596" s="168"/>
      <c r="ADV596" s="168"/>
      <c r="ADW596" s="168"/>
      <c r="ADX596" s="168"/>
      <c r="ADY596" s="168"/>
      <c r="ADZ596" s="168"/>
      <c r="AEA596" s="168"/>
      <c r="AEB596" s="168"/>
      <c r="AEC596" s="168"/>
      <c r="AED596" s="168"/>
      <c r="AEE596" s="168"/>
      <c r="AEF596" s="168"/>
      <c r="AEG596" s="168"/>
      <c r="AEH596" s="168"/>
      <c r="AEI596" s="168"/>
      <c r="AEJ596" s="168"/>
      <c r="AEK596" s="168"/>
      <c r="AEL596" s="168"/>
      <c r="AEM596" s="168"/>
      <c r="AEN596" s="168"/>
      <c r="AEO596" s="168"/>
      <c r="AEP596" s="168"/>
      <c r="AEQ596" s="168"/>
      <c r="AER596" s="168"/>
      <c r="AES596" s="508"/>
      <c r="AET596" s="508"/>
      <c r="AEU596" s="508"/>
      <c r="AEV596" s="508"/>
      <c r="AEW596" s="508"/>
      <c r="AEX596" s="508"/>
      <c r="AEY596" s="508"/>
      <c r="AEZ596" s="508"/>
      <c r="AFA596" s="508"/>
      <c r="AFB596" s="508"/>
      <c r="AFC596" s="508"/>
      <c r="AFD596" s="508"/>
      <c r="AFE596" s="508"/>
      <c r="AFF596" s="508"/>
      <c r="AFG596" s="508"/>
      <c r="AFH596" s="508"/>
      <c r="AFI596" s="508"/>
      <c r="AFJ596" s="508"/>
      <c r="AFK596" s="508"/>
      <c r="AFL596" s="508"/>
      <c r="AFM596" s="508"/>
      <c r="AFN596" s="508"/>
      <c r="AFO596" s="508"/>
      <c r="AFP596" s="508"/>
      <c r="AFQ596" s="89"/>
      <c r="AFR596" s="89"/>
      <c r="AFS596" s="89"/>
      <c r="AFT596" s="89"/>
      <c r="AFU596" s="89"/>
      <c r="AFV596" s="508"/>
      <c r="AFW596" s="508"/>
      <c r="AFX596" s="89"/>
      <c r="AFY596" s="89"/>
      <c r="AFZ596" s="508"/>
      <c r="AGA596" s="508"/>
      <c r="AGB596" s="89"/>
      <c r="AGC596" s="89"/>
      <c r="AGD596" s="508"/>
      <c r="AGE596" s="508"/>
      <c r="AGF596" s="508"/>
      <c r="AGG596" s="508"/>
      <c r="AGH596" s="508"/>
      <c r="AGI596" s="508"/>
      <c r="AGJ596" s="508"/>
      <c r="AGK596" s="89"/>
      <c r="AGL596" s="89"/>
      <c r="AGM596" s="508"/>
      <c r="AGN596" s="508"/>
      <c r="AGO596" s="89"/>
      <c r="AGP596" s="89"/>
      <c r="AGQ596" s="508"/>
      <c r="AGR596" s="508"/>
      <c r="AGS596" s="508"/>
      <c r="AGT596" s="508"/>
      <c r="AGU596" s="508"/>
      <c r="AGV596" s="203"/>
      <c r="AGW596" s="107"/>
      <c r="AGX596" s="508"/>
      <c r="AGY596" s="508"/>
      <c r="AGZ596" s="508"/>
      <c r="AHA596" s="508"/>
      <c r="AHB596" s="508"/>
      <c r="AHC596" s="508"/>
      <c r="AHD596" s="508"/>
      <c r="AHE596" s="168"/>
      <c r="AHF596" s="168"/>
      <c r="AHG596" s="168"/>
      <c r="AHH596" s="168"/>
      <c r="AHI596" s="168"/>
      <c r="AHJ596" s="168"/>
      <c r="AHK596" s="168"/>
      <c r="AHL596" s="168"/>
      <c r="AHM596" s="168"/>
      <c r="AHN596" s="168"/>
      <c r="AHO596" s="168"/>
      <c r="AHP596" s="168"/>
      <c r="AHQ596" s="168"/>
      <c r="AHR596" s="168"/>
      <c r="AHS596" s="168"/>
      <c r="AHT596" s="168"/>
      <c r="AHU596" s="168"/>
      <c r="AHV596" s="168"/>
      <c r="AHW596" s="168"/>
      <c r="AHX596" s="168"/>
      <c r="AHY596" s="168"/>
      <c r="AHZ596" s="168"/>
      <c r="AIA596" s="168"/>
      <c r="AIB596" s="168"/>
      <c r="AIC596" s="168"/>
      <c r="AID596" s="168"/>
      <c r="AIE596" s="168"/>
      <c r="AIF596" s="168"/>
      <c r="AIG596" s="168"/>
      <c r="AIH596" s="168"/>
      <c r="AII596" s="168"/>
      <c r="AIJ596" s="168"/>
      <c r="AIK596" s="168"/>
      <c r="AIL596" s="168"/>
      <c r="AIM596" s="168"/>
      <c r="AIN596" s="168"/>
      <c r="AIO596" s="168"/>
      <c r="AIP596" s="168"/>
      <c r="AIQ596" s="168"/>
      <c r="AIR596" s="168"/>
      <c r="AIS596" s="168"/>
      <c r="AIT596" s="168"/>
      <c r="AIU596" s="168"/>
      <c r="AIV596" s="168"/>
      <c r="AIW596" s="508"/>
      <c r="AIX596" s="508"/>
      <c r="AIY596" s="508"/>
      <c r="AIZ596" s="508"/>
      <c r="AJA596" s="508"/>
      <c r="AJB596" s="508"/>
      <c r="AJC596" s="508"/>
      <c r="AJD596" s="508"/>
      <c r="AJE596" s="508"/>
      <c r="AJF596" s="508"/>
      <c r="AJG596" s="508"/>
      <c r="AJH596" s="508"/>
      <c r="AJI596" s="508"/>
      <c r="AJJ596" s="508"/>
      <c r="AJK596" s="508"/>
      <c r="AJL596" s="508"/>
      <c r="AJM596" s="508"/>
      <c r="AJN596" s="508"/>
      <c r="AJO596" s="508"/>
      <c r="AJP596" s="508"/>
      <c r="AJQ596" s="508"/>
      <c r="AJR596" s="508"/>
      <c r="AJS596" s="508"/>
      <c r="AJT596" s="508"/>
      <c r="AJU596" s="89"/>
      <c r="AJV596" s="89"/>
      <c r="AJW596" s="89"/>
      <c r="AJX596" s="89"/>
      <c r="AJY596" s="89"/>
      <c r="AJZ596" s="508"/>
      <c r="AKA596" s="508"/>
      <c r="AKB596" s="89"/>
      <c r="AKC596" s="89"/>
      <c r="AKD596" s="508"/>
      <c r="AKE596" s="508"/>
      <c r="AKF596" s="89"/>
      <c r="AKG596" s="89"/>
      <c r="AKH596" s="508"/>
      <c r="AKI596" s="508"/>
      <c r="AKJ596" s="508"/>
      <c r="AKK596" s="508"/>
      <c r="AKL596" s="508"/>
      <c r="AKM596" s="508"/>
      <c r="AKN596" s="508"/>
      <c r="AKO596" s="89"/>
      <c r="AKP596" s="89"/>
      <c r="AKQ596" s="508"/>
      <c r="AKR596" s="508"/>
      <c r="AKS596" s="89"/>
      <c r="AKT596" s="89"/>
      <c r="AKU596" s="508"/>
      <c r="AKV596" s="508"/>
      <c r="AKW596" s="508"/>
      <c r="AKX596" s="508"/>
      <c r="AKY596" s="508"/>
      <c r="AKZ596" s="203"/>
      <c r="ALA596" s="107"/>
      <c r="ALB596" s="508"/>
      <c r="ALC596" s="508"/>
      <c r="ALD596" s="508"/>
      <c r="ALE596" s="508"/>
      <c r="ALF596" s="508"/>
      <c r="ALG596" s="508"/>
      <c r="ALH596" s="508"/>
      <c r="ALI596" s="168"/>
      <c r="ALJ596" s="168"/>
      <c r="ALK596" s="168"/>
      <c r="ALL596" s="168"/>
      <c r="ALM596" s="168"/>
      <c r="ALN596" s="168"/>
      <c r="ALO596" s="168"/>
      <c r="ALP596" s="168"/>
      <c r="ALQ596" s="168"/>
      <c r="ALR596" s="168"/>
      <c r="ALS596" s="168"/>
      <c r="ALT596" s="168"/>
      <c r="ALU596" s="168"/>
      <c r="ALV596" s="168"/>
      <c r="ALW596" s="168"/>
      <c r="ALX596" s="168"/>
      <c r="ALY596" s="168"/>
      <c r="ALZ596" s="168"/>
      <c r="AMA596" s="168"/>
      <c r="AMB596" s="168"/>
      <c r="AMC596" s="168"/>
      <c r="AMD596" s="168"/>
      <c r="AME596" s="168"/>
      <c r="AMF596" s="168"/>
      <c r="AMG596" s="168"/>
      <c r="AMH596" s="168"/>
      <c r="AMI596" s="168"/>
      <c r="AMJ596" s="168"/>
      <c r="AMK596" s="168"/>
      <c r="AML596" s="168"/>
      <c r="AMM596" s="168"/>
      <c r="AMN596" s="168"/>
      <c r="AMO596" s="168"/>
      <c r="AMP596" s="168"/>
      <c r="AMQ596" s="168"/>
      <c r="AMR596" s="168"/>
      <c r="AMS596" s="168"/>
      <c r="AMT596" s="168"/>
      <c r="AMU596" s="168"/>
      <c r="AMV596" s="168"/>
      <c r="AMW596" s="168"/>
      <c r="AMX596" s="168"/>
      <c r="AMY596" s="168"/>
      <c r="AMZ596" s="168"/>
      <c r="ANA596" s="508"/>
      <c r="ANB596" s="508"/>
      <c r="ANC596" s="508"/>
      <c r="AND596" s="508"/>
      <c r="ANE596" s="508"/>
      <c r="ANF596" s="508"/>
      <c r="ANG596" s="508"/>
      <c r="ANH596" s="508"/>
      <c r="ANI596" s="508"/>
      <c r="ANJ596" s="508"/>
      <c r="ANK596" s="508"/>
      <c r="ANL596" s="508"/>
      <c r="ANM596" s="508"/>
      <c r="ANN596" s="508"/>
      <c r="ANO596" s="508"/>
      <c r="ANP596" s="508"/>
      <c r="ANQ596" s="508"/>
      <c r="ANR596" s="508"/>
      <c r="ANS596" s="508"/>
      <c r="ANT596" s="508"/>
      <c r="ANU596" s="508"/>
      <c r="ANV596" s="508"/>
      <c r="ANW596" s="508"/>
      <c r="ANX596" s="508"/>
      <c r="ANY596" s="89"/>
      <c r="ANZ596" s="89"/>
      <c r="AOA596" s="89"/>
      <c r="AOB596" s="89"/>
      <c r="AOC596" s="89"/>
      <c r="AOD596" s="508"/>
      <c r="AOE596" s="508"/>
      <c r="AOF596" s="89"/>
      <c r="AOG596" s="89"/>
      <c r="AOH596" s="508"/>
      <c r="AOI596" s="508"/>
      <c r="AOJ596" s="89"/>
      <c r="AOK596" s="89"/>
      <c r="AOL596" s="508"/>
      <c r="AOM596" s="508"/>
      <c r="AON596" s="508"/>
      <c r="AOO596" s="508"/>
      <c r="AOP596" s="508"/>
      <c r="AOQ596" s="508"/>
      <c r="AOR596" s="508"/>
      <c r="AOS596" s="89"/>
      <c r="AOT596" s="89"/>
      <c r="AOU596" s="508"/>
      <c r="AOV596" s="508"/>
      <c r="AOW596" s="89"/>
      <c r="AOX596" s="89"/>
      <c r="AOY596" s="508"/>
      <c r="AOZ596" s="508"/>
      <c r="APA596" s="508"/>
      <c r="APB596" s="508"/>
      <c r="APC596" s="508"/>
      <c r="APD596" s="203"/>
      <c r="APE596" s="107"/>
      <c r="APF596" s="508"/>
      <c r="APG596" s="508"/>
      <c r="APH596" s="508"/>
      <c r="API596" s="508"/>
      <c r="APJ596" s="508"/>
      <c r="APK596" s="508"/>
      <c r="APL596" s="508"/>
      <c r="APM596" s="168"/>
      <c r="APN596" s="168"/>
      <c r="APO596" s="168"/>
      <c r="APP596" s="168"/>
      <c r="APQ596" s="168"/>
      <c r="APR596" s="168"/>
      <c r="APS596" s="168"/>
      <c r="APT596" s="168"/>
      <c r="APU596" s="168"/>
      <c r="APV596" s="168"/>
      <c r="APW596" s="168"/>
      <c r="APX596" s="168"/>
      <c r="APY596" s="168"/>
      <c r="APZ596" s="168"/>
      <c r="AQA596" s="168"/>
      <c r="AQB596" s="168"/>
      <c r="AQC596" s="168"/>
      <c r="AQD596" s="168"/>
      <c r="AQE596" s="168"/>
      <c r="AQF596" s="168"/>
      <c r="AQG596" s="168"/>
      <c r="AQH596" s="168"/>
      <c r="AQI596" s="168"/>
      <c r="AQJ596" s="168"/>
      <c r="AQK596" s="168"/>
      <c r="AQL596" s="168"/>
      <c r="AQM596" s="168"/>
      <c r="AQN596" s="168"/>
      <c r="AQO596" s="168"/>
      <c r="AQP596" s="168"/>
      <c r="AQQ596" s="168"/>
      <c r="AQR596" s="168"/>
      <c r="AQS596" s="168"/>
      <c r="AQT596" s="168"/>
      <c r="AQU596" s="168"/>
      <c r="AQV596" s="168"/>
      <c r="AQW596" s="168"/>
      <c r="AQX596" s="168"/>
      <c r="AQY596" s="168"/>
      <c r="AQZ596" s="168"/>
      <c r="ARA596" s="168"/>
      <c r="ARB596" s="168"/>
      <c r="ARC596" s="168"/>
      <c r="ARD596" s="168"/>
      <c r="ARE596" s="508"/>
      <c r="ARF596" s="508"/>
      <c r="ARG596" s="508"/>
      <c r="ARH596" s="508"/>
      <c r="ARI596" s="508"/>
      <c r="ARJ596" s="508"/>
      <c r="ARK596" s="508"/>
      <c r="ARL596" s="508"/>
      <c r="ARM596" s="508"/>
      <c r="ARN596" s="508"/>
      <c r="ARO596" s="508"/>
      <c r="ARP596" s="508"/>
      <c r="ARQ596" s="508"/>
      <c r="ARR596" s="508"/>
      <c r="ARS596" s="508"/>
      <c r="ART596" s="508"/>
      <c r="ARU596" s="508"/>
      <c r="ARV596" s="508"/>
      <c r="ARW596" s="508"/>
      <c r="ARX596" s="508"/>
      <c r="ARY596" s="508"/>
      <c r="ARZ596" s="508"/>
      <c r="ASA596" s="508"/>
      <c r="ASB596" s="508"/>
      <c r="ASC596" s="89"/>
      <c r="ASD596" s="89"/>
      <c r="ASE596" s="89"/>
      <c r="ASF596" s="89"/>
      <c r="ASG596" s="89"/>
      <c r="ASH596" s="508"/>
      <c r="ASI596" s="508"/>
      <c r="ASJ596" s="89"/>
      <c r="ASK596" s="89"/>
      <c r="ASL596" s="508"/>
      <c r="ASM596" s="508"/>
      <c r="ASN596" s="89"/>
      <c r="ASO596" s="89"/>
      <c r="ASP596" s="508"/>
      <c r="ASQ596" s="508"/>
      <c r="ASR596" s="508"/>
      <c r="ASS596" s="508"/>
      <c r="AST596" s="508"/>
      <c r="ASU596" s="508"/>
      <c r="ASV596" s="508"/>
      <c r="ASW596" s="89"/>
      <c r="ASX596" s="89"/>
      <c r="ASY596" s="508"/>
      <c r="ASZ596" s="508"/>
      <c r="ATA596" s="89"/>
      <c r="ATB596" s="89"/>
      <c r="ATC596" s="508"/>
      <c r="ATD596" s="508"/>
      <c r="ATE596" s="508"/>
      <c r="ATF596" s="508"/>
      <c r="ATG596" s="508"/>
      <c r="ATH596" s="203"/>
      <c r="ATI596" s="107"/>
      <c r="ATJ596" s="508"/>
      <c r="ATK596" s="508"/>
      <c r="ATL596" s="508"/>
      <c r="ATM596" s="508"/>
      <c r="ATN596" s="508"/>
      <c r="ATO596" s="508"/>
      <c r="ATP596" s="508"/>
      <c r="ATQ596" s="168"/>
      <c r="ATR596" s="168"/>
      <c r="ATS596" s="168"/>
      <c r="ATT596" s="168"/>
      <c r="ATU596" s="168"/>
      <c r="ATV596" s="168"/>
      <c r="ATW596" s="168"/>
      <c r="ATX596" s="168"/>
      <c r="ATY596" s="168"/>
      <c r="ATZ596" s="168"/>
      <c r="AUA596" s="168"/>
      <c r="AUB596" s="168"/>
      <c r="AUC596" s="168"/>
      <c r="AUD596" s="168"/>
      <c r="AUE596" s="168"/>
      <c r="AUF596" s="168"/>
      <c r="AUG596" s="168"/>
      <c r="AUH596" s="168"/>
      <c r="AUI596" s="168"/>
      <c r="AUJ596" s="168"/>
      <c r="AUK596" s="168"/>
      <c r="AUL596" s="168"/>
      <c r="AUM596" s="168"/>
      <c r="AUN596" s="168"/>
      <c r="AUO596" s="168"/>
      <c r="AUP596" s="168"/>
      <c r="AUQ596" s="168"/>
      <c r="AUR596" s="168"/>
      <c r="AUS596" s="168"/>
      <c r="AUT596" s="168"/>
      <c r="AUU596" s="168"/>
      <c r="AUV596" s="168"/>
      <c r="AUW596" s="168"/>
      <c r="AUX596" s="168"/>
      <c r="AUY596" s="168"/>
      <c r="AUZ596" s="168"/>
      <c r="AVA596" s="168"/>
      <c r="AVB596" s="168"/>
      <c r="AVC596" s="168"/>
      <c r="AVD596" s="168"/>
      <c r="AVE596" s="168"/>
      <c r="AVF596" s="168"/>
      <c r="AVG596" s="168"/>
      <c r="AVH596" s="168"/>
      <c r="AVI596" s="508"/>
      <c r="AVJ596" s="508"/>
      <c r="AVK596" s="508"/>
      <c r="AVL596" s="508"/>
      <c r="AVM596" s="508"/>
      <c r="AVN596" s="508"/>
      <c r="AVO596" s="508"/>
      <c r="AVP596" s="508"/>
      <c r="AVQ596" s="508"/>
      <c r="AVR596" s="508"/>
      <c r="AVS596" s="508"/>
      <c r="AVT596" s="508"/>
      <c r="AVU596" s="508"/>
      <c r="AVV596" s="508"/>
      <c r="AVW596" s="508"/>
      <c r="AVX596" s="508"/>
      <c r="AVY596" s="508"/>
      <c r="AVZ596" s="508"/>
      <c r="AWA596" s="508"/>
      <c r="AWB596" s="508"/>
      <c r="AWC596" s="508"/>
      <c r="AWD596" s="508"/>
      <c r="AWE596" s="508"/>
      <c r="AWF596" s="508"/>
      <c r="AWG596" s="89"/>
      <c r="AWH596" s="89"/>
      <c r="AWI596" s="89"/>
      <c r="AWJ596" s="89"/>
      <c r="AWK596" s="89"/>
      <c r="AWL596" s="508"/>
      <c r="AWM596" s="508"/>
      <c r="AWN596" s="89"/>
      <c r="AWO596" s="89"/>
      <c r="AWP596" s="508"/>
      <c r="AWQ596" s="508"/>
      <c r="AWR596" s="89"/>
      <c r="AWS596" s="89"/>
      <c r="AWT596" s="508"/>
      <c r="AWU596" s="508"/>
      <c r="AWV596" s="508"/>
      <c r="AWW596" s="508"/>
      <c r="AWX596" s="508"/>
      <c r="AWY596" s="508"/>
      <c r="AWZ596" s="508"/>
      <c r="AXA596" s="89"/>
      <c r="AXB596" s="89"/>
      <c r="AXC596" s="508"/>
      <c r="AXD596" s="508"/>
      <c r="AXE596" s="89"/>
      <c r="AXF596" s="89"/>
      <c r="AXG596" s="508"/>
      <c r="AXH596" s="508"/>
      <c r="AXI596" s="508"/>
      <c r="AXJ596" s="508"/>
      <c r="AXK596" s="508"/>
      <c r="AXL596" s="203"/>
      <c r="AXM596" s="107"/>
      <c r="AXN596" s="508"/>
      <c r="AXO596" s="508"/>
      <c r="AXP596" s="508"/>
      <c r="AXQ596" s="508"/>
      <c r="AXR596" s="508"/>
      <c r="AXS596" s="508"/>
      <c r="AXT596" s="508"/>
      <c r="AXU596" s="168"/>
      <c r="AXV596" s="168"/>
      <c r="AXW596" s="168"/>
      <c r="AXX596" s="168"/>
      <c r="AXY596" s="168"/>
      <c r="AXZ596" s="168"/>
      <c r="AYA596" s="168"/>
      <c r="AYB596" s="168"/>
      <c r="AYC596" s="168"/>
      <c r="AYD596" s="168"/>
      <c r="AYE596" s="168"/>
      <c r="AYF596" s="168"/>
      <c r="AYG596" s="168"/>
      <c r="AYH596" s="168"/>
      <c r="AYI596" s="168"/>
      <c r="AYJ596" s="168"/>
      <c r="AYK596" s="168"/>
      <c r="AYL596" s="168"/>
      <c r="AYM596" s="168"/>
      <c r="AYN596" s="168"/>
      <c r="AYO596" s="168"/>
      <c r="AYP596" s="168"/>
      <c r="AYQ596" s="168"/>
      <c r="AYR596" s="168"/>
      <c r="AYS596" s="168"/>
      <c r="AYT596" s="168"/>
      <c r="AYU596" s="168"/>
      <c r="AYV596" s="168"/>
      <c r="AYW596" s="168"/>
      <c r="AYX596" s="168"/>
      <c r="AYY596" s="168"/>
      <c r="AYZ596" s="168"/>
      <c r="AZA596" s="168"/>
      <c r="AZB596" s="168"/>
      <c r="AZC596" s="168"/>
      <c r="AZD596" s="168"/>
      <c r="AZE596" s="168"/>
      <c r="AZF596" s="168"/>
      <c r="AZG596" s="168"/>
      <c r="AZH596" s="168"/>
      <c r="AZI596" s="168"/>
      <c r="AZJ596" s="168"/>
      <c r="AZK596" s="168"/>
      <c r="AZL596" s="168"/>
      <c r="AZM596" s="508"/>
      <c r="AZN596" s="508"/>
      <c r="AZO596" s="508"/>
      <c r="AZP596" s="508"/>
      <c r="AZQ596" s="508"/>
      <c r="AZR596" s="508"/>
      <c r="AZS596" s="508"/>
      <c r="AZT596" s="508"/>
      <c r="AZU596" s="508"/>
      <c r="AZV596" s="508"/>
      <c r="AZW596" s="508"/>
      <c r="AZX596" s="508"/>
      <c r="AZY596" s="508"/>
      <c r="AZZ596" s="508"/>
      <c r="BAA596" s="508"/>
      <c r="BAB596" s="508"/>
      <c r="BAC596" s="508"/>
      <c r="BAD596" s="508"/>
      <c r="BAE596" s="508"/>
      <c r="BAF596" s="508"/>
      <c r="BAG596" s="508"/>
      <c r="BAH596" s="508"/>
      <c r="BAI596" s="508"/>
      <c r="BAJ596" s="508"/>
      <c r="BAK596" s="89"/>
      <c r="BAL596" s="89"/>
      <c r="BAM596" s="89"/>
      <c r="BAN596" s="89"/>
      <c r="BAO596" s="89"/>
      <c r="BAP596" s="508"/>
      <c r="BAQ596" s="508"/>
      <c r="BAR596" s="89"/>
      <c r="BAS596" s="89"/>
      <c r="BAT596" s="508"/>
      <c r="BAU596" s="508"/>
      <c r="BAV596" s="89"/>
      <c r="BAW596" s="89"/>
      <c r="BAX596" s="508"/>
      <c r="BAY596" s="508"/>
      <c r="BAZ596" s="508"/>
      <c r="BBA596" s="508"/>
      <c r="BBB596" s="508"/>
      <c r="BBC596" s="508"/>
      <c r="BBD596" s="508"/>
      <c r="BBE596" s="89"/>
      <c r="BBF596" s="89"/>
      <c r="BBG596" s="508"/>
      <c r="BBH596" s="508"/>
      <c r="BBI596" s="89"/>
      <c r="BBJ596" s="89"/>
      <c r="BBK596" s="508"/>
      <c r="BBL596" s="508"/>
      <c r="BBM596" s="508"/>
      <c r="BBN596" s="508"/>
      <c r="BBO596" s="508"/>
      <c r="BBP596" s="203"/>
      <c r="BBQ596" s="107"/>
      <c r="BBR596" s="508"/>
      <c r="BBS596" s="508"/>
      <c r="BBT596" s="508"/>
      <c r="BBU596" s="508"/>
      <c r="BBV596" s="508"/>
      <c r="BBW596" s="508"/>
      <c r="BBX596" s="508"/>
      <c r="BBY596" s="168"/>
      <c r="BBZ596" s="168"/>
      <c r="BCA596" s="168"/>
      <c r="BCB596" s="168"/>
      <c r="BCC596" s="168"/>
      <c r="BCD596" s="168"/>
      <c r="BCE596" s="168"/>
      <c r="BCF596" s="168"/>
      <c r="BCG596" s="168"/>
      <c r="BCH596" s="168"/>
      <c r="BCI596" s="168"/>
      <c r="BCJ596" s="168"/>
      <c r="BCK596" s="168"/>
      <c r="BCL596" s="168"/>
      <c r="BCM596" s="168"/>
      <c r="BCN596" s="168"/>
      <c r="BCO596" s="168"/>
      <c r="BCP596" s="168"/>
      <c r="BCQ596" s="168"/>
      <c r="BCR596" s="168"/>
      <c r="BCS596" s="168"/>
      <c r="BCT596" s="168"/>
      <c r="BCU596" s="168"/>
      <c r="BCV596" s="168"/>
      <c r="BCW596" s="168"/>
      <c r="BCX596" s="168"/>
      <c r="BCY596" s="168"/>
      <c r="BCZ596" s="168"/>
      <c r="BDA596" s="168"/>
      <c r="BDB596" s="168"/>
      <c r="BDC596" s="168"/>
      <c r="BDD596" s="168"/>
      <c r="BDE596" s="168"/>
      <c r="BDF596" s="168"/>
      <c r="BDG596" s="168"/>
      <c r="BDH596" s="168"/>
      <c r="BDI596" s="168"/>
      <c r="BDJ596" s="168"/>
      <c r="BDK596" s="168"/>
      <c r="BDL596" s="168"/>
      <c r="BDM596" s="168"/>
      <c r="BDN596" s="168"/>
      <c r="BDO596" s="168"/>
      <c r="BDP596" s="168"/>
      <c r="BDQ596" s="508"/>
      <c r="BDR596" s="508"/>
      <c r="BDS596" s="508"/>
      <c r="BDT596" s="508"/>
      <c r="BDU596" s="508"/>
      <c r="BDV596" s="508"/>
      <c r="BDW596" s="508"/>
      <c r="BDX596" s="508"/>
      <c r="BDY596" s="508"/>
      <c r="BDZ596" s="508"/>
      <c r="BEA596" s="508"/>
      <c r="BEB596" s="508"/>
      <c r="BEC596" s="508"/>
      <c r="BED596" s="508"/>
      <c r="BEE596" s="508"/>
      <c r="BEF596" s="508"/>
      <c r="BEG596" s="508"/>
      <c r="BEH596" s="508"/>
      <c r="BEI596" s="508"/>
      <c r="BEJ596" s="508"/>
      <c r="BEK596" s="508"/>
      <c r="BEL596" s="508"/>
      <c r="BEM596" s="508"/>
      <c r="BEN596" s="508"/>
      <c r="BEO596" s="89"/>
      <c r="BEP596" s="89"/>
      <c r="BEQ596" s="89"/>
      <c r="BER596" s="89"/>
      <c r="BES596" s="89"/>
      <c r="BET596" s="508"/>
      <c r="BEU596" s="508"/>
      <c r="BEV596" s="89"/>
      <c r="BEW596" s="89"/>
      <c r="BEX596" s="508"/>
      <c r="BEY596" s="508"/>
      <c r="BEZ596" s="89"/>
      <c r="BFA596" s="89"/>
      <c r="BFB596" s="508"/>
      <c r="BFC596" s="508"/>
      <c r="BFD596" s="508"/>
      <c r="BFE596" s="508"/>
      <c r="BFF596" s="508"/>
      <c r="BFG596" s="508"/>
      <c r="BFH596" s="508"/>
      <c r="BFI596" s="89"/>
      <c r="BFJ596" s="89"/>
      <c r="BFK596" s="508"/>
      <c r="BFL596" s="508"/>
      <c r="BFM596" s="89"/>
      <c r="BFN596" s="89"/>
      <c r="BFO596" s="508"/>
      <c r="BFP596" s="508"/>
      <c r="BFQ596" s="508"/>
      <c r="BFR596" s="508"/>
      <c r="BFS596" s="508"/>
      <c r="BFT596" s="203"/>
      <c r="BFU596" s="107"/>
      <c r="BFV596" s="508"/>
      <c r="BFW596" s="508"/>
      <c r="BFX596" s="508"/>
      <c r="BFY596" s="508"/>
      <c r="BFZ596" s="508"/>
      <c r="BGA596" s="508"/>
      <c r="BGB596" s="508"/>
      <c r="BGC596" s="168"/>
      <c r="BGD596" s="168"/>
      <c r="BGE596" s="168"/>
      <c r="BGF596" s="168"/>
      <c r="BGG596" s="168"/>
      <c r="BGH596" s="168"/>
      <c r="BGI596" s="168"/>
      <c r="BGJ596" s="168"/>
      <c r="BGK596" s="168"/>
      <c r="BGL596" s="168"/>
      <c r="BGM596" s="168"/>
      <c r="BGN596" s="168"/>
      <c r="BGO596" s="168"/>
      <c r="BGP596" s="168"/>
      <c r="BGQ596" s="168"/>
      <c r="BGR596" s="168"/>
      <c r="BGS596" s="168"/>
      <c r="BGT596" s="168"/>
      <c r="BGU596" s="168"/>
      <c r="BGV596" s="168"/>
      <c r="BGW596" s="168"/>
      <c r="BGX596" s="168"/>
      <c r="BGY596" s="168"/>
      <c r="BGZ596" s="168"/>
      <c r="BHA596" s="168"/>
      <c r="BHB596" s="168"/>
      <c r="BHC596" s="168"/>
      <c r="BHD596" s="168"/>
      <c r="BHE596" s="168"/>
      <c r="BHF596" s="168"/>
      <c r="BHG596" s="168"/>
      <c r="BHH596" s="168"/>
      <c r="BHI596" s="168"/>
      <c r="BHJ596" s="168"/>
      <c r="BHK596" s="168"/>
      <c r="BHL596" s="168"/>
      <c r="BHM596" s="168"/>
      <c r="BHN596" s="168"/>
      <c r="BHO596" s="168"/>
      <c r="BHP596" s="168"/>
      <c r="BHQ596" s="168"/>
      <c r="BHR596" s="168"/>
      <c r="BHS596" s="168"/>
      <c r="BHT596" s="168"/>
      <c r="BHU596" s="508"/>
      <c r="BHV596" s="508"/>
      <c r="BHW596" s="508"/>
      <c r="BHX596" s="508"/>
      <c r="BHY596" s="508"/>
      <c r="BHZ596" s="508"/>
      <c r="BIA596" s="508"/>
      <c r="BIB596" s="508"/>
      <c r="BIC596" s="508"/>
      <c r="BID596" s="508"/>
      <c r="BIE596" s="508"/>
      <c r="BIF596" s="508"/>
      <c r="BIG596" s="508"/>
      <c r="BIH596" s="508"/>
      <c r="BII596" s="508"/>
      <c r="BIJ596" s="508"/>
      <c r="BIK596" s="508"/>
      <c r="BIL596" s="508"/>
      <c r="BIM596" s="508"/>
      <c r="BIN596" s="508"/>
      <c r="BIO596" s="508"/>
      <c r="BIP596" s="508"/>
      <c r="BIQ596" s="508"/>
      <c r="BIR596" s="508"/>
      <c r="BIS596" s="89"/>
      <c r="BIT596" s="89"/>
      <c r="BIU596" s="89"/>
      <c r="BIV596" s="89"/>
      <c r="BIW596" s="89"/>
      <c r="BIX596" s="508"/>
      <c r="BIY596" s="508"/>
      <c r="BIZ596" s="89"/>
      <c r="BJA596" s="89"/>
      <c r="BJB596" s="508"/>
      <c r="BJC596" s="508"/>
      <c r="BJD596" s="89"/>
      <c r="BJE596" s="89"/>
      <c r="BJF596" s="508"/>
      <c r="BJG596" s="508"/>
      <c r="BJH596" s="508"/>
      <c r="BJI596" s="508"/>
      <c r="BJJ596" s="508"/>
      <c r="BJK596" s="508"/>
      <c r="BJL596" s="508"/>
      <c r="BJM596" s="89"/>
      <c r="BJN596" s="89"/>
      <c r="BJO596" s="508"/>
      <c r="BJP596" s="508"/>
      <c r="BJQ596" s="89"/>
      <c r="BJR596" s="89"/>
      <c r="BJS596" s="508"/>
      <c r="BJT596" s="508"/>
      <c r="BJU596" s="508"/>
      <c r="BJV596" s="508"/>
      <c r="BJW596" s="508"/>
      <c r="BJX596" s="203"/>
      <c r="BJY596" s="107"/>
      <c r="BJZ596" s="508"/>
      <c r="BKA596" s="508"/>
      <c r="BKB596" s="508"/>
      <c r="BKC596" s="508"/>
      <c r="BKD596" s="508"/>
      <c r="BKE596" s="508"/>
      <c r="BKF596" s="508"/>
      <c r="BKG596" s="168"/>
      <c r="BKH596" s="168"/>
      <c r="BKI596" s="168"/>
      <c r="BKJ596" s="168"/>
      <c r="BKK596" s="168"/>
      <c r="BKL596" s="168"/>
      <c r="BKM596" s="168"/>
      <c r="BKN596" s="168"/>
      <c r="BKO596" s="168"/>
      <c r="BKP596" s="168"/>
      <c r="BKQ596" s="168"/>
      <c r="BKR596" s="168"/>
      <c r="BKS596" s="168"/>
      <c r="BKT596" s="168"/>
      <c r="BKU596" s="168"/>
      <c r="BKV596" s="168"/>
      <c r="BKW596" s="168"/>
      <c r="BKX596" s="168"/>
      <c r="BKY596" s="168"/>
      <c r="BKZ596" s="168"/>
      <c r="BLA596" s="168"/>
      <c r="BLB596" s="168"/>
      <c r="BLC596" s="168"/>
      <c r="BLD596" s="168"/>
      <c r="BLE596" s="168"/>
      <c r="BLF596" s="168"/>
      <c r="BLG596" s="168"/>
      <c r="BLH596" s="168"/>
      <c r="BLI596" s="168"/>
      <c r="BLJ596" s="168"/>
      <c r="BLK596" s="168"/>
      <c r="BLL596" s="168"/>
      <c r="BLM596" s="168"/>
      <c r="BLN596" s="168"/>
      <c r="BLO596" s="168"/>
      <c r="BLP596" s="168"/>
      <c r="BLQ596" s="168"/>
      <c r="BLR596" s="168"/>
      <c r="BLS596" s="168"/>
      <c r="BLT596" s="168"/>
      <c r="BLU596" s="168"/>
      <c r="BLV596" s="168"/>
      <c r="BLW596" s="168"/>
      <c r="BLX596" s="168"/>
      <c r="BLY596" s="508"/>
      <c r="BLZ596" s="508"/>
      <c r="BMA596" s="508"/>
      <c r="BMB596" s="508"/>
      <c r="BMC596" s="508"/>
      <c r="BMD596" s="508"/>
      <c r="BME596" s="508"/>
      <c r="BMF596" s="508"/>
      <c r="BMG596" s="508"/>
      <c r="BMH596" s="508"/>
      <c r="BMI596" s="508"/>
      <c r="BMJ596" s="508"/>
      <c r="BMK596" s="508"/>
      <c r="BML596" s="508"/>
      <c r="BMM596" s="508"/>
      <c r="BMN596" s="508"/>
      <c r="BMO596" s="508"/>
      <c r="BMP596" s="508"/>
      <c r="BMQ596" s="508"/>
      <c r="BMR596" s="508"/>
      <c r="BMS596" s="508"/>
      <c r="BMT596" s="508"/>
      <c r="BMU596" s="508"/>
      <c r="BMV596" s="508"/>
      <c r="BMW596" s="89"/>
      <c r="BMX596" s="89"/>
      <c r="BMY596" s="89"/>
      <c r="BMZ596" s="89"/>
      <c r="BNA596" s="89"/>
      <c r="BNB596" s="508"/>
      <c r="BNC596" s="508"/>
      <c r="BND596" s="89"/>
      <c r="BNE596" s="89"/>
      <c r="BNF596" s="508"/>
      <c r="BNG596" s="508"/>
      <c r="BNH596" s="89"/>
      <c r="BNI596" s="89"/>
      <c r="BNJ596" s="508"/>
      <c r="BNK596" s="508"/>
      <c r="BNL596" s="508"/>
      <c r="BNM596" s="508"/>
      <c r="BNN596" s="508"/>
      <c r="BNO596" s="508"/>
      <c r="BNP596" s="508"/>
      <c r="BNQ596" s="89"/>
      <c r="BNR596" s="89"/>
      <c r="BNS596" s="508"/>
      <c r="BNT596" s="508"/>
      <c r="BNU596" s="89"/>
      <c r="BNV596" s="89"/>
      <c r="BNW596" s="508"/>
      <c r="BNX596" s="508"/>
      <c r="BNY596" s="508"/>
      <c r="BNZ596" s="508"/>
      <c r="BOA596" s="508"/>
      <c r="BOB596" s="203"/>
      <c r="BOC596" s="107"/>
      <c r="BOD596" s="508"/>
      <c r="BOE596" s="508"/>
      <c r="BOF596" s="508"/>
      <c r="BOG596" s="508"/>
      <c r="BOH596" s="508"/>
      <c r="BOI596" s="508"/>
      <c r="BOJ596" s="508"/>
      <c r="BOK596" s="168"/>
      <c r="BOL596" s="168"/>
      <c r="BOM596" s="168"/>
      <c r="BON596" s="168"/>
      <c r="BOO596" s="168"/>
      <c r="BOP596" s="168"/>
      <c r="BOQ596" s="168"/>
      <c r="BOR596" s="168"/>
      <c r="BOS596" s="168"/>
      <c r="BOT596" s="168"/>
      <c r="BOU596" s="168"/>
      <c r="BOV596" s="168"/>
      <c r="BOW596" s="168"/>
      <c r="BOX596" s="168"/>
      <c r="BOY596" s="168"/>
      <c r="BOZ596" s="168"/>
      <c r="BPA596" s="168"/>
      <c r="BPB596" s="168"/>
      <c r="BPC596" s="168"/>
      <c r="BPD596" s="168"/>
      <c r="BPE596" s="168"/>
      <c r="BPF596" s="168"/>
      <c r="BPG596" s="168"/>
      <c r="BPH596" s="168"/>
      <c r="BPI596" s="168"/>
      <c r="BPJ596" s="168"/>
      <c r="BPK596" s="168"/>
      <c r="BPL596" s="168"/>
      <c r="BPM596" s="168"/>
      <c r="BPN596" s="168"/>
      <c r="BPO596" s="168"/>
      <c r="BPP596" s="168"/>
      <c r="BPQ596" s="168"/>
      <c r="BPR596" s="168"/>
      <c r="BPS596" s="168"/>
      <c r="BPT596" s="168"/>
      <c r="BPU596" s="168"/>
      <c r="BPV596" s="168"/>
      <c r="BPW596" s="168"/>
      <c r="BPX596" s="168"/>
      <c r="BPY596" s="168"/>
      <c r="BPZ596" s="168"/>
      <c r="BQA596" s="168"/>
      <c r="BQB596" s="168"/>
      <c r="BQC596" s="508"/>
      <c r="BQD596" s="508"/>
      <c r="BQE596" s="508"/>
      <c r="BQF596" s="508"/>
      <c r="BQG596" s="508"/>
      <c r="BQH596" s="508"/>
      <c r="BQI596" s="508"/>
      <c r="BQJ596" s="508"/>
      <c r="BQK596" s="508"/>
      <c r="BQL596" s="508"/>
      <c r="BQM596" s="508"/>
      <c r="BQN596" s="508"/>
      <c r="BQO596" s="508"/>
      <c r="BQP596" s="508"/>
      <c r="BQQ596" s="508"/>
      <c r="BQR596" s="508"/>
      <c r="BQS596" s="508"/>
      <c r="BQT596" s="508"/>
      <c r="BQU596" s="508"/>
      <c r="BQV596" s="508"/>
      <c r="BQW596" s="508"/>
      <c r="BQX596" s="508"/>
      <c r="BQY596" s="508"/>
      <c r="BQZ596" s="508"/>
      <c r="BRA596" s="89"/>
      <c r="BRB596" s="89"/>
      <c r="BRC596" s="89"/>
      <c r="BRD596" s="89"/>
      <c r="BRE596" s="89"/>
      <c r="BRF596" s="508"/>
      <c r="BRG596" s="508"/>
      <c r="BRH596" s="89"/>
      <c r="BRI596" s="89"/>
      <c r="BRJ596" s="508"/>
      <c r="BRK596" s="508"/>
      <c r="BRL596" s="89"/>
      <c r="BRM596" s="89"/>
      <c r="BRN596" s="508"/>
      <c r="BRO596" s="508"/>
      <c r="BRP596" s="508"/>
      <c r="BRQ596" s="508"/>
      <c r="BRR596" s="508"/>
      <c r="BRS596" s="508"/>
      <c r="BRT596" s="508"/>
      <c r="BRU596" s="89"/>
      <c r="BRV596" s="89"/>
      <c r="BRW596" s="508"/>
      <c r="BRX596" s="508"/>
      <c r="BRY596" s="89"/>
      <c r="BRZ596" s="89"/>
      <c r="BSA596" s="508"/>
      <c r="BSB596" s="508"/>
      <c r="BSC596" s="508"/>
      <c r="BSD596" s="508"/>
      <c r="BSE596" s="508"/>
      <c r="BSF596" s="203"/>
      <c r="BSG596" s="107"/>
      <c r="BSH596" s="508"/>
      <c r="BSI596" s="508"/>
      <c r="BSJ596" s="508"/>
      <c r="BSK596" s="508"/>
      <c r="BSL596" s="508"/>
      <c r="BSM596" s="508"/>
      <c r="BSN596" s="508"/>
      <c r="BSO596" s="168"/>
      <c r="BSP596" s="168"/>
      <c r="BSQ596" s="168"/>
      <c r="BSR596" s="168"/>
      <c r="BSS596" s="168"/>
      <c r="BST596" s="168"/>
      <c r="BSU596" s="168"/>
      <c r="BSV596" s="168"/>
      <c r="BSW596" s="168"/>
      <c r="BSX596" s="168"/>
      <c r="BSY596" s="168"/>
      <c r="BSZ596" s="168"/>
      <c r="BTA596" s="168"/>
      <c r="BTB596" s="168"/>
      <c r="BTC596" s="168"/>
      <c r="BTD596" s="168"/>
      <c r="BTE596" s="168"/>
      <c r="BTF596" s="168"/>
      <c r="BTG596" s="168"/>
      <c r="BTH596" s="168"/>
      <c r="BTI596" s="168"/>
      <c r="BTJ596" s="168"/>
      <c r="BTK596" s="168"/>
      <c r="BTL596" s="168"/>
      <c r="BTM596" s="168"/>
      <c r="BTN596" s="168"/>
      <c r="BTO596" s="168"/>
      <c r="BTP596" s="168"/>
      <c r="BTQ596" s="168"/>
      <c r="BTR596" s="168"/>
      <c r="BTS596" s="168"/>
      <c r="BTT596" s="168"/>
      <c r="BTU596" s="168"/>
      <c r="BTV596" s="168"/>
      <c r="BTW596" s="168"/>
      <c r="BTX596" s="168"/>
      <c r="BTY596" s="168"/>
      <c r="BTZ596" s="168"/>
      <c r="BUA596" s="168"/>
      <c r="BUB596" s="168"/>
      <c r="BUC596" s="168"/>
      <c r="BUD596" s="168"/>
      <c r="BUE596" s="168"/>
      <c r="BUF596" s="168"/>
      <c r="BUG596" s="508"/>
      <c r="BUH596" s="508"/>
      <c r="BUI596" s="508"/>
      <c r="BUJ596" s="508"/>
      <c r="BUK596" s="508"/>
      <c r="BUL596" s="508"/>
      <c r="BUM596" s="508"/>
      <c r="BUN596" s="508"/>
      <c r="BUO596" s="508"/>
      <c r="BUP596" s="508"/>
      <c r="BUQ596" s="508"/>
      <c r="BUR596" s="508"/>
      <c r="BUS596" s="508"/>
      <c r="BUT596" s="508"/>
      <c r="BUU596" s="508"/>
      <c r="BUV596" s="508"/>
      <c r="BUW596" s="508"/>
      <c r="BUX596" s="508"/>
      <c r="BUY596" s="508"/>
      <c r="BUZ596" s="508"/>
      <c r="BVA596" s="508"/>
      <c r="BVB596" s="508"/>
      <c r="BVC596" s="508"/>
      <c r="BVD596" s="508"/>
      <c r="BVE596" s="89"/>
      <c r="BVF596" s="89"/>
      <c r="BVG596" s="89"/>
      <c r="BVH596" s="89"/>
      <c r="BVI596" s="89"/>
      <c r="BVJ596" s="508"/>
      <c r="BVK596" s="508"/>
      <c r="BVL596" s="89"/>
      <c r="BVM596" s="89"/>
      <c r="BVN596" s="508"/>
      <c r="BVO596" s="508"/>
      <c r="BVP596" s="89"/>
      <c r="BVQ596" s="89"/>
      <c r="BVR596" s="508"/>
      <c r="BVS596" s="508"/>
      <c r="BVT596" s="508"/>
      <c r="BVU596" s="508"/>
      <c r="BVV596" s="508"/>
      <c r="BVW596" s="508"/>
      <c r="BVX596" s="508"/>
      <c r="BVY596" s="89"/>
      <c r="BVZ596" s="89"/>
      <c r="BWA596" s="508"/>
      <c r="BWB596" s="508"/>
      <c r="BWC596" s="89"/>
      <c r="BWD596" s="89"/>
      <c r="BWE596" s="508"/>
      <c r="BWF596" s="508"/>
      <c r="BWG596" s="508"/>
      <c r="BWH596" s="508"/>
      <c r="BWI596" s="508"/>
      <c r="BWJ596" s="203"/>
      <c r="BWK596" s="107"/>
      <c r="BWL596" s="508"/>
      <c r="BWM596" s="508"/>
      <c r="BWN596" s="508"/>
      <c r="BWO596" s="508"/>
      <c r="BWP596" s="508"/>
      <c r="BWQ596" s="508"/>
      <c r="BWR596" s="508"/>
      <c r="BWS596" s="168"/>
      <c r="BWT596" s="168"/>
      <c r="BWU596" s="168"/>
      <c r="BWV596" s="168"/>
      <c r="BWW596" s="168"/>
      <c r="BWX596" s="168"/>
      <c r="BWY596" s="168"/>
      <c r="BWZ596" s="168"/>
      <c r="BXA596" s="168"/>
      <c r="BXB596" s="168"/>
      <c r="BXC596" s="168"/>
      <c r="BXD596" s="168"/>
      <c r="BXE596" s="168"/>
      <c r="BXF596" s="168"/>
      <c r="BXG596" s="168"/>
      <c r="BXH596" s="168"/>
      <c r="BXI596" s="168"/>
      <c r="BXJ596" s="168"/>
      <c r="BXK596" s="168"/>
      <c r="BXL596" s="168"/>
      <c r="BXM596" s="168"/>
      <c r="BXN596" s="168"/>
      <c r="BXO596" s="168"/>
      <c r="BXP596" s="168"/>
      <c r="BXQ596" s="168"/>
      <c r="BXR596" s="168"/>
      <c r="BXS596" s="168"/>
      <c r="BXT596" s="168"/>
      <c r="BXU596" s="168"/>
      <c r="BXV596" s="168"/>
      <c r="BXW596" s="168"/>
      <c r="BXX596" s="168"/>
      <c r="BXY596" s="168"/>
      <c r="BXZ596" s="168"/>
      <c r="BYA596" s="168"/>
      <c r="BYB596" s="168"/>
      <c r="BYC596" s="168"/>
      <c r="BYD596" s="168"/>
      <c r="BYE596" s="168"/>
      <c r="BYF596" s="168"/>
      <c r="BYG596" s="168"/>
      <c r="BYH596" s="168"/>
      <c r="BYI596" s="168"/>
      <c r="BYJ596" s="168"/>
      <c r="BYK596" s="508"/>
      <c r="BYL596" s="508"/>
      <c r="BYM596" s="508"/>
      <c r="BYN596" s="508"/>
      <c r="BYO596" s="508"/>
      <c r="BYP596" s="508"/>
      <c r="BYQ596" s="508"/>
      <c r="BYR596" s="508"/>
      <c r="BYS596" s="508"/>
      <c r="BYT596" s="508"/>
      <c r="BYU596" s="508"/>
      <c r="BYV596" s="508"/>
      <c r="BYW596" s="508"/>
      <c r="BYX596" s="508"/>
      <c r="BYY596" s="508"/>
      <c r="BYZ596" s="508"/>
      <c r="BZA596" s="508"/>
      <c r="BZB596" s="508"/>
      <c r="BZC596" s="508"/>
      <c r="BZD596" s="508"/>
      <c r="BZE596" s="508"/>
      <c r="BZF596" s="508"/>
      <c r="BZG596" s="508"/>
      <c r="BZH596" s="508"/>
      <c r="BZI596" s="89"/>
      <c r="BZJ596" s="89"/>
      <c r="BZK596" s="89"/>
      <c r="BZL596" s="89"/>
      <c r="BZM596" s="89"/>
      <c r="BZN596" s="508"/>
      <c r="BZO596" s="508"/>
      <c r="BZP596" s="89"/>
      <c r="BZQ596" s="89"/>
      <c r="BZR596" s="508"/>
      <c r="BZS596" s="508"/>
      <c r="BZT596" s="89"/>
      <c r="BZU596" s="89"/>
      <c r="BZV596" s="508"/>
      <c r="BZW596" s="508"/>
      <c r="BZX596" s="508"/>
      <c r="BZY596" s="508"/>
      <c r="BZZ596" s="508"/>
      <c r="CAA596" s="508"/>
      <c r="CAB596" s="508"/>
      <c r="CAC596" s="89"/>
      <c r="CAD596" s="89"/>
      <c r="CAE596" s="508"/>
      <c r="CAF596" s="508"/>
      <c r="CAG596" s="89"/>
      <c r="CAH596" s="89"/>
      <c r="CAI596" s="508"/>
      <c r="CAJ596" s="508"/>
      <c r="CAK596" s="508"/>
      <c r="CAL596" s="508"/>
      <c r="CAM596" s="508"/>
      <c r="CAN596" s="203"/>
      <c r="CAO596" s="107"/>
      <c r="CAP596" s="508"/>
      <c r="CAQ596" s="508"/>
      <c r="CAR596" s="508"/>
      <c r="CAS596" s="508"/>
      <c r="CAT596" s="508"/>
      <c r="CAU596" s="508"/>
      <c r="CAV596" s="508"/>
      <c r="CAW596" s="168"/>
      <c r="CAX596" s="168"/>
      <c r="CAY596" s="168"/>
      <c r="CAZ596" s="168"/>
      <c r="CBA596" s="168"/>
      <c r="CBB596" s="168"/>
      <c r="CBC596" s="168"/>
      <c r="CBD596" s="168"/>
      <c r="CBE596" s="168"/>
      <c r="CBF596" s="168"/>
      <c r="CBG596" s="168"/>
      <c r="CBH596" s="168"/>
      <c r="CBI596" s="168"/>
      <c r="CBJ596" s="168"/>
      <c r="CBK596" s="168"/>
      <c r="CBL596" s="168"/>
      <c r="CBM596" s="168"/>
      <c r="CBN596" s="168"/>
      <c r="CBO596" s="168"/>
      <c r="CBP596" s="168"/>
      <c r="CBQ596" s="168"/>
      <c r="CBR596" s="168"/>
      <c r="CBS596" s="168"/>
      <c r="CBT596" s="168"/>
      <c r="CBU596" s="168"/>
      <c r="CBV596" s="168"/>
      <c r="CBW596" s="168"/>
      <c r="CBX596" s="168"/>
      <c r="CBY596" s="168"/>
      <c r="CBZ596" s="168"/>
      <c r="CCA596" s="168"/>
      <c r="CCB596" s="168"/>
      <c r="CCC596" s="168"/>
      <c r="CCD596" s="168"/>
      <c r="CCE596" s="168"/>
      <c r="CCF596" s="168"/>
      <c r="CCG596" s="168"/>
      <c r="CCH596" s="168"/>
      <c r="CCI596" s="168"/>
      <c r="CCJ596" s="168"/>
      <c r="CCK596" s="168"/>
      <c r="CCL596" s="168"/>
      <c r="CCM596" s="168"/>
      <c r="CCN596" s="168"/>
      <c r="CCO596" s="508"/>
      <c r="CCP596" s="508"/>
      <c r="CCQ596" s="508"/>
      <c r="CCR596" s="508"/>
      <c r="CCS596" s="508"/>
      <c r="CCT596" s="508"/>
      <c r="CCU596" s="508"/>
      <c r="CCV596" s="508"/>
      <c r="CCW596" s="508"/>
      <c r="CCX596" s="508"/>
      <c r="CCY596" s="508"/>
      <c r="CCZ596" s="508"/>
      <c r="CDA596" s="508"/>
      <c r="CDB596" s="508"/>
      <c r="CDC596" s="508"/>
      <c r="CDD596" s="508"/>
      <c r="CDE596" s="508"/>
      <c r="CDF596" s="508"/>
      <c r="CDG596" s="508"/>
      <c r="CDH596" s="508"/>
      <c r="CDI596" s="508"/>
      <c r="CDJ596" s="508"/>
      <c r="CDK596" s="508"/>
      <c r="CDL596" s="508"/>
      <c r="CDM596" s="89"/>
      <c r="CDN596" s="89"/>
      <c r="CDO596" s="89"/>
      <c r="CDP596" s="89"/>
      <c r="CDQ596" s="89"/>
      <c r="CDR596" s="508"/>
      <c r="CDS596" s="508"/>
      <c r="CDT596" s="89"/>
      <c r="CDU596" s="89"/>
      <c r="CDV596" s="508"/>
      <c r="CDW596" s="508"/>
      <c r="CDX596" s="89"/>
      <c r="CDY596" s="89"/>
      <c r="CDZ596" s="508"/>
      <c r="CEA596" s="508"/>
      <c r="CEB596" s="508"/>
      <c r="CEC596" s="508"/>
      <c r="CED596" s="508"/>
      <c r="CEE596" s="508"/>
      <c r="CEF596" s="508"/>
      <c r="CEG596" s="89"/>
      <c r="CEH596" s="89"/>
      <c r="CEI596" s="508"/>
      <c r="CEJ596" s="508"/>
      <c r="CEK596" s="89"/>
      <c r="CEL596" s="89"/>
      <c r="CEM596" s="508"/>
      <c r="CEN596" s="508"/>
      <c r="CEO596" s="508"/>
      <c r="CEP596" s="508"/>
      <c r="CEQ596" s="508"/>
      <c r="CER596" s="203"/>
      <c r="CES596" s="107"/>
      <c r="CET596" s="508"/>
      <c r="CEU596" s="508"/>
      <c r="CEV596" s="508"/>
      <c r="CEW596" s="508"/>
      <c r="CEX596" s="508"/>
      <c r="CEY596" s="508"/>
      <c r="CEZ596" s="508"/>
      <c r="CFA596" s="168"/>
      <c r="CFB596" s="168"/>
      <c r="CFC596" s="168"/>
      <c r="CFD596" s="168"/>
      <c r="CFE596" s="168"/>
      <c r="CFF596" s="168"/>
      <c r="CFG596" s="168"/>
      <c r="CFH596" s="168"/>
      <c r="CFI596" s="168"/>
      <c r="CFJ596" s="168"/>
      <c r="CFK596" s="168"/>
      <c r="CFL596" s="168"/>
      <c r="CFM596" s="168"/>
      <c r="CFN596" s="168"/>
      <c r="CFO596" s="168"/>
      <c r="CFP596" s="168"/>
      <c r="CFQ596" s="168"/>
      <c r="CFR596" s="168"/>
      <c r="CFS596" s="168"/>
      <c r="CFT596" s="168"/>
      <c r="CFU596" s="168"/>
      <c r="CFV596" s="168"/>
      <c r="CFW596" s="168"/>
      <c r="CFX596" s="168"/>
      <c r="CFY596" s="168"/>
      <c r="CFZ596" s="168"/>
      <c r="CGA596" s="168"/>
      <c r="CGB596" s="168"/>
      <c r="CGC596" s="168"/>
      <c r="CGD596" s="168"/>
      <c r="CGE596" s="168"/>
      <c r="CGF596" s="168"/>
      <c r="CGG596" s="168"/>
      <c r="CGH596" s="168"/>
      <c r="CGI596" s="168"/>
      <c r="CGJ596" s="168"/>
      <c r="CGK596" s="168"/>
      <c r="CGL596" s="168"/>
      <c r="CGM596" s="168"/>
      <c r="CGN596" s="168"/>
      <c r="CGO596" s="168"/>
      <c r="CGP596" s="168"/>
      <c r="CGQ596" s="168"/>
      <c r="CGR596" s="168"/>
      <c r="CGS596" s="508"/>
      <c r="CGT596" s="508"/>
      <c r="CGU596" s="508"/>
      <c r="CGV596" s="508"/>
      <c r="CGW596" s="508"/>
      <c r="CGX596" s="508"/>
      <c r="CGY596" s="508"/>
      <c r="CGZ596" s="508"/>
      <c r="CHA596" s="508"/>
      <c r="CHB596" s="508"/>
      <c r="CHC596" s="508"/>
      <c r="CHD596" s="508"/>
      <c r="CHE596" s="508"/>
      <c r="CHF596" s="508"/>
      <c r="CHG596" s="508"/>
      <c r="CHH596" s="508"/>
      <c r="CHI596" s="508"/>
      <c r="CHJ596" s="508"/>
      <c r="CHK596" s="508"/>
      <c r="CHL596" s="508"/>
      <c r="CHM596" s="508"/>
      <c r="CHN596" s="508"/>
      <c r="CHO596" s="508"/>
      <c r="CHP596" s="508"/>
      <c r="CHQ596" s="89"/>
      <c r="CHR596" s="89"/>
      <c r="CHS596" s="89"/>
      <c r="CHT596" s="89"/>
      <c r="CHU596" s="89"/>
      <c r="CHV596" s="508"/>
      <c r="CHW596" s="508"/>
      <c r="CHX596" s="89"/>
      <c r="CHY596" s="89"/>
      <c r="CHZ596" s="508"/>
      <c r="CIA596" s="508"/>
      <c r="CIB596" s="89"/>
      <c r="CIC596" s="89"/>
      <c r="CID596" s="508"/>
      <c r="CIE596" s="508"/>
      <c r="CIF596" s="508"/>
      <c r="CIG596" s="508"/>
      <c r="CIH596" s="508"/>
      <c r="CII596" s="508"/>
      <c r="CIJ596" s="508"/>
      <c r="CIK596" s="89"/>
      <c r="CIL596" s="89"/>
      <c r="CIM596" s="508"/>
      <c r="CIN596" s="508"/>
      <c r="CIO596" s="89"/>
      <c r="CIP596" s="89"/>
      <c r="CIQ596" s="508"/>
      <c r="CIR596" s="508"/>
      <c r="CIS596" s="508"/>
      <c r="CIT596" s="508"/>
      <c r="CIU596" s="508"/>
      <c r="CIV596" s="203"/>
      <c r="CIW596" s="107"/>
      <c r="CIX596" s="508"/>
      <c r="CIY596" s="508"/>
      <c r="CIZ596" s="508"/>
      <c r="CJA596" s="508"/>
      <c r="CJB596" s="508"/>
      <c r="CJC596" s="508"/>
      <c r="CJD596" s="508"/>
      <c r="CJE596" s="168"/>
      <c r="CJF596" s="168"/>
      <c r="CJG596" s="168"/>
      <c r="CJH596" s="168"/>
      <c r="CJI596" s="168"/>
      <c r="CJJ596" s="168"/>
      <c r="CJK596" s="168"/>
      <c r="CJL596" s="168"/>
      <c r="CJM596" s="168"/>
      <c r="CJN596" s="168"/>
      <c r="CJO596" s="168"/>
      <c r="CJP596" s="168"/>
      <c r="CJQ596" s="168"/>
      <c r="CJR596" s="168"/>
      <c r="CJS596" s="168"/>
      <c r="CJT596" s="168"/>
      <c r="CJU596" s="168"/>
      <c r="CJV596" s="168"/>
      <c r="CJW596" s="168"/>
      <c r="CJX596" s="168"/>
      <c r="CJY596" s="168"/>
      <c r="CJZ596" s="168"/>
      <c r="CKA596" s="168"/>
      <c r="CKB596" s="168"/>
      <c r="CKC596" s="168"/>
      <c r="CKD596" s="168"/>
      <c r="CKE596" s="168"/>
      <c r="CKF596" s="168"/>
      <c r="CKG596" s="168"/>
      <c r="CKH596" s="168"/>
      <c r="CKI596" s="168"/>
      <c r="CKJ596" s="168"/>
      <c r="CKK596" s="168"/>
      <c r="CKL596" s="168"/>
      <c r="CKM596" s="168"/>
      <c r="CKN596" s="168"/>
      <c r="CKO596" s="168"/>
      <c r="CKP596" s="168"/>
      <c r="CKQ596" s="168"/>
      <c r="CKR596" s="168"/>
      <c r="CKS596" s="168"/>
      <c r="CKT596" s="168"/>
      <c r="CKU596" s="168"/>
      <c r="CKV596" s="168"/>
      <c r="CKW596" s="508"/>
      <c r="CKX596" s="508"/>
      <c r="CKY596" s="508"/>
      <c r="CKZ596" s="508"/>
      <c r="CLA596" s="508"/>
      <c r="CLB596" s="508"/>
      <c r="CLC596" s="508"/>
      <c r="CLD596" s="508"/>
      <c r="CLE596" s="508"/>
      <c r="CLF596" s="508"/>
      <c r="CLG596" s="508"/>
      <c r="CLH596" s="508"/>
      <c r="CLI596" s="508"/>
      <c r="CLJ596" s="508"/>
      <c r="CLK596" s="508"/>
      <c r="CLL596" s="508"/>
      <c r="CLM596" s="508"/>
      <c r="CLN596" s="508"/>
      <c r="CLO596" s="508"/>
      <c r="CLP596" s="508"/>
      <c r="CLQ596" s="508"/>
      <c r="CLR596" s="508"/>
      <c r="CLS596" s="508"/>
      <c r="CLT596" s="508"/>
      <c r="CLU596" s="89"/>
      <c r="CLV596" s="89"/>
      <c r="CLW596" s="89"/>
      <c r="CLX596" s="89"/>
      <c r="CLY596" s="89"/>
      <c r="CLZ596" s="508"/>
      <c r="CMA596" s="508"/>
      <c r="CMB596" s="89"/>
      <c r="CMC596" s="89"/>
      <c r="CMD596" s="508"/>
      <c r="CME596" s="508"/>
      <c r="CMF596" s="89"/>
      <c r="CMG596" s="89"/>
      <c r="CMH596" s="508"/>
      <c r="CMI596" s="508"/>
      <c r="CMJ596" s="508"/>
      <c r="CMK596" s="508"/>
      <c r="CML596" s="508"/>
      <c r="CMM596" s="508"/>
      <c r="CMN596" s="508"/>
      <c r="CMO596" s="89"/>
      <c r="CMP596" s="89"/>
      <c r="CMQ596" s="508"/>
      <c r="CMR596" s="508"/>
      <c r="CMS596" s="89"/>
      <c r="CMT596" s="89"/>
      <c r="CMU596" s="508"/>
      <c r="CMV596" s="508"/>
      <c r="CMW596" s="508"/>
      <c r="CMX596" s="508"/>
      <c r="CMY596" s="508"/>
      <c r="CMZ596" s="203"/>
      <c r="CNA596" s="107"/>
      <c r="CNB596" s="508"/>
      <c r="CNC596" s="508"/>
      <c r="CND596" s="508"/>
      <c r="CNE596" s="508"/>
      <c r="CNF596" s="508"/>
      <c r="CNG596" s="508"/>
      <c r="CNH596" s="508"/>
      <c r="CNI596" s="168"/>
      <c r="CNJ596" s="168"/>
      <c r="CNK596" s="168"/>
      <c r="CNL596" s="168"/>
      <c r="CNM596" s="168"/>
      <c r="CNN596" s="168"/>
      <c r="CNO596" s="168"/>
      <c r="CNP596" s="168"/>
      <c r="CNQ596" s="168"/>
      <c r="CNR596" s="168"/>
      <c r="CNS596" s="168"/>
      <c r="CNT596" s="168"/>
      <c r="CNU596" s="168"/>
      <c r="CNV596" s="168"/>
      <c r="CNW596" s="168"/>
      <c r="CNX596" s="168"/>
      <c r="CNY596" s="168"/>
      <c r="CNZ596" s="168"/>
      <c r="COA596" s="168"/>
      <c r="COB596" s="168"/>
      <c r="COC596" s="168"/>
      <c r="COD596" s="168"/>
      <c r="COE596" s="168"/>
      <c r="COF596" s="168"/>
      <c r="COG596" s="168"/>
      <c r="COH596" s="168"/>
      <c r="COI596" s="168"/>
      <c r="COJ596" s="168"/>
      <c r="COK596" s="168"/>
      <c r="COL596" s="168"/>
      <c r="COM596" s="168"/>
      <c r="CON596" s="168"/>
      <c r="COO596" s="168"/>
      <c r="COP596" s="168"/>
      <c r="COQ596" s="168"/>
      <c r="COR596" s="168"/>
      <c r="COS596" s="168"/>
      <c r="COT596" s="168"/>
      <c r="COU596" s="168"/>
      <c r="COV596" s="168"/>
      <c r="COW596" s="168"/>
      <c r="COX596" s="168"/>
      <c r="COY596" s="168"/>
      <c r="COZ596" s="168"/>
      <c r="CPA596" s="508"/>
      <c r="CPB596" s="508"/>
      <c r="CPC596" s="508"/>
      <c r="CPD596" s="508"/>
      <c r="CPE596" s="508"/>
      <c r="CPF596" s="508"/>
      <c r="CPG596" s="508"/>
      <c r="CPH596" s="508"/>
      <c r="CPI596" s="508"/>
      <c r="CPJ596" s="508"/>
      <c r="CPK596" s="508"/>
      <c r="CPL596" s="508"/>
      <c r="CPM596" s="508"/>
      <c r="CPN596" s="508"/>
      <c r="CPO596" s="508"/>
      <c r="CPP596" s="508"/>
      <c r="CPQ596" s="508"/>
      <c r="CPR596" s="508"/>
      <c r="CPS596" s="508"/>
      <c r="CPT596" s="508"/>
      <c r="CPU596" s="508"/>
      <c r="CPV596" s="508"/>
      <c r="CPW596" s="508"/>
      <c r="CPX596" s="508"/>
      <c r="CPY596" s="89"/>
      <c r="CPZ596" s="89"/>
      <c r="CQA596" s="89"/>
      <c r="CQB596" s="89"/>
      <c r="CQC596" s="89"/>
      <c r="CQD596" s="508"/>
      <c r="CQE596" s="508"/>
      <c r="CQF596" s="89"/>
      <c r="CQG596" s="89"/>
      <c r="CQH596" s="508"/>
      <c r="CQI596" s="508"/>
      <c r="CQJ596" s="89"/>
      <c r="CQK596" s="89"/>
      <c r="CQL596" s="508"/>
      <c r="CQM596" s="508"/>
      <c r="CQN596" s="508"/>
      <c r="CQO596" s="508"/>
      <c r="CQP596" s="508"/>
      <c r="CQQ596" s="508"/>
      <c r="CQR596" s="508"/>
      <c r="CQS596" s="89"/>
      <c r="CQT596" s="89"/>
      <c r="CQU596" s="508"/>
      <c r="CQV596" s="508"/>
      <c r="CQW596" s="89"/>
      <c r="CQX596" s="89"/>
      <c r="CQY596" s="508"/>
      <c r="CQZ596" s="508"/>
      <c r="CRA596" s="508"/>
      <c r="CRB596" s="508"/>
      <c r="CRC596" s="508"/>
      <c r="CRD596" s="203"/>
      <c r="CRE596" s="107"/>
      <c r="CRF596" s="508"/>
      <c r="CRG596" s="508"/>
      <c r="CRH596" s="508"/>
      <c r="CRI596" s="508"/>
      <c r="CRJ596" s="508"/>
      <c r="CRK596" s="508"/>
      <c r="CRL596" s="508"/>
      <c r="CRM596" s="168"/>
      <c r="CRN596" s="168"/>
      <c r="CRO596" s="168"/>
      <c r="CRP596" s="168"/>
      <c r="CRQ596" s="168"/>
      <c r="CRR596" s="168"/>
      <c r="CRS596" s="168"/>
      <c r="CRT596" s="168"/>
      <c r="CRU596" s="168"/>
      <c r="CRV596" s="168"/>
      <c r="CRW596" s="168"/>
      <c r="CRX596" s="168"/>
      <c r="CRY596" s="168"/>
      <c r="CRZ596" s="168"/>
      <c r="CSA596" s="168"/>
      <c r="CSB596" s="168"/>
      <c r="CSC596" s="168"/>
      <c r="CSD596" s="168"/>
      <c r="CSE596" s="168"/>
      <c r="CSF596" s="168"/>
      <c r="CSG596" s="168"/>
      <c r="CSH596" s="168"/>
      <c r="CSI596" s="168"/>
      <c r="CSJ596" s="168"/>
      <c r="CSK596" s="168"/>
      <c r="CSL596" s="168"/>
      <c r="CSM596" s="168"/>
      <c r="CSN596" s="168"/>
      <c r="CSO596" s="168"/>
      <c r="CSP596" s="168"/>
      <c r="CSQ596" s="168"/>
      <c r="CSR596" s="168"/>
      <c r="CSS596" s="168"/>
      <c r="CST596" s="168"/>
      <c r="CSU596" s="168"/>
      <c r="CSV596" s="168"/>
      <c r="CSW596" s="168"/>
      <c r="CSX596" s="168"/>
      <c r="CSY596" s="168"/>
      <c r="CSZ596" s="168"/>
      <c r="CTA596" s="168"/>
      <c r="CTB596" s="168"/>
      <c r="CTC596" s="168"/>
      <c r="CTD596" s="168"/>
      <c r="CTE596" s="508"/>
      <c r="CTF596" s="508"/>
      <c r="CTG596" s="508"/>
      <c r="CTH596" s="508"/>
      <c r="CTI596" s="508"/>
      <c r="CTJ596" s="508"/>
      <c r="CTK596" s="508"/>
      <c r="CTL596" s="508"/>
      <c r="CTM596" s="508"/>
      <c r="CTN596" s="508"/>
      <c r="CTO596" s="508"/>
      <c r="CTP596" s="508"/>
      <c r="CTQ596" s="508"/>
      <c r="CTR596" s="508"/>
      <c r="CTS596" s="508"/>
      <c r="CTT596" s="508"/>
      <c r="CTU596" s="508"/>
      <c r="CTV596" s="508"/>
      <c r="CTW596" s="508"/>
      <c r="CTX596" s="508"/>
      <c r="CTY596" s="508"/>
      <c r="CTZ596" s="508"/>
      <c r="CUA596" s="508"/>
      <c r="CUB596" s="508"/>
      <c r="CUC596" s="89"/>
      <c r="CUD596" s="89"/>
      <c r="CUE596" s="89"/>
      <c r="CUF596" s="89"/>
      <c r="CUG596" s="89"/>
      <c r="CUH596" s="508"/>
      <c r="CUI596" s="508"/>
      <c r="CUJ596" s="89"/>
      <c r="CUK596" s="89"/>
      <c r="CUL596" s="508"/>
      <c r="CUM596" s="508"/>
      <c r="CUN596" s="89"/>
      <c r="CUO596" s="89"/>
      <c r="CUP596" s="508"/>
      <c r="CUQ596" s="508"/>
      <c r="CUR596" s="508"/>
      <c r="CUS596" s="508"/>
      <c r="CUT596" s="508"/>
      <c r="CUU596" s="508"/>
      <c r="CUV596" s="508"/>
      <c r="CUW596" s="89"/>
      <c r="CUX596" s="89"/>
      <c r="CUY596" s="508"/>
      <c r="CUZ596" s="508"/>
      <c r="CVA596" s="89"/>
      <c r="CVB596" s="89"/>
      <c r="CVC596" s="508"/>
      <c r="CVD596" s="508"/>
      <c r="CVE596" s="508"/>
      <c r="CVF596" s="508"/>
      <c r="CVG596" s="508"/>
      <c r="CVH596" s="203"/>
      <c r="CVI596" s="107"/>
      <c r="CVJ596" s="508"/>
      <c r="CVK596" s="508"/>
      <c r="CVL596" s="508"/>
      <c r="CVM596" s="508"/>
      <c r="CVN596" s="508"/>
      <c r="CVO596" s="508"/>
      <c r="CVP596" s="508"/>
      <c r="CVQ596" s="168"/>
      <c r="CVR596" s="168"/>
      <c r="CVS596" s="168"/>
      <c r="CVT596" s="168"/>
      <c r="CVU596" s="168"/>
      <c r="CVV596" s="168"/>
      <c r="CVW596" s="168"/>
      <c r="CVX596" s="168"/>
      <c r="CVY596" s="168"/>
      <c r="CVZ596" s="168"/>
      <c r="CWA596" s="168"/>
      <c r="CWB596" s="168"/>
      <c r="CWC596" s="168"/>
      <c r="CWD596" s="168"/>
      <c r="CWE596" s="168"/>
      <c r="CWF596" s="168"/>
      <c r="CWG596" s="168"/>
      <c r="CWH596" s="168"/>
      <c r="CWI596" s="168"/>
      <c r="CWJ596" s="168"/>
      <c r="CWK596" s="168"/>
      <c r="CWL596" s="168"/>
      <c r="CWM596" s="168"/>
      <c r="CWN596" s="168"/>
      <c r="CWO596" s="168"/>
      <c r="CWP596" s="168"/>
      <c r="CWQ596" s="168"/>
      <c r="CWR596" s="168"/>
      <c r="CWS596" s="168"/>
      <c r="CWT596" s="168"/>
      <c r="CWU596" s="168"/>
      <c r="CWV596" s="168"/>
      <c r="CWW596" s="168"/>
      <c r="CWX596" s="168"/>
      <c r="CWY596" s="168"/>
      <c r="CWZ596" s="168"/>
      <c r="CXA596" s="168"/>
      <c r="CXB596" s="168"/>
      <c r="CXC596" s="168"/>
      <c r="CXD596" s="168"/>
      <c r="CXE596" s="168"/>
      <c r="CXF596" s="168"/>
      <c r="CXG596" s="168"/>
      <c r="CXH596" s="168"/>
      <c r="CXI596" s="508"/>
      <c r="CXJ596" s="508"/>
      <c r="CXK596" s="508"/>
      <c r="CXL596" s="508"/>
      <c r="CXM596" s="508"/>
      <c r="CXN596" s="508"/>
      <c r="CXO596" s="508"/>
      <c r="CXP596" s="508"/>
      <c r="CXQ596" s="508"/>
      <c r="CXR596" s="508"/>
      <c r="CXS596" s="508"/>
      <c r="CXT596" s="508"/>
      <c r="CXU596" s="508"/>
      <c r="CXV596" s="508"/>
      <c r="CXW596" s="508"/>
      <c r="CXX596" s="508"/>
      <c r="CXY596" s="508"/>
      <c r="CXZ596" s="508"/>
      <c r="CYA596" s="508"/>
      <c r="CYB596" s="508"/>
      <c r="CYC596" s="508"/>
      <c r="CYD596" s="508"/>
      <c r="CYE596" s="508"/>
      <c r="CYF596" s="508"/>
      <c r="CYG596" s="89"/>
      <c r="CYH596" s="89"/>
      <c r="CYI596" s="89"/>
      <c r="CYJ596" s="89"/>
      <c r="CYK596" s="89"/>
      <c r="CYL596" s="508"/>
      <c r="CYM596" s="508"/>
      <c r="CYN596" s="89"/>
      <c r="CYO596" s="89"/>
      <c r="CYP596" s="508"/>
      <c r="CYQ596" s="508"/>
      <c r="CYR596" s="89"/>
      <c r="CYS596" s="89"/>
      <c r="CYT596" s="508"/>
      <c r="CYU596" s="508"/>
      <c r="CYV596" s="508"/>
      <c r="CYW596" s="508"/>
      <c r="CYX596" s="508"/>
      <c r="CYY596" s="508"/>
      <c r="CYZ596" s="508"/>
      <c r="CZA596" s="89"/>
      <c r="CZB596" s="89"/>
      <c r="CZC596" s="508"/>
      <c r="CZD596" s="508"/>
      <c r="CZE596" s="89"/>
      <c r="CZF596" s="89"/>
      <c r="CZG596" s="508"/>
      <c r="CZH596" s="508"/>
      <c r="CZI596" s="508"/>
      <c r="CZJ596" s="508"/>
      <c r="CZK596" s="508"/>
      <c r="CZL596" s="203"/>
      <c r="CZM596" s="107"/>
      <c r="CZN596" s="508"/>
      <c r="CZO596" s="508"/>
      <c r="CZP596" s="508"/>
      <c r="CZQ596" s="508"/>
      <c r="CZR596" s="508"/>
      <c r="CZS596" s="508"/>
      <c r="CZT596" s="508"/>
      <c r="CZU596" s="168"/>
      <c r="CZV596" s="168"/>
      <c r="CZW596" s="168"/>
      <c r="CZX596" s="168"/>
      <c r="CZY596" s="168"/>
      <c r="CZZ596" s="168"/>
      <c r="DAA596" s="168"/>
      <c r="DAB596" s="168"/>
      <c r="DAC596" s="168"/>
      <c r="DAD596" s="168"/>
      <c r="DAE596" s="168"/>
      <c r="DAF596" s="168"/>
      <c r="DAG596" s="168"/>
      <c r="DAH596" s="168"/>
      <c r="DAI596" s="168"/>
      <c r="DAJ596" s="168"/>
      <c r="DAK596" s="168"/>
      <c r="DAL596" s="168"/>
      <c r="DAM596" s="168"/>
      <c r="DAN596" s="168"/>
      <c r="DAO596" s="168"/>
      <c r="DAP596" s="168"/>
      <c r="DAQ596" s="168"/>
      <c r="DAR596" s="168"/>
      <c r="DAS596" s="168"/>
      <c r="DAT596" s="168"/>
      <c r="DAU596" s="168"/>
      <c r="DAV596" s="168"/>
      <c r="DAW596" s="168"/>
      <c r="DAX596" s="168"/>
      <c r="DAY596" s="168"/>
      <c r="DAZ596" s="168"/>
      <c r="DBA596" s="168"/>
      <c r="DBB596" s="168"/>
      <c r="DBC596" s="168"/>
      <c r="DBD596" s="168"/>
      <c r="DBE596" s="168"/>
      <c r="DBF596" s="168"/>
      <c r="DBG596" s="168"/>
      <c r="DBH596" s="168"/>
      <c r="DBI596" s="168"/>
      <c r="DBJ596" s="168"/>
      <c r="DBK596" s="168"/>
      <c r="DBL596" s="168"/>
      <c r="DBM596" s="508"/>
      <c r="DBN596" s="508"/>
      <c r="DBO596" s="508"/>
      <c r="DBP596" s="508"/>
      <c r="DBQ596" s="508"/>
      <c r="DBR596" s="508"/>
      <c r="DBS596" s="508"/>
      <c r="DBT596" s="508"/>
      <c r="DBU596" s="508"/>
      <c r="DBV596" s="508"/>
      <c r="DBW596" s="508"/>
      <c r="DBX596" s="508"/>
      <c r="DBY596" s="508"/>
      <c r="DBZ596" s="508"/>
      <c r="DCA596" s="508"/>
      <c r="DCB596" s="508"/>
      <c r="DCC596" s="508"/>
      <c r="DCD596" s="508"/>
      <c r="DCE596" s="508"/>
      <c r="DCF596" s="508"/>
      <c r="DCG596" s="508"/>
      <c r="DCH596" s="508"/>
      <c r="DCI596" s="508"/>
      <c r="DCJ596" s="508"/>
      <c r="DCK596" s="89"/>
      <c r="DCL596" s="89"/>
      <c r="DCM596" s="89"/>
      <c r="DCN596" s="89"/>
      <c r="DCO596" s="89"/>
      <c r="DCP596" s="508"/>
      <c r="DCQ596" s="508"/>
      <c r="DCR596" s="89"/>
      <c r="DCS596" s="89"/>
      <c r="DCT596" s="508"/>
      <c r="DCU596" s="508"/>
      <c r="DCV596" s="89"/>
      <c r="DCW596" s="89"/>
      <c r="DCX596" s="508"/>
      <c r="DCY596" s="508"/>
      <c r="DCZ596" s="508"/>
      <c r="DDA596" s="508"/>
      <c r="DDB596" s="508"/>
      <c r="DDC596" s="508"/>
      <c r="DDD596" s="508"/>
      <c r="DDE596" s="89"/>
      <c r="DDF596" s="89"/>
      <c r="DDG596" s="508"/>
      <c r="DDH596" s="508"/>
      <c r="DDI596" s="89"/>
      <c r="DDJ596" s="89"/>
      <c r="DDK596" s="508"/>
      <c r="DDL596" s="508"/>
      <c r="DDM596" s="508"/>
      <c r="DDN596" s="508"/>
      <c r="DDO596" s="508"/>
      <c r="DDP596" s="203"/>
      <c r="DDQ596" s="107"/>
      <c r="DDR596" s="508"/>
      <c r="DDS596" s="508"/>
      <c r="DDT596" s="508"/>
      <c r="DDU596" s="508"/>
      <c r="DDV596" s="508"/>
      <c r="DDW596" s="508"/>
      <c r="DDX596" s="508"/>
      <c r="DDY596" s="168"/>
      <c r="DDZ596" s="168"/>
      <c r="DEA596" s="168"/>
      <c r="DEB596" s="168"/>
      <c r="DEC596" s="168"/>
      <c r="DED596" s="168"/>
      <c r="DEE596" s="168"/>
      <c r="DEF596" s="168"/>
      <c r="DEG596" s="168"/>
      <c r="DEH596" s="168"/>
      <c r="DEI596" s="168"/>
      <c r="DEJ596" s="168"/>
      <c r="DEK596" s="168"/>
      <c r="DEL596" s="168"/>
      <c r="DEM596" s="168"/>
      <c r="DEN596" s="168"/>
      <c r="DEO596" s="168"/>
      <c r="DEP596" s="168"/>
      <c r="DEQ596" s="168"/>
      <c r="DER596" s="168"/>
      <c r="DES596" s="168"/>
      <c r="DET596" s="168"/>
      <c r="DEU596" s="168"/>
      <c r="DEV596" s="168"/>
      <c r="DEW596" s="168"/>
      <c r="DEX596" s="168"/>
      <c r="DEY596" s="168"/>
      <c r="DEZ596" s="168"/>
      <c r="DFA596" s="168"/>
      <c r="DFB596" s="168"/>
      <c r="DFC596" s="168"/>
      <c r="DFD596" s="168"/>
      <c r="DFE596" s="168"/>
      <c r="DFF596" s="168"/>
      <c r="DFG596" s="168"/>
      <c r="DFH596" s="168"/>
      <c r="DFI596" s="168"/>
      <c r="DFJ596" s="168"/>
      <c r="DFK596" s="168"/>
      <c r="DFL596" s="168"/>
      <c r="DFM596" s="168"/>
      <c r="DFN596" s="168"/>
      <c r="DFO596" s="168"/>
      <c r="DFP596" s="168"/>
      <c r="DFQ596" s="508"/>
      <c r="DFR596" s="508"/>
      <c r="DFS596" s="508"/>
      <c r="DFT596" s="508"/>
      <c r="DFU596" s="508"/>
      <c r="DFV596" s="508"/>
      <c r="DFW596" s="508"/>
      <c r="DFX596" s="508"/>
      <c r="DFY596" s="508"/>
      <c r="DFZ596" s="508"/>
      <c r="DGA596" s="508"/>
      <c r="DGB596" s="508"/>
      <c r="DGC596" s="508"/>
      <c r="DGD596" s="508"/>
      <c r="DGE596" s="508"/>
      <c r="DGF596" s="508"/>
      <c r="DGG596" s="508"/>
      <c r="DGH596" s="508"/>
      <c r="DGI596" s="508"/>
      <c r="DGJ596" s="508"/>
      <c r="DGK596" s="508"/>
      <c r="DGL596" s="508"/>
      <c r="DGM596" s="508"/>
      <c r="DGN596" s="508"/>
      <c r="DGO596" s="89"/>
      <c r="DGP596" s="89"/>
      <c r="DGQ596" s="89"/>
      <c r="DGR596" s="89"/>
      <c r="DGS596" s="89"/>
      <c r="DGT596" s="508"/>
      <c r="DGU596" s="508"/>
      <c r="DGV596" s="89"/>
      <c r="DGW596" s="89"/>
      <c r="DGX596" s="508"/>
      <c r="DGY596" s="508"/>
      <c r="DGZ596" s="89"/>
      <c r="DHA596" s="89"/>
      <c r="DHB596" s="508"/>
      <c r="DHC596" s="508"/>
      <c r="DHD596" s="508"/>
      <c r="DHE596" s="508"/>
      <c r="DHF596" s="508"/>
      <c r="DHG596" s="508"/>
      <c r="DHH596" s="508"/>
      <c r="DHI596" s="89"/>
      <c r="DHJ596" s="89"/>
      <c r="DHK596" s="508"/>
      <c r="DHL596" s="508"/>
      <c r="DHM596" s="89"/>
      <c r="DHN596" s="89"/>
      <c r="DHO596" s="508"/>
      <c r="DHP596" s="508"/>
      <c r="DHQ596" s="508"/>
      <c r="DHR596" s="508"/>
      <c r="DHS596" s="508"/>
      <c r="DHT596" s="203"/>
      <c r="DHU596" s="107"/>
      <c r="DHV596" s="508"/>
      <c r="DHW596" s="508"/>
      <c r="DHX596" s="508"/>
      <c r="DHY596" s="508"/>
      <c r="DHZ596" s="508"/>
      <c r="DIA596" s="508"/>
      <c r="DIB596" s="508"/>
      <c r="DIC596" s="168"/>
      <c r="DID596" s="168"/>
      <c r="DIE596" s="168"/>
      <c r="DIF596" s="168"/>
      <c r="DIG596" s="168"/>
      <c r="DIH596" s="168"/>
      <c r="DII596" s="168"/>
      <c r="DIJ596" s="168"/>
      <c r="DIK596" s="168"/>
      <c r="DIL596" s="168"/>
      <c r="DIM596" s="168"/>
      <c r="DIN596" s="168"/>
      <c r="DIO596" s="168"/>
      <c r="DIP596" s="168"/>
      <c r="DIQ596" s="168"/>
      <c r="DIR596" s="168"/>
      <c r="DIS596" s="168"/>
      <c r="DIT596" s="168"/>
      <c r="DIU596" s="168"/>
      <c r="DIV596" s="168"/>
      <c r="DIW596" s="168"/>
      <c r="DIX596" s="168"/>
      <c r="DIY596" s="168"/>
      <c r="DIZ596" s="168"/>
      <c r="DJA596" s="168"/>
      <c r="DJB596" s="168"/>
      <c r="DJC596" s="168"/>
      <c r="DJD596" s="168"/>
      <c r="DJE596" s="168"/>
      <c r="DJF596" s="168"/>
      <c r="DJG596" s="168"/>
      <c r="DJH596" s="168"/>
      <c r="DJI596" s="168"/>
      <c r="DJJ596" s="168"/>
      <c r="DJK596" s="168"/>
      <c r="DJL596" s="168"/>
      <c r="DJM596" s="168"/>
      <c r="DJN596" s="168"/>
      <c r="DJO596" s="168"/>
      <c r="DJP596" s="168"/>
      <c r="DJQ596" s="168"/>
      <c r="DJR596" s="168"/>
      <c r="DJS596" s="168"/>
      <c r="DJT596" s="168"/>
      <c r="DJU596" s="508"/>
      <c r="DJV596" s="508"/>
      <c r="DJW596" s="508"/>
      <c r="DJX596" s="508"/>
      <c r="DJY596" s="508"/>
      <c r="DJZ596" s="508"/>
      <c r="DKA596" s="508"/>
      <c r="DKB596" s="508"/>
      <c r="DKC596" s="508"/>
      <c r="DKD596" s="508"/>
      <c r="DKE596" s="508"/>
      <c r="DKF596" s="508"/>
      <c r="DKG596" s="508"/>
      <c r="DKH596" s="508"/>
      <c r="DKI596" s="508"/>
      <c r="DKJ596" s="508"/>
      <c r="DKK596" s="508"/>
      <c r="DKL596" s="508"/>
      <c r="DKM596" s="508"/>
      <c r="DKN596" s="508"/>
      <c r="DKO596" s="508"/>
      <c r="DKP596" s="508"/>
      <c r="DKQ596" s="508"/>
      <c r="DKR596" s="508"/>
      <c r="DKS596" s="89"/>
      <c r="DKT596" s="89"/>
      <c r="DKU596" s="89"/>
      <c r="DKV596" s="89"/>
      <c r="DKW596" s="89"/>
      <c r="DKX596" s="508"/>
      <c r="DKY596" s="508"/>
      <c r="DKZ596" s="89"/>
      <c r="DLA596" s="89"/>
      <c r="DLB596" s="508"/>
      <c r="DLC596" s="508"/>
      <c r="DLD596" s="89"/>
      <c r="DLE596" s="89"/>
      <c r="DLF596" s="508"/>
      <c r="DLG596" s="508"/>
      <c r="DLH596" s="508"/>
      <c r="DLI596" s="508"/>
      <c r="DLJ596" s="508"/>
      <c r="DLK596" s="508"/>
      <c r="DLL596" s="508"/>
      <c r="DLM596" s="89"/>
      <c r="DLN596" s="89"/>
      <c r="DLO596" s="508"/>
      <c r="DLP596" s="508"/>
      <c r="DLQ596" s="89"/>
      <c r="DLR596" s="89"/>
      <c r="DLS596" s="508"/>
      <c r="DLT596" s="508"/>
      <c r="DLU596" s="508"/>
      <c r="DLV596" s="508"/>
      <c r="DLW596" s="508"/>
      <c r="DLX596" s="203"/>
      <c r="DLY596" s="107"/>
      <c r="DLZ596" s="508"/>
      <c r="DMA596" s="508"/>
      <c r="DMB596" s="508"/>
      <c r="DMC596" s="508"/>
      <c r="DMD596" s="508"/>
      <c r="DME596" s="508"/>
      <c r="DMF596" s="508"/>
      <c r="DMG596" s="168"/>
      <c r="DMH596" s="168"/>
      <c r="DMI596" s="168"/>
      <c r="DMJ596" s="168"/>
      <c r="DMK596" s="168"/>
      <c r="DML596" s="168"/>
      <c r="DMM596" s="168"/>
      <c r="DMN596" s="168"/>
      <c r="DMO596" s="168"/>
      <c r="DMP596" s="168"/>
      <c r="DMQ596" s="168"/>
      <c r="DMR596" s="168"/>
      <c r="DMS596" s="168"/>
      <c r="DMT596" s="168"/>
      <c r="DMU596" s="168"/>
      <c r="DMV596" s="168"/>
      <c r="DMW596" s="168"/>
      <c r="DMX596" s="168"/>
      <c r="DMY596" s="168"/>
      <c r="DMZ596" s="168"/>
      <c r="DNA596" s="168"/>
      <c r="DNB596" s="168"/>
      <c r="DNC596" s="168"/>
      <c r="DND596" s="168"/>
      <c r="DNE596" s="168"/>
      <c r="DNF596" s="168"/>
      <c r="DNG596" s="168"/>
      <c r="DNH596" s="168"/>
      <c r="DNI596" s="168"/>
      <c r="DNJ596" s="168"/>
      <c r="DNK596" s="168"/>
      <c r="DNL596" s="168"/>
      <c r="DNM596" s="168"/>
      <c r="DNN596" s="168"/>
      <c r="DNO596" s="168"/>
      <c r="DNP596" s="168"/>
      <c r="DNQ596" s="168"/>
      <c r="DNR596" s="168"/>
      <c r="DNS596" s="168"/>
      <c r="DNT596" s="168"/>
      <c r="DNU596" s="168"/>
      <c r="DNV596" s="168"/>
      <c r="DNW596" s="168"/>
      <c r="DNX596" s="168"/>
      <c r="DNY596" s="508"/>
      <c r="DNZ596" s="508"/>
      <c r="DOA596" s="508"/>
      <c r="DOB596" s="508"/>
      <c r="DOC596" s="508"/>
      <c r="DOD596" s="508"/>
      <c r="DOE596" s="508"/>
      <c r="DOF596" s="508"/>
      <c r="DOG596" s="508"/>
      <c r="DOH596" s="508"/>
      <c r="DOI596" s="508"/>
      <c r="DOJ596" s="508"/>
      <c r="DOK596" s="508"/>
      <c r="DOL596" s="508"/>
      <c r="DOM596" s="508"/>
      <c r="DON596" s="508"/>
      <c r="DOO596" s="508"/>
      <c r="DOP596" s="508"/>
      <c r="DOQ596" s="508"/>
      <c r="DOR596" s="508"/>
      <c r="DOS596" s="508"/>
      <c r="DOT596" s="508"/>
      <c r="DOU596" s="508"/>
      <c r="DOV596" s="508"/>
      <c r="DOW596" s="89"/>
      <c r="DOX596" s="89"/>
      <c r="DOY596" s="89"/>
      <c r="DOZ596" s="89"/>
      <c r="DPA596" s="89"/>
      <c r="DPB596" s="508"/>
      <c r="DPC596" s="508"/>
      <c r="DPD596" s="89"/>
      <c r="DPE596" s="89"/>
      <c r="DPF596" s="508"/>
      <c r="DPG596" s="508"/>
      <c r="DPH596" s="89"/>
      <c r="DPI596" s="89"/>
      <c r="DPJ596" s="508"/>
      <c r="DPK596" s="508"/>
      <c r="DPL596" s="508"/>
      <c r="DPM596" s="508"/>
      <c r="DPN596" s="508"/>
      <c r="DPO596" s="508"/>
      <c r="DPP596" s="508"/>
      <c r="DPQ596" s="89"/>
      <c r="DPR596" s="89"/>
      <c r="DPS596" s="508"/>
      <c r="DPT596" s="508"/>
      <c r="DPU596" s="89"/>
      <c r="DPV596" s="89"/>
      <c r="DPW596" s="508"/>
      <c r="DPX596" s="508"/>
      <c r="DPY596" s="508"/>
      <c r="DPZ596" s="508"/>
      <c r="DQA596" s="508"/>
      <c r="DQB596" s="203"/>
      <c r="DQC596" s="107"/>
      <c r="DQD596" s="508"/>
      <c r="DQE596" s="508"/>
      <c r="DQF596" s="508"/>
      <c r="DQG596" s="508"/>
      <c r="DQH596" s="508"/>
      <c r="DQI596" s="508"/>
      <c r="DQJ596" s="508"/>
      <c r="DQK596" s="168"/>
      <c r="DQL596" s="168"/>
      <c r="DQM596" s="168"/>
      <c r="DQN596" s="168"/>
      <c r="DQO596" s="168"/>
      <c r="DQP596" s="168"/>
      <c r="DQQ596" s="168"/>
      <c r="DQR596" s="168"/>
      <c r="DQS596" s="168"/>
      <c r="DQT596" s="168"/>
      <c r="DQU596" s="168"/>
      <c r="DQV596" s="168"/>
      <c r="DQW596" s="168"/>
      <c r="DQX596" s="168"/>
      <c r="DQY596" s="168"/>
      <c r="DQZ596" s="168"/>
      <c r="DRA596" s="168"/>
      <c r="DRB596" s="168"/>
      <c r="DRC596" s="168"/>
      <c r="DRD596" s="168"/>
      <c r="DRE596" s="168"/>
      <c r="DRF596" s="168"/>
      <c r="DRG596" s="168"/>
      <c r="DRH596" s="168"/>
      <c r="DRI596" s="168"/>
      <c r="DRJ596" s="168"/>
      <c r="DRK596" s="168"/>
      <c r="DRL596" s="168"/>
      <c r="DRM596" s="168"/>
      <c r="DRN596" s="168"/>
      <c r="DRO596" s="168"/>
      <c r="DRP596" s="168"/>
      <c r="DRQ596" s="168"/>
      <c r="DRR596" s="168"/>
      <c r="DRS596" s="168"/>
      <c r="DRT596" s="168"/>
      <c r="DRU596" s="168"/>
      <c r="DRV596" s="168"/>
      <c r="DRW596" s="168"/>
      <c r="DRX596" s="168"/>
      <c r="DRY596" s="168"/>
      <c r="DRZ596" s="168"/>
      <c r="DSA596" s="168"/>
      <c r="DSB596" s="168"/>
      <c r="DSC596" s="508"/>
      <c r="DSD596" s="508"/>
      <c r="DSE596" s="508"/>
      <c r="DSF596" s="508"/>
      <c r="DSG596" s="508"/>
      <c r="DSH596" s="508"/>
      <c r="DSI596" s="508"/>
      <c r="DSJ596" s="508"/>
      <c r="DSK596" s="508"/>
      <c r="DSL596" s="508"/>
      <c r="DSM596" s="508"/>
      <c r="DSN596" s="508"/>
      <c r="DSO596" s="508"/>
      <c r="DSP596" s="508"/>
      <c r="DSQ596" s="508"/>
      <c r="DSR596" s="508"/>
      <c r="DSS596" s="508"/>
      <c r="DST596" s="508"/>
      <c r="DSU596" s="508"/>
      <c r="DSV596" s="508"/>
      <c r="DSW596" s="508"/>
      <c r="DSX596" s="508"/>
      <c r="DSY596" s="508"/>
      <c r="DSZ596" s="508"/>
      <c r="DTA596" s="89"/>
      <c r="DTB596" s="89"/>
      <c r="DTC596" s="89"/>
      <c r="DTD596" s="89"/>
      <c r="DTE596" s="89"/>
      <c r="DTF596" s="508"/>
      <c r="DTG596" s="508"/>
      <c r="DTH596" s="89"/>
      <c r="DTI596" s="89"/>
      <c r="DTJ596" s="508"/>
      <c r="DTK596" s="508"/>
      <c r="DTL596" s="89"/>
      <c r="DTM596" s="89"/>
      <c r="DTN596" s="508"/>
      <c r="DTO596" s="508"/>
      <c r="DTP596" s="508"/>
      <c r="DTQ596" s="508"/>
      <c r="DTR596" s="508"/>
      <c r="DTS596" s="508"/>
      <c r="DTT596" s="508"/>
      <c r="DTU596" s="89"/>
      <c r="DTV596" s="89"/>
      <c r="DTW596" s="508"/>
      <c r="DTX596" s="508"/>
      <c r="DTY596" s="89"/>
      <c r="DTZ596" s="89"/>
      <c r="DUA596" s="508"/>
      <c r="DUB596" s="508"/>
      <c r="DUC596" s="508"/>
      <c r="DUD596" s="508"/>
      <c r="DUE596" s="508"/>
      <c r="DUF596" s="203"/>
      <c r="DUG596" s="107"/>
      <c r="DUH596" s="508"/>
      <c r="DUI596" s="508"/>
      <c r="DUJ596" s="508"/>
      <c r="DUK596" s="508"/>
      <c r="DUL596" s="508"/>
      <c r="DUM596" s="508"/>
      <c r="DUN596" s="508"/>
      <c r="DUO596" s="168"/>
      <c r="DUP596" s="168"/>
      <c r="DUQ596" s="168"/>
      <c r="DUR596" s="168"/>
      <c r="DUS596" s="168"/>
      <c r="DUT596" s="168"/>
      <c r="DUU596" s="168"/>
      <c r="DUV596" s="168"/>
      <c r="DUW596" s="168"/>
      <c r="DUX596" s="168"/>
      <c r="DUY596" s="168"/>
      <c r="DUZ596" s="168"/>
      <c r="DVA596" s="168"/>
      <c r="DVB596" s="168"/>
      <c r="DVC596" s="168"/>
      <c r="DVD596" s="168"/>
      <c r="DVE596" s="168"/>
      <c r="DVF596" s="168"/>
      <c r="DVG596" s="168"/>
      <c r="DVH596" s="168"/>
      <c r="DVI596" s="168"/>
      <c r="DVJ596" s="168"/>
      <c r="DVK596" s="168"/>
      <c r="DVL596" s="168"/>
      <c r="DVM596" s="168"/>
      <c r="DVN596" s="168"/>
      <c r="DVO596" s="168"/>
      <c r="DVP596" s="168"/>
      <c r="DVQ596" s="168"/>
      <c r="DVR596" s="168"/>
      <c r="DVS596" s="168"/>
      <c r="DVT596" s="168"/>
      <c r="DVU596" s="168"/>
      <c r="DVV596" s="168"/>
      <c r="DVW596" s="168"/>
      <c r="DVX596" s="168"/>
      <c r="DVY596" s="168"/>
      <c r="DVZ596" s="168"/>
      <c r="DWA596" s="168"/>
      <c r="DWB596" s="168"/>
      <c r="DWC596" s="168"/>
      <c r="DWD596" s="168"/>
      <c r="DWE596" s="168"/>
      <c r="DWF596" s="168"/>
      <c r="DWG596" s="508"/>
      <c r="DWH596" s="508"/>
      <c r="DWI596" s="508"/>
      <c r="DWJ596" s="508"/>
      <c r="DWK596" s="508"/>
      <c r="DWL596" s="508"/>
      <c r="DWM596" s="508"/>
      <c r="DWN596" s="508"/>
      <c r="DWO596" s="508"/>
      <c r="DWP596" s="508"/>
      <c r="DWQ596" s="508"/>
      <c r="DWR596" s="508"/>
      <c r="DWS596" s="508"/>
      <c r="DWT596" s="508"/>
      <c r="DWU596" s="508"/>
      <c r="DWV596" s="508"/>
      <c r="DWW596" s="508"/>
      <c r="DWX596" s="508"/>
      <c r="DWY596" s="508"/>
      <c r="DWZ596" s="508"/>
      <c r="DXA596" s="508"/>
      <c r="DXB596" s="508"/>
      <c r="DXC596" s="508"/>
      <c r="DXD596" s="508"/>
      <c r="DXE596" s="89"/>
      <c r="DXF596" s="89"/>
      <c r="DXG596" s="89"/>
      <c r="DXH596" s="89"/>
      <c r="DXI596" s="89"/>
      <c r="DXJ596" s="508"/>
      <c r="DXK596" s="508"/>
      <c r="DXL596" s="89"/>
      <c r="DXM596" s="89"/>
      <c r="DXN596" s="508"/>
      <c r="DXO596" s="508"/>
      <c r="DXP596" s="89"/>
      <c r="DXQ596" s="89"/>
      <c r="DXR596" s="508"/>
      <c r="DXS596" s="508"/>
      <c r="DXT596" s="508"/>
      <c r="DXU596" s="508"/>
      <c r="DXV596" s="508"/>
      <c r="DXW596" s="508"/>
      <c r="DXX596" s="508"/>
      <c r="DXY596" s="89"/>
      <c r="DXZ596" s="89"/>
      <c r="DYA596" s="508"/>
      <c r="DYB596" s="508"/>
      <c r="DYC596" s="89"/>
      <c r="DYD596" s="89"/>
      <c r="DYE596" s="508"/>
      <c r="DYF596" s="508"/>
      <c r="DYG596" s="508"/>
      <c r="DYH596" s="508"/>
      <c r="DYI596" s="508"/>
      <c r="DYJ596" s="203"/>
      <c r="DYK596" s="107"/>
      <c r="DYL596" s="508"/>
      <c r="DYM596" s="508"/>
      <c r="DYN596" s="508"/>
      <c r="DYO596" s="508"/>
      <c r="DYP596" s="508"/>
      <c r="DYQ596" s="508"/>
      <c r="DYR596" s="508"/>
      <c r="DYS596" s="168"/>
      <c r="DYT596" s="168"/>
      <c r="DYU596" s="168"/>
      <c r="DYV596" s="168"/>
      <c r="DYW596" s="168"/>
      <c r="DYX596" s="168"/>
      <c r="DYY596" s="168"/>
      <c r="DYZ596" s="168"/>
      <c r="DZA596" s="168"/>
      <c r="DZB596" s="168"/>
      <c r="DZC596" s="168"/>
      <c r="DZD596" s="168"/>
      <c r="DZE596" s="168"/>
      <c r="DZF596" s="168"/>
      <c r="DZG596" s="168"/>
      <c r="DZH596" s="168"/>
      <c r="DZI596" s="168"/>
      <c r="DZJ596" s="168"/>
      <c r="DZK596" s="168"/>
      <c r="DZL596" s="168"/>
      <c r="DZM596" s="168"/>
      <c r="DZN596" s="168"/>
      <c r="DZO596" s="168"/>
      <c r="DZP596" s="168"/>
      <c r="DZQ596" s="168"/>
      <c r="DZR596" s="168"/>
      <c r="DZS596" s="168"/>
      <c r="DZT596" s="168"/>
      <c r="DZU596" s="168"/>
      <c r="DZV596" s="168"/>
      <c r="DZW596" s="168"/>
      <c r="DZX596" s="168"/>
      <c r="DZY596" s="168"/>
      <c r="DZZ596" s="168"/>
      <c r="EAA596" s="168"/>
      <c r="EAB596" s="168"/>
      <c r="EAC596" s="168"/>
      <c r="EAD596" s="168"/>
      <c r="EAE596" s="168"/>
      <c r="EAF596" s="168"/>
      <c r="EAG596" s="168"/>
      <c r="EAH596" s="168"/>
      <c r="EAI596" s="168"/>
      <c r="EAJ596" s="168"/>
      <c r="EAK596" s="508"/>
      <c r="EAL596" s="508"/>
      <c r="EAM596" s="508"/>
      <c r="EAN596" s="508"/>
      <c r="EAO596" s="508"/>
      <c r="EAP596" s="508"/>
      <c r="EAQ596" s="508"/>
      <c r="EAR596" s="508"/>
      <c r="EAS596" s="508"/>
      <c r="EAT596" s="508"/>
      <c r="EAU596" s="508"/>
      <c r="EAV596" s="508"/>
      <c r="EAW596" s="508"/>
      <c r="EAX596" s="508"/>
      <c r="EAY596" s="508"/>
      <c r="EAZ596" s="508"/>
      <c r="EBA596" s="508"/>
      <c r="EBB596" s="508"/>
      <c r="EBC596" s="508"/>
      <c r="EBD596" s="508"/>
      <c r="EBE596" s="508"/>
      <c r="EBF596" s="508"/>
      <c r="EBG596" s="508"/>
      <c r="EBH596" s="508"/>
      <c r="EBI596" s="89"/>
      <c r="EBJ596" s="89"/>
      <c r="EBK596" s="89"/>
      <c r="EBL596" s="89"/>
      <c r="EBM596" s="89"/>
      <c r="EBN596" s="508"/>
      <c r="EBO596" s="508"/>
      <c r="EBP596" s="89"/>
      <c r="EBQ596" s="89"/>
      <c r="EBR596" s="508"/>
      <c r="EBS596" s="508"/>
      <c r="EBT596" s="89"/>
      <c r="EBU596" s="89"/>
      <c r="EBV596" s="508"/>
      <c r="EBW596" s="508"/>
      <c r="EBX596" s="508"/>
      <c r="EBY596" s="508"/>
      <c r="EBZ596" s="508"/>
      <c r="ECA596" s="508"/>
      <c r="ECB596" s="508"/>
      <c r="ECC596" s="89"/>
      <c r="ECD596" s="89"/>
      <c r="ECE596" s="508"/>
      <c r="ECF596" s="508"/>
      <c r="ECG596" s="89"/>
      <c r="ECH596" s="89"/>
      <c r="ECI596" s="508"/>
      <c r="ECJ596" s="508"/>
      <c r="ECK596" s="508"/>
      <c r="ECL596" s="508"/>
      <c r="ECM596" s="508"/>
      <c r="ECN596" s="203"/>
      <c r="ECO596" s="107"/>
      <c r="ECP596" s="508"/>
      <c r="ECQ596" s="508"/>
      <c r="ECR596" s="508"/>
      <c r="ECS596" s="508"/>
      <c r="ECT596" s="508"/>
      <c r="ECU596" s="508"/>
      <c r="ECV596" s="508"/>
      <c r="ECW596" s="168"/>
      <c r="ECX596" s="168"/>
      <c r="ECY596" s="168"/>
      <c r="ECZ596" s="168"/>
      <c r="EDA596" s="168"/>
      <c r="EDB596" s="168"/>
      <c r="EDC596" s="168"/>
      <c r="EDD596" s="168"/>
      <c r="EDE596" s="168"/>
      <c r="EDF596" s="168"/>
      <c r="EDG596" s="168"/>
      <c r="EDH596" s="168"/>
      <c r="EDI596" s="168"/>
      <c r="EDJ596" s="168"/>
      <c r="EDK596" s="168"/>
      <c r="EDL596" s="168"/>
      <c r="EDM596" s="168"/>
      <c r="EDN596" s="168"/>
      <c r="EDO596" s="168"/>
      <c r="EDP596" s="168"/>
      <c r="EDQ596" s="168"/>
      <c r="EDR596" s="168"/>
      <c r="EDS596" s="168"/>
      <c r="EDT596" s="168"/>
      <c r="EDU596" s="168"/>
      <c r="EDV596" s="168"/>
      <c r="EDW596" s="168"/>
      <c r="EDX596" s="168"/>
      <c r="EDY596" s="168"/>
      <c r="EDZ596" s="168"/>
      <c r="EEA596" s="168"/>
      <c r="EEB596" s="168"/>
      <c r="EEC596" s="168"/>
      <c r="EED596" s="168"/>
      <c r="EEE596" s="168"/>
      <c r="EEF596" s="168"/>
      <c r="EEG596" s="168"/>
      <c r="EEH596" s="168"/>
      <c r="EEI596" s="168"/>
      <c r="EEJ596" s="168"/>
      <c r="EEK596" s="168"/>
      <c r="EEL596" s="168"/>
      <c r="EEM596" s="168"/>
      <c r="EEN596" s="168"/>
      <c r="EEO596" s="508"/>
      <c r="EEP596" s="508"/>
      <c r="EEQ596" s="508"/>
      <c r="EER596" s="508"/>
      <c r="EES596" s="508"/>
      <c r="EET596" s="508"/>
      <c r="EEU596" s="508"/>
      <c r="EEV596" s="508"/>
      <c r="EEW596" s="508"/>
      <c r="EEX596" s="508"/>
      <c r="EEY596" s="508"/>
      <c r="EEZ596" s="508"/>
      <c r="EFA596" s="508"/>
      <c r="EFB596" s="508"/>
      <c r="EFC596" s="508"/>
      <c r="EFD596" s="508"/>
      <c r="EFE596" s="508"/>
      <c r="EFF596" s="508"/>
      <c r="EFG596" s="508"/>
      <c r="EFH596" s="508"/>
      <c r="EFI596" s="508"/>
      <c r="EFJ596" s="508"/>
      <c r="EFK596" s="508"/>
      <c r="EFL596" s="508"/>
      <c r="EFM596" s="89"/>
      <c r="EFN596" s="89"/>
      <c r="EFO596" s="89"/>
      <c r="EFP596" s="89"/>
      <c r="EFQ596" s="89"/>
      <c r="EFR596" s="508"/>
      <c r="EFS596" s="508"/>
      <c r="EFT596" s="89"/>
      <c r="EFU596" s="89"/>
      <c r="EFV596" s="508"/>
      <c r="EFW596" s="508"/>
      <c r="EFX596" s="89"/>
      <c r="EFY596" s="89"/>
      <c r="EFZ596" s="508"/>
      <c r="EGA596" s="508"/>
      <c r="EGB596" s="508"/>
      <c r="EGC596" s="508"/>
      <c r="EGD596" s="508"/>
      <c r="EGE596" s="508"/>
      <c r="EGF596" s="508"/>
      <c r="EGG596" s="89"/>
      <c r="EGH596" s="89"/>
      <c r="EGI596" s="508"/>
      <c r="EGJ596" s="508"/>
      <c r="EGK596" s="89"/>
      <c r="EGL596" s="89"/>
      <c r="EGM596" s="508"/>
      <c r="EGN596" s="508"/>
      <c r="EGO596" s="508"/>
      <c r="EGP596" s="508"/>
      <c r="EGQ596" s="508"/>
      <c r="EGR596" s="203"/>
      <c r="EGS596" s="107"/>
      <c r="EGT596" s="508"/>
      <c r="EGU596" s="508"/>
      <c r="EGV596" s="508"/>
      <c r="EGW596" s="508"/>
      <c r="EGX596" s="508"/>
      <c r="EGY596" s="508"/>
      <c r="EGZ596" s="508"/>
      <c r="EHA596" s="168"/>
      <c r="EHB596" s="168"/>
      <c r="EHC596" s="168"/>
      <c r="EHD596" s="168"/>
      <c r="EHE596" s="168"/>
      <c r="EHF596" s="168"/>
      <c r="EHG596" s="168"/>
      <c r="EHH596" s="168"/>
      <c r="EHI596" s="168"/>
      <c r="EHJ596" s="168"/>
      <c r="EHK596" s="168"/>
      <c r="EHL596" s="168"/>
      <c r="EHM596" s="168"/>
      <c r="EHN596" s="168"/>
      <c r="EHO596" s="168"/>
      <c r="EHP596" s="168"/>
      <c r="EHQ596" s="168"/>
      <c r="EHR596" s="168"/>
      <c r="EHS596" s="168"/>
      <c r="EHT596" s="168"/>
      <c r="EHU596" s="168"/>
      <c r="EHV596" s="168"/>
      <c r="EHW596" s="168"/>
      <c r="EHX596" s="168"/>
      <c r="EHY596" s="168"/>
      <c r="EHZ596" s="168"/>
      <c r="EIA596" s="168"/>
      <c r="EIB596" s="168"/>
      <c r="EIC596" s="168"/>
      <c r="EID596" s="168"/>
      <c r="EIE596" s="168"/>
      <c r="EIF596" s="168"/>
      <c r="EIG596" s="168"/>
      <c r="EIH596" s="168"/>
      <c r="EII596" s="168"/>
      <c r="EIJ596" s="168"/>
      <c r="EIK596" s="168"/>
      <c r="EIL596" s="168"/>
      <c r="EIM596" s="168"/>
      <c r="EIN596" s="168"/>
      <c r="EIO596" s="168"/>
      <c r="EIP596" s="168"/>
      <c r="EIQ596" s="168"/>
      <c r="EIR596" s="168"/>
      <c r="EIS596" s="508"/>
      <c r="EIT596" s="508"/>
      <c r="EIU596" s="508"/>
      <c r="EIV596" s="508"/>
      <c r="EIW596" s="508"/>
      <c r="EIX596" s="508"/>
      <c r="EIY596" s="508"/>
      <c r="EIZ596" s="508"/>
      <c r="EJA596" s="508"/>
      <c r="EJB596" s="508"/>
      <c r="EJC596" s="508"/>
      <c r="EJD596" s="508"/>
      <c r="EJE596" s="508"/>
      <c r="EJF596" s="508"/>
      <c r="EJG596" s="508"/>
      <c r="EJH596" s="508"/>
      <c r="EJI596" s="508"/>
      <c r="EJJ596" s="508"/>
      <c r="EJK596" s="508"/>
      <c r="EJL596" s="508"/>
      <c r="EJM596" s="508"/>
      <c r="EJN596" s="508"/>
      <c r="EJO596" s="508"/>
      <c r="EJP596" s="508"/>
      <c r="EJQ596" s="89"/>
      <c r="EJR596" s="89"/>
      <c r="EJS596" s="89"/>
      <c r="EJT596" s="89"/>
      <c r="EJU596" s="89"/>
      <c r="EJV596" s="508"/>
      <c r="EJW596" s="508"/>
      <c r="EJX596" s="89"/>
      <c r="EJY596" s="89"/>
      <c r="EJZ596" s="508"/>
      <c r="EKA596" s="508"/>
      <c r="EKB596" s="89"/>
      <c r="EKC596" s="89"/>
      <c r="EKD596" s="508"/>
      <c r="EKE596" s="508"/>
      <c r="EKF596" s="508"/>
      <c r="EKG596" s="508"/>
      <c r="EKH596" s="508"/>
      <c r="EKI596" s="508"/>
      <c r="EKJ596" s="508"/>
      <c r="EKK596" s="89"/>
      <c r="EKL596" s="89"/>
      <c r="EKM596" s="508"/>
      <c r="EKN596" s="508"/>
      <c r="EKO596" s="89"/>
      <c r="EKP596" s="89"/>
      <c r="EKQ596" s="508"/>
      <c r="EKR596" s="508"/>
      <c r="EKS596" s="508"/>
      <c r="EKT596" s="508"/>
      <c r="EKU596" s="508"/>
      <c r="EKV596" s="203"/>
      <c r="EKW596" s="107"/>
      <c r="EKX596" s="508"/>
      <c r="EKY596" s="508"/>
      <c r="EKZ596" s="508"/>
      <c r="ELA596" s="508"/>
      <c r="ELB596" s="508"/>
      <c r="ELC596" s="508"/>
      <c r="ELD596" s="508"/>
      <c r="ELE596" s="168"/>
      <c r="ELF596" s="168"/>
      <c r="ELG596" s="168"/>
      <c r="ELH596" s="168"/>
      <c r="ELI596" s="168"/>
      <c r="ELJ596" s="168"/>
      <c r="ELK596" s="168"/>
      <c r="ELL596" s="168"/>
      <c r="ELM596" s="168"/>
      <c r="ELN596" s="168"/>
      <c r="ELO596" s="168"/>
      <c r="ELP596" s="168"/>
      <c r="ELQ596" s="168"/>
      <c r="ELR596" s="168"/>
      <c r="ELS596" s="168"/>
      <c r="ELT596" s="168"/>
      <c r="ELU596" s="168"/>
      <c r="ELV596" s="168"/>
      <c r="ELW596" s="168"/>
      <c r="ELX596" s="168"/>
      <c r="ELY596" s="168"/>
      <c r="ELZ596" s="168"/>
      <c r="EMA596" s="168"/>
      <c r="EMB596" s="168"/>
      <c r="EMC596" s="168"/>
      <c r="EMD596" s="168"/>
      <c r="EME596" s="168"/>
      <c r="EMF596" s="168"/>
      <c r="EMG596" s="168"/>
      <c r="EMH596" s="168"/>
      <c r="EMI596" s="168"/>
      <c r="EMJ596" s="168"/>
      <c r="EMK596" s="168"/>
      <c r="EML596" s="168"/>
      <c r="EMM596" s="168"/>
      <c r="EMN596" s="168"/>
      <c r="EMO596" s="168"/>
      <c r="EMP596" s="168"/>
      <c r="EMQ596" s="168"/>
      <c r="EMR596" s="168"/>
      <c r="EMS596" s="168"/>
      <c r="EMT596" s="168"/>
      <c r="EMU596" s="168"/>
      <c r="EMV596" s="168"/>
      <c r="EMW596" s="508"/>
      <c r="EMX596" s="508"/>
      <c r="EMY596" s="508"/>
      <c r="EMZ596" s="508"/>
      <c r="ENA596" s="508"/>
      <c r="ENB596" s="508"/>
      <c r="ENC596" s="508"/>
      <c r="END596" s="508"/>
      <c r="ENE596" s="508"/>
      <c r="ENF596" s="508"/>
      <c r="ENG596" s="508"/>
      <c r="ENH596" s="508"/>
      <c r="ENI596" s="508"/>
      <c r="ENJ596" s="508"/>
      <c r="ENK596" s="508"/>
      <c r="ENL596" s="508"/>
      <c r="ENM596" s="508"/>
      <c r="ENN596" s="508"/>
      <c r="ENO596" s="508"/>
      <c r="ENP596" s="508"/>
      <c r="ENQ596" s="508"/>
      <c r="ENR596" s="508"/>
      <c r="ENS596" s="508"/>
      <c r="ENT596" s="508"/>
      <c r="ENU596" s="89"/>
      <c r="ENV596" s="89"/>
      <c r="ENW596" s="89"/>
      <c r="ENX596" s="89"/>
      <c r="ENY596" s="89"/>
      <c r="ENZ596" s="508"/>
      <c r="EOA596" s="508"/>
      <c r="EOB596" s="89"/>
      <c r="EOC596" s="89"/>
      <c r="EOD596" s="508"/>
      <c r="EOE596" s="508"/>
      <c r="EOF596" s="89"/>
      <c r="EOG596" s="89"/>
      <c r="EOH596" s="508"/>
      <c r="EOI596" s="508"/>
      <c r="EOJ596" s="508"/>
      <c r="EOK596" s="508"/>
      <c r="EOL596" s="508"/>
      <c r="EOM596" s="508"/>
      <c r="EON596" s="508"/>
      <c r="EOO596" s="89"/>
      <c r="EOP596" s="89"/>
      <c r="EOQ596" s="508"/>
      <c r="EOR596" s="508"/>
      <c r="EOS596" s="89"/>
      <c r="EOT596" s="89"/>
      <c r="EOU596" s="508"/>
      <c r="EOV596" s="508"/>
      <c r="EOW596" s="508"/>
      <c r="EOX596" s="508"/>
      <c r="EOY596" s="508"/>
      <c r="EOZ596" s="203"/>
      <c r="EPA596" s="107"/>
      <c r="EPB596" s="508"/>
      <c r="EPC596" s="508"/>
      <c r="EPD596" s="508"/>
      <c r="EPE596" s="508"/>
      <c r="EPF596" s="508"/>
      <c r="EPG596" s="508"/>
      <c r="EPH596" s="508"/>
      <c r="EPI596" s="168"/>
      <c r="EPJ596" s="168"/>
      <c r="EPK596" s="168"/>
      <c r="EPL596" s="168"/>
      <c r="EPM596" s="168"/>
      <c r="EPN596" s="168"/>
      <c r="EPO596" s="168"/>
      <c r="EPP596" s="168"/>
      <c r="EPQ596" s="168"/>
      <c r="EPR596" s="168"/>
      <c r="EPS596" s="168"/>
      <c r="EPT596" s="168"/>
      <c r="EPU596" s="168"/>
      <c r="EPV596" s="168"/>
      <c r="EPW596" s="168"/>
      <c r="EPX596" s="168"/>
      <c r="EPY596" s="168"/>
      <c r="EPZ596" s="168"/>
      <c r="EQA596" s="168"/>
      <c r="EQB596" s="168"/>
      <c r="EQC596" s="168"/>
      <c r="EQD596" s="168"/>
      <c r="EQE596" s="168"/>
      <c r="EQF596" s="168"/>
      <c r="EQG596" s="168"/>
      <c r="EQH596" s="168"/>
      <c r="EQI596" s="168"/>
      <c r="EQJ596" s="168"/>
      <c r="EQK596" s="168"/>
      <c r="EQL596" s="168"/>
      <c r="EQM596" s="168"/>
      <c r="EQN596" s="168"/>
      <c r="EQO596" s="168"/>
      <c r="EQP596" s="168"/>
      <c r="EQQ596" s="168"/>
      <c r="EQR596" s="168"/>
      <c r="EQS596" s="168"/>
      <c r="EQT596" s="168"/>
      <c r="EQU596" s="168"/>
      <c r="EQV596" s="168"/>
      <c r="EQW596" s="168"/>
      <c r="EQX596" s="168"/>
      <c r="EQY596" s="168"/>
      <c r="EQZ596" s="168"/>
      <c r="ERA596" s="508"/>
      <c r="ERB596" s="508"/>
      <c r="ERC596" s="508"/>
      <c r="ERD596" s="508"/>
      <c r="ERE596" s="508"/>
      <c r="ERF596" s="508"/>
      <c r="ERG596" s="508"/>
      <c r="ERH596" s="508"/>
      <c r="ERI596" s="508"/>
      <c r="ERJ596" s="508"/>
      <c r="ERK596" s="508"/>
      <c r="ERL596" s="508"/>
      <c r="ERM596" s="508"/>
      <c r="ERN596" s="508"/>
      <c r="ERO596" s="508"/>
      <c r="ERP596" s="508"/>
      <c r="ERQ596" s="508"/>
      <c r="ERR596" s="508"/>
      <c r="ERS596" s="508"/>
      <c r="ERT596" s="508"/>
      <c r="ERU596" s="508"/>
      <c r="ERV596" s="508"/>
      <c r="ERW596" s="508"/>
      <c r="ERX596" s="508"/>
      <c r="ERY596" s="89"/>
      <c r="ERZ596" s="89"/>
      <c r="ESA596" s="89"/>
      <c r="ESB596" s="89"/>
      <c r="ESC596" s="89"/>
      <c r="ESD596" s="508"/>
      <c r="ESE596" s="508"/>
      <c r="ESF596" s="89"/>
      <c r="ESG596" s="89"/>
      <c r="ESH596" s="508"/>
      <c r="ESI596" s="508"/>
      <c r="ESJ596" s="89"/>
      <c r="ESK596" s="89"/>
      <c r="ESL596" s="508"/>
      <c r="ESM596" s="508"/>
      <c r="ESN596" s="508"/>
      <c r="ESO596" s="508"/>
      <c r="ESP596" s="508"/>
      <c r="ESQ596" s="508"/>
      <c r="ESR596" s="508"/>
      <c r="ESS596" s="89"/>
      <c r="EST596" s="89"/>
      <c r="ESU596" s="508"/>
      <c r="ESV596" s="508"/>
      <c r="ESW596" s="89"/>
      <c r="ESX596" s="89"/>
      <c r="ESY596" s="508"/>
      <c r="ESZ596" s="508"/>
      <c r="ETA596" s="508"/>
      <c r="ETB596" s="508"/>
      <c r="ETC596" s="508"/>
      <c r="ETD596" s="203"/>
      <c r="ETE596" s="107"/>
      <c r="ETF596" s="508"/>
      <c r="ETG596" s="508"/>
      <c r="ETH596" s="508"/>
      <c r="ETI596" s="508"/>
      <c r="ETJ596" s="508"/>
      <c r="ETK596" s="508"/>
      <c r="ETL596" s="508"/>
      <c r="ETM596" s="168"/>
      <c r="ETN596" s="168"/>
      <c r="ETO596" s="168"/>
      <c r="ETP596" s="168"/>
      <c r="ETQ596" s="168"/>
      <c r="ETR596" s="168"/>
      <c r="ETS596" s="168"/>
      <c r="ETT596" s="168"/>
      <c r="ETU596" s="168"/>
      <c r="ETV596" s="168"/>
      <c r="ETW596" s="168"/>
      <c r="ETX596" s="168"/>
      <c r="ETY596" s="168"/>
      <c r="ETZ596" s="168"/>
      <c r="EUA596" s="168"/>
      <c r="EUB596" s="168"/>
      <c r="EUC596" s="168"/>
      <c r="EUD596" s="168"/>
      <c r="EUE596" s="168"/>
      <c r="EUF596" s="168"/>
      <c r="EUG596" s="168"/>
      <c r="EUH596" s="168"/>
      <c r="EUI596" s="168"/>
      <c r="EUJ596" s="168"/>
      <c r="EUK596" s="168"/>
      <c r="EUL596" s="168"/>
      <c r="EUM596" s="168"/>
      <c r="EUN596" s="168"/>
      <c r="EUO596" s="168"/>
      <c r="EUP596" s="168"/>
      <c r="EUQ596" s="168"/>
      <c r="EUR596" s="168"/>
      <c r="EUS596" s="168"/>
      <c r="EUT596" s="168"/>
      <c r="EUU596" s="168"/>
      <c r="EUV596" s="168"/>
      <c r="EUW596" s="168"/>
      <c r="EUX596" s="168"/>
      <c r="EUY596" s="168"/>
      <c r="EUZ596" s="168"/>
      <c r="EVA596" s="168"/>
      <c r="EVB596" s="168"/>
      <c r="EVC596" s="168"/>
      <c r="EVD596" s="168"/>
      <c r="EVE596" s="508"/>
      <c r="EVF596" s="508"/>
      <c r="EVG596" s="508"/>
      <c r="EVH596" s="508"/>
      <c r="EVI596" s="508"/>
      <c r="EVJ596" s="508"/>
      <c r="EVK596" s="508"/>
      <c r="EVL596" s="508"/>
      <c r="EVM596" s="508"/>
      <c r="EVN596" s="508"/>
      <c r="EVO596" s="508"/>
      <c r="EVP596" s="508"/>
      <c r="EVQ596" s="508"/>
      <c r="EVR596" s="508"/>
      <c r="EVS596" s="508"/>
      <c r="EVT596" s="508"/>
      <c r="EVU596" s="508"/>
      <c r="EVV596" s="508"/>
      <c r="EVW596" s="508"/>
      <c r="EVX596" s="508"/>
      <c r="EVY596" s="508"/>
      <c r="EVZ596" s="508"/>
      <c r="EWA596" s="508"/>
      <c r="EWB596" s="508"/>
      <c r="EWC596" s="89"/>
      <c r="EWD596" s="89"/>
      <c r="EWE596" s="89"/>
      <c r="EWF596" s="89"/>
      <c r="EWG596" s="89"/>
      <c r="EWH596" s="508"/>
      <c r="EWI596" s="508"/>
      <c r="EWJ596" s="89"/>
      <c r="EWK596" s="89"/>
      <c r="EWL596" s="508"/>
      <c r="EWM596" s="508"/>
      <c r="EWN596" s="89"/>
      <c r="EWO596" s="89"/>
      <c r="EWP596" s="508"/>
      <c r="EWQ596" s="508"/>
      <c r="EWR596" s="508"/>
      <c r="EWS596" s="508"/>
      <c r="EWT596" s="508"/>
      <c r="EWU596" s="508"/>
      <c r="EWV596" s="508"/>
      <c r="EWW596" s="89"/>
      <c r="EWX596" s="89"/>
      <c r="EWY596" s="508"/>
      <c r="EWZ596" s="508"/>
      <c r="EXA596" s="89"/>
      <c r="EXB596" s="89"/>
      <c r="EXC596" s="508"/>
      <c r="EXD596" s="508"/>
      <c r="EXE596" s="508"/>
      <c r="EXF596" s="508"/>
      <c r="EXG596" s="508"/>
      <c r="EXH596" s="203"/>
      <c r="EXI596" s="107"/>
      <c r="EXJ596" s="508"/>
      <c r="EXK596" s="508"/>
      <c r="EXL596" s="508"/>
      <c r="EXM596" s="508"/>
      <c r="EXN596" s="508"/>
      <c r="EXO596" s="508"/>
      <c r="EXP596" s="508"/>
      <c r="EXQ596" s="168"/>
      <c r="EXR596" s="168"/>
      <c r="EXS596" s="168"/>
      <c r="EXT596" s="168"/>
      <c r="EXU596" s="168"/>
      <c r="EXV596" s="168"/>
      <c r="EXW596" s="168"/>
      <c r="EXX596" s="168"/>
      <c r="EXY596" s="168"/>
      <c r="EXZ596" s="168"/>
      <c r="EYA596" s="168"/>
      <c r="EYB596" s="168"/>
      <c r="EYC596" s="168"/>
      <c r="EYD596" s="168"/>
      <c r="EYE596" s="168"/>
      <c r="EYF596" s="168"/>
      <c r="EYG596" s="168"/>
      <c r="EYH596" s="168"/>
      <c r="EYI596" s="168"/>
      <c r="EYJ596" s="168"/>
      <c r="EYK596" s="168"/>
      <c r="EYL596" s="168"/>
      <c r="EYM596" s="168"/>
      <c r="EYN596" s="168"/>
      <c r="EYO596" s="168"/>
      <c r="EYP596" s="168"/>
      <c r="EYQ596" s="168"/>
      <c r="EYR596" s="168"/>
      <c r="EYS596" s="168"/>
      <c r="EYT596" s="168"/>
      <c r="EYU596" s="168"/>
      <c r="EYV596" s="168"/>
      <c r="EYW596" s="168"/>
      <c r="EYX596" s="168"/>
      <c r="EYY596" s="168"/>
      <c r="EYZ596" s="168"/>
      <c r="EZA596" s="168"/>
      <c r="EZB596" s="168"/>
      <c r="EZC596" s="168"/>
      <c r="EZD596" s="168"/>
      <c r="EZE596" s="168"/>
      <c r="EZF596" s="168"/>
      <c r="EZG596" s="168"/>
      <c r="EZH596" s="168"/>
      <c r="EZI596" s="508"/>
      <c r="EZJ596" s="508"/>
      <c r="EZK596" s="508"/>
      <c r="EZL596" s="508"/>
      <c r="EZM596" s="508"/>
      <c r="EZN596" s="508"/>
      <c r="EZO596" s="508"/>
      <c r="EZP596" s="508"/>
      <c r="EZQ596" s="508"/>
      <c r="EZR596" s="508"/>
      <c r="EZS596" s="508"/>
      <c r="EZT596" s="508"/>
      <c r="EZU596" s="508"/>
      <c r="EZV596" s="508"/>
      <c r="EZW596" s="508"/>
      <c r="EZX596" s="508"/>
      <c r="EZY596" s="508"/>
      <c r="EZZ596" s="508"/>
      <c r="FAA596" s="508"/>
      <c r="FAB596" s="508"/>
      <c r="FAC596" s="508"/>
      <c r="FAD596" s="508"/>
      <c r="FAE596" s="508"/>
      <c r="FAF596" s="508"/>
      <c r="FAG596" s="89"/>
      <c r="FAH596" s="89"/>
      <c r="FAI596" s="89"/>
      <c r="FAJ596" s="89"/>
      <c r="FAK596" s="89"/>
      <c r="FAL596" s="508"/>
      <c r="FAM596" s="508"/>
      <c r="FAN596" s="89"/>
      <c r="FAO596" s="89"/>
      <c r="FAP596" s="508"/>
      <c r="FAQ596" s="508"/>
      <c r="FAR596" s="89"/>
      <c r="FAS596" s="89"/>
      <c r="FAT596" s="508"/>
      <c r="FAU596" s="508"/>
      <c r="FAV596" s="508"/>
      <c r="FAW596" s="508"/>
      <c r="FAX596" s="508"/>
      <c r="FAY596" s="508"/>
      <c r="FAZ596" s="508"/>
      <c r="FBA596" s="89"/>
      <c r="FBB596" s="89"/>
      <c r="FBC596" s="508"/>
      <c r="FBD596" s="508"/>
      <c r="FBE596" s="89"/>
      <c r="FBF596" s="89"/>
      <c r="FBG596" s="508"/>
      <c r="FBH596" s="508"/>
      <c r="FBI596" s="508"/>
      <c r="FBJ596" s="508"/>
      <c r="FBK596" s="508"/>
      <c r="FBL596" s="203"/>
      <c r="FBM596" s="107"/>
      <c r="FBN596" s="508"/>
      <c r="FBO596" s="508"/>
      <c r="FBP596" s="508"/>
      <c r="FBQ596" s="508"/>
      <c r="FBR596" s="508"/>
      <c r="FBS596" s="508"/>
      <c r="FBT596" s="508"/>
      <c r="FBU596" s="168"/>
      <c r="FBV596" s="168"/>
      <c r="FBW596" s="168"/>
      <c r="FBX596" s="168"/>
      <c r="FBY596" s="168"/>
      <c r="FBZ596" s="168"/>
      <c r="FCA596" s="168"/>
      <c r="FCB596" s="168"/>
      <c r="FCC596" s="168"/>
      <c r="FCD596" s="168"/>
      <c r="FCE596" s="168"/>
      <c r="FCF596" s="168"/>
      <c r="FCG596" s="168"/>
      <c r="FCH596" s="168"/>
      <c r="FCI596" s="168"/>
      <c r="FCJ596" s="168"/>
      <c r="FCK596" s="168"/>
      <c r="FCL596" s="168"/>
      <c r="FCM596" s="168"/>
      <c r="FCN596" s="168"/>
      <c r="FCO596" s="168"/>
      <c r="FCP596" s="168"/>
      <c r="FCQ596" s="168"/>
      <c r="FCR596" s="168"/>
      <c r="FCS596" s="168"/>
      <c r="FCT596" s="168"/>
      <c r="FCU596" s="168"/>
      <c r="FCV596" s="168"/>
      <c r="FCW596" s="168"/>
      <c r="FCX596" s="168"/>
      <c r="FCY596" s="168"/>
      <c r="FCZ596" s="168"/>
      <c r="FDA596" s="168"/>
      <c r="FDB596" s="168"/>
      <c r="FDC596" s="168"/>
      <c r="FDD596" s="168"/>
      <c r="FDE596" s="168"/>
      <c r="FDF596" s="168"/>
      <c r="FDG596" s="168"/>
      <c r="FDH596" s="168"/>
      <c r="FDI596" s="168"/>
      <c r="FDJ596" s="168"/>
      <c r="FDK596" s="168"/>
      <c r="FDL596" s="168"/>
      <c r="FDM596" s="508"/>
      <c r="FDN596" s="508"/>
      <c r="FDO596" s="508"/>
      <c r="FDP596" s="508"/>
      <c r="FDQ596" s="508"/>
      <c r="FDR596" s="508"/>
      <c r="FDS596" s="508"/>
      <c r="FDT596" s="508"/>
      <c r="FDU596" s="508"/>
      <c r="FDV596" s="508"/>
      <c r="FDW596" s="508"/>
      <c r="FDX596" s="508"/>
      <c r="FDY596" s="508"/>
      <c r="FDZ596" s="508"/>
      <c r="FEA596" s="508"/>
      <c r="FEB596" s="508"/>
      <c r="FEC596" s="508"/>
      <c r="FED596" s="508"/>
      <c r="FEE596" s="508"/>
      <c r="FEF596" s="508"/>
      <c r="FEG596" s="508"/>
      <c r="FEH596" s="508"/>
      <c r="FEI596" s="508"/>
      <c r="FEJ596" s="508"/>
      <c r="FEK596" s="89"/>
      <c r="FEL596" s="89"/>
      <c r="FEM596" s="89"/>
      <c r="FEN596" s="89"/>
      <c r="FEO596" s="89"/>
      <c r="FEP596" s="508"/>
      <c r="FEQ596" s="508"/>
      <c r="FER596" s="89"/>
      <c r="FES596" s="89"/>
      <c r="FET596" s="508"/>
      <c r="FEU596" s="508"/>
      <c r="FEV596" s="89"/>
      <c r="FEW596" s="89"/>
      <c r="FEX596" s="508"/>
      <c r="FEY596" s="508"/>
      <c r="FEZ596" s="508"/>
      <c r="FFA596" s="508"/>
      <c r="FFB596" s="508"/>
      <c r="FFC596" s="508"/>
      <c r="FFD596" s="508"/>
      <c r="FFE596" s="89"/>
      <c r="FFF596" s="89"/>
      <c r="FFG596" s="508"/>
      <c r="FFH596" s="508"/>
      <c r="FFI596" s="89"/>
      <c r="FFJ596" s="89"/>
      <c r="FFK596" s="508"/>
      <c r="FFL596" s="508"/>
      <c r="FFM596" s="508"/>
      <c r="FFN596" s="508"/>
      <c r="FFO596" s="508"/>
      <c r="FFP596" s="203"/>
      <c r="FFQ596" s="107"/>
      <c r="FFR596" s="508"/>
      <c r="FFS596" s="508"/>
      <c r="FFT596" s="508"/>
      <c r="FFU596" s="508"/>
      <c r="FFV596" s="508"/>
      <c r="FFW596" s="508"/>
      <c r="FFX596" s="508"/>
      <c r="FFY596" s="168"/>
      <c r="FFZ596" s="168"/>
      <c r="FGA596" s="168"/>
      <c r="FGB596" s="168"/>
      <c r="FGC596" s="168"/>
      <c r="FGD596" s="168"/>
      <c r="FGE596" s="168"/>
      <c r="FGF596" s="168"/>
      <c r="FGG596" s="168"/>
      <c r="FGH596" s="168"/>
      <c r="FGI596" s="168"/>
      <c r="FGJ596" s="168"/>
      <c r="FGK596" s="168"/>
      <c r="FGL596" s="168"/>
      <c r="FGM596" s="168"/>
      <c r="FGN596" s="168"/>
      <c r="FGO596" s="168"/>
      <c r="FGP596" s="168"/>
      <c r="FGQ596" s="168"/>
      <c r="FGR596" s="168"/>
      <c r="FGS596" s="168"/>
      <c r="FGT596" s="168"/>
      <c r="FGU596" s="168"/>
      <c r="FGV596" s="168"/>
      <c r="FGW596" s="168"/>
      <c r="FGX596" s="168"/>
      <c r="FGY596" s="168"/>
      <c r="FGZ596" s="168"/>
      <c r="FHA596" s="168"/>
      <c r="FHB596" s="168"/>
      <c r="FHC596" s="168"/>
      <c r="FHD596" s="168"/>
      <c r="FHE596" s="168"/>
      <c r="FHF596" s="168"/>
      <c r="FHG596" s="168"/>
      <c r="FHH596" s="168"/>
      <c r="FHI596" s="168"/>
      <c r="FHJ596" s="168"/>
      <c r="FHK596" s="168"/>
      <c r="FHL596" s="168"/>
      <c r="FHM596" s="168"/>
      <c r="FHN596" s="168"/>
      <c r="FHO596" s="168"/>
      <c r="FHP596" s="168"/>
      <c r="FHQ596" s="508"/>
      <c r="FHR596" s="508"/>
      <c r="FHS596" s="508"/>
      <c r="FHT596" s="508"/>
      <c r="FHU596" s="508"/>
      <c r="FHV596" s="508"/>
      <c r="FHW596" s="508"/>
      <c r="FHX596" s="508"/>
      <c r="FHY596" s="508"/>
      <c r="FHZ596" s="508"/>
      <c r="FIA596" s="508"/>
      <c r="FIB596" s="508"/>
      <c r="FIC596" s="508"/>
      <c r="FID596" s="508"/>
      <c r="FIE596" s="508"/>
      <c r="FIF596" s="508"/>
      <c r="FIG596" s="508"/>
      <c r="FIH596" s="508"/>
      <c r="FII596" s="508"/>
      <c r="FIJ596" s="508"/>
      <c r="FIK596" s="508"/>
      <c r="FIL596" s="508"/>
      <c r="FIM596" s="508"/>
      <c r="FIN596" s="508"/>
      <c r="FIO596" s="89"/>
      <c r="FIP596" s="89"/>
      <c r="FIQ596" s="89"/>
      <c r="FIR596" s="89"/>
      <c r="FIS596" s="89"/>
      <c r="FIT596" s="508"/>
      <c r="FIU596" s="508"/>
      <c r="FIV596" s="89"/>
      <c r="FIW596" s="89"/>
      <c r="FIX596" s="508"/>
      <c r="FIY596" s="508"/>
      <c r="FIZ596" s="89"/>
      <c r="FJA596" s="89"/>
      <c r="FJB596" s="508"/>
      <c r="FJC596" s="508"/>
      <c r="FJD596" s="508"/>
      <c r="FJE596" s="508"/>
      <c r="FJF596" s="508"/>
      <c r="FJG596" s="508"/>
      <c r="FJH596" s="508"/>
      <c r="FJI596" s="89"/>
      <c r="FJJ596" s="89"/>
      <c r="FJK596" s="508"/>
      <c r="FJL596" s="508"/>
      <c r="FJM596" s="89"/>
      <c r="FJN596" s="89"/>
      <c r="FJO596" s="508"/>
      <c r="FJP596" s="508"/>
      <c r="FJQ596" s="508"/>
      <c r="FJR596" s="508"/>
      <c r="FJS596" s="508"/>
      <c r="FJT596" s="203"/>
      <c r="FJU596" s="107"/>
      <c r="FJV596" s="508"/>
      <c r="FJW596" s="508"/>
      <c r="FJX596" s="508"/>
      <c r="FJY596" s="508"/>
      <c r="FJZ596" s="508"/>
      <c r="FKA596" s="508"/>
      <c r="FKB596" s="508"/>
      <c r="FKC596" s="168"/>
      <c r="FKD596" s="168"/>
      <c r="FKE596" s="168"/>
      <c r="FKF596" s="168"/>
      <c r="FKG596" s="168"/>
      <c r="FKH596" s="168"/>
      <c r="FKI596" s="168"/>
      <c r="FKJ596" s="168"/>
      <c r="FKK596" s="168"/>
      <c r="FKL596" s="168"/>
      <c r="FKM596" s="168"/>
      <c r="FKN596" s="168"/>
      <c r="FKO596" s="168"/>
      <c r="FKP596" s="168"/>
      <c r="FKQ596" s="168"/>
      <c r="FKR596" s="168"/>
      <c r="FKS596" s="168"/>
      <c r="FKT596" s="168"/>
      <c r="FKU596" s="168"/>
      <c r="FKV596" s="168"/>
      <c r="FKW596" s="168"/>
      <c r="FKX596" s="168"/>
      <c r="FKY596" s="168"/>
      <c r="FKZ596" s="168"/>
      <c r="FLA596" s="168"/>
      <c r="FLB596" s="168"/>
      <c r="FLC596" s="168"/>
      <c r="FLD596" s="168"/>
      <c r="FLE596" s="168"/>
      <c r="FLF596" s="168"/>
      <c r="FLG596" s="168"/>
      <c r="FLH596" s="168"/>
      <c r="FLI596" s="168"/>
      <c r="FLJ596" s="168"/>
      <c r="FLK596" s="168"/>
      <c r="FLL596" s="168"/>
      <c r="FLM596" s="168"/>
      <c r="FLN596" s="168"/>
      <c r="FLO596" s="168"/>
      <c r="FLP596" s="168"/>
      <c r="FLQ596" s="168"/>
      <c r="FLR596" s="168"/>
      <c r="FLS596" s="168"/>
      <c r="FLT596" s="168"/>
      <c r="FLU596" s="508"/>
      <c r="FLV596" s="508"/>
      <c r="FLW596" s="508"/>
      <c r="FLX596" s="508"/>
      <c r="FLY596" s="508"/>
      <c r="FLZ596" s="508"/>
      <c r="FMA596" s="508"/>
      <c r="FMB596" s="508"/>
      <c r="FMC596" s="508"/>
      <c r="FMD596" s="508"/>
      <c r="FME596" s="508"/>
      <c r="FMF596" s="508"/>
      <c r="FMG596" s="508"/>
      <c r="FMH596" s="508"/>
      <c r="FMI596" s="508"/>
      <c r="FMJ596" s="508"/>
      <c r="FMK596" s="508"/>
      <c r="FML596" s="508"/>
      <c r="FMM596" s="508"/>
      <c r="FMN596" s="508"/>
      <c r="FMO596" s="508"/>
      <c r="FMP596" s="508"/>
      <c r="FMQ596" s="508"/>
      <c r="FMR596" s="508"/>
      <c r="FMS596" s="89"/>
      <c r="FMT596" s="89"/>
      <c r="FMU596" s="89"/>
      <c r="FMV596" s="89"/>
      <c r="FMW596" s="89"/>
      <c r="FMX596" s="508"/>
      <c r="FMY596" s="508"/>
      <c r="FMZ596" s="89"/>
      <c r="FNA596" s="89"/>
      <c r="FNB596" s="508"/>
      <c r="FNC596" s="508"/>
      <c r="FND596" s="89"/>
      <c r="FNE596" s="89"/>
      <c r="FNF596" s="508"/>
      <c r="FNG596" s="508"/>
      <c r="FNH596" s="508"/>
      <c r="FNI596" s="508"/>
      <c r="FNJ596" s="508"/>
      <c r="FNK596" s="508"/>
      <c r="FNL596" s="508"/>
      <c r="FNM596" s="89"/>
      <c r="FNN596" s="89"/>
      <c r="FNO596" s="508"/>
      <c r="FNP596" s="508"/>
      <c r="FNQ596" s="89"/>
      <c r="FNR596" s="89"/>
      <c r="FNS596" s="508"/>
      <c r="FNT596" s="508"/>
      <c r="FNU596" s="508"/>
      <c r="FNV596" s="508"/>
      <c r="FNW596" s="508"/>
      <c r="FNX596" s="203"/>
      <c r="FNY596" s="107"/>
      <c r="FNZ596" s="508"/>
      <c r="FOA596" s="508"/>
      <c r="FOB596" s="508"/>
      <c r="FOC596" s="508"/>
      <c r="FOD596" s="508"/>
      <c r="FOE596" s="508"/>
      <c r="FOF596" s="508"/>
      <c r="FOG596" s="168"/>
      <c r="FOH596" s="168"/>
      <c r="FOI596" s="168"/>
      <c r="FOJ596" s="168"/>
      <c r="FOK596" s="168"/>
      <c r="FOL596" s="168"/>
      <c r="FOM596" s="168"/>
      <c r="FON596" s="168"/>
      <c r="FOO596" s="168"/>
      <c r="FOP596" s="168"/>
      <c r="FOQ596" s="168"/>
      <c r="FOR596" s="168"/>
      <c r="FOS596" s="168"/>
      <c r="FOT596" s="168"/>
      <c r="FOU596" s="168"/>
      <c r="FOV596" s="168"/>
      <c r="FOW596" s="168"/>
      <c r="FOX596" s="168"/>
      <c r="FOY596" s="168"/>
      <c r="FOZ596" s="168"/>
      <c r="FPA596" s="168"/>
      <c r="FPB596" s="168"/>
      <c r="FPC596" s="168"/>
      <c r="FPD596" s="168"/>
      <c r="FPE596" s="168"/>
      <c r="FPF596" s="168"/>
      <c r="FPG596" s="168"/>
      <c r="FPH596" s="168"/>
      <c r="FPI596" s="168"/>
      <c r="FPJ596" s="168"/>
      <c r="FPK596" s="168"/>
      <c r="FPL596" s="168"/>
      <c r="FPM596" s="168"/>
      <c r="FPN596" s="168"/>
      <c r="FPO596" s="168"/>
      <c r="FPP596" s="168"/>
      <c r="FPQ596" s="168"/>
      <c r="FPR596" s="168"/>
      <c r="FPS596" s="168"/>
      <c r="FPT596" s="168"/>
      <c r="FPU596" s="168"/>
      <c r="FPV596" s="168"/>
      <c r="FPW596" s="168"/>
      <c r="FPX596" s="168"/>
      <c r="FPY596" s="508"/>
      <c r="FPZ596" s="508"/>
      <c r="FQA596" s="508"/>
      <c r="FQB596" s="508"/>
      <c r="FQC596" s="508"/>
      <c r="FQD596" s="508"/>
      <c r="FQE596" s="508"/>
      <c r="FQF596" s="508"/>
      <c r="FQG596" s="508"/>
      <c r="FQH596" s="508"/>
      <c r="FQI596" s="508"/>
      <c r="FQJ596" s="508"/>
      <c r="FQK596" s="508"/>
      <c r="FQL596" s="508"/>
      <c r="FQM596" s="508"/>
      <c r="FQN596" s="508"/>
      <c r="FQO596" s="508"/>
      <c r="FQP596" s="508"/>
      <c r="FQQ596" s="508"/>
      <c r="FQR596" s="508"/>
      <c r="FQS596" s="508"/>
      <c r="FQT596" s="508"/>
      <c r="FQU596" s="508"/>
      <c r="FQV596" s="508"/>
      <c r="FQW596" s="89"/>
      <c r="FQX596" s="89"/>
      <c r="FQY596" s="89"/>
      <c r="FQZ596" s="89"/>
      <c r="FRA596" s="89"/>
      <c r="FRB596" s="508"/>
      <c r="FRC596" s="508"/>
      <c r="FRD596" s="89"/>
      <c r="FRE596" s="89"/>
      <c r="FRF596" s="508"/>
      <c r="FRG596" s="508"/>
      <c r="FRH596" s="89"/>
      <c r="FRI596" s="89"/>
      <c r="FRJ596" s="508"/>
      <c r="FRK596" s="508"/>
      <c r="FRL596" s="508"/>
      <c r="FRM596" s="508"/>
      <c r="FRN596" s="508"/>
      <c r="FRO596" s="508"/>
      <c r="FRP596" s="508"/>
      <c r="FRQ596" s="89"/>
      <c r="FRR596" s="89"/>
      <c r="FRS596" s="508"/>
      <c r="FRT596" s="508"/>
      <c r="FRU596" s="89"/>
      <c r="FRV596" s="89"/>
      <c r="FRW596" s="508"/>
      <c r="FRX596" s="508"/>
      <c r="FRY596" s="508"/>
      <c r="FRZ596" s="508"/>
      <c r="FSA596" s="508"/>
      <c r="FSB596" s="203"/>
      <c r="FSC596" s="107"/>
      <c r="FSD596" s="508"/>
      <c r="FSE596" s="508"/>
      <c r="FSF596" s="508"/>
      <c r="FSG596" s="508"/>
      <c r="FSH596" s="508"/>
      <c r="FSI596" s="508"/>
      <c r="FSJ596" s="508"/>
      <c r="FSK596" s="168"/>
      <c r="FSL596" s="168"/>
      <c r="FSM596" s="168"/>
      <c r="FSN596" s="168"/>
      <c r="FSO596" s="168"/>
      <c r="FSP596" s="168"/>
      <c r="FSQ596" s="168"/>
      <c r="FSR596" s="168"/>
      <c r="FSS596" s="168"/>
      <c r="FST596" s="168"/>
      <c r="FSU596" s="168"/>
      <c r="FSV596" s="168"/>
      <c r="FSW596" s="168"/>
      <c r="FSX596" s="168"/>
      <c r="FSY596" s="168"/>
      <c r="FSZ596" s="168"/>
      <c r="FTA596" s="168"/>
      <c r="FTB596" s="168"/>
      <c r="FTC596" s="168"/>
      <c r="FTD596" s="168"/>
      <c r="FTE596" s="168"/>
      <c r="FTF596" s="168"/>
      <c r="FTG596" s="168"/>
      <c r="FTH596" s="168"/>
      <c r="FTI596" s="168"/>
      <c r="FTJ596" s="168"/>
      <c r="FTK596" s="168"/>
      <c r="FTL596" s="168"/>
      <c r="FTM596" s="168"/>
      <c r="FTN596" s="168"/>
      <c r="FTO596" s="168"/>
      <c r="FTP596" s="168"/>
      <c r="FTQ596" s="168"/>
      <c r="FTR596" s="168"/>
      <c r="FTS596" s="168"/>
      <c r="FTT596" s="168"/>
      <c r="FTU596" s="168"/>
      <c r="FTV596" s="168"/>
      <c r="FTW596" s="168"/>
      <c r="FTX596" s="168"/>
      <c r="FTY596" s="168"/>
      <c r="FTZ596" s="168"/>
      <c r="FUA596" s="168"/>
      <c r="FUB596" s="168"/>
      <c r="FUC596" s="508"/>
      <c r="FUD596" s="508"/>
      <c r="FUE596" s="508"/>
      <c r="FUF596" s="508"/>
      <c r="FUG596" s="508"/>
      <c r="FUH596" s="508"/>
      <c r="FUI596" s="508"/>
      <c r="FUJ596" s="508"/>
      <c r="FUK596" s="508"/>
      <c r="FUL596" s="508"/>
      <c r="FUM596" s="508"/>
      <c r="FUN596" s="508"/>
      <c r="FUO596" s="508"/>
      <c r="FUP596" s="508"/>
      <c r="FUQ596" s="508"/>
      <c r="FUR596" s="508"/>
      <c r="FUS596" s="508"/>
      <c r="FUT596" s="508"/>
      <c r="FUU596" s="508"/>
      <c r="FUV596" s="508"/>
      <c r="FUW596" s="508"/>
      <c r="FUX596" s="508"/>
      <c r="FUY596" s="508"/>
      <c r="FUZ596" s="508"/>
      <c r="FVA596" s="89"/>
      <c r="FVB596" s="89"/>
      <c r="FVC596" s="89"/>
      <c r="FVD596" s="89"/>
      <c r="FVE596" s="89"/>
      <c r="FVF596" s="508"/>
      <c r="FVG596" s="508"/>
      <c r="FVH596" s="89"/>
      <c r="FVI596" s="89"/>
      <c r="FVJ596" s="508"/>
      <c r="FVK596" s="508"/>
      <c r="FVL596" s="89"/>
      <c r="FVM596" s="89"/>
      <c r="FVN596" s="508"/>
      <c r="FVO596" s="508"/>
      <c r="FVP596" s="508"/>
      <c r="FVQ596" s="508"/>
      <c r="FVR596" s="508"/>
      <c r="FVS596" s="508"/>
      <c r="FVT596" s="508"/>
      <c r="FVU596" s="89"/>
      <c r="FVV596" s="89"/>
      <c r="FVW596" s="508"/>
      <c r="FVX596" s="508"/>
      <c r="FVY596" s="89"/>
      <c r="FVZ596" s="89"/>
      <c r="FWA596" s="508"/>
      <c r="FWB596" s="508"/>
      <c r="FWC596" s="508"/>
      <c r="FWD596" s="508"/>
      <c r="FWE596" s="508"/>
      <c r="FWF596" s="203"/>
      <c r="FWG596" s="107"/>
      <c r="FWH596" s="508"/>
      <c r="FWI596" s="508"/>
      <c r="FWJ596" s="508"/>
      <c r="FWK596" s="508"/>
      <c r="FWL596" s="508"/>
      <c r="FWM596" s="508"/>
      <c r="FWN596" s="508"/>
      <c r="FWO596" s="168"/>
      <c r="FWP596" s="168"/>
      <c r="FWQ596" s="168"/>
      <c r="FWR596" s="168"/>
      <c r="FWS596" s="168"/>
      <c r="FWT596" s="168"/>
      <c r="FWU596" s="168"/>
      <c r="FWV596" s="168"/>
      <c r="FWW596" s="168"/>
      <c r="FWX596" s="168"/>
      <c r="FWY596" s="168"/>
      <c r="FWZ596" s="168"/>
      <c r="FXA596" s="168"/>
      <c r="FXB596" s="168"/>
      <c r="FXC596" s="168"/>
      <c r="FXD596" s="168"/>
      <c r="FXE596" s="168"/>
      <c r="FXF596" s="168"/>
      <c r="FXG596" s="168"/>
      <c r="FXH596" s="168"/>
      <c r="FXI596" s="168"/>
      <c r="FXJ596" s="168"/>
      <c r="FXK596" s="168"/>
      <c r="FXL596" s="168"/>
      <c r="FXM596" s="168"/>
      <c r="FXN596" s="168"/>
      <c r="FXO596" s="168"/>
      <c r="FXP596" s="168"/>
      <c r="FXQ596" s="168"/>
      <c r="FXR596" s="168"/>
      <c r="FXS596" s="168"/>
      <c r="FXT596" s="168"/>
      <c r="FXU596" s="168"/>
      <c r="FXV596" s="168"/>
      <c r="FXW596" s="168"/>
      <c r="FXX596" s="168"/>
      <c r="FXY596" s="168"/>
      <c r="FXZ596" s="168"/>
      <c r="FYA596" s="168"/>
      <c r="FYB596" s="168"/>
      <c r="FYC596" s="168"/>
      <c r="FYD596" s="168"/>
      <c r="FYE596" s="168"/>
      <c r="FYF596" s="168"/>
      <c r="FYG596" s="508"/>
      <c r="FYH596" s="508"/>
      <c r="FYI596" s="508"/>
      <c r="FYJ596" s="508"/>
      <c r="FYK596" s="508"/>
      <c r="FYL596" s="508"/>
      <c r="FYM596" s="508"/>
      <c r="FYN596" s="508"/>
      <c r="FYO596" s="508"/>
      <c r="FYP596" s="508"/>
      <c r="FYQ596" s="508"/>
      <c r="FYR596" s="508"/>
      <c r="FYS596" s="508"/>
      <c r="FYT596" s="508"/>
      <c r="FYU596" s="508"/>
      <c r="FYV596" s="508"/>
      <c r="FYW596" s="508"/>
      <c r="FYX596" s="508"/>
      <c r="FYY596" s="508"/>
      <c r="FYZ596" s="508"/>
      <c r="FZA596" s="508"/>
      <c r="FZB596" s="508"/>
      <c r="FZC596" s="508"/>
      <c r="FZD596" s="508"/>
      <c r="FZE596" s="89"/>
      <c r="FZF596" s="89"/>
      <c r="FZG596" s="89"/>
      <c r="FZH596" s="89"/>
      <c r="FZI596" s="89"/>
      <c r="FZJ596" s="508"/>
      <c r="FZK596" s="508"/>
      <c r="FZL596" s="89"/>
      <c r="FZM596" s="89"/>
      <c r="FZN596" s="508"/>
      <c r="FZO596" s="508"/>
      <c r="FZP596" s="89"/>
      <c r="FZQ596" s="89"/>
      <c r="FZR596" s="508"/>
      <c r="FZS596" s="508"/>
      <c r="FZT596" s="508"/>
      <c r="FZU596" s="508"/>
      <c r="FZV596" s="508"/>
      <c r="FZW596" s="508"/>
      <c r="FZX596" s="508"/>
      <c r="FZY596" s="89"/>
      <c r="FZZ596" s="89"/>
      <c r="GAA596" s="508"/>
      <c r="GAB596" s="508"/>
      <c r="GAC596" s="89"/>
      <c r="GAD596" s="89"/>
      <c r="GAE596" s="508"/>
      <c r="GAF596" s="508"/>
      <c r="GAG596" s="508"/>
      <c r="GAH596" s="508"/>
      <c r="GAI596" s="508"/>
      <c r="GAJ596" s="203"/>
      <c r="GAK596" s="107"/>
      <c r="GAL596" s="508"/>
      <c r="GAM596" s="508"/>
      <c r="GAN596" s="508"/>
      <c r="GAO596" s="508"/>
      <c r="GAP596" s="508"/>
      <c r="GAQ596" s="508"/>
      <c r="GAR596" s="508"/>
      <c r="GAS596" s="168"/>
      <c r="GAT596" s="168"/>
      <c r="GAU596" s="168"/>
      <c r="GAV596" s="168"/>
      <c r="GAW596" s="168"/>
      <c r="GAX596" s="168"/>
      <c r="GAY596" s="168"/>
      <c r="GAZ596" s="168"/>
      <c r="GBA596" s="168"/>
      <c r="GBB596" s="168"/>
      <c r="GBC596" s="168"/>
      <c r="GBD596" s="168"/>
      <c r="GBE596" s="168"/>
      <c r="GBF596" s="168"/>
      <c r="GBG596" s="168"/>
      <c r="GBH596" s="168"/>
      <c r="GBI596" s="168"/>
      <c r="GBJ596" s="168"/>
      <c r="GBK596" s="168"/>
      <c r="GBL596" s="168"/>
      <c r="GBM596" s="168"/>
      <c r="GBN596" s="168"/>
      <c r="GBO596" s="168"/>
      <c r="GBP596" s="168"/>
      <c r="GBQ596" s="168"/>
      <c r="GBR596" s="168"/>
      <c r="GBS596" s="168"/>
      <c r="GBT596" s="168"/>
      <c r="GBU596" s="168"/>
      <c r="GBV596" s="168"/>
      <c r="GBW596" s="168"/>
      <c r="GBX596" s="168"/>
      <c r="GBY596" s="168"/>
      <c r="GBZ596" s="168"/>
      <c r="GCA596" s="168"/>
      <c r="GCB596" s="168"/>
      <c r="GCC596" s="168"/>
      <c r="GCD596" s="168"/>
      <c r="GCE596" s="168"/>
      <c r="GCF596" s="168"/>
      <c r="GCG596" s="168"/>
      <c r="GCH596" s="168"/>
      <c r="GCI596" s="168"/>
      <c r="GCJ596" s="168"/>
      <c r="GCK596" s="508"/>
      <c r="GCL596" s="508"/>
      <c r="GCM596" s="508"/>
      <c r="GCN596" s="508"/>
      <c r="GCO596" s="508"/>
      <c r="GCP596" s="508"/>
      <c r="GCQ596" s="508"/>
      <c r="GCR596" s="508"/>
      <c r="GCS596" s="508"/>
      <c r="GCT596" s="508"/>
      <c r="GCU596" s="508"/>
      <c r="GCV596" s="508"/>
      <c r="GCW596" s="508"/>
      <c r="GCX596" s="508"/>
      <c r="GCY596" s="508"/>
      <c r="GCZ596" s="508"/>
      <c r="GDA596" s="508"/>
      <c r="GDB596" s="508"/>
      <c r="GDC596" s="508"/>
      <c r="GDD596" s="508"/>
      <c r="GDE596" s="508"/>
      <c r="GDF596" s="508"/>
      <c r="GDG596" s="508"/>
      <c r="GDH596" s="508"/>
      <c r="GDI596" s="89"/>
      <c r="GDJ596" s="89"/>
      <c r="GDK596" s="89"/>
      <c r="GDL596" s="89"/>
      <c r="GDM596" s="89"/>
      <c r="GDN596" s="508"/>
      <c r="GDO596" s="508"/>
      <c r="GDP596" s="89"/>
      <c r="GDQ596" s="89"/>
      <c r="GDR596" s="508"/>
      <c r="GDS596" s="508"/>
      <c r="GDT596" s="89"/>
      <c r="GDU596" s="89"/>
      <c r="GDV596" s="508"/>
      <c r="GDW596" s="508"/>
      <c r="GDX596" s="508"/>
      <c r="GDY596" s="508"/>
      <c r="GDZ596" s="508"/>
      <c r="GEA596" s="508"/>
      <c r="GEB596" s="508"/>
      <c r="GEC596" s="89"/>
      <c r="GED596" s="89"/>
      <c r="GEE596" s="508"/>
      <c r="GEF596" s="508"/>
      <c r="GEG596" s="89"/>
      <c r="GEH596" s="89"/>
      <c r="GEI596" s="508"/>
      <c r="GEJ596" s="508"/>
      <c r="GEK596" s="508"/>
      <c r="GEL596" s="508"/>
      <c r="GEM596" s="508"/>
      <c r="GEN596" s="203"/>
      <c r="GEO596" s="107"/>
      <c r="GEP596" s="508"/>
      <c r="GEQ596" s="508"/>
      <c r="GER596" s="508"/>
      <c r="GES596" s="508"/>
      <c r="GET596" s="508"/>
      <c r="GEU596" s="508"/>
      <c r="GEV596" s="508"/>
      <c r="GEW596" s="168"/>
      <c r="GEX596" s="168"/>
      <c r="GEY596" s="168"/>
      <c r="GEZ596" s="168"/>
      <c r="GFA596" s="168"/>
      <c r="GFB596" s="168"/>
      <c r="GFC596" s="168"/>
      <c r="GFD596" s="168"/>
      <c r="GFE596" s="168"/>
      <c r="GFF596" s="168"/>
      <c r="GFG596" s="168"/>
      <c r="GFH596" s="168"/>
      <c r="GFI596" s="168"/>
      <c r="GFJ596" s="168"/>
      <c r="GFK596" s="168"/>
      <c r="GFL596" s="168"/>
      <c r="GFM596" s="168"/>
      <c r="GFN596" s="168"/>
      <c r="GFO596" s="168"/>
      <c r="GFP596" s="168"/>
      <c r="GFQ596" s="168"/>
      <c r="GFR596" s="168"/>
      <c r="GFS596" s="168"/>
      <c r="GFT596" s="168"/>
      <c r="GFU596" s="168"/>
      <c r="GFV596" s="168"/>
      <c r="GFW596" s="168"/>
      <c r="GFX596" s="168"/>
      <c r="GFY596" s="168"/>
      <c r="GFZ596" s="168"/>
      <c r="GGA596" s="168"/>
      <c r="GGB596" s="168"/>
      <c r="GGC596" s="168"/>
      <c r="GGD596" s="168"/>
      <c r="GGE596" s="168"/>
      <c r="GGF596" s="168"/>
      <c r="GGG596" s="168"/>
      <c r="GGH596" s="168"/>
      <c r="GGI596" s="168"/>
      <c r="GGJ596" s="168"/>
      <c r="GGK596" s="168"/>
      <c r="GGL596" s="168"/>
      <c r="GGM596" s="168"/>
      <c r="GGN596" s="168"/>
      <c r="GGO596" s="508"/>
      <c r="GGP596" s="508"/>
      <c r="GGQ596" s="508"/>
      <c r="GGR596" s="508"/>
      <c r="GGS596" s="508"/>
      <c r="GGT596" s="508"/>
      <c r="GGU596" s="508"/>
      <c r="GGV596" s="508"/>
      <c r="GGW596" s="508"/>
      <c r="GGX596" s="508"/>
      <c r="GGY596" s="508"/>
      <c r="GGZ596" s="508"/>
      <c r="GHA596" s="508"/>
      <c r="GHB596" s="508"/>
      <c r="GHC596" s="508"/>
      <c r="GHD596" s="508"/>
      <c r="GHE596" s="508"/>
      <c r="GHF596" s="508"/>
      <c r="GHG596" s="508"/>
      <c r="GHH596" s="508"/>
      <c r="GHI596" s="508"/>
      <c r="GHJ596" s="508"/>
      <c r="GHK596" s="508"/>
      <c r="GHL596" s="508"/>
      <c r="GHM596" s="89"/>
      <c r="GHN596" s="89"/>
      <c r="GHO596" s="89"/>
      <c r="GHP596" s="89"/>
      <c r="GHQ596" s="89"/>
      <c r="GHR596" s="508"/>
      <c r="GHS596" s="508"/>
      <c r="GHT596" s="89"/>
      <c r="GHU596" s="89"/>
      <c r="GHV596" s="508"/>
      <c r="GHW596" s="508"/>
      <c r="GHX596" s="89"/>
      <c r="GHY596" s="89"/>
      <c r="GHZ596" s="508"/>
      <c r="GIA596" s="508"/>
      <c r="GIB596" s="508"/>
      <c r="GIC596" s="508"/>
      <c r="GID596" s="508"/>
      <c r="GIE596" s="508"/>
      <c r="GIF596" s="508"/>
      <c r="GIG596" s="89"/>
      <c r="GIH596" s="89"/>
      <c r="GII596" s="508"/>
      <c r="GIJ596" s="508"/>
      <c r="GIK596" s="89"/>
      <c r="GIL596" s="89"/>
      <c r="GIM596" s="508"/>
      <c r="GIN596" s="508"/>
      <c r="GIO596" s="508"/>
      <c r="GIP596" s="508"/>
      <c r="GIQ596" s="508"/>
      <c r="GIR596" s="203"/>
      <c r="GIS596" s="107"/>
      <c r="GIT596" s="508"/>
      <c r="GIU596" s="508"/>
      <c r="GIV596" s="508"/>
      <c r="GIW596" s="508"/>
      <c r="GIX596" s="508"/>
      <c r="GIY596" s="508"/>
      <c r="GIZ596" s="508"/>
      <c r="GJA596" s="168"/>
      <c r="GJB596" s="168"/>
      <c r="GJC596" s="168"/>
      <c r="GJD596" s="168"/>
      <c r="GJE596" s="168"/>
      <c r="GJF596" s="168"/>
      <c r="GJG596" s="168"/>
      <c r="GJH596" s="168"/>
      <c r="GJI596" s="168"/>
      <c r="GJJ596" s="168"/>
      <c r="GJK596" s="168"/>
      <c r="GJL596" s="168"/>
      <c r="GJM596" s="168"/>
      <c r="GJN596" s="168"/>
      <c r="GJO596" s="168"/>
      <c r="GJP596" s="168"/>
      <c r="GJQ596" s="168"/>
      <c r="GJR596" s="168"/>
      <c r="GJS596" s="168"/>
      <c r="GJT596" s="168"/>
      <c r="GJU596" s="168"/>
      <c r="GJV596" s="168"/>
      <c r="GJW596" s="168"/>
      <c r="GJX596" s="168"/>
      <c r="GJY596" s="168"/>
      <c r="GJZ596" s="168"/>
      <c r="GKA596" s="168"/>
      <c r="GKB596" s="168"/>
      <c r="GKC596" s="168"/>
      <c r="GKD596" s="168"/>
      <c r="GKE596" s="168"/>
      <c r="GKF596" s="168"/>
      <c r="GKG596" s="168"/>
      <c r="GKH596" s="168"/>
      <c r="GKI596" s="168"/>
      <c r="GKJ596" s="168"/>
      <c r="GKK596" s="168"/>
      <c r="GKL596" s="168"/>
      <c r="GKM596" s="168"/>
      <c r="GKN596" s="168"/>
      <c r="GKO596" s="168"/>
      <c r="GKP596" s="168"/>
      <c r="GKQ596" s="168"/>
      <c r="GKR596" s="168"/>
      <c r="GKS596" s="508"/>
      <c r="GKT596" s="508"/>
      <c r="GKU596" s="508"/>
      <c r="GKV596" s="508"/>
      <c r="GKW596" s="508"/>
      <c r="GKX596" s="508"/>
      <c r="GKY596" s="508"/>
      <c r="GKZ596" s="508"/>
      <c r="GLA596" s="508"/>
      <c r="GLB596" s="508"/>
      <c r="GLC596" s="508"/>
      <c r="GLD596" s="508"/>
      <c r="GLE596" s="508"/>
      <c r="GLF596" s="508"/>
      <c r="GLG596" s="508"/>
      <c r="GLH596" s="508"/>
      <c r="GLI596" s="508"/>
      <c r="GLJ596" s="508"/>
      <c r="GLK596" s="508"/>
      <c r="GLL596" s="508"/>
      <c r="GLM596" s="508"/>
      <c r="GLN596" s="508"/>
      <c r="GLO596" s="508"/>
      <c r="GLP596" s="508"/>
      <c r="GLQ596" s="89"/>
      <c r="GLR596" s="89"/>
      <c r="GLS596" s="89"/>
      <c r="GLT596" s="89"/>
      <c r="GLU596" s="89"/>
      <c r="GLV596" s="508"/>
      <c r="GLW596" s="508"/>
      <c r="GLX596" s="89"/>
      <c r="GLY596" s="89"/>
      <c r="GLZ596" s="508"/>
      <c r="GMA596" s="508"/>
      <c r="GMB596" s="89"/>
      <c r="GMC596" s="89"/>
      <c r="GMD596" s="508"/>
      <c r="GME596" s="508"/>
      <c r="GMF596" s="508"/>
      <c r="GMG596" s="508"/>
      <c r="GMH596" s="508"/>
      <c r="GMI596" s="508"/>
      <c r="GMJ596" s="508"/>
      <c r="GMK596" s="89"/>
      <c r="GML596" s="89"/>
      <c r="GMM596" s="508"/>
      <c r="GMN596" s="508"/>
      <c r="GMO596" s="89"/>
      <c r="GMP596" s="89"/>
      <c r="GMQ596" s="508"/>
      <c r="GMR596" s="508"/>
      <c r="GMS596" s="508"/>
      <c r="GMT596" s="508"/>
      <c r="GMU596" s="508"/>
      <c r="GMV596" s="203"/>
      <c r="GMW596" s="107"/>
      <c r="GMX596" s="508"/>
      <c r="GMY596" s="508"/>
      <c r="GMZ596" s="508"/>
      <c r="GNA596" s="508"/>
      <c r="GNB596" s="508"/>
      <c r="GNC596" s="508"/>
      <c r="GND596" s="508"/>
      <c r="GNE596" s="168"/>
      <c r="GNF596" s="168"/>
      <c r="GNG596" s="168"/>
      <c r="GNH596" s="168"/>
      <c r="GNI596" s="168"/>
      <c r="GNJ596" s="168"/>
      <c r="GNK596" s="168"/>
      <c r="GNL596" s="168"/>
      <c r="GNM596" s="168"/>
      <c r="GNN596" s="168"/>
      <c r="GNO596" s="168"/>
      <c r="GNP596" s="168"/>
      <c r="GNQ596" s="168"/>
      <c r="GNR596" s="168"/>
      <c r="GNS596" s="168"/>
      <c r="GNT596" s="168"/>
      <c r="GNU596" s="168"/>
      <c r="GNV596" s="168"/>
      <c r="GNW596" s="168"/>
      <c r="GNX596" s="168"/>
      <c r="GNY596" s="168"/>
      <c r="GNZ596" s="168"/>
      <c r="GOA596" s="168"/>
      <c r="GOB596" s="168"/>
      <c r="GOC596" s="168"/>
      <c r="GOD596" s="168"/>
      <c r="GOE596" s="168"/>
      <c r="GOF596" s="168"/>
      <c r="GOG596" s="168"/>
      <c r="GOH596" s="168"/>
      <c r="GOI596" s="168"/>
      <c r="GOJ596" s="168"/>
      <c r="GOK596" s="168"/>
      <c r="GOL596" s="168"/>
      <c r="GOM596" s="168"/>
      <c r="GON596" s="168"/>
      <c r="GOO596" s="168"/>
      <c r="GOP596" s="168"/>
      <c r="GOQ596" s="168"/>
      <c r="GOR596" s="168"/>
      <c r="GOS596" s="168"/>
      <c r="GOT596" s="168"/>
      <c r="GOU596" s="168"/>
      <c r="GOV596" s="168"/>
      <c r="GOW596" s="508"/>
      <c r="GOX596" s="508"/>
      <c r="GOY596" s="508"/>
      <c r="GOZ596" s="508"/>
      <c r="GPA596" s="508"/>
      <c r="GPB596" s="508"/>
      <c r="GPC596" s="508"/>
      <c r="GPD596" s="508"/>
      <c r="GPE596" s="508"/>
      <c r="GPF596" s="508"/>
      <c r="GPG596" s="508"/>
      <c r="GPH596" s="508"/>
      <c r="GPI596" s="508"/>
      <c r="GPJ596" s="508"/>
      <c r="GPK596" s="508"/>
      <c r="GPL596" s="508"/>
      <c r="GPM596" s="508"/>
      <c r="GPN596" s="508"/>
      <c r="GPO596" s="508"/>
      <c r="GPP596" s="508"/>
      <c r="GPQ596" s="508"/>
      <c r="GPR596" s="508"/>
      <c r="GPS596" s="508"/>
      <c r="GPT596" s="508"/>
      <c r="GPU596" s="89"/>
      <c r="GPV596" s="89"/>
      <c r="GPW596" s="89"/>
      <c r="GPX596" s="89"/>
      <c r="GPY596" s="89"/>
      <c r="GPZ596" s="508"/>
      <c r="GQA596" s="508"/>
      <c r="GQB596" s="89"/>
      <c r="GQC596" s="89"/>
      <c r="GQD596" s="508"/>
      <c r="GQE596" s="508"/>
      <c r="GQF596" s="89"/>
      <c r="GQG596" s="89"/>
      <c r="GQH596" s="508"/>
      <c r="GQI596" s="508"/>
      <c r="GQJ596" s="508"/>
      <c r="GQK596" s="508"/>
      <c r="GQL596" s="508"/>
      <c r="GQM596" s="508"/>
      <c r="GQN596" s="508"/>
      <c r="GQO596" s="89"/>
      <c r="GQP596" s="89"/>
      <c r="GQQ596" s="508"/>
      <c r="GQR596" s="508"/>
      <c r="GQS596" s="89"/>
      <c r="GQT596" s="89"/>
      <c r="GQU596" s="508"/>
      <c r="GQV596" s="508"/>
      <c r="GQW596" s="508"/>
      <c r="GQX596" s="508"/>
      <c r="GQY596" s="508"/>
      <c r="GQZ596" s="203"/>
      <c r="GRA596" s="107"/>
      <c r="GRB596" s="508"/>
      <c r="GRC596" s="508"/>
      <c r="GRD596" s="508"/>
      <c r="GRE596" s="508"/>
      <c r="GRF596" s="508"/>
      <c r="GRG596" s="508"/>
      <c r="GRH596" s="508"/>
      <c r="GRI596" s="168"/>
      <c r="GRJ596" s="168"/>
      <c r="GRK596" s="168"/>
      <c r="GRL596" s="168"/>
      <c r="GRM596" s="168"/>
      <c r="GRN596" s="168"/>
      <c r="GRO596" s="168"/>
      <c r="GRP596" s="168"/>
      <c r="GRQ596" s="168"/>
      <c r="GRR596" s="168"/>
      <c r="GRS596" s="168"/>
      <c r="GRT596" s="168"/>
      <c r="GRU596" s="168"/>
      <c r="GRV596" s="168"/>
      <c r="GRW596" s="168"/>
      <c r="GRX596" s="168"/>
      <c r="GRY596" s="168"/>
      <c r="GRZ596" s="168"/>
      <c r="GSA596" s="168"/>
      <c r="GSB596" s="168"/>
      <c r="GSC596" s="168"/>
      <c r="GSD596" s="168"/>
      <c r="GSE596" s="168"/>
      <c r="GSF596" s="168"/>
      <c r="GSG596" s="168"/>
      <c r="GSH596" s="168"/>
      <c r="GSI596" s="168"/>
      <c r="GSJ596" s="168"/>
      <c r="GSK596" s="168"/>
      <c r="GSL596" s="168"/>
      <c r="GSM596" s="168"/>
      <c r="GSN596" s="168"/>
      <c r="GSO596" s="168"/>
      <c r="GSP596" s="168"/>
      <c r="GSQ596" s="168"/>
      <c r="GSR596" s="168"/>
      <c r="GSS596" s="168"/>
      <c r="GST596" s="168"/>
      <c r="GSU596" s="168"/>
      <c r="GSV596" s="168"/>
      <c r="GSW596" s="168"/>
      <c r="GSX596" s="168"/>
      <c r="GSY596" s="168"/>
      <c r="GSZ596" s="168"/>
      <c r="GTA596" s="508"/>
      <c r="GTB596" s="508"/>
      <c r="GTC596" s="508"/>
      <c r="GTD596" s="508"/>
      <c r="GTE596" s="508"/>
      <c r="GTF596" s="508"/>
      <c r="GTG596" s="508"/>
      <c r="GTH596" s="508"/>
      <c r="GTI596" s="508"/>
      <c r="GTJ596" s="508"/>
      <c r="GTK596" s="508"/>
      <c r="GTL596" s="508"/>
      <c r="GTM596" s="508"/>
      <c r="GTN596" s="508"/>
      <c r="GTO596" s="508"/>
      <c r="GTP596" s="508"/>
      <c r="GTQ596" s="508"/>
      <c r="GTR596" s="508"/>
      <c r="GTS596" s="508"/>
      <c r="GTT596" s="508"/>
      <c r="GTU596" s="508"/>
      <c r="GTV596" s="508"/>
      <c r="GTW596" s="508"/>
      <c r="GTX596" s="508"/>
      <c r="GTY596" s="89"/>
      <c r="GTZ596" s="89"/>
      <c r="GUA596" s="89"/>
      <c r="GUB596" s="89"/>
      <c r="GUC596" s="89"/>
      <c r="GUD596" s="508"/>
      <c r="GUE596" s="508"/>
      <c r="GUF596" s="89"/>
      <c r="GUG596" s="89"/>
      <c r="GUH596" s="508"/>
      <c r="GUI596" s="508"/>
      <c r="GUJ596" s="89"/>
      <c r="GUK596" s="89"/>
      <c r="GUL596" s="508"/>
      <c r="GUM596" s="508"/>
      <c r="GUN596" s="508"/>
      <c r="GUO596" s="508"/>
      <c r="GUP596" s="508"/>
      <c r="GUQ596" s="508"/>
      <c r="GUR596" s="508"/>
      <c r="GUS596" s="89"/>
      <c r="GUT596" s="89"/>
      <c r="GUU596" s="508"/>
      <c r="GUV596" s="508"/>
      <c r="GUW596" s="89"/>
      <c r="GUX596" s="89"/>
      <c r="GUY596" s="508"/>
      <c r="GUZ596" s="508"/>
      <c r="GVA596" s="508"/>
      <c r="GVB596" s="508"/>
      <c r="GVC596" s="508"/>
      <c r="GVD596" s="203"/>
      <c r="GVE596" s="107"/>
      <c r="GVF596" s="508"/>
      <c r="GVG596" s="508"/>
      <c r="GVH596" s="508"/>
      <c r="GVI596" s="508"/>
      <c r="GVJ596" s="508"/>
      <c r="GVK596" s="508"/>
      <c r="GVL596" s="508"/>
      <c r="GVM596" s="168"/>
      <c r="GVN596" s="168"/>
      <c r="GVO596" s="168"/>
      <c r="GVP596" s="168"/>
      <c r="GVQ596" s="168"/>
      <c r="GVR596" s="168"/>
      <c r="GVS596" s="168"/>
      <c r="GVT596" s="168"/>
      <c r="GVU596" s="168"/>
      <c r="GVV596" s="168"/>
      <c r="GVW596" s="168"/>
      <c r="GVX596" s="168"/>
      <c r="GVY596" s="168"/>
      <c r="GVZ596" s="168"/>
      <c r="GWA596" s="168"/>
      <c r="GWB596" s="168"/>
      <c r="GWC596" s="168"/>
      <c r="GWD596" s="168"/>
      <c r="GWE596" s="168"/>
      <c r="GWF596" s="168"/>
      <c r="GWG596" s="168"/>
      <c r="GWH596" s="168"/>
      <c r="GWI596" s="168"/>
      <c r="GWJ596" s="168"/>
      <c r="GWK596" s="168"/>
      <c r="GWL596" s="168"/>
      <c r="GWM596" s="168"/>
      <c r="GWN596" s="168"/>
      <c r="GWO596" s="168"/>
      <c r="GWP596" s="168"/>
      <c r="GWQ596" s="168"/>
      <c r="GWR596" s="168"/>
      <c r="GWS596" s="168"/>
      <c r="GWT596" s="168"/>
      <c r="GWU596" s="168"/>
      <c r="GWV596" s="168"/>
      <c r="GWW596" s="168"/>
      <c r="GWX596" s="168"/>
      <c r="GWY596" s="168"/>
      <c r="GWZ596" s="168"/>
      <c r="GXA596" s="168"/>
      <c r="GXB596" s="168"/>
      <c r="GXC596" s="168"/>
      <c r="GXD596" s="168"/>
      <c r="GXE596" s="508"/>
      <c r="GXF596" s="508"/>
      <c r="GXG596" s="508"/>
      <c r="GXH596" s="508"/>
      <c r="GXI596" s="508"/>
      <c r="GXJ596" s="508"/>
      <c r="GXK596" s="508"/>
      <c r="GXL596" s="508"/>
      <c r="GXM596" s="508"/>
      <c r="GXN596" s="508"/>
      <c r="GXO596" s="508"/>
      <c r="GXP596" s="508"/>
      <c r="GXQ596" s="508"/>
      <c r="GXR596" s="508"/>
      <c r="GXS596" s="508"/>
      <c r="GXT596" s="508"/>
      <c r="GXU596" s="508"/>
      <c r="GXV596" s="508"/>
      <c r="GXW596" s="508"/>
      <c r="GXX596" s="508"/>
      <c r="GXY596" s="508"/>
      <c r="GXZ596" s="508"/>
      <c r="GYA596" s="508"/>
      <c r="GYB596" s="508"/>
      <c r="GYC596" s="89"/>
      <c r="GYD596" s="89"/>
      <c r="GYE596" s="89"/>
      <c r="GYF596" s="89"/>
      <c r="GYG596" s="89"/>
      <c r="GYH596" s="508"/>
      <c r="GYI596" s="508"/>
      <c r="GYJ596" s="89"/>
      <c r="GYK596" s="89"/>
      <c r="GYL596" s="508"/>
      <c r="GYM596" s="508"/>
      <c r="GYN596" s="89"/>
      <c r="GYO596" s="89"/>
      <c r="GYP596" s="508"/>
      <c r="GYQ596" s="508"/>
      <c r="GYR596" s="508"/>
      <c r="GYS596" s="508"/>
      <c r="GYT596" s="508"/>
      <c r="GYU596" s="508"/>
      <c r="GYV596" s="508"/>
      <c r="GYW596" s="89"/>
      <c r="GYX596" s="89"/>
      <c r="GYY596" s="508"/>
      <c r="GYZ596" s="508"/>
      <c r="GZA596" s="89"/>
      <c r="GZB596" s="89"/>
      <c r="GZC596" s="508"/>
      <c r="GZD596" s="508"/>
      <c r="GZE596" s="508"/>
      <c r="GZF596" s="508"/>
      <c r="GZG596" s="508"/>
      <c r="GZH596" s="203"/>
      <c r="GZI596" s="107"/>
      <c r="GZJ596" s="508"/>
      <c r="GZK596" s="508"/>
      <c r="GZL596" s="508"/>
      <c r="GZM596" s="508"/>
      <c r="GZN596" s="508"/>
      <c r="GZO596" s="508"/>
      <c r="GZP596" s="508"/>
      <c r="GZQ596" s="168"/>
      <c r="GZR596" s="168"/>
      <c r="GZS596" s="168"/>
      <c r="GZT596" s="168"/>
      <c r="GZU596" s="168"/>
      <c r="GZV596" s="168"/>
      <c r="GZW596" s="168"/>
      <c r="GZX596" s="168"/>
      <c r="GZY596" s="168"/>
      <c r="GZZ596" s="168"/>
      <c r="HAA596" s="168"/>
      <c r="HAB596" s="168"/>
      <c r="HAC596" s="168"/>
      <c r="HAD596" s="168"/>
      <c r="HAE596" s="168"/>
      <c r="HAF596" s="168"/>
      <c r="HAG596" s="168"/>
      <c r="HAH596" s="168"/>
      <c r="HAI596" s="168"/>
      <c r="HAJ596" s="168"/>
      <c r="HAK596" s="168"/>
      <c r="HAL596" s="168"/>
      <c r="HAM596" s="168"/>
      <c r="HAN596" s="168"/>
      <c r="HAO596" s="168"/>
      <c r="HAP596" s="168"/>
      <c r="HAQ596" s="168"/>
      <c r="HAR596" s="168"/>
      <c r="HAS596" s="168"/>
      <c r="HAT596" s="168"/>
      <c r="HAU596" s="168"/>
      <c r="HAV596" s="168"/>
      <c r="HAW596" s="168"/>
      <c r="HAX596" s="168"/>
      <c r="HAY596" s="168"/>
      <c r="HAZ596" s="168"/>
      <c r="HBA596" s="168"/>
      <c r="HBB596" s="168"/>
      <c r="HBC596" s="168"/>
      <c r="HBD596" s="168"/>
      <c r="HBE596" s="168"/>
      <c r="HBF596" s="168"/>
      <c r="HBG596" s="168"/>
      <c r="HBH596" s="168"/>
      <c r="HBI596" s="508"/>
      <c r="HBJ596" s="508"/>
      <c r="HBK596" s="508"/>
      <c r="HBL596" s="508"/>
      <c r="HBM596" s="508"/>
      <c r="HBN596" s="508"/>
      <c r="HBO596" s="508"/>
      <c r="HBP596" s="508"/>
      <c r="HBQ596" s="508"/>
      <c r="HBR596" s="508"/>
      <c r="HBS596" s="508"/>
      <c r="HBT596" s="508"/>
      <c r="HBU596" s="508"/>
      <c r="HBV596" s="508"/>
      <c r="HBW596" s="508"/>
      <c r="HBX596" s="508"/>
      <c r="HBY596" s="508"/>
      <c r="HBZ596" s="508"/>
      <c r="HCA596" s="508"/>
      <c r="HCB596" s="508"/>
      <c r="HCC596" s="508"/>
      <c r="HCD596" s="508"/>
      <c r="HCE596" s="508"/>
      <c r="HCF596" s="508"/>
      <c r="HCG596" s="89"/>
      <c r="HCH596" s="89"/>
      <c r="HCI596" s="89"/>
      <c r="HCJ596" s="89"/>
      <c r="HCK596" s="89"/>
      <c r="HCL596" s="508"/>
      <c r="HCM596" s="508"/>
      <c r="HCN596" s="89"/>
      <c r="HCO596" s="89"/>
      <c r="HCP596" s="508"/>
      <c r="HCQ596" s="508"/>
      <c r="HCR596" s="89"/>
      <c r="HCS596" s="89"/>
      <c r="HCT596" s="508"/>
      <c r="HCU596" s="508"/>
      <c r="HCV596" s="508"/>
      <c r="HCW596" s="508"/>
      <c r="HCX596" s="508"/>
      <c r="HCY596" s="508"/>
      <c r="HCZ596" s="508"/>
      <c r="HDA596" s="89"/>
      <c r="HDB596" s="89"/>
      <c r="HDC596" s="508"/>
      <c r="HDD596" s="508"/>
      <c r="HDE596" s="89"/>
      <c r="HDF596" s="89"/>
      <c r="HDG596" s="508"/>
      <c r="HDH596" s="508"/>
      <c r="HDI596" s="508"/>
      <c r="HDJ596" s="508"/>
      <c r="HDK596" s="508"/>
      <c r="HDL596" s="203"/>
      <c r="HDM596" s="107"/>
      <c r="HDN596" s="508"/>
      <c r="HDO596" s="508"/>
      <c r="HDP596" s="508"/>
      <c r="HDQ596" s="508"/>
      <c r="HDR596" s="508"/>
      <c r="HDS596" s="508"/>
      <c r="HDT596" s="508"/>
      <c r="HDU596" s="168"/>
      <c r="HDV596" s="168"/>
      <c r="HDW596" s="168"/>
      <c r="HDX596" s="168"/>
      <c r="HDY596" s="168"/>
      <c r="HDZ596" s="168"/>
      <c r="HEA596" s="168"/>
      <c r="HEB596" s="168"/>
      <c r="HEC596" s="168"/>
      <c r="HED596" s="168"/>
      <c r="HEE596" s="168"/>
      <c r="HEF596" s="168"/>
      <c r="HEG596" s="168"/>
      <c r="HEH596" s="168"/>
      <c r="HEI596" s="168"/>
      <c r="HEJ596" s="168"/>
      <c r="HEK596" s="168"/>
      <c r="HEL596" s="168"/>
      <c r="HEM596" s="168"/>
      <c r="HEN596" s="168"/>
      <c r="HEO596" s="168"/>
      <c r="HEP596" s="168"/>
      <c r="HEQ596" s="168"/>
      <c r="HER596" s="168"/>
      <c r="HES596" s="168"/>
      <c r="HET596" s="168"/>
      <c r="HEU596" s="168"/>
      <c r="HEV596" s="168"/>
      <c r="HEW596" s="168"/>
      <c r="HEX596" s="168"/>
      <c r="HEY596" s="168"/>
      <c r="HEZ596" s="168"/>
      <c r="HFA596" s="168"/>
      <c r="HFB596" s="168"/>
      <c r="HFC596" s="168"/>
      <c r="HFD596" s="168"/>
      <c r="HFE596" s="168"/>
      <c r="HFF596" s="168"/>
      <c r="HFG596" s="168"/>
      <c r="HFH596" s="168"/>
      <c r="HFI596" s="168"/>
      <c r="HFJ596" s="168"/>
      <c r="HFK596" s="168"/>
      <c r="HFL596" s="168"/>
      <c r="HFM596" s="508"/>
      <c r="HFN596" s="508"/>
      <c r="HFO596" s="508"/>
      <c r="HFP596" s="508"/>
      <c r="HFQ596" s="508"/>
      <c r="HFR596" s="508"/>
      <c r="HFS596" s="508"/>
      <c r="HFT596" s="508"/>
      <c r="HFU596" s="508"/>
      <c r="HFV596" s="508"/>
      <c r="HFW596" s="508"/>
      <c r="HFX596" s="508"/>
      <c r="HFY596" s="508"/>
      <c r="HFZ596" s="508"/>
      <c r="HGA596" s="508"/>
      <c r="HGB596" s="508"/>
      <c r="HGC596" s="508"/>
      <c r="HGD596" s="508"/>
      <c r="HGE596" s="508"/>
      <c r="HGF596" s="508"/>
      <c r="HGG596" s="508"/>
      <c r="HGH596" s="508"/>
      <c r="HGI596" s="508"/>
      <c r="HGJ596" s="508"/>
      <c r="HGK596" s="89"/>
      <c r="HGL596" s="89"/>
      <c r="HGM596" s="89"/>
      <c r="HGN596" s="89"/>
      <c r="HGO596" s="89"/>
      <c r="HGP596" s="508"/>
      <c r="HGQ596" s="508"/>
      <c r="HGR596" s="89"/>
      <c r="HGS596" s="89"/>
      <c r="HGT596" s="508"/>
      <c r="HGU596" s="508"/>
      <c r="HGV596" s="89"/>
      <c r="HGW596" s="89"/>
      <c r="HGX596" s="508"/>
      <c r="HGY596" s="508"/>
      <c r="HGZ596" s="508"/>
      <c r="HHA596" s="508"/>
      <c r="HHB596" s="508"/>
      <c r="HHC596" s="508"/>
      <c r="HHD596" s="508"/>
      <c r="HHE596" s="89"/>
      <c r="HHF596" s="89"/>
      <c r="HHG596" s="508"/>
      <c r="HHH596" s="508"/>
      <c r="HHI596" s="89"/>
      <c r="HHJ596" s="89"/>
      <c r="HHK596" s="508"/>
      <c r="HHL596" s="508"/>
      <c r="HHM596" s="508"/>
      <c r="HHN596" s="508"/>
      <c r="HHO596" s="508"/>
      <c r="HHP596" s="203"/>
      <c r="HHQ596" s="107"/>
      <c r="HHR596" s="508"/>
      <c r="HHS596" s="508"/>
      <c r="HHT596" s="508"/>
      <c r="HHU596" s="508"/>
      <c r="HHV596" s="508"/>
      <c r="HHW596" s="508"/>
      <c r="HHX596" s="508"/>
      <c r="HHY596" s="168"/>
      <c r="HHZ596" s="168"/>
      <c r="HIA596" s="168"/>
      <c r="HIB596" s="168"/>
      <c r="HIC596" s="168"/>
      <c r="HID596" s="168"/>
      <c r="HIE596" s="168"/>
      <c r="HIF596" s="168"/>
      <c r="HIG596" s="168"/>
      <c r="HIH596" s="168"/>
      <c r="HII596" s="168"/>
      <c r="HIJ596" s="168"/>
      <c r="HIK596" s="168"/>
      <c r="HIL596" s="168"/>
      <c r="HIM596" s="168"/>
      <c r="HIN596" s="168"/>
      <c r="HIO596" s="168"/>
      <c r="HIP596" s="168"/>
      <c r="HIQ596" s="168"/>
      <c r="HIR596" s="168"/>
      <c r="HIS596" s="168"/>
      <c r="HIT596" s="168"/>
      <c r="HIU596" s="168"/>
      <c r="HIV596" s="168"/>
      <c r="HIW596" s="168"/>
      <c r="HIX596" s="168"/>
      <c r="HIY596" s="168"/>
      <c r="HIZ596" s="168"/>
      <c r="HJA596" s="168"/>
      <c r="HJB596" s="168"/>
      <c r="HJC596" s="168"/>
      <c r="HJD596" s="168"/>
      <c r="HJE596" s="168"/>
      <c r="HJF596" s="168"/>
      <c r="HJG596" s="168"/>
      <c r="HJH596" s="168"/>
      <c r="HJI596" s="168"/>
      <c r="HJJ596" s="168"/>
      <c r="HJK596" s="168"/>
      <c r="HJL596" s="168"/>
      <c r="HJM596" s="168"/>
      <c r="HJN596" s="168"/>
      <c r="HJO596" s="168"/>
      <c r="HJP596" s="168"/>
      <c r="HJQ596" s="508"/>
      <c r="HJR596" s="508"/>
      <c r="HJS596" s="508"/>
      <c r="HJT596" s="508"/>
      <c r="HJU596" s="508"/>
      <c r="HJV596" s="508"/>
      <c r="HJW596" s="508"/>
      <c r="HJX596" s="508"/>
      <c r="HJY596" s="508"/>
      <c r="HJZ596" s="508"/>
      <c r="HKA596" s="508"/>
      <c r="HKB596" s="508"/>
      <c r="HKC596" s="508"/>
      <c r="HKD596" s="508"/>
      <c r="HKE596" s="508"/>
      <c r="HKF596" s="508"/>
      <c r="HKG596" s="508"/>
      <c r="HKH596" s="508"/>
      <c r="HKI596" s="508"/>
      <c r="HKJ596" s="508"/>
      <c r="HKK596" s="508"/>
      <c r="HKL596" s="508"/>
      <c r="HKM596" s="508"/>
      <c r="HKN596" s="508"/>
      <c r="HKO596" s="89"/>
      <c r="HKP596" s="89"/>
      <c r="HKQ596" s="89"/>
      <c r="HKR596" s="89"/>
      <c r="HKS596" s="89"/>
      <c r="HKT596" s="508"/>
      <c r="HKU596" s="508"/>
      <c r="HKV596" s="89"/>
      <c r="HKW596" s="89"/>
      <c r="HKX596" s="508"/>
      <c r="HKY596" s="508"/>
      <c r="HKZ596" s="89"/>
      <c r="HLA596" s="89"/>
      <c r="HLB596" s="508"/>
      <c r="HLC596" s="508"/>
      <c r="HLD596" s="508"/>
      <c r="HLE596" s="508"/>
      <c r="HLF596" s="508"/>
      <c r="HLG596" s="508"/>
      <c r="HLH596" s="508"/>
      <c r="HLI596" s="89"/>
      <c r="HLJ596" s="89"/>
      <c r="HLK596" s="508"/>
      <c r="HLL596" s="508"/>
      <c r="HLM596" s="89"/>
      <c r="HLN596" s="89"/>
      <c r="HLO596" s="508"/>
      <c r="HLP596" s="508"/>
      <c r="HLQ596" s="508"/>
      <c r="HLR596" s="508"/>
      <c r="HLS596" s="508"/>
      <c r="HLT596" s="203"/>
      <c r="HLU596" s="107"/>
      <c r="HLV596" s="508"/>
      <c r="HLW596" s="508"/>
      <c r="HLX596" s="508"/>
      <c r="HLY596" s="508"/>
      <c r="HLZ596" s="508"/>
      <c r="HMA596" s="508"/>
      <c r="HMB596" s="508"/>
      <c r="HMC596" s="168"/>
      <c r="HMD596" s="168"/>
      <c r="HME596" s="168"/>
      <c r="HMF596" s="168"/>
      <c r="HMG596" s="168"/>
      <c r="HMH596" s="168"/>
      <c r="HMI596" s="168"/>
      <c r="HMJ596" s="168"/>
      <c r="HMK596" s="168"/>
      <c r="HML596" s="168"/>
      <c r="HMM596" s="168"/>
      <c r="HMN596" s="168"/>
      <c r="HMO596" s="168"/>
      <c r="HMP596" s="168"/>
      <c r="HMQ596" s="168"/>
      <c r="HMR596" s="168"/>
      <c r="HMS596" s="168"/>
      <c r="HMT596" s="168"/>
      <c r="HMU596" s="168"/>
      <c r="HMV596" s="168"/>
      <c r="HMW596" s="168"/>
      <c r="HMX596" s="168"/>
      <c r="HMY596" s="168"/>
      <c r="HMZ596" s="168"/>
      <c r="HNA596" s="168"/>
      <c r="HNB596" s="168"/>
      <c r="HNC596" s="168"/>
      <c r="HND596" s="168"/>
      <c r="HNE596" s="168"/>
      <c r="HNF596" s="168"/>
      <c r="HNG596" s="168"/>
      <c r="HNH596" s="168"/>
      <c r="HNI596" s="168"/>
      <c r="HNJ596" s="168"/>
      <c r="HNK596" s="168"/>
      <c r="HNL596" s="168"/>
      <c r="HNM596" s="168"/>
      <c r="HNN596" s="168"/>
      <c r="HNO596" s="168"/>
      <c r="HNP596" s="168"/>
      <c r="HNQ596" s="168"/>
      <c r="HNR596" s="168"/>
      <c r="HNS596" s="168"/>
      <c r="HNT596" s="168"/>
      <c r="HNU596" s="508"/>
      <c r="HNV596" s="508"/>
      <c r="HNW596" s="508"/>
      <c r="HNX596" s="508"/>
      <c r="HNY596" s="508"/>
      <c r="HNZ596" s="508"/>
      <c r="HOA596" s="508"/>
      <c r="HOB596" s="508"/>
      <c r="HOC596" s="508"/>
      <c r="HOD596" s="508"/>
      <c r="HOE596" s="508"/>
      <c r="HOF596" s="508"/>
      <c r="HOG596" s="508"/>
      <c r="HOH596" s="508"/>
      <c r="HOI596" s="508"/>
      <c r="HOJ596" s="508"/>
      <c r="HOK596" s="508"/>
      <c r="HOL596" s="508"/>
      <c r="HOM596" s="508"/>
      <c r="HON596" s="508"/>
      <c r="HOO596" s="508"/>
      <c r="HOP596" s="508"/>
      <c r="HOQ596" s="508"/>
      <c r="HOR596" s="508"/>
      <c r="HOS596" s="89"/>
      <c r="HOT596" s="89"/>
      <c r="HOU596" s="89"/>
      <c r="HOV596" s="89"/>
      <c r="HOW596" s="89"/>
      <c r="HOX596" s="508"/>
      <c r="HOY596" s="508"/>
      <c r="HOZ596" s="89"/>
      <c r="HPA596" s="89"/>
      <c r="HPB596" s="508"/>
      <c r="HPC596" s="508"/>
      <c r="HPD596" s="89"/>
      <c r="HPE596" s="89"/>
      <c r="HPF596" s="508"/>
      <c r="HPG596" s="508"/>
      <c r="HPH596" s="508"/>
      <c r="HPI596" s="508"/>
      <c r="HPJ596" s="508"/>
      <c r="HPK596" s="508"/>
      <c r="HPL596" s="508"/>
      <c r="HPM596" s="89"/>
      <c r="HPN596" s="89"/>
      <c r="HPO596" s="508"/>
      <c r="HPP596" s="508"/>
      <c r="HPQ596" s="89"/>
      <c r="HPR596" s="89"/>
      <c r="HPS596" s="508"/>
      <c r="HPT596" s="508"/>
      <c r="HPU596" s="508"/>
      <c r="HPV596" s="508"/>
      <c r="HPW596" s="508"/>
      <c r="HPX596" s="203"/>
      <c r="HPY596" s="107"/>
      <c r="HPZ596" s="508"/>
      <c r="HQA596" s="508"/>
      <c r="HQB596" s="508"/>
      <c r="HQC596" s="508"/>
      <c r="HQD596" s="508"/>
      <c r="HQE596" s="508"/>
      <c r="HQF596" s="508"/>
      <c r="HQG596" s="168"/>
      <c r="HQH596" s="168"/>
      <c r="HQI596" s="168"/>
      <c r="HQJ596" s="168"/>
      <c r="HQK596" s="168"/>
      <c r="HQL596" s="168"/>
      <c r="HQM596" s="168"/>
      <c r="HQN596" s="168"/>
      <c r="HQO596" s="168"/>
      <c r="HQP596" s="168"/>
      <c r="HQQ596" s="168"/>
      <c r="HQR596" s="168"/>
      <c r="HQS596" s="168"/>
      <c r="HQT596" s="168"/>
      <c r="HQU596" s="168"/>
      <c r="HQV596" s="168"/>
      <c r="HQW596" s="168"/>
      <c r="HQX596" s="168"/>
      <c r="HQY596" s="168"/>
      <c r="HQZ596" s="168"/>
      <c r="HRA596" s="168"/>
      <c r="HRB596" s="168"/>
      <c r="HRC596" s="168"/>
      <c r="HRD596" s="168"/>
      <c r="HRE596" s="168"/>
      <c r="HRF596" s="168"/>
      <c r="HRG596" s="168"/>
      <c r="HRH596" s="168"/>
      <c r="HRI596" s="168"/>
      <c r="HRJ596" s="168"/>
      <c r="HRK596" s="168"/>
      <c r="HRL596" s="168"/>
      <c r="HRM596" s="168"/>
      <c r="HRN596" s="168"/>
      <c r="HRO596" s="168"/>
      <c r="HRP596" s="168"/>
      <c r="HRQ596" s="168"/>
      <c r="HRR596" s="168"/>
      <c r="HRS596" s="168"/>
      <c r="HRT596" s="168"/>
      <c r="HRU596" s="168"/>
      <c r="HRV596" s="168"/>
      <c r="HRW596" s="168"/>
      <c r="HRX596" s="168"/>
      <c r="HRY596" s="508"/>
      <c r="HRZ596" s="508"/>
      <c r="HSA596" s="508"/>
      <c r="HSB596" s="508"/>
      <c r="HSC596" s="508"/>
      <c r="HSD596" s="508"/>
      <c r="HSE596" s="508"/>
      <c r="HSF596" s="508"/>
      <c r="HSG596" s="508"/>
      <c r="HSH596" s="508"/>
      <c r="HSI596" s="508"/>
      <c r="HSJ596" s="508"/>
      <c r="HSK596" s="508"/>
      <c r="HSL596" s="508"/>
      <c r="HSM596" s="508"/>
      <c r="HSN596" s="508"/>
      <c r="HSO596" s="508"/>
      <c r="HSP596" s="508"/>
      <c r="HSQ596" s="508"/>
      <c r="HSR596" s="508"/>
      <c r="HSS596" s="508"/>
      <c r="HST596" s="508"/>
      <c r="HSU596" s="508"/>
      <c r="HSV596" s="508"/>
      <c r="HSW596" s="89"/>
      <c r="HSX596" s="89"/>
      <c r="HSY596" s="89"/>
      <c r="HSZ596" s="89"/>
      <c r="HTA596" s="89"/>
      <c r="HTB596" s="508"/>
      <c r="HTC596" s="508"/>
      <c r="HTD596" s="89"/>
      <c r="HTE596" s="89"/>
      <c r="HTF596" s="508"/>
      <c r="HTG596" s="508"/>
      <c r="HTH596" s="89"/>
      <c r="HTI596" s="89"/>
      <c r="HTJ596" s="508"/>
      <c r="HTK596" s="508"/>
      <c r="HTL596" s="508"/>
      <c r="HTM596" s="508"/>
      <c r="HTN596" s="508"/>
      <c r="HTO596" s="508"/>
      <c r="HTP596" s="508"/>
      <c r="HTQ596" s="89"/>
      <c r="HTR596" s="89"/>
      <c r="HTS596" s="508"/>
      <c r="HTT596" s="508"/>
      <c r="HTU596" s="89"/>
      <c r="HTV596" s="89"/>
      <c r="HTW596" s="508"/>
      <c r="HTX596" s="508"/>
      <c r="HTY596" s="508"/>
      <c r="HTZ596" s="508"/>
      <c r="HUA596" s="508"/>
      <c r="HUB596" s="203"/>
      <c r="HUC596" s="107"/>
      <c r="HUD596" s="508"/>
      <c r="HUE596" s="508"/>
      <c r="HUF596" s="508"/>
      <c r="HUG596" s="508"/>
      <c r="HUH596" s="508"/>
      <c r="HUI596" s="508"/>
      <c r="HUJ596" s="508"/>
      <c r="HUK596" s="168"/>
      <c r="HUL596" s="168"/>
      <c r="HUM596" s="168"/>
      <c r="HUN596" s="168"/>
      <c r="HUO596" s="168"/>
      <c r="HUP596" s="168"/>
      <c r="HUQ596" s="168"/>
      <c r="HUR596" s="168"/>
      <c r="HUS596" s="168"/>
      <c r="HUT596" s="168"/>
      <c r="HUU596" s="168"/>
      <c r="HUV596" s="168"/>
      <c r="HUW596" s="168"/>
      <c r="HUX596" s="168"/>
      <c r="HUY596" s="168"/>
      <c r="HUZ596" s="168"/>
      <c r="HVA596" s="168"/>
      <c r="HVB596" s="168"/>
      <c r="HVC596" s="168"/>
      <c r="HVD596" s="168"/>
      <c r="HVE596" s="168"/>
      <c r="HVF596" s="168"/>
      <c r="HVG596" s="168"/>
      <c r="HVH596" s="168"/>
      <c r="HVI596" s="168"/>
      <c r="HVJ596" s="168"/>
      <c r="HVK596" s="168"/>
      <c r="HVL596" s="168"/>
      <c r="HVM596" s="168"/>
      <c r="HVN596" s="168"/>
      <c r="HVO596" s="168"/>
      <c r="HVP596" s="168"/>
      <c r="HVQ596" s="168"/>
      <c r="HVR596" s="168"/>
      <c r="HVS596" s="168"/>
      <c r="HVT596" s="168"/>
      <c r="HVU596" s="168"/>
      <c r="HVV596" s="168"/>
      <c r="HVW596" s="168"/>
      <c r="HVX596" s="168"/>
      <c r="HVY596" s="168"/>
      <c r="HVZ596" s="168"/>
      <c r="HWA596" s="168"/>
      <c r="HWB596" s="168"/>
      <c r="HWC596" s="508"/>
      <c r="HWD596" s="508"/>
      <c r="HWE596" s="508"/>
      <c r="HWF596" s="508"/>
      <c r="HWG596" s="508"/>
      <c r="HWH596" s="508"/>
      <c r="HWI596" s="508"/>
      <c r="HWJ596" s="508"/>
      <c r="HWK596" s="508"/>
      <c r="HWL596" s="508"/>
      <c r="HWM596" s="508"/>
      <c r="HWN596" s="508"/>
      <c r="HWO596" s="508"/>
      <c r="HWP596" s="508"/>
      <c r="HWQ596" s="508"/>
      <c r="HWR596" s="508"/>
      <c r="HWS596" s="508"/>
      <c r="HWT596" s="508"/>
      <c r="HWU596" s="508"/>
      <c r="HWV596" s="508"/>
      <c r="HWW596" s="508"/>
      <c r="HWX596" s="508"/>
      <c r="HWY596" s="508"/>
      <c r="HWZ596" s="508"/>
      <c r="HXA596" s="89"/>
      <c r="HXB596" s="89"/>
      <c r="HXC596" s="89"/>
      <c r="HXD596" s="89"/>
      <c r="HXE596" s="89"/>
      <c r="HXF596" s="508"/>
      <c r="HXG596" s="508"/>
      <c r="HXH596" s="89"/>
      <c r="HXI596" s="89"/>
      <c r="HXJ596" s="508"/>
      <c r="HXK596" s="508"/>
      <c r="HXL596" s="89"/>
      <c r="HXM596" s="89"/>
      <c r="HXN596" s="508"/>
      <c r="HXO596" s="508"/>
      <c r="HXP596" s="508"/>
      <c r="HXQ596" s="508"/>
      <c r="HXR596" s="508"/>
      <c r="HXS596" s="508"/>
      <c r="HXT596" s="508"/>
      <c r="HXU596" s="89"/>
      <c r="HXV596" s="89"/>
      <c r="HXW596" s="508"/>
      <c r="HXX596" s="508"/>
      <c r="HXY596" s="89"/>
      <c r="HXZ596" s="89"/>
      <c r="HYA596" s="508"/>
      <c r="HYB596" s="508"/>
      <c r="HYC596" s="508"/>
      <c r="HYD596" s="508"/>
      <c r="HYE596" s="508"/>
      <c r="HYF596" s="203"/>
      <c r="HYG596" s="107"/>
      <c r="HYH596" s="508"/>
      <c r="HYI596" s="508"/>
      <c r="HYJ596" s="508"/>
      <c r="HYK596" s="508"/>
      <c r="HYL596" s="508"/>
      <c r="HYM596" s="508"/>
      <c r="HYN596" s="508"/>
      <c r="HYO596" s="168"/>
      <c r="HYP596" s="168"/>
      <c r="HYQ596" s="168"/>
      <c r="HYR596" s="168"/>
      <c r="HYS596" s="168"/>
      <c r="HYT596" s="168"/>
      <c r="HYU596" s="168"/>
      <c r="HYV596" s="168"/>
      <c r="HYW596" s="168"/>
      <c r="HYX596" s="168"/>
      <c r="HYY596" s="168"/>
      <c r="HYZ596" s="168"/>
      <c r="HZA596" s="168"/>
      <c r="HZB596" s="168"/>
      <c r="HZC596" s="168"/>
      <c r="HZD596" s="168"/>
      <c r="HZE596" s="168"/>
      <c r="HZF596" s="168"/>
      <c r="HZG596" s="168"/>
      <c r="HZH596" s="168"/>
      <c r="HZI596" s="168"/>
      <c r="HZJ596" s="168"/>
      <c r="HZK596" s="168"/>
      <c r="HZL596" s="168"/>
      <c r="HZM596" s="168"/>
      <c r="HZN596" s="168"/>
      <c r="HZO596" s="168"/>
      <c r="HZP596" s="168"/>
      <c r="HZQ596" s="168"/>
      <c r="HZR596" s="168"/>
      <c r="HZS596" s="168"/>
      <c r="HZT596" s="168"/>
      <c r="HZU596" s="168"/>
      <c r="HZV596" s="168"/>
      <c r="HZW596" s="168"/>
      <c r="HZX596" s="168"/>
      <c r="HZY596" s="168"/>
      <c r="HZZ596" s="168"/>
      <c r="IAA596" s="168"/>
      <c r="IAB596" s="168"/>
      <c r="IAC596" s="168"/>
      <c r="IAD596" s="168"/>
      <c r="IAE596" s="168"/>
      <c r="IAF596" s="168"/>
      <c r="IAG596" s="508"/>
      <c r="IAH596" s="508"/>
      <c r="IAI596" s="508"/>
      <c r="IAJ596" s="508"/>
      <c r="IAK596" s="508"/>
      <c r="IAL596" s="508"/>
      <c r="IAM596" s="508"/>
      <c r="IAN596" s="508"/>
      <c r="IAO596" s="508"/>
      <c r="IAP596" s="508"/>
      <c r="IAQ596" s="508"/>
      <c r="IAR596" s="508"/>
      <c r="IAS596" s="508"/>
      <c r="IAT596" s="508"/>
      <c r="IAU596" s="508"/>
      <c r="IAV596" s="508"/>
      <c r="IAW596" s="508"/>
      <c r="IAX596" s="508"/>
      <c r="IAY596" s="508"/>
      <c r="IAZ596" s="508"/>
      <c r="IBA596" s="508"/>
      <c r="IBB596" s="508"/>
      <c r="IBC596" s="508"/>
      <c r="IBD596" s="508"/>
      <c r="IBE596" s="89"/>
      <c r="IBF596" s="89"/>
      <c r="IBG596" s="89"/>
      <c r="IBH596" s="89"/>
      <c r="IBI596" s="89"/>
      <c r="IBJ596" s="508"/>
      <c r="IBK596" s="508"/>
      <c r="IBL596" s="89"/>
      <c r="IBM596" s="89"/>
      <c r="IBN596" s="508"/>
      <c r="IBO596" s="508"/>
      <c r="IBP596" s="89"/>
      <c r="IBQ596" s="89"/>
      <c r="IBR596" s="508"/>
      <c r="IBS596" s="508"/>
      <c r="IBT596" s="508"/>
      <c r="IBU596" s="508"/>
      <c r="IBV596" s="508"/>
      <c r="IBW596" s="508"/>
      <c r="IBX596" s="508"/>
      <c r="IBY596" s="89"/>
      <c r="IBZ596" s="89"/>
      <c r="ICA596" s="508"/>
      <c r="ICB596" s="508"/>
      <c r="ICC596" s="89"/>
      <c r="ICD596" s="89"/>
      <c r="ICE596" s="508"/>
      <c r="ICF596" s="508"/>
      <c r="ICG596" s="508"/>
      <c r="ICH596" s="508"/>
      <c r="ICI596" s="508"/>
      <c r="ICJ596" s="203"/>
      <c r="ICK596" s="107"/>
      <c r="ICL596" s="508"/>
      <c r="ICM596" s="508"/>
      <c r="ICN596" s="508"/>
      <c r="ICO596" s="508"/>
      <c r="ICP596" s="508"/>
      <c r="ICQ596" s="508"/>
      <c r="ICR596" s="508"/>
      <c r="ICS596" s="168"/>
      <c r="ICT596" s="168"/>
      <c r="ICU596" s="168"/>
      <c r="ICV596" s="168"/>
      <c r="ICW596" s="168"/>
      <c r="ICX596" s="168"/>
      <c r="ICY596" s="168"/>
      <c r="ICZ596" s="168"/>
      <c r="IDA596" s="168"/>
      <c r="IDB596" s="168"/>
      <c r="IDC596" s="168"/>
      <c r="IDD596" s="168"/>
      <c r="IDE596" s="168"/>
      <c r="IDF596" s="168"/>
      <c r="IDG596" s="168"/>
      <c r="IDH596" s="168"/>
      <c r="IDI596" s="168"/>
      <c r="IDJ596" s="168"/>
      <c r="IDK596" s="168"/>
      <c r="IDL596" s="168"/>
      <c r="IDM596" s="168"/>
      <c r="IDN596" s="168"/>
      <c r="IDO596" s="168"/>
      <c r="IDP596" s="168"/>
      <c r="IDQ596" s="168"/>
      <c r="IDR596" s="168"/>
      <c r="IDS596" s="168"/>
      <c r="IDT596" s="168"/>
      <c r="IDU596" s="168"/>
      <c r="IDV596" s="168"/>
      <c r="IDW596" s="168"/>
      <c r="IDX596" s="168"/>
      <c r="IDY596" s="168"/>
      <c r="IDZ596" s="168"/>
      <c r="IEA596" s="168"/>
      <c r="IEB596" s="168"/>
      <c r="IEC596" s="168"/>
      <c r="IED596" s="168"/>
      <c r="IEE596" s="168"/>
      <c r="IEF596" s="168"/>
      <c r="IEG596" s="168"/>
      <c r="IEH596" s="168"/>
      <c r="IEI596" s="168"/>
      <c r="IEJ596" s="168"/>
      <c r="IEK596" s="508"/>
      <c r="IEL596" s="508"/>
      <c r="IEM596" s="508"/>
      <c r="IEN596" s="508"/>
      <c r="IEO596" s="508"/>
      <c r="IEP596" s="508"/>
      <c r="IEQ596" s="508"/>
      <c r="IER596" s="508"/>
      <c r="IES596" s="508"/>
      <c r="IET596" s="508"/>
      <c r="IEU596" s="508"/>
      <c r="IEV596" s="508"/>
      <c r="IEW596" s="508"/>
      <c r="IEX596" s="508"/>
      <c r="IEY596" s="508"/>
      <c r="IEZ596" s="508"/>
      <c r="IFA596" s="508"/>
      <c r="IFB596" s="508"/>
      <c r="IFC596" s="508"/>
      <c r="IFD596" s="508"/>
      <c r="IFE596" s="508"/>
      <c r="IFF596" s="508"/>
      <c r="IFG596" s="508"/>
      <c r="IFH596" s="508"/>
      <c r="IFI596" s="89"/>
      <c r="IFJ596" s="89"/>
      <c r="IFK596" s="89"/>
      <c r="IFL596" s="89"/>
      <c r="IFM596" s="89"/>
      <c r="IFN596" s="508"/>
      <c r="IFO596" s="508"/>
      <c r="IFP596" s="89"/>
      <c r="IFQ596" s="89"/>
      <c r="IFR596" s="508"/>
      <c r="IFS596" s="508"/>
      <c r="IFT596" s="89"/>
      <c r="IFU596" s="89"/>
      <c r="IFV596" s="508"/>
      <c r="IFW596" s="508"/>
      <c r="IFX596" s="508"/>
      <c r="IFY596" s="508"/>
      <c r="IFZ596" s="508"/>
      <c r="IGA596" s="508"/>
      <c r="IGB596" s="508"/>
      <c r="IGC596" s="89"/>
      <c r="IGD596" s="89"/>
      <c r="IGE596" s="508"/>
      <c r="IGF596" s="508"/>
      <c r="IGG596" s="89"/>
      <c r="IGH596" s="89"/>
      <c r="IGI596" s="508"/>
      <c r="IGJ596" s="508"/>
      <c r="IGK596" s="508"/>
      <c r="IGL596" s="508"/>
      <c r="IGM596" s="508"/>
      <c r="IGN596" s="203"/>
      <c r="IGO596" s="107"/>
      <c r="IGP596" s="508"/>
      <c r="IGQ596" s="508"/>
      <c r="IGR596" s="508"/>
      <c r="IGS596" s="508"/>
      <c r="IGT596" s="508"/>
      <c r="IGU596" s="508"/>
      <c r="IGV596" s="508"/>
      <c r="IGW596" s="168"/>
      <c r="IGX596" s="168"/>
      <c r="IGY596" s="168"/>
      <c r="IGZ596" s="168"/>
      <c r="IHA596" s="168"/>
      <c r="IHB596" s="168"/>
      <c r="IHC596" s="168"/>
      <c r="IHD596" s="168"/>
      <c r="IHE596" s="168"/>
      <c r="IHF596" s="168"/>
      <c r="IHG596" s="168"/>
      <c r="IHH596" s="168"/>
      <c r="IHI596" s="168"/>
      <c r="IHJ596" s="168"/>
      <c r="IHK596" s="168"/>
      <c r="IHL596" s="168"/>
      <c r="IHM596" s="168"/>
      <c r="IHN596" s="168"/>
      <c r="IHO596" s="168"/>
      <c r="IHP596" s="168"/>
      <c r="IHQ596" s="168"/>
      <c r="IHR596" s="168"/>
      <c r="IHS596" s="168"/>
      <c r="IHT596" s="168"/>
      <c r="IHU596" s="168"/>
      <c r="IHV596" s="168"/>
      <c r="IHW596" s="168"/>
      <c r="IHX596" s="168"/>
      <c r="IHY596" s="168"/>
      <c r="IHZ596" s="168"/>
      <c r="IIA596" s="168"/>
      <c r="IIB596" s="168"/>
      <c r="IIC596" s="168"/>
      <c r="IID596" s="168"/>
      <c r="IIE596" s="168"/>
      <c r="IIF596" s="168"/>
      <c r="IIG596" s="168"/>
      <c r="IIH596" s="168"/>
      <c r="III596" s="168"/>
      <c r="IIJ596" s="168"/>
      <c r="IIK596" s="168"/>
      <c r="IIL596" s="168"/>
      <c r="IIM596" s="168"/>
      <c r="IIN596" s="168"/>
      <c r="IIO596" s="508"/>
      <c r="IIP596" s="508"/>
      <c r="IIQ596" s="508"/>
      <c r="IIR596" s="508"/>
      <c r="IIS596" s="508"/>
      <c r="IIT596" s="508"/>
      <c r="IIU596" s="508"/>
      <c r="IIV596" s="508"/>
      <c r="IIW596" s="508"/>
      <c r="IIX596" s="508"/>
      <c r="IIY596" s="508"/>
      <c r="IIZ596" s="508"/>
      <c r="IJA596" s="508"/>
      <c r="IJB596" s="508"/>
      <c r="IJC596" s="508"/>
      <c r="IJD596" s="508"/>
      <c r="IJE596" s="508"/>
      <c r="IJF596" s="508"/>
      <c r="IJG596" s="508"/>
      <c r="IJH596" s="508"/>
      <c r="IJI596" s="508"/>
      <c r="IJJ596" s="508"/>
      <c r="IJK596" s="508"/>
      <c r="IJL596" s="508"/>
      <c r="IJM596" s="89"/>
      <c r="IJN596" s="89"/>
      <c r="IJO596" s="89"/>
      <c r="IJP596" s="89"/>
      <c r="IJQ596" s="89"/>
      <c r="IJR596" s="508"/>
      <c r="IJS596" s="508"/>
      <c r="IJT596" s="89"/>
      <c r="IJU596" s="89"/>
      <c r="IJV596" s="508"/>
      <c r="IJW596" s="508"/>
      <c r="IJX596" s="89"/>
      <c r="IJY596" s="89"/>
      <c r="IJZ596" s="508"/>
      <c r="IKA596" s="508"/>
      <c r="IKB596" s="508"/>
      <c r="IKC596" s="508"/>
      <c r="IKD596" s="508"/>
      <c r="IKE596" s="508"/>
      <c r="IKF596" s="508"/>
      <c r="IKG596" s="89"/>
      <c r="IKH596" s="89"/>
      <c r="IKI596" s="508"/>
      <c r="IKJ596" s="508"/>
      <c r="IKK596" s="89"/>
      <c r="IKL596" s="89"/>
      <c r="IKM596" s="508"/>
      <c r="IKN596" s="508"/>
      <c r="IKO596" s="508"/>
      <c r="IKP596" s="508"/>
      <c r="IKQ596" s="508"/>
      <c r="IKR596" s="203"/>
      <c r="IKS596" s="107"/>
      <c r="IKT596" s="508"/>
      <c r="IKU596" s="508"/>
      <c r="IKV596" s="508"/>
      <c r="IKW596" s="508"/>
      <c r="IKX596" s="508"/>
      <c r="IKY596" s="508"/>
      <c r="IKZ596" s="508"/>
      <c r="ILA596" s="168"/>
      <c r="ILB596" s="168"/>
      <c r="ILC596" s="168"/>
      <c r="ILD596" s="168"/>
      <c r="ILE596" s="168"/>
      <c r="ILF596" s="168"/>
      <c r="ILG596" s="168"/>
      <c r="ILH596" s="168"/>
      <c r="ILI596" s="168"/>
      <c r="ILJ596" s="168"/>
      <c r="ILK596" s="168"/>
      <c r="ILL596" s="168"/>
      <c r="ILM596" s="168"/>
      <c r="ILN596" s="168"/>
      <c r="ILO596" s="168"/>
      <c r="ILP596" s="168"/>
      <c r="ILQ596" s="168"/>
      <c r="ILR596" s="168"/>
      <c r="ILS596" s="168"/>
      <c r="ILT596" s="168"/>
      <c r="ILU596" s="168"/>
      <c r="ILV596" s="168"/>
      <c r="ILW596" s="168"/>
      <c r="ILX596" s="168"/>
      <c r="ILY596" s="168"/>
      <c r="ILZ596" s="168"/>
      <c r="IMA596" s="168"/>
      <c r="IMB596" s="168"/>
      <c r="IMC596" s="168"/>
      <c r="IMD596" s="168"/>
      <c r="IME596" s="168"/>
      <c r="IMF596" s="168"/>
      <c r="IMG596" s="168"/>
      <c r="IMH596" s="168"/>
      <c r="IMI596" s="168"/>
      <c r="IMJ596" s="168"/>
      <c r="IMK596" s="168"/>
      <c r="IML596" s="168"/>
      <c r="IMM596" s="168"/>
      <c r="IMN596" s="168"/>
      <c r="IMO596" s="168"/>
      <c r="IMP596" s="168"/>
      <c r="IMQ596" s="168"/>
      <c r="IMR596" s="168"/>
      <c r="IMS596" s="508"/>
      <c r="IMT596" s="508"/>
      <c r="IMU596" s="508"/>
      <c r="IMV596" s="508"/>
      <c r="IMW596" s="508"/>
      <c r="IMX596" s="508"/>
      <c r="IMY596" s="508"/>
      <c r="IMZ596" s="508"/>
      <c r="INA596" s="508"/>
      <c r="INB596" s="508"/>
      <c r="INC596" s="508"/>
      <c r="IND596" s="508"/>
      <c r="INE596" s="508"/>
      <c r="INF596" s="508"/>
      <c r="ING596" s="508"/>
      <c r="INH596" s="508"/>
      <c r="INI596" s="508"/>
      <c r="INJ596" s="508"/>
      <c r="INK596" s="508"/>
      <c r="INL596" s="508"/>
      <c r="INM596" s="508"/>
      <c r="INN596" s="508"/>
      <c r="INO596" s="508"/>
      <c r="INP596" s="508"/>
      <c r="INQ596" s="89"/>
      <c r="INR596" s="89"/>
      <c r="INS596" s="89"/>
      <c r="INT596" s="89"/>
      <c r="INU596" s="89"/>
      <c r="INV596" s="508"/>
      <c r="INW596" s="508"/>
      <c r="INX596" s="89"/>
      <c r="INY596" s="89"/>
      <c r="INZ596" s="508"/>
      <c r="IOA596" s="508"/>
      <c r="IOB596" s="89"/>
      <c r="IOC596" s="89"/>
      <c r="IOD596" s="508"/>
      <c r="IOE596" s="508"/>
      <c r="IOF596" s="508"/>
      <c r="IOG596" s="508"/>
      <c r="IOH596" s="508"/>
      <c r="IOI596" s="508"/>
      <c r="IOJ596" s="508"/>
      <c r="IOK596" s="89"/>
      <c r="IOL596" s="89"/>
      <c r="IOM596" s="508"/>
      <c r="ION596" s="508"/>
      <c r="IOO596" s="89"/>
      <c r="IOP596" s="89"/>
      <c r="IOQ596" s="508"/>
      <c r="IOR596" s="508"/>
      <c r="IOS596" s="508"/>
      <c r="IOT596" s="508"/>
      <c r="IOU596" s="508"/>
      <c r="IOV596" s="203"/>
      <c r="IOW596" s="107"/>
      <c r="IOX596" s="508"/>
      <c r="IOY596" s="508"/>
      <c r="IOZ596" s="508"/>
      <c r="IPA596" s="508"/>
      <c r="IPB596" s="508"/>
      <c r="IPC596" s="508"/>
      <c r="IPD596" s="508"/>
      <c r="IPE596" s="168"/>
      <c r="IPF596" s="168"/>
      <c r="IPG596" s="168"/>
      <c r="IPH596" s="168"/>
      <c r="IPI596" s="168"/>
      <c r="IPJ596" s="168"/>
      <c r="IPK596" s="168"/>
      <c r="IPL596" s="168"/>
      <c r="IPM596" s="168"/>
      <c r="IPN596" s="168"/>
      <c r="IPO596" s="168"/>
      <c r="IPP596" s="168"/>
      <c r="IPQ596" s="168"/>
      <c r="IPR596" s="168"/>
      <c r="IPS596" s="168"/>
      <c r="IPT596" s="168"/>
      <c r="IPU596" s="168"/>
      <c r="IPV596" s="168"/>
      <c r="IPW596" s="168"/>
      <c r="IPX596" s="168"/>
      <c r="IPY596" s="168"/>
      <c r="IPZ596" s="168"/>
      <c r="IQA596" s="168"/>
      <c r="IQB596" s="168"/>
      <c r="IQC596" s="168"/>
      <c r="IQD596" s="168"/>
      <c r="IQE596" s="168"/>
      <c r="IQF596" s="168"/>
      <c r="IQG596" s="168"/>
      <c r="IQH596" s="168"/>
      <c r="IQI596" s="168"/>
      <c r="IQJ596" s="168"/>
      <c r="IQK596" s="168"/>
      <c r="IQL596" s="168"/>
      <c r="IQM596" s="168"/>
      <c r="IQN596" s="168"/>
      <c r="IQO596" s="168"/>
      <c r="IQP596" s="168"/>
      <c r="IQQ596" s="168"/>
      <c r="IQR596" s="168"/>
      <c r="IQS596" s="168"/>
      <c r="IQT596" s="168"/>
      <c r="IQU596" s="168"/>
      <c r="IQV596" s="168"/>
      <c r="IQW596" s="508"/>
      <c r="IQX596" s="508"/>
      <c r="IQY596" s="508"/>
      <c r="IQZ596" s="508"/>
      <c r="IRA596" s="508"/>
      <c r="IRB596" s="508"/>
      <c r="IRC596" s="508"/>
      <c r="IRD596" s="508"/>
      <c r="IRE596" s="508"/>
      <c r="IRF596" s="508"/>
      <c r="IRG596" s="508"/>
      <c r="IRH596" s="508"/>
      <c r="IRI596" s="508"/>
      <c r="IRJ596" s="508"/>
      <c r="IRK596" s="508"/>
      <c r="IRL596" s="508"/>
      <c r="IRM596" s="508"/>
      <c r="IRN596" s="508"/>
      <c r="IRO596" s="508"/>
      <c r="IRP596" s="508"/>
      <c r="IRQ596" s="508"/>
      <c r="IRR596" s="508"/>
      <c r="IRS596" s="508"/>
      <c r="IRT596" s="508"/>
      <c r="IRU596" s="89"/>
      <c r="IRV596" s="89"/>
      <c r="IRW596" s="89"/>
      <c r="IRX596" s="89"/>
      <c r="IRY596" s="89"/>
      <c r="IRZ596" s="508"/>
      <c r="ISA596" s="508"/>
      <c r="ISB596" s="89"/>
      <c r="ISC596" s="89"/>
      <c r="ISD596" s="508"/>
      <c r="ISE596" s="508"/>
      <c r="ISF596" s="89"/>
      <c r="ISG596" s="89"/>
      <c r="ISH596" s="508"/>
      <c r="ISI596" s="508"/>
      <c r="ISJ596" s="508"/>
      <c r="ISK596" s="508"/>
      <c r="ISL596" s="508"/>
      <c r="ISM596" s="508"/>
      <c r="ISN596" s="508"/>
      <c r="ISO596" s="89"/>
      <c r="ISP596" s="89"/>
      <c r="ISQ596" s="508"/>
      <c r="ISR596" s="508"/>
      <c r="ISS596" s="89"/>
      <c r="IST596" s="89"/>
      <c r="ISU596" s="508"/>
      <c r="ISV596" s="508"/>
      <c r="ISW596" s="508"/>
      <c r="ISX596" s="508"/>
      <c r="ISY596" s="508"/>
      <c r="ISZ596" s="203"/>
      <c r="ITA596" s="107"/>
      <c r="ITB596" s="508"/>
      <c r="ITC596" s="508"/>
      <c r="ITD596" s="508"/>
      <c r="ITE596" s="508"/>
      <c r="ITF596" s="508"/>
      <c r="ITG596" s="508"/>
      <c r="ITH596" s="508"/>
      <c r="ITI596" s="168"/>
      <c r="ITJ596" s="168"/>
      <c r="ITK596" s="168"/>
      <c r="ITL596" s="168"/>
      <c r="ITM596" s="168"/>
      <c r="ITN596" s="168"/>
      <c r="ITO596" s="168"/>
      <c r="ITP596" s="168"/>
      <c r="ITQ596" s="168"/>
      <c r="ITR596" s="168"/>
      <c r="ITS596" s="168"/>
      <c r="ITT596" s="168"/>
      <c r="ITU596" s="168"/>
      <c r="ITV596" s="168"/>
      <c r="ITW596" s="168"/>
      <c r="ITX596" s="168"/>
      <c r="ITY596" s="168"/>
      <c r="ITZ596" s="168"/>
      <c r="IUA596" s="168"/>
      <c r="IUB596" s="168"/>
      <c r="IUC596" s="168"/>
      <c r="IUD596" s="168"/>
      <c r="IUE596" s="168"/>
      <c r="IUF596" s="168"/>
      <c r="IUG596" s="168"/>
      <c r="IUH596" s="168"/>
      <c r="IUI596" s="168"/>
      <c r="IUJ596" s="168"/>
      <c r="IUK596" s="168"/>
      <c r="IUL596" s="168"/>
      <c r="IUM596" s="168"/>
      <c r="IUN596" s="168"/>
      <c r="IUO596" s="168"/>
      <c r="IUP596" s="168"/>
      <c r="IUQ596" s="168"/>
      <c r="IUR596" s="168"/>
      <c r="IUS596" s="168"/>
      <c r="IUT596" s="168"/>
      <c r="IUU596" s="168"/>
      <c r="IUV596" s="168"/>
      <c r="IUW596" s="168"/>
      <c r="IUX596" s="168"/>
      <c r="IUY596" s="168"/>
      <c r="IUZ596" s="168"/>
      <c r="IVA596" s="508"/>
      <c r="IVB596" s="508"/>
      <c r="IVC596" s="508"/>
      <c r="IVD596" s="508"/>
      <c r="IVE596" s="508"/>
      <c r="IVF596" s="508"/>
      <c r="IVG596" s="508"/>
      <c r="IVH596" s="508"/>
      <c r="IVI596" s="508"/>
      <c r="IVJ596" s="508"/>
      <c r="IVK596" s="508"/>
      <c r="IVL596" s="508"/>
      <c r="IVM596" s="508"/>
      <c r="IVN596" s="508"/>
      <c r="IVO596" s="508"/>
      <c r="IVP596" s="508"/>
      <c r="IVQ596" s="508"/>
      <c r="IVR596" s="508"/>
      <c r="IVS596" s="508"/>
      <c r="IVT596" s="508"/>
      <c r="IVU596" s="508"/>
      <c r="IVV596" s="508"/>
      <c r="IVW596" s="508"/>
      <c r="IVX596" s="508"/>
      <c r="IVY596" s="89"/>
      <c r="IVZ596" s="89"/>
      <c r="IWA596" s="89"/>
      <c r="IWB596" s="89"/>
      <c r="IWC596" s="89"/>
      <c r="IWD596" s="508"/>
      <c r="IWE596" s="508"/>
      <c r="IWF596" s="89"/>
      <c r="IWG596" s="89"/>
      <c r="IWH596" s="508"/>
      <c r="IWI596" s="508"/>
      <c r="IWJ596" s="89"/>
      <c r="IWK596" s="89"/>
      <c r="IWL596" s="508"/>
      <c r="IWM596" s="508"/>
      <c r="IWN596" s="508"/>
      <c r="IWO596" s="508"/>
      <c r="IWP596" s="508"/>
      <c r="IWQ596" s="508"/>
      <c r="IWR596" s="508"/>
      <c r="IWS596" s="89"/>
      <c r="IWT596" s="89"/>
      <c r="IWU596" s="508"/>
      <c r="IWV596" s="508"/>
      <c r="IWW596" s="89"/>
      <c r="IWX596" s="89"/>
      <c r="IWY596" s="508"/>
      <c r="IWZ596" s="508"/>
      <c r="IXA596" s="508"/>
      <c r="IXB596" s="508"/>
      <c r="IXC596" s="508"/>
      <c r="IXD596" s="203"/>
      <c r="IXE596" s="107"/>
      <c r="IXF596" s="508"/>
      <c r="IXG596" s="508"/>
      <c r="IXH596" s="508"/>
      <c r="IXI596" s="508"/>
      <c r="IXJ596" s="508"/>
      <c r="IXK596" s="508"/>
      <c r="IXL596" s="508"/>
      <c r="IXM596" s="168"/>
      <c r="IXN596" s="168"/>
      <c r="IXO596" s="168"/>
      <c r="IXP596" s="168"/>
      <c r="IXQ596" s="168"/>
      <c r="IXR596" s="168"/>
      <c r="IXS596" s="168"/>
      <c r="IXT596" s="168"/>
      <c r="IXU596" s="168"/>
      <c r="IXV596" s="168"/>
      <c r="IXW596" s="168"/>
      <c r="IXX596" s="168"/>
      <c r="IXY596" s="168"/>
      <c r="IXZ596" s="168"/>
      <c r="IYA596" s="168"/>
      <c r="IYB596" s="168"/>
      <c r="IYC596" s="168"/>
      <c r="IYD596" s="168"/>
      <c r="IYE596" s="168"/>
      <c r="IYF596" s="168"/>
      <c r="IYG596" s="168"/>
      <c r="IYH596" s="168"/>
      <c r="IYI596" s="168"/>
      <c r="IYJ596" s="168"/>
      <c r="IYK596" s="168"/>
      <c r="IYL596" s="168"/>
      <c r="IYM596" s="168"/>
      <c r="IYN596" s="168"/>
      <c r="IYO596" s="168"/>
      <c r="IYP596" s="168"/>
      <c r="IYQ596" s="168"/>
      <c r="IYR596" s="168"/>
      <c r="IYS596" s="168"/>
      <c r="IYT596" s="168"/>
      <c r="IYU596" s="168"/>
      <c r="IYV596" s="168"/>
      <c r="IYW596" s="168"/>
      <c r="IYX596" s="168"/>
      <c r="IYY596" s="168"/>
      <c r="IYZ596" s="168"/>
      <c r="IZA596" s="168"/>
      <c r="IZB596" s="168"/>
      <c r="IZC596" s="168"/>
      <c r="IZD596" s="168"/>
      <c r="IZE596" s="508"/>
      <c r="IZF596" s="508"/>
      <c r="IZG596" s="508"/>
      <c r="IZH596" s="508"/>
      <c r="IZI596" s="508"/>
      <c r="IZJ596" s="508"/>
      <c r="IZK596" s="508"/>
      <c r="IZL596" s="508"/>
      <c r="IZM596" s="508"/>
      <c r="IZN596" s="508"/>
      <c r="IZO596" s="508"/>
      <c r="IZP596" s="508"/>
      <c r="IZQ596" s="508"/>
      <c r="IZR596" s="508"/>
      <c r="IZS596" s="508"/>
      <c r="IZT596" s="508"/>
      <c r="IZU596" s="508"/>
      <c r="IZV596" s="508"/>
      <c r="IZW596" s="508"/>
      <c r="IZX596" s="508"/>
      <c r="IZY596" s="508"/>
      <c r="IZZ596" s="508"/>
      <c r="JAA596" s="508"/>
      <c r="JAB596" s="508"/>
      <c r="JAC596" s="89"/>
      <c r="JAD596" s="89"/>
      <c r="JAE596" s="89"/>
      <c r="JAF596" s="89"/>
      <c r="JAG596" s="89"/>
      <c r="JAH596" s="508"/>
      <c r="JAI596" s="508"/>
      <c r="JAJ596" s="89"/>
      <c r="JAK596" s="89"/>
      <c r="JAL596" s="508"/>
      <c r="JAM596" s="508"/>
      <c r="JAN596" s="89"/>
      <c r="JAO596" s="89"/>
      <c r="JAP596" s="508"/>
      <c r="JAQ596" s="508"/>
      <c r="JAR596" s="508"/>
      <c r="JAS596" s="508"/>
      <c r="JAT596" s="508"/>
      <c r="JAU596" s="508"/>
      <c r="JAV596" s="508"/>
      <c r="JAW596" s="89"/>
      <c r="JAX596" s="89"/>
      <c r="JAY596" s="508"/>
      <c r="JAZ596" s="508"/>
      <c r="JBA596" s="89"/>
      <c r="JBB596" s="89"/>
      <c r="JBC596" s="508"/>
      <c r="JBD596" s="508"/>
      <c r="JBE596" s="508"/>
      <c r="JBF596" s="508"/>
      <c r="JBG596" s="508"/>
      <c r="JBH596" s="203"/>
      <c r="JBI596" s="107"/>
      <c r="JBJ596" s="508"/>
      <c r="JBK596" s="508"/>
      <c r="JBL596" s="508"/>
      <c r="JBM596" s="508"/>
      <c r="JBN596" s="508"/>
      <c r="JBO596" s="508"/>
      <c r="JBP596" s="508"/>
      <c r="JBQ596" s="168"/>
      <c r="JBR596" s="168"/>
      <c r="JBS596" s="168"/>
      <c r="JBT596" s="168"/>
      <c r="JBU596" s="168"/>
      <c r="JBV596" s="168"/>
      <c r="JBW596" s="168"/>
      <c r="JBX596" s="168"/>
      <c r="JBY596" s="168"/>
      <c r="JBZ596" s="168"/>
      <c r="JCA596" s="168"/>
      <c r="JCB596" s="168"/>
      <c r="JCC596" s="168"/>
      <c r="JCD596" s="168"/>
      <c r="JCE596" s="168"/>
      <c r="JCF596" s="168"/>
      <c r="JCG596" s="168"/>
      <c r="JCH596" s="168"/>
      <c r="JCI596" s="168"/>
      <c r="JCJ596" s="168"/>
      <c r="JCK596" s="168"/>
      <c r="JCL596" s="168"/>
      <c r="JCM596" s="168"/>
      <c r="JCN596" s="168"/>
      <c r="JCO596" s="168"/>
      <c r="JCP596" s="168"/>
      <c r="JCQ596" s="168"/>
      <c r="JCR596" s="168"/>
      <c r="JCS596" s="168"/>
      <c r="JCT596" s="168"/>
      <c r="JCU596" s="168"/>
      <c r="JCV596" s="168"/>
      <c r="JCW596" s="168"/>
      <c r="JCX596" s="168"/>
      <c r="JCY596" s="168"/>
      <c r="JCZ596" s="168"/>
      <c r="JDA596" s="168"/>
      <c r="JDB596" s="168"/>
      <c r="JDC596" s="168"/>
      <c r="JDD596" s="168"/>
      <c r="JDE596" s="168"/>
      <c r="JDF596" s="168"/>
      <c r="JDG596" s="168"/>
      <c r="JDH596" s="168"/>
      <c r="JDI596" s="508"/>
      <c r="JDJ596" s="508"/>
      <c r="JDK596" s="508"/>
      <c r="JDL596" s="508"/>
      <c r="JDM596" s="508"/>
      <c r="JDN596" s="508"/>
      <c r="JDO596" s="508"/>
      <c r="JDP596" s="508"/>
      <c r="JDQ596" s="508"/>
      <c r="JDR596" s="508"/>
      <c r="JDS596" s="508"/>
      <c r="JDT596" s="508"/>
      <c r="JDU596" s="508"/>
      <c r="JDV596" s="508"/>
      <c r="JDW596" s="508"/>
      <c r="JDX596" s="508"/>
      <c r="JDY596" s="508"/>
      <c r="JDZ596" s="508"/>
      <c r="JEA596" s="508"/>
      <c r="JEB596" s="508"/>
      <c r="JEC596" s="508"/>
      <c r="JED596" s="508"/>
      <c r="JEE596" s="508"/>
      <c r="JEF596" s="508"/>
      <c r="JEG596" s="89"/>
      <c r="JEH596" s="89"/>
      <c r="JEI596" s="89"/>
      <c r="JEJ596" s="89"/>
      <c r="JEK596" s="89"/>
      <c r="JEL596" s="508"/>
      <c r="JEM596" s="508"/>
      <c r="JEN596" s="89"/>
      <c r="JEO596" s="89"/>
      <c r="JEP596" s="508"/>
      <c r="JEQ596" s="508"/>
      <c r="JER596" s="89"/>
      <c r="JES596" s="89"/>
      <c r="JET596" s="508"/>
      <c r="JEU596" s="508"/>
      <c r="JEV596" s="508"/>
      <c r="JEW596" s="508"/>
      <c r="JEX596" s="508"/>
      <c r="JEY596" s="508"/>
      <c r="JEZ596" s="508"/>
      <c r="JFA596" s="89"/>
      <c r="JFB596" s="89"/>
      <c r="JFC596" s="508"/>
      <c r="JFD596" s="508"/>
      <c r="JFE596" s="89"/>
      <c r="JFF596" s="89"/>
      <c r="JFG596" s="508"/>
      <c r="JFH596" s="508"/>
      <c r="JFI596" s="508"/>
      <c r="JFJ596" s="508"/>
      <c r="JFK596" s="508"/>
      <c r="JFL596" s="203"/>
      <c r="JFM596" s="107"/>
      <c r="JFN596" s="508"/>
      <c r="JFO596" s="508"/>
      <c r="JFP596" s="508"/>
      <c r="JFQ596" s="508"/>
      <c r="JFR596" s="508"/>
      <c r="JFS596" s="508"/>
      <c r="JFT596" s="508"/>
      <c r="JFU596" s="168"/>
      <c r="JFV596" s="168"/>
      <c r="JFW596" s="168"/>
      <c r="JFX596" s="168"/>
      <c r="JFY596" s="168"/>
      <c r="JFZ596" s="168"/>
      <c r="JGA596" s="168"/>
      <c r="JGB596" s="168"/>
      <c r="JGC596" s="168"/>
      <c r="JGD596" s="168"/>
      <c r="JGE596" s="168"/>
      <c r="JGF596" s="168"/>
      <c r="JGG596" s="168"/>
      <c r="JGH596" s="168"/>
      <c r="JGI596" s="168"/>
      <c r="JGJ596" s="168"/>
      <c r="JGK596" s="168"/>
      <c r="JGL596" s="168"/>
      <c r="JGM596" s="168"/>
      <c r="JGN596" s="168"/>
      <c r="JGO596" s="168"/>
      <c r="JGP596" s="168"/>
      <c r="JGQ596" s="168"/>
      <c r="JGR596" s="168"/>
      <c r="JGS596" s="168"/>
      <c r="JGT596" s="168"/>
      <c r="JGU596" s="168"/>
      <c r="JGV596" s="168"/>
      <c r="JGW596" s="168"/>
      <c r="JGX596" s="168"/>
      <c r="JGY596" s="168"/>
      <c r="JGZ596" s="168"/>
      <c r="JHA596" s="168"/>
      <c r="JHB596" s="168"/>
      <c r="JHC596" s="168"/>
      <c r="JHD596" s="168"/>
      <c r="JHE596" s="168"/>
      <c r="JHF596" s="168"/>
      <c r="JHG596" s="168"/>
      <c r="JHH596" s="168"/>
      <c r="JHI596" s="168"/>
      <c r="JHJ596" s="168"/>
      <c r="JHK596" s="168"/>
      <c r="JHL596" s="168"/>
      <c r="JHM596" s="508"/>
      <c r="JHN596" s="508"/>
      <c r="JHO596" s="508"/>
      <c r="JHP596" s="508"/>
      <c r="JHQ596" s="508"/>
      <c r="JHR596" s="508"/>
      <c r="JHS596" s="508"/>
      <c r="JHT596" s="508"/>
      <c r="JHU596" s="508"/>
      <c r="JHV596" s="508"/>
      <c r="JHW596" s="508"/>
      <c r="JHX596" s="508"/>
      <c r="JHY596" s="508"/>
      <c r="JHZ596" s="508"/>
      <c r="JIA596" s="508"/>
      <c r="JIB596" s="508"/>
      <c r="JIC596" s="508"/>
      <c r="JID596" s="508"/>
      <c r="JIE596" s="508"/>
      <c r="JIF596" s="508"/>
      <c r="JIG596" s="508"/>
      <c r="JIH596" s="508"/>
      <c r="JII596" s="508"/>
      <c r="JIJ596" s="508"/>
      <c r="JIK596" s="89"/>
      <c r="JIL596" s="89"/>
      <c r="JIM596" s="89"/>
      <c r="JIN596" s="89"/>
      <c r="JIO596" s="89"/>
      <c r="JIP596" s="508"/>
      <c r="JIQ596" s="508"/>
      <c r="JIR596" s="89"/>
      <c r="JIS596" s="89"/>
      <c r="JIT596" s="508"/>
      <c r="JIU596" s="508"/>
      <c r="JIV596" s="89"/>
      <c r="JIW596" s="89"/>
      <c r="JIX596" s="508"/>
      <c r="JIY596" s="508"/>
      <c r="JIZ596" s="508"/>
      <c r="JJA596" s="508"/>
      <c r="JJB596" s="508"/>
      <c r="JJC596" s="508"/>
      <c r="JJD596" s="508"/>
      <c r="JJE596" s="89"/>
      <c r="JJF596" s="89"/>
      <c r="JJG596" s="508"/>
      <c r="JJH596" s="508"/>
      <c r="JJI596" s="89"/>
      <c r="JJJ596" s="89"/>
      <c r="JJK596" s="508"/>
      <c r="JJL596" s="508"/>
      <c r="JJM596" s="508"/>
      <c r="JJN596" s="508"/>
      <c r="JJO596" s="508"/>
      <c r="JJP596" s="203"/>
      <c r="JJQ596" s="107"/>
      <c r="JJR596" s="508"/>
      <c r="JJS596" s="508"/>
      <c r="JJT596" s="508"/>
      <c r="JJU596" s="508"/>
      <c r="JJV596" s="508"/>
      <c r="JJW596" s="508"/>
      <c r="JJX596" s="508"/>
      <c r="JJY596" s="168"/>
      <c r="JJZ596" s="168"/>
      <c r="JKA596" s="168"/>
      <c r="JKB596" s="168"/>
      <c r="JKC596" s="168"/>
      <c r="JKD596" s="168"/>
      <c r="JKE596" s="168"/>
      <c r="JKF596" s="168"/>
      <c r="JKG596" s="168"/>
      <c r="JKH596" s="168"/>
      <c r="JKI596" s="168"/>
      <c r="JKJ596" s="168"/>
      <c r="JKK596" s="168"/>
      <c r="JKL596" s="168"/>
      <c r="JKM596" s="168"/>
      <c r="JKN596" s="168"/>
      <c r="JKO596" s="168"/>
      <c r="JKP596" s="168"/>
      <c r="JKQ596" s="168"/>
      <c r="JKR596" s="168"/>
      <c r="JKS596" s="168"/>
      <c r="JKT596" s="168"/>
      <c r="JKU596" s="168"/>
      <c r="JKV596" s="168"/>
      <c r="JKW596" s="168"/>
      <c r="JKX596" s="168"/>
      <c r="JKY596" s="168"/>
      <c r="JKZ596" s="168"/>
      <c r="JLA596" s="168"/>
      <c r="JLB596" s="168"/>
      <c r="JLC596" s="168"/>
      <c r="JLD596" s="168"/>
      <c r="JLE596" s="168"/>
      <c r="JLF596" s="168"/>
      <c r="JLG596" s="168"/>
      <c r="JLH596" s="168"/>
      <c r="JLI596" s="168"/>
      <c r="JLJ596" s="168"/>
      <c r="JLK596" s="168"/>
      <c r="JLL596" s="168"/>
      <c r="JLM596" s="168"/>
      <c r="JLN596" s="168"/>
      <c r="JLO596" s="168"/>
      <c r="JLP596" s="168"/>
      <c r="JLQ596" s="508"/>
      <c r="JLR596" s="508"/>
      <c r="JLS596" s="508"/>
      <c r="JLT596" s="508"/>
      <c r="JLU596" s="508"/>
      <c r="JLV596" s="508"/>
      <c r="JLW596" s="508"/>
      <c r="JLX596" s="508"/>
      <c r="JLY596" s="508"/>
      <c r="JLZ596" s="508"/>
      <c r="JMA596" s="508"/>
      <c r="JMB596" s="508"/>
      <c r="JMC596" s="508"/>
      <c r="JMD596" s="508"/>
      <c r="JME596" s="508"/>
      <c r="JMF596" s="508"/>
      <c r="JMG596" s="508"/>
      <c r="JMH596" s="508"/>
      <c r="JMI596" s="508"/>
      <c r="JMJ596" s="508"/>
      <c r="JMK596" s="508"/>
      <c r="JML596" s="508"/>
      <c r="JMM596" s="508"/>
      <c r="JMN596" s="508"/>
      <c r="JMO596" s="89"/>
      <c r="JMP596" s="89"/>
      <c r="JMQ596" s="89"/>
      <c r="JMR596" s="89"/>
      <c r="JMS596" s="89"/>
      <c r="JMT596" s="508"/>
      <c r="JMU596" s="508"/>
      <c r="JMV596" s="89"/>
      <c r="JMW596" s="89"/>
      <c r="JMX596" s="508"/>
      <c r="JMY596" s="508"/>
      <c r="JMZ596" s="89"/>
      <c r="JNA596" s="89"/>
      <c r="JNB596" s="508"/>
      <c r="JNC596" s="508"/>
      <c r="JND596" s="508"/>
      <c r="JNE596" s="508"/>
      <c r="JNF596" s="508"/>
      <c r="JNG596" s="508"/>
      <c r="JNH596" s="508"/>
      <c r="JNI596" s="89"/>
      <c r="JNJ596" s="89"/>
      <c r="JNK596" s="508"/>
      <c r="JNL596" s="508"/>
      <c r="JNM596" s="89"/>
      <c r="JNN596" s="89"/>
      <c r="JNO596" s="508"/>
      <c r="JNP596" s="508"/>
      <c r="JNQ596" s="508"/>
      <c r="JNR596" s="508"/>
      <c r="JNS596" s="508"/>
      <c r="JNT596" s="203"/>
      <c r="JNU596" s="107"/>
      <c r="JNV596" s="508"/>
      <c r="JNW596" s="508"/>
      <c r="JNX596" s="508"/>
      <c r="JNY596" s="508"/>
      <c r="JNZ596" s="508"/>
      <c r="JOA596" s="508"/>
      <c r="JOB596" s="508"/>
      <c r="JOC596" s="168"/>
      <c r="JOD596" s="168"/>
      <c r="JOE596" s="168"/>
      <c r="JOF596" s="168"/>
      <c r="JOG596" s="168"/>
      <c r="JOH596" s="168"/>
      <c r="JOI596" s="168"/>
      <c r="JOJ596" s="168"/>
      <c r="JOK596" s="168"/>
      <c r="JOL596" s="168"/>
      <c r="JOM596" s="168"/>
      <c r="JON596" s="168"/>
      <c r="JOO596" s="168"/>
      <c r="JOP596" s="168"/>
      <c r="JOQ596" s="168"/>
      <c r="JOR596" s="168"/>
      <c r="JOS596" s="168"/>
      <c r="JOT596" s="168"/>
      <c r="JOU596" s="168"/>
      <c r="JOV596" s="168"/>
      <c r="JOW596" s="168"/>
      <c r="JOX596" s="168"/>
      <c r="JOY596" s="168"/>
      <c r="JOZ596" s="168"/>
      <c r="JPA596" s="168"/>
      <c r="JPB596" s="168"/>
      <c r="JPC596" s="168"/>
      <c r="JPD596" s="168"/>
      <c r="JPE596" s="168"/>
      <c r="JPF596" s="168"/>
      <c r="JPG596" s="168"/>
      <c r="JPH596" s="168"/>
      <c r="JPI596" s="168"/>
      <c r="JPJ596" s="168"/>
      <c r="JPK596" s="168"/>
      <c r="JPL596" s="168"/>
      <c r="JPM596" s="168"/>
      <c r="JPN596" s="168"/>
      <c r="JPO596" s="168"/>
      <c r="JPP596" s="168"/>
      <c r="JPQ596" s="168"/>
      <c r="JPR596" s="168"/>
      <c r="JPS596" s="168"/>
      <c r="JPT596" s="168"/>
      <c r="JPU596" s="508"/>
      <c r="JPV596" s="508"/>
      <c r="JPW596" s="508"/>
      <c r="JPX596" s="508"/>
      <c r="JPY596" s="508"/>
      <c r="JPZ596" s="508"/>
      <c r="JQA596" s="508"/>
      <c r="JQB596" s="508"/>
      <c r="JQC596" s="508"/>
      <c r="JQD596" s="508"/>
      <c r="JQE596" s="508"/>
      <c r="JQF596" s="508"/>
      <c r="JQG596" s="508"/>
      <c r="JQH596" s="508"/>
      <c r="JQI596" s="508"/>
      <c r="JQJ596" s="508"/>
      <c r="JQK596" s="508"/>
      <c r="JQL596" s="508"/>
      <c r="JQM596" s="508"/>
      <c r="JQN596" s="508"/>
      <c r="JQO596" s="508"/>
      <c r="JQP596" s="508"/>
      <c r="JQQ596" s="508"/>
      <c r="JQR596" s="508"/>
      <c r="JQS596" s="89"/>
      <c r="JQT596" s="89"/>
      <c r="JQU596" s="89"/>
      <c r="JQV596" s="89"/>
      <c r="JQW596" s="89"/>
      <c r="JQX596" s="508"/>
      <c r="JQY596" s="508"/>
      <c r="JQZ596" s="89"/>
      <c r="JRA596" s="89"/>
      <c r="JRB596" s="508"/>
      <c r="JRC596" s="508"/>
      <c r="JRD596" s="89"/>
      <c r="JRE596" s="89"/>
      <c r="JRF596" s="508"/>
      <c r="JRG596" s="508"/>
      <c r="JRH596" s="508"/>
      <c r="JRI596" s="508"/>
      <c r="JRJ596" s="508"/>
      <c r="JRK596" s="508"/>
      <c r="JRL596" s="508"/>
      <c r="JRM596" s="89"/>
      <c r="JRN596" s="89"/>
      <c r="JRO596" s="508"/>
      <c r="JRP596" s="508"/>
      <c r="JRQ596" s="89"/>
      <c r="JRR596" s="89"/>
      <c r="JRS596" s="508"/>
      <c r="JRT596" s="508"/>
      <c r="JRU596" s="508"/>
      <c r="JRV596" s="508"/>
      <c r="JRW596" s="508"/>
      <c r="JRX596" s="203"/>
      <c r="JRY596" s="107"/>
      <c r="JRZ596" s="508"/>
      <c r="JSA596" s="508"/>
      <c r="JSB596" s="508"/>
      <c r="JSC596" s="508"/>
      <c r="JSD596" s="508"/>
      <c r="JSE596" s="508"/>
      <c r="JSF596" s="508"/>
      <c r="JSG596" s="168"/>
      <c r="JSH596" s="168"/>
      <c r="JSI596" s="168"/>
      <c r="JSJ596" s="168"/>
      <c r="JSK596" s="168"/>
      <c r="JSL596" s="168"/>
      <c r="JSM596" s="168"/>
      <c r="JSN596" s="168"/>
      <c r="JSO596" s="168"/>
      <c r="JSP596" s="168"/>
      <c r="JSQ596" s="168"/>
      <c r="JSR596" s="168"/>
      <c r="JSS596" s="168"/>
      <c r="JST596" s="168"/>
      <c r="JSU596" s="168"/>
      <c r="JSV596" s="168"/>
      <c r="JSW596" s="168"/>
      <c r="JSX596" s="168"/>
      <c r="JSY596" s="168"/>
      <c r="JSZ596" s="168"/>
      <c r="JTA596" s="168"/>
      <c r="JTB596" s="168"/>
      <c r="JTC596" s="168"/>
      <c r="JTD596" s="168"/>
      <c r="JTE596" s="168"/>
      <c r="JTF596" s="168"/>
      <c r="JTG596" s="168"/>
      <c r="JTH596" s="168"/>
      <c r="JTI596" s="168"/>
      <c r="JTJ596" s="168"/>
      <c r="JTK596" s="168"/>
      <c r="JTL596" s="168"/>
      <c r="JTM596" s="168"/>
      <c r="JTN596" s="168"/>
      <c r="JTO596" s="168"/>
      <c r="JTP596" s="168"/>
      <c r="JTQ596" s="168"/>
      <c r="JTR596" s="168"/>
      <c r="JTS596" s="168"/>
      <c r="JTT596" s="168"/>
      <c r="JTU596" s="168"/>
      <c r="JTV596" s="168"/>
      <c r="JTW596" s="168"/>
      <c r="JTX596" s="168"/>
      <c r="JTY596" s="508"/>
      <c r="JTZ596" s="508"/>
      <c r="JUA596" s="508"/>
      <c r="JUB596" s="508"/>
      <c r="JUC596" s="508"/>
      <c r="JUD596" s="508"/>
      <c r="JUE596" s="508"/>
      <c r="JUF596" s="508"/>
      <c r="JUG596" s="508"/>
      <c r="JUH596" s="508"/>
      <c r="JUI596" s="508"/>
      <c r="JUJ596" s="508"/>
      <c r="JUK596" s="508"/>
      <c r="JUL596" s="508"/>
      <c r="JUM596" s="508"/>
      <c r="JUN596" s="508"/>
      <c r="JUO596" s="508"/>
      <c r="JUP596" s="508"/>
      <c r="JUQ596" s="508"/>
      <c r="JUR596" s="508"/>
      <c r="JUS596" s="508"/>
      <c r="JUT596" s="508"/>
      <c r="JUU596" s="508"/>
      <c r="JUV596" s="508"/>
      <c r="JUW596" s="89"/>
      <c r="JUX596" s="89"/>
      <c r="JUY596" s="89"/>
      <c r="JUZ596" s="89"/>
      <c r="JVA596" s="89"/>
      <c r="JVB596" s="508"/>
      <c r="JVC596" s="508"/>
      <c r="JVD596" s="89"/>
      <c r="JVE596" s="89"/>
      <c r="JVF596" s="508"/>
      <c r="JVG596" s="508"/>
      <c r="JVH596" s="89"/>
      <c r="JVI596" s="89"/>
      <c r="JVJ596" s="508"/>
      <c r="JVK596" s="508"/>
      <c r="JVL596" s="508"/>
      <c r="JVM596" s="508"/>
      <c r="JVN596" s="508"/>
      <c r="JVO596" s="508"/>
      <c r="JVP596" s="508"/>
      <c r="JVQ596" s="89"/>
      <c r="JVR596" s="89"/>
      <c r="JVS596" s="508"/>
      <c r="JVT596" s="508"/>
      <c r="JVU596" s="89"/>
      <c r="JVV596" s="89"/>
      <c r="JVW596" s="508"/>
      <c r="JVX596" s="508"/>
      <c r="JVY596" s="508"/>
      <c r="JVZ596" s="508"/>
      <c r="JWA596" s="508"/>
      <c r="JWB596" s="203"/>
      <c r="JWC596" s="107"/>
      <c r="JWD596" s="508"/>
      <c r="JWE596" s="508"/>
      <c r="JWF596" s="508"/>
      <c r="JWG596" s="508"/>
      <c r="JWH596" s="508"/>
      <c r="JWI596" s="508"/>
      <c r="JWJ596" s="508"/>
      <c r="JWK596" s="168"/>
      <c r="JWL596" s="168"/>
      <c r="JWM596" s="168"/>
      <c r="JWN596" s="168"/>
      <c r="JWO596" s="168"/>
      <c r="JWP596" s="168"/>
      <c r="JWQ596" s="168"/>
      <c r="JWR596" s="168"/>
      <c r="JWS596" s="168"/>
      <c r="JWT596" s="168"/>
      <c r="JWU596" s="168"/>
      <c r="JWV596" s="168"/>
      <c r="JWW596" s="168"/>
      <c r="JWX596" s="168"/>
      <c r="JWY596" s="168"/>
      <c r="JWZ596" s="168"/>
      <c r="JXA596" s="168"/>
      <c r="JXB596" s="168"/>
      <c r="JXC596" s="168"/>
      <c r="JXD596" s="168"/>
      <c r="JXE596" s="168"/>
      <c r="JXF596" s="168"/>
      <c r="JXG596" s="168"/>
      <c r="JXH596" s="168"/>
      <c r="JXI596" s="168"/>
      <c r="JXJ596" s="168"/>
      <c r="JXK596" s="168"/>
      <c r="JXL596" s="168"/>
      <c r="JXM596" s="168"/>
      <c r="JXN596" s="168"/>
      <c r="JXO596" s="168"/>
      <c r="JXP596" s="168"/>
      <c r="JXQ596" s="168"/>
      <c r="JXR596" s="168"/>
      <c r="JXS596" s="168"/>
      <c r="JXT596" s="168"/>
      <c r="JXU596" s="168"/>
      <c r="JXV596" s="168"/>
      <c r="JXW596" s="168"/>
      <c r="JXX596" s="168"/>
      <c r="JXY596" s="168"/>
      <c r="JXZ596" s="168"/>
      <c r="JYA596" s="168"/>
      <c r="JYB596" s="168"/>
      <c r="JYC596" s="508"/>
      <c r="JYD596" s="508"/>
      <c r="JYE596" s="508"/>
      <c r="JYF596" s="508"/>
      <c r="JYG596" s="508"/>
      <c r="JYH596" s="508"/>
      <c r="JYI596" s="508"/>
      <c r="JYJ596" s="508"/>
      <c r="JYK596" s="508"/>
      <c r="JYL596" s="508"/>
      <c r="JYM596" s="508"/>
      <c r="JYN596" s="508"/>
      <c r="JYO596" s="508"/>
      <c r="JYP596" s="508"/>
      <c r="JYQ596" s="508"/>
      <c r="JYR596" s="508"/>
      <c r="JYS596" s="508"/>
      <c r="JYT596" s="508"/>
      <c r="JYU596" s="508"/>
      <c r="JYV596" s="508"/>
      <c r="JYW596" s="508"/>
      <c r="JYX596" s="508"/>
      <c r="JYY596" s="508"/>
      <c r="JYZ596" s="508"/>
      <c r="JZA596" s="89"/>
      <c r="JZB596" s="89"/>
      <c r="JZC596" s="89"/>
      <c r="JZD596" s="89"/>
      <c r="JZE596" s="89"/>
      <c r="JZF596" s="508"/>
      <c r="JZG596" s="508"/>
      <c r="JZH596" s="89"/>
      <c r="JZI596" s="89"/>
      <c r="JZJ596" s="508"/>
      <c r="JZK596" s="508"/>
      <c r="JZL596" s="89"/>
      <c r="JZM596" s="89"/>
      <c r="JZN596" s="508"/>
      <c r="JZO596" s="508"/>
      <c r="JZP596" s="508"/>
      <c r="JZQ596" s="508"/>
      <c r="JZR596" s="508"/>
      <c r="JZS596" s="508"/>
      <c r="JZT596" s="508"/>
      <c r="JZU596" s="89"/>
      <c r="JZV596" s="89"/>
      <c r="JZW596" s="508"/>
      <c r="JZX596" s="508"/>
      <c r="JZY596" s="89"/>
      <c r="JZZ596" s="89"/>
      <c r="KAA596" s="508"/>
      <c r="KAB596" s="508"/>
      <c r="KAC596" s="508"/>
      <c r="KAD596" s="508"/>
      <c r="KAE596" s="508"/>
      <c r="KAF596" s="203"/>
      <c r="KAG596" s="107"/>
      <c r="KAH596" s="508"/>
      <c r="KAI596" s="508"/>
      <c r="KAJ596" s="508"/>
      <c r="KAK596" s="508"/>
      <c r="KAL596" s="508"/>
      <c r="KAM596" s="508"/>
      <c r="KAN596" s="508"/>
      <c r="KAO596" s="168"/>
      <c r="KAP596" s="168"/>
      <c r="KAQ596" s="168"/>
      <c r="KAR596" s="168"/>
      <c r="KAS596" s="168"/>
      <c r="KAT596" s="168"/>
      <c r="KAU596" s="168"/>
      <c r="KAV596" s="168"/>
      <c r="KAW596" s="168"/>
      <c r="KAX596" s="168"/>
      <c r="KAY596" s="168"/>
      <c r="KAZ596" s="168"/>
      <c r="KBA596" s="168"/>
      <c r="KBB596" s="168"/>
      <c r="KBC596" s="168"/>
      <c r="KBD596" s="168"/>
      <c r="KBE596" s="168"/>
      <c r="KBF596" s="168"/>
      <c r="KBG596" s="168"/>
      <c r="KBH596" s="168"/>
      <c r="KBI596" s="168"/>
      <c r="KBJ596" s="168"/>
      <c r="KBK596" s="168"/>
      <c r="KBL596" s="168"/>
      <c r="KBM596" s="168"/>
      <c r="KBN596" s="168"/>
      <c r="KBO596" s="168"/>
      <c r="KBP596" s="168"/>
      <c r="KBQ596" s="168"/>
      <c r="KBR596" s="168"/>
      <c r="KBS596" s="168"/>
      <c r="KBT596" s="168"/>
      <c r="KBU596" s="168"/>
      <c r="KBV596" s="168"/>
      <c r="KBW596" s="168"/>
      <c r="KBX596" s="168"/>
      <c r="KBY596" s="168"/>
      <c r="KBZ596" s="168"/>
      <c r="KCA596" s="168"/>
      <c r="KCB596" s="168"/>
      <c r="KCC596" s="168"/>
      <c r="KCD596" s="168"/>
      <c r="KCE596" s="168"/>
      <c r="KCF596" s="168"/>
      <c r="KCG596" s="508"/>
      <c r="KCH596" s="508"/>
      <c r="KCI596" s="508"/>
      <c r="KCJ596" s="508"/>
      <c r="KCK596" s="508"/>
      <c r="KCL596" s="508"/>
      <c r="KCM596" s="508"/>
      <c r="KCN596" s="508"/>
      <c r="KCO596" s="508"/>
      <c r="KCP596" s="508"/>
      <c r="KCQ596" s="508"/>
      <c r="KCR596" s="508"/>
      <c r="KCS596" s="508"/>
      <c r="KCT596" s="508"/>
      <c r="KCU596" s="508"/>
      <c r="KCV596" s="508"/>
      <c r="KCW596" s="508"/>
      <c r="KCX596" s="508"/>
      <c r="KCY596" s="508"/>
      <c r="KCZ596" s="508"/>
      <c r="KDA596" s="508"/>
      <c r="KDB596" s="508"/>
      <c r="KDC596" s="508"/>
      <c r="KDD596" s="508"/>
      <c r="KDE596" s="89"/>
      <c r="KDF596" s="89"/>
      <c r="KDG596" s="89"/>
      <c r="KDH596" s="89"/>
      <c r="KDI596" s="89"/>
      <c r="KDJ596" s="508"/>
      <c r="KDK596" s="508"/>
      <c r="KDL596" s="89"/>
      <c r="KDM596" s="89"/>
      <c r="KDN596" s="508"/>
      <c r="KDO596" s="508"/>
      <c r="KDP596" s="89"/>
      <c r="KDQ596" s="89"/>
      <c r="KDR596" s="508"/>
      <c r="KDS596" s="508"/>
      <c r="KDT596" s="508"/>
      <c r="KDU596" s="508"/>
      <c r="KDV596" s="508"/>
      <c r="KDW596" s="508"/>
      <c r="KDX596" s="508"/>
      <c r="KDY596" s="89"/>
      <c r="KDZ596" s="89"/>
      <c r="KEA596" s="508"/>
      <c r="KEB596" s="508"/>
      <c r="KEC596" s="89"/>
      <c r="KED596" s="89"/>
      <c r="KEE596" s="508"/>
      <c r="KEF596" s="508"/>
      <c r="KEG596" s="508"/>
      <c r="KEH596" s="508"/>
      <c r="KEI596" s="508"/>
      <c r="KEJ596" s="203"/>
      <c r="KEK596" s="107"/>
      <c r="KEL596" s="508"/>
      <c r="KEM596" s="508"/>
      <c r="KEN596" s="508"/>
      <c r="KEO596" s="508"/>
      <c r="KEP596" s="508"/>
      <c r="KEQ596" s="508"/>
      <c r="KER596" s="508"/>
      <c r="KES596" s="168"/>
      <c r="KET596" s="168"/>
      <c r="KEU596" s="168"/>
      <c r="KEV596" s="168"/>
      <c r="KEW596" s="168"/>
      <c r="KEX596" s="168"/>
      <c r="KEY596" s="168"/>
      <c r="KEZ596" s="168"/>
      <c r="KFA596" s="168"/>
      <c r="KFB596" s="168"/>
      <c r="KFC596" s="168"/>
      <c r="KFD596" s="168"/>
      <c r="KFE596" s="168"/>
      <c r="KFF596" s="168"/>
      <c r="KFG596" s="168"/>
      <c r="KFH596" s="168"/>
      <c r="KFI596" s="168"/>
      <c r="KFJ596" s="168"/>
      <c r="KFK596" s="168"/>
      <c r="KFL596" s="168"/>
      <c r="KFM596" s="168"/>
      <c r="KFN596" s="168"/>
      <c r="KFO596" s="168"/>
      <c r="KFP596" s="168"/>
      <c r="KFQ596" s="168"/>
      <c r="KFR596" s="168"/>
      <c r="KFS596" s="168"/>
      <c r="KFT596" s="168"/>
      <c r="KFU596" s="168"/>
      <c r="KFV596" s="168"/>
      <c r="KFW596" s="168"/>
      <c r="KFX596" s="168"/>
      <c r="KFY596" s="168"/>
      <c r="KFZ596" s="168"/>
      <c r="KGA596" s="168"/>
      <c r="KGB596" s="168"/>
      <c r="KGC596" s="168"/>
      <c r="KGD596" s="168"/>
      <c r="KGE596" s="168"/>
      <c r="KGF596" s="168"/>
      <c r="KGG596" s="168"/>
      <c r="KGH596" s="168"/>
      <c r="KGI596" s="168"/>
      <c r="KGJ596" s="168"/>
      <c r="KGK596" s="508"/>
      <c r="KGL596" s="508"/>
      <c r="KGM596" s="508"/>
      <c r="KGN596" s="508"/>
      <c r="KGO596" s="508"/>
      <c r="KGP596" s="508"/>
      <c r="KGQ596" s="508"/>
      <c r="KGR596" s="508"/>
      <c r="KGS596" s="508"/>
      <c r="KGT596" s="508"/>
      <c r="KGU596" s="508"/>
      <c r="KGV596" s="508"/>
      <c r="KGW596" s="508"/>
      <c r="KGX596" s="508"/>
      <c r="KGY596" s="508"/>
      <c r="KGZ596" s="508"/>
      <c r="KHA596" s="508"/>
      <c r="KHB596" s="508"/>
      <c r="KHC596" s="508"/>
      <c r="KHD596" s="508"/>
      <c r="KHE596" s="508"/>
      <c r="KHF596" s="508"/>
      <c r="KHG596" s="508"/>
      <c r="KHH596" s="508"/>
      <c r="KHI596" s="89"/>
      <c r="KHJ596" s="89"/>
      <c r="KHK596" s="89"/>
      <c r="KHL596" s="89"/>
      <c r="KHM596" s="89"/>
      <c r="KHN596" s="508"/>
      <c r="KHO596" s="508"/>
      <c r="KHP596" s="89"/>
      <c r="KHQ596" s="89"/>
      <c r="KHR596" s="508"/>
      <c r="KHS596" s="508"/>
      <c r="KHT596" s="89"/>
      <c r="KHU596" s="89"/>
      <c r="KHV596" s="508"/>
      <c r="KHW596" s="508"/>
      <c r="KHX596" s="508"/>
      <c r="KHY596" s="508"/>
      <c r="KHZ596" s="508"/>
      <c r="KIA596" s="508"/>
      <c r="KIB596" s="508"/>
      <c r="KIC596" s="89"/>
      <c r="KID596" s="89"/>
      <c r="KIE596" s="508"/>
      <c r="KIF596" s="508"/>
      <c r="KIG596" s="89"/>
      <c r="KIH596" s="89"/>
      <c r="KII596" s="508"/>
      <c r="KIJ596" s="508"/>
      <c r="KIK596" s="508"/>
      <c r="KIL596" s="508"/>
      <c r="KIM596" s="508"/>
      <c r="KIN596" s="203"/>
      <c r="KIO596" s="107"/>
      <c r="KIP596" s="508"/>
      <c r="KIQ596" s="508"/>
      <c r="KIR596" s="508"/>
      <c r="KIS596" s="508"/>
      <c r="KIT596" s="508"/>
      <c r="KIU596" s="508"/>
      <c r="KIV596" s="508"/>
      <c r="KIW596" s="168"/>
      <c r="KIX596" s="168"/>
      <c r="KIY596" s="168"/>
      <c r="KIZ596" s="168"/>
      <c r="KJA596" s="168"/>
      <c r="KJB596" s="168"/>
      <c r="KJC596" s="168"/>
      <c r="KJD596" s="168"/>
      <c r="KJE596" s="168"/>
      <c r="KJF596" s="168"/>
      <c r="KJG596" s="168"/>
      <c r="KJH596" s="168"/>
      <c r="KJI596" s="168"/>
      <c r="KJJ596" s="168"/>
      <c r="KJK596" s="168"/>
      <c r="KJL596" s="168"/>
      <c r="KJM596" s="168"/>
      <c r="KJN596" s="168"/>
      <c r="KJO596" s="168"/>
      <c r="KJP596" s="168"/>
      <c r="KJQ596" s="168"/>
      <c r="KJR596" s="168"/>
      <c r="KJS596" s="168"/>
      <c r="KJT596" s="168"/>
      <c r="KJU596" s="168"/>
      <c r="KJV596" s="168"/>
      <c r="KJW596" s="168"/>
      <c r="KJX596" s="168"/>
      <c r="KJY596" s="168"/>
      <c r="KJZ596" s="168"/>
      <c r="KKA596" s="168"/>
      <c r="KKB596" s="168"/>
      <c r="KKC596" s="168"/>
      <c r="KKD596" s="168"/>
      <c r="KKE596" s="168"/>
      <c r="KKF596" s="168"/>
      <c r="KKG596" s="168"/>
      <c r="KKH596" s="168"/>
      <c r="KKI596" s="168"/>
      <c r="KKJ596" s="168"/>
      <c r="KKK596" s="168"/>
      <c r="KKL596" s="168"/>
      <c r="KKM596" s="168"/>
      <c r="KKN596" s="168"/>
      <c r="KKO596" s="508"/>
      <c r="KKP596" s="508"/>
      <c r="KKQ596" s="508"/>
      <c r="KKR596" s="508"/>
      <c r="KKS596" s="508"/>
      <c r="KKT596" s="508"/>
      <c r="KKU596" s="508"/>
      <c r="KKV596" s="508"/>
      <c r="KKW596" s="508"/>
      <c r="KKX596" s="508"/>
      <c r="KKY596" s="508"/>
      <c r="KKZ596" s="508"/>
      <c r="KLA596" s="508"/>
      <c r="KLB596" s="508"/>
      <c r="KLC596" s="508"/>
      <c r="KLD596" s="508"/>
      <c r="KLE596" s="508"/>
      <c r="KLF596" s="508"/>
      <c r="KLG596" s="508"/>
      <c r="KLH596" s="508"/>
      <c r="KLI596" s="508"/>
      <c r="KLJ596" s="508"/>
      <c r="KLK596" s="508"/>
      <c r="KLL596" s="508"/>
      <c r="KLM596" s="89"/>
      <c r="KLN596" s="89"/>
      <c r="KLO596" s="89"/>
      <c r="KLP596" s="89"/>
      <c r="KLQ596" s="89"/>
      <c r="KLR596" s="508"/>
      <c r="KLS596" s="508"/>
      <c r="KLT596" s="89"/>
      <c r="KLU596" s="89"/>
      <c r="KLV596" s="508"/>
      <c r="KLW596" s="508"/>
      <c r="KLX596" s="89"/>
      <c r="KLY596" s="89"/>
      <c r="KLZ596" s="508"/>
      <c r="KMA596" s="508"/>
      <c r="KMB596" s="508"/>
      <c r="KMC596" s="508"/>
      <c r="KMD596" s="508"/>
      <c r="KME596" s="508"/>
      <c r="KMF596" s="508"/>
      <c r="KMG596" s="89"/>
      <c r="KMH596" s="89"/>
      <c r="KMI596" s="508"/>
      <c r="KMJ596" s="508"/>
      <c r="KMK596" s="89"/>
      <c r="KML596" s="89"/>
      <c r="KMM596" s="508"/>
      <c r="KMN596" s="508"/>
      <c r="KMO596" s="508"/>
      <c r="KMP596" s="508"/>
      <c r="KMQ596" s="508"/>
      <c r="KMR596" s="203"/>
      <c r="KMS596" s="107"/>
      <c r="KMT596" s="508"/>
      <c r="KMU596" s="508"/>
      <c r="KMV596" s="508"/>
      <c r="KMW596" s="508"/>
      <c r="KMX596" s="508"/>
      <c r="KMY596" s="508"/>
      <c r="KMZ596" s="508"/>
      <c r="KNA596" s="168"/>
      <c r="KNB596" s="168"/>
      <c r="KNC596" s="168"/>
      <c r="KND596" s="168"/>
      <c r="KNE596" s="168"/>
      <c r="KNF596" s="168"/>
      <c r="KNG596" s="168"/>
      <c r="KNH596" s="168"/>
      <c r="KNI596" s="168"/>
      <c r="KNJ596" s="168"/>
      <c r="KNK596" s="168"/>
      <c r="KNL596" s="168"/>
      <c r="KNM596" s="168"/>
      <c r="KNN596" s="168"/>
      <c r="KNO596" s="168"/>
      <c r="KNP596" s="168"/>
      <c r="KNQ596" s="168"/>
      <c r="KNR596" s="168"/>
      <c r="KNS596" s="168"/>
      <c r="KNT596" s="168"/>
      <c r="KNU596" s="168"/>
      <c r="KNV596" s="168"/>
      <c r="KNW596" s="168"/>
      <c r="KNX596" s="168"/>
      <c r="KNY596" s="168"/>
      <c r="KNZ596" s="168"/>
      <c r="KOA596" s="168"/>
      <c r="KOB596" s="168"/>
      <c r="KOC596" s="168"/>
      <c r="KOD596" s="168"/>
      <c r="KOE596" s="168"/>
      <c r="KOF596" s="168"/>
      <c r="KOG596" s="168"/>
      <c r="KOH596" s="168"/>
      <c r="KOI596" s="168"/>
      <c r="KOJ596" s="168"/>
      <c r="KOK596" s="168"/>
      <c r="KOL596" s="168"/>
      <c r="KOM596" s="168"/>
      <c r="KON596" s="168"/>
      <c r="KOO596" s="168"/>
      <c r="KOP596" s="168"/>
      <c r="KOQ596" s="168"/>
      <c r="KOR596" s="168"/>
      <c r="KOS596" s="508"/>
      <c r="KOT596" s="508"/>
      <c r="KOU596" s="508"/>
      <c r="KOV596" s="508"/>
      <c r="KOW596" s="508"/>
      <c r="KOX596" s="508"/>
      <c r="KOY596" s="508"/>
      <c r="KOZ596" s="508"/>
      <c r="KPA596" s="508"/>
      <c r="KPB596" s="508"/>
      <c r="KPC596" s="508"/>
      <c r="KPD596" s="508"/>
      <c r="KPE596" s="508"/>
      <c r="KPF596" s="508"/>
      <c r="KPG596" s="508"/>
      <c r="KPH596" s="508"/>
      <c r="KPI596" s="508"/>
      <c r="KPJ596" s="508"/>
      <c r="KPK596" s="508"/>
      <c r="KPL596" s="508"/>
      <c r="KPM596" s="508"/>
      <c r="KPN596" s="508"/>
      <c r="KPO596" s="508"/>
      <c r="KPP596" s="508"/>
      <c r="KPQ596" s="89"/>
      <c r="KPR596" s="89"/>
      <c r="KPS596" s="89"/>
      <c r="KPT596" s="89"/>
      <c r="KPU596" s="89"/>
      <c r="KPV596" s="508"/>
      <c r="KPW596" s="508"/>
      <c r="KPX596" s="89"/>
      <c r="KPY596" s="89"/>
      <c r="KPZ596" s="508"/>
      <c r="KQA596" s="508"/>
      <c r="KQB596" s="89"/>
      <c r="KQC596" s="89"/>
      <c r="KQD596" s="508"/>
      <c r="KQE596" s="508"/>
      <c r="KQF596" s="508"/>
      <c r="KQG596" s="508"/>
      <c r="KQH596" s="508"/>
      <c r="KQI596" s="508"/>
      <c r="KQJ596" s="508"/>
      <c r="KQK596" s="89"/>
      <c r="KQL596" s="89"/>
      <c r="KQM596" s="508"/>
      <c r="KQN596" s="508"/>
      <c r="KQO596" s="89"/>
      <c r="KQP596" s="89"/>
      <c r="KQQ596" s="508"/>
      <c r="KQR596" s="508"/>
      <c r="KQS596" s="508"/>
      <c r="KQT596" s="508"/>
      <c r="KQU596" s="508"/>
      <c r="KQV596" s="203"/>
      <c r="KQW596" s="107"/>
      <c r="KQX596" s="508"/>
      <c r="KQY596" s="508"/>
      <c r="KQZ596" s="508"/>
      <c r="KRA596" s="508"/>
      <c r="KRB596" s="508"/>
      <c r="KRC596" s="508"/>
      <c r="KRD596" s="508"/>
      <c r="KRE596" s="168"/>
      <c r="KRF596" s="168"/>
      <c r="KRG596" s="168"/>
      <c r="KRH596" s="168"/>
      <c r="KRI596" s="168"/>
      <c r="KRJ596" s="168"/>
      <c r="KRK596" s="168"/>
      <c r="KRL596" s="168"/>
      <c r="KRM596" s="168"/>
      <c r="KRN596" s="168"/>
      <c r="KRO596" s="168"/>
      <c r="KRP596" s="168"/>
      <c r="KRQ596" s="168"/>
      <c r="KRR596" s="168"/>
      <c r="KRS596" s="168"/>
      <c r="KRT596" s="168"/>
      <c r="KRU596" s="168"/>
      <c r="KRV596" s="168"/>
      <c r="KRW596" s="168"/>
      <c r="KRX596" s="168"/>
      <c r="KRY596" s="168"/>
      <c r="KRZ596" s="168"/>
      <c r="KSA596" s="168"/>
      <c r="KSB596" s="168"/>
      <c r="KSC596" s="168"/>
      <c r="KSD596" s="168"/>
      <c r="KSE596" s="168"/>
      <c r="KSF596" s="168"/>
      <c r="KSG596" s="168"/>
      <c r="KSH596" s="168"/>
      <c r="KSI596" s="168"/>
      <c r="KSJ596" s="168"/>
      <c r="KSK596" s="168"/>
      <c r="KSL596" s="168"/>
      <c r="KSM596" s="168"/>
      <c r="KSN596" s="168"/>
      <c r="KSO596" s="168"/>
      <c r="KSP596" s="168"/>
      <c r="KSQ596" s="168"/>
      <c r="KSR596" s="168"/>
      <c r="KSS596" s="168"/>
      <c r="KST596" s="168"/>
      <c r="KSU596" s="168"/>
      <c r="KSV596" s="168"/>
      <c r="KSW596" s="508"/>
      <c r="KSX596" s="508"/>
      <c r="KSY596" s="508"/>
      <c r="KSZ596" s="508"/>
      <c r="KTA596" s="508"/>
      <c r="KTB596" s="508"/>
      <c r="KTC596" s="508"/>
      <c r="KTD596" s="508"/>
      <c r="KTE596" s="508"/>
      <c r="KTF596" s="508"/>
      <c r="KTG596" s="508"/>
      <c r="KTH596" s="508"/>
      <c r="KTI596" s="508"/>
      <c r="KTJ596" s="508"/>
      <c r="KTK596" s="508"/>
      <c r="KTL596" s="508"/>
      <c r="KTM596" s="508"/>
      <c r="KTN596" s="508"/>
      <c r="KTO596" s="508"/>
      <c r="KTP596" s="508"/>
      <c r="KTQ596" s="508"/>
      <c r="KTR596" s="508"/>
      <c r="KTS596" s="508"/>
      <c r="KTT596" s="508"/>
      <c r="KTU596" s="89"/>
      <c r="KTV596" s="89"/>
      <c r="KTW596" s="89"/>
      <c r="KTX596" s="89"/>
      <c r="KTY596" s="89"/>
      <c r="KTZ596" s="508"/>
      <c r="KUA596" s="508"/>
      <c r="KUB596" s="89"/>
      <c r="KUC596" s="89"/>
      <c r="KUD596" s="508"/>
      <c r="KUE596" s="508"/>
      <c r="KUF596" s="89"/>
      <c r="KUG596" s="89"/>
      <c r="KUH596" s="508"/>
      <c r="KUI596" s="508"/>
      <c r="KUJ596" s="508"/>
      <c r="KUK596" s="508"/>
      <c r="KUL596" s="508"/>
      <c r="KUM596" s="508"/>
      <c r="KUN596" s="508"/>
      <c r="KUO596" s="89"/>
      <c r="KUP596" s="89"/>
      <c r="KUQ596" s="508"/>
      <c r="KUR596" s="508"/>
      <c r="KUS596" s="89"/>
      <c r="KUT596" s="89"/>
      <c r="KUU596" s="508"/>
      <c r="KUV596" s="508"/>
      <c r="KUW596" s="508"/>
      <c r="KUX596" s="508"/>
      <c r="KUY596" s="508"/>
      <c r="KUZ596" s="203"/>
      <c r="KVA596" s="107"/>
      <c r="KVB596" s="508"/>
      <c r="KVC596" s="508"/>
      <c r="KVD596" s="508"/>
      <c r="KVE596" s="508"/>
      <c r="KVF596" s="508"/>
      <c r="KVG596" s="508"/>
      <c r="KVH596" s="508"/>
      <c r="KVI596" s="168"/>
      <c r="KVJ596" s="168"/>
      <c r="KVK596" s="168"/>
      <c r="KVL596" s="168"/>
      <c r="KVM596" s="168"/>
      <c r="KVN596" s="168"/>
      <c r="KVO596" s="168"/>
      <c r="KVP596" s="168"/>
      <c r="KVQ596" s="168"/>
      <c r="KVR596" s="168"/>
      <c r="KVS596" s="168"/>
      <c r="KVT596" s="168"/>
      <c r="KVU596" s="168"/>
      <c r="KVV596" s="168"/>
      <c r="KVW596" s="168"/>
      <c r="KVX596" s="168"/>
      <c r="KVY596" s="168"/>
      <c r="KVZ596" s="168"/>
      <c r="KWA596" s="168"/>
      <c r="KWB596" s="168"/>
      <c r="KWC596" s="168"/>
      <c r="KWD596" s="168"/>
      <c r="KWE596" s="168"/>
      <c r="KWF596" s="168"/>
      <c r="KWG596" s="168"/>
      <c r="KWH596" s="168"/>
      <c r="KWI596" s="168"/>
      <c r="KWJ596" s="168"/>
      <c r="KWK596" s="168"/>
      <c r="KWL596" s="168"/>
      <c r="KWM596" s="168"/>
      <c r="KWN596" s="168"/>
      <c r="KWO596" s="168"/>
      <c r="KWP596" s="168"/>
      <c r="KWQ596" s="168"/>
      <c r="KWR596" s="168"/>
      <c r="KWS596" s="168"/>
      <c r="KWT596" s="168"/>
      <c r="KWU596" s="168"/>
      <c r="KWV596" s="168"/>
      <c r="KWW596" s="168"/>
      <c r="KWX596" s="168"/>
      <c r="KWY596" s="168"/>
      <c r="KWZ596" s="168"/>
      <c r="KXA596" s="508"/>
      <c r="KXB596" s="508"/>
      <c r="KXC596" s="508"/>
      <c r="KXD596" s="508"/>
      <c r="KXE596" s="508"/>
      <c r="KXF596" s="508"/>
      <c r="KXG596" s="508"/>
      <c r="KXH596" s="508"/>
      <c r="KXI596" s="508"/>
      <c r="KXJ596" s="508"/>
      <c r="KXK596" s="508"/>
      <c r="KXL596" s="508"/>
      <c r="KXM596" s="508"/>
      <c r="KXN596" s="508"/>
      <c r="KXO596" s="508"/>
      <c r="KXP596" s="508"/>
      <c r="KXQ596" s="508"/>
      <c r="KXR596" s="508"/>
      <c r="KXS596" s="508"/>
      <c r="KXT596" s="508"/>
      <c r="KXU596" s="508"/>
      <c r="KXV596" s="508"/>
      <c r="KXW596" s="508"/>
      <c r="KXX596" s="508"/>
      <c r="KXY596" s="89"/>
      <c r="KXZ596" s="89"/>
      <c r="KYA596" s="89"/>
      <c r="KYB596" s="89"/>
      <c r="KYC596" s="89"/>
      <c r="KYD596" s="508"/>
      <c r="KYE596" s="508"/>
      <c r="KYF596" s="89"/>
      <c r="KYG596" s="89"/>
      <c r="KYH596" s="508"/>
      <c r="KYI596" s="508"/>
      <c r="KYJ596" s="89"/>
      <c r="KYK596" s="89"/>
      <c r="KYL596" s="508"/>
      <c r="KYM596" s="508"/>
      <c r="KYN596" s="508"/>
      <c r="KYO596" s="508"/>
      <c r="KYP596" s="508"/>
      <c r="KYQ596" s="508"/>
      <c r="KYR596" s="508"/>
      <c r="KYS596" s="89"/>
      <c r="KYT596" s="89"/>
      <c r="KYU596" s="508"/>
      <c r="KYV596" s="508"/>
      <c r="KYW596" s="89"/>
      <c r="KYX596" s="89"/>
      <c r="KYY596" s="508"/>
      <c r="KYZ596" s="508"/>
      <c r="KZA596" s="508"/>
      <c r="KZB596" s="508"/>
      <c r="KZC596" s="508"/>
      <c r="KZD596" s="203"/>
      <c r="KZE596" s="107"/>
      <c r="KZF596" s="508"/>
      <c r="KZG596" s="508"/>
      <c r="KZH596" s="508"/>
      <c r="KZI596" s="508"/>
      <c r="KZJ596" s="508"/>
      <c r="KZK596" s="508"/>
      <c r="KZL596" s="508"/>
      <c r="KZM596" s="168"/>
      <c r="KZN596" s="168"/>
      <c r="KZO596" s="168"/>
      <c r="KZP596" s="168"/>
      <c r="KZQ596" s="168"/>
      <c r="KZR596" s="168"/>
      <c r="KZS596" s="168"/>
      <c r="KZT596" s="168"/>
      <c r="KZU596" s="168"/>
      <c r="KZV596" s="168"/>
      <c r="KZW596" s="168"/>
      <c r="KZX596" s="168"/>
      <c r="KZY596" s="168"/>
      <c r="KZZ596" s="168"/>
      <c r="LAA596" s="168"/>
      <c r="LAB596" s="168"/>
      <c r="LAC596" s="168"/>
      <c r="LAD596" s="168"/>
      <c r="LAE596" s="168"/>
      <c r="LAF596" s="168"/>
      <c r="LAG596" s="168"/>
      <c r="LAH596" s="168"/>
      <c r="LAI596" s="168"/>
      <c r="LAJ596" s="168"/>
      <c r="LAK596" s="168"/>
      <c r="LAL596" s="168"/>
      <c r="LAM596" s="168"/>
      <c r="LAN596" s="168"/>
      <c r="LAO596" s="168"/>
      <c r="LAP596" s="168"/>
      <c r="LAQ596" s="168"/>
      <c r="LAR596" s="168"/>
      <c r="LAS596" s="168"/>
      <c r="LAT596" s="168"/>
      <c r="LAU596" s="168"/>
      <c r="LAV596" s="168"/>
      <c r="LAW596" s="168"/>
      <c r="LAX596" s="168"/>
      <c r="LAY596" s="168"/>
      <c r="LAZ596" s="168"/>
      <c r="LBA596" s="168"/>
      <c r="LBB596" s="168"/>
      <c r="LBC596" s="168"/>
      <c r="LBD596" s="168"/>
      <c r="LBE596" s="508"/>
      <c r="LBF596" s="508"/>
      <c r="LBG596" s="508"/>
      <c r="LBH596" s="508"/>
      <c r="LBI596" s="508"/>
      <c r="LBJ596" s="508"/>
      <c r="LBK596" s="508"/>
      <c r="LBL596" s="508"/>
      <c r="LBM596" s="508"/>
      <c r="LBN596" s="508"/>
      <c r="LBO596" s="508"/>
      <c r="LBP596" s="508"/>
      <c r="LBQ596" s="508"/>
      <c r="LBR596" s="508"/>
      <c r="LBS596" s="508"/>
      <c r="LBT596" s="508"/>
      <c r="LBU596" s="508"/>
      <c r="LBV596" s="508"/>
      <c r="LBW596" s="508"/>
      <c r="LBX596" s="508"/>
      <c r="LBY596" s="508"/>
      <c r="LBZ596" s="508"/>
      <c r="LCA596" s="508"/>
      <c r="LCB596" s="508"/>
      <c r="LCC596" s="89"/>
      <c r="LCD596" s="89"/>
      <c r="LCE596" s="89"/>
      <c r="LCF596" s="89"/>
      <c r="LCG596" s="89"/>
      <c r="LCH596" s="508"/>
      <c r="LCI596" s="508"/>
      <c r="LCJ596" s="89"/>
      <c r="LCK596" s="89"/>
      <c r="LCL596" s="508"/>
      <c r="LCM596" s="508"/>
      <c r="LCN596" s="89"/>
      <c r="LCO596" s="89"/>
      <c r="LCP596" s="508"/>
      <c r="LCQ596" s="508"/>
      <c r="LCR596" s="508"/>
      <c r="LCS596" s="508"/>
      <c r="LCT596" s="508"/>
      <c r="LCU596" s="508"/>
      <c r="LCV596" s="508"/>
      <c r="LCW596" s="89"/>
      <c r="LCX596" s="89"/>
      <c r="LCY596" s="508"/>
      <c r="LCZ596" s="508"/>
      <c r="LDA596" s="89"/>
      <c r="LDB596" s="89"/>
      <c r="LDC596" s="508"/>
      <c r="LDD596" s="508"/>
      <c r="LDE596" s="508"/>
      <c r="LDF596" s="508"/>
      <c r="LDG596" s="508"/>
      <c r="LDH596" s="203"/>
      <c r="LDI596" s="107"/>
      <c r="LDJ596" s="508"/>
      <c r="LDK596" s="508"/>
      <c r="LDL596" s="508"/>
      <c r="LDM596" s="508"/>
      <c r="LDN596" s="508"/>
      <c r="LDO596" s="508"/>
      <c r="LDP596" s="508"/>
      <c r="LDQ596" s="168"/>
      <c r="LDR596" s="168"/>
      <c r="LDS596" s="168"/>
      <c r="LDT596" s="168"/>
      <c r="LDU596" s="168"/>
      <c r="LDV596" s="168"/>
      <c r="LDW596" s="168"/>
      <c r="LDX596" s="168"/>
      <c r="LDY596" s="168"/>
      <c r="LDZ596" s="168"/>
      <c r="LEA596" s="168"/>
      <c r="LEB596" s="168"/>
      <c r="LEC596" s="168"/>
      <c r="LED596" s="168"/>
      <c r="LEE596" s="168"/>
      <c r="LEF596" s="168"/>
      <c r="LEG596" s="168"/>
      <c r="LEH596" s="168"/>
      <c r="LEI596" s="168"/>
      <c r="LEJ596" s="168"/>
      <c r="LEK596" s="168"/>
      <c r="LEL596" s="168"/>
      <c r="LEM596" s="168"/>
      <c r="LEN596" s="168"/>
      <c r="LEO596" s="168"/>
      <c r="LEP596" s="168"/>
      <c r="LEQ596" s="168"/>
      <c r="LER596" s="168"/>
      <c r="LES596" s="168"/>
      <c r="LET596" s="168"/>
      <c r="LEU596" s="168"/>
      <c r="LEV596" s="168"/>
      <c r="LEW596" s="168"/>
      <c r="LEX596" s="168"/>
      <c r="LEY596" s="168"/>
      <c r="LEZ596" s="168"/>
      <c r="LFA596" s="168"/>
      <c r="LFB596" s="168"/>
      <c r="LFC596" s="168"/>
      <c r="LFD596" s="168"/>
      <c r="LFE596" s="168"/>
      <c r="LFF596" s="168"/>
      <c r="LFG596" s="168"/>
      <c r="LFH596" s="168"/>
      <c r="LFI596" s="508"/>
      <c r="LFJ596" s="508"/>
      <c r="LFK596" s="508"/>
      <c r="LFL596" s="508"/>
      <c r="LFM596" s="508"/>
      <c r="LFN596" s="508"/>
      <c r="LFO596" s="508"/>
      <c r="LFP596" s="508"/>
      <c r="LFQ596" s="508"/>
      <c r="LFR596" s="508"/>
      <c r="LFS596" s="508"/>
      <c r="LFT596" s="508"/>
      <c r="LFU596" s="508"/>
      <c r="LFV596" s="508"/>
      <c r="LFW596" s="508"/>
      <c r="LFX596" s="508"/>
      <c r="LFY596" s="508"/>
      <c r="LFZ596" s="508"/>
      <c r="LGA596" s="508"/>
      <c r="LGB596" s="508"/>
      <c r="LGC596" s="508"/>
      <c r="LGD596" s="508"/>
      <c r="LGE596" s="508"/>
      <c r="LGF596" s="508"/>
      <c r="LGG596" s="89"/>
      <c r="LGH596" s="89"/>
      <c r="LGI596" s="89"/>
      <c r="LGJ596" s="89"/>
      <c r="LGK596" s="89"/>
      <c r="LGL596" s="508"/>
      <c r="LGM596" s="508"/>
      <c r="LGN596" s="89"/>
      <c r="LGO596" s="89"/>
      <c r="LGP596" s="508"/>
      <c r="LGQ596" s="508"/>
      <c r="LGR596" s="89"/>
      <c r="LGS596" s="89"/>
      <c r="LGT596" s="508"/>
      <c r="LGU596" s="508"/>
      <c r="LGV596" s="508"/>
      <c r="LGW596" s="508"/>
      <c r="LGX596" s="508"/>
      <c r="LGY596" s="508"/>
      <c r="LGZ596" s="508"/>
      <c r="LHA596" s="89"/>
      <c r="LHB596" s="89"/>
      <c r="LHC596" s="508"/>
      <c r="LHD596" s="508"/>
      <c r="LHE596" s="89"/>
      <c r="LHF596" s="89"/>
      <c r="LHG596" s="508"/>
      <c r="LHH596" s="508"/>
      <c r="LHI596" s="508"/>
      <c r="LHJ596" s="508"/>
      <c r="LHK596" s="508"/>
      <c r="LHL596" s="203"/>
      <c r="LHM596" s="107"/>
      <c r="LHN596" s="508"/>
      <c r="LHO596" s="508"/>
      <c r="LHP596" s="508"/>
      <c r="LHQ596" s="508"/>
      <c r="LHR596" s="508"/>
      <c r="LHS596" s="508"/>
      <c r="LHT596" s="508"/>
      <c r="LHU596" s="168"/>
      <c r="LHV596" s="168"/>
      <c r="LHW596" s="168"/>
      <c r="LHX596" s="168"/>
      <c r="LHY596" s="168"/>
      <c r="LHZ596" s="168"/>
      <c r="LIA596" s="168"/>
      <c r="LIB596" s="168"/>
      <c r="LIC596" s="168"/>
      <c r="LID596" s="168"/>
      <c r="LIE596" s="168"/>
      <c r="LIF596" s="168"/>
      <c r="LIG596" s="168"/>
      <c r="LIH596" s="168"/>
      <c r="LII596" s="168"/>
      <c r="LIJ596" s="168"/>
      <c r="LIK596" s="168"/>
      <c r="LIL596" s="168"/>
      <c r="LIM596" s="168"/>
      <c r="LIN596" s="168"/>
      <c r="LIO596" s="168"/>
      <c r="LIP596" s="168"/>
      <c r="LIQ596" s="168"/>
      <c r="LIR596" s="168"/>
      <c r="LIS596" s="168"/>
      <c r="LIT596" s="168"/>
      <c r="LIU596" s="168"/>
      <c r="LIV596" s="168"/>
      <c r="LIW596" s="168"/>
      <c r="LIX596" s="168"/>
      <c r="LIY596" s="168"/>
      <c r="LIZ596" s="168"/>
      <c r="LJA596" s="168"/>
      <c r="LJB596" s="168"/>
      <c r="LJC596" s="168"/>
      <c r="LJD596" s="168"/>
      <c r="LJE596" s="168"/>
      <c r="LJF596" s="168"/>
      <c r="LJG596" s="168"/>
      <c r="LJH596" s="168"/>
      <c r="LJI596" s="168"/>
      <c r="LJJ596" s="168"/>
      <c r="LJK596" s="168"/>
      <c r="LJL596" s="168"/>
      <c r="LJM596" s="508"/>
      <c r="LJN596" s="508"/>
      <c r="LJO596" s="508"/>
      <c r="LJP596" s="508"/>
      <c r="LJQ596" s="508"/>
      <c r="LJR596" s="508"/>
      <c r="LJS596" s="508"/>
      <c r="LJT596" s="508"/>
      <c r="LJU596" s="508"/>
      <c r="LJV596" s="508"/>
      <c r="LJW596" s="508"/>
      <c r="LJX596" s="508"/>
      <c r="LJY596" s="508"/>
      <c r="LJZ596" s="508"/>
      <c r="LKA596" s="508"/>
      <c r="LKB596" s="508"/>
      <c r="LKC596" s="508"/>
      <c r="LKD596" s="508"/>
      <c r="LKE596" s="508"/>
      <c r="LKF596" s="508"/>
      <c r="LKG596" s="508"/>
      <c r="LKH596" s="508"/>
      <c r="LKI596" s="508"/>
      <c r="LKJ596" s="508"/>
      <c r="LKK596" s="89"/>
      <c r="LKL596" s="89"/>
      <c r="LKM596" s="89"/>
      <c r="LKN596" s="89"/>
      <c r="LKO596" s="89"/>
      <c r="LKP596" s="508"/>
      <c r="LKQ596" s="508"/>
      <c r="LKR596" s="89"/>
      <c r="LKS596" s="89"/>
      <c r="LKT596" s="508"/>
      <c r="LKU596" s="508"/>
      <c r="LKV596" s="89"/>
      <c r="LKW596" s="89"/>
      <c r="LKX596" s="508"/>
      <c r="LKY596" s="508"/>
      <c r="LKZ596" s="508"/>
      <c r="LLA596" s="508"/>
      <c r="LLB596" s="508"/>
      <c r="LLC596" s="508"/>
      <c r="LLD596" s="508"/>
      <c r="LLE596" s="89"/>
      <c r="LLF596" s="89"/>
      <c r="LLG596" s="508"/>
      <c r="LLH596" s="508"/>
      <c r="LLI596" s="89"/>
      <c r="LLJ596" s="89"/>
      <c r="LLK596" s="508"/>
      <c r="LLL596" s="508"/>
      <c r="LLM596" s="508"/>
      <c r="LLN596" s="508"/>
      <c r="LLO596" s="508"/>
      <c r="LLP596" s="203"/>
      <c r="LLQ596" s="107"/>
      <c r="LLR596" s="508"/>
      <c r="LLS596" s="508"/>
      <c r="LLT596" s="508"/>
      <c r="LLU596" s="508"/>
      <c r="LLV596" s="508"/>
      <c r="LLW596" s="508"/>
      <c r="LLX596" s="508"/>
      <c r="LLY596" s="168"/>
      <c r="LLZ596" s="168"/>
      <c r="LMA596" s="168"/>
      <c r="LMB596" s="168"/>
      <c r="LMC596" s="168"/>
      <c r="LMD596" s="168"/>
      <c r="LME596" s="168"/>
      <c r="LMF596" s="168"/>
      <c r="LMG596" s="168"/>
      <c r="LMH596" s="168"/>
      <c r="LMI596" s="168"/>
      <c r="LMJ596" s="168"/>
      <c r="LMK596" s="168"/>
      <c r="LML596" s="168"/>
      <c r="LMM596" s="168"/>
      <c r="LMN596" s="168"/>
      <c r="LMO596" s="168"/>
      <c r="LMP596" s="168"/>
      <c r="LMQ596" s="168"/>
      <c r="LMR596" s="168"/>
      <c r="LMS596" s="168"/>
      <c r="LMT596" s="168"/>
      <c r="LMU596" s="168"/>
      <c r="LMV596" s="168"/>
      <c r="LMW596" s="168"/>
      <c r="LMX596" s="168"/>
      <c r="LMY596" s="168"/>
      <c r="LMZ596" s="168"/>
      <c r="LNA596" s="168"/>
      <c r="LNB596" s="168"/>
      <c r="LNC596" s="168"/>
      <c r="LND596" s="168"/>
      <c r="LNE596" s="168"/>
      <c r="LNF596" s="168"/>
      <c r="LNG596" s="168"/>
      <c r="LNH596" s="168"/>
      <c r="LNI596" s="168"/>
      <c r="LNJ596" s="168"/>
      <c r="LNK596" s="168"/>
      <c r="LNL596" s="168"/>
      <c r="LNM596" s="168"/>
      <c r="LNN596" s="168"/>
      <c r="LNO596" s="168"/>
      <c r="LNP596" s="168"/>
      <c r="LNQ596" s="508"/>
      <c r="LNR596" s="508"/>
      <c r="LNS596" s="508"/>
      <c r="LNT596" s="508"/>
      <c r="LNU596" s="508"/>
      <c r="LNV596" s="508"/>
      <c r="LNW596" s="508"/>
      <c r="LNX596" s="508"/>
      <c r="LNY596" s="508"/>
      <c r="LNZ596" s="508"/>
      <c r="LOA596" s="508"/>
      <c r="LOB596" s="508"/>
      <c r="LOC596" s="508"/>
      <c r="LOD596" s="508"/>
      <c r="LOE596" s="508"/>
      <c r="LOF596" s="508"/>
      <c r="LOG596" s="508"/>
      <c r="LOH596" s="508"/>
      <c r="LOI596" s="508"/>
      <c r="LOJ596" s="508"/>
      <c r="LOK596" s="508"/>
      <c r="LOL596" s="508"/>
      <c r="LOM596" s="508"/>
      <c r="LON596" s="508"/>
      <c r="LOO596" s="89"/>
      <c r="LOP596" s="89"/>
      <c r="LOQ596" s="89"/>
      <c r="LOR596" s="89"/>
      <c r="LOS596" s="89"/>
      <c r="LOT596" s="508"/>
      <c r="LOU596" s="508"/>
      <c r="LOV596" s="89"/>
      <c r="LOW596" s="89"/>
      <c r="LOX596" s="508"/>
      <c r="LOY596" s="508"/>
      <c r="LOZ596" s="89"/>
      <c r="LPA596" s="89"/>
      <c r="LPB596" s="508"/>
      <c r="LPC596" s="508"/>
      <c r="LPD596" s="508"/>
      <c r="LPE596" s="508"/>
      <c r="LPF596" s="508"/>
      <c r="LPG596" s="508"/>
      <c r="LPH596" s="508"/>
      <c r="LPI596" s="89"/>
      <c r="LPJ596" s="89"/>
      <c r="LPK596" s="508"/>
      <c r="LPL596" s="508"/>
      <c r="LPM596" s="89"/>
      <c r="LPN596" s="89"/>
      <c r="LPO596" s="508"/>
      <c r="LPP596" s="508"/>
      <c r="LPQ596" s="508"/>
      <c r="LPR596" s="508"/>
      <c r="LPS596" s="508"/>
      <c r="LPT596" s="203"/>
      <c r="LPU596" s="107"/>
      <c r="LPV596" s="508"/>
      <c r="LPW596" s="508"/>
      <c r="LPX596" s="508"/>
      <c r="LPY596" s="508"/>
      <c r="LPZ596" s="508"/>
      <c r="LQA596" s="508"/>
      <c r="LQB596" s="508"/>
      <c r="LQC596" s="168"/>
      <c r="LQD596" s="168"/>
      <c r="LQE596" s="168"/>
      <c r="LQF596" s="168"/>
      <c r="LQG596" s="168"/>
      <c r="LQH596" s="168"/>
      <c r="LQI596" s="168"/>
      <c r="LQJ596" s="168"/>
      <c r="LQK596" s="168"/>
      <c r="LQL596" s="168"/>
      <c r="LQM596" s="168"/>
      <c r="LQN596" s="168"/>
      <c r="LQO596" s="168"/>
      <c r="LQP596" s="168"/>
      <c r="LQQ596" s="168"/>
      <c r="LQR596" s="168"/>
      <c r="LQS596" s="168"/>
      <c r="LQT596" s="168"/>
      <c r="LQU596" s="168"/>
      <c r="LQV596" s="168"/>
      <c r="LQW596" s="168"/>
      <c r="LQX596" s="168"/>
      <c r="LQY596" s="168"/>
      <c r="LQZ596" s="168"/>
      <c r="LRA596" s="168"/>
      <c r="LRB596" s="168"/>
      <c r="LRC596" s="168"/>
      <c r="LRD596" s="168"/>
      <c r="LRE596" s="168"/>
      <c r="LRF596" s="168"/>
      <c r="LRG596" s="168"/>
      <c r="LRH596" s="168"/>
      <c r="LRI596" s="168"/>
      <c r="LRJ596" s="168"/>
      <c r="LRK596" s="168"/>
      <c r="LRL596" s="168"/>
      <c r="LRM596" s="168"/>
      <c r="LRN596" s="168"/>
      <c r="LRO596" s="168"/>
      <c r="LRP596" s="168"/>
      <c r="LRQ596" s="168"/>
      <c r="LRR596" s="168"/>
      <c r="LRS596" s="168"/>
      <c r="LRT596" s="168"/>
      <c r="LRU596" s="508"/>
      <c r="LRV596" s="508"/>
      <c r="LRW596" s="508"/>
      <c r="LRX596" s="508"/>
      <c r="LRY596" s="508"/>
      <c r="LRZ596" s="508"/>
      <c r="LSA596" s="508"/>
      <c r="LSB596" s="508"/>
      <c r="LSC596" s="508"/>
      <c r="LSD596" s="508"/>
      <c r="LSE596" s="508"/>
      <c r="LSF596" s="508"/>
      <c r="LSG596" s="508"/>
      <c r="LSH596" s="508"/>
      <c r="LSI596" s="508"/>
      <c r="LSJ596" s="508"/>
      <c r="LSK596" s="508"/>
      <c r="LSL596" s="508"/>
      <c r="LSM596" s="508"/>
      <c r="LSN596" s="508"/>
      <c r="LSO596" s="508"/>
      <c r="LSP596" s="508"/>
      <c r="LSQ596" s="508"/>
      <c r="LSR596" s="508"/>
      <c r="LSS596" s="89"/>
      <c r="LST596" s="89"/>
      <c r="LSU596" s="89"/>
      <c r="LSV596" s="89"/>
      <c r="LSW596" s="89"/>
      <c r="LSX596" s="508"/>
      <c r="LSY596" s="508"/>
      <c r="LSZ596" s="89"/>
      <c r="LTA596" s="89"/>
      <c r="LTB596" s="508"/>
      <c r="LTC596" s="508"/>
      <c r="LTD596" s="89"/>
      <c r="LTE596" s="89"/>
      <c r="LTF596" s="508"/>
      <c r="LTG596" s="508"/>
      <c r="LTH596" s="508"/>
      <c r="LTI596" s="508"/>
      <c r="LTJ596" s="508"/>
      <c r="LTK596" s="508"/>
      <c r="LTL596" s="508"/>
      <c r="LTM596" s="89"/>
      <c r="LTN596" s="89"/>
      <c r="LTO596" s="508"/>
      <c r="LTP596" s="508"/>
      <c r="LTQ596" s="89"/>
      <c r="LTR596" s="89"/>
      <c r="LTS596" s="508"/>
      <c r="LTT596" s="508"/>
      <c r="LTU596" s="508"/>
      <c r="LTV596" s="508"/>
      <c r="LTW596" s="508"/>
      <c r="LTX596" s="203"/>
      <c r="LTY596" s="107"/>
      <c r="LTZ596" s="508"/>
      <c r="LUA596" s="508"/>
      <c r="LUB596" s="508"/>
      <c r="LUC596" s="508"/>
      <c r="LUD596" s="508"/>
      <c r="LUE596" s="508"/>
      <c r="LUF596" s="508"/>
      <c r="LUG596" s="168"/>
      <c r="LUH596" s="168"/>
      <c r="LUI596" s="168"/>
      <c r="LUJ596" s="168"/>
      <c r="LUK596" s="168"/>
      <c r="LUL596" s="168"/>
      <c r="LUM596" s="168"/>
      <c r="LUN596" s="168"/>
      <c r="LUO596" s="168"/>
      <c r="LUP596" s="168"/>
      <c r="LUQ596" s="168"/>
      <c r="LUR596" s="168"/>
      <c r="LUS596" s="168"/>
      <c r="LUT596" s="168"/>
      <c r="LUU596" s="168"/>
      <c r="LUV596" s="168"/>
      <c r="LUW596" s="168"/>
      <c r="LUX596" s="168"/>
      <c r="LUY596" s="168"/>
      <c r="LUZ596" s="168"/>
      <c r="LVA596" s="168"/>
      <c r="LVB596" s="168"/>
      <c r="LVC596" s="168"/>
      <c r="LVD596" s="168"/>
      <c r="LVE596" s="168"/>
      <c r="LVF596" s="168"/>
      <c r="LVG596" s="168"/>
      <c r="LVH596" s="168"/>
      <c r="LVI596" s="168"/>
      <c r="LVJ596" s="168"/>
      <c r="LVK596" s="168"/>
      <c r="LVL596" s="168"/>
      <c r="LVM596" s="168"/>
      <c r="LVN596" s="168"/>
      <c r="LVO596" s="168"/>
      <c r="LVP596" s="168"/>
      <c r="LVQ596" s="168"/>
      <c r="LVR596" s="168"/>
      <c r="LVS596" s="168"/>
      <c r="LVT596" s="168"/>
      <c r="LVU596" s="168"/>
      <c r="LVV596" s="168"/>
      <c r="LVW596" s="168"/>
      <c r="LVX596" s="168"/>
      <c r="LVY596" s="508"/>
      <c r="LVZ596" s="508"/>
      <c r="LWA596" s="508"/>
      <c r="LWB596" s="508"/>
      <c r="LWC596" s="508"/>
      <c r="LWD596" s="508"/>
      <c r="LWE596" s="508"/>
      <c r="LWF596" s="508"/>
      <c r="LWG596" s="508"/>
      <c r="LWH596" s="508"/>
      <c r="LWI596" s="508"/>
      <c r="LWJ596" s="508"/>
      <c r="LWK596" s="508"/>
      <c r="LWL596" s="508"/>
      <c r="LWM596" s="508"/>
      <c r="LWN596" s="508"/>
      <c r="LWO596" s="508"/>
      <c r="LWP596" s="508"/>
      <c r="LWQ596" s="508"/>
      <c r="LWR596" s="508"/>
      <c r="LWS596" s="508"/>
      <c r="LWT596" s="508"/>
      <c r="LWU596" s="508"/>
      <c r="LWV596" s="508"/>
      <c r="LWW596" s="89"/>
      <c r="LWX596" s="89"/>
      <c r="LWY596" s="89"/>
      <c r="LWZ596" s="89"/>
      <c r="LXA596" s="89"/>
      <c r="LXB596" s="508"/>
      <c r="LXC596" s="508"/>
      <c r="LXD596" s="89"/>
      <c r="LXE596" s="89"/>
      <c r="LXF596" s="508"/>
      <c r="LXG596" s="508"/>
      <c r="LXH596" s="89"/>
      <c r="LXI596" s="89"/>
      <c r="LXJ596" s="508"/>
      <c r="LXK596" s="508"/>
      <c r="LXL596" s="508"/>
      <c r="LXM596" s="508"/>
      <c r="LXN596" s="508"/>
      <c r="LXO596" s="508"/>
      <c r="LXP596" s="508"/>
      <c r="LXQ596" s="89"/>
      <c r="LXR596" s="89"/>
      <c r="LXS596" s="508"/>
      <c r="LXT596" s="508"/>
      <c r="LXU596" s="89"/>
      <c r="LXV596" s="89"/>
      <c r="LXW596" s="508"/>
      <c r="LXX596" s="508"/>
      <c r="LXY596" s="508"/>
      <c r="LXZ596" s="508"/>
      <c r="LYA596" s="508"/>
      <c r="LYB596" s="203"/>
      <c r="LYC596" s="107"/>
      <c r="LYD596" s="508"/>
      <c r="LYE596" s="508"/>
      <c r="LYF596" s="508"/>
      <c r="LYG596" s="508"/>
      <c r="LYH596" s="508"/>
      <c r="LYI596" s="508"/>
      <c r="LYJ596" s="508"/>
      <c r="LYK596" s="168"/>
      <c r="LYL596" s="168"/>
      <c r="LYM596" s="168"/>
      <c r="LYN596" s="168"/>
      <c r="LYO596" s="168"/>
      <c r="LYP596" s="168"/>
      <c r="LYQ596" s="168"/>
      <c r="LYR596" s="168"/>
      <c r="LYS596" s="168"/>
      <c r="LYT596" s="168"/>
      <c r="LYU596" s="168"/>
      <c r="LYV596" s="168"/>
      <c r="LYW596" s="168"/>
      <c r="LYX596" s="168"/>
      <c r="LYY596" s="168"/>
      <c r="LYZ596" s="168"/>
      <c r="LZA596" s="168"/>
      <c r="LZB596" s="168"/>
      <c r="LZC596" s="168"/>
      <c r="LZD596" s="168"/>
      <c r="LZE596" s="168"/>
      <c r="LZF596" s="168"/>
      <c r="LZG596" s="168"/>
      <c r="LZH596" s="168"/>
      <c r="LZI596" s="168"/>
      <c r="LZJ596" s="168"/>
      <c r="LZK596" s="168"/>
      <c r="LZL596" s="168"/>
      <c r="LZM596" s="168"/>
      <c r="LZN596" s="168"/>
      <c r="LZO596" s="168"/>
      <c r="LZP596" s="168"/>
      <c r="LZQ596" s="168"/>
      <c r="LZR596" s="168"/>
      <c r="LZS596" s="168"/>
      <c r="LZT596" s="168"/>
      <c r="LZU596" s="168"/>
      <c r="LZV596" s="168"/>
      <c r="LZW596" s="168"/>
      <c r="LZX596" s="168"/>
      <c r="LZY596" s="168"/>
      <c r="LZZ596" s="168"/>
      <c r="MAA596" s="168"/>
      <c r="MAB596" s="168"/>
      <c r="MAC596" s="508"/>
      <c r="MAD596" s="508"/>
      <c r="MAE596" s="508"/>
      <c r="MAF596" s="508"/>
      <c r="MAG596" s="508"/>
      <c r="MAH596" s="508"/>
      <c r="MAI596" s="508"/>
      <c r="MAJ596" s="508"/>
      <c r="MAK596" s="508"/>
      <c r="MAL596" s="508"/>
      <c r="MAM596" s="508"/>
      <c r="MAN596" s="508"/>
      <c r="MAO596" s="508"/>
      <c r="MAP596" s="508"/>
      <c r="MAQ596" s="508"/>
      <c r="MAR596" s="508"/>
      <c r="MAS596" s="508"/>
      <c r="MAT596" s="508"/>
      <c r="MAU596" s="508"/>
      <c r="MAV596" s="508"/>
      <c r="MAW596" s="508"/>
      <c r="MAX596" s="508"/>
      <c r="MAY596" s="508"/>
      <c r="MAZ596" s="508"/>
      <c r="MBA596" s="89"/>
      <c r="MBB596" s="89"/>
      <c r="MBC596" s="89"/>
      <c r="MBD596" s="89"/>
      <c r="MBE596" s="89"/>
      <c r="MBF596" s="508"/>
      <c r="MBG596" s="508"/>
      <c r="MBH596" s="89"/>
      <c r="MBI596" s="89"/>
      <c r="MBJ596" s="508"/>
      <c r="MBK596" s="508"/>
      <c r="MBL596" s="89"/>
      <c r="MBM596" s="89"/>
      <c r="MBN596" s="508"/>
      <c r="MBO596" s="508"/>
      <c r="MBP596" s="508"/>
      <c r="MBQ596" s="508"/>
      <c r="MBR596" s="508"/>
      <c r="MBS596" s="508"/>
      <c r="MBT596" s="508"/>
      <c r="MBU596" s="89"/>
      <c r="MBV596" s="89"/>
      <c r="MBW596" s="508"/>
      <c r="MBX596" s="508"/>
      <c r="MBY596" s="89"/>
      <c r="MBZ596" s="89"/>
      <c r="MCA596" s="508"/>
      <c r="MCB596" s="508"/>
      <c r="MCC596" s="508"/>
      <c r="MCD596" s="508"/>
      <c r="MCE596" s="508"/>
      <c r="MCF596" s="203"/>
      <c r="MCG596" s="107"/>
      <c r="MCH596" s="508"/>
      <c r="MCI596" s="508"/>
      <c r="MCJ596" s="508"/>
      <c r="MCK596" s="508"/>
      <c r="MCL596" s="508"/>
      <c r="MCM596" s="508"/>
      <c r="MCN596" s="508"/>
      <c r="MCO596" s="168"/>
      <c r="MCP596" s="168"/>
      <c r="MCQ596" s="168"/>
      <c r="MCR596" s="168"/>
      <c r="MCS596" s="168"/>
      <c r="MCT596" s="168"/>
      <c r="MCU596" s="168"/>
      <c r="MCV596" s="168"/>
      <c r="MCW596" s="168"/>
      <c r="MCX596" s="168"/>
      <c r="MCY596" s="168"/>
      <c r="MCZ596" s="168"/>
      <c r="MDA596" s="168"/>
      <c r="MDB596" s="168"/>
      <c r="MDC596" s="168"/>
      <c r="MDD596" s="168"/>
      <c r="MDE596" s="168"/>
      <c r="MDF596" s="168"/>
      <c r="MDG596" s="168"/>
      <c r="MDH596" s="168"/>
      <c r="MDI596" s="168"/>
      <c r="MDJ596" s="168"/>
      <c r="MDK596" s="168"/>
      <c r="MDL596" s="168"/>
      <c r="MDM596" s="168"/>
      <c r="MDN596" s="168"/>
      <c r="MDO596" s="168"/>
      <c r="MDP596" s="168"/>
      <c r="MDQ596" s="168"/>
      <c r="MDR596" s="168"/>
      <c r="MDS596" s="168"/>
      <c r="MDT596" s="168"/>
      <c r="MDU596" s="168"/>
      <c r="MDV596" s="168"/>
      <c r="MDW596" s="168"/>
      <c r="MDX596" s="168"/>
      <c r="MDY596" s="168"/>
      <c r="MDZ596" s="168"/>
      <c r="MEA596" s="168"/>
      <c r="MEB596" s="168"/>
      <c r="MEC596" s="168"/>
      <c r="MED596" s="168"/>
      <c r="MEE596" s="168"/>
      <c r="MEF596" s="168"/>
      <c r="MEG596" s="508"/>
      <c r="MEH596" s="508"/>
      <c r="MEI596" s="508"/>
      <c r="MEJ596" s="508"/>
      <c r="MEK596" s="508"/>
      <c r="MEL596" s="508"/>
      <c r="MEM596" s="508"/>
      <c r="MEN596" s="508"/>
      <c r="MEO596" s="508"/>
      <c r="MEP596" s="508"/>
      <c r="MEQ596" s="508"/>
      <c r="MER596" s="508"/>
      <c r="MES596" s="508"/>
      <c r="MET596" s="508"/>
      <c r="MEU596" s="508"/>
      <c r="MEV596" s="508"/>
      <c r="MEW596" s="508"/>
      <c r="MEX596" s="508"/>
      <c r="MEY596" s="508"/>
      <c r="MEZ596" s="508"/>
      <c r="MFA596" s="508"/>
      <c r="MFB596" s="508"/>
      <c r="MFC596" s="508"/>
      <c r="MFD596" s="508"/>
      <c r="MFE596" s="89"/>
      <c r="MFF596" s="89"/>
      <c r="MFG596" s="89"/>
      <c r="MFH596" s="89"/>
      <c r="MFI596" s="89"/>
      <c r="MFJ596" s="508"/>
      <c r="MFK596" s="508"/>
      <c r="MFL596" s="89"/>
      <c r="MFM596" s="89"/>
      <c r="MFN596" s="508"/>
      <c r="MFO596" s="508"/>
      <c r="MFP596" s="89"/>
      <c r="MFQ596" s="89"/>
      <c r="MFR596" s="508"/>
      <c r="MFS596" s="508"/>
      <c r="MFT596" s="508"/>
      <c r="MFU596" s="508"/>
      <c r="MFV596" s="508"/>
      <c r="MFW596" s="508"/>
      <c r="MFX596" s="508"/>
      <c r="MFY596" s="89"/>
      <c r="MFZ596" s="89"/>
      <c r="MGA596" s="508"/>
      <c r="MGB596" s="508"/>
      <c r="MGC596" s="89"/>
      <c r="MGD596" s="89"/>
      <c r="MGE596" s="508"/>
      <c r="MGF596" s="508"/>
      <c r="MGG596" s="508"/>
      <c r="MGH596" s="508"/>
      <c r="MGI596" s="508"/>
      <c r="MGJ596" s="203"/>
      <c r="MGK596" s="107"/>
      <c r="MGL596" s="508"/>
      <c r="MGM596" s="508"/>
      <c r="MGN596" s="508"/>
      <c r="MGO596" s="508"/>
      <c r="MGP596" s="508"/>
      <c r="MGQ596" s="508"/>
      <c r="MGR596" s="508"/>
      <c r="MGS596" s="168"/>
      <c r="MGT596" s="168"/>
      <c r="MGU596" s="168"/>
      <c r="MGV596" s="168"/>
      <c r="MGW596" s="168"/>
      <c r="MGX596" s="168"/>
      <c r="MGY596" s="168"/>
      <c r="MGZ596" s="168"/>
      <c r="MHA596" s="168"/>
      <c r="MHB596" s="168"/>
      <c r="MHC596" s="168"/>
      <c r="MHD596" s="168"/>
      <c r="MHE596" s="168"/>
      <c r="MHF596" s="168"/>
      <c r="MHG596" s="168"/>
      <c r="MHH596" s="168"/>
      <c r="MHI596" s="168"/>
      <c r="MHJ596" s="168"/>
      <c r="MHK596" s="168"/>
      <c r="MHL596" s="168"/>
      <c r="MHM596" s="168"/>
      <c r="MHN596" s="168"/>
      <c r="MHO596" s="168"/>
      <c r="MHP596" s="168"/>
      <c r="MHQ596" s="168"/>
      <c r="MHR596" s="168"/>
      <c r="MHS596" s="168"/>
      <c r="MHT596" s="168"/>
      <c r="MHU596" s="168"/>
      <c r="MHV596" s="168"/>
      <c r="MHW596" s="168"/>
      <c r="MHX596" s="168"/>
      <c r="MHY596" s="168"/>
      <c r="MHZ596" s="168"/>
      <c r="MIA596" s="168"/>
      <c r="MIB596" s="168"/>
      <c r="MIC596" s="168"/>
      <c r="MID596" s="168"/>
      <c r="MIE596" s="168"/>
      <c r="MIF596" s="168"/>
      <c r="MIG596" s="168"/>
      <c r="MIH596" s="168"/>
      <c r="MII596" s="168"/>
      <c r="MIJ596" s="168"/>
      <c r="MIK596" s="508"/>
      <c r="MIL596" s="508"/>
      <c r="MIM596" s="508"/>
      <c r="MIN596" s="508"/>
      <c r="MIO596" s="508"/>
      <c r="MIP596" s="508"/>
      <c r="MIQ596" s="508"/>
      <c r="MIR596" s="508"/>
      <c r="MIS596" s="508"/>
      <c r="MIT596" s="508"/>
      <c r="MIU596" s="508"/>
      <c r="MIV596" s="508"/>
      <c r="MIW596" s="508"/>
      <c r="MIX596" s="508"/>
      <c r="MIY596" s="508"/>
      <c r="MIZ596" s="508"/>
      <c r="MJA596" s="508"/>
      <c r="MJB596" s="508"/>
      <c r="MJC596" s="508"/>
      <c r="MJD596" s="508"/>
      <c r="MJE596" s="508"/>
      <c r="MJF596" s="508"/>
      <c r="MJG596" s="508"/>
      <c r="MJH596" s="508"/>
      <c r="MJI596" s="89"/>
      <c r="MJJ596" s="89"/>
      <c r="MJK596" s="89"/>
      <c r="MJL596" s="89"/>
      <c r="MJM596" s="89"/>
      <c r="MJN596" s="508"/>
      <c r="MJO596" s="508"/>
      <c r="MJP596" s="89"/>
      <c r="MJQ596" s="89"/>
      <c r="MJR596" s="508"/>
      <c r="MJS596" s="508"/>
      <c r="MJT596" s="89"/>
      <c r="MJU596" s="89"/>
      <c r="MJV596" s="508"/>
      <c r="MJW596" s="508"/>
      <c r="MJX596" s="508"/>
      <c r="MJY596" s="508"/>
      <c r="MJZ596" s="508"/>
      <c r="MKA596" s="508"/>
      <c r="MKB596" s="508"/>
      <c r="MKC596" s="89"/>
      <c r="MKD596" s="89"/>
      <c r="MKE596" s="508"/>
      <c r="MKF596" s="508"/>
      <c r="MKG596" s="89"/>
      <c r="MKH596" s="89"/>
      <c r="MKI596" s="508"/>
      <c r="MKJ596" s="508"/>
      <c r="MKK596" s="508"/>
      <c r="MKL596" s="508"/>
      <c r="MKM596" s="508"/>
      <c r="MKN596" s="203"/>
      <c r="MKO596" s="107"/>
      <c r="MKP596" s="508"/>
      <c r="MKQ596" s="508"/>
      <c r="MKR596" s="508"/>
      <c r="MKS596" s="508"/>
      <c r="MKT596" s="508"/>
      <c r="MKU596" s="508"/>
      <c r="MKV596" s="508"/>
      <c r="MKW596" s="168"/>
      <c r="MKX596" s="168"/>
      <c r="MKY596" s="168"/>
      <c r="MKZ596" s="168"/>
      <c r="MLA596" s="168"/>
      <c r="MLB596" s="168"/>
      <c r="MLC596" s="168"/>
      <c r="MLD596" s="168"/>
      <c r="MLE596" s="168"/>
      <c r="MLF596" s="168"/>
      <c r="MLG596" s="168"/>
      <c r="MLH596" s="168"/>
      <c r="MLI596" s="168"/>
      <c r="MLJ596" s="168"/>
      <c r="MLK596" s="168"/>
      <c r="MLL596" s="168"/>
      <c r="MLM596" s="168"/>
      <c r="MLN596" s="168"/>
      <c r="MLO596" s="168"/>
      <c r="MLP596" s="168"/>
      <c r="MLQ596" s="168"/>
      <c r="MLR596" s="168"/>
      <c r="MLS596" s="168"/>
      <c r="MLT596" s="168"/>
      <c r="MLU596" s="168"/>
      <c r="MLV596" s="168"/>
      <c r="MLW596" s="168"/>
      <c r="MLX596" s="168"/>
      <c r="MLY596" s="168"/>
      <c r="MLZ596" s="168"/>
      <c r="MMA596" s="168"/>
      <c r="MMB596" s="168"/>
      <c r="MMC596" s="168"/>
      <c r="MMD596" s="168"/>
      <c r="MME596" s="168"/>
      <c r="MMF596" s="168"/>
      <c r="MMG596" s="168"/>
      <c r="MMH596" s="168"/>
      <c r="MMI596" s="168"/>
      <c r="MMJ596" s="168"/>
      <c r="MMK596" s="168"/>
      <c r="MML596" s="168"/>
      <c r="MMM596" s="168"/>
      <c r="MMN596" s="168"/>
      <c r="MMO596" s="508"/>
      <c r="MMP596" s="508"/>
      <c r="MMQ596" s="508"/>
      <c r="MMR596" s="508"/>
      <c r="MMS596" s="508"/>
      <c r="MMT596" s="508"/>
      <c r="MMU596" s="508"/>
      <c r="MMV596" s="508"/>
      <c r="MMW596" s="508"/>
      <c r="MMX596" s="508"/>
      <c r="MMY596" s="508"/>
      <c r="MMZ596" s="508"/>
      <c r="MNA596" s="508"/>
      <c r="MNB596" s="508"/>
      <c r="MNC596" s="508"/>
      <c r="MND596" s="508"/>
      <c r="MNE596" s="508"/>
      <c r="MNF596" s="508"/>
      <c r="MNG596" s="508"/>
      <c r="MNH596" s="508"/>
      <c r="MNI596" s="508"/>
      <c r="MNJ596" s="508"/>
      <c r="MNK596" s="508"/>
      <c r="MNL596" s="508"/>
      <c r="MNM596" s="89"/>
      <c r="MNN596" s="89"/>
      <c r="MNO596" s="89"/>
      <c r="MNP596" s="89"/>
      <c r="MNQ596" s="89"/>
      <c r="MNR596" s="508"/>
      <c r="MNS596" s="508"/>
      <c r="MNT596" s="89"/>
      <c r="MNU596" s="89"/>
      <c r="MNV596" s="508"/>
      <c r="MNW596" s="508"/>
      <c r="MNX596" s="89"/>
      <c r="MNY596" s="89"/>
      <c r="MNZ596" s="508"/>
      <c r="MOA596" s="508"/>
      <c r="MOB596" s="508"/>
      <c r="MOC596" s="508"/>
      <c r="MOD596" s="508"/>
      <c r="MOE596" s="508"/>
      <c r="MOF596" s="508"/>
      <c r="MOG596" s="89"/>
      <c r="MOH596" s="89"/>
      <c r="MOI596" s="508"/>
      <c r="MOJ596" s="508"/>
      <c r="MOK596" s="89"/>
      <c r="MOL596" s="89"/>
      <c r="MOM596" s="508"/>
      <c r="MON596" s="508"/>
      <c r="MOO596" s="508"/>
      <c r="MOP596" s="508"/>
      <c r="MOQ596" s="508"/>
      <c r="MOR596" s="203"/>
      <c r="MOS596" s="107"/>
      <c r="MOT596" s="508"/>
      <c r="MOU596" s="508"/>
      <c r="MOV596" s="508"/>
      <c r="MOW596" s="508"/>
      <c r="MOX596" s="508"/>
      <c r="MOY596" s="508"/>
      <c r="MOZ596" s="508"/>
      <c r="MPA596" s="168"/>
      <c r="MPB596" s="168"/>
      <c r="MPC596" s="168"/>
      <c r="MPD596" s="168"/>
      <c r="MPE596" s="168"/>
      <c r="MPF596" s="168"/>
      <c r="MPG596" s="168"/>
      <c r="MPH596" s="168"/>
      <c r="MPI596" s="168"/>
      <c r="MPJ596" s="168"/>
      <c r="MPK596" s="168"/>
      <c r="MPL596" s="168"/>
      <c r="MPM596" s="168"/>
      <c r="MPN596" s="168"/>
      <c r="MPO596" s="168"/>
      <c r="MPP596" s="168"/>
      <c r="MPQ596" s="168"/>
      <c r="MPR596" s="168"/>
      <c r="MPS596" s="168"/>
      <c r="MPT596" s="168"/>
      <c r="MPU596" s="168"/>
      <c r="MPV596" s="168"/>
      <c r="MPW596" s="168"/>
      <c r="MPX596" s="168"/>
      <c r="MPY596" s="168"/>
      <c r="MPZ596" s="168"/>
      <c r="MQA596" s="168"/>
      <c r="MQB596" s="168"/>
      <c r="MQC596" s="168"/>
      <c r="MQD596" s="168"/>
      <c r="MQE596" s="168"/>
      <c r="MQF596" s="168"/>
      <c r="MQG596" s="168"/>
      <c r="MQH596" s="168"/>
      <c r="MQI596" s="168"/>
      <c r="MQJ596" s="168"/>
      <c r="MQK596" s="168"/>
      <c r="MQL596" s="168"/>
      <c r="MQM596" s="168"/>
      <c r="MQN596" s="168"/>
      <c r="MQO596" s="168"/>
      <c r="MQP596" s="168"/>
      <c r="MQQ596" s="168"/>
      <c r="MQR596" s="168"/>
      <c r="MQS596" s="508"/>
      <c r="MQT596" s="508"/>
      <c r="MQU596" s="508"/>
      <c r="MQV596" s="508"/>
      <c r="MQW596" s="508"/>
      <c r="MQX596" s="508"/>
      <c r="MQY596" s="508"/>
      <c r="MQZ596" s="508"/>
      <c r="MRA596" s="508"/>
      <c r="MRB596" s="508"/>
      <c r="MRC596" s="508"/>
      <c r="MRD596" s="508"/>
      <c r="MRE596" s="508"/>
      <c r="MRF596" s="508"/>
      <c r="MRG596" s="508"/>
      <c r="MRH596" s="508"/>
      <c r="MRI596" s="508"/>
      <c r="MRJ596" s="508"/>
      <c r="MRK596" s="508"/>
      <c r="MRL596" s="508"/>
      <c r="MRM596" s="508"/>
      <c r="MRN596" s="508"/>
      <c r="MRO596" s="508"/>
      <c r="MRP596" s="508"/>
      <c r="MRQ596" s="89"/>
      <c r="MRR596" s="89"/>
      <c r="MRS596" s="89"/>
      <c r="MRT596" s="89"/>
      <c r="MRU596" s="89"/>
      <c r="MRV596" s="508"/>
      <c r="MRW596" s="508"/>
      <c r="MRX596" s="89"/>
      <c r="MRY596" s="89"/>
      <c r="MRZ596" s="508"/>
      <c r="MSA596" s="508"/>
      <c r="MSB596" s="89"/>
      <c r="MSC596" s="89"/>
      <c r="MSD596" s="508"/>
      <c r="MSE596" s="508"/>
      <c r="MSF596" s="508"/>
      <c r="MSG596" s="508"/>
      <c r="MSH596" s="508"/>
      <c r="MSI596" s="508"/>
      <c r="MSJ596" s="508"/>
      <c r="MSK596" s="89"/>
      <c r="MSL596" s="89"/>
      <c r="MSM596" s="508"/>
      <c r="MSN596" s="508"/>
      <c r="MSO596" s="89"/>
      <c r="MSP596" s="89"/>
      <c r="MSQ596" s="508"/>
      <c r="MSR596" s="508"/>
      <c r="MSS596" s="508"/>
      <c r="MST596" s="508"/>
      <c r="MSU596" s="508"/>
      <c r="MSV596" s="203"/>
      <c r="MSW596" s="107"/>
      <c r="MSX596" s="508"/>
      <c r="MSY596" s="508"/>
      <c r="MSZ596" s="508"/>
      <c r="MTA596" s="508"/>
      <c r="MTB596" s="508"/>
      <c r="MTC596" s="508"/>
      <c r="MTD596" s="508"/>
      <c r="MTE596" s="168"/>
      <c r="MTF596" s="168"/>
      <c r="MTG596" s="168"/>
      <c r="MTH596" s="168"/>
      <c r="MTI596" s="168"/>
      <c r="MTJ596" s="168"/>
      <c r="MTK596" s="168"/>
      <c r="MTL596" s="168"/>
      <c r="MTM596" s="168"/>
      <c r="MTN596" s="168"/>
      <c r="MTO596" s="168"/>
      <c r="MTP596" s="168"/>
      <c r="MTQ596" s="168"/>
      <c r="MTR596" s="168"/>
      <c r="MTS596" s="168"/>
      <c r="MTT596" s="168"/>
      <c r="MTU596" s="168"/>
      <c r="MTV596" s="168"/>
      <c r="MTW596" s="168"/>
      <c r="MTX596" s="168"/>
      <c r="MTY596" s="168"/>
      <c r="MTZ596" s="168"/>
      <c r="MUA596" s="168"/>
      <c r="MUB596" s="168"/>
      <c r="MUC596" s="168"/>
      <c r="MUD596" s="168"/>
      <c r="MUE596" s="168"/>
      <c r="MUF596" s="168"/>
      <c r="MUG596" s="168"/>
      <c r="MUH596" s="168"/>
      <c r="MUI596" s="168"/>
      <c r="MUJ596" s="168"/>
      <c r="MUK596" s="168"/>
      <c r="MUL596" s="168"/>
      <c r="MUM596" s="168"/>
      <c r="MUN596" s="168"/>
      <c r="MUO596" s="168"/>
      <c r="MUP596" s="168"/>
      <c r="MUQ596" s="168"/>
      <c r="MUR596" s="168"/>
      <c r="MUS596" s="168"/>
      <c r="MUT596" s="168"/>
      <c r="MUU596" s="168"/>
      <c r="MUV596" s="168"/>
      <c r="MUW596" s="508"/>
      <c r="MUX596" s="508"/>
      <c r="MUY596" s="508"/>
      <c r="MUZ596" s="508"/>
      <c r="MVA596" s="508"/>
      <c r="MVB596" s="508"/>
      <c r="MVC596" s="508"/>
      <c r="MVD596" s="508"/>
      <c r="MVE596" s="508"/>
      <c r="MVF596" s="508"/>
      <c r="MVG596" s="508"/>
      <c r="MVH596" s="508"/>
      <c r="MVI596" s="508"/>
      <c r="MVJ596" s="508"/>
      <c r="MVK596" s="508"/>
      <c r="MVL596" s="508"/>
      <c r="MVM596" s="508"/>
      <c r="MVN596" s="508"/>
      <c r="MVO596" s="508"/>
      <c r="MVP596" s="508"/>
      <c r="MVQ596" s="508"/>
      <c r="MVR596" s="508"/>
      <c r="MVS596" s="508"/>
      <c r="MVT596" s="508"/>
      <c r="MVU596" s="89"/>
      <c r="MVV596" s="89"/>
      <c r="MVW596" s="89"/>
      <c r="MVX596" s="89"/>
      <c r="MVY596" s="89"/>
      <c r="MVZ596" s="508"/>
      <c r="MWA596" s="508"/>
      <c r="MWB596" s="89"/>
      <c r="MWC596" s="89"/>
      <c r="MWD596" s="508"/>
      <c r="MWE596" s="508"/>
      <c r="MWF596" s="89"/>
      <c r="MWG596" s="89"/>
      <c r="MWH596" s="508"/>
      <c r="MWI596" s="508"/>
      <c r="MWJ596" s="508"/>
      <c r="MWK596" s="508"/>
      <c r="MWL596" s="508"/>
      <c r="MWM596" s="508"/>
      <c r="MWN596" s="508"/>
      <c r="MWO596" s="89"/>
      <c r="MWP596" s="89"/>
      <c r="MWQ596" s="508"/>
      <c r="MWR596" s="508"/>
      <c r="MWS596" s="89"/>
      <c r="MWT596" s="89"/>
      <c r="MWU596" s="508"/>
      <c r="MWV596" s="508"/>
      <c r="MWW596" s="508"/>
      <c r="MWX596" s="508"/>
      <c r="MWY596" s="508"/>
      <c r="MWZ596" s="203"/>
      <c r="MXA596" s="107"/>
      <c r="MXB596" s="508"/>
      <c r="MXC596" s="508"/>
      <c r="MXD596" s="508"/>
      <c r="MXE596" s="508"/>
      <c r="MXF596" s="508"/>
      <c r="MXG596" s="508"/>
      <c r="MXH596" s="508"/>
      <c r="MXI596" s="168"/>
      <c r="MXJ596" s="168"/>
      <c r="MXK596" s="168"/>
      <c r="MXL596" s="168"/>
      <c r="MXM596" s="168"/>
      <c r="MXN596" s="168"/>
      <c r="MXO596" s="168"/>
      <c r="MXP596" s="168"/>
      <c r="MXQ596" s="168"/>
      <c r="MXR596" s="168"/>
      <c r="MXS596" s="168"/>
      <c r="MXT596" s="168"/>
      <c r="MXU596" s="168"/>
      <c r="MXV596" s="168"/>
      <c r="MXW596" s="168"/>
      <c r="MXX596" s="168"/>
      <c r="MXY596" s="168"/>
      <c r="MXZ596" s="168"/>
      <c r="MYA596" s="168"/>
      <c r="MYB596" s="168"/>
      <c r="MYC596" s="168"/>
      <c r="MYD596" s="168"/>
      <c r="MYE596" s="168"/>
      <c r="MYF596" s="168"/>
      <c r="MYG596" s="168"/>
      <c r="MYH596" s="168"/>
      <c r="MYI596" s="168"/>
      <c r="MYJ596" s="168"/>
      <c r="MYK596" s="168"/>
      <c r="MYL596" s="168"/>
      <c r="MYM596" s="168"/>
      <c r="MYN596" s="168"/>
      <c r="MYO596" s="168"/>
      <c r="MYP596" s="168"/>
      <c r="MYQ596" s="168"/>
      <c r="MYR596" s="168"/>
      <c r="MYS596" s="168"/>
      <c r="MYT596" s="168"/>
      <c r="MYU596" s="168"/>
      <c r="MYV596" s="168"/>
      <c r="MYW596" s="168"/>
      <c r="MYX596" s="168"/>
      <c r="MYY596" s="168"/>
      <c r="MYZ596" s="168"/>
      <c r="MZA596" s="508"/>
      <c r="MZB596" s="508"/>
      <c r="MZC596" s="508"/>
      <c r="MZD596" s="508"/>
      <c r="MZE596" s="508"/>
      <c r="MZF596" s="508"/>
      <c r="MZG596" s="508"/>
      <c r="MZH596" s="508"/>
      <c r="MZI596" s="508"/>
      <c r="MZJ596" s="508"/>
      <c r="MZK596" s="508"/>
      <c r="MZL596" s="508"/>
      <c r="MZM596" s="508"/>
      <c r="MZN596" s="508"/>
      <c r="MZO596" s="508"/>
      <c r="MZP596" s="508"/>
      <c r="MZQ596" s="508"/>
      <c r="MZR596" s="508"/>
      <c r="MZS596" s="508"/>
      <c r="MZT596" s="508"/>
      <c r="MZU596" s="508"/>
      <c r="MZV596" s="508"/>
      <c r="MZW596" s="508"/>
      <c r="MZX596" s="508"/>
      <c r="MZY596" s="89"/>
      <c r="MZZ596" s="89"/>
      <c r="NAA596" s="89"/>
      <c r="NAB596" s="89"/>
      <c r="NAC596" s="89"/>
      <c r="NAD596" s="508"/>
      <c r="NAE596" s="508"/>
      <c r="NAF596" s="89"/>
      <c r="NAG596" s="89"/>
      <c r="NAH596" s="508"/>
      <c r="NAI596" s="508"/>
      <c r="NAJ596" s="89"/>
      <c r="NAK596" s="89"/>
      <c r="NAL596" s="508"/>
      <c r="NAM596" s="508"/>
      <c r="NAN596" s="508"/>
      <c r="NAO596" s="508"/>
      <c r="NAP596" s="508"/>
      <c r="NAQ596" s="508"/>
      <c r="NAR596" s="508"/>
      <c r="NAS596" s="89"/>
      <c r="NAT596" s="89"/>
      <c r="NAU596" s="508"/>
      <c r="NAV596" s="508"/>
      <c r="NAW596" s="89"/>
      <c r="NAX596" s="89"/>
      <c r="NAY596" s="508"/>
      <c r="NAZ596" s="508"/>
      <c r="NBA596" s="508"/>
      <c r="NBB596" s="508"/>
      <c r="NBC596" s="508"/>
      <c r="NBD596" s="203"/>
      <c r="NBE596" s="107"/>
      <c r="NBF596" s="508"/>
      <c r="NBG596" s="508"/>
      <c r="NBH596" s="508"/>
      <c r="NBI596" s="508"/>
      <c r="NBJ596" s="508"/>
      <c r="NBK596" s="508"/>
      <c r="NBL596" s="508"/>
      <c r="NBM596" s="168"/>
      <c r="NBN596" s="168"/>
      <c r="NBO596" s="168"/>
      <c r="NBP596" s="168"/>
      <c r="NBQ596" s="168"/>
      <c r="NBR596" s="168"/>
      <c r="NBS596" s="168"/>
      <c r="NBT596" s="168"/>
      <c r="NBU596" s="168"/>
      <c r="NBV596" s="168"/>
      <c r="NBW596" s="168"/>
      <c r="NBX596" s="168"/>
      <c r="NBY596" s="168"/>
      <c r="NBZ596" s="168"/>
      <c r="NCA596" s="168"/>
      <c r="NCB596" s="168"/>
      <c r="NCC596" s="168"/>
      <c r="NCD596" s="168"/>
      <c r="NCE596" s="168"/>
      <c r="NCF596" s="168"/>
      <c r="NCG596" s="168"/>
      <c r="NCH596" s="168"/>
      <c r="NCI596" s="168"/>
      <c r="NCJ596" s="168"/>
      <c r="NCK596" s="168"/>
      <c r="NCL596" s="168"/>
      <c r="NCM596" s="168"/>
      <c r="NCN596" s="168"/>
      <c r="NCO596" s="168"/>
      <c r="NCP596" s="168"/>
      <c r="NCQ596" s="168"/>
      <c r="NCR596" s="168"/>
      <c r="NCS596" s="168"/>
      <c r="NCT596" s="168"/>
      <c r="NCU596" s="168"/>
      <c r="NCV596" s="168"/>
      <c r="NCW596" s="168"/>
      <c r="NCX596" s="168"/>
      <c r="NCY596" s="168"/>
      <c r="NCZ596" s="168"/>
      <c r="NDA596" s="168"/>
      <c r="NDB596" s="168"/>
      <c r="NDC596" s="168"/>
      <c r="NDD596" s="168"/>
      <c r="NDE596" s="508"/>
      <c r="NDF596" s="508"/>
      <c r="NDG596" s="508"/>
      <c r="NDH596" s="508"/>
      <c r="NDI596" s="508"/>
      <c r="NDJ596" s="508"/>
      <c r="NDK596" s="508"/>
      <c r="NDL596" s="508"/>
      <c r="NDM596" s="508"/>
      <c r="NDN596" s="508"/>
      <c r="NDO596" s="508"/>
      <c r="NDP596" s="508"/>
      <c r="NDQ596" s="508"/>
      <c r="NDR596" s="508"/>
      <c r="NDS596" s="508"/>
      <c r="NDT596" s="508"/>
      <c r="NDU596" s="508"/>
      <c r="NDV596" s="508"/>
      <c r="NDW596" s="508"/>
      <c r="NDX596" s="508"/>
      <c r="NDY596" s="508"/>
      <c r="NDZ596" s="508"/>
      <c r="NEA596" s="508"/>
      <c r="NEB596" s="508"/>
      <c r="NEC596" s="89"/>
      <c r="NED596" s="89"/>
      <c r="NEE596" s="89"/>
      <c r="NEF596" s="89"/>
      <c r="NEG596" s="89"/>
      <c r="NEH596" s="508"/>
      <c r="NEI596" s="508"/>
      <c r="NEJ596" s="89"/>
      <c r="NEK596" s="89"/>
      <c r="NEL596" s="508"/>
      <c r="NEM596" s="508"/>
      <c r="NEN596" s="89"/>
      <c r="NEO596" s="89"/>
      <c r="NEP596" s="508"/>
      <c r="NEQ596" s="508"/>
      <c r="NER596" s="508"/>
      <c r="NES596" s="508"/>
      <c r="NET596" s="508"/>
      <c r="NEU596" s="508"/>
      <c r="NEV596" s="508"/>
      <c r="NEW596" s="89"/>
      <c r="NEX596" s="89"/>
      <c r="NEY596" s="508"/>
      <c r="NEZ596" s="508"/>
      <c r="NFA596" s="89"/>
      <c r="NFB596" s="89"/>
      <c r="NFC596" s="508"/>
      <c r="NFD596" s="508"/>
      <c r="NFE596" s="508"/>
      <c r="NFF596" s="508"/>
      <c r="NFG596" s="508"/>
      <c r="NFH596" s="203"/>
      <c r="NFI596" s="107"/>
      <c r="NFJ596" s="508"/>
      <c r="NFK596" s="508"/>
      <c r="NFL596" s="508"/>
      <c r="NFM596" s="508"/>
      <c r="NFN596" s="508"/>
      <c r="NFO596" s="508"/>
      <c r="NFP596" s="508"/>
      <c r="NFQ596" s="168"/>
      <c r="NFR596" s="168"/>
      <c r="NFS596" s="168"/>
      <c r="NFT596" s="168"/>
      <c r="NFU596" s="168"/>
      <c r="NFV596" s="168"/>
      <c r="NFW596" s="168"/>
      <c r="NFX596" s="168"/>
      <c r="NFY596" s="168"/>
      <c r="NFZ596" s="168"/>
      <c r="NGA596" s="168"/>
      <c r="NGB596" s="168"/>
      <c r="NGC596" s="168"/>
      <c r="NGD596" s="168"/>
      <c r="NGE596" s="168"/>
      <c r="NGF596" s="168"/>
      <c r="NGG596" s="168"/>
      <c r="NGH596" s="168"/>
      <c r="NGI596" s="168"/>
      <c r="NGJ596" s="168"/>
      <c r="NGK596" s="168"/>
      <c r="NGL596" s="168"/>
      <c r="NGM596" s="168"/>
      <c r="NGN596" s="168"/>
      <c r="NGO596" s="168"/>
      <c r="NGP596" s="168"/>
      <c r="NGQ596" s="168"/>
      <c r="NGR596" s="168"/>
      <c r="NGS596" s="168"/>
      <c r="NGT596" s="168"/>
      <c r="NGU596" s="168"/>
      <c r="NGV596" s="168"/>
      <c r="NGW596" s="168"/>
      <c r="NGX596" s="168"/>
      <c r="NGY596" s="168"/>
      <c r="NGZ596" s="168"/>
      <c r="NHA596" s="168"/>
      <c r="NHB596" s="168"/>
      <c r="NHC596" s="168"/>
      <c r="NHD596" s="168"/>
      <c r="NHE596" s="168"/>
      <c r="NHF596" s="168"/>
      <c r="NHG596" s="168"/>
      <c r="NHH596" s="168"/>
      <c r="NHI596" s="508"/>
      <c r="NHJ596" s="508"/>
      <c r="NHK596" s="508"/>
      <c r="NHL596" s="508"/>
      <c r="NHM596" s="508"/>
      <c r="NHN596" s="508"/>
      <c r="NHO596" s="508"/>
      <c r="NHP596" s="508"/>
      <c r="NHQ596" s="508"/>
      <c r="NHR596" s="508"/>
      <c r="NHS596" s="508"/>
      <c r="NHT596" s="508"/>
      <c r="NHU596" s="508"/>
      <c r="NHV596" s="508"/>
      <c r="NHW596" s="508"/>
      <c r="NHX596" s="508"/>
      <c r="NHY596" s="508"/>
      <c r="NHZ596" s="508"/>
      <c r="NIA596" s="508"/>
      <c r="NIB596" s="508"/>
      <c r="NIC596" s="508"/>
      <c r="NID596" s="508"/>
      <c r="NIE596" s="508"/>
      <c r="NIF596" s="508"/>
      <c r="NIG596" s="89"/>
      <c r="NIH596" s="89"/>
      <c r="NII596" s="89"/>
      <c r="NIJ596" s="89"/>
      <c r="NIK596" s="89"/>
      <c r="NIL596" s="508"/>
      <c r="NIM596" s="508"/>
      <c r="NIN596" s="89"/>
      <c r="NIO596" s="89"/>
      <c r="NIP596" s="508"/>
      <c r="NIQ596" s="508"/>
      <c r="NIR596" s="89"/>
      <c r="NIS596" s="89"/>
      <c r="NIT596" s="508"/>
      <c r="NIU596" s="508"/>
      <c r="NIV596" s="508"/>
      <c r="NIW596" s="508"/>
      <c r="NIX596" s="508"/>
      <c r="NIY596" s="508"/>
      <c r="NIZ596" s="508"/>
      <c r="NJA596" s="89"/>
      <c r="NJB596" s="89"/>
      <c r="NJC596" s="508"/>
      <c r="NJD596" s="508"/>
      <c r="NJE596" s="89"/>
      <c r="NJF596" s="89"/>
      <c r="NJG596" s="508"/>
      <c r="NJH596" s="508"/>
      <c r="NJI596" s="508"/>
      <c r="NJJ596" s="508"/>
      <c r="NJK596" s="508"/>
      <c r="NJL596" s="203"/>
      <c r="NJM596" s="107"/>
      <c r="NJN596" s="508"/>
      <c r="NJO596" s="508"/>
      <c r="NJP596" s="508"/>
      <c r="NJQ596" s="508"/>
      <c r="NJR596" s="508"/>
      <c r="NJS596" s="508"/>
      <c r="NJT596" s="508"/>
      <c r="NJU596" s="168"/>
      <c r="NJV596" s="168"/>
      <c r="NJW596" s="168"/>
      <c r="NJX596" s="168"/>
      <c r="NJY596" s="168"/>
      <c r="NJZ596" s="168"/>
      <c r="NKA596" s="168"/>
      <c r="NKB596" s="168"/>
      <c r="NKC596" s="168"/>
      <c r="NKD596" s="168"/>
      <c r="NKE596" s="168"/>
      <c r="NKF596" s="168"/>
      <c r="NKG596" s="168"/>
      <c r="NKH596" s="168"/>
      <c r="NKI596" s="168"/>
      <c r="NKJ596" s="168"/>
      <c r="NKK596" s="168"/>
      <c r="NKL596" s="168"/>
      <c r="NKM596" s="168"/>
      <c r="NKN596" s="168"/>
      <c r="NKO596" s="168"/>
      <c r="NKP596" s="168"/>
      <c r="NKQ596" s="168"/>
      <c r="NKR596" s="168"/>
      <c r="NKS596" s="168"/>
      <c r="NKT596" s="168"/>
      <c r="NKU596" s="168"/>
      <c r="NKV596" s="168"/>
      <c r="NKW596" s="168"/>
      <c r="NKX596" s="168"/>
      <c r="NKY596" s="168"/>
      <c r="NKZ596" s="168"/>
      <c r="NLA596" s="168"/>
      <c r="NLB596" s="168"/>
      <c r="NLC596" s="168"/>
      <c r="NLD596" s="168"/>
      <c r="NLE596" s="168"/>
      <c r="NLF596" s="168"/>
      <c r="NLG596" s="168"/>
      <c r="NLH596" s="168"/>
      <c r="NLI596" s="168"/>
      <c r="NLJ596" s="168"/>
      <c r="NLK596" s="168"/>
      <c r="NLL596" s="168"/>
      <c r="NLM596" s="508"/>
      <c r="NLN596" s="508"/>
      <c r="NLO596" s="508"/>
      <c r="NLP596" s="508"/>
      <c r="NLQ596" s="508"/>
      <c r="NLR596" s="508"/>
      <c r="NLS596" s="508"/>
      <c r="NLT596" s="508"/>
      <c r="NLU596" s="508"/>
      <c r="NLV596" s="508"/>
      <c r="NLW596" s="508"/>
      <c r="NLX596" s="508"/>
      <c r="NLY596" s="508"/>
      <c r="NLZ596" s="508"/>
      <c r="NMA596" s="508"/>
      <c r="NMB596" s="508"/>
      <c r="NMC596" s="508"/>
      <c r="NMD596" s="508"/>
      <c r="NME596" s="508"/>
      <c r="NMF596" s="508"/>
      <c r="NMG596" s="508"/>
      <c r="NMH596" s="508"/>
      <c r="NMI596" s="508"/>
      <c r="NMJ596" s="508"/>
      <c r="NMK596" s="89"/>
      <c r="NML596" s="89"/>
      <c r="NMM596" s="89"/>
      <c r="NMN596" s="89"/>
      <c r="NMO596" s="89"/>
      <c r="NMP596" s="508"/>
      <c r="NMQ596" s="508"/>
      <c r="NMR596" s="89"/>
      <c r="NMS596" s="89"/>
      <c r="NMT596" s="508"/>
      <c r="NMU596" s="508"/>
      <c r="NMV596" s="89"/>
      <c r="NMW596" s="89"/>
      <c r="NMX596" s="508"/>
      <c r="NMY596" s="508"/>
      <c r="NMZ596" s="508"/>
      <c r="NNA596" s="508"/>
      <c r="NNB596" s="508"/>
      <c r="NNC596" s="508"/>
      <c r="NND596" s="508"/>
      <c r="NNE596" s="89"/>
      <c r="NNF596" s="89"/>
      <c r="NNG596" s="508"/>
      <c r="NNH596" s="508"/>
      <c r="NNI596" s="89"/>
      <c r="NNJ596" s="89"/>
      <c r="NNK596" s="508"/>
      <c r="NNL596" s="508"/>
      <c r="NNM596" s="508"/>
      <c r="NNN596" s="508"/>
      <c r="NNO596" s="508"/>
      <c r="NNP596" s="203"/>
      <c r="NNQ596" s="107"/>
      <c r="NNR596" s="508"/>
      <c r="NNS596" s="508"/>
      <c r="NNT596" s="508"/>
      <c r="NNU596" s="508"/>
      <c r="NNV596" s="508"/>
      <c r="NNW596" s="508"/>
      <c r="NNX596" s="508"/>
      <c r="NNY596" s="168"/>
      <c r="NNZ596" s="168"/>
      <c r="NOA596" s="168"/>
      <c r="NOB596" s="168"/>
      <c r="NOC596" s="168"/>
      <c r="NOD596" s="168"/>
      <c r="NOE596" s="168"/>
      <c r="NOF596" s="168"/>
      <c r="NOG596" s="168"/>
      <c r="NOH596" s="168"/>
      <c r="NOI596" s="168"/>
      <c r="NOJ596" s="168"/>
      <c r="NOK596" s="168"/>
      <c r="NOL596" s="168"/>
      <c r="NOM596" s="168"/>
      <c r="NON596" s="168"/>
      <c r="NOO596" s="168"/>
      <c r="NOP596" s="168"/>
      <c r="NOQ596" s="168"/>
      <c r="NOR596" s="168"/>
      <c r="NOS596" s="168"/>
      <c r="NOT596" s="168"/>
      <c r="NOU596" s="168"/>
      <c r="NOV596" s="168"/>
      <c r="NOW596" s="168"/>
      <c r="NOX596" s="168"/>
      <c r="NOY596" s="168"/>
      <c r="NOZ596" s="168"/>
      <c r="NPA596" s="168"/>
      <c r="NPB596" s="168"/>
      <c r="NPC596" s="168"/>
      <c r="NPD596" s="168"/>
      <c r="NPE596" s="168"/>
      <c r="NPF596" s="168"/>
      <c r="NPG596" s="168"/>
      <c r="NPH596" s="168"/>
      <c r="NPI596" s="168"/>
      <c r="NPJ596" s="168"/>
      <c r="NPK596" s="168"/>
      <c r="NPL596" s="168"/>
      <c r="NPM596" s="168"/>
      <c r="NPN596" s="168"/>
      <c r="NPO596" s="168"/>
      <c r="NPP596" s="168"/>
      <c r="NPQ596" s="508"/>
      <c r="NPR596" s="508"/>
      <c r="NPS596" s="508"/>
      <c r="NPT596" s="508"/>
      <c r="NPU596" s="508"/>
      <c r="NPV596" s="508"/>
      <c r="NPW596" s="508"/>
      <c r="NPX596" s="508"/>
      <c r="NPY596" s="508"/>
      <c r="NPZ596" s="508"/>
      <c r="NQA596" s="508"/>
      <c r="NQB596" s="508"/>
      <c r="NQC596" s="508"/>
      <c r="NQD596" s="508"/>
      <c r="NQE596" s="508"/>
      <c r="NQF596" s="508"/>
      <c r="NQG596" s="508"/>
      <c r="NQH596" s="508"/>
      <c r="NQI596" s="508"/>
      <c r="NQJ596" s="508"/>
      <c r="NQK596" s="508"/>
      <c r="NQL596" s="508"/>
      <c r="NQM596" s="508"/>
      <c r="NQN596" s="508"/>
      <c r="NQO596" s="89"/>
      <c r="NQP596" s="89"/>
      <c r="NQQ596" s="89"/>
      <c r="NQR596" s="89"/>
      <c r="NQS596" s="89"/>
      <c r="NQT596" s="508"/>
      <c r="NQU596" s="508"/>
      <c r="NQV596" s="89"/>
      <c r="NQW596" s="89"/>
      <c r="NQX596" s="508"/>
      <c r="NQY596" s="508"/>
      <c r="NQZ596" s="89"/>
      <c r="NRA596" s="89"/>
      <c r="NRB596" s="508"/>
      <c r="NRC596" s="508"/>
      <c r="NRD596" s="508"/>
      <c r="NRE596" s="508"/>
      <c r="NRF596" s="508"/>
      <c r="NRG596" s="508"/>
      <c r="NRH596" s="508"/>
      <c r="NRI596" s="89"/>
      <c r="NRJ596" s="89"/>
      <c r="NRK596" s="508"/>
      <c r="NRL596" s="508"/>
      <c r="NRM596" s="89"/>
      <c r="NRN596" s="89"/>
      <c r="NRO596" s="508"/>
      <c r="NRP596" s="508"/>
      <c r="NRQ596" s="508"/>
      <c r="NRR596" s="508"/>
      <c r="NRS596" s="508"/>
      <c r="NRT596" s="203"/>
      <c r="NRU596" s="107"/>
      <c r="NRV596" s="508"/>
      <c r="NRW596" s="508"/>
      <c r="NRX596" s="508"/>
      <c r="NRY596" s="508"/>
      <c r="NRZ596" s="508"/>
      <c r="NSA596" s="508"/>
      <c r="NSB596" s="508"/>
      <c r="NSC596" s="168"/>
      <c r="NSD596" s="168"/>
      <c r="NSE596" s="168"/>
      <c r="NSF596" s="168"/>
      <c r="NSG596" s="168"/>
      <c r="NSH596" s="168"/>
      <c r="NSI596" s="168"/>
      <c r="NSJ596" s="168"/>
      <c r="NSK596" s="168"/>
      <c r="NSL596" s="168"/>
      <c r="NSM596" s="168"/>
      <c r="NSN596" s="168"/>
      <c r="NSO596" s="168"/>
      <c r="NSP596" s="168"/>
      <c r="NSQ596" s="168"/>
      <c r="NSR596" s="168"/>
      <c r="NSS596" s="168"/>
      <c r="NST596" s="168"/>
      <c r="NSU596" s="168"/>
      <c r="NSV596" s="168"/>
      <c r="NSW596" s="168"/>
      <c r="NSX596" s="168"/>
      <c r="NSY596" s="168"/>
      <c r="NSZ596" s="168"/>
      <c r="NTA596" s="168"/>
      <c r="NTB596" s="168"/>
      <c r="NTC596" s="168"/>
      <c r="NTD596" s="168"/>
      <c r="NTE596" s="168"/>
      <c r="NTF596" s="168"/>
      <c r="NTG596" s="168"/>
      <c r="NTH596" s="168"/>
      <c r="NTI596" s="168"/>
      <c r="NTJ596" s="168"/>
      <c r="NTK596" s="168"/>
      <c r="NTL596" s="168"/>
      <c r="NTM596" s="168"/>
      <c r="NTN596" s="168"/>
      <c r="NTO596" s="168"/>
      <c r="NTP596" s="168"/>
      <c r="NTQ596" s="168"/>
      <c r="NTR596" s="168"/>
      <c r="NTS596" s="168"/>
      <c r="NTT596" s="168"/>
      <c r="NTU596" s="508"/>
      <c r="NTV596" s="508"/>
      <c r="NTW596" s="508"/>
      <c r="NTX596" s="508"/>
      <c r="NTY596" s="508"/>
      <c r="NTZ596" s="508"/>
      <c r="NUA596" s="508"/>
      <c r="NUB596" s="508"/>
      <c r="NUC596" s="508"/>
      <c r="NUD596" s="508"/>
      <c r="NUE596" s="508"/>
      <c r="NUF596" s="508"/>
      <c r="NUG596" s="508"/>
      <c r="NUH596" s="508"/>
      <c r="NUI596" s="508"/>
      <c r="NUJ596" s="508"/>
      <c r="NUK596" s="508"/>
      <c r="NUL596" s="508"/>
      <c r="NUM596" s="508"/>
      <c r="NUN596" s="508"/>
      <c r="NUO596" s="508"/>
      <c r="NUP596" s="508"/>
      <c r="NUQ596" s="508"/>
      <c r="NUR596" s="508"/>
      <c r="NUS596" s="89"/>
      <c r="NUT596" s="89"/>
      <c r="NUU596" s="89"/>
      <c r="NUV596" s="89"/>
      <c r="NUW596" s="89"/>
      <c r="NUX596" s="508"/>
      <c r="NUY596" s="508"/>
      <c r="NUZ596" s="89"/>
      <c r="NVA596" s="89"/>
      <c r="NVB596" s="508"/>
      <c r="NVC596" s="508"/>
      <c r="NVD596" s="89"/>
      <c r="NVE596" s="89"/>
      <c r="NVF596" s="508"/>
      <c r="NVG596" s="508"/>
      <c r="NVH596" s="508"/>
      <c r="NVI596" s="508"/>
      <c r="NVJ596" s="508"/>
      <c r="NVK596" s="508"/>
      <c r="NVL596" s="508"/>
      <c r="NVM596" s="89"/>
      <c r="NVN596" s="89"/>
      <c r="NVO596" s="508"/>
      <c r="NVP596" s="508"/>
      <c r="NVQ596" s="89"/>
      <c r="NVR596" s="89"/>
      <c r="NVS596" s="508"/>
      <c r="NVT596" s="508"/>
      <c r="NVU596" s="508"/>
      <c r="NVV596" s="508"/>
      <c r="NVW596" s="508"/>
      <c r="NVX596" s="203"/>
      <c r="NVY596" s="107"/>
      <c r="NVZ596" s="508"/>
      <c r="NWA596" s="508"/>
      <c r="NWB596" s="508"/>
      <c r="NWC596" s="508"/>
      <c r="NWD596" s="508"/>
      <c r="NWE596" s="508"/>
      <c r="NWF596" s="508"/>
      <c r="NWG596" s="168"/>
      <c r="NWH596" s="168"/>
      <c r="NWI596" s="168"/>
      <c r="NWJ596" s="168"/>
      <c r="NWK596" s="168"/>
      <c r="NWL596" s="168"/>
      <c r="NWM596" s="168"/>
      <c r="NWN596" s="168"/>
      <c r="NWO596" s="168"/>
      <c r="NWP596" s="168"/>
      <c r="NWQ596" s="168"/>
      <c r="NWR596" s="168"/>
      <c r="NWS596" s="168"/>
      <c r="NWT596" s="168"/>
      <c r="NWU596" s="168"/>
      <c r="NWV596" s="168"/>
      <c r="NWW596" s="168"/>
      <c r="NWX596" s="168"/>
      <c r="NWY596" s="168"/>
      <c r="NWZ596" s="168"/>
      <c r="NXA596" s="168"/>
      <c r="NXB596" s="168"/>
      <c r="NXC596" s="168"/>
      <c r="NXD596" s="168"/>
      <c r="NXE596" s="168"/>
      <c r="NXF596" s="168"/>
      <c r="NXG596" s="168"/>
      <c r="NXH596" s="168"/>
      <c r="NXI596" s="168"/>
      <c r="NXJ596" s="168"/>
      <c r="NXK596" s="168"/>
      <c r="NXL596" s="168"/>
      <c r="NXM596" s="168"/>
      <c r="NXN596" s="168"/>
      <c r="NXO596" s="168"/>
      <c r="NXP596" s="168"/>
      <c r="NXQ596" s="168"/>
      <c r="NXR596" s="168"/>
      <c r="NXS596" s="168"/>
      <c r="NXT596" s="168"/>
      <c r="NXU596" s="168"/>
      <c r="NXV596" s="168"/>
      <c r="NXW596" s="168"/>
      <c r="NXX596" s="168"/>
      <c r="NXY596" s="508"/>
      <c r="NXZ596" s="508"/>
      <c r="NYA596" s="508"/>
      <c r="NYB596" s="508"/>
      <c r="NYC596" s="508"/>
      <c r="NYD596" s="508"/>
      <c r="NYE596" s="508"/>
      <c r="NYF596" s="508"/>
      <c r="NYG596" s="508"/>
      <c r="NYH596" s="508"/>
      <c r="NYI596" s="508"/>
      <c r="NYJ596" s="508"/>
      <c r="NYK596" s="508"/>
      <c r="NYL596" s="508"/>
      <c r="NYM596" s="508"/>
      <c r="NYN596" s="508"/>
      <c r="NYO596" s="508"/>
      <c r="NYP596" s="508"/>
      <c r="NYQ596" s="508"/>
      <c r="NYR596" s="508"/>
      <c r="NYS596" s="508"/>
      <c r="NYT596" s="508"/>
      <c r="NYU596" s="508"/>
      <c r="NYV596" s="508"/>
      <c r="NYW596" s="89"/>
      <c r="NYX596" s="89"/>
      <c r="NYY596" s="89"/>
      <c r="NYZ596" s="89"/>
      <c r="NZA596" s="89"/>
      <c r="NZB596" s="508"/>
      <c r="NZC596" s="508"/>
      <c r="NZD596" s="89"/>
      <c r="NZE596" s="89"/>
      <c r="NZF596" s="508"/>
      <c r="NZG596" s="508"/>
      <c r="NZH596" s="89"/>
      <c r="NZI596" s="89"/>
      <c r="NZJ596" s="508"/>
      <c r="NZK596" s="508"/>
      <c r="NZL596" s="508"/>
      <c r="NZM596" s="508"/>
      <c r="NZN596" s="508"/>
      <c r="NZO596" s="508"/>
      <c r="NZP596" s="508"/>
      <c r="NZQ596" s="89"/>
      <c r="NZR596" s="89"/>
      <c r="NZS596" s="508"/>
      <c r="NZT596" s="508"/>
      <c r="NZU596" s="89"/>
      <c r="NZV596" s="89"/>
      <c r="NZW596" s="508"/>
      <c r="NZX596" s="508"/>
      <c r="NZY596" s="508"/>
      <c r="NZZ596" s="508"/>
      <c r="OAA596" s="508"/>
      <c r="OAB596" s="203"/>
      <c r="OAC596" s="107"/>
      <c r="OAD596" s="508"/>
      <c r="OAE596" s="508"/>
      <c r="OAF596" s="508"/>
      <c r="OAG596" s="508"/>
      <c r="OAH596" s="508"/>
      <c r="OAI596" s="508"/>
      <c r="OAJ596" s="508"/>
      <c r="OAK596" s="168"/>
      <c r="OAL596" s="168"/>
      <c r="OAM596" s="168"/>
      <c r="OAN596" s="168"/>
      <c r="OAO596" s="168"/>
      <c r="OAP596" s="168"/>
      <c r="OAQ596" s="168"/>
      <c r="OAR596" s="168"/>
      <c r="OAS596" s="168"/>
      <c r="OAT596" s="168"/>
      <c r="OAU596" s="168"/>
      <c r="OAV596" s="168"/>
      <c r="OAW596" s="168"/>
      <c r="OAX596" s="168"/>
      <c r="OAY596" s="168"/>
      <c r="OAZ596" s="168"/>
      <c r="OBA596" s="168"/>
      <c r="OBB596" s="168"/>
      <c r="OBC596" s="168"/>
      <c r="OBD596" s="168"/>
      <c r="OBE596" s="168"/>
      <c r="OBF596" s="168"/>
      <c r="OBG596" s="168"/>
      <c r="OBH596" s="168"/>
      <c r="OBI596" s="168"/>
      <c r="OBJ596" s="168"/>
      <c r="OBK596" s="168"/>
      <c r="OBL596" s="168"/>
      <c r="OBM596" s="168"/>
      <c r="OBN596" s="168"/>
      <c r="OBO596" s="168"/>
      <c r="OBP596" s="168"/>
      <c r="OBQ596" s="168"/>
      <c r="OBR596" s="168"/>
      <c r="OBS596" s="168"/>
      <c r="OBT596" s="168"/>
      <c r="OBU596" s="168"/>
      <c r="OBV596" s="168"/>
      <c r="OBW596" s="168"/>
      <c r="OBX596" s="168"/>
      <c r="OBY596" s="168"/>
      <c r="OBZ596" s="168"/>
      <c r="OCA596" s="168"/>
      <c r="OCB596" s="168"/>
      <c r="OCC596" s="508"/>
      <c r="OCD596" s="508"/>
      <c r="OCE596" s="508"/>
      <c r="OCF596" s="508"/>
      <c r="OCG596" s="508"/>
      <c r="OCH596" s="508"/>
      <c r="OCI596" s="508"/>
      <c r="OCJ596" s="508"/>
      <c r="OCK596" s="508"/>
      <c r="OCL596" s="508"/>
      <c r="OCM596" s="508"/>
      <c r="OCN596" s="508"/>
      <c r="OCO596" s="508"/>
      <c r="OCP596" s="508"/>
      <c r="OCQ596" s="508"/>
      <c r="OCR596" s="508"/>
      <c r="OCS596" s="508"/>
      <c r="OCT596" s="508"/>
      <c r="OCU596" s="508"/>
      <c r="OCV596" s="508"/>
      <c r="OCW596" s="508"/>
      <c r="OCX596" s="508"/>
      <c r="OCY596" s="508"/>
      <c r="OCZ596" s="508"/>
      <c r="ODA596" s="89"/>
      <c r="ODB596" s="89"/>
      <c r="ODC596" s="89"/>
      <c r="ODD596" s="89"/>
      <c r="ODE596" s="89"/>
      <c r="ODF596" s="508"/>
      <c r="ODG596" s="508"/>
      <c r="ODH596" s="89"/>
      <c r="ODI596" s="89"/>
      <c r="ODJ596" s="508"/>
      <c r="ODK596" s="508"/>
      <c r="ODL596" s="89"/>
      <c r="ODM596" s="89"/>
      <c r="ODN596" s="508"/>
      <c r="ODO596" s="508"/>
      <c r="ODP596" s="508"/>
      <c r="ODQ596" s="508"/>
      <c r="ODR596" s="508"/>
      <c r="ODS596" s="508"/>
      <c r="ODT596" s="508"/>
      <c r="ODU596" s="89"/>
      <c r="ODV596" s="89"/>
      <c r="ODW596" s="508"/>
      <c r="ODX596" s="508"/>
      <c r="ODY596" s="89"/>
      <c r="ODZ596" s="89"/>
      <c r="OEA596" s="508"/>
      <c r="OEB596" s="508"/>
      <c r="OEC596" s="508"/>
      <c r="OED596" s="508"/>
      <c r="OEE596" s="508"/>
      <c r="OEF596" s="203"/>
      <c r="OEG596" s="107"/>
      <c r="OEH596" s="508"/>
      <c r="OEI596" s="508"/>
      <c r="OEJ596" s="508"/>
      <c r="OEK596" s="508"/>
      <c r="OEL596" s="508"/>
      <c r="OEM596" s="508"/>
      <c r="OEN596" s="508"/>
      <c r="OEO596" s="168"/>
      <c r="OEP596" s="168"/>
      <c r="OEQ596" s="168"/>
      <c r="OER596" s="168"/>
      <c r="OES596" s="168"/>
      <c r="OET596" s="168"/>
      <c r="OEU596" s="168"/>
      <c r="OEV596" s="168"/>
      <c r="OEW596" s="168"/>
      <c r="OEX596" s="168"/>
      <c r="OEY596" s="168"/>
      <c r="OEZ596" s="168"/>
      <c r="OFA596" s="168"/>
      <c r="OFB596" s="168"/>
      <c r="OFC596" s="168"/>
      <c r="OFD596" s="168"/>
      <c r="OFE596" s="168"/>
      <c r="OFF596" s="168"/>
      <c r="OFG596" s="168"/>
      <c r="OFH596" s="168"/>
      <c r="OFI596" s="168"/>
      <c r="OFJ596" s="168"/>
      <c r="OFK596" s="168"/>
      <c r="OFL596" s="168"/>
      <c r="OFM596" s="168"/>
      <c r="OFN596" s="168"/>
      <c r="OFO596" s="168"/>
      <c r="OFP596" s="168"/>
      <c r="OFQ596" s="168"/>
      <c r="OFR596" s="168"/>
      <c r="OFS596" s="168"/>
      <c r="OFT596" s="168"/>
      <c r="OFU596" s="168"/>
      <c r="OFV596" s="168"/>
      <c r="OFW596" s="168"/>
      <c r="OFX596" s="168"/>
      <c r="OFY596" s="168"/>
      <c r="OFZ596" s="168"/>
      <c r="OGA596" s="168"/>
      <c r="OGB596" s="168"/>
      <c r="OGC596" s="168"/>
      <c r="OGD596" s="168"/>
      <c r="OGE596" s="168"/>
      <c r="OGF596" s="168"/>
      <c r="OGG596" s="508"/>
      <c r="OGH596" s="508"/>
      <c r="OGI596" s="508"/>
      <c r="OGJ596" s="508"/>
      <c r="OGK596" s="508"/>
      <c r="OGL596" s="508"/>
      <c r="OGM596" s="508"/>
      <c r="OGN596" s="508"/>
      <c r="OGO596" s="508"/>
      <c r="OGP596" s="508"/>
      <c r="OGQ596" s="508"/>
      <c r="OGR596" s="508"/>
      <c r="OGS596" s="508"/>
      <c r="OGT596" s="508"/>
      <c r="OGU596" s="508"/>
      <c r="OGV596" s="508"/>
      <c r="OGW596" s="508"/>
      <c r="OGX596" s="508"/>
      <c r="OGY596" s="508"/>
      <c r="OGZ596" s="508"/>
      <c r="OHA596" s="508"/>
      <c r="OHB596" s="508"/>
      <c r="OHC596" s="508"/>
      <c r="OHD596" s="508"/>
      <c r="OHE596" s="89"/>
      <c r="OHF596" s="89"/>
      <c r="OHG596" s="89"/>
      <c r="OHH596" s="89"/>
      <c r="OHI596" s="89"/>
      <c r="OHJ596" s="508"/>
      <c r="OHK596" s="508"/>
      <c r="OHL596" s="89"/>
      <c r="OHM596" s="89"/>
      <c r="OHN596" s="508"/>
      <c r="OHO596" s="508"/>
      <c r="OHP596" s="89"/>
      <c r="OHQ596" s="89"/>
      <c r="OHR596" s="508"/>
      <c r="OHS596" s="508"/>
      <c r="OHT596" s="508"/>
      <c r="OHU596" s="508"/>
      <c r="OHV596" s="508"/>
      <c r="OHW596" s="508"/>
      <c r="OHX596" s="508"/>
      <c r="OHY596" s="89"/>
      <c r="OHZ596" s="89"/>
      <c r="OIA596" s="508"/>
      <c r="OIB596" s="508"/>
      <c r="OIC596" s="89"/>
      <c r="OID596" s="89"/>
      <c r="OIE596" s="508"/>
      <c r="OIF596" s="508"/>
      <c r="OIG596" s="508"/>
      <c r="OIH596" s="508"/>
      <c r="OII596" s="508"/>
      <c r="OIJ596" s="203"/>
      <c r="OIK596" s="107"/>
      <c r="OIL596" s="508"/>
      <c r="OIM596" s="508"/>
      <c r="OIN596" s="508"/>
      <c r="OIO596" s="508"/>
      <c r="OIP596" s="508"/>
      <c r="OIQ596" s="508"/>
      <c r="OIR596" s="508"/>
      <c r="OIS596" s="168"/>
      <c r="OIT596" s="168"/>
      <c r="OIU596" s="168"/>
      <c r="OIV596" s="168"/>
      <c r="OIW596" s="168"/>
      <c r="OIX596" s="168"/>
      <c r="OIY596" s="168"/>
      <c r="OIZ596" s="168"/>
      <c r="OJA596" s="168"/>
      <c r="OJB596" s="168"/>
      <c r="OJC596" s="168"/>
      <c r="OJD596" s="168"/>
      <c r="OJE596" s="168"/>
      <c r="OJF596" s="168"/>
      <c r="OJG596" s="168"/>
      <c r="OJH596" s="168"/>
      <c r="OJI596" s="168"/>
      <c r="OJJ596" s="168"/>
      <c r="OJK596" s="168"/>
      <c r="OJL596" s="168"/>
      <c r="OJM596" s="168"/>
      <c r="OJN596" s="168"/>
      <c r="OJO596" s="168"/>
      <c r="OJP596" s="168"/>
      <c r="OJQ596" s="168"/>
      <c r="OJR596" s="168"/>
      <c r="OJS596" s="168"/>
      <c r="OJT596" s="168"/>
      <c r="OJU596" s="168"/>
      <c r="OJV596" s="168"/>
      <c r="OJW596" s="168"/>
      <c r="OJX596" s="168"/>
      <c r="OJY596" s="168"/>
      <c r="OJZ596" s="168"/>
      <c r="OKA596" s="168"/>
      <c r="OKB596" s="168"/>
      <c r="OKC596" s="168"/>
      <c r="OKD596" s="168"/>
      <c r="OKE596" s="168"/>
      <c r="OKF596" s="168"/>
      <c r="OKG596" s="168"/>
      <c r="OKH596" s="168"/>
      <c r="OKI596" s="168"/>
      <c r="OKJ596" s="168"/>
      <c r="OKK596" s="508"/>
      <c r="OKL596" s="508"/>
      <c r="OKM596" s="508"/>
      <c r="OKN596" s="508"/>
      <c r="OKO596" s="508"/>
      <c r="OKP596" s="508"/>
      <c r="OKQ596" s="508"/>
      <c r="OKR596" s="508"/>
      <c r="OKS596" s="508"/>
      <c r="OKT596" s="508"/>
      <c r="OKU596" s="508"/>
      <c r="OKV596" s="508"/>
      <c r="OKW596" s="508"/>
      <c r="OKX596" s="508"/>
      <c r="OKY596" s="508"/>
      <c r="OKZ596" s="508"/>
      <c r="OLA596" s="508"/>
      <c r="OLB596" s="508"/>
      <c r="OLC596" s="508"/>
      <c r="OLD596" s="508"/>
      <c r="OLE596" s="508"/>
      <c r="OLF596" s="508"/>
      <c r="OLG596" s="508"/>
      <c r="OLH596" s="508"/>
      <c r="OLI596" s="89"/>
      <c r="OLJ596" s="89"/>
      <c r="OLK596" s="89"/>
      <c r="OLL596" s="89"/>
      <c r="OLM596" s="89"/>
      <c r="OLN596" s="508"/>
      <c r="OLO596" s="508"/>
      <c r="OLP596" s="89"/>
      <c r="OLQ596" s="89"/>
      <c r="OLR596" s="508"/>
      <c r="OLS596" s="508"/>
      <c r="OLT596" s="89"/>
      <c r="OLU596" s="89"/>
      <c r="OLV596" s="508"/>
      <c r="OLW596" s="508"/>
      <c r="OLX596" s="508"/>
      <c r="OLY596" s="508"/>
      <c r="OLZ596" s="508"/>
      <c r="OMA596" s="508"/>
      <c r="OMB596" s="508"/>
      <c r="OMC596" s="89"/>
      <c r="OMD596" s="89"/>
      <c r="OME596" s="508"/>
      <c r="OMF596" s="508"/>
      <c r="OMG596" s="89"/>
      <c r="OMH596" s="89"/>
      <c r="OMI596" s="508"/>
      <c r="OMJ596" s="508"/>
      <c r="OMK596" s="508"/>
      <c r="OML596" s="508"/>
      <c r="OMM596" s="508"/>
      <c r="OMN596" s="203"/>
      <c r="OMO596" s="107"/>
      <c r="OMP596" s="508"/>
      <c r="OMQ596" s="508"/>
      <c r="OMR596" s="508"/>
      <c r="OMS596" s="508"/>
      <c r="OMT596" s="508"/>
      <c r="OMU596" s="508"/>
      <c r="OMV596" s="508"/>
      <c r="OMW596" s="168"/>
      <c r="OMX596" s="168"/>
      <c r="OMY596" s="168"/>
      <c r="OMZ596" s="168"/>
      <c r="ONA596" s="168"/>
      <c r="ONB596" s="168"/>
      <c r="ONC596" s="168"/>
      <c r="OND596" s="168"/>
      <c r="ONE596" s="168"/>
      <c r="ONF596" s="168"/>
      <c r="ONG596" s="168"/>
      <c r="ONH596" s="168"/>
      <c r="ONI596" s="168"/>
      <c r="ONJ596" s="168"/>
      <c r="ONK596" s="168"/>
      <c r="ONL596" s="168"/>
      <c r="ONM596" s="168"/>
      <c r="ONN596" s="168"/>
      <c r="ONO596" s="168"/>
      <c r="ONP596" s="168"/>
      <c r="ONQ596" s="168"/>
      <c r="ONR596" s="168"/>
      <c r="ONS596" s="168"/>
      <c r="ONT596" s="168"/>
      <c r="ONU596" s="168"/>
      <c r="ONV596" s="168"/>
      <c r="ONW596" s="168"/>
      <c r="ONX596" s="168"/>
      <c r="ONY596" s="168"/>
      <c r="ONZ596" s="168"/>
      <c r="OOA596" s="168"/>
      <c r="OOB596" s="168"/>
      <c r="OOC596" s="168"/>
      <c r="OOD596" s="168"/>
      <c r="OOE596" s="168"/>
      <c r="OOF596" s="168"/>
      <c r="OOG596" s="168"/>
      <c r="OOH596" s="168"/>
      <c r="OOI596" s="168"/>
      <c r="OOJ596" s="168"/>
      <c r="OOK596" s="168"/>
      <c r="OOL596" s="168"/>
      <c r="OOM596" s="168"/>
      <c r="OON596" s="168"/>
      <c r="OOO596" s="508"/>
      <c r="OOP596" s="508"/>
      <c r="OOQ596" s="508"/>
      <c r="OOR596" s="508"/>
      <c r="OOS596" s="508"/>
      <c r="OOT596" s="508"/>
      <c r="OOU596" s="508"/>
      <c r="OOV596" s="508"/>
      <c r="OOW596" s="508"/>
      <c r="OOX596" s="508"/>
      <c r="OOY596" s="508"/>
      <c r="OOZ596" s="508"/>
      <c r="OPA596" s="508"/>
      <c r="OPB596" s="508"/>
      <c r="OPC596" s="508"/>
      <c r="OPD596" s="508"/>
      <c r="OPE596" s="508"/>
      <c r="OPF596" s="508"/>
      <c r="OPG596" s="508"/>
      <c r="OPH596" s="508"/>
      <c r="OPI596" s="508"/>
      <c r="OPJ596" s="508"/>
      <c r="OPK596" s="508"/>
      <c r="OPL596" s="508"/>
      <c r="OPM596" s="89"/>
      <c r="OPN596" s="89"/>
      <c r="OPO596" s="89"/>
      <c r="OPP596" s="89"/>
      <c r="OPQ596" s="89"/>
      <c r="OPR596" s="508"/>
      <c r="OPS596" s="508"/>
      <c r="OPT596" s="89"/>
      <c r="OPU596" s="89"/>
      <c r="OPV596" s="508"/>
      <c r="OPW596" s="508"/>
      <c r="OPX596" s="89"/>
      <c r="OPY596" s="89"/>
      <c r="OPZ596" s="508"/>
      <c r="OQA596" s="508"/>
      <c r="OQB596" s="508"/>
      <c r="OQC596" s="508"/>
      <c r="OQD596" s="508"/>
      <c r="OQE596" s="508"/>
      <c r="OQF596" s="508"/>
      <c r="OQG596" s="89"/>
      <c r="OQH596" s="89"/>
      <c r="OQI596" s="508"/>
      <c r="OQJ596" s="508"/>
      <c r="OQK596" s="89"/>
      <c r="OQL596" s="89"/>
      <c r="OQM596" s="508"/>
      <c r="OQN596" s="508"/>
      <c r="OQO596" s="508"/>
      <c r="OQP596" s="508"/>
      <c r="OQQ596" s="508"/>
      <c r="OQR596" s="203"/>
      <c r="OQS596" s="107"/>
      <c r="OQT596" s="508"/>
      <c r="OQU596" s="508"/>
      <c r="OQV596" s="508"/>
      <c r="OQW596" s="508"/>
      <c r="OQX596" s="508"/>
      <c r="OQY596" s="508"/>
      <c r="OQZ596" s="508"/>
      <c r="ORA596" s="168"/>
      <c r="ORB596" s="168"/>
      <c r="ORC596" s="168"/>
      <c r="ORD596" s="168"/>
      <c r="ORE596" s="168"/>
      <c r="ORF596" s="168"/>
      <c r="ORG596" s="168"/>
      <c r="ORH596" s="168"/>
      <c r="ORI596" s="168"/>
      <c r="ORJ596" s="168"/>
      <c r="ORK596" s="168"/>
      <c r="ORL596" s="168"/>
      <c r="ORM596" s="168"/>
      <c r="ORN596" s="168"/>
      <c r="ORO596" s="168"/>
      <c r="ORP596" s="168"/>
      <c r="ORQ596" s="168"/>
      <c r="ORR596" s="168"/>
      <c r="ORS596" s="168"/>
      <c r="ORT596" s="168"/>
      <c r="ORU596" s="168"/>
      <c r="ORV596" s="168"/>
      <c r="ORW596" s="168"/>
      <c r="ORX596" s="168"/>
      <c r="ORY596" s="168"/>
      <c r="ORZ596" s="168"/>
      <c r="OSA596" s="168"/>
      <c r="OSB596" s="168"/>
      <c r="OSC596" s="168"/>
      <c r="OSD596" s="168"/>
      <c r="OSE596" s="168"/>
      <c r="OSF596" s="168"/>
      <c r="OSG596" s="168"/>
      <c r="OSH596" s="168"/>
      <c r="OSI596" s="168"/>
      <c r="OSJ596" s="168"/>
      <c r="OSK596" s="168"/>
      <c r="OSL596" s="168"/>
      <c r="OSM596" s="168"/>
      <c r="OSN596" s="168"/>
      <c r="OSO596" s="168"/>
      <c r="OSP596" s="168"/>
      <c r="OSQ596" s="168"/>
      <c r="OSR596" s="168"/>
      <c r="OSS596" s="508"/>
      <c r="OST596" s="508"/>
      <c r="OSU596" s="508"/>
      <c r="OSV596" s="508"/>
      <c r="OSW596" s="508"/>
      <c r="OSX596" s="508"/>
      <c r="OSY596" s="508"/>
      <c r="OSZ596" s="508"/>
      <c r="OTA596" s="508"/>
      <c r="OTB596" s="508"/>
      <c r="OTC596" s="508"/>
      <c r="OTD596" s="508"/>
      <c r="OTE596" s="508"/>
      <c r="OTF596" s="508"/>
      <c r="OTG596" s="508"/>
      <c r="OTH596" s="508"/>
      <c r="OTI596" s="508"/>
      <c r="OTJ596" s="508"/>
      <c r="OTK596" s="508"/>
      <c r="OTL596" s="508"/>
      <c r="OTM596" s="508"/>
      <c r="OTN596" s="508"/>
      <c r="OTO596" s="508"/>
      <c r="OTP596" s="508"/>
      <c r="OTQ596" s="89"/>
      <c r="OTR596" s="89"/>
      <c r="OTS596" s="89"/>
      <c r="OTT596" s="89"/>
      <c r="OTU596" s="89"/>
      <c r="OTV596" s="508"/>
      <c r="OTW596" s="508"/>
      <c r="OTX596" s="89"/>
      <c r="OTY596" s="89"/>
      <c r="OTZ596" s="508"/>
      <c r="OUA596" s="508"/>
      <c r="OUB596" s="89"/>
      <c r="OUC596" s="89"/>
      <c r="OUD596" s="508"/>
      <c r="OUE596" s="508"/>
      <c r="OUF596" s="508"/>
      <c r="OUG596" s="508"/>
      <c r="OUH596" s="508"/>
      <c r="OUI596" s="508"/>
      <c r="OUJ596" s="508"/>
      <c r="OUK596" s="89"/>
      <c r="OUL596" s="89"/>
      <c r="OUM596" s="508"/>
      <c r="OUN596" s="508"/>
      <c r="OUO596" s="89"/>
      <c r="OUP596" s="89"/>
      <c r="OUQ596" s="508"/>
      <c r="OUR596" s="508"/>
      <c r="OUS596" s="508"/>
      <c r="OUT596" s="508"/>
      <c r="OUU596" s="508"/>
      <c r="OUV596" s="203"/>
      <c r="OUW596" s="107"/>
      <c r="OUX596" s="508"/>
      <c r="OUY596" s="508"/>
      <c r="OUZ596" s="508"/>
      <c r="OVA596" s="508"/>
      <c r="OVB596" s="508"/>
      <c r="OVC596" s="508"/>
      <c r="OVD596" s="508"/>
      <c r="OVE596" s="168"/>
      <c r="OVF596" s="168"/>
      <c r="OVG596" s="168"/>
      <c r="OVH596" s="168"/>
      <c r="OVI596" s="168"/>
      <c r="OVJ596" s="168"/>
      <c r="OVK596" s="168"/>
      <c r="OVL596" s="168"/>
      <c r="OVM596" s="168"/>
      <c r="OVN596" s="168"/>
      <c r="OVO596" s="168"/>
      <c r="OVP596" s="168"/>
      <c r="OVQ596" s="168"/>
      <c r="OVR596" s="168"/>
      <c r="OVS596" s="168"/>
      <c r="OVT596" s="168"/>
      <c r="OVU596" s="168"/>
      <c r="OVV596" s="168"/>
      <c r="OVW596" s="168"/>
      <c r="OVX596" s="168"/>
      <c r="OVY596" s="168"/>
      <c r="OVZ596" s="168"/>
      <c r="OWA596" s="168"/>
      <c r="OWB596" s="168"/>
      <c r="OWC596" s="168"/>
      <c r="OWD596" s="168"/>
      <c r="OWE596" s="168"/>
      <c r="OWF596" s="168"/>
      <c r="OWG596" s="168"/>
      <c r="OWH596" s="168"/>
      <c r="OWI596" s="168"/>
      <c r="OWJ596" s="168"/>
      <c r="OWK596" s="168"/>
      <c r="OWL596" s="168"/>
      <c r="OWM596" s="168"/>
      <c r="OWN596" s="168"/>
      <c r="OWO596" s="168"/>
      <c r="OWP596" s="168"/>
      <c r="OWQ596" s="168"/>
      <c r="OWR596" s="168"/>
      <c r="OWS596" s="168"/>
      <c r="OWT596" s="168"/>
      <c r="OWU596" s="168"/>
      <c r="OWV596" s="168"/>
      <c r="OWW596" s="508"/>
      <c r="OWX596" s="508"/>
      <c r="OWY596" s="508"/>
      <c r="OWZ596" s="508"/>
      <c r="OXA596" s="508"/>
      <c r="OXB596" s="508"/>
      <c r="OXC596" s="508"/>
      <c r="OXD596" s="508"/>
      <c r="OXE596" s="508"/>
      <c r="OXF596" s="508"/>
      <c r="OXG596" s="508"/>
      <c r="OXH596" s="508"/>
      <c r="OXI596" s="508"/>
      <c r="OXJ596" s="508"/>
      <c r="OXK596" s="508"/>
      <c r="OXL596" s="508"/>
      <c r="OXM596" s="508"/>
      <c r="OXN596" s="508"/>
      <c r="OXO596" s="508"/>
      <c r="OXP596" s="508"/>
      <c r="OXQ596" s="508"/>
      <c r="OXR596" s="508"/>
      <c r="OXS596" s="508"/>
      <c r="OXT596" s="508"/>
      <c r="OXU596" s="89"/>
      <c r="OXV596" s="89"/>
      <c r="OXW596" s="89"/>
      <c r="OXX596" s="89"/>
      <c r="OXY596" s="89"/>
      <c r="OXZ596" s="508"/>
      <c r="OYA596" s="508"/>
      <c r="OYB596" s="89"/>
      <c r="OYC596" s="89"/>
      <c r="OYD596" s="508"/>
      <c r="OYE596" s="508"/>
      <c r="OYF596" s="89"/>
      <c r="OYG596" s="89"/>
      <c r="OYH596" s="508"/>
      <c r="OYI596" s="508"/>
      <c r="OYJ596" s="508"/>
      <c r="OYK596" s="508"/>
      <c r="OYL596" s="508"/>
      <c r="OYM596" s="508"/>
      <c r="OYN596" s="508"/>
      <c r="OYO596" s="89"/>
      <c r="OYP596" s="89"/>
      <c r="OYQ596" s="508"/>
      <c r="OYR596" s="508"/>
      <c r="OYS596" s="89"/>
      <c r="OYT596" s="89"/>
      <c r="OYU596" s="508"/>
      <c r="OYV596" s="508"/>
      <c r="OYW596" s="508"/>
      <c r="OYX596" s="508"/>
      <c r="OYY596" s="508"/>
      <c r="OYZ596" s="203"/>
      <c r="OZA596" s="107"/>
      <c r="OZB596" s="508"/>
      <c r="OZC596" s="508"/>
      <c r="OZD596" s="508"/>
      <c r="OZE596" s="508"/>
      <c r="OZF596" s="508"/>
      <c r="OZG596" s="508"/>
      <c r="OZH596" s="508"/>
      <c r="OZI596" s="168"/>
      <c r="OZJ596" s="168"/>
      <c r="OZK596" s="168"/>
      <c r="OZL596" s="168"/>
      <c r="OZM596" s="168"/>
      <c r="OZN596" s="168"/>
      <c r="OZO596" s="168"/>
      <c r="OZP596" s="168"/>
      <c r="OZQ596" s="168"/>
      <c r="OZR596" s="168"/>
      <c r="OZS596" s="168"/>
      <c r="OZT596" s="168"/>
      <c r="OZU596" s="168"/>
      <c r="OZV596" s="168"/>
      <c r="OZW596" s="168"/>
      <c r="OZX596" s="168"/>
      <c r="OZY596" s="168"/>
      <c r="OZZ596" s="168"/>
      <c r="PAA596" s="168"/>
      <c r="PAB596" s="168"/>
      <c r="PAC596" s="168"/>
      <c r="PAD596" s="168"/>
      <c r="PAE596" s="168"/>
      <c r="PAF596" s="168"/>
      <c r="PAG596" s="168"/>
      <c r="PAH596" s="168"/>
      <c r="PAI596" s="168"/>
      <c r="PAJ596" s="168"/>
      <c r="PAK596" s="168"/>
      <c r="PAL596" s="168"/>
      <c r="PAM596" s="168"/>
      <c r="PAN596" s="168"/>
      <c r="PAO596" s="168"/>
      <c r="PAP596" s="168"/>
      <c r="PAQ596" s="168"/>
      <c r="PAR596" s="168"/>
      <c r="PAS596" s="168"/>
      <c r="PAT596" s="168"/>
      <c r="PAU596" s="168"/>
      <c r="PAV596" s="168"/>
      <c r="PAW596" s="168"/>
      <c r="PAX596" s="168"/>
      <c r="PAY596" s="168"/>
      <c r="PAZ596" s="168"/>
      <c r="PBA596" s="508"/>
      <c r="PBB596" s="508"/>
      <c r="PBC596" s="508"/>
      <c r="PBD596" s="508"/>
      <c r="PBE596" s="508"/>
      <c r="PBF596" s="508"/>
      <c r="PBG596" s="508"/>
      <c r="PBH596" s="508"/>
      <c r="PBI596" s="508"/>
      <c r="PBJ596" s="508"/>
      <c r="PBK596" s="508"/>
      <c r="PBL596" s="508"/>
      <c r="PBM596" s="508"/>
      <c r="PBN596" s="508"/>
      <c r="PBO596" s="508"/>
      <c r="PBP596" s="508"/>
      <c r="PBQ596" s="508"/>
      <c r="PBR596" s="508"/>
      <c r="PBS596" s="508"/>
      <c r="PBT596" s="508"/>
      <c r="PBU596" s="508"/>
      <c r="PBV596" s="508"/>
      <c r="PBW596" s="508"/>
      <c r="PBX596" s="508"/>
      <c r="PBY596" s="89"/>
      <c r="PBZ596" s="89"/>
      <c r="PCA596" s="89"/>
      <c r="PCB596" s="89"/>
      <c r="PCC596" s="89"/>
      <c r="PCD596" s="508"/>
      <c r="PCE596" s="508"/>
      <c r="PCF596" s="89"/>
      <c r="PCG596" s="89"/>
      <c r="PCH596" s="508"/>
      <c r="PCI596" s="508"/>
      <c r="PCJ596" s="89"/>
      <c r="PCK596" s="89"/>
      <c r="PCL596" s="508"/>
      <c r="PCM596" s="508"/>
      <c r="PCN596" s="508"/>
      <c r="PCO596" s="508"/>
      <c r="PCP596" s="508"/>
      <c r="PCQ596" s="508"/>
      <c r="PCR596" s="508"/>
      <c r="PCS596" s="89"/>
      <c r="PCT596" s="89"/>
      <c r="PCU596" s="508"/>
      <c r="PCV596" s="508"/>
      <c r="PCW596" s="89"/>
      <c r="PCX596" s="89"/>
      <c r="PCY596" s="508"/>
      <c r="PCZ596" s="508"/>
      <c r="PDA596" s="508"/>
      <c r="PDB596" s="508"/>
      <c r="PDC596" s="508"/>
      <c r="PDD596" s="203"/>
      <c r="PDE596" s="107"/>
      <c r="PDF596" s="508"/>
      <c r="PDG596" s="508"/>
      <c r="PDH596" s="508"/>
      <c r="PDI596" s="508"/>
      <c r="PDJ596" s="508"/>
      <c r="PDK596" s="508"/>
      <c r="PDL596" s="508"/>
      <c r="PDM596" s="168"/>
      <c r="PDN596" s="168"/>
      <c r="PDO596" s="168"/>
      <c r="PDP596" s="168"/>
      <c r="PDQ596" s="168"/>
      <c r="PDR596" s="168"/>
      <c r="PDS596" s="168"/>
      <c r="PDT596" s="168"/>
      <c r="PDU596" s="168"/>
      <c r="PDV596" s="168"/>
      <c r="PDW596" s="168"/>
      <c r="PDX596" s="168"/>
      <c r="PDY596" s="168"/>
      <c r="PDZ596" s="168"/>
      <c r="PEA596" s="168"/>
      <c r="PEB596" s="168"/>
      <c r="PEC596" s="168"/>
      <c r="PED596" s="168"/>
      <c r="PEE596" s="168"/>
      <c r="PEF596" s="168"/>
      <c r="PEG596" s="168"/>
      <c r="PEH596" s="168"/>
      <c r="PEI596" s="168"/>
      <c r="PEJ596" s="168"/>
      <c r="PEK596" s="168"/>
      <c r="PEL596" s="168"/>
      <c r="PEM596" s="168"/>
      <c r="PEN596" s="168"/>
      <c r="PEO596" s="168"/>
      <c r="PEP596" s="168"/>
      <c r="PEQ596" s="168"/>
      <c r="PER596" s="168"/>
      <c r="PES596" s="168"/>
      <c r="PET596" s="168"/>
      <c r="PEU596" s="168"/>
      <c r="PEV596" s="168"/>
      <c r="PEW596" s="168"/>
      <c r="PEX596" s="168"/>
      <c r="PEY596" s="168"/>
      <c r="PEZ596" s="168"/>
      <c r="PFA596" s="168"/>
      <c r="PFB596" s="168"/>
      <c r="PFC596" s="168"/>
      <c r="PFD596" s="168"/>
      <c r="PFE596" s="508"/>
      <c r="PFF596" s="508"/>
      <c r="PFG596" s="508"/>
      <c r="PFH596" s="508"/>
      <c r="PFI596" s="508"/>
      <c r="PFJ596" s="508"/>
      <c r="PFK596" s="508"/>
      <c r="PFL596" s="508"/>
      <c r="PFM596" s="508"/>
      <c r="PFN596" s="508"/>
      <c r="PFO596" s="508"/>
      <c r="PFP596" s="508"/>
      <c r="PFQ596" s="508"/>
      <c r="PFR596" s="508"/>
      <c r="PFS596" s="508"/>
      <c r="PFT596" s="508"/>
      <c r="PFU596" s="508"/>
      <c r="PFV596" s="508"/>
      <c r="PFW596" s="508"/>
      <c r="PFX596" s="508"/>
      <c r="PFY596" s="508"/>
      <c r="PFZ596" s="508"/>
      <c r="PGA596" s="508"/>
      <c r="PGB596" s="508"/>
      <c r="PGC596" s="89"/>
      <c r="PGD596" s="89"/>
      <c r="PGE596" s="89"/>
      <c r="PGF596" s="89"/>
      <c r="PGG596" s="89"/>
      <c r="PGH596" s="508"/>
      <c r="PGI596" s="508"/>
      <c r="PGJ596" s="89"/>
      <c r="PGK596" s="89"/>
      <c r="PGL596" s="508"/>
      <c r="PGM596" s="508"/>
      <c r="PGN596" s="89"/>
      <c r="PGO596" s="89"/>
      <c r="PGP596" s="508"/>
      <c r="PGQ596" s="508"/>
      <c r="PGR596" s="508"/>
      <c r="PGS596" s="508"/>
      <c r="PGT596" s="508"/>
      <c r="PGU596" s="508"/>
      <c r="PGV596" s="508"/>
      <c r="PGW596" s="89"/>
      <c r="PGX596" s="89"/>
      <c r="PGY596" s="508"/>
      <c r="PGZ596" s="508"/>
      <c r="PHA596" s="89"/>
      <c r="PHB596" s="89"/>
      <c r="PHC596" s="508"/>
      <c r="PHD596" s="508"/>
      <c r="PHE596" s="508"/>
      <c r="PHF596" s="508"/>
      <c r="PHG596" s="508"/>
      <c r="PHH596" s="203"/>
      <c r="PHI596" s="107"/>
      <c r="PHJ596" s="508"/>
      <c r="PHK596" s="508"/>
      <c r="PHL596" s="508"/>
      <c r="PHM596" s="508"/>
      <c r="PHN596" s="508"/>
      <c r="PHO596" s="508"/>
      <c r="PHP596" s="508"/>
      <c r="PHQ596" s="168"/>
      <c r="PHR596" s="168"/>
      <c r="PHS596" s="168"/>
      <c r="PHT596" s="168"/>
      <c r="PHU596" s="168"/>
      <c r="PHV596" s="168"/>
      <c r="PHW596" s="168"/>
      <c r="PHX596" s="168"/>
      <c r="PHY596" s="168"/>
      <c r="PHZ596" s="168"/>
      <c r="PIA596" s="168"/>
      <c r="PIB596" s="168"/>
      <c r="PIC596" s="168"/>
      <c r="PID596" s="168"/>
      <c r="PIE596" s="168"/>
      <c r="PIF596" s="168"/>
      <c r="PIG596" s="168"/>
      <c r="PIH596" s="168"/>
      <c r="PII596" s="168"/>
      <c r="PIJ596" s="168"/>
      <c r="PIK596" s="168"/>
      <c r="PIL596" s="168"/>
      <c r="PIM596" s="168"/>
      <c r="PIN596" s="168"/>
      <c r="PIO596" s="168"/>
      <c r="PIP596" s="168"/>
      <c r="PIQ596" s="168"/>
      <c r="PIR596" s="168"/>
      <c r="PIS596" s="168"/>
      <c r="PIT596" s="168"/>
      <c r="PIU596" s="168"/>
      <c r="PIV596" s="168"/>
      <c r="PIW596" s="168"/>
      <c r="PIX596" s="168"/>
      <c r="PIY596" s="168"/>
      <c r="PIZ596" s="168"/>
      <c r="PJA596" s="168"/>
      <c r="PJB596" s="168"/>
      <c r="PJC596" s="168"/>
      <c r="PJD596" s="168"/>
      <c r="PJE596" s="168"/>
      <c r="PJF596" s="168"/>
      <c r="PJG596" s="168"/>
      <c r="PJH596" s="168"/>
      <c r="PJI596" s="508"/>
      <c r="PJJ596" s="508"/>
      <c r="PJK596" s="508"/>
      <c r="PJL596" s="508"/>
      <c r="PJM596" s="508"/>
      <c r="PJN596" s="508"/>
      <c r="PJO596" s="508"/>
      <c r="PJP596" s="508"/>
      <c r="PJQ596" s="508"/>
      <c r="PJR596" s="508"/>
      <c r="PJS596" s="508"/>
      <c r="PJT596" s="508"/>
      <c r="PJU596" s="508"/>
      <c r="PJV596" s="508"/>
      <c r="PJW596" s="508"/>
      <c r="PJX596" s="508"/>
      <c r="PJY596" s="508"/>
      <c r="PJZ596" s="508"/>
      <c r="PKA596" s="508"/>
      <c r="PKB596" s="508"/>
      <c r="PKC596" s="508"/>
      <c r="PKD596" s="508"/>
      <c r="PKE596" s="508"/>
      <c r="PKF596" s="508"/>
      <c r="PKG596" s="89"/>
      <c r="PKH596" s="89"/>
      <c r="PKI596" s="89"/>
      <c r="PKJ596" s="89"/>
      <c r="PKK596" s="89"/>
      <c r="PKL596" s="508"/>
      <c r="PKM596" s="508"/>
      <c r="PKN596" s="89"/>
      <c r="PKO596" s="89"/>
      <c r="PKP596" s="508"/>
      <c r="PKQ596" s="508"/>
      <c r="PKR596" s="89"/>
      <c r="PKS596" s="89"/>
      <c r="PKT596" s="508"/>
      <c r="PKU596" s="508"/>
      <c r="PKV596" s="508"/>
      <c r="PKW596" s="508"/>
      <c r="PKX596" s="508"/>
      <c r="PKY596" s="508"/>
      <c r="PKZ596" s="508"/>
      <c r="PLA596" s="89"/>
      <c r="PLB596" s="89"/>
      <c r="PLC596" s="508"/>
      <c r="PLD596" s="508"/>
      <c r="PLE596" s="89"/>
      <c r="PLF596" s="89"/>
      <c r="PLG596" s="508"/>
      <c r="PLH596" s="508"/>
      <c r="PLI596" s="508"/>
      <c r="PLJ596" s="508"/>
      <c r="PLK596" s="508"/>
      <c r="PLL596" s="203"/>
      <c r="PLM596" s="107"/>
      <c r="PLN596" s="508"/>
      <c r="PLO596" s="508"/>
      <c r="PLP596" s="508"/>
      <c r="PLQ596" s="508"/>
      <c r="PLR596" s="508"/>
      <c r="PLS596" s="508"/>
      <c r="PLT596" s="508"/>
      <c r="PLU596" s="168"/>
      <c r="PLV596" s="168"/>
      <c r="PLW596" s="168"/>
      <c r="PLX596" s="168"/>
      <c r="PLY596" s="168"/>
      <c r="PLZ596" s="168"/>
      <c r="PMA596" s="168"/>
      <c r="PMB596" s="168"/>
      <c r="PMC596" s="168"/>
      <c r="PMD596" s="168"/>
      <c r="PME596" s="168"/>
      <c r="PMF596" s="168"/>
      <c r="PMG596" s="168"/>
      <c r="PMH596" s="168"/>
      <c r="PMI596" s="168"/>
      <c r="PMJ596" s="168"/>
      <c r="PMK596" s="168"/>
      <c r="PML596" s="168"/>
      <c r="PMM596" s="168"/>
      <c r="PMN596" s="168"/>
      <c r="PMO596" s="168"/>
      <c r="PMP596" s="168"/>
      <c r="PMQ596" s="168"/>
      <c r="PMR596" s="168"/>
      <c r="PMS596" s="168"/>
      <c r="PMT596" s="168"/>
      <c r="PMU596" s="168"/>
      <c r="PMV596" s="168"/>
      <c r="PMW596" s="168"/>
      <c r="PMX596" s="168"/>
      <c r="PMY596" s="168"/>
      <c r="PMZ596" s="168"/>
      <c r="PNA596" s="168"/>
      <c r="PNB596" s="168"/>
      <c r="PNC596" s="168"/>
      <c r="PND596" s="168"/>
      <c r="PNE596" s="168"/>
      <c r="PNF596" s="168"/>
      <c r="PNG596" s="168"/>
      <c r="PNH596" s="168"/>
      <c r="PNI596" s="168"/>
      <c r="PNJ596" s="168"/>
      <c r="PNK596" s="168"/>
      <c r="PNL596" s="168"/>
      <c r="PNM596" s="508"/>
      <c r="PNN596" s="508"/>
      <c r="PNO596" s="508"/>
      <c r="PNP596" s="508"/>
      <c r="PNQ596" s="508"/>
      <c r="PNR596" s="508"/>
      <c r="PNS596" s="508"/>
      <c r="PNT596" s="508"/>
      <c r="PNU596" s="508"/>
      <c r="PNV596" s="508"/>
      <c r="PNW596" s="508"/>
      <c r="PNX596" s="508"/>
      <c r="PNY596" s="508"/>
      <c r="PNZ596" s="508"/>
      <c r="POA596" s="508"/>
      <c r="POB596" s="508"/>
      <c r="POC596" s="508"/>
      <c r="POD596" s="508"/>
      <c r="POE596" s="508"/>
      <c r="POF596" s="508"/>
      <c r="POG596" s="508"/>
      <c r="POH596" s="508"/>
      <c r="POI596" s="508"/>
      <c r="POJ596" s="508"/>
      <c r="POK596" s="89"/>
      <c r="POL596" s="89"/>
      <c r="POM596" s="89"/>
      <c r="PON596" s="89"/>
      <c r="POO596" s="89"/>
      <c r="POP596" s="508"/>
      <c r="POQ596" s="508"/>
      <c r="POR596" s="89"/>
      <c r="POS596" s="89"/>
      <c r="POT596" s="508"/>
      <c r="POU596" s="508"/>
      <c r="POV596" s="89"/>
      <c r="POW596" s="89"/>
      <c r="POX596" s="508"/>
      <c r="POY596" s="508"/>
      <c r="POZ596" s="508"/>
      <c r="PPA596" s="508"/>
      <c r="PPB596" s="508"/>
      <c r="PPC596" s="508"/>
      <c r="PPD596" s="508"/>
      <c r="PPE596" s="89"/>
      <c r="PPF596" s="89"/>
      <c r="PPG596" s="508"/>
      <c r="PPH596" s="508"/>
      <c r="PPI596" s="89"/>
      <c r="PPJ596" s="89"/>
      <c r="PPK596" s="508"/>
      <c r="PPL596" s="508"/>
      <c r="PPM596" s="508"/>
      <c r="PPN596" s="508"/>
      <c r="PPO596" s="508"/>
      <c r="PPP596" s="203"/>
      <c r="PPQ596" s="107"/>
      <c r="PPR596" s="508"/>
      <c r="PPS596" s="508"/>
      <c r="PPT596" s="508"/>
      <c r="PPU596" s="508"/>
      <c r="PPV596" s="508"/>
      <c r="PPW596" s="508"/>
      <c r="PPX596" s="508"/>
      <c r="PPY596" s="168"/>
      <c r="PPZ596" s="168"/>
      <c r="PQA596" s="168"/>
      <c r="PQB596" s="168"/>
      <c r="PQC596" s="168"/>
      <c r="PQD596" s="168"/>
      <c r="PQE596" s="168"/>
      <c r="PQF596" s="168"/>
      <c r="PQG596" s="168"/>
      <c r="PQH596" s="168"/>
      <c r="PQI596" s="168"/>
      <c r="PQJ596" s="168"/>
      <c r="PQK596" s="168"/>
      <c r="PQL596" s="168"/>
      <c r="PQM596" s="168"/>
      <c r="PQN596" s="168"/>
      <c r="PQO596" s="168"/>
      <c r="PQP596" s="168"/>
      <c r="PQQ596" s="168"/>
      <c r="PQR596" s="168"/>
      <c r="PQS596" s="168"/>
      <c r="PQT596" s="168"/>
      <c r="PQU596" s="168"/>
      <c r="PQV596" s="168"/>
      <c r="PQW596" s="168"/>
      <c r="PQX596" s="168"/>
      <c r="PQY596" s="168"/>
      <c r="PQZ596" s="168"/>
      <c r="PRA596" s="168"/>
      <c r="PRB596" s="168"/>
      <c r="PRC596" s="168"/>
      <c r="PRD596" s="168"/>
      <c r="PRE596" s="168"/>
      <c r="PRF596" s="168"/>
      <c r="PRG596" s="168"/>
      <c r="PRH596" s="168"/>
      <c r="PRI596" s="168"/>
      <c r="PRJ596" s="168"/>
      <c r="PRK596" s="168"/>
      <c r="PRL596" s="168"/>
      <c r="PRM596" s="168"/>
      <c r="PRN596" s="168"/>
      <c r="PRO596" s="168"/>
      <c r="PRP596" s="168"/>
      <c r="PRQ596" s="508"/>
      <c r="PRR596" s="508"/>
      <c r="PRS596" s="508"/>
      <c r="PRT596" s="508"/>
      <c r="PRU596" s="508"/>
      <c r="PRV596" s="508"/>
      <c r="PRW596" s="508"/>
      <c r="PRX596" s="508"/>
      <c r="PRY596" s="508"/>
      <c r="PRZ596" s="508"/>
      <c r="PSA596" s="508"/>
      <c r="PSB596" s="508"/>
      <c r="PSC596" s="508"/>
      <c r="PSD596" s="508"/>
      <c r="PSE596" s="508"/>
      <c r="PSF596" s="508"/>
      <c r="PSG596" s="508"/>
      <c r="PSH596" s="508"/>
      <c r="PSI596" s="508"/>
      <c r="PSJ596" s="508"/>
      <c r="PSK596" s="508"/>
      <c r="PSL596" s="508"/>
      <c r="PSM596" s="508"/>
      <c r="PSN596" s="508"/>
      <c r="PSO596" s="89"/>
      <c r="PSP596" s="89"/>
      <c r="PSQ596" s="89"/>
      <c r="PSR596" s="89"/>
      <c r="PSS596" s="89"/>
      <c r="PST596" s="508"/>
      <c r="PSU596" s="508"/>
      <c r="PSV596" s="89"/>
      <c r="PSW596" s="89"/>
      <c r="PSX596" s="508"/>
      <c r="PSY596" s="508"/>
      <c r="PSZ596" s="89"/>
      <c r="PTA596" s="89"/>
      <c r="PTB596" s="508"/>
      <c r="PTC596" s="508"/>
      <c r="PTD596" s="508"/>
      <c r="PTE596" s="508"/>
      <c r="PTF596" s="508"/>
      <c r="PTG596" s="508"/>
      <c r="PTH596" s="508"/>
      <c r="PTI596" s="89"/>
      <c r="PTJ596" s="89"/>
      <c r="PTK596" s="508"/>
      <c r="PTL596" s="508"/>
      <c r="PTM596" s="89"/>
      <c r="PTN596" s="89"/>
      <c r="PTO596" s="508"/>
      <c r="PTP596" s="508"/>
      <c r="PTQ596" s="508"/>
      <c r="PTR596" s="508"/>
      <c r="PTS596" s="508"/>
      <c r="PTT596" s="203"/>
      <c r="PTU596" s="107"/>
      <c r="PTV596" s="508"/>
      <c r="PTW596" s="508"/>
      <c r="PTX596" s="508"/>
      <c r="PTY596" s="508"/>
      <c r="PTZ596" s="508"/>
      <c r="PUA596" s="508"/>
      <c r="PUB596" s="508"/>
      <c r="PUC596" s="168"/>
      <c r="PUD596" s="168"/>
      <c r="PUE596" s="168"/>
      <c r="PUF596" s="168"/>
      <c r="PUG596" s="168"/>
      <c r="PUH596" s="168"/>
      <c r="PUI596" s="168"/>
      <c r="PUJ596" s="168"/>
      <c r="PUK596" s="168"/>
      <c r="PUL596" s="168"/>
      <c r="PUM596" s="168"/>
      <c r="PUN596" s="168"/>
      <c r="PUO596" s="168"/>
      <c r="PUP596" s="168"/>
      <c r="PUQ596" s="168"/>
      <c r="PUR596" s="168"/>
      <c r="PUS596" s="168"/>
      <c r="PUT596" s="168"/>
      <c r="PUU596" s="168"/>
      <c r="PUV596" s="168"/>
      <c r="PUW596" s="168"/>
      <c r="PUX596" s="168"/>
      <c r="PUY596" s="168"/>
      <c r="PUZ596" s="168"/>
      <c r="PVA596" s="168"/>
      <c r="PVB596" s="168"/>
      <c r="PVC596" s="168"/>
      <c r="PVD596" s="168"/>
      <c r="PVE596" s="168"/>
      <c r="PVF596" s="168"/>
      <c r="PVG596" s="168"/>
      <c r="PVH596" s="168"/>
      <c r="PVI596" s="168"/>
      <c r="PVJ596" s="168"/>
      <c r="PVK596" s="168"/>
      <c r="PVL596" s="168"/>
      <c r="PVM596" s="168"/>
      <c r="PVN596" s="168"/>
      <c r="PVO596" s="168"/>
      <c r="PVP596" s="168"/>
      <c r="PVQ596" s="168"/>
      <c r="PVR596" s="168"/>
      <c r="PVS596" s="168"/>
      <c r="PVT596" s="168"/>
      <c r="PVU596" s="508"/>
      <c r="PVV596" s="508"/>
      <c r="PVW596" s="508"/>
      <c r="PVX596" s="508"/>
      <c r="PVY596" s="508"/>
      <c r="PVZ596" s="508"/>
      <c r="PWA596" s="508"/>
      <c r="PWB596" s="508"/>
      <c r="PWC596" s="508"/>
      <c r="PWD596" s="508"/>
      <c r="PWE596" s="508"/>
      <c r="PWF596" s="508"/>
      <c r="PWG596" s="508"/>
      <c r="PWH596" s="508"/>
      <c r="PWI596" s="508"/>
      <c r="PWJ596" s="508"/>
      <c r="PWK596" s="508"/>
      <c r="PWL596" s="508"/>
      <c r="PWM596" s="508"/>
      <c r="PWN596" s="508"/>
      <c r="PWO596" s="508"/>
      <c r="PWP596" s="508"/>
      <c r="PWQ596" s="508"/>
      <c r="PWR596" s="508"/>
      <c r="PWS596" s="89"/>
      <c r="PWT596" s="89"/>
      <c r="PWU596" s="89"/>
      <c r="PWV596" s="89"/>
      <c r="PWW596" s="89"/>
      <c r="PWX596" s="508"/>
      <c r="PWY596" s="508"/>
      <c r="PWZ596" s="89"/>
      <c r="PXA596" s="89"/>
      <c r="PXB596" s="508"/>
      <c r="PXC596" s="508"/>
      <c r="PXD596" s="89"/>
      <c r="PXE596" s="89"/>
      <c r="PXF596" s="508"/>
      <c r="PXG596" s="508"/>
      <c r="PXH596" s="508"/>
      <c r="PXI596" s="508"/>
      <c r="PXJ596" s="508"/>
      <c r="PXK596" s="508"/>
      <c r="PXL596" s="508"/>
      <c r="PXM596" s="89"/>
      <c r="PXN596" s="89"/>
      <c r="PXO596" s="508"/>
      <c r="PXP596" s="508"/>
      <c r="PXQ596" s="89"/>
      <c r="PXR596" s="89"/>
      <c r="PXS596" s="508"/>
      <c r="PXT596" s="508"/>
      <c r="PXU596" s="508"/>
      <c r="PXV596" s="508"/>
      <c r="PXW596" s="508"/>
      <c r="PXX596" s="203"/>
      <c r="PXY596" s="107"/>
      <c r="PXZ596" s="508"/>
      <c r="PYA596" s="508"/>
      <c r="PYB596" s="508"/>
      <c r="PYC596" s="508"/>
      <c r="PYD596" s="508"/>
      <c r="PYE596" s="508"/>
      <c r="PYF596" s="508"/>
      <c r="PYG596" s="168"/>
      <c r="PYH596" s="168"/>
      <c r="PYI596" s="168"/>
      <c r="PYJ596" s="168"/>
      <c r="PYK596" s="168"/>
      <c r="PYL596" s="168"/>
      <c r="PYM596" s="168"/>
      <c r="PYN596" s="168"/>
      <c r="PYO596" s="168"/>
      <c r="PYP596" s="168"/>
      <c r="PYQ596" s="168"/>
      <c r="PYR596" s="168"/>
      <c r="PYS596" s="168"/>
      <c r="PYT596" s="168"/>
      <c r="PYU596" s="168"/>
      <c r="PYV596" s="168"/>
      <c r="PYW596" s="168"/>
      <c r="PYX596" s="168"/>
      <c r="PYY596" s="168"/>
      <c r="PYZ596" s="168"/>
      <c r="PZA596" s="168"/>
      <c r="PZB596" s="168"/>
      <c r="PZC596" s="168"/>
      <c r="PZD596" s="168"/>
      <c r="PZE596" s="168"/>
      <c r="PZF596" s="168"/>
      <c r="PZG596" s="168"/>
      <c r="PZH596" s="168"/>
      <c r="PZI596" s="168"/>
      <c r="PZJ596" s="168"/>
      <c r="PZK596" s="168"/>
      <c r="PZL596" s="168"/>
      <c r="PZM596" s="168"/>
      <c r="PZN596" s="168"/>
      <c r="PZO596" s="168"/>
      <c r="PZP596" s="168"/>
      <c r="PZQ596" s="168"/>
      <c r="PZR596" s="168"/>
      <c r="PZS596" s="168"/>
      <c r="PZT596" s="168"/>
      <c r="PZU596" s="168"/>
      <c r="PZV596" s="168"/>
      <c r="PZW596" s="168"/>
      <c r="PZX596" s="168"/>
      <c r="PZY596" s="508"/>
      <c r="PZZ596" s="508"/>
      <c r="QAA596" s="508"/>
      <c r="QAB596" s="508"/>
      <c r="QAC596" s="508"/>
      <c r="QAD596" s="508"/>
      <c r="QAE596" s="508"/>
      <c r="QAF596" s="508"/>
      <c r="QAG596" s="508"/>
      <c r="QAH596" s="508"/>
      <c r="QAI596" s="508"/>
      <c r="QAJ596" s="508"/>
      <c r="QAK596" s="508"/>
      <c r="QAL596" s="508"/>
      <c r="QAM596" s="508"/>
      <c r="QAN596" s="508"/>
      <c r="QAO596" s="508"/>
      <c r="QAP596" s="508"/>
      <c r="QAQ596" s="508"/>
      <c r="QAR596" s="508"/>
      <c r="QAS596" s="508"/>
      <c r="QAT596" s="508"/>
      <c r="QAU596" s="508"/>
      <c r="QAV596" s="508"/>
      <c r="QAW596" s="89"/>
      <c r="QAX596" s="89"/>
      <c r="QAY596" s="89"/>
      <c r="QAZ596" s="89"/>
      <c r="QBA596" s="89"/>
      <c r="QBB596" s="508"/>
      <c r="QBC596" s="508"/>
      <c r="QBD596" s="89"/>
      <c r="QBE596" s="89"/>
      <c r="QBF596" s="508"/>
      <c r="QBG596" s="508"/>
      <c r="QBH596" s="89"/>
      <c r="QBI596" s="89"/>
      <c r="QBJ596" s="508"/>
      <c r="QBK596" s="508"/>
      <c r="QBL596" s="508"/>
      <c r="QBM596" s="508"/>
      <c r="QBN596" s="508"/>
      <c r="QBO596" s="508"/>
      <c r="QBP596" s="508"/>
      <c r="QBQ596" s="89"/>
      <c r="QBR596" s="89"/>
      <c r="QBS596" s="508"/>
      <c r="QBT596" s="508"/>
      <c r="QBU596" s="89"/>
      <c r="QBV596" s="89"/>
      <c r="QBW596" s="508"/>
      <c r="QBX596" s="508"/>
      <c r="QBY596" s="508"/>
      <c r="QBZ596" s="508"/>
      <c r="QCA596" s="508"/>
      <c r="QCB596" s="203"/>
      <c r="QCC596" s="107"/>
      <c r="QCD596" s="508"/>
      <c r="QCE596" s="508"/>
      <c r="QCF596" s="508"/>
      <c r="QCG596" s="508"/>
      <c r="QCH596" s="508"/>
      <c r="QCI596" s="508"/>
      <c r="QCJ596" s="508"/>
      <c r="QCK596" s="168"/>
      <c r="QCL596" s="168"/>
      <c r="QCM596" s="168"/>
      <c r="QCN596" s="168"/>
      <c r="QCO596" s="168"/>
      <c r="QCP596" s="168"/>
      <c r="QCQ596" s="168"/>
      <c r="QCR596" s="168"/>
      <c r="QCS596" s="168"/>
      <c r="QCT596" s="168"/>
      <c r="QCU596" s="168"/>
      <c r="QCV596" s="168"/>
      <c r="QCW596" s="168"/>
      <c r="QCX596" s="168"/>
      <c r="QCY596" s="168"/>
      <c r="QCZ596" s="168"/>
      <c r="QDA596" s="168"/>
      <c r="QDB596" s="168"/>
      <c r="QDC596" s="168"/>
      <c r="QDD596" s="168"/>
      <c r="QDE596" s="168"/>
      <c r="QDF596" s="168"/>
      <c r="QDG596" s="168"/>
      <c r="QDH596" s="168"/>
      <c r="QDI596" s="168"/>
      <c r="QDJ596" s="168"/>
      <c r="QDK596" s="168"/>
      <c r="QDL596" s="168"/>
      <c r="QDM596" s="168"/>
      <c r="QDN596" s="168"/>
      <c r="QDO596" s="168"/>
      <c r="QDP596" s="168"/>
      <c r="QDQ596" s="168"/>
      <c r="QDR596" s="168"/>
      <c r="QDS596" s="168"/>
      <c r="QDT596" s="168"/>
      <c r="QDU596" s="168"/>
      <c r="QDV596" s="168"/>
      <c r="QDW596" s="168"/>
      <c r="QDX596" s="168"/>
      <c r="QDY596" s="168"/>
      <c r="QDZ596" s="168"/>
      <c r="QEA596" s="168"/>
      <c r="QEB596" s="168"/>
      <c r="QEC596" s="508"/>
      <c r="QED596" s="508"/>
      <c r="QEE596" s="508"/>
      <c r="QEF596" s="508"/>
      <c r="QEG596" s="508"/>
      <c r="QEH596" s="508"/>
      <c r="QEI596" s="508"/>
      <c r="QEJ596" s="508"/>
      <c r="QEK596" s="508"/>
      <c r="QEL596" s="508"/>
      <c r="QEM596" s="508"/>
      <c r="QEN596" s="508"/>
      <c r="QEO596" s="508"/>
      <c r="QEP596" s="508"/>
      <c r="QEQ596" s="508"/>
      <c r="QER596" s="508"/>
      <c r="QES596" s="508"/>
      <c r="QET596" s="508"/>
      <c r="QEU596" s="508"/>
      <c r="QEV596" s="508"/>
      <c r="QEW596" s="508"/>
      <c r="QEX596" s="508"/>
      <c r="QEY596" s="508"/>
      <c r="QEZ596" s="508"/>
      <c r="QFA596" s="89"/>
      <c r="QFB596" s="89"/>
      <c r="QFC596" s="89"/>
      <c r="QFD596" s="89"/>
      <c r="QFE596" s="89"/>
      <c r="QFF596" s="508"/>
      <c r="QFG596" s="508"/>
      <c r="QFH596" s="89"/>
      <c r="QFI596" s="89"/>
      <c r="QFJ596" s="508"/>
      <c r="QFK596" s="508"/>
      <c r="QFL596" s="89"/>
      <c r="QFM596" s="89"/>
      <c r="QFN596" s="508"/>
      <c r="QFO596" s="508"/>
      <c r="QFP596" s="508"/>
      <c r="QFQ596" s="508"/>
      <c r="QFR596" s="508"/>
      <c r="QFS596" s="508"/>
      <c r="QFT596" s="508"/>
      <c r="QFU596" s="89"/>
      <c r="QFV596" s="89"/>
      <c r="QFW596" s="508"/>
      <c r="QFX596" s="508"/>
      <c r="QFY596" s="89"/>
      <c r="QFZ596" s="89"/>
      <c r="QGA596" s="508"/>
      <c r="QGB596" s="508"/>
      <c r="QGC596" s="508"/>
      <c r="QGD596" s="508"/>
      <c r="QGE596" s="508"/>
      <c r="QGF596" s="203"/>
      <c r="QGG596" s="107"/>
      <c r="QGH596" s="508"/>
      <c r="QGI596" s="508"/>
      <c r="QGJ596" s="508"/>
      <c r="QGK596" s="508"/>
      <c r="QGL596" s="508"/>
      <c r="QGM596" s="508"/>
      <c r="QGN596" s="508"/>
      <c r="QGO596" s="168"/>
      <c r="QGP596" s="168"/>
      <c r="QGQ596" s="168"/>
      <c r="QGR596" s="168"/>
      <c r="QGS596" s="168"/>
      <c r="QGT596" s="168"/>
      <c r="QGU596" s="168"/>
      <c r="QGV596" s="168"/>
      <c r="QGW596" s="168"/>
      <c r="QGX596" s="168"/>
      <c r="QGY596" s="168"/>
      <c r="QGZ596" s="168"/>
      <c r="QHA596" s="168"/>
      <c r="QHB596" s="168"/>
      <c r="QHC596" s="168"/>
      <c r="QHD596" s="168"/>
      <c r="QHE596" s="168"/>
      <c r="QHF596" s="168"/>
      <c r="QHG596" s="168"/>
      <c r="QHH596" s="168"/>
      <c r="QHI596" s="168"/>
      <c r="QHJ596" s="168"/>
      <c r="QHK596" s="168"/>
      <c r="QHL596" s="168"/>
      <c r="QHM596" s="168"/>
      <c r="QHN596" s="168"/>
      <c r="QHO596" s="168"/>
      <c r="QHP596" s="168"/>
      <c r="QHQ596" s="168"/>
      <c r="QHR596" s="168"/>
      <c r="QHS596" s="168"/>
      <c r="QHT596" s="168"/>
      <c r="QHU596" s="168"/>
      <c r="QHV596" s="168"/>
      <c r="QHW596" s="168"/>
      <c r="QHX596" s="168"/>
      <c r="QHY596" s="168"/>
      <c r="QHZ596" s="168"/>
      <c r="QIA596" s="168"/>
      <c r="QIB596" s="168"/>
      <c r="QIC596" s="168"/>
      <c r="QID596" s="168"/>
      <c r="QIE596" s="168"/>
      <c r="QIF596" s="168"/>
      <c r="QIG596" s="508"/>
      <c r="QIH596" s="508"/>
      <c r="QII596" s="508"/>
      <c r="QIJ596" s="508"/>
      <c r="QIK596" s="508"/>
      <c r="QIL596" s="508"/>
      <c r="QIM596" s="508"/>
      <c r="QIN596" s="508"/>
      <c r="QIO596" s="508"/>
      <c r="QIP596" s="508"/>
      <c r="QIQ596" s="508"/>
      <c r="QIR596" s="508"/>
      <c r="QIS596" s="508"/>
      <c r="QIT596" s="508"/>
      <c r="QIU596" s="508"/>
      <c r="QIV596" s="508"/>
      <c r="QIW596" s="508"/>
      <c r="QIX596" s="508"/>
      <c r="QIY596" s="508"/>
      <c r="QIZ596" s="508"/>
      <c r="QJA596" s="508"/>
      <c r="QJB596" s="508"/>
      <c r="QJC596" s="508"/>
      <c r="QJD596" s="508"/>
      <c r="QJE596" s="89"/>
      <c r="QJF596" s="89"/>
      <c r="QJG596" s="89"/>
      <c r="QJH596" s="89"/>
      <c r="QJI596" s="89"/>
      <c r="QJJ596" s="508"/>
      <c r="QJK596" s="508"/>
      <c r="QJL596" s="89"/>
      <c r="QJM596" s="89"/>
      <c r="QJN596" s="508"/>
      <c r="QJO596" s="508"/>
      <c r="QJP596" s="89"/>
      <c r="QJQ596" s="89"/>
      <c r="QJR596" s="508"/>
      <c r="QJS596" s="508"/>
      <c r="QJT596" s="508"/>
      <c r="QJU596" s="508"/>
      <c r="QJV596" s="508"/>
      <c r="QJW596" s="508"/>
      <c r="QJX596" s="508"/>
      <c r="QJY596" s="89"/>
      <c r="QJZ596" s="89"/>
      <c r="QKA596" s="508"/>
      <c r="QKB596" s="508"/>
      <c r="QKC596" s="89"/>
      <c r="QKD596" s="89"/>
      <c r="QKE596" s="508"/>
      <c r="QKF596" s="508"/>
      <c r="QKG596" s="508"/>
      <c r="QKH596" s="508"/>
      <c r="QKI596" s="508"/>
      <c r="QKJ596" s="203"/>
      <c r="QKK596" s="107"/>
      <c r="QKL596" s="508"/>
      <c r="QKM596" s="508"/>
      <c r="QKN596" s="508"/>
      <c r="QKO596" s="508"/>
      <c r="QKP596" s="508"/>
      <c r="QKQ596" s="508"/>
      <c r="QKR596" s="508"/>
      <c r="QKS596" s="168"/>
      <c r="QKT596" s="168"/>
      <c r="QKU596" s="168"/>
      <c r="QKV596" s="168"/>
      <c r="QKW596" s="168"/>
      <c r="QKX596" s="168"/>
      <c r="QKY596" s="168"/>
      <c r="QKZ596" s="168"/>
      <c r="QLA596" s="168"/>
      <c r="QLB596" s="168"/>
      <c r="QLC596" s="168"/>
      <c r="QLD596" s="168"/>
      <c r="QLE596" s="168"/>
      <c r="QLF596" s="168"/>
      <c r="QLG596" s="168"/>
      <c r="QLH596" s="168"/>
      <c r="QLI596" s="168"/>
      <c r="QLJ596" s="168"/>
      <c r="QLK596" s="168"/>
      <c r="QLL596" s="168"/>
      <c r="QLM596" s="168"/>
      <c r="QLN596" s="168"/>
      <c r="QLO596" s="168"/>
      <c r="QLP596" s="168"/>
      <c r="QLQ596" s="168"/>
      <c r="QLR596" s="168"/>
      <c r="QLS596" s="168"/>
      <c r="QLT596" s="168"/>
      <c r="QLU596" s="168"/>
      <c r="QLV596" s="168"/>
      <c r="QLW596" s="168"/>
      <c r="QLX596" s="168"/>
      <c r="QLY596" s="168"/>
      <c r="QLZ596" s="168"/>
      <c r="QMA596" s="168"/>
      <c r="QMB596" s="168"/>
      <c r="QMC596" s="168"/>
      <c r="QMD596" s="168"/>
      <c r="QME596" s="168"/>
      <c r="QMF596" s="168"/>
      <c r="QMG596" s="168"/>
      <c r="QMH596" s="168"/>
      <c r="QMI596" s="168"/>
      <c r="QMJ596" s="168"/>
      <c r="QMK596" s="508"/>
      <c r="QML596" s="508"/>
      <c r="QMM596" s="508"/>
      <c r="QMN596" s="508"/>
      <c r="QMO596" s="508"/>
      <c r="QMP596" s="508"/>
      <c r="QMQ596" s="508"/>
      <c r="QMR596" s="508"/>
      <c r="QMS596" s="508"/>
      <c r="QMT596" s="508"/>
      <c r="QMU596" s="508"/>
      <c r="QMV596" s="508"/>
      <c r="QMW596" s="508"/>
      <c r="QMX596" s="508"/>
      <c r="QMY596" s="508"/>
      <c r="QMZ596" s="508"/>
      <c r="QNA596" s="508"/>
      <c r="QNB596" s="508"/>
      <c r="QNC596" s="508"/>
      <c r="QND596" s="508"/>
      <c r="QNE596" s="508"/>
      <c r="QNF596" s="508"/>
      <c r="QNG596" s="508"/>
      <c r="QNH596" s="508"/>
      <c r="QNI596" s="89"/>
      <c r="QNJ596" s="89"/>
      <c r="QNK596" s="89"/>
      <c r="QNL596" s="89"/>
      <c r="QNM596" s="89"/>
      <c r="QNN596" s="508"/>
      <c r="QNO596" s="508"/>
      <c r="QNP596" s="89"/>
      <c r="QNQ596" s="89"/>
      <c r="QNR596" s="508"/>
      <c r="QNS596" s="508"/>
      <c r="QNT596" s="89"/>
      <c r="QNU596" s="89"/>
      <c r="QNV596" s="508"/>
      <c r="QNW596" s="508"/>
      <c r="QNX596" s="508"/>
      <c r="QNY596" s="508"/>
      <c r="QNZ596" s="508"/>
      <c r="QOA596" s="508"/>
      <c r="QOB596" s="508"/>
      <c r="QOC596" s="89"/>
      <c r="QOD596" s="89"/>
      <c r="QOE596" s="508"/>
      <c r="QOF596" s="508"/>
      <c r="QOG596" s="89"/>
      <c r="QOH596" s="89"/>
      <c r="QOI596" s="508"/>
      <c r="QOJ596" s="508"/>
      <c r="QOK596" s="508"/>
      <c r="QOL596" s="508"/>
      <c r="QOM596" s="508"/>
      <c r="QON596" s="203"/>
      <c r="QOO596" s="107"/>
      <c r="QOP596" s="508"/>
      <c r="QOQ596" s="508"/>
      <c r="QOR596" s="508"/>
      <c r="QOS596" s="508"/>
      <c r="QOT596" s="508"/>
      <c r="QOU596" s="508"/>
      <c r="QOV596" s="508"/>
      <c r="QOW596" s="168"/>
      <c r="QOX596" s="168"/>
      <c r="QOY596" s="168"/>
      <c r="QOZ596" s="168"/>
      <c r="QPA596" s="168"/>
      <c r="QPB596" s="168"/>
      <c r="QPC596" s="168"/>
      <c r="QPD596" s="168"/>
      <c r="QPE596" s="168"/>
      <c r="QPF596" s="168"/>
      <c r="QPG596" s="168"/>
      <c r="QPH596" s="168"/>
      <c r="QPI596" s="168"/>
      <c r="QPJ596" s="168"/>
      <c r="QPK596" s="168"/>
      <c r="QPL596" s="168"/>
      <c r="QPM596" s="168"/>
      <c r="QPN596" s="168"/>
      <c r="QPO596" s="168"/>
      <c r="QPP596" s="168"/>
      <c r="QPQ596" s="168"/>
      <c r="QPR596" s="168"/>
      <c r="QPS596" s="168"/>
      <c r="QPT596" s="168"/>
      <c r="QPU596" s="168"/>
      <c r="QPV596" s="168"/>
      <c r="QPW596" s="168"/>
      <c r="QPX596" s="168"/>
      <c r="QPY596" s="168"/>
      <c r="QPZ596" s="168"/>
      <c r="QQA596" s="168"/>
      <c r="QQB596" s="168"/>
      <c r="QQC596" s="168"/>
      <c r="QQD596" s="168"/>
      <c r="QQE596" s="168"/>
      <c r="QQF596" s="168"/>
      <c r="QQG596" s="168"/>
      <c r="QQH596" s="168"/>
      <c r="QQI596" s="168"/>
      <c r="QQJ596" s="168"/>
      <c r="QQK596" s="168"/>
      <c r="QQL596" s="168"/>
      <c r="QQM596" s="168"/>
      <c r="QQN596" s="168"/>
      <c r="QQO596" s="508"/>
      <c r="QQP596" s="508"/>
      <c r="QQQ596" s="508"/>
      <c r="QQR596" s="508"/>
      <c r="QQS596" s="508"/>
      <c r="QQT596" s="508"/>
      <c r="QQU596" s="508"/>
      <c r="QQV596" s="508"/>
      <c r="QQW596" s="508"/>
      <c r="QQX596" s="508"/>
      <c r="QQY596" s="508"/>
      <c r="QQZ596" s="508"/>
      <c r="QRA596" s="508"/>
      <c r="QRB596" s="508"/>
      <c r="QRC596" s="508"/>
      <c r="QRD596" s="508"/>
      <c r="QRE596" s="508"/>
      <c r="QRF596" s="508"/>
      <c r="QRG596" s="508"/>
      <c r="QRH596" s="508"/>
      <c r="QRI596" s="508"/>
      <c r="QRJ596" s="508"/>
      <c r="QRK596" s="508"/>
      <c r="QRL596" s="508"/>
      <c r="QRM596" s="89"/>
      <c r="QRN596" s="89"/>
      <c r="QRO596" s="89"/>
      <c r="QRP596" s="89"/>
      <c r="QRQ596" s="89"/>
      <c r="QRR596" s="508"/>
      <c r="QRS596" s="508"/>
      <c r="QRT596" s="89"/>
      <c r="QRU596" s="89"/>
      <c r="QRV596" s="508"/>
      <c r="QRW596" s="508"/>
      <c r="QRX596" s="89"/>
      <c r="QRY596" s="89"/>
      <c r="QRZ596" s="508"/>
      <c r="QSA596" s="508"/>
      <c r="QSB596" s="508"/>
      <c r="QSC596" s="508"/>
      <c r="QSD596" s="508"/>
      <c r="QSE596" s="508"/>
      <c r="QSF596" s="508"/>
      <c r="QSG596" s="89"/>
      <c r="QSH596" s="89"/>
      <c r="QSI596" s="508"/>
      <c r="QSJ596" s="508"/>
      <c r="QSK596" s="89"/>
      <c r="QSL596" s="89"/>
      <c r="QSM596" s="508"/>
      <c r="QSN596" s="508"/>
      <c r="QSO596" s="508"/>
      <c r="QSP596" s="508"/>
      <c r="QSQ596" s="508"/>
      <c r="QSR596" s="203"/>
      <c r="QSS596" s="107"/>
      <c r="QST596" s="508"/>
      <c r="QSU596" s="508"/>
      <c r="QSV596" s="508"/>
      <c r="QSW596" s="508"/>
      <c r="QSX596" s="508"/>
      <c r="QSY596" s="508"/>
      <c r="QSZ596" s="508"/>
      <c r="QTA596" s="168"/>
      <c r="QTB596" s="168"/>
      <c r="QTC596" s="168"/>
      <c r="QTD596" s="168"/>
      <c r="QTE596" s="168"/>
      <c r="QTF596" s="168"/>
      <c r="QTG596" s="168"/>
      <c r="QTH596" s="168"/>
      <c r="QTI596" s="168"/>
      <c r="QTJ596" s="168"/>
      <c r="QTK596" s="168"/>
      <c r="QTL596" s="168"/>
      <c r="QTM596" s="168"/>
      <c r="QTN596" s="168"/>
      <c r="QTO596" s="168"/>
      <c r="QTP596" s="168"/>
      <c r="QTQ596" s="168"/>
      <c r="QTR596" s="168"/>
      <c r="QTS596" s="168"/>
      <c r="QTT596" s="168"/>
      <c r="QTU596" s="168"/>
      <c r="QTV596" s="168"/>
      <c r="QTW596" s="168"/>
      <c r="QTX596" s="168"/>
      <c r="QTY596" s="168"/>
      <c r="QTZ596" s="168"/>
      <c r="QUA596" s="168"/>
      <c r="QUB596" s="168"/>
      <c r="QUC596" s="168"/>
      <c r="QUD596" s="168"/>
      <c r="QUE596" s="168"/>
      <c r="QUF596" s="168"/>
      <c r="QUG596" s="168"/>
      <c r="QUH596" s="168"/>
      <c r="QUI596" s="168"/>
      <c r="QUJ596" s="168"/>
      <c r="QUK596" s="168"/>
      <c r="QUL596" s="168"/>
      <c r="QUM596" s="168"/>
      <c r="QUN596" s="168"/>
      <c r="QUO596" s="168"/>
      <c r="QUP596" s="168"/>
      <c r="QUQ596" s="168"/>
      <c r="QUR596" s="168"/>
      <c r="QUS596" s="508"/>
      <c r="QUT596" s="508"/>
      <c r="QUU596" s="508"/>
      <c r="QUV596" s="508"/>
      <c r="QUW596" s="508"/>
      <c r="QUX596" s="508"/>
      <c r="QUY596" s="508"/>
      <c r="QUZ596" s="508"/>
      <c r="QVA596" s="508"/>
      <c r="QVB596" s="508"/>
      <c r="QVC596" s="508"/>
      <c r="QVD596" s="508"/>
      <c r="QVE596" s="508"/>
      <c r="QVF596" s="508"/>
      <c r="QVG596" s="508"/>
      <c r="QVH596" s="508"/>
      <c r="QVI596" s="508"/>
      <c r="QVJ596" s="508"/>
      <c r="QVK596" s="508"/>
      <c r="QVL596" s="508"/>
      <c r="QVM596" s="508"/>
      <c r="QVN596" s="508"/>
      <c r="QVO596" s="508"/>
      <c r="QVP596" s="508"/>
      <c r="QVQ596" s="89"/>
      <c r="QVR596" s="89"/>
      <c r="QVS596" s="89"/>
      <c r="QVT596" s="89"/>
      <c r="QVU596" s="89"/>
      <c r="QVV596" s="508"/>
      <c r="QVW596" s="508"/>
      <c r="QVX596" s="89"/>
      <c r="QVY596" s="89"/>
      <c r="QVZ596" s="508"/>
      <c r="QWA596" s="508"/>
      <c r="QWB596" s="89"/>
      <c r="QWC596" s="89"/>
      <c r="QWD596" s="508"/>
      <c r="QWE596" s="508"/>
      <c r="QWF596" s="508"/>
      <c r="QWG596" s="508"/>
      <c r="QWH596" s="508"/>
      <c r="QWI596" s="508"/>
      <c r="QWJ596" s="508"/>
      <c r="QWK596" s="89"/>
      <c r="QWL596" s="89"/>
      <c r="QWM596" s="508"/>
      <c r="QWN596" s="508"/>
      <c r="QWO596" s="89"/>
      <c r="QWP596" s="89"/>
      <c r="QWQ596" s="508"/>
      <c r="QWR596" s="508"/>
      <c r="QWS596" s="508"/>
      <c r="QWT596" s="508"/>
      <c r="QWU596" s="508"/>
      <c r="QWV596" s="203"/>
      <c r="QWW596" s="107"/>
      <c r="QWX596" s="508"/>
      <c r="QWY596" s="508"/>
      <c r="QWZ596" s="508"/>
      <c r="QXA596" s="508"/>
      <c r="QXB596" s="508"/>
      <c r="QXC596" s="508"/>
      <c r="QXD596" s="508"/>
      <c r="QXE596" s="168"/>
      <c r="QXF596" s="168"/>
      <c r="QXG596" s="168"/>
      <c r="QXH596" s="168"/>
      <c r="QXI596" s="168"/>
      <c r="QXJ596" s="168"/>
      <c r="QXK596" s="168"/>
      <c r="QXL596" s="168"/>
      <c r="QXM596" s="168"/>
      <c r="QXN596" s="168"/>
      <c r="QXO596" s="168"/>
      <c r="QXP596" s="168"/>
      <c r="QXQ596" s="168"/>
      <c r="QXR596" s="168"/>
      <c r="QXS596" s="168"/>
      <c r="QXT596" s="168"/>
      <c r="QXU596" s="168"/>
      <c r="QXV596" s="168"/>
      <c r="QXW596" s="168"/>
      <c r="QXX596" s="168"/>
      <c r="QXY596" s="168"/>
      <c r="QXZ596" s="168"/>
      <c r="QYA596" s="168"/>
      <c r="QYB596" s="168"/>
      <c r="QYC596" s="168"/>
      <c r="QYD596" s="168"/>
      <c r="QYE596" s="168"/>
      <c r="QYF596" s="168"/>
      <c r="QYG596" s="168"/>
      <c r="QYH596" s="168"/>
      <c r="QYI596" s="168"/>
      <c r="QYJ596" s="168"/>
      <c r="QYK596" s="168"/>
      <c r="QYL596" s="168"/>
      <c r="QYM596" s="168"/>
      <c r="QYN596" s="168"/>
      <c r="QYO596" s="168"/>
      <c r="QYP596" s="168"/>
      <c r="QYQ596" s="168"/>
      <c r="QYR596" s="168"/>
      <c r="QYS596" s="168"/>
      <c r="QYT596" s="168"/>
      <c r="QYU596" s="168"/>
      <c r="QYV596" s="168"/>
      <c r="QYW596" s="508"/>
      <c r="QYX596" s="508"/>
      <c r="QYY596" s="508"/>
      <c r="QYZ596" s="508"/>
      <c r="QZA596" s="508"/>
      <c r="QZB596" s="508"/>
      <c r="QZC596" s="508"/>
      <c r="QZD596" s="508"/>
      <c r="QZE596" s="508"/>
      <c r="QZF596" s="508"/>
      <c r="QZG596" s="508"/>
      <c r="QZH596" s="508"/>
      <c r="QZI596" s="508"/>
      <c r="QZJ596" s="508"/>
      <c r="QZK596" s="508"/>
      <c r="QZL596" s="508"/>
      <c r="QZM596" s="508"/>
      <c r="QZN596" s="508"/>
      <c r="QZO596" s="508"/>
      <c r="QZP596" s="508"/>
      <c r="QZQ596" s="508"/>
      <c r="QZR596" s="508"/>
      <c r="QZS596" s="508"/>
      <c r="QZT596" s="508"/>
      <c r="QZU596" s="89"/>
      <c r="QZV596" s="89"/>
      <c r="QZW596" s="89"/>
      <c r="QZX596" s="89"/>
      <c r="QZY596" s="89"/>
      <c r="QZZ596" s="508"/>
      <c r="RAA596" s="508"/>
      <c r="RAB596" s="89"/>
      <c r="RAC596" s="89"/>
      <c r="RAD596" s="508"/>
      <c r="RAE596" s="508"/>
      <c r="RAF596" s="89"/>
      <c r="RAG596" s="89"/>
      <c r="RAH596" s="508"/>
      <c r="RAI596" s="508"/>
      <c r="RAJ596" s="508"/>
      <c r="RAK596" s="508"/>
      <c r="RAL596" s="508"/>
      <c r="RAM596" s="508"/>
      <c r="RAN596" s="508"/>
      <c r="RAO596" s="89"/>
      <c r="RAP596" s="89"/>
      <c r="RAQ596" s="508"/>
      <c r="RAR596" s="508"/>
      <c r="RAS596" s="89"/>
      <c r="RAT596" s="89"/>
      <c r="RAU596" s="508"/>
      <c r="RAV596" s="508"/>
      <c r="RAW596" s="508"/>
      <c r="RAX596" s="508"/>
      <c r="RAY596" s="508"/>
      <c r="RAZ596" s="203"/>
      <c r="RBA596" s="107"/>
      <c r="RBB596" s="508"/>
      <c r="RBC596" s="508"/>
      <c r="RBD596" s="508"/>
      <c r="RBE596" s="508"/>
      <c r="RBF596" s="508"/>
      <c r="RBG596" s="508"/>
      <c r="RBH596" s="508"/>
      <c r="RBI596" s="168"/>
      <c r="RBJ596" s="168"/>
      <c r="RBK596" s="168"/>
      <c r="RBL596" s="168"/>
      <c r="RBM596" s="168"/>
      <c r="RBN596" s="168"/>
      <c r="RBO596" s="168"/>
      <c r="RBP596" s="168"/>
      <c r="RBQ596" s="168"/>
      <c r="RBR596" s="168"/>
      <c r="RBS596" s="168"/>
      <c r="RBT596" s="168"/>
      <c r="RBU596" s="168"/>
      <c r="RBV596" s="168"/>
      <c r="RBW596" s="168"/>
      <c r="RBX596" s="168"/>
      <c r="RBY596" s="168"/>
      <c r="RBZ596" s="168"/>
      <c r="RCA596" s="168"/>
      <c r="RCB596" s="168"/>
      <c r="RCC596" s="168"/>
      <c r="RCD596" s="168"/>
      <c r="RCE596" s="168"/>
      <c r="RCF596" s="168"/>
      <c r="RCG596" s="168"/>
      <c r="RCH596" s="168"/>
      <c r="RCI596" s="168"/>
      <c r="RCJ596" s="168"/>
      <c r="RCK596" s="168"/>
      <c r="RCL596" s="168"/>
      <c r="RCM596" s="168"/>
      <c r="RCN596" s="168"/>
      <c r="RCO596" s="168"/>
      <c r="RCP596" s="168"/>
      <c r="RCQ596" s="168"/>
      <c r="RCR596" s="168"/>
      <c r="RCS596" s="168"/>
      <c r="RCT596" s="168"/>
      <c r="RCU596" s="168"/>
      <c r="RCV596" s="168"/>
      <c r="RCW596" s="168"/>
      <c r="RCX596" s="168"/>
      <c r="RCY596" s="168"/>
      <c r="RCZ596" s="168"/>
      <c r="RDA596" s="508"/>
      <c r="RDB596" s="508"/>
      <c r="RDC596" s="508"/>
      <c r="RDD596" s="508"/>
      <c r="RDE596" s="508"/>
      <c r="RDF596" s="508"/>
      <c r="RDG596" s="508"/>
      <c r="RDH596" s="508"/>
      <c r="RDI596" s="508"/>
      <c r="RDJ596" s="508"/>
      <c r="RDK596" s="508"/>
      <c r="RDL596" s="508"/>
      <c r="RDM596" s="508"/>
      <c r="RDN596" s="508"/>
      <c r="RDO596" s="508"/>
      <c r="RDP596" s="508"/>
      <c r="RDQ596" s="508"/>
      <c r="RDR596" s="508"/>
      <c r="RDS596" s="508"/>
      <c r="RDT596" s="508"/>
      <c r="RDU596" s="508"/>
      <c r="RDV596" s="508"/>
      <c r="RDW596" s="508"/>
    </row>
    <row r="597" spans="1:12295" s="51" customFormat="1" ht="50.25" hidden="1" customHeight="1" x14ac:dyDescent="0.25">
      <c r="B597" s="503"/>
      <c r="C597" s="97" t="s">
        <v>31</v>
      </c>
      <c r="D597" s="185">
        <f>I597</f>
        <v>167566.03544000001</v>
      </c>
      <c r="E597" s="185">
        <f>SUM(E598:E599)</f>
        <v>0</v>
      </c>
      <c r="F597" s="185"/>
      <c r="G597" s="185"/>
      <c r="H597" s="186"/>
      <c r="I597" s="166">
        <f>I592</f>
        <v>167566.03544000001</v>
      </c>
      <c r="J597" s="185">
        <f t="shared" ref="J597" si="1259">K597</f>
        <v>32949.688340000001</v>
      </c>
      <c r="K597" s="185">
        <f>U597</f>
        <v>32949.688340000001</v>
      </c>
      <c r="L597" s="695">
        <f t="shared" si="1256"/>
        <v>0.19663703478738817</v>
      </c>
      <c r="M597" s="185">
        <f>SUM(M598:M599)</f>
        <v>0</v>
      </c>
      <c r="N597" s="98"/>
      <c r="O597" s="98"/>
      <c r="P597" s="98"/>
      <c r="Q597" s="98"/>
      <c r="R597" s="98"/>
      <c r="S597" s="286"/>
      <c r="T597" s="286"/>
      <c r="U597" s="622">
        <f>U592</f>
        <v>32949.688340000001</v>
      </c>
      <c r="V597" s="98">
        <f t="shared" ref="V597" si="1260">W597+X597+Y597</f>
        <v>0</v>
      </c>
      <c r="W597" s="286"/>
      <c r="X597" s="286"/>
      <c r="Y597" s="286"/>
      <c r="Z597" s="98">
        <f t="shared" ref="Z597" si="1261">AA597+AB597+AC597</f>
        <v>0</v>
      </c>
      <c r="AA597" s="98">
        <f>E597</f>
        <v>0</v>
      </c>
      <c r="AB597" s="286"/>
      <c r="AC597" s="286"/>
      <c r="AD597" s="695">
        <f t="shared" ref="AD597:AD601" si="1262">U597/D597</f>
        <v>0.19663703478738817</v>
      </c>
      <c r="AE597" s="185">
        <f>AO597</f>
        <v>4645.2987699999994</v>
      </c>
      <c r="AF597" s="695">
        <f t="shared" si="1257"/>
        <v>2.7722197746113838E-2</v>
      </c>
      <c r="AG597" s="185">
        <f>SUM(AG598:AG599)</f>
        <v>0</v>
      </c>
      <c r="AH597" s="695"/>
      <c r="AI597" s="98"/>
      <c r="AJ597" s="98"/>
      <c r="AK597" s="98"/>
      <c r="AL597" s="98"/>
      <c r="AM597" s="286"/>
      <c r="AN597" s="286"/>
      <c r="AO597" s="622">
        <f>AO592</f>
        <v>4645.2987699999994</v>
      </c>
      <c r="AP597" s="98">
        <f t="shared" ref="AP597" si="1263">AR597+AT597+AX597</f>
        <v>167566.03544000001</v>
      </c>
      <c r="AQ597" s="743">
        <f t="shared" ref="AQ597:AQ599" si="1264">AO597/U597</f>
        <v>0.14098156929638503</v>
      </c>
      <c r="AR597" s="185">
        <f>BB597</f>
        <v>167566.03544000001</v>
      </c>
      <c r="AS597" s="695">
        <f t="shared" si="1258"/>
        <v>1</v>
      </c>
      <c r="AT597" s="185">
        <f>SUM(AT598:AT599)</f>
        <v>0</v>
      </c>
      <c r="AU597" s="695"/>
      <c r="AV597" s="98"/>
      <c r="AW597" s="695"/>
      <c r="AX597" s="185"/>
      <c r="AY597" s="695"/>
      <c r="AZ597" s="286"/>
      <c r="BA597" s="695"/>
      <c r="BB597" s="622">
        <f>BB592</f>
        <v>167566.03544000001</v>
      </c>
      <c r="BC597" s="286">
        <f t="shared" ref="BC597" si="1265">AM597</f>
        <v>0</v>
      </c>
      <c r="BD597" s="286"/>
      <c r="BE597" s="98" t="e">
        <f>BI597</f>
        <v>#REF!</v>
      </c>
      <c r="BF597" s="98">
        <f>SUM(BF598:BF599)</f>
        <v>0</v>
      </c>
      <c r="BG597" s="98"/>
      <c r="BH597" s="286"/>
      <c r="BI597" s="622" t="e">
        <f>BI592</f>
        <v>#REF!</v>
      </c>
      <c r="BJ597" s="98">
        <f t="shared" ref="BJ597" si="1266">BK597+BL597+BM597</f>
        <v>0</v>
      </c>
      <c r="BK597" s="98">
        <f>BO597-BF597</f>
        <v>0</v>
      </c>
      <c r="BL597" s="286"/>
      <c r="BM597" s="286"/>
      <c r="BN597" s="98">
        <f>BS597</f>
        <v>0</v>
      </c>
      <c r="BO597" s="98">
        <f>SUM(BO598:BO599)</f>
        <v>0</v>
      </c>
      <c r="BP597" s="98"/>
      <c r="BQ597" s="98"/>
      <c r="BR597" s="286">
        <f t="shared" ref="BR597" si="1267">BH597</f>
        <v>0</v>
      </c>
      <c r="BS597" s="622">
        <f>BS592</f>
        <v>0</v>
      </c>
      <c r="BT597" s="98"/>
      <c r="BU597" s="98">
        <f>BZ597</f>
        <v>100100</v>
      </c>
      <c r="BV597" s="98">
        <f>SUM(BV598:BV599)</f>
        <v>0</v>
      </c>
      <c r="BW597" s="98"/>
      <c r="BX597" s="98"/>
      <c r="BY597" s="286"/>
      <c r="BZ597" s="504">
        <f>BZ592</f>
        <v>100100</v>
      </c>
      <c r="CE597" s="695">
        <f t="shared" si="1247"/>
        <v>1</v>
      </c>
    </row>
    <row r="598" spans="1:12295" s="52" customFormat="1" ht="36.75" customHeight="1" x14ac:dyDescent="0.25">
      <c r="B598" s="203" t="s">
        <v>9</v>
      </c>
      <c r="C598" s="126" t="s">
        <v>64</v>
      </c>
      <c r="D598" s="168">
        <f>E598+H598+I598</f>
        <v>55029.688349999997</v>
      </c>
      <c r="E598" s="33"/>
      <c r="F598" s="33"/>
      <c r="G598" s="33"/>
      <c r="H598" s="33"/>
      <c r="I598" s="168">
        <f>I600+I601</f>
        <v>55029.688349999997</v>
      </c>
      <c r="J598" s="168">
        <v>0</v>
      </c>
      <c r="K598" s="168">
        <f>M598+S598+U598</f>
        <v>32949.688340000001</v>
      </c>
      <c r="L598" s="695">
        <f t="shared" si="1256"/>
        <v>0.59876203787368898</v>
      </c>
      <c r="M598" s="33"/>
      <c r="N598" s="19"/>
      <c r="O598" s="89"/>
      <c r="P598" s="19"/>
      <c r="Q598" s="89"/>
      <c r="R598" s="19"/>
      <c r="S598" s="89"/>
      <c r="T598" s="19"/>
      <c r="U598" s="628">
        <f>U600+U601</f>
        <v>32949.688340000001</v>
      </c>
      <c r="V598" s="89">
        <f t="shared" si="1162"/>
        <v>0</v>
      </c>
      <c r="W598" s="89"/>
      <c r="X598" s="89"/>
      <c r="Y598" s="89"/>
      <c r="Z598" s="628">
        <f t="shared" si="1157"/>
        <v>55029.688349999997</v>
      </c>
      <c r="AA598" s="279"/>
      <c r="AB598" s="89"/>
      <c r="AC598" s="628">
        <f>AC599+AC600+AC601</f>
        <v>55029.688349999997</v>
      </c>
      <c r="AD598" s="695">
        <f t="shared" si="1262"/>
        <v>0.59876203787368898</v>
      </c>
      <c r="AE598" s="168">
        <f>AG598+AM598+AO598</f>
        <v>4645.2987699999994</v>
      </c>
      <c r="AF598" s="695">
        <f t="shared" si="1257"/>
        <v>8.4414411734534192E-2</v>
      </c>
      <c r="AG598" s="33"/>
      <c r="AH598" s="695"/>
      <c r="AI598" s="89"/>
      <c r="AJ598" s="19"/>
      <c r="AK598" s="89"/>
      <c r="AL598" s="19"/>
      <c r="AM598" s="89"/>
      <c r="AN598" s="19"/>
      <c r="AO598" s="628">
        <f>AO600+AO601</f>
        <v>4645.2987699999994</v>
      </c>
      <c r="AP598" s="628">
        <v>0</v>
      </c>
      <c r="AQ598" s="743">
        <f t="shared" si="1264"/>
        <v>0.14098156929638503</v>
      </c>
      <c r="AR598" s="168">
        <f>AT598+AZ598+BB598</f>
        <v>55029.688349999997</v>
      </c>
      <c r="AS598" s="695">
        <f t="shared" si="1258"/>
        <v>1</v>
      </c>
      <c r="AT598" s="33"/>
      <c r="AU598" s="695"/>
      <c r="AV598" s="89"/>
      <c r="AW598" s="695"/>
      <c r="AX598" s="33"/>
      <c r="AY598" s="695"/>
      <c r="AZ598" s="89"/>
      <c r="BA598" s="695"/>
      <c r="BB598" s="628">
        <f>BB600+BB601</f>
        <v>55029.688349999997</v>
      </c>
      <c r="BC598" s="89"/>
      <c r="BD598" s="628">
        <f t="shared" si="1243"/>
        <v>4645.2987699999994</v>
      </c>
      <c r="BE598" s="628">
        <f>BF598+BH598+BI598</f>
        <v>98883.471560000005</v>
      </c>
      <c r="BF598" s="89"/>
      <c r="BG598" s="89"/>
      <c r="BH598" s="89"/>
      <c r="BI598" s="628">
        <f>BI599+BI600+BI601</f>
        <v>98883.471560000005</v>
      </c>
      <c r="BJ598" s="628">
        <f t="shared" ref="BJ598:BJ613" si="1268">BK598+BL598+BM598</f>
        <v>0</v>
      </c>
      <c r="BK598" s="89"/>
      <c r="BL598" s="89"/>
      <c r="BM598" s="628"/>
      <c r="BN598" s="628">
        <f>BO598+BR598+BS598</f>
        <v>0</v>
      </c>
      <c r="BO598" s="89"/>
      <c r="BP598" s="89"/>
      <c r="BQ598" s="89"/>
      <c r="BR598" s="89"/>
      <c r="BS598" s="628">
        <f>BS599+BS600+BS601</f>
        <v>0</v>
      </c>
      <c r="BT598" s="628">
        <v>0</v>
      </c>
      <c r="BU598" s="628">
        <f>BV598+BY598+BZ598</f>
        <v>0</v>
      </c>
      <c r="BV598" s="89"/>
      <c r="BW598" s="89"/>
      <c r="BX598" s="89"/>
      <c r="BY598" s="89"/>
      <c r="BZ598" s="508">
        <f>BZ599+BZ600+BZ601</f>
        <v>0</v>
      </c>
      <c r="CE598" s="695">
        <f t="shared" si="1247"/>
        <v>1</v>
      </c>
    </row>
    <row r="599" spans="1:12295" s="54" customFormat="1" ht="74.25" hidden="1" customHeight="1" x14ac:dyDescent="0.2">
      <c r="B599" s="206" t="s">
        <v>34</v>
      </c>
      <c r="C599" s="121" t="s">
        <v>65</v>
      </c>
      <c r="D599" s="109" t="e">
        <f t="shared" ref="D599:D606" si="1269">E599+I599</f>
        <v>#REF!</v>
      </c>
      <c r="E599" s="236"/>
      <c r="F599" s="236"/>
      <c r="G599" s="236"/>
      <c r="H599" s="236"/>
      <c r="I599" s="236" t="e">
        <f>#REF!</f>
        <v>#REF!</v>
      </c>
      <c r="J599" s="109"/>
      <c r="K599" s="109" t="e">
        <f t="shared" ref="K599:K606" si="1270">M599+U599</f>
        <v>#REF!</v>
      </c>
      <c r="L599" s="695" t="e">
        <f t="shared" si="1256"/>
        <v>#REF!</v>
      </c>
      <c r="M599" s="236"/>
      <c r="N599" s="31"/>
      <c r="O599" s="31"/>
      <c r="P599" s="31"/>
      <c r="Q599" s="31"/>
      <c r="R599" s="31"/>
      <c r="S599" s="31"/>
      <c r="T599" s="31"/>
      <c r="U599" s="31" t="e">
        <f>#REF!</f>
        <v>#REF!</v>
      </c>
      <c r="V599" s="89">
        <f t="shared" si="1162"/>
        <v>0</v>
      </c>
      <c r="W599" s="31"/>
      <c r="X599" s="31"/>
      <c r="Y599" s="31"/>
      <c r="Z599" s="31">
        <f t="shared" si="1157"/>
        <v>0</v>
      </c>
      <c r="AA599" s="279"/>
      <c r="AB599" s="31"/>
      <c r="AC599" s="31"/>
      <c r="AD599" s="695" t="e">
        <f t="shared" si="1262"/>
        <v>#REF!</v>
      </c>
      <c r="AE599" s="109" t="e">
        <f t="shared" ref="AE599:AE606" si="1271">AG599+AO599</f>
        <v>#REF!</v>
      </c>
      <c r="AF599" s="695" t="e">
        <f t="shared" si="1257"/>
        <v>#REF!</v>
      </c>
      <c r="AG599" s="236"/>
      <c r="AH599" s="695"/>
      <c r="AI599" s="31"/>
      <c r="AJ599" s="31"/>
      <c r="AK599" s="31"/>
      <c r="AL599" s="31"/>
      <c r="AM599" s="31"/>
      <c r="AN599" s="31"/>
      <c r="AO599" s="31" t="e">
        <f>U599</f>
        <v>#REF!</v>
      </c>
      <c r="AP599" s="106"/>
      <c r="AQ599" s="743" t="e">
        <f t="shared" si="1264"/>
        <v>#REF!</v>
      </c>
      <c r="AR599" s="109">
        <f t="shared" ref="AR599:AR606" si="1272">AT599+BB599</f>
        <v>0</v>
      </c>
      <c r="AS599" s="695" t="e">
        <f t="shared" si="1258"/>
        <v>#REF!</v>
      </c>
      <c r="AT599" s="236"/>
      <c r="AU599" s="695"/>
      <c r="AV599" s="31"/>
      <c r="AW599" s="695"/>
      <c r="AX599" s="236"/>
      <c r="AY599" s="695"/>
      <c r="AZ599" s="31"/>
      <c r="BA599" s="695"/>
      <c r="BB599" s="31">
        <f>AA599</f>
        <v>0</v>
      </c>
      <c r="BC599" s="31"/>
      <c r="BD599" s="31" t="e">
        <f t="shared" si="1243"/>
        <v>#REF!</v>
      </c>
      <c r="BE599" s="106">
        <f t="shared" ref="BE599:BE606" si="1273">BF599+BI599</f>
        <v>0</v>
      </c>
      <c r="BF599" s="31"/>
      <c r="BG599" s="31"/>
      <c r="BH599" s="31"/>
      <c r="BI599" s="31">
        <f>AA599</f>
        <v>0</v>
      </c>
      <c r="BJ599" s="106">
        <f t="shared" si="1268"/>
        <v>0</v>
      </c>
      <c r="BK599" s="31"/>
      <c r="BL599" s="31"/>
      <c r="BM599" s="31"/>
      <c r="BN599" s="106">
        <f t="shared" ref="BN599:BN613" si="1274">BO599+BR599+BS599</f>
        <v>0</v>
      </c>
      <c r="BO599" s="31"/>
      <c r="BP599" s="31"/>
      <c r="BQ599" s="31"/>
      <c r="BR599" s="31"/>
      <c r="BS599" s="31">
        <f>BI599</f>
        <v>0</v>
      </c>
      <c r="BT599" s="106"/>
      <c r="BU599" s="106">
        <f t="shared" ref="BU599:BU606" si="1275">BV599+BZ599</f>
        <v>0</v>
      </c>
      <c r="BV599" s="31"/>
      <c r="BW599" s="31"/>
      <c r="BX599" s="31"/>
      <c r="BY599" s="31"/>
      <c r="BZ599" s="31">
        <f>BK599</f>
        <v>0</v>
      </c>
      <c r="CE599" s="695" t="e">
        <f t="shared" si="1247"/>
        <v>#REF!</v>
      </c>
    </row>
    <row r="600" spans="1:12295" s="54" customFormat="1" ht="98.25" customHeight="1" x14ac:dyDescent="0.2">
      <c r="B600" s="206" t="s">
        <v>34</v>
      </c>
      <c r="C600" s="53" t="s">
        <v>371</v>
      </c>
      <c r="D600" s="109">
        <f t="shared" si="1269"/>
        <v>34307.417849999998</v>
      </c>
      <c r="E600" s="236"/>
      <c r="F600" s="236"/>
      <c r="G600" s="236"/>
      <c r="H600" s="236"/>
      <c r="I600" s="109">
        <v>34307.417849999998</v>
      </c>
      <c r="J600" s="109"/>
      <c r="K600" s="109">
        <f t="shared" si="1270"/>
        <v>19112.142250000001</v>
      </c>
      <c r="L600" s="695">
        <f t="shared" si="1256"/>
        <v>0.55708483610054038</v>
      </c>
      <c r="M600" s="236"/>
      <c r="N600" s="31"/>
      <c r="O600" s="31"/>
      <c r="P600" s="31"/>
      <c r="Q600" s="31"/>
      <c r="R600" s="31"/>
      <c r="S600" s="31"/>
      <c r="T600" s="31"/>
      <c r="U600" s="106">
        <v>19112.142250000001</v>
      </c>
      <c r="V600" s="89">
        <f t="shared" si="1162"/>
        <v>0</v>
      </c>
      <c r="W600" s="31"/>
      <c r="X600" s="31"/>
      <c r="Y600" s="31"/>
      <c r="Z600" s="106">
        <f t="shared" si="1157"/>
        <v>34307.417849999998</v>
      </c>
      <c r="AA600" s="279"/>
      <c r="AB600" s="31"/>
      <c r="AC600" s="106">
        <f>I600</f>
        <v>34307.417849999998</v>
      </c>
      <c r="AD600" s="695">
        <f t="shared" si="1262"/>
        <v>0.55708483610054038</v>
      </c>
      <c r="AE600" s="109">
        <f t="shared" si="1271"/>
        <v>1191.94524</v>
      </c>
      <c r="AF600" s="695">
        <f t="shared" si="1257"/>
        <v>3.474307641605269E-2</v>
      </c>
      <c r="AG600" s="236"/>
      <c r="AH600" s="695"/>
      <c r="AI600" s="31"/>
      <c r="AJ600" s="31"/>
      <c r="AK600" s="31"/>
      <c r="AL600" s="31"/>
      <c r="AM600" s="31"/>
      <c r="AN600" s="31"/>
      <c r="AO600" s="106">
        <v>1191.94524</v>
      </c>
      <c r="AP600" s="106"/>
      <c r="AQ600" s="759">
        <f>AO600/D600</f>
        <v>3.474307641605269E-2</v>
      </c>
      <c r="AR600" s="109">
        <f t="shared" si="1272"/>
        <v>34307.417849999998</v>
      </c>
      <c r="AS600" s="695">
        <f t="shared" si="1258"/>
        <v>1</v>
      </c>
      <c r="AT600" s="236"/>
      <c r="AU600" s="695"/>
      <c r="AV600" s="31"/>
      <c r="AW600" s="695"/>
      <c r="AX600" s="236"/>
      <c r="AY600" s="695"/>
      <c r="AZ600" s="31"/>
      <c r="BA600" s="695"/>
      <c r="BB600" s="106">
        <f>D600</f>
        <v>34307.417849999998</v>
      </c>
      <c r="BC600" s="31"/>
      <c r="BD600" s="106">
        <f t="shared" si="1243"/>
        <v>1191.94524</v>
      </c>
      <c r="BE600" s="106">
        <f t="shared" si="1273"/>
        <v>80596.863599999997</v>
      </c>
      <c r="BF600" s="31"/>
      <c r="BG600" s="31"/>
      <c r="BH600" s="31"/>
      <c r="BI600" s="106">
        <v>80596.863599999997</v>
      </c>
      <c r="BJ600" s="106">
        <f t="shared" si="1268"/>
        <v>0</v>
      </c>
      <c r="BK600" s="31"/>
      <c r="BL600" s="31"/>
      <c r="BM600" s="106"/>
      <c r="BN600" s="106">
        <f t="shared" si="1274"/>
        <v>0</v>
      </c>
      <c r="BO600" s="31"/>
      <c r="BP600" s="31"/>
      <c r="BQ600" s="31"/>
      <c r="BR600" s="31"/>
      <c r="BS600" s="106">
        <v>0</v>
      </c>
      <c r="BT600" s="106"/>
      <c r="BU600" s="106">
        <f t="shared" si="1275"/>
        <v>0</v>
      </c>
      <c r="BV600" s="31"/>
      <c r="BW600" s="31"/>
      <c r="BX600" s="31"/>
      <c r="BY600" s="31"/>
      <c r="BZ600" s="106">
        <v>0</v>
      </c>
      <c r="CE600" s="695">
        <f t="shared" si="1247"/>
        <v>1</v>
      </c>
    </row>
    <row r="601" spans="1:12295" s="54" customFormat="1" ht="104.25" customHeight="1" x14ac:dyDescent="0.2">
      <c r="B601" s="206" t="s">
        <v>63</v>
      </c>
      <c r="C601" s="53" t="s">
        <v>372</v>
      </c>
      <c r="D601" s="109">
        <f t="shared" si="1269"/>
        <v>20722.270499999999</v>
      </c>
      <c r="E601" s="236"/>
      <c r="F601" s="236"/>
      <c r="G601" s="236"/>
      <c r="H601" s="236"/>
      <c r="I601" s="109">
        <v>20722.270499999999</v>
      </c>
      <c r="J601" s="109"/>
      <c r="K601" s="109">
        <f t="shared" si="1270"/>
        <v>13837.54609</v>
      </c>
      <c r="L601" s="695">
        <f t="shared" si="1256"/>
        <v>0.66776206255969883</v>
      </c>
      <c r="M601" s="236"/>
      <c r="N601" s="31"/>
      <c r="O601" s="31"/>
      <c r="P601" s="31"/>
      <c r="Q601" s="31"/>
      <c r="R601" s="31"/>
      <c r="S601" s="31"/>
      <c r="T601" s="31"/>
      <c r="U601" s="106">
        <v>13837.54609</v>
      </c>
      <c r="V601" s="89">
        <f t="shared" si="1162"/>
        <v>0</v>
      </c>
      <c r="W601" s="31"/>
      <c r="X601" s="31"/>
      <c r="Y601" s="31"/>
      <c r="Z601" s="106">
        <f t="shared" si="1157"/>
        <v>20722.270499999999</v>
      </c>
      <c r="AA601" s="279"/>
      <c r="AB601" s="31"/>
      <c r="AC601" s="106">
        <f>I601</f>
        <v>20722.270499999999</v>
      </c>
      <c r="AD601" s="695">
        <f t="shared" si="1262"/>
        <v>0.66776206255969883</v>
      </c>
      <c r="AE601" s="109">
        <f t="shared" si="1271"/>
        <v>3453.3535299999999</v>
      </c>
      <c r="AF601" s="695">
        <f t="shared" si="1257"/>
        <v>0.16664937995090837</v>
      </c>
      <c r="AG601" s="236"/>
      <c r="AH601" s="695"/>
      <c r="AI601" s="31"/>
      <c r="AJ601" s="31"/>
      <c r="AK601" s="31"/>
      <c r="AL601" s="31"/>
      <c r="AM601" s="31"/>
      <c r="AN601" s="31"/>
      <c r="AO601" s="106">
        <v>3453.3535299999999</v>
      </c>
      <c r="AP601" s="106"/>
      <c r="AQ601" s="759">
        <f>AO601/D601</f>
        <v>0.16664937995090837</v>
      </c>
      <c r="AR601" s="109">
        <f t="shared" si="1272"/>
        <v>20722.270499999999</v>
      </c>
      <c r="AS601" s="695">
        <f t="shared" si="1258"/>
        <v>1</v>
      </c>
      <c r="AT601" s="236"/>
      <c r="AU601" s="695"/>
      <c r="AV601" s="31"/>
      <c r="AW601" s="695"/>
      <c r="AX601" s="236"/>
      <c r="AY601" s="695"/>
      <c r="AZ601" s="31"/>
      <c r="BA601" s="695"/>
      <c r="BB601" s="106">
        <f>D601</f>
        <v>20722.270499999999</v>
      </c>
      <c r="BC601" s="31"/>
      <c r="BD601" s="106">
        <f t="shared" si="1243"/>
        <v>3453.3535299999999</v>
      </c>
      <c r="BE601" s="106">
        <f t="shared" si="1273"/>
        <v>18286.607960000001</v>
      </c>
      <c r="BF601" s="31"/>
      <c r="BG601" s="31"/>
      <c r="BH601" s="31"/>
      <c r="BI601" s="106">
        <v>18286.607960000001</v>
      </c>
      <c r="BJ601" s="106">
        <f t="shared" si="1268"/>
        <v>0</v>
      </c>
      <c r="BK601" s="31"/>
      <c r="BL601" s="31"/>
      <c r="BM601" s="106"/>
      <c r="BN601" s="106">
        <f t="shared" si="1274"/>
        <v>0</v>
      </c>
      <c r="BO601" s="31"/>
      <c r="BP601" s="31"/>
      <c r="BQ601" s="31"/>
      <c r="BR601" s="31"/>
      <c r="BS601" s="106">
        <v>0</v>
      </c>
      <c r="BT601" s="106"/>
      <c r="BU601" s="106">
        <f t="shared" si="1275"/>
        <v>0</v>
      </c>
      <c r="BV601" s="31"/>
      <c r="BW601" s="31"/>
      <c r="BX601" s="31"/>
      <c r="BY601" s="31"/>
      <c r="BZ601" s="106">
        <v>0</v>
      </c>
      <c r="CE601" s="695">
        <f t="shared" si="1247"/>
        <v>1</v>
      </c>
    </row>
    <row r="602" spans="1:12295" s="52" customFormat="1" ht="36.75" customHeight="1" x14ac:dyDescent="0.25">
      <c r="B602" s="203" t="s">
        <v>430</v>
      </c>
      <c r="C602" s="126" t="s">
        <v>66</v>
      </c>
      <c r="D602" s="168">
        <f t="shared" si="1269"/>
        <v>112536.34709</v>
      </c>
      <c r="E602" s="33"/>
      <c r="F602" s="33"/>
      <c r="G602" s="33"/>
      <c r="H602" s="33"/>
      <c r="I602" s="168">
        <f>I603+I609+I634</f>
        <v>112536.34709</v>
      </c>
      <c r="J602" s="168">
        <f>J603+J609+J634</f>
        <v>-35678.997289999999</v>
      </c>
      <c r="K602" s="168">
        <f t="shared" si="1270"/>
        <v>0</v>
      </c>
      <c r="L602" s="695">
        <f t="shared" si="1256"/>
        <v>0</v>
      </c>
      <c r="M602" s="33"/>
      <c r="N602" s="19"/>
      <c r="O602" s="89"/>
      <c r="P602" s="19"/>
      <c r="Q602" s="89"/>
      <c r="R602" s="19"/>
      <c r="S602" s="89"/>
      <c r="T602" s="19"/>
      <c r="U602" s="628">
        <f>U603+U609+U634</f>
        <v>0</v>
      </c>
      <c r="V602" s="89">
        <f t="shared" si="1162"/>
        <v>0</v>
      </c>
      <c r="W602" s="89"/>
      <c r="X602" s="89"/>
      <c r="Y602" s="89"/>
      <c r="Z602" s="628">
        <f t="shared" si="1157"/>
        <v>0</v>
      </c>
      <c r="AA602" s="279"/>
      <c r="AB602" s="89"/>
      <c r="AC602" s="628"/>
      <c r="AD602" s="683"/>
      <c r="AE602" s="168">
        <f t="shared" si="1271"/>
        <v>0</v>
      </c>
      <c r="AF602" s="695">
        <f t="shared" si="1257"/>
        <v>0</v>
      </c>
      <c r="AG602" s="33"/>
      <c r="AH602" s="695"/>
      <c r="AI602" s="89"/>
      <c r="AJ602" s="19"/>
      <c r="AK602" s="89"/>
      <c r="AL602" s="19"/>
      <c r="AM602" s="89"/>
      <c r="AN602" s="19"/>
      <c r="AO602" s="628">
        <f>AO603+AO609</f>
        <v>0</v>
      </c>
      <c r="AP602" s="628">
        <v>0</v>
      </c>
      <c r="AQ602" s="683"/>
      <c r="AR602" s="168">
        <f t="shared" si="1272"/>
        <v>112536.34709</v>
      </c>
      <c r="AS602" s="695">
        <f t="shared" si="1258"/>
        <v>1</v>
      </c>
      <c r="AT602" s="33"/>
      <c r="AU602" s="695"/>
      <c r="AV602" s="89"/>
      <c r="AW602" s="695"/>
      <c r="AX602" s="33"/>
      <c r="AY602" s="695"/>
      <c r="AZ602" s="89"/>
      <c r="BA602" s="695"/>
      <c r="BB602" s="628">
        <f>BB609+BB634</f>
        <v>112536.34709</v>
      </c>
      <c r="BC602" s="89"/>
      <c r="BD602" s="628">
        <f t="shared" si="1243"/>
        <v>0</v>
      </c>
      <c r="BE602" s="628">
        <f t="shared" si="1273"/>
        <v>85000</v>
      </c>
      <c r="BF602" s="89"/>
      <c r="BG602" s="89"/>
      <c r="BH602" s="89"/>
      <c r="BI602" s="628">
        <f>SUM(BI603:BI613)</f>
        <v>85000</v>
      </c>
      <c r="BJ602" s="628">
        <f t="shared" si="1268"/>
        <v>0</v>
      </c>
      <c r="BK602" s="89"/>
      <c r="BL602" s="89"/>
      <c r="BM602" s="628"/>
      <c r="BN602" s="628">
        <f t="shared" si="1274"/>
        <v>100100</v>
      </c>
      <c r="BO602" s="89"/>
      <c r="BP602" s="89"/>
      <c r="BQ602" s="89"/>
      <c r="BR602" s="89"/>
      <c r="BS602" s="628">
        <f>BS603+BS609</f>
        <v>100100</v>
      </c>
      <c r="BT602" s="628">
        <v>0</v>
      </c>
      <c r="BU602" s="628">
        <f t="shared" si="1275"/>
        <v>100100</v>
      </c>
      <c r="BV602" s="611"/>
      <c r="BW602" s="611"/>
      <c r="BX602" s="611"/>
      <c r="BY602" s="611"/>
      <c r="BZ602" s="611">
        <f>SUM(BZ603:BZ613)</f>
        <v>100100</v>
      </c>
      <c r="CE602" s="695">
        <f t="shared" si="1247"/>
        <v>1</v>
      </c>
    </row>
    <row r="603" spans="1:12295" s="54" customFormat="1" ht="147.75" hidden="1" customHeight="1" x14ac:dyDescent="0.2">
      <c r="B603" s="206" t="s">
        <v>34</v>
      </c>
      <c r="C603" s="53" t="s">
        <v>376</v>
      </c>
      <c r="D603" s="109">
        <f t="shared" si="1269"/>
        <v>0</v>
      </c>
      <c r="E603" s="236"/>
      <c r="F603" s="236"/>
      <c r="G603" s="236"/>
      <c r="H603" s="236"/>
      <c r="I603" s="109">
        <v>0</v>
      </c>
      <c r="J603" s="109"/>
      <c r="K603" s="109">
        <f t="shared" si="1270"/>
        <v>0</v>
      </c>
      <c r="L603" s="695" t="e">
        <f t="shared" si="1256"/>
        <v>#DIV/0!</v>
      </c>
      <c r="M603" s="236"/>
      <c r="N603" s="31"/>
      <c r="O603" s="31"/>
      <c r="P603" s="31"/>
      <c r="Q603" s="31"/>
      <c r="R603" s="31"/>
      <c r="S603" s="31"/>
      <c r="T603" s="31"/>
      <c r="U603" s="106">
        <v>0</v>
      </c>
      <c r="V603" s="89">
        <f t="shared" si="1162"/>
        <v>0</v>
      </c>
      <c r="W603" s="31"/>
      <c r="X603" s="31"/>
      <c r="Y603" s="31"/>
      <c r="Z603" s="106">
        <f t="shared" si="1157"/>
        <v>0</v>
      </c>
      <c r="AA603" s="279"/>
      <c r="AB603" s="31"/>
      <c r="AC603" s="106"/>
      <c r="AD603" s="106"/>
      <c r="AE603" s="109">
        <f t="shared" si="1271"/>
        <v>0</v>
      </c>
      <c r="AF603" s="695" t="e">
        <f t="shared" si="1257"/>
        <v>#DIV/0!</v>
      </c>
      <c r="AG603" s="236"/>
      <c r="AH603" s="695"/>
      <c r="AI603" s="31"/>
      <c r="AJ603" s="31"/>
      <c r="AK603" s="31"/>
      <c r="AL603" s="31"/>
      <c r="AM603" s="31"/>
      <c r="AN603" s="31"/>
      <c r="AO603" s="106">
        <v>0</v>
      </c>
      <c r="AP603" s="106"/>
      <c r="AQ603" s="106"/>
      <c r="AR603" s="109">
        <f t="shared" si="1272"/>
        <v>0</v>
      </c>
      <c r="AS603" s="695" t="e">
        <f t="shared" si="1258"/>
        <v>#DIV/0!</v>
      </c>
      <c r="AT603" s="236"/>
      <c r="AU603" s="695"/>
      <c r="AV603" s="31"/>
      <c r="AW603" s="695"/>
      <c r="AX603" s="236"/>
      <c r="AY603" s="695"/>
      <c r="AZ603" s="31"/>
      <c r="BA603" s="695"/>
      <c r="BB603" s="106">
        <v>0</v>
      </c>
      <c r="BC603" s="31"/>
      <c r="BD603" s="106">
        <f t="shared" si="1243"/>
        <v>0</v>
      </c>
      <c r="BE603" s="106">
        <f t="shared" si="1273"/>
        <v>5000</v>
      </c>
      <c r="BF603" s="31"/>
      <c r="BG603" s="31"/>
      <c r="BH603" s="31"/>
      <c r="BI603" s="106">
        <v>5000</v>
      </c>
      <c r="BJ603" s="106">
        <f t="shared" si="1268"/>
        <v>0</v>
      </c>
      <c r="BK603" s="31"/>
      <c r="BL603" s="31"/>
      <c r="BM603" s="106"/>
      <c r="BN603" s="106">
        <f t="shared" si="1274"/>
        <v>100</v>
      </c>
      <c r="BO603" s="31"/>
      <c r="BP603" s="31"/>
      <c r="BQ603" s="31"/>
      <c r="BR603" s="31"/>
      <c r="BS603" s="106">
        <v>100</v>
      </c>
      <c r="BT603" s="106"/>
      <c r="BU603" s="106">
        <f t="shared" si="1275"/>
        <v>100</v>
      </c>
      <c r="BV603" s="106"/>
      <c r="BW603" s="106"/>
      <c r="BX603" s="106"/>
      <c r="BY603" s="106"/>
      <c r="BZ603" s="106">
        <v>100</v>
      </c>
      <c r="CE603" s="695" t="e">
        <f t="shared" si="1247"/>
        <v>#DIV/0!</v>
      </c>
    </row>
    <row r="604" spans="1:12295" s="54" customFormat="1" ht="132.75" hidden="1" customHeight="1" x14ac:dyDescent="0.2">
      <c r="B604" s="206" t="s">
        <v>63</v>
      </c>
      <c r="C604" s="53"/>
      <c r="D604" s="109" t="e">
        <f t="shared" si="1269"/>
        <v>#REF!</v>
      </c>
      <c r="E604" s="236"/>
      <c r="F604" s="236"/>
      <c r="G604" s="236"/>
      <c r="H604" s="236"/>
      <c r="I604" s="236" t="e">
        <f>#REF!</f>
        <v>#REF!</v>
      </c>
      <c r="J604" s="109" t="e">
        <f t="shared" ref="J604:J606" si="1276">K604+Q604</f>
        <v>#REF!</v>
      </c>
      <c r="K604" s="109" t="e">
        <f t="shared" si="1270"/>
        <v>#REF!</v>
      </c>
      <c r="L604" s="695" t="e">
        <f t="shared" si="1256"/>
        <v>#REF!</v>
      </c>
      <c r="M604" s="236"/>
      <c r="N604" s="31"/>
      <c r="O604" s="31"/>
      <c r="P604" s="31"/>
      <c r="Q604" s="31"/>
      <c r="R604" s="31"/>
      <c r="S604" s="31"/>
      <c r="T604" s="31"/>
      <c r="U604" s="31" t="e">
        <f>#REF!</f>
        <v>#REF!</v>
      </c>
      <c r="V604" s="89">
        <f t="shared" si="1162"/>
        <v>0</v>
      </c>
      <c r="W604" s="31"/>
      <c r="X604" s="31"/>
      <c r="Y604" s="31"/>
      <c r="Z604" s="31">
        <f t="shared" si="1157"/>
        <v>0</v>
      </c>
      <c r="AA604" s="279"/>
      <c r="AB604" s="31"/>
      <c r="AC604" s="31"/>
      <c r="AD604" s="31"/>
      <c r="AE604" s="109" t="e">
        <f t="shared" si="1271"/>
        <v>#REF!</v>
      </c>
      <c r="AF604" s="695" t="e">
        <f t="shared" si="1257"/>
        <v>#REF!</v>
      </c>
      <c r="AG604" s="236"/>
      <c r="AH604" s="695"/>
      <c r="AI604" s="31"/>
      <c r="AJ604" s="31"/>
      <c r="AK604" s="31"/>
      <c r="AL604" s="31"/>
      <c r="AM604" s="31"/>
      <c r="AN604" s="31"/>
      <c r="AO604" s="31" t="e">
        <f>U604</f>
        <v>#REF!</v>
      </c>
      <c r="AP604" s="106">
        <f t="shared" si="1216"/>
        <v>0</v>
      </c>
      <c r="AQ604" s="106"/>
      <c r="AR604" s="109">
        <f t="shared" si="1272"/>
        <v>0</v>
      </c>
      <c r="AS604" s="695" t="e">
        <f t="shared" si="1258"/>
        <v>#REF!</v>
      </c>
      <c r="AT604" s="236"/>
      <c r="AU604" s="695"/>
      <c r="AV604" s="31"/>
      <c r="AW604" s="695"/>
      <c r="AX604" s="236"/>
      <c r="AY604" s="695"/>
      <c r="AZ604" s="31"/>
      <c r="BA604" s="31"/>
      <c r="BB604" s="31">
        <f>AA604</f>
        <v>0</v>
      </c>
      <c r="BC604" s="31"/>
      <c r="BD604" s="31" t="e">
        <f t="shared" si="1243"/>
        <v>#REF!</v>
      </c>
      <c r="BE604" s="106">
        <f t="shared" si="1273"/>
        <v>0</v>
      </c>
      <c r="BF604" s="31"/>
      <c r="BG604" s="31"/>
      <c r="BH604" s="31"/>
      <c r="BI604" s="31">
        <f>AA604</f>
        <v>0</v>
      </c>
      <c r="BJ604" s="106">
        <f t="shared" si="1268"/>
        <v>0</v>
      </c>
      <c r="BK604" s="31"/>
      <c r="BL604" s="31"/>
      <c r="BM604" s="31"/>
      <c r="BN604" s="106">
        <f t="shared" si="1274"/>
        <v>0</v>
      </c>
      <c r="BO604" s="31"/>
      <c r="BP604" s="31"/>
      <c r="BQ604" s="31"/>
      <c r="BR604" s="31"/>
      <c r="BS604" s="106">
        <f t="shared" ref="BS604:BS608" si="1277">BI604</f>
        <v>0</v>
      </c>
      <c r="BT604" s="106"/>
      <c r="BU604" s="106">
        <f t="shared" si="1275"/>
        <v>0</v>
      </c>
      <c r="BV604" s="106"/>
      <c r="BW604" s="106"/>
      <c r="BX604" s="106"/>
      <c r="BY604" s="106"/>
      <c r="BZ604" s="106">
        <f>BK604</f>
        <v>0</v>
      </c>
      <c r="CE604" s="695" t="e">
        <f t="shared" si="1247"/>
        <v>#REF!</v>
      </c>
    </row>
    <row r="605" spans="1:12295" s="54" customFormat="1" ht="120.75" hidden="1" customHeight="1" x14ac:dyDescent="0.2">
      <c r="B605" s="206" t="s">
        <v>63</v>
      </c>
      <c r="C605" s="53" t="s">
        <v>218</v>
      </c>
      <c r="D605" s="109">
        <f t="shared" si="1269"/>
        <v>0</v>
      </c>
      <c r="E605" s="236"/>
      <c r="F605" s="236"/>
      <c r="G605" s="236"/>
      <c r="H605" s="236"/>
      <c r="I605" s="236"/>
      <c r="J605" s="109">
        <f t="shared" si="1276"/>
        <v>0</v>
      </c>
      <c r="K605" s="109">
        <f t="shared" si="1270"/>
        <v>0</v>
      </c>
      <c r="L605" s="695" t="e">
        <f t="shared" si="1256"/>
        <v>#DIV/0!</v>
      </c>
      <c r="M605" s="236"/>
      <c r="N605" s="31"/>
      <c r="O605" s="31"/>
      <c r="P605" s="31"/>
      <c r="Q605" s="31"/>
      <c r="R605" s="31"/>
      <c r="S605" s="31"/>
      <c r="T605" s="31"/>
      <c r="U605" s="31"/>
      <c r="V605" s="89">
        <f t="shared" si="1162"/>
        <v>0</v>
      </c>
      <c r="W605" s="31"/>
      <c r="X605" s="31"/>
      <c r="Y605" s="31"/>
      <c r="Z605" s="31">
        <f t="shared" si="1157"/>
        <v>0</v>
      </c>
      <c r="AA605" s="279"/>
      <c r="AB605" s="31"/>
      <c r="AC605" s="31"/>
      <c r="AD605" s="31"/>
      <c r="AE605" s="109">
        <f t="shared" si="1271"/>
        <v>0</v>
      </c>
      <c r="AF605" s="695" t="e">
        <f t="shared" si="1257"/>
        <v>#DIV/0!</v>
      </c>
      <c r="AG605" s="236"/>
      <c r="AH605" s="695"/>
      <c r="AI605" s="31"/>
      <c r="AJ605" s="31"/>
      <c r="AK605" s="31"/>
      <c r="AL605" s="31"/>
      <c r="AM605" s="31"/>
      <c r="AN605" s="31"/>
      <c r="AO605" s="31"/>
      <c r="AP605" s="106">
        <f t="shared" si="1216"/>
        <v>0</v>
      </c>
      <c r="AQ605" s="106"/>
      <c r="AR605" s="109">
        <f t="shared" si="1272"/>
        <v>0</v>
      </c>
      <c r="AS605" s="695" t="e">
        <f t="shared" si="1258"/>
        <v>#DIV/0!</v>
      </c>
      <c r="AT605" s="236"/>
      <c r="AU605" s="695"/>
      <c r="AV605" s="31"/>
      <c r="AW605" s="695"/>
      <c r="AX605" s="236"/>
      <c r="AY605" s="695"/>
      <c r="AZ605" s="31"/>
      <c r="BA605" s="31"/>
      <c r="BB605" s="31"/>
      <c r="BC605" s="31"/>
      <c r="BD605" s="31">
        <f t="shared" si="1243"/>
        <v>0</v>
      </c>
      <c r="BE605" s="106">
        <f t="shared" si="1273"/>
        <v>0</v>
      </c>
      <c r="BF605" s="31"/>
      <c r="BG605" s="31"/>
      <c r="BH605" s="31"/>
      <c r="BI605" s="31"/>
      <c r="BJ605" s="106">
        <f t="shared" si="1268"/>
        <v>0</v>
      </c>
      <c r="BK605" s="31"/>
      <c r="BL605" s="31"/>
      <c r="BM605" s="31"/>
      <c r="BN605" s="106">
        <f t="shared" si="1274"/>
        <v>0</v>
      </c>
      <c r="BO605" s="31"/>
      <c r="BP605" s="31"/>
      <c r="BQ605" s="31"/>
      <c r="BR605" s="31"/>
      <c r="BS605" s="106">
        <f t="shared" si="1277"/>
        <v>0</v>
      </c>
      <c r="BT605" s="106"/>
      <c r="BU605" s="106">
        <f t="shared" si="1275"/>
        <v>0</v>
      </c>
      <c r="BV605" s="106"/>
      <c r="BW605" s="106"/>
      <c r="BX605" s="106"/>
      <c r="BY605" s="106"/>
      <c r="BZ605" s="106"/>
      <c r="CE605" s="695" t="e">
        <f t="shared" si="1247"/>
        <v>#DIV/0!</v>
      </c>
    </row>
    <row r="606" spans="1:12295" s="54" customFormat="1" ht="91.5" hidden="1" customHeight="1" x14ac:dyDescent="0.2">
      <c r="B606" s="206" t="s">
        <v>7</v>
      </c>
      <c r="C606" s="53" t="s">
        <v>217</v>
      </c>
      <c r="D606" s="109">
        <f t="shared" si="1269"/>
        <v>0</v>
      </c>
      <c r="E606" s="236"/>
      <c r="F606" s="236"/>
      <c r="G606" s="236"/>
      <c r="H606" s="236"/>
      <c r="I606" s="236"/>
      <c r="J606" s="109">
        <f t="shared" si="1276"/>
        <v>0</v>
      </c>
      <c r="K606" s="109">
        <f t="shared" si="1270"/>
        <v>0</v>
      </c>
      <c r="L606" s="695" t="e">
        <f t="shared" si="1256"/>
        <v>#DIV/0!</v>
      </c>
      <c r="M606" s="236"/>
      <c r="N606" s="31"/>
      <c r="O606" s="31"/>
      <c r="P606" s="31"/>
      <c r="Q606" s="31"/>
      <c r="R606" s="31"/>
      <c r="S606" s="31"/>
      <c r="T606" s="31"/>
      <c r="U606" s="31"/>
      <c r="V606" s="89">
        <f t="shared" si="1162"/>
        <v>0</v>
      </c>
      <c r="W606" s="31"/>
      <c r="X606" s="31"/>
      <c r="Y606" s="31"/>
      <c r="Z606" s="31">
        <f t="shared" si="1157"/>
        <v>0</v>
      </c>
      <c r="AA606" s="279"/>
      <c r="AB606" s="31"/>
      <c r="AC606" s="31"/>
      <c r="AD606" s="31"/>
      <c r="AE606" s="109">
        <f t="shared" si="1271"/>
        <v>0</v>
      </c>
      <c r="AF606" s="695" t="e">
        <f t="shared" si="1257"/>
        <v>#DIV/0!</v>
      </c>
      <c r="AG606" s="236"/>
      <c r="AH606" s="695"/>
      <c r="AI606" s="31"/>
      <c r="AJ606" s="31"/>
      <c r="AK606" s="31"/>
      <c r="AL606" s="31"/>
      <c r="AM606" s="31"/>
      <c r="AN606" s="31"/>
      <c r="AO606" s="31"/>
      <c r="AP606" s="106">
        <f t="shared" si="1216"/>
        <v>0</v>
      </c>
      <c r="AQ606" s="106"/>
      <c r="AR606" s="109">
        <f t="shared" si="1272"/>
        <v>0</v>
      </c>
      <c r="AS606" s="695" t="e">
        <f t="shared" si="1258"/>
        <v>#DIV/0!</v>
      </c>
      <c r="AT606" s="236"/>
      <c r="AU606" s="695"/>
      <c r="AV606" s="31"/>
      <c r="AW606" s="695"/>
      <c r="AX606" s="236"/>
      <c r="AY606" s="695"/>
      <c r="AZ606" s="31"/>
      <c r="BA606" s="31"/>
      <c r="BB606" s="31"/>
      <c r="BC606" s="31"/>
      <c r="BD606" s="31">
        <f t="shared" si="1243"/>
        <v>0</v>
      </c>
      <c r="BE606" s="106">
        <f t="shared" si="1273"/>
        <v>0</v>
      </c>
      <c r="BF606" s="31"/>
      <c r="BG606" s="31"/>
      <c r="BH606" s="31"/>
      <c r="BI606" s="31"/>
      <c r="BJ606" s="106">
        <f t="shared" si="1268"/>
        <v>0</v>
      </c>
      <c r="BK606" s="31"/>
      <c r="BL606" s="31"/>
      <c r="BM606" s="31"/>
      <c r="BN606" s="106">
        <f t="shared" si="1274"/>
        <v>0</v>
      </c>
      <c r="BO606" s="31"/>
      <c r="BP606" s="31"/>
      <c r="BQ606" s="31"/>
      <c r="BR606" s="31"/>
      <c r="BS606" s="106">
        <f t="shared" si="1277"/>
        <v>0</v>
      </c>
      <c r="BT606" s="106"/>
      <c r="BU606" s="106">
        <f t="shared" si="1275"/>
        <v>0</v>
      </c>
      <c r="BV606" s="106"/>
      <c r="BW606" s="106"/>
      <c r="BX606" s="106"/>
      <c r="BY606" s="106"/>
      <c r="BZ606" s="106"/>
      <c r="CE606" s="695" t="e">
        <f t="shared" si="1247"/>
        <v>#DIV/0!</v>
      </c>
    </row>
    <row r="607" spans="1:12295" s="54" customFormat="1" ht="117.75" hidden="1" customHeight="1" x14ac:dyDescent="0.2">
      <c r="B607" s="206" t="s">
        <v>8</v>
      </c>
      <c r="C607" s="53"/>
      <c r="D607" s="109">
        <f t="shared" ref="D607:D634" si="1278">E607+H607+I607</f>
        <v>0</v>
      </c>
      <c r="E607" s="236"/>
      <c r="F607" s="236"/>
      <c r="G607" s="236"/>
      <c r="H607" s="236"/>
      <c r="I607" s="236"/>
      <c r="J607" s="109">
        <f t="shared" ref="J607:J612" si="1279">K607+M607+Q607</f>
        <v>0</v>
      </c>
      <c r="K607" s="109">
        <f t="shared" ref="K607:K634" si="1280">M607+S607+U607</f>
        <v>0</v>
      </c>
      <c r="L607" s="695" t="e">
        <f t="shared" si="1256"/>
        <v>#DIV/0!</v>
      </c>
      <c r="M607" s="236"/>
      <c r="N607" s="31"/>
      <c r="O607" s="31"/>
      <c r="P607" s="31"/>
      <c r="Q607" s="31"/>
      <c r="R607" s="31"/>
      <c r="S607" s="31"/>
      <c r="T607" s="31"/>
      <c r="U607" s="31"/>
      <c r="V607" s="89">
        <f t="shared" si="1162"/>
        <v>0</v>
      </c>
      <c r="W607" s="31"/>
      <c r="X607" s="31"/>
      <c r="Y607" s="31"/>
      <c r="Z607" s="31">
        <f t="shared" si="1157"/>
        <v>0</v>
      </c>
      <c r="AA607" s="279"/>
      <c r="AB607" s="31"/>
      <c r="AC607" s="31"/>
      <c r="AD607" s="31"/>
      <c r="AE607" s="109">
        <f t="shared" ref="AE607:AE634" si="1281">AG607+AM607+AO607</f>
        <v>0</v>
      </c>
      <c r="AF607" s="695" t="e">
        <f t="shared" si="1257"/>
        <v>#DIV/0!</v>
      </c>
      <c r="AG607" s="236"/>
      <c r="AH607" s="695"/>
      <c r="AI607" s="31"/>
      <c r="AJ607" s="31"/>
      <c r="AK607" s="31"/>
      <c r="AL607" s="31"/>
      <c r="AM607" s="31"/>
      <c r="AN607" s="31"/>
      <c r="AO607" s="31"/>
      <c r="AP607" s="106">
        <f t="shared" si="1216"/>
        <v>0</v>
      </c>
      <c r="AQ607" s="106"/>
      <c r="AR607" s="109">
        <f t="shared" ref="AR607:AR634" si="1282">AT607+AZ607+BB607</f>
        <v>0</v>
      </c>
      <c r="AS607" s="695" t="e">
        <f t="shared" si="1258"/>
        <v>#DIV/0!</v>
      </c>
      <c r="AT607" s="236"/>
      <c r="AU607" s="695"/>
      <c r="AV607" s="31"/>
      <c r="AW607" s="695"/>
      <c r="AX607" s="236"/>
      <c r="AY607" s="695"/>
      <c r="AZ607" s="31"/>
      <c r="BA607" s="31"/>
      <c r="BB607" s="31"/>
      <c r="BC607" s="31"/>
      <c r="BD607" s="31">
        <f t="shared" si="1243"/>
        <v>0</v>
      </c>
      <c r="BE607" s="106">
        <f t="shared" ref="BE607:BE613" si="1283">BF607+BH607+BI607</f>
        <v>0</v>
      </c>
      <c r="BF607" s="31"/>
      <c r="BG607" s="31"/>
      <c r="BH607" s="31"/>
      <c r="BI607" s="31"/>
      <c r="BJ607" s="106">
        <f t="shared" si="1268"/>
        <v>0</v>
      </c>
      <c r="BK607" s="31"/>
      <c r="BL607" s="31"/>
      <c r="BM607" s="31"/>
      <c r="BN607" s="106">
        <f t="shared" si="1274"/>
        <v>0</v>
      </c>
      <c r="BO607" s="31"/>
      <c r="BP607" s="31"/>
      <c r="BQ607" s="31"/>
      <c r="BR607" s="31"/>
      <c r="BS607" s="106">
        <f t="shared" si="1277"/>
        <v>0</v>
      </c>
      <c r="BT607" s="106"/>
      <c r="BU607" s="106">
        <f t="shared" ref="BU607:BU613" si="1284">BV607+BY607+BZ607</f>
        <v>0</v>
      </c>
      <c r="BV607" s="106"/>
      <c r="BW607" s="106"/>
      <c r="BX607" s="106"/>
      <c r="BY607" s="106"/>
      <c r="BZ607" s="106"/>
      <c r="CE607" s="695" t="e">
        <f t="shared" si="1247"/>
        <v>#DIV/0!</v>
      </c>
    </row>
    <row r="608" spans="1:12295" s="54" customFormat="1" ht="87.75" hidden="1" customHeight="1" x14ac:dyDescent="0.2">
      <c r="B608" s="206" t="s">
        <v>8</v>
      </c>
      <c r="C608" s="53"/>
      <c r="D608" s="109">
        <f t="shared" si="1278"/>
        <v>0</v>
      </c>
      <c r="E608" s="236"/>
      <c r="F608" s="236"/>
      <c r="G608" s="236"/>
      <c r="H608" s="236"/>
      <c r="I608" s="236"/>
      <c r="J608" s="109">
        <f t="shared" si="1279"/>
        <v>0</v>
      </c>
      <c r="K608" s="109">
        <f t="shared" si="1280"/>
        <v>0</v>
      </c>
      <c r="L608" s="695" t="e">
        <f t="shared" si="1256"/>
        <v>#DIV/0!</v>
      </c>
      <c r="M608" s="236"/>
      <c r="N608" s="31"/>
      <c r="O608" s="31"/>
      <c r="P608" s="31"/>
      <c r="Q608" s="31"/>
      <c r="R608" s="31"/>
      <c r="S608" s="31"/>
      <c r="T608" s="31"/>
      <c r="U608" s="31"/>
      <c r="V608" s="89">
        <f t="shared" si="1162"/>
        <v>0</v>
      </c>
      <c r="W608" s="31"/>
      <c r="X608" s="31"/>
      <c r="Y608" s="31"/>
      <c r="Z608" s="31">
        <f t="shared" si="1157"/>
        <v>0</v>
      </c>
      <c r="AA608" s="279"/>
      <c r="AB608" s="31"/>
      <c r="AC608" s="31"/>
      <c r="AD608" s="31"/>
      <c r="AE608" s="109">
        <f t="shared" si="1281"/>
        <v>0</v>
      </c>
      <c r="AF608" s="695" t="e">
        <f t="shared" si="1257"/>
        <v>#DIV/0!</v>
      </c>
      <c r="AG608" s="236"/>
      <c r="AH608" s="695"/>
      <c r="AI608" s="31"/>
      <c r="AJ608" s="31"/>
      <c r="AK608" s="31"/>
      <c r="AL608" s="31"/>
      <c r="AM608" s="31"/>
      <c r="AN608" s="31"/>
      <c r="AO608" s="31"/>
      <c r="AP608" s="106">
        <f t="shared" si="1216"/>
        <v>0</v>
      </c>
      <c r="AQ608" s="106"/>
      <c r="AR608" s="109">
        <f t="shared" si="1282"/>
        <v>0</v>
      </c>
      <c r="AS608" s="695" t="e">
        <f t="shared" si="1258"/>
        <v>#DIV/0!</v>
      </c>
      <c r="AT608" s="236"/>
      <c r="AU608" s="695"/>
      <c r="AV608" s="31"/>
      <c r="AW608" s="695"/>
      <c r="AX608" s="236"/>
      <c r="AY608" s="695"/>
      <c r="AZ608" s="31"/>
      <c r="BA608" s="31"/>
      <c r="BB608" s="31"/>
      <c r="BC608" s="31"/>
      <c r="BD608" s="31">
        <f t="shared" si="1243"/>
        <v>0</v>
      </c>
      <c r="BE608" s="106">
        <f t="shared" si="1283"/>
        <v>0</v>
      </c>
      <c r="BF608" s="31"/>
      <c r="BG608" s="31"/>
      <c r="BH608" s="31"/>
      <c r="BI608" s="31"/>
      <c r="BJ608" s="106">
        <f t="shared" si="1268"/>
        <v>0</v>
      </c>
      <c r="BK608" s="31"/>
      <c r="BL608" s="31"/>
      <c r="BM608" s="31"/>
      <c r="BN608" s="106">
        <f t="shared" si="1274"/>
        <v>0</v>
      </c>
      <c r="BO608" s="31"/>
      <c r="BP608" s="31"/>
      <c r="BQ608" s="31"/>
      <c r="BR608" s="31"/>
      <c r="BS608" s="106">
        <f t="shared" si="1277"/>
        <v>0</v>
      </c>
      <c r="BT608" s="106"/>
      <c r="BU608" s="106">
        <f t="shared" si="1284"/>
        <v>0</v>
      </c>
      <c r="BV608" s="106"/>
      <c r="BW608" s="106"/>
      <c r="BX608" s="106"/>
      <c r="BY608" s="106"/>
      <c r="BZ608" s="106"/>
      <c r="CE608" s="695" t="e">
        <f t="shared" si="1247"/>
        <v>#DIV/0!</v>
      </c>
    </row>
    <row r="609" spans="2:83" s="54" customFormat="1" ht="132.75" customHeight="1" x14ac:dyDescent="0.2">
      <c r="B609" s="206" t="s">
        <v>34</v>
      </c>
      <c r="C609" s="53" t="s">
        <v>375</v>
      </c>
      <c r="D609" s="109">
        <f t="shared" si="1278"/>
        <v>76857.349799999996</v>
      </c>
      <c r="E609" s="236"/>
      <c r="F609" s="236"/>
      <c r="G609" s="236"/>
      <c r="H609" s="236"/>
      <c r="I609" s="109">
        <f>'[12]2025_2027'!$K$566</f>
        <v>76857.349799999996</v>
      </c>
      <c r="J609" s="109"/>
      <c r="K609" s="109">
        <f t="shared" si="1280"/>
        <v>0</v>
      </c>
      <c r="L609" s="695">
        <f t="shared" si="1256"/>
        <v>0</v>
      </c>
      <c r="M609" s="236"/>
      <c r="N609" s="31"/>
      <c r="O609" s="31"/>
      <c r="P609" s="31"/>
      <c r="Q609" s="31"/>
      <c r="R609" s="31"/>
      <c r="S609" s="31"/>
      <c r="T609" s="31"/>
      <c r="U609" s="106"/>
      <c r="V609" s="89">
        <f t="shared" si="1162"/>
        <v>0</v>
      </c>
      <c r="W609" s="31"/>
      <c r="X609" s="31"/>
      <c r="Y609" s="31"/>
      <c r="Z609" s="106">
        <f t="shared" si="1157"/>
        <v>0</v>
      </c>
      <c r="AA609" s="279"/>
      <c r="AB609" s="31"/>
      <c r="AC609" s="106"/>
      <c r="AD609" s="106"/>
      <c r="AE609" s="109">
        <f t="shared" si="1281"/>
        <v>0</v>
      </c>
      <c r="AF609" s="695">
        <f t="shared" si="1257"/>
        <v>0</v>
      </c>
      <c r="AG609" s="236"/>
      <c r="AH609" s="695"/>
      <c r="AI609" s="31"/>
      <c r="AJ609" s="31"/>
      <c r="AK609" s="31"/>
      <c r="AL609" s="31"/>
      <c r="AM609" s="31"/>
      <c r="AN609" s="31"/>
      <c r="AO609" s="106"/>
      <c r="AP609" s="106"/>
      <c r="AQ609" s="106"/>
      <c r="AR609" s="109">
        <f t="shared" si="1282"/>
        <v>76857.349799999996</v>
      </c>
      <c r="AS609" s="695">
        <f t="shared" si="1258"/>
        <v>1</v>
      </c>
      <c r="AT609" s="236"/>
      <c r="AU609" s="695"/>
      <c r="AV609" s="31"/>
      <c r="AW609" s="695"/>
      <c r="AX609" s="236"/>
      <c r="AY609" s="695"/>
      <c r="AZ609" s="31"/>
      <c r="BA609" s="695"/>
      <c r="BB609" s="106">
        <f t="shared" ref="BB609:BB634" si="1285">D609</f>
        <v>76857.349799999996</v>
      </c>
      <c r="BC609" s="31"/>
      <c r="BD609" s="106">
        <f t="shared" si="1243"/>
        <v>0</v>
      </c>
      <c r="BE609" s="106">
        <f t="shared" si="1283"/>
        <v>80000</v>
      </c>
      <c r="BF609" s="31"/>
      <c r="BG609" s="31"/>
      <c r="BH609" s="31"/>
      <c r="BI609" s="106">
        <v>80000</v>
      </c>
      <c r="BJ609" s="106">
        <f t="shared" si="1268"/>
        <v>0</v>
      </c>
      <c r="BK609" s="31"/>
      <c r="BL609" s="31"/>
      <c r="BM609" s="106"/>
      <c r="BN609" s="106">
        <f t="shared" si="1274"/>
        <v>100000</v>
      </c>
      <c r="BO609" s="31"/>
      <c r="BP609" s="31"/>
      <c r="BQ609" s="31"/>
      <c r="BR609" s="31"/>
      <c r="BS609" s="106">
        <v>100000</v>
      </c>
      <c r="BT609" s="106"/>
      <c r="BU609" s="106">
        <f t="shared" si="1284"/>
        <v>100000</v>
      </c>
      <c r="BV609" s="106"/>
      <c r="BW609" s="106"/>
      <c r="BX609" s="106"/>
      <c r="BY609" s="106"/>
      <c r="BZ609" s="106">
        <v>100000</v>
      </c>
      <c r="CE609" s="695">
        <f t="shared" si="1247"/>
        <v>1</v>
      </c>
    </row>
    <row r="610" spans="2:83" s="52" customFormat="1" ht="31.5" hidden="1" customHeight="1" x14ac:dyDescent="0.25">
      <c r="B610" s="203" t="s">
        <v>67</v>
      </c>
      <c r="C610" s="128" t="s">
        <v>68</v>
      </c>
      <c r="D610" s="109">
        <f t="shared" si="1278"/>
        <v>0</v>
      </c>
      <c r="E610" s="33"/>
      <c r="F610" s="33"/>
      <c r="G610" s="33"/>
      <c r="H610" s="33"/>
      <c r="I610" s="33">
        <f>I611</f>
        <v>0</v>
      </c>
      <c r="J610" s="109">
        <f t="shared" si="1279"/>
        <v>0</v>
      </c>
      <c r="K610" s="109">
        <f t="shared" si="1280"/>
        <v>0</v>
      </c>
      <c r="L610" s="695" t="e">
        <f t="shared" si="1256"/>
        <v>#DIV/0!</v>
      </c>
      <c r="M610" s="33"/>
      <c r="N610" s="19"/>
      <c r="O610" s="89"/>
      <c r="P610" s="19"/>
      <c r="Q610" s="89"/>
      <c r="R610" s="19"/>
      <c r="S610" s="89"/>
      <c r="T610" s="19"/>
      <c r="U610" s="89">
        <f>U611</f>
        <v>0</v>
      </c>
      <c r="V610" s="89">
        <f t="shared" si="1162"/>
        <v>0</v>
      </c>
      <c r="W610" s="89"/>
      <c r="X610" s="89"/>
      <c r="Y610" s="89"/>
      <c r="Z610" s="106">
        <f t="shared" si="1157"/>
        <v>0</v>
      </c>
      <c r="AA610" s="279"/>
      <c r="AB610" s="89"/>
      <c r="AC610" s="106"/>
      <c r="AD610" s="106"/>
      <c r="AE610" s="109">
        <f t="shared" si="1281"/>
        <v>0</v>
      </c>
      <c r="AF610" s="695" t="e">
        <f t="shared" si="1257"/>
        <v>#DIV/0!</v>
      </c>
      <c r="AG610" s="33"/>
      <c r="AH610" s="695"/>
      <c r="AI610" s="89"/>
      <c r="AJ610" s="19"/>
      <c r="AK610" s="89"/>
      <c r="AL610" s="19"/>
      <c r="AM610" s="89"/>
      <c r="AN610" s="19"/>
      <c r="AO610" s="89">
        <f>AO611</f>
        <v>0</v>
      </c>
      <c r="AP610" s="106">
        <f t="shared" si="1216"/>
        <v>0</v>
      </c>
      <c r="AQ610" s="106"/>
      <c r="AR610" s="109">
        <f t="shared" si="1282"/>
        <v>0</v>
      </c>
      <c r="AS610" s="695" t="e">
        <f t="shared" si="1258"/>
        <v>#DIV/0!</v>
      </c>
      <c r="AT610" s="33"/>
      <c r="AU610" s="695"/>
      <c r="AV610" s="89"/>
      <c r="AW610" s="695"/>
      <c r="AX610" s="33"/>
      <c r="AY610" s="695"/>
      <c r="AZ610" s="89"/>
      <c r="BA610" s="695"/>
      <c r="BB610" s="106">
        <f t="shared" si="1285"/>
        <v>0</v>
      </c>
      <c r="BC610" s="89"/>
      <c r="BD610" s="89">
        <f t="shared" si="1243"/>
        <v>0</v>
      </c>
      <c r="BE610" s="106">
        <f t="shared" si="1283"/>
        <v>0</v>
      </c>
      <c r="BF610" s="89"/>
      <c r="BG610" s="89"/>
      <c r="BH610" s="89"/>
      <c r="BI610" s="89">
        <f>BI611</f>
        <v>0</v>
      </c>
      <c r="BJ610" s="106">
        <f t="shared" si="1268"/>
        <v>0</v>
      </c>
      <c r="BK610" s="89"/>
      <c r="BL610" s="89"/>
      <c r="BM610" s="89"/>
      <c r="BN610" s="106">
        <f t="shared" si="1274"/>
        <v>0</v>
      </c>
      <c r="BO610" s="89"/>
      <c r="BP610" s="89"/>
      <c r="BQ610" s="89"/>
      <c r="BR610" s="89"/>
      <c r="BS610" s="89">
        <f>BI610</f>
        <v>0</v>
      </c>
      <c r="BT610" s="106"/>
      <c r="BU610" s="106">
        <f t="shared" si="1284"/>
        <v>0</v>
      </c>
      <c r="BV610" s="89"/>
      <c r="BW610" s="89"/>
      <c r="BX610" s="89"/>
      <c r="BY610" s="89"/>
      <c r="BZ610" s="89">
        <f>BZ611</f>
        <v>0</v>
      </c>
      <c r="CE610" s="695" t="e">
        <f t="shared" si="1247"/>
        <v>#DIV/0!</v>
      </c>
    </row>
    <row r="611" spans="2:83" s="54" customFormat="1" ht="157.5" hidden="1" customHeight="1" x14ac:dyDescent="0.2">
      <c r="B611" s="206" t="s">
        <v>34</v>
      </c>
      <c r="C611" s="121" t="s">
        <v>69</v>
      </c>
      <c r="D611" s="109">
        <f t="shared" si="1278"/>
        <v>0</v>
      </c>
      <c r="E611" s="236"/>
      <c r="F611" s="236"/>
      <c r="G611" s="236"/>
      <c r="H611" s="236"/>
      <c r="I611" s="236">
        <v>0</v>
      </c>
      <c r="J611" s="109">
        <f t="shared" si="1279"/>
        <v>0</v>
      </c>
      <c r="K611" s="109">
        <f t="shared" si="1280"/>
        <v>0</v>
      </c>
      <c r="L611" s="695" t="e">
        <f t="shared" si="1256"/>
        <v>#DIV/0!</v>
      </c>
      <c r="M611" s="236"/>
      <c r="N611" s="31"/>
      <c r="O611" s="31"/>
      <c r="P611" s="31"/>
      <c r="Q611" s="31"/>
      <c r="R611" s="31"/>
      <c r="S611" s="31"/>
      <c r="T611" s="31"/>
      <c r="U611" s="31">
        <v>0</v>
      </c>
      <c r="V611" s="89">
        <f t="shared" si="1162"/>
        <v>0</v>
      </c>
      <c r="W611" s="31"/>
      <c r="X611" s="31"/>
      <c r="Y611" s="31"/>
      <c r="Z611" s="106">
        <f t="shared" si="1157"/>
        <v>0</v>
      </c>
      <c r="AA611" s="279"/>
      <c r="AB611" s="31"/>
      <c r="AC611" s="106"/>
      <c r="AD611" s="106"/>
      <c r="AE611" s="109">
        <f t="shared" si="1281"/>
        <v>0</v>
      </c>
      <c r="AF611" s="695" t="e">
        <f t="shared" si="1257"/>
        <v>#DIV/0!</v>
      </c>
      <c r="AG611" s="236"/>
      <c r="AH611" s="695"/>
      <c r="AI611" s="31"/>
      <c r="AJ611" s="31"/>
      <c r="AK611" s="31"/>
      <c r="AL611" s="31"/>
      <c r="AM611" s="31"/>
      <c r="AN611" s="31"/>
      <c r="AO611" s="31">
        <v>0</v>
      </c>
      <c r="AP611" s="106">
        <f t="shared" si="1216"/>
        <v>0</v>
      </c>
      <c r="AQ611" s="106"/>
      <c r="AR611" s="109">
        <f t="shared" si="1282"/>
        <v>0</v>
      </c>
      <c r="AS611" s="695" t="e">
        <f t="shared" si="1258"/>
        <v>#DIV/0!</v>
      </c>
      <c r="AT611" s="236"/>
      <c r="AU611" s="695"/>
      <c r="AV611" s="31"/>
      <c r="AW611" s="695"/>
      <c r="AX611" s="236"/>
      <c r="AY611" s="695"/>
      <c r="AZ611" s="31"/>
      <c r="BA611" s="695"/>
      <c r="BB611" s="106">
        <f t="shared" si="1285"/>
        <v>0</v>
      </c>
      <c r="BC611" s="31"/>
      <c r="BD611" s="31">
        <f t="shared" si="1243"/>
        <v>0</v>
      </c>
      <c r="BE611" s="106">
        <f t="shared" si="1283"/>
        <v>0</v>
      </c>
      <c r="BF611" s="31"/>
      <c r="BG611" s="31"/>
      <c r="BH611" s="31"/>
      <c r="BI611" s="31">
        <v>0</v>
      </c>
      <c r="BJ611" s="106">
        <f t="shared" si="1268"/>
        <v>0</v>
      </c>
      <c r="BK611" s="31"/>
      <c r="BL611" s="31"/>
      <c r="BM611" s="31"/>
      <c r="BN611" s="106">
        <f t="shared" si="1274"/>
        <v>0</v>
      </c>
      <c r="BO611" s="31"/>
      <c r="BP611" s="31"/>
      <c r="BQ611" s="31"/>
      <c r="BR611" s="31"/>
      <c r="BS611" s="31">
        <f>BI611</f>
        <v>0</v>
      </c>
      <c r="BT611" s="106"/>
      <c r="BU611" s="106">
        <f t="shared" si="1284"/>
        <v>0</v>
      </c>
      <c r="BV611" s="31"/>
      <c r="BW611" s="31"/>
      <c r="BX611" s="31"/>
      <c r="BY611" s="31"/>
      <c r="BZ611" s="31">
        <v>0</v>
      </c>
      <c r="CE611" s="695" t="e">
        <f t="shared" si="1247"/>
        <v>#DIV/0!</v>
      </c>
    </row>
    <row r="612" spans="2:83" s="54" customFormat="1" ht="131.25" hidden="1" customHeight="1" x14ac:dyDescent="0.2">
      <c r="B612" s="206" t="s">
        <v>10</v>
      </c>
      <c r="C612" s="53" t="s">
        <v>173</v>
      </c>
      <c r="D612" s="109" t="e">
        <f t="shared" si="1278"/>
        <v>#REF!</v>
      </c>
      <c r="E612" s="236"/>
      <c r="F612" s="236"/>
      <c r="G612" s="236"/>
      <c r="H612" s="236"/>
      <c r="I612" s="236" t="e">
        <f>#REF!</f>
        <v>#REF!</v>
      </c>
      <c r="J612" s="109" t="e">
        <f t="shared" si="1279"/>
        <v>#REF!</v>
      </c>
      <c r="K612" s="109" t="e">
        <f t="shared" si="1280"/>
        <v>#REF!</v>
      </c>
      <c r="L612" s="695" t="e">
        <f t="shared" si="1256"/>
        <v>#REF!</v>
      </c>
      <c r="M612" s="236"/>
      <c r="N612" s="31"/>
      <c r="O612" s="31"/>
      <c r="P612" s="31"/>
      <c r="Q612" s="31"/>
      <c r="R612" s="31"/>
      <c r="S612" s="31"/>
      <c r="T612" s="31"/>
      <c r="U612" s="31" t="e">
        <f>#REF!</f>
        <v>#REF!</v>
      </c>
      <c r="V612" s="89">
        <f t="shared" si="1162"/>
        <v>0</v>
      </c>
      <c r="W612" s="31"/>
      <c r="X612" s="31"/>
      <c r="Y612" s="31"/>
      <c r="Z612" s="106">
        <f t="shared" si="1157"/>
        <v>0</v>
      </c>
      <c r="AA612" s="279"/>
      <c r="AB612" s="31"/>
      <c r="AC612" s="106"/>
      <c r="AD612" s="106"/>
      <c r="AE612" s="109">
        <f t="shared" si="1281"/>
        <v>0</v>
      </c>
      <c r="AF612" s="695" t="e">
        <f t="shared" si="1257"/>
        <v>#REF!</v>
      </c>
      <c r="AG612" s="236"/>
      <c r="AH612" s="695"/>
      <c r="AI612" s="31"/>
      <c r="AJ612" s="31"/>
      <c r="AK612" s="31"/>
      <c r="AL612" s="31"/>
      <c r="AM612" s="31"/>
      <c r="AN612" s="31"/>
      <c r="AO612" s="31">
        <f>S612</f>
        <v>0</v>
      </c>
      <c r="AP612" s="106" t="e">
        <f t="shared" si="1216"/>
        <v>#REF!</v>
      </c>
      <c r="AQ612" s="106"/>
      <c r="AR612" s="109" t="e">
        <f t="shared" si="1282"/>
        <v>#REF!</v>
      </c>
      <c r="AS612" s="695" t="e">
        <f t="shared" si="1258"/>
        <v>#REF!</v>
      </c>
      <c r="AT612" s="236"/>
      <c r="AU612" s="695"/>
      <c r="AV612" s="31"/>
      <c r="AW612" s="695"/>
      <c r="AX612" s="236"/>
      <c r="AY612" s="695"/>
      <c r="AZ612" s="31"/>
      <c r="BA612" s="695"/>
      <c r="BB612" s="106" t="e">
        <f t="shared" si="1285"/>
        <v>#REF!</v>
      </c>
      <c r="BC612" s="31"/>
      <c r="BD612" s="31">
        <f t="shared" si="1243"/>
        <v>0</v>
      </c>
      <c r="BE612" s="106">
        <f t="shared" si="1283"/>
        <v>0</v>
      </c>
      <c r="BF612" s="31"/>
      <c r="BG612" s="31"/>
      <c r="BH612" s="31"/>
      <c r="BI612" s="31">
        <f>Z612</f>
        <v>0</v>
      </c>
      <c r="BJ612" s="106">
        <f t="shared" si="1268"/>
        <v>0</v>
      </c>
      <c r="BK612" s="31"/>
      <c r="BL612" s="31"/>
      <c r="BM612" s="31"/>
      <c r="BN612" s="106">
        <f t="shared" si="1274"/>
        <v>0</v>
      </c>
      <c r="BO612" s="31"/>
      <c r="BP612" s="31"/>
      <c r="BQ612" s="31"/>
      <c r="BR612" s="31"/>
      <c r="BS612" s="31">
        <f>BI612</f>
        <v>0</v>
      </c>
      <c r="BT612" s="106"/>
      <c r="BU612" s="106">
        <f t="shared" si="1284"/>
        <v>0</v>
      </c>
      <c r="BV612" s="31"/>
      <c r="BW612" s="31"/>
      <c r="BX612" s="31"/>
      <c r="BY612" s="31"/>
      <c r="BZ612" s="31">
        <f>BJ612</f>
        <v>0</v>
      </c>
      <c r="CE612" s="695" t="e">
        <f t="shared" si="1247"/>
        <v>#REF!</v>
      </c>
    </row>
    <row r="613" spans="2:83" s="54" customFormat="1" ht="131.25" hidden="1" customHeight="1" x14ac:dyDescent="0.2">
      <c r="B613" s="206" t="s">
        <v>7</v>
      </c>
      <c r="C613" s="53" t="s">
        <v>262</v>
      </c>
      <c r="D613" s="109">
        <f t="shared" si="1278"/>
        <v>0</v>
      </c>
      <c r="E613" s="236"/>
      <c r="F613" s="236"/>
      <c r="G613" s="236"/>
      <c r="H613" s="236"/>
      <c r="I613" s="109">
        <v>0</v>
      </c>
      <c r="J613" s="109">
        <f>K613-I613</f>
        <v>0</v>
      </c>
      <c r="K613" s="109">
        <f t="shared" si="1280"/>
        <v>0</v>
      </c>
      <c r="L613" s="695" t="e">
        <f t="shared" si="1256"/>
        <v>#DIV/0!</v>
      </c>
      <c r="M613" s="236"/>
      <c r="N613" s="31"/>
      <c r="O613" s="31"/>
      <c r="P613" s="31"/>
      <c r="Q613" s="31"/>
      <c r="R613" s="31"/>
      <c r="S613" s="31"/>
      <c r="T613" s="31"/>
      <c r="U613" s="106">
        <v>0</v>
      </c>
      <c r="V613" s="89">
        <f t="shared" si="1162"/>
        <v>0</v>
      </c>
      <c r="W613" s="31"/>
      <c r="X613" s="31"/>
      <c r="Y613" s="31"/>
      <c r="Z613" s="106">
        <f t="shared" si="1157"/>
        <v>0</v>
      </c>
      <c r="AA613" s="279"/>
      <c r="AB613" s="31"/>
      <c r="AC613" s="106"/>
      <c r="AD613" s="106"/>
      <c r="AE613" s="109">
        <f t="shared" si="1281"/>
        <v>0</v>
      </c>
      <c r="AF613" s="695" t="e">
        <f t="shared" si="1257"/>
        <v>#DIV/0!</v>
      </c>
      <c r="AG613" s="236"/>
      <c r="AH613" s="695"/>
      <c r="AI613" s="31"/>
      <c r="AJ613" s="31"/>
      <c r="AK613" s="31"/>
      <c r="AL613" s="31"/>
      <c r="AM613" s="31"/>
      <c r="AN613" s="31"/>
      <c r="AO613" s="106">
        <v>0</v>
      </c>
      <c r="AP613" s="106">
        <f t="shared" si="1216"/>
        <v>0</v>
      </c>
      <c r="AQ613" s="106"/>
      <c r="AR613" s="109">
        <f t="shared" si="1282"/>
        <v>0</v>
      </c>
      <c r="AS613" s="695" t="e">
        <f t="shared" si="1258"/>
        <v>#DIV/0!</v>
      </c>
      <c r="AT613" s="236"/>
      <c r="AU613" s="695"/>
      <c r="AV613" s="31"/>
      <c r="AW613" s="695"/>
      <c r="AX613" s="236"/>
      <c r="AY613" s="695"/>
      <c r="AZ613" s="31"/>
      <c r="BA613" s="695"/>
      <c r="BB613" s="106">
        <f t="shared" si="1285"/>
        <v>0</v>
      </c>
      <c r="BC613" s="31"/>
      <c r="BD613" s="106">
        <f t="shared" si="1243"/>
        <v>0</v>
      </c>
      <c r="BE613" s="106">
        <f t="shared" si="1283"/>
        <v>0</v>
      </c>
      <c r="BF613" s="31"/>
      <c r="BG613" s="31"/>
      <c r="BH613" s="31"/>
      <c r="BI613" s="106">
        <v>0</v>
      </c>
      <c r="BJ613" s="106">
        <f t="shared" si="1268"/>
        <v>0</v>
      </c>
      <c r="BK613" s="31"/>
      <c r="BL613" s="31"/>
      <c r="BM613" s="106"/>
      <c r="BN613" s="106">
        <f t="shared" si="1274"/>
        <v>0</v>
      </c>
      <c r="BO613" s="31"/>
      <c r="BP613" s="31"/>
      <c r="BQ613" s="31"/>
      <c r="BR613" s="31"/>
      <c r="BS613" s="106">
        <f>BI613</f>
        <v>0</v>
      </c>
      <c r="BT613" s="106"/>
      <c r="BU613" s="106">
        <f t="shared" si="1284"/>
        <v>0</v>
      </c>
      <c r="BV613" s="31"/>
      <c r="BW613" s="31"/>
      <c r="BX613" s="31"/>
      <c r="BY613" s="31"/>
      <c r="BZ613" s="106">
        <v>0</v>
      </c>
      <c r="CE613" s="695" t="e">
        <f t="shared" si="1247"/>
        <v>#DIV/0!</v>
      </c>
    </row>
    <row r="614" spans="2:83" s="54" customFormat="1" ht="131.25" hidden="1" customHeight="1" x14ac:dyDescent="0.2">
      <c r="B614" s="206" t="s">
        <v>8</v>
      </c>
      <c r="C614" s="53" t="s">
        <v>325</v>
      </c>
      <c r="D614" s="109">
        <f t="shared" si="1278"/>
        <v>0</v>
      </c>
      <c r="E614" s="236"/>
      <c r="F614" s="236"/>
      <c r="G614" s="236"/>
      <c r="H614" s="236"/>
      <c r="I614" s="109"/>
      <c r="J614" s="109"/>
      <c r="K614" s="109">
        <f t="shared" si="1280"/>
        <v>0</v>
      </c>
      <c r="L614" s="695" t="e">
        <f t="shared" si="1256"/>
        <v>#DIV/0!</v>
      </c>
      <c r="M614" s="236"/>
      <c r="N614" s="31"/>
      <c r="O614" s="31"/>
      <c r="P614" s="31"/>
      <c r="Q614" s="31"/>
      <c r="R614" s="31"/>
      <c r="S614" s="31"/>
      <c r="T614" s="31"/>
      <c r="U614" s="106"/>
      <c r="V614" s="89"/>
      <c r="W614" s="31"/>
      <c r="X614" s="31"/>
      <c r="Y614" s="31"/>
      <c r="Z614" s="106"/>
      <c r="AA614" s="279"/>
      <c r="AB614" s="31"/>
      <c r="AC614" s="106"/>
      <c r="AD614" s="106"/>
      <c r="AE614" s="109">
        <f t="shared" si="1281"/>
        <v>0</v>
      </c>
      <c r="AF614" s="695" t="e">
        <f t="shared" si="1257"/>
        <v>#DIV/0!</v>
      </c>
      <c r="AG614" s="236"/>
      <c r="AH614" s="695"/>
      <c r="AI614" s="31"/>
      <c r="AJ614" s="31"/>
      <c r="AK614" s="31"/>
      <c r="AL614" s="31"/>
      <c r="AM614" s="31"/>
      <c r="AN614" s="31"/>
      <c r="AO614" s="106"/>
      <c r="AP614" s="106"/>
      <c r="AQ614" s="106"/>
      <c r="AR614" s="109">
        <f t="shared" si="1282"/>
        <v>0</v>
      </c>
      <c r="AS614" s="695" t="e">
        <f t="shared" si="1258"/>
        <v>#DIV/0!</v>
      </c>
      <c r="AT614" s="236"/>
      <c r="AU614" s="695"/>
      <c r="AV614" s="31"/>
      <c r="AW614" s="695"/>
      <c r="AX614" s="236"/>
      <c r="AY614" s="695"/>
      <c r="AZ614" s="31"/>
      <c r="BA614" s="695"/>
      <c r="BB614" s="106">
        <f t="shared" si="1285"/>
        <v>0</v>
      </c>
      <c r="BC614" s="31"/>
      <c r="BD614" s="106"/>
      <c r="BE614" s="106"/>
      <c r="BF614" s="31"/>
      <c r="BG614" s="31"/>
      <c r="BH614" s="31"/>
      <c r="BI614" s="106"/>
      <c r="BJ614" s="106"/>
      <c r="BK614" s="31"/>
      <c r="BL614" s="31"/>
      <c r="BM614" s="106"/>
      <c r="BN614" s="106"/>
      <c r="BO614" s="31"/>
      <c r="BP614" s="31"/>
      <c r="BQ614" s="31"/>
      <c r="BR614" s="31"/>
      <c r="BS614" s="106"/>
      <c r="BT614" s="106"/>
      <c r="BU614" s="106"/>
      <c r="BV614" s="31"/>
      <c r="BW614" s="31"/>
      <c r="BX614" s="31"/>
      <c r="BY614" s="31"/>
      <c r="BZ614" s="106"/>
      <c r="CE614" s="695" t="e">
        <f t="shared" si="1247"/>
        <v>#DIV/0!</v>
      </c>
    </row>
    <row r="615" spans="2:83" s="54" customFormat="1" ht="131.25" hidden="1" customHeight="1" x14ac:dyDescent="0.2">
      <c r="B615" s="206" t="s">
        <v>10</v>
      </c>
      <c r="C615" s="53" t="s">
        <v>308</v>
      </c>
      <c r="D615" s="109">
        <f t="shared" si="1278"/>
        <v>0</v>
      </c>
      <c r="E615" s="236"/>
      <c r="F615" s="236"/>
      <c r="G615" s="236"/>
      <c r="H615" s="236"/>
      <c r="I615" s="109"/>
      <c r="J615" s="109"/>
      <c r="K615" s="109">
        <f t="shared" si="1280"/>
        <v>0</v>
      </c>
      <c r="L615" s="695" t="e">
        <f t="shared" si="1256"/>
        <v>#DIV/0!</v>
      </c>
      <c r="M615" s="236"/>
      <c r="N615" s="31"/>
      <c r="O615" s="31"/>
      <c r="P615" s="31"/>
      <c r="Q615" s="31"/>
      <c r="R615" s="31"/>
      <c r="S615" s="31"/>
      <c r="T615" s="31"/>
      <c r="U615" s="106"/>
      <c r="V615" s="89"/>
      <c r="W615" s="31"/>
      <c r="X615" s="31"/>
      <c r="Y615" s="31"/>
      <c r="Z615" s="106"/>
      <c r="AA615" s="279"/>
      <c r="AB615" s="31"/>
      <c r="AC615" s="106"/>
      <c r="AD615" s="106"/>
      <c r="AE615" s="109">
        <f t="shared" si="1281"/>
        <v>0</v>
      </c>
      <c r="AF615" s="695" t="e">
        <f t="shared" si="1257"/>
        <v>#DIV/0!</v>
      </c>
      <c r="AG615" s="236"/>
      <c r="AH615" s="695"/>
      <c r="AI615" s="31"/>
      <c r="AJ615" s="31"/>
      <c r="AK615" s="31"/>
      <c r="AL615" s="31"/>
      <c r="AM615" s="31"/>
      <c r="AN615" s="31"/>
      <c r="AO615" s="106"/>
      <c r="AP615" s="106"/>
      <c r="AQ615" s="106"/>
      <c r="AR615" s="109">
        <f t="shared" si="1282"/>
        <v>0</v>
      </c>
      <c r="AS615" s="695" t="e">
        <f t="shared" si="1258"/>
        <v>#DIV/0!</v>
      </c>
      <c r="AT615" s="236"/>
      <c r="AU615" s="695"/>
      <c r="AV615" s="31"/>
      <c r="AW615" s="695"/>
      <c r="AX615" s="236"/>
      <c r="AY615" s="695"/>
      <c r="AZ615" s="31"/>
      <c r="BA615" s="695"/>
      <c r="BB615" s="106">
        <f t="shared" si="1285"/>
        <v>0</v>
      </c>
      <c r="BC615" s="31"/>
      <c r="BD615" s="106"/>
      <c r="BE615" s="106"/>
      <c r="BF615" s="31"/>
      <c r="BG615" s="31"/>
      <c r="BH615" s="31"/>
      <c r="BI615" s="106"/>
      <c r="BJ615" s="106"/>
      <c r="BK615" s="31"/>
      <c r="BL615" s="31"/>
      <c r="BM615" s="106"/>
      <c r="BN615" s="106"/>
      <c r="BO615" s="31"/>
      <c r="BP615" s="31"/>
      <c r="BQ615" s="31"/>
      <c r="BR615" s="31"/>
      <c r="BS615" s="106"/>
      <c r="BT615" s="106"/>
      <c r="BU615" s="106"/>
      <c r="BV615" s="31"/>
      <c r="BW615" s="31"/>
      <c r="BX615" s="31"/>
      <c r="BY615" s="31"/>
      <c r="BZ615" s="106"/>
      <c r="CE615" s="695" t="e">
        <f t="shared" si="1247"/>
        <v>#DIV/0!</v>
      </c>
    </row>
    <row r="616" spans="2:83" s="52" customFormat="1" ht="49.5" hidden="1" customHeight="1" x14ac:dyDescent="0.25">
      <c r="B616" s="203" t="s">
        <v>433</v>
      </c>
      <c r="C616" s="128" t="s">
        <v>70</v>
      </c>
      <c r="D616" s="109">
        <f t="shared" si="1278"/>
        <v>0</v>
      </c>
      <c r="E616" s="33"/>
      <c r="F616" s="33"/>
      <c r="G616" s="33"/>
      <c r="H616" s="33"/>
      <c r="I616" s="168">
        <f>I620</f>
        <v>0</v>
      </c>
      <c r="J616" s="168"/>
      <c r="K616" s="109">
        <f t="shared" si="1280"/>
        <v>0</v>
      </c>
      <c r="L616" s="695" t="e">
        <f t="shared" si="1256"/>
        <v>#DIV/0!</v>
      </c>
      <c r="M616" s="33"/>
      <c r="N616" s="19"/>
      <c r="O616" s="89"/>
      <c r="P616" s="19"/>
      <c r="Q616" s="89"/>
      <c r="R616" s="19"/>
      <c r="S616" s="89"/>
      <c r="T616" s="19"/>
      <c r="U616" s="628">
        <f>U620</f>
        <v>0</v>
      </c>
      <c r="V616" s="89">
        <f t="shared" si="1162"/>
        <v>0</v>
      </c>
      <c r="W616" s="89"/>
      <c r="X616" s="89"/>
      <c r="Y616" s="89"/>
      <c r="Z616" s="628" t="e">
        <f t="shared" si="1157"/>
        <v>#REF!</v>
      </c>
      <c r="AA616" s="279"/>
      <c r="AB616" s="89"/>
      <c r="AC616" s="628" t="e">
        <f>AC620+AC621+AC622</f>
        <v>#REF!</v>
      </c>
      <c r="AD616" s="683"/>
      <c r="AE616" s="109">
        <f t="shared" si="1281"/>
        <v>0</v>
      </c>
      <c r="AF616" s="695" t="e">
        <f t="shared" si="1257"/>
        <v>#DIV/0!</v>
      </c>
      <c r="AG616" s="33"/>
      <c r="AH616" s="695"/>
      <c r="AI616" s="89"/>
      <c r="AJ616" s="19"/>
      <c r="AK616" s="89"/>
      <c r="AL616" s="19"/>
      <c r="AM616" s="89"/>
      <c r="AN616" s="19"/>
      <c r="AO616" s="628">
        <f>AO620+AO621+AO622</f>
        <v>0</v>
      </c>
      <c r="AP616" s="628">
        <f t="shared" si="1216"/>
        <v>0</v>
      </c>
      <c r="AQ616" s="683"/>
      <c r="AR616" s="109">
        <f t="shared" si="1282"/>
        <v>0</v>
      </c>
      <c r="AS616" s="695" t="e">
        <f t="shared" si="1258"/>
        <v>#DIV/0!</v>
      </c>
      <c r="AT616" s="33"/>
      <c r="AU616" s="695"/>
      <c r="AV616" s="89"/>
      <c r="AW616" s="695"/>
      <c r="AX616" s="33"/>
      <c r="AY616" s="695"/>
      <c r="AZ616" s="89"/>
      <c r="BA616" s="695"/>
      <c r="BB616" s="106">
        <f t="shared" si="1285"/>
        <v>0</v>
      </c>
      <c r="BC616" s="89"/>
      <c r="BD616" s="628">
        <f t="shared" si="1243"/>
        <v>0</v>
      </c>
      <c r="BE616" s="628" t="e">
        <f>BF616+BI616</f>
        <v>#REF!</v>
      </c>
      <c r="BF616" s="89"/>
      <c r="BG616" s="89"/>
      <c r="BH616" s="89"/>
      <c r="BI616" s="628" t="e">
        <f>BI620+BI621+BI622</f>
        <v>#REF!</v>
      </c>
      <c r="BJ616" s="628">
        <f t="shared" ref="BJ616:BJ636" si="1286">BK616+BL616+BM616</f>
        <v>0</v>
      </c>
      <c r="BK616" s="89"/>
      <c r="BL616" s="89"/>
      <c r="BM616" s="628"/>
      <c r="BN616" s="628">
        <v>0</v>
      </c>
      <c r="BO616" s="89"/>
      <c r="BP616" s="89"/>
      <c r="BQ616" s="89"/>
      <c r="BR616" s="89"/>
      <c r="BS616" s="628">
        <v>0</v>
      </c>
      <c r="BT616" s="628"/>
      <c r="BU616" s="628">
        <f>BV616+BZ616</f>
        <v>0</v>
      </c>
      <c r="BV616" s="89"/>
      <c r="BW616" s="89"/>
      <c r="BX616" s="89"/>
      <c r="BY616" s="89"/>
      <c r="BZ616" s="508">
        <f>BZ620+BZ621+BZ622</f>
        <v>0</v>
      </c>
      <c r="CE616" s="695" t="e">
        <f t="shared" si="1247"/>
        <v>#DIV/0!</v>
      </c>
    </row>
    <row r="617" spans="2:83" s="54" customFormat="1" ht="91.5" hidden="1" customHeight="1" x14ac:dyDescent="0.2">
      <c r="B617" s="206" t="s">
        <v>34</v>
      </c>
      <c r="C617" s="121" t="s">
        <v>71</v>
      </c>
      <c r="D617" s="109" t="e">
        <f t="shared" si="1278"/>
        <v>#REF!</v>
      </c>
      <c r="E617" s="236"/>
      <c r="F617" s="236"/>
      <c r="G617" s="236"/>
      <c r="H617" s="236"/>
      <c r="I617" s="236" t="e">
        <f>#REF!</f>
        <v>#REF!</v>
      </c>
      <c r="J617" s="109"/>
      <c r="K617" s="109" t="e">
        <f t="shared" si="1280"/>
        <v>#REF!</v>
      </c>
      <c r="L617" s="695" t="e">
        <f t="shared" si="1256"/>
        <v>#REF!</v>
      </c>
      <c r="M617" s="236"/>
      <c r="N617" s="31"/>
      <c r="O617" s="31"/>
      <c r="P617" s="31"/>
      <c r="Q617" s="31"/>
      <c r="R617" s="31"/>
      <c r="S617" s="31"/>
      <c r="T617" s="31"/>
      <c r="U617" s="31" t="e">
        <f>#REF!</f>
        <v>#REF!</v>
      </c>
      <c r="V617" s="89">
        <f t="shared" si="1162"/>
        <v>0</v>
      </c>
      <c r="W617" s="31"/>
      <c r="X617" s="31"/>
      <c r="Y617" s="31"/>
      <c r="Z617" s="31">
        <f t="shared" si="1157"/>
        <v>0</v>
      </c>
      <c r="AA617" s="279"/>
      <c r="AB617" s="31"/>
      <c r="AC617" s="31"/>
      <c r="AD617" s="31"/>
      <c r="AE617" s="109" t="e">
        <f t="shared" si="1281"/>
        <v>#REF!</v>
      </c>
      <c r="AF617" s="695" t="e">
        <f t="shared" si="1257"/>
        <v>#REF!</v>
      </c>
      <c r="AG617" s="236"/>
      <c r="AH617" s="695"/>
      <c r="AI617" s="31"/>
      <c r="AJ617" s="31"/>
      <c r="AK617" s="31"/>
      <c r="AL617" s="31"/>
      <c r="AM617" s="31"/>
      <c r="AN617" s="31"/>
      <c r="AO617" s="31" t="e">
        <f>U617</f>
        <v>#REF!</v>
      </c>
      <c r="AP617" s="106" t="e">
        <f t="shared" si="1216"/>
        <v>#REF!</v>
      </c>
      <c r="AQ617" s="106"/>
      <c r="AR617" s="109" t="e">
        <f t="shared" si="1282"/>
        <v>#REF!</v>
      </c>
      <c r="AS617" s="695" t="e">
        <f t="shared" si="1258"/>
        <v>#REF!</v>
      </c>
      <c r="AT617" s="236"/>
      <c r="AU617" s="695"/>
      <c r="AV617" s="31"/>
      <c r="AW617" s="695"/>
      <c r="AX617" s="236"/>
      <c r="AY617" s="695"/>
      <c r="AZ617" s="31"/>
      <c r="BA617" s="695"/>
      <c r="BB617" s="106" t="e">
        <f t="shared" si="1285"/>
        <v>#REF!</v>
      </c>
      <c r="BC617" s="31"/>
      <c r="BD617" s="31" t="e">
        <f t="shared" si="1243"/>
        <v>#REF!</v>
      </c>
      <c r="BE617" s="106">
        <f>BF617+BI617</f>
        <v>0</v>
      </c>
      <c r="BF617" s="31"/>
      <c r="BG617" s="31"/>
      <c r="BH617" s="31"/>
      <c r="BI617" s="31">
        <f>AA617</f>
        <v>0</v>
      </c>
      <c r="BJ617" s="106">
        <f t="shared" si="1286"/>
        <v>0</v>
      </c>
      <c r="BK617" s="31"/>
      <c r="BL617" s="31"/>
      <c r="BM617" s="31"/>
      <c r="BN617" s="106">
        <f t="shared" ref="BN617:BN636" si="1287">BO617+BR617+BS617</f>
        <v>0</v>
      </c>
      <c r="BO617" s="31"/>
      <c r="BP617" s="31"/>
      <c r="BQ617" s="31"/>
      <c r="BR617" s="31"/>
      <c r="BS617" s="31">
        <f t="shared" ref="BS617:BS656" si="1288">BI617</f>
        <v>0</v>
      </c>
      <c r="BT617" s="106"/>
      <c r="BU617" s="106">
        <f>BV617+BZ617</f>
        <v>0</v>
      </c>
      <c r="BV617" s="31"/>
      <c r="BW617" s="31"/>
      <c r="BX617" s="31"/>
      <c r="BY617" s="31"/>
      <c r="BZ617" s="31">
        <f>BK617</f>
        <v>0</v>
      </c>
      <c r="CE617" s="695" t="e">
        <f t="shared" si="1247"/>
        <v>#REF!</v>
      </c>
    </row>
    <row r="618" spans="2:83" s="54" customFormat="1" ht="102.75" hidden="1" customHeight="1" x14ac:dyDescent="0.2">
      <c r="B618" s="206" t="s">
        <v>63</v>
      </c>
      <c r="C618" s="121" t="s">
        <v>72</v>
      </c>
      <c r="D618" s="109" t="e">
        <f t="shared" si="1278"/>
        <v>#REF!</v>
      </c>
      <c r="E618" s="236"/>
      <c r="F618" s="236"/>
      <c r="G618" s="236"/>
      <c r="H618" s="236"/>
      <c r="I618" s="236" t="e">
        <f>#REF!</f>
        <v>#REF!</v>
      </c>
      <c r="J618" s="109"/>
      <c r="K618" s="109" t="e">
        <f t="shared" si="1280"/>
        <v>#REF!</v>
      </c>
      <c r="L618" s="695" t="e">
        <f t="shared" si="1256"/>
        <v>#REF!</v>
      </c>
      <c r="M618" s="236"/>
      <c r="N618" s="31"/>
      <c r="O618" s="31"/>
      <c r="P618" s="31"/>
      <c r="Q618" s="31"/>
      <c r="R618" s="31"/>
      <c r="S618" s="31"/>
      <c r="T618" s="31"/>
      <c r="U618" s="31" t="e">
        <f>#REF!</f>
        <v>#REF!</v>
      </c>
      <c r="V618" s="89">
        <f t="shared" si="1162"/>
        <v>0</v>
      </c>
      <c r="W618" s="31"/>
      <c r="X618" s="31"/>
      <c r="Y618" s="31"/>
      <c r="Z618" s="31">
        <f t="shared" si="1157"/>
        <v>0</v>
      </c>
      <c r="AA618" s="279"/>
      <c r="AB618" s="31"/>
      <c r="AC618" s="31"/>
      <c r="AD618" s="31"/>
      <c r="AE618" s="109" t="e">
        <f t="shared" si="1281"/>
        <v>#REF!</v>
      </c>
      <c r="AF618" s="695" t="e">
        <f t="shared" si="1257"/>
        <v>#REF!</v>
      </c>
      <c r="AG618" s="236"/>
      <c r="AH618" s="695"/>
      <c r="AI618" s="31"/>
      <c r="AJ618" s="31"/>
      <c r="AK618" s="31"/>
      <c r="AL618" s="31"/>
      <c r="AM618" s="31"/>
      <c r="AN618" s="31"/>
      <c r="AO618" s="31" t="e">
        <f>U618</f>
        <v>#REF!</v>
      </c>
      <c r="AP618" s="106" t="e">
        <f t="shared" si="1216"/>
        <v>#REF!</v>
      </c>
      <c r="AQ618" s="106"/>
      <c r="AR618" s="109" t="e">
        <f t="shared" si="1282"/>
        <v>#REF!</v>
      </c>
      <c r="AS618" s="695" t="e">
        <f t="shared" si="1258"/>
        <v>#REF!</v>
      </c>
      <c r="AT618" s="236"/>
      <c r="AU618" s="695"/>
      <c r="AV618" s="31"/>
      <c r="AW618" s="695"/>
      <c r="AX618" s="236"/>
      <c r="AY618" s="695"/>
      <c r="AZ618" s="31"/>
      <c r="BA618" s="695"/>
      <c r="BB618" s="106" t="e">
        <f t="shared" si="1285"/>
        <v>#REF!</v>
      </c>
      <c r="BC618" s="31"/>
      <c r="BD618" s="31" t="e">
        <f t="shared" si="1243"/>
        <v>#REF!</v>
      </c>
      <c r="BE618" s="106">
        <f>BF618+BI618</f>
        <v>0</v>
      </c>
      <c r="BF618" s="31"/>
      <c r="BG618" s="31"/>
      <c r="BH618" s="31"/>
      <c r="BI618" s="31">
        <f>AA618</f>
        <v>0</v>
      </c>
      <c r="BJ618" s="106">
        <f t="shared" si="1286"/>
        <v>0</v>
      </c>
      <c r="BK618" s="31"/>
      <c r="BL618" s="31"/>
      <c r="BM618" s="31"/>
      <c r="BN618" s="106">
        <f t="shared" si="1287"/>
        <v>0</v>
      </c>
      <c r="BO618" s="31"/>
      <c r="BP618" s="31"/>
      <c r="BQ618" s="31"/>
      <c r="BR618" s="31"/>
      <c r="BS618" s="31">
        <f t="shared" si="1288"/>
        <v>0</v>
      </c>
      <c r="BT618" s="106"/>
      <c r="BU618" s="106">
        <f>BV618+BZ618</f>
        <v>0</v>
      </c>
      <c r="BV618" s="31"/>
      <c r="BW618" s="31"/>
      <c r="BX618" s="31"/>
      <c r="BY618" s="31"/>
      <c r="BZ618" s="31">
        <f>BK618</f>
        <v>0</v>
      </c>
      <c r="CE618" s="695" t="e">
        <f t="shared" si="1247"/>
        <v>#REF!</v>
      </c>
    </row>
    <row r="619" spans="2:83" s="54" customFormat="1" ht="76.5" hidden="1" customHeight="1" x14ac:dyDescent="0.2">
      <c r="B619" s="206" t="s">
        <v>7</v>
      </c>
      <c r="C619" s="121" t="s">
        <v>73</v>
      </c>
      <c r="D619" s="109">
        <f t="shared" si="1278"/>
        <v>0</v>
      </c>
      <c r="E619" s="236"/>
      <c r="F619" s="236"/>
      <c r="G619" s="236"/>
      <c r="H619" s="236"/>
      <c r="I619" s="236"/>
      <c r="J619" s="109"/>
      <c r="K619" s="109">
        <f t="shared" si="1280"/>
        <v>0</v>
      </c>
      <c r="L619" s="695" t="e">
        <f t="shared" si="1256"/>
        <v>#DIV/0!</v>
      </c>
      <c r="M619" s="236"/>
      <c r="N619" s="31"/>
      <c r="O619" s="31"/>
      <c r="P619" s="31"/>
      <c r="Q619" s="31"/>
      <c r="R619" s="31"/>
      <c r="S619" s="31"/>
      <c r="T619" s="31"/>
      <c r="U619" s="31"/>
      <c r="V619" s="89">
        <f t="shared" si="1162"/>
        <v>0</v>
      </c>
      <c r="W619" s="31"/>
      <c r="X619" s="31"/>
      <c r="Y619" s="31"/>
      <c r="Z619" s="31">
        <f t="shared" si="1157"/>
        <v>0</v>
      </c>
      <c r="AA619" s="279"/>
      <c r="AB619" s="31"/>
      <c r="AC619" s="31"/>
      <c r="AD619" s="31"/>
      <c r="AE619" s="109">
        <f t="shared" si="1281"/>
        <v>0</v>
      </c>
      <c r="AF619" s="695" t="e">
        <f t="shared" si="1257"/>
        <v>#DIV/0!</v>
      </c>
      <c r="AG619" s="236"/>
      <c r="AH619" s="695"/>
      <c r="AI619" s="31"/>
      <c r="AJ619" s="31"/>
      <c r="AK619" s="31"/>
      <c r="AL619" s="31"/>
      <c r="AM619" s="31"/>
      <c r="AN619" s="31"/>
      <c r="AO619" s="31"/>
      <c r="AP619" s="106">
        <f t="shared" si="1216"/>
        <v>0</v>
      </c>
      <c r="AQ619" s="106"/>
      <c r="AR619" s="109">
        <f t="shared" si="1282"/>
        <v>0</v>
      </c>
      <c r="AS619" s="695" t="e">
        <f t="shared" si="1258"/>
        <v>#DIV/0!</v>
      </c>
      <c r="AT619" s="236"/>
      <c r="AU619" s="695"/>
      <c r="AV619" s="31"/>
      <c r="AW619" s="695"/>
      <c r="AX619" s="236"/>
      <c r="AY619" s="695"/>
      <c r="AZ619" s="31"/>
      <c r="BA619" s="695"/>
      <c r="BB619" s="106">
        <f t="shared" si="1285"/>
        <v>0</v>
      </c>
      <c r="BC619" s="31"/>
      <c r="BD619" s="31">
        <f t="shared" si="1243"/>
        <v>0</v>
      </c>
      <c r="BE619" s="106"/>
      <c r="BF619" s="31"/>
      <c r="BG619" s="31"/>
      <c r="BH619" s="31"/>
      <c r="BI619" s="31"/>
      <c r="BJ619" s="106">
        <f t="shared" si="1286"/>
        <v>0</v>
      </c>
      <c r="BK619" s="31"/>
      <c r="BL619" s="31"/>
      <c r="BM619" s="31"/>
      <c r="BN619" s="106">
        <f t="shared" si="1287"/>
        <v>0</v>
      </c>
      <c r="BO619" s="31"/>
      <c r="BP619" s="31"/>
      <c r="BQ619" s="31"/>
      <c r="BR619" s="31"/>
      <c r="BS619" s="31">
        <f t="shared" si="1288"/>
        <v>0</v>
      </c>
      <c r="BT619" s="106"/>
      <c r="BU619" s="106"/>
      <c r="BV619" s="31"/>
      <c r="BW619" s="31"/>
      <c r="BX619" s="31"/>
      <c r="BY619" s="31"/>
      <c r="BZ619" s="31"/>
      <c r="CE619" s="695" t="e">
        <f t="shared" si="1247"/>
        <v>#DIV/0!</v>
      </c>
    </row>
    <row r="620" spans="2:83" s="54" customFormat="1" ht="106.5" hidden="1" customHeight="1" x14ac:dyDescent="0.2">
      <c r="B620" s="206" t="s">
        <v>34</v>
      </c>
      <c r="C620" s="53" t="s">
        <v>373</v>
      </c>
      <c r="D620" s="109">
        <f t="shared" si="1278"/>
        <v>0</v>
      </c>
      <c r="E620" s="236"/>
      <c r="F620" s="236"/>
      <c r="G620" s="236"/>
      <c r="H620" s="236"/>
      <c r="I620" s="236">
        <v>0</v>
      </c>
      <c r="J620" s="109"/>
      <c r="K620" s="109">
        <f t="shared" si="1280"/>
        <v>0</v>
      </c>
      <c r="L620" s="695" t="e">
        <f t="shared" si="1256"/>
        <v>#DIV/0!</v>
      </c>
      <c r="M620" s="236"/>
      <c r="N620" s="31"/>
      <c r="O620" s="31"/>
      <c r="P620" s="31"/>
      <c r="Q620" s="31"/>
      <c r="R620" s="31"/>
      <c r="S620" s="31"/>
      <c r="T620" s="31"/>
      <c r="U620" s="31">
        <v>0</v>
      </c>
      <c r="V620" s="89">
        <f t="shared" si="1162"/>
        <v>0</v>
      </c>
      <c r="W620" s="31"/>
      <c r="X620" s="31"/>
      <c r="Y620" s="31"/>
      <c r="Z620" s="106">
        <f t="shared" ref="Z620:Z656" si="1289">AA620+AB620+AC620</f>
        <v>0</v>
      </c>
      <c r="AA620" s="279"/>
      <c r="AB620" s="31"/>
      <c r="AC620" s="106">
        <f>I620</f>
        <v>0</v>
      </c>
      <c r="AD620" s="106"/>
      <c r="AE620" s="109">
        <f t="shared" si="1281"/>
        <v>0</v>
      </c>
      <c r="AF620" s="695" t="e">
        <f t="shared" si="1257"/>
        <v>#DIV/0!</v>
      </c>
      <c r="AG620" s="236"/>
      <c r="AH620" s="695"/>
      <c r="AI620" s="31"/>
      <c r="AJ620" s="31"/>
      <c r="AK620" s="31"/>
      <c r="AL620" s="31"/>
      <c r="AM620" s="31"/>
      <c r="AN620" s="31"/>
      <c r="AO620" s="31">
        <v>0</v>
      </c>
      <c r="AP620" s="106">
        <f t="shared" si="1216"/>
        <v>0</v>
      </c>
      <c r="AQ620" s="106"/>
      <c r="AR620" s="109">
        <f t="shared" si="1282"/>
        <v>0</v>
      </c>
      <c r="AS620" s="695" t="e">
        <f t="shared" si="1258"/>
        <v>#DIV/0!</v>
      </c>
      <c r="AT620" s="236"/>
      <c r="AU620" s="695"/>
      <c r="AV620" s="31"/>
      <c r="AW620" s="695"/>
      <c r="AX620" s="236"/>
      <c r="AY620" s="695"/>
      <c r="AZ620" s="31"/>
      <c r="BA620" s="695"/>
      <c r="BB620" s="106">
        <f t="shared" si="1285"/>
        <v>0</v>
      </c>
      <c r="BC620" s="31"/>
      <c r="BD620" s="31">
        <f t="shared" si="1243"/>
        <v>0</v>
      </c>
      <c r="BE620" s="106">
        <f>BF620+BI620</f>
        <v>0</v>
      </c>
      <c r="BF620" s="31"/>
      <c r="BG620" s="31"/>
      <c r="BH620" s="31"/>
      <c r="BI620" s="31">
        <v>0</v>
      </c>
      <c r="BJ620" s="106">
        <f t="shared" si="1286"/>
        <v>0</v>
      </c>
      <c r="BK620" s="31"/>
      <c r="BL620" s="31"/>
      <c r="BM620" s="31"/>
      <c r="BN620" s="106">
        <f t="shared" si="1287"/>
        <v>0</v>
      </c>
      <c r="BO620" s="31"/>
      <c r="BP620" s="31"/>
      <c r="BQ620" s="31"/>
      <c r="BR620" s="31"/>
      <c r="BS620" s="31">
        <f t="shared" si="1288"/>
        <v>0</v>
      </c>
      <c r="BT620" s="106"/>
      <c r="BU620" s="106">
        <f>BV620+BZ620</f>
        <v>0</v>
      </c>
      <c r="BV620" s="31"/>
      <c r="BW620" s="31"/>
      <c r="BX620" s="31"/>
      <c r="BY620" s="31"/>
      <c r="BZ620" s="31">
        <v>0</v>
      </c>
      <c r="CE620" s="695" t="e">
        <f t="shared" si="1247"/>
        <v>#DIV/0!</v>
      </c>
    </row>
    <row r="621" spans="2:83" s="54" customFormat="1" ht="144.75" hidden="1" customHeight="1" x14ac:dyDescent="0.2">
      <c r="B621" s="206" t="s">
        <v>63</v>
      </c>
      <c r="C621" s="53" t="s">
        <v>220</v>
      </c>
      <c r="D621" s="109">
        <f t="shared" si="1278"/>
        <v>0</v>
      </c>
      <c r="E621" s="236"/>
      <c r="F621" s="236"/>
      <c r="G621" s="236"/>
      <c r="H621" s="236"/>
      <c r="I621" s="236">
        <v>0</v>
      </c>
      <c r="J621" s="109"/>
      <c r="K621" s="109">
        <f t="shared" si="1280"/>
        <v>0</v>
      </c>
      <c r="L621" s="695" t="e">
        <f t="shared" si="1256"/>
        <v>#DIV/0!</v>
      </c>
      <c r="M621" s="236"/>
      <c r="N621" s="31"/>
      <c r="O621" s="31"/>
      <c r="P621" s="31"/>
      <c r="Q621" s="31"/>
      <c r="R621" s="31"/>
      <c r="S621" s="31"/>
      <c r="T621" s="31"/>
      <c r="U621" s="31">
        <v>0</v>
      </c>
      <c r="V621" s="89">
        <f t="shared" ref="V621:V656" si="1290">W621+X621+Y621</f>
        <v>0</v>
      </c>
      <c r="W621" s="31"/>
      <c r="X621" s="31"/>
      <c r="Y621" s="31"/>
      <c r="Z621" s="106">
        <f t="shared" si="1289"/>
        <v>0</v>
      </c>
      <c r="AA621" s="279"/>
      <c r="AB621" s="31"/>
      <c r="AC621" s="106">
        <f>I621</f>
        <v>0</v>
      </c>
      <c r="AD621" s="106"/>
      <c r="AE621" s="109">
        <f t="shared" si="1281"/>
        <v>0</v>
      </c>
      <c r="AF621" s="695" t="e">
        <f t="shared" si="1257"/>
        <v>#DIV/0!</v>
      </c>
      <c r="AG621" s="236"/>
      <c r="AH621" s="695"/>
      <c r="AI621" s="31"/>
      <c r="AJ621" s="31"/>
      <c r="AK621" s="31"/>
      <c r="AL621" s="31"/>
      <c r="AM621" s="31"/>
      <c r="AN621" s="31"/>
      <c r="AO621" s="31">
        <v>0</v>
      </c>
      <c r="AP621" s="106">
        <f t="shared" ref="AP621:AP633" si="1291">AR621+AT621+AX621</f>
        <v>0</v>
      </c>
      <c r="AQ621" s="106"/>
      <c r="AR621" s="109">
        <f t="shared" si="1282"/>
        <v>0</v>
      </c>
      <c r="AS621" s="695" t="e">
        <f t="shared" si="1258"/>
        <v>#DIV/0!</v>
      </c>
      <c r="AT621" s="236"/>
      <c r="AU621" s="695"/>
      <c r="AV621" s="31"/>
      <c r="AW621" s="695"/>
      <c r="AX621" s="236"/>
      <c r="AY621" s="695"/>
      <c r="AZ621" s="31"/>
      <c r="BA621" s="695"/>
      <c r="BB621" s="106">
        <f t="shared" si="1285"/>
        <v>0</v>
      </c>
      <c r="BC621" s="31"/>
      <c r="BD621" s="31">
        <f t="shared" si="1243"/>
        <v>0</v>
      </c>
      <c r="BE621" s="106">
        <f>BF621+BI621</f>
        <v>0</v>
      </c>
      <c r="BF621" s="31"/>
      <c r="BG621" s="31"/>
      <c r="BH621" s="31"/>
      <c r="BI621" s="31">
        <v>0</v>
      </c>
      <c r="BJ621" s="106">
        <f t="shared" si="1286"/>
        <v>0</v>
      </c>
      <c r="BK621" s="31"/>
      <c r="BL621" s="31"/>
      <c r="BM621" s="31"/>
      <c r="BN621" s="106">
        <f t="shared" si="1287"/>
        <v>0</v>
      </c>
      <c r="BO621" s="31"/>
      <c r="BP621" s="31"/>
      <c r="BQ621" s="31"/>
      <c r="BR621" s="31"/>
      <c r="BS621" s="31">
        <f t="shared" si="1288"/>
        <v>0</v>
      </c>
      <c r="BT621" s="106"/>
      <c r="BU621" s="106">
        <f>BV621+BZ621</f>
        <v>0</v>
      </c>
      <c r="BV621" s="31"/>
      <c r="BW621" s="31"/>
      <c r="BX621" s="31"/>
      <c r="BY621" s="31"/>
      <c r="BZ621" s="31">
        <v>0</v>
      </c>
      <c r="CE621" s="695" t="e">
        <f t="shared" si="1247"/>
        <v>#DIV/0!</v>
      </c>
    </row>
    <row r="622" spans="2:83" s="54" customFormat="1" ht="186.75" hidden="1" customHeight="1" x14ac:dyDescent="0.2">
      <c r="B622" s="206" t="s">
        <v>7</v>
      </c>
      <c r="C622" s="53" t="s">
        <v>252</v>
      </c>
      <c r="D622" s="109" t="e">
        <f t="shared" si="1278"/>
        <v>#REF!</v>
      </c>
      <c r="E622" s="236"/>
      <c r="F622" s="236"/>
      <c r="G622" s="236"/>
      <c r="H622" s="236"/>
      <c r="I622" s="236" t="e">
        <f>#REF!</f>
        <v>#REF!</v>
      </c>
      <c r="J622" s="109"/>
      <c r="K622" s="109" t="e">
        <f t="shared" si="1280"/>
        <v>#REF!</v>
      </c>
      <c r="L622" s="695" t="e">
        <f t="shared" si="1256"/>
        <v>#REF!</v>
      </c>
      <c r="M622" s="236"/>
      <c r="N622" s="31"/>
      <c r="O622" s="31"/>
      <c r="P622" s="31"/>
      <c r="Q622" s="31"/>
      <c r="R622" s="31"/>
      <c r="S622" s="31"/>
      <c r="T622" s="31"/>
      <c r="U622" s="31" t="e">
        <f>#REF!</f>
        <v>#REF!</v>
      </c>
      <c r="V622" s="89">
        <f t="shared" si="1290"/>
        <v>0</v>
      </c>
      <c r="W622" s="31"/>
      <c r="X622" s="31"/>
      <c r="Y622" s="31"/>
      <c r="Z622" s="106" t="e">
        <f t="shared" si="1289"/>
        <v>#REF!</v>
      </c>
      <c r="AA622" s="279"/>
      <c r="AB622" s="31"/>
      <c r="AC622" s="106" t="e">
        <f>I622</f>
        <v>#REF!</v>
      </c>
      <c r="AD622" s="106"/>
      <c r="AE622" s="109">
        <f t="shared" si="1281"/>
        <v>0</v>
      </c>
      <c r="AF622" s="695" t="e">
        <f t="shared" si="1257"/>
        <v>#REF!</v>
      </c>
      <c r="AG622" s="236"/>
      <c r="AH622" s="695"/>
      <c r="AI622" s="31"/>
      <c r="AJ622" s="31"/>
      <c r="AK622" s="31"/>
      <c r="AL622" s="31"/>
      <c r="AM622" s="31"/>
      <c r="AN622" s="31"/>
      <c r="AO622" s="31">
        <f>S622</f>
        <v>0</v>
      </c>
      <c r="AP622" s="106" t="e">
        <f t="shared" si="1291"/>
        <v>#REF!</v>
      </c>
      <c r="AQ622" s="106"/>
      <c r="AR622" s="109" t="e">
        <f t="shared" si="1282"/>
        <v>#REF!</v>
      </c>
      <c r="AS622" s="695" t="e">
        <f t="shared" si="1258"/>
        <v>#REF!</v>
      </c>
      <c r="AT622" s="236"/>
      <c r="AU622" s="695"/>
      <c r="AV622" s="31"/>
      <c r="AW622" s="695"/>
      <c r="AX622" s="236"/>
      <c r="AY622" s="695"/>
      <c r="AZ622" s="31"/>
      <c r="BA622" s="695"/>
      <c r="BB622" s="106" t="e">
        <f t="shared" si="1285"/>
        <v>#REF!</v>
      </c>
      <c r="BC622" s="31"/>
      <c r="BD622" s="31">
        <f t="shared" si="1243"/>
        <v>0</v>
      </c>
      <c r="BE622" s="106" t="e">
        <f>BF622+BI622</f>
        <v>#REF!</v>
      </c>
      <c r="BF622" s="31"/>
      <c r="BG622" s="31"/>
      <c r="BH622" s="31"/>
      <c r="BI622" s="31" t="e">
        <f>Z622</f>
        <v>#REF!</v>
      </c>
      <c r="BJ622" s="106">
        <f t="shared" si="1286"/>
        <v>0</v>
      </c>
      <c r="BK622" s="31"/>
      <c r="BL622" s="31"/>
      <c r="BM622" s="31"/>
      <c r="BN622" s="106" t="e">
        <f t="shared" si="1287"/>
        <v>#REF!</v>
      </c>
      <c r="BO622" s="31"/>
      <c r="BP622" s="31"/>
      <c r="BQ622" s="31"/>
      <c r="BR622" s="31"/>
      <c r="BS622" s="31" t="e">
        <f t="shared" si="1288"/>
        <v>#REF!</v>
      </c>
      <c r="BT622" s="106"/>
      <c r="BU622" s="106">
        <f>BV622+BZ622</f>
        <v>0</v>
      </c>
      <c r="BV622" s="31"/>
      <c r="BW622" s="31"/>
      <c r="BX622" s="31"/>
      <c r="BY622" s="31"/>
      <c r="BZ622" s="31">
        <f>BJ622</f>
        <v>0</v>
      </c>
      <c r="CE622" s="695" t="e">
        <f t="shared" ref="CE622:CE685" si="1292">BB622/I622</f>
        <v>#REF!</v>
      </c>
    </row>
    <row r="623" spans="2:83" s="52" customFormat="1" ht="63" hidden="1" customHeight="1" x14ac:dyDescent="0.25">
      <c r="B623" s="203" t="s">
        <v>241</v>
      </c>
      <c r="C623" s="128" t="s">
        <v>75</v>
      </c>
      <c r="D623" s="109">
        <f t="shared" si="1278"/>
        <v>0</v>
      </c>
      <c r="E623" s="33"/>
      <c r="F623" s="33"/>
      <c r="G623" s="33"/>
      <c r="H623" s="33"/>
      <c r="I623" s="33">
        <f>I624</f>
        <v>0</v>
      </c>
      <c r="J623" s="168"/>
      <c r="K623" s="109">
        <f t="shared" si="1280"/>
        <v>0</v>
      </c>
      <c r="L623" s="695" t="e">
        <f t="shared" si="1256"/>
        <v>#DIV/0!</v>
      </c>
      <c r="M623" s="33"/>
      <c r="N623" s="19"/>
      <c r="O623" s="89"/>
      <c r="P623" s="19"/>
      <c r="Q623" s="89"/>
      <c r="R623" s="19"/>
      <c r="S623" s="89"/>
      <c r="T623" s="19"/>
      <c r="U623" s="89">
        <f>U624</f>
        <v>0</v>
      </c>
      <c r="V623" s="89">
        <f t="shared" si="1290"/>
        <v>0</v>
      </c>
      <c r="W623" s="89"/>
      <c r="X623" s="89"/>
      <c r="Y623" s="89"/>
      <c r="Z623" s="279">
        <f t="shared" si="1289"/>
        <v>0</v>
      </c>
      <c r="AA623" s="279">
        <f t="shared" ref="AA623:AA656" si="1293">E623</f>
        <v>0</v>
      </c>
      <c r="AB623" s="89"/>
      <c r="AC623" s="89"/>
      <c r="AD623" s="19"/>
      <c r="AE623" s="109">
        <f t="shared" si="1281"/>
        <v>0</v>
      </c>
      <c r="AF623" s="695" t="e">
        <f t="shared" si="1257"/>
        <v>#DIV/0!</v>
      </c>
      <c r="AG623" s="33"/>
      <c r="AH623" s="695"/>
      <c r="AI623" s="89"/>
      <c r="AJ623" s="19"/>
      <c r="AK623" s="89"/>
      <c r="AL623" s="19"/>
      <c r="AM623" s="89"/>
      <c r="AN623" s="19"/>
      <c r="AO623" s="89">
        <f>AO624</f>
        <v>0</v>
      </c>
      <c r="AP623" s="628">
        <f t="shared" si="1291"/>
        <v>0</v>
      </c>
      <c r="AQ623" s="683"/>
      <c r="AR623" s="109">
        <f t="shared" si="1282"/>
        <v>0</v>
      </c>
      <c r="AS623" s="695" t="e">
        <f t="shared" si="1258"/>
        <v>#DIV/0!</v>
      </c>
      <c r="AT623" s="33"/>
      <c r="AU623" s="695"/>
      <c r="AV623" s="89"/>
      <c r="AW623" s="695"/>
      <c r="AX623" s="33"/>
      <c r="AY623" s="695"/>
      <c r="AZ623" s="89"/>
      <c r="BA623" s="695"/>
      <c r="BB623" s="106">
        <f t="shared" si="1285"/>
        <v>0</v>
      </c>
      <c r="BC623" s="89"/>
      <c r="BD623" s="89">
        <f t="shared" si="1243"/>
        <v>0</v>
      </c>
      <c r="BE623" s="628">
        <f>BF623+BI623</f>
        <v>0</v>
      </c>
      <c r="BF623" s="89"/>
      <c r="BG623" s="89"/>
      <c r="BH623" s="89"/>
      <c r="BI623" s="89">
        <f>BI624</f>
        <v>0</v>
      </c>
      <c r="BJ623" s="628">
        <f t="shared" si="1286"/>
        <v>0</v>
      </c>
      <c r="BK623" s="89"/>
      <c r="BL623" s="89"/>
      <c r="BM623" s="89"/>
      <c r="BN623" s="628">
        <f t="shared" si="1287"/>
        <v>0</v>
      </c>
      <c r="BO623" s="89"/>
      <c r="BP623" s="89"/>
      <c r="BQ623" s="89"/>
      <c r="BR623" s="89"/>
      <c r="BS623" s="89">
        <f t="shared" si="1288"/>
        <v>0</v>
      </c>
      <c r="BT623" s="628"/>
      <c r="BU623" s="628">
        <f>BV623+BZ623</f>
        <v>0</v>
      </c>
      <c r="BV623" s="89"/>
      <c r="BW623" s="89"/>
      <c r="BX623" s="89"/>
      <c r="BY623" s="89"/>
      <c r="BZ623" s="89">
        <f>BZ624</f>
        <v>0</v>
      </c>
      <c r="CE623" s="695" t="e">
        <f t="shared" si="1292"/>
        <v>#DIV/0!</v>
      </c>
    </row>
    <row r="624" spans="2:83" s="54" customFormat="1" ht="112.5" hidden="1" customHeight="1" x14ac:dyDescent="0.2">
      <c r="B624" s="206" t="s">
        <v>34</v>
      </c>
      <c r="C624" s="53" t="s">
        <v>219</v>
      </c>
      <c r="D624" s="109">
        <f t="shared" si="1278"/>
        <v>0</v>
      </c>
      <c r="E624" s="236"/>
      <c r="F624" s="236"/>
      <c r="G624" s="236"/>
      <c r="H624" s="236"/>
      <c r="I624" s="237">
        <v>0</v>
      </c>
      <c r="J624" s="166"/>
      <c r="K624" s="109">
        <f t="shared" si="1280"/>
        <v>0</v>
      </c>
      <c r="L624" s="695" t="e">
        <f t="shared" si="1256"/>
        <v>#DIV/0!</v>
      </c>
      <c r="M624" s="236"/>
      <c r="N624" s="31"/>
      <c r="O624" s="31"/>
      <c r="P624" s="31"/>
      <c r="Q624" s="31"/>
      <c r="R624" s="31"/>
      <c r="S624" s="31"/>
      <c r="T624" s="31"/>
      <c r="U624" s="19">
        <v>0</v>
      </c>
      <c r="V624" s="89">
        <f t="shared" si="1290"/>
        <v>0</v>
      </c>
      <c r="W624" s="31"/>
      <c r="X624" s="31"/>
      <c r="Y624" s="31"/>
      <c r="Z624" s="279">
        <f t="shared" si="1289"/>
        <v>0</v>
      </c>
      <c r="AA624" s="279">
        <f t="shared" si="1293"/>
        <v>0</v>
      </c>
      <c r="AB624" s="31"/>
      <c r="AC624" s="31"/>
      <c r="AD624" s="31"/>
      <c r="AE624" s="109">
        <f t="shared" si="1281"/>
        <v>0</v>
      </c>
      <c r="AF624" s="695" t="e">
        <f t="shared" si="1257"/>
        <v>#DIV/0!</v>
      </c>
      <c r="AG624" s="236"/>
      <c r="AH624" s="695"/>
      <c r="AI624" s="31"/>
      <c r="AJ624" s="31"/>
      <c r="AK624" s="31"/>
      <c r="AL624" s="31"/>
      <c r="AM624" s="31"/>
      <c r="AN624" s="31"/>
      <c r="AO624" s="19">
        <v>0</v>
      </c>
      <c r="AP624" s="622">
        <f t="shared" si="1291"/>
        <v>0</v>
      </c>
      <c r="AQ624" s="683"/>
      <c r="AR624" s="109">
        <f t="shared" si="1282"/>
        <v>0</v>
      </c>
      <c r="AS624" s="695" t="e">
        <f t="shared" si="1258"/>
        <v>#DIV/0!</v>
      </c>
      <c r="AT624" s="236"/>
      <c r="AU624" s="695"/>
      <c r="AV624" s="31"/>
      <c r="AW624" s="695"/>
      <c r="AX624" s="236"/>
      <c r="AY624" s="695"/>
      <c r="AZ624" s="31"/>
      <c r="BA624" s="695"/>
      <c r="BB624" s="106">
        <f t="shared" si="1285"/>
        <v>0</v>
      </c>
      <c r="BC624" s="31"/>
      <c r="BD624" s="19">
        <f t="shared" si="1243"/>
        <v>0</v>
      </c>
      <c r="BE624" s="622">
        <f>BF624+BI624</f>
        <v>0</v>
      </c>
      <c r="BF624" s="31"/>
      <c r="BG624" s="31"/>
      <c r="BH624" s="31"/>
      <c r="BI624" s="19">
        <v>0</v>
      </c>
      <c r="BJ624" s="622">
        <f t="shared" si="1286"/>
        <v>0</v>
      </c>
      <c r="BK624" s="31"/>
      <c r="BL624" s="31"/>
      <c r="BM624" s="19"/>
      <c r="BN624" s="622">
        <f t="shared" si="1287"/>
        <v>0</v>
      </c>
      <c r="BO624" s="31"/>
      <c r="BP624" s="31"/>
      <c r="BQ624" s="31"/>
      <c r="BR624" s="31"/>
      <c r="BS624" s="19">
        <f t="shared" si="1288"/>
        <v>0</v>
      </c>
      <c r="BT624" s="622"/>
      <c r="BU624" s="622">
        <f>BV624+BZ624</f>
        <v>0</v>
      </c>
      <c r="BV624" s="31"/>
      <c r="BW624" s="31"/>
      <c r="BX624" s="31"/>
      <c r="BY624" s="31"/>
      <c r="BZ624" s="19">
        <v>0</v>
      </c>
      <c r="CE624" s="695" t="e">
        <f t="shared" si="1292"/>
        <v>#DIV/0!</v>
      </c>
    </row>
    <row r="625" spans="2:83" s="54" customFormat="1" ht="111.75" hidden="1" customHeight="1" x14ac:dyDescent="0.2">
      <c r="B625" s="206" t="s">
        <v>63</v>
      </c>
      <c r="C625" s="121" t="s">
        <v>76</v>
      </c>
      <c r="D625" s="109">
        <f t="shared" si="1278"/>
        <v>0</v>
      </c>
      <c r="E625" s="236"/>
      <c r="F625" s="236"/>
      <c r="G625" s="236"/>
      <c r="H625" s="236"/>
      <c r="I625" s="237"/>
      <c r="J625" s="166"/>
      <c r="K625" s="109">
        <f t="shared" si="1280"/>
        <v>0</v>
      </c>
      <c r="L625" s="695" t="e">
        <f t="shared" si="1256"/>
        <v>#DIV/0!</v>
      </c>
      <c r="M625" s="236"/>
      <c r="N625" s="31"/>
      <c r="O625" s="31"/>
      <c r="P625" s="31"/>
      <c r="Q625" s="31"/>
      <c r="R625" s="31"/>
      <c r="S625" s="31"/>
      <c r="T625" s="31"/>
      <c r="U625" s="19"/>
      <c r="V625" s="89">
        <f t="shared" si="1290"/>
        <v>0</v>
      </c>
      <c r="W625" s="31"/>
      <c r="X625" s="31"/>
      <c r="Y625" s="31"/>
      <c r="Z625" s="279">
        <f t="shared" si="1289"/>
        <v>0</v>
      </c>
      <c r="AA625" s="279">
        <f t="shared" si="1293"/>
        <v>0</v>
      </c>
      <c r="AB625" s="31"/>
      <c r="AC625" s="31"/>
      <c r="AD625" s="31"/>
      <c r="AE625" s="109">
        <f t="shared" si="1281"/>
        <v>0</v>
      </c>
      <c r="AF625" s="695" t="e">
        <f t="shared" si="1257"/>
        <v>#DIV/0!</v>
      </c>
      <c r="AG625" s="236"/>
      <c r="AH625" s="695"/>
      <c r="AI625" s="31"/>
      <c r="AJ625" s="31"/>
      <c r="AK625" s="31"/>
      <c r="AL625" s="31"/>
      <c r="AM625" s="31"/>
      <c r="AN625" s="31"/>
      <c r="AO625" s="19"/>
      <c r="AP625" s="622">
        <f t="shared" si="1291"/>
        <v>0</v>
      </c>
      <c r="AQ625" s="683"/>
      <c r="AR625" s="109">
        <f t="shared" si="1282"/>
        <v>0</v>
      </c>
      <c r="AS625" s="695" t="e">
        <f t="shared" si="1258"/>
        <v>#DIV/0!</v>
      </c>
      <c r="AT625" s="236"/>
      <c r="AU625" s="695"/>
      <c r="AV625" s="31"/>
      <c r="AW625" s="695"/>
      <c r="AX625" s="236"/>
      <c r="AY625" s="695"/>
      <c r="AZ625" s="31"/>
      <c r="BA625" s="695"/>
      <c r="BB625" s="106">
        <f t="shared" si="1285"/>
        <v>0</v>
      </c>
      <c r="BC625" s="31"/>
      <c r="BD625" s="19">
        <f t="shared" si="1243"/>
        <v>0</v>
      </c>
      <c r="BE625" s="622"/>
      <c r="BF625" s="31"/>
      <c r="BG625" s="31"/>
      <c r="BH625" s="31"/>
      <c r="BI625" s="19"/>
      <c r="BJ625" s="622">
        <f t="shared" si="1286"/>
        <v>0</v>
      </c>
      <c r="BK625" s="31"/>
      <c r="BL625" s="31"/>
      <c r="BM625" s="19"/>
      <c r="BN625" s="622">
        <f t="shared" si="1287"/>
        <v>0</v>
      </c>
      <c r="BO625" s="31"/>
      <c r="BP625" s="31"/>
      <c r="BQ625" s="31"/>
      <c r="BR625" s="31"/>
      <c r="BS625" s="19">
        <f t="shared" si="1288"/>
        <v>0</v>
      </c>
      <c r="BT625" s="622"/>
      <c r="BU625" s="622"/>
      <c r="BV625" s="31"/>
      <c r="BW625" s="31"/>
      <c r="BX625" s="31"/>
      <c r="BY625" s="31"/>
      <c r="BZ625" s="19"/>
      <c r="CE625" s="695" t="e">
        <f t="shared" si="1292"/>
        <v>#DIV/0!</v>
      </c>
    </row>
    <row r="626" spans="2:83" s="54" customFormat="1" ht="111.75" hidden="1" customHeight="1" x14ac:dyDescent="0.2">
      <c r="B626" s="206" t="s">
        <v>7</v>
      </c>
      <c r="C626" s="121" t="s">
        <v>77</v>
      </c>
      <c r="D626" s="109">
        <f t="shared" si="1278"/>
        <v>0</v>
      </c>
      <c r="E626" s="236"/>
      <c r="F626" s="236"/>
      <c r="G626" s="236"/>
      <c r="H626" s="236"/>
      <c r="I626" s="237"/>
      <c r="J626" s="166"/>
      <c r="K626" s="109">
        <f t="shared" si="1280"/>
        <v>0</v>
      </c>
      <c r="L626" s="695" t="e">
        <f t="shared" si="1256"/>
        <v>#DIV/0!</v>
      </c>
      <c r="M626" s="236"/>
      <c r="N626" s="31"/>
      <c r="O626" s="31"/>
      <c r="P626" s="31"/>
      <c r="Q626" s="31"/>
      <c r="R626" s="31"/>
      <c r="S626" s="31"/>
      <c r="T626" s="31"/>
      <c r="U626" s="19"/>
      <c r="V626" s="89">
        <f t="shared" si="1290"/>
        <v>0</v>
      </c>
      <c r="W626" s="31"/>
      <c r="X626" s="31"/>
      <c r="Y626" s="31"/>
      <c r="Z626" s="279">
        <f t="shared" si="1289"/>
        <v>0</v>
      </c>
      <c r="AA626" s="279">
        <f t="shared" si="1293"/>
        <v>0</v>
      </c>
      <c r="AB626" s="31"/>
      <c r="AC626" s="31"/>
      <c r="AD626" s="31"/>
      <c r="AE626" s="109">
        <f t="shared" si="1281"/>
        <v>0</v>
      </c>
      <c r="AF626" s="695" t="e">
        <f t="shared" si="1257"/>
        <v>#DIV/0!</v>
      </c>
      <c r="AG626" s="236"/>
      <c r="AH626" s="695"/>
      <c r="AI626" s="31"/>
      <c r="AJ626" s="31"/>
      <c r="AK626" s="31"/>
      <c r="AL626" s="31"/>
      <c r="AM626" s="31"/>
      <c r="AN626" s="31"/>
      <c r="AO626" s="19"/>
      <c r="AP626" s="622">
        <f t="shared" si="1291"/>
        <v>0</v>
      </c>
      <c r="AQ626" s="683"/>
      <c r="AR626" s="109">
        <f t="shared" si="1282"/>
        <v>0</v>
      </c>
      <c r="AS626" s="695" t="e">
        <f t="shared" si="1258"/>
        <v>#DIV/0!</v>
      </c>
      <c r="AT626" s="236"/>
      <c r="AU626" s="695"/>
      <c r="AV626" s="31"/>
      <c r="AW626" s="695"/>
      <c r="AX626" s="236"/>
      <c r="AY626" s="695"/>
      <c r="AZ626" s="31"/>
      <c r="BA626" s="695"/>
      <c r="BB626" s="106">
        <f t="shared" si="1285"/>
        <v>0</v>
      </c>
      <c r="BC626" s="31"/>
      <c r="BD626" s="19">
        <f t="shared" si="1243"/>
        <v>0</v>
      </c>
      <c r="BE626" s="622"/>
      <c r="BF626" s="31"/>
      <c r="BG626" s="31"/>
      <c r="BH626" s="31"/>
      <c r="BI626" s="19"/>
      <c r="BJ626" s="622">
        <f t="shared" si="1286"/>
        <v>0</v>
      </c>
      <c r="BK626" s="31"/>
      <c r="BL626" s="31"/>
      <c r="BM626" s="19"/>
      <c r="BN626" s="622">
        <f t="shared" si="1287"/>
        <v>0</v>
      </c>
      <c r="BO626" s="31"/>
      <c r="BP626" s="31"/>
      <c r="BQ626" s="31"/>
      <c r="BR626" s="31"/>
      <c r="BS626" s="19">
        <f t="shared" si="1288"/>
        <v>0</v>
      </c>
      <c r="BT626" s="622"/>
      <c r="BU626" s="622"/>
      <c r="BV626" s="31"/>
      <c r="BW626" s="31"/>
      <c r="BX626" s="31"/>
      <c r="BY626" s="31"/>
      <c r="BZ626" s="19"/>
      <c r="CE626" s="695" t="e">
        <f t="shared" si="1292"/>
        <v>#DIV/0!</v>
      </c>
    </row>
    <row r="627" spans="2:83" s="52" customFormat="1" ht="33" hidden="1" customHeight="1" x14ac:dyDescent="0.25">
      <c r="B627" s="203" t="s">
        <v>241</v>
      </c>
      <c r="C627" s="128" t="s">
        <v>78</v>
      </c>
      <c r="D627" s="109">
        <f t="shared" si="1278"/>
        <v>0</v>
      </c>
      <c r="E627" s="33"/>
      <c r="F627" s="33"/>
      <c r="G627" s="33"/>
      <c r="H627" s="33"/>
      <c r="I627" s="33">
        <f>I628</f>
        <v>0</v>
      </c>
      <c r="J627" s="168"/>
      <c r="K627" s="109">
        <f t="shared" si="1280"/>
        <v>0</v>
      </c>
      <c r="L627" s="695" t="e">
        <f t="shared" si="1256"/>
        <v>#DIV/0!</v>
      </c>
      <c r="M627" s="33"/>
      <c r="N627" s="19"/>
      <c r="O627" s="89"/>
      <c r="P627" s="19"/>
      <c r="Q627" s="89"/>
      <c r="R627" s="19"/>
      <c r="S627" s="89"/>
      <c r="T627" s="19"/>
      <c r="U627" s="89">
        <f>U628</f>
        <v>0</v>
      </c>
      <c r="V627" s="89">
        <f t="shared" si="1290"/>
        <v>0</v>
      </c>
      <c r="W627" s="89"/>
      <c r="X627" s="89"/>
      <c r="Y627" s="89"/>
      <c r="Z627" s="279">
        <f t="shared" si="1289"/>
        <v>0</v>
      </c>
      <c r="AA627" s="279">
        <f t="shared" si="1293"/>
        <v>0</v>
      </c>
      <c r="AB627" s="89"/>
      <c r="AC627" s="89"/>
      <c r="AD627" s="19"/>
      <c r="AE627" s="109">
        <f t="shared" si="1281"/>
        <v>0</v>
      </c>
      <c r="AF627" s="695" t="e">
        <f t="shared" si="1257"/>
        <v>#DIV/0!</v>
      </c>
      <c r="AG627" s="33"/>
      <c r="AH627" s="695"/>
      <c r="AI627" s="89"/>
      <c r="AJ627" s="19"/>
      <c r="AK627" s="89"/>
      <c r="AL627" s="19"/>
      <c r="AM627" s="89"/>
      <c r="AN627" s="19"/>
      <c r="AO627" s="89">
        <f>AO628</f>
        <v>0</v>
      </c>
      <c r="AP627" s="628">
        <f>AP628</f>
        <v>0</v>
      </c>
      <c r="AQ627" s="683"/>
      <c r="AR627" s="109">
        <f t="shared" si="1282"/>
        <v>0</v>
      </c>
      <c r="AS627" s="695" t="e">
        <f t="shared" si="1258"/>
        <v>#DIV/0!</v>
      </c>
      <c r="AT627" s="33"/>
      <c r="AU627" s="695"/>
      <c r="AV627" s="89"/>
      <c r="AW627" s="695"/>
      <c r="AX627" s="33"/>
      <c r="AY627" s="695"/>
      <c r="AZ627" s="89"/>
      <c r="BA627" s="695"/>
      <c r="BB627" s="106">
        <f t="shared" si="1285"/>
        <v>0</v>
      </c>
      <c r="BC627" s="89"/>
      <c r="BD627" s="89">
        <f t="shared" si="1243"/>
        <v>0</v>
      </c>
      <c r="BE627" s="628">
        <f t="shared" ref="BE627:BE639" si="1294">BF627+BI627</f>
        <v>0</v>
      </c>
      <c r="BF627" s="89"/>
      <c r="BG627" s="89"/>
      <c r="BH627" s="89"/>
      <c r="BI627" s="89">
        <f>BI628</f>
        <v>0</v>
      </c>
      <c r="BJ627" s="628">
        <f t="shared" si="1286"/>
        <v>0</v>
      </c>
      <c r="BK627" s="89"/>
      <c r="BL627" s="89"/>
      <c r="BM627" s="89"/>
      <c r="BN627" s="628">
        <f t="shared" si="1287"/>
        <v>0</v>
      </c>
      <c r="BO627" s="89"/>
      <c r="BP627" s="89"/>
      <c r="BQ627" s="89"/>
      <c r="BR627" s="89"/>
      <c r="BS627" s="89">
        <f t="shared" si="1288"/>
        <v>0</v>
      </c>
      <c r="BT627" s="628"/>
      <c r="BU627" s="628">
        <f t="shared" ref="BU627:BU639" si="1295">BV627+BZ627</f>
        <v>0</v>
      </c>
      <c r="BV627" s="89"/>
      <c r="BW627" s="89"/>
      <c r="BX627" s="89"/>
      <c r="BY627" s="89"/>
      <c r="BZ627" s="89">
        <f>BZ628</f>
        <v>0</v>
      </c>
      <c r="CE627" s="695" t="e">
        <f t="shared" si="1292"/>
        <v>#DIV/0!</v>
      </c>
    </row>
    <row r="628" spans="2:83" s="54" customFormat="1" ht="90.75" hidden="1" customHeight="1" x14ac:dyDescent="0.2">
      <c r="B628" s="206" t="s">
        <v>34</v>
      </c>
      <c r="C628" s="53" t="s">
        <v>327</v>
      </c>
      <c r="D628" s="109">
        <f t="shared" si="1278"/>
        <v>0</v>
      </c>
      <c r="E628" s="236"/>
      <c r="F628" s="236"/>
      <c r="G628" s="236"/>
      <c r="H628" s="236"/>
      <c r="I628" s="236">
        <v>0</v>
      </c>
      <c r="J628" s="109"/>
      <c r="K628" s="109">
        <f t="shared" si="1280"/>
        <v>0</v>
      </c>
      <c r="L628" s="695" t="e">
        <f t="shared" si="1256"/>
        <v>#DIV/0!</v>
      </c>
      <c r="M628" s="236"/>
      <c r="N628" s="31"/>
      <c r="O628" s="31"/>
      <c r="P628" s="31"/>
      <c r="Q628" s="31"/>
      <c r="R628" s="31"/>
      <c r="S628" s="31"/>
      <c r="T628" s="31"/>
      <c r="U628" s="31">
        <v>0</v>
      </c>
      <c r="V628" s="89">
        <f t="shared" si="1290"/>
        <v>0</v>
      </c>
      <c r="W628" s="31"/>
      <c r="X628" s="31"/>
      <c r="Y628" s="31"/>
      <c r="Z628" s="279">
        <f t="shared" si="1289"/>
        <v>0</v>
      </c>
      <c r="AA628" s="279">
        <f t="shared" si="1293"/>
        <v>0</v>
      </c>
      <c r="AB628" s="31"/>
      <c r="AC628" s="31"/>
      <c r="AD628" s="31"/>
      <c r="AE628" s="109">
        <f t="shared" si="1281"/>
        <v>0</v>
      </c>
      <c r="AF628" s="695" t="e">
        <f t="shared" si="1257"/>
        <v>#DIV/0!</v>
      </c>
      <c r="AG628" s="236"/>
      <c r="AH628" s="695"/>
      <c r="AI628" s="31"/>
      <c r="AJ628" s="31"/>
      <c r="AK628" s="31"/>
      <c r="AL628" s="31"/>
      <c r="AM628" s="31"/>
      <c r="AN628" s="31"/>
      <c r="AO628" s="31">
        <f>S628</f>
        <v>0</v>
      </c>
      <c r="AP628" s="106">
        <v>0</v>
      </c>
      <c r="AQ628" s="106"/>
      <c r="AR628" s="109">
        <f t="shared" si="1282"/>
        <v>0</v>
      </c>
      <c r="AS628" s="695" t="e">
        <f t="shared" si="1258"/>
        <v>#DIV/0!</v>
      </c>
      <c r="AT628" s="236"/>
      <c r="AU628" s="695"/>
      <c r="AV628" s="31"/>
      <c r="AW628" s="695"/>
      <c r="AX628" s="236"/>
      <c r="AY628" s="695"/>
      <c r="AZ628" s="31"/>
      <c r="BA628" s="695"/>
      <c r="BB628" s="106">
        <f t="shared" si="1285"/>
        <v>0</v>
      </c>
      <c r="BC628" s="31"/>
      <c r="BD628" s="31">
        <f t="shared" si="1243"/>
        <v>0</v>
      </c>
      <c r="BE628" s="106">
        <f t="shared" si="1294"/>
        <v>0</v>
      </c>
      <c r="BF628" s="31"/>
      <c r="BG628" s="31"/>
      <c r="BH628" s="31"/>
      <c r="BI628" s="31">
        <f>Z628</f>
        <v>0</v>
      </c>
      <c r="BJ628" s="106">
        <f t="shared" si="1286"/>
        <v>0</v>
      </c>
      <c r="BK628" s="31"/>
      <c r="BL628" s="31"/>
      <c r="BM628" s="31"/>
      <c r="BN628" s="106">
        <f t="shared" si="1287"/>
        <v>0</v>
      </c>
      <c r="BO628" s="31"/>
      <c r="BP628" s="31"/>
      <c r="BQ628" s="31"/>
      <c r="BR628" s="31"/>
      <c r="BS628" s="31">
        <f t="shared" si="1288"/>
        <v>0</v>
      </c>
      <c r="BT628" s="106"/>
      <c r="BU628" s="106">
        <f t="shared" si="1295"/>
        <v>0</v>
      </c>
      <c r="BV628" s="31"/>
      <c r="BW628" s="31"/>
      <c r="BX628" s="31"/>
      <c r="BY628" s="31"/>
      <c r="BZ628" s="31">
        <f>BJ628</f>
        <v>0</v>
      </c>
      <c r="CE628" s="695" t="e">
        <f t="shared" si="1292"/>
        <v>#DIV/0!</v>
      </c>
    </row>
    <row r="629" spans="2:83" s="54" customFormat="1" ht="132" hidden="1" customHeight="1" x14ac:dyDescent="0.2">
      <c r="B629" s="206" t="s">
        <v>63</v>
      </c>
      <c r="C629" s="121" t="s">
        <v>79</v>
      </c>
      <c r="D629" s="109">
        <f t="shared" si="1278"/>
        <v>0</v>
      </c>
      <c r="E629" s="236"/>
      <c r="F629" s="236"/>
      <c r="G629" s="236"/>
      <c r="H629" s="236"/>
      <c r="I629" s="236">
        <v>0</v>
      </c>
      <c r="J629" s="109">
        <f t="shared" ref="J629:J639" si="1296">K629+Q629</f>
        <v>0</v>
      </c>
      <c r="K629" s="109">
        <f t="shared" si="1280"/>
        <v>0</v>
      </c>
      <c r="L629" s="695" t="e">
        <f t="shared" si="1256"/>
        <v>#DIV/0!</v>
      </c>
      <c r="M629" s="236"/>
      <c r="N629" s="31"/>
      <c r="O629" s="31"/>
      <c r="P629" s="31"/>
      <c r="Q629" s="31"/>
      <c r="R629" s="31"/>
      <c r="S629" s="31"/>
      <c r="T629" s="31"/>
      <c r="U629" s="31">
        <v>0</v>
      </c>
      <c r="V629" s="89">
        <f t="shared" si="1290"/>
        <v>0</v>
      </c>
      <c r="W629" s="31"/>
      <c r="X629" s="31"/>
      <c r="Y629" s="31"/>
      <c r="Z629" s="279">
        <f t="shared" si="1289"/>
        <v>0</v>
      </c>
      <c r="AA629" s="279">
        <f t="shared" si="1293"/>
        <v>0</v>
      </c>
      <c r="AB629" s="31"/>
      <c r="AC629" s="31"/>
      <c r="AD629" s="31"/>
      <c r="AE629" s="109">
        <f t="shared" si="1281"/>
        <v>0</v>
      </c>
      <c r="AF629" s="695" t="e">
        <f t="shared" si="1257"/>
        <v>#DIV/0!</v>
      </c>
      <c r="AG629" s="236"/>
      <c r="AH629" s="695"/>
      <c r="AI629" s="31"/>
      <c r="AJ629" s="31"/>
      <c r="AK629" s="31"/>
      <c r="AL629" s="31"/>
      <c r="AM629" s="31"/>
      <c r="AN629" s="31"/>
      <c r="AO629" s="31">
        <v>0</v>
      </c>
      <c r="AP629" s="106">
        <f t="shared" si="1291"/>
        <v>0</v>
      </c>
      <c r="AQ629" s="106"/>
      <c r="AR629" s="109">
        <f t="shared" si="1282"/>
        <v>0</v>
      </c>
      <c r="AS629" s="695" t="e">
        <f t="shared" si="1258"/>
        <v>#DIV/0!</v>
      </c>
      <c r="AT629" s="236"/>
      <c r="AU629" s="695"/>
      <c r="AV629" s="31"/>
      <c r="AW629" s="695"/>
      <c r="AX629" s="236"/>
      <c r="AY629" s="695"/>
      <c r="AZ629" s="31"/>
      <c r="BA629" s="695"/>
      <c r="BB629" s="106">
        <f t="shared" si="1285"/>
        <v>0</v>
      </c>
      <c r="BC629" s="31"/>
      <c r="BD629" s="31">
        <f t="shared" si="1243"/>
        <v>0</v>
      </c>
      <c r="BE629" s="106">
        <f t="shared" si="1294"/>
        <v>0</v>
      </c>
      <c r="BF629" s="31"/>
      <c r="BG629" s="31"/>
      <c r="BH629" s="31"/>
      <c r="BI629" s="31">
        <v>0</v>
      </c>
      <c r="BJ629" s="106">
        <f t="shared" si="1286"/>
        <v>0</v>
      </c>
      <c r="BK629" s="31"/>
      <c r="BL629" s="31"/>
      <c r="BM629" s="31"/>
      <c r="BN629" s="106">
        <f t="shared" si="1287"/>
        <v>0</v>
      </c>
      <c r="BO629" s="31"/>
      <c r="BP629" s="31"/>
      <c r="BQ629" s="31"/>
      <c r="BR629" s="31"/>
      <c r="BS629" s="31">
        <f t="shared" si="1288"/>
        <v>0</v>
      </c>
      <c r="BT629" s="106"/>
      <c r="BU629" s="106">
        <f t="shared" si="1295"/>
        <v>0</v>
      </c>
      <c r="BV629" s="31"/>
      <c r="BW629" s="31"/>
      <c r="BX629" s="31"/>
      <c r="BY629" s="31"/>
      <c r="BZ629" s="31">
        <v>0</v>
      </c>
      <c r="CE629" s="695" t="e">
        <f t="shared" si="1292"/>
        <v>#DIV/0!</v>
      </c>
    </row>
    <row r="630" spans="2:83" s="54" customFormat="1" ht="92.25" hidden="1" customHeight="1" x14ac:dyDescent="0.2">
      <c r="B630" s="206" t="s">
        <v>63</v>
      </c>
      <c r="C630" s="121" t="s">
        <v>80</v>
      </c>
      <c r="D630" s="109">
        <f t="shared" si="1278"/>
        <v>0</v>
      </c>
      <c r="E630" s="236"/>
      <c r="F630" s="236"/>
      <c r="G630" s="236"/>
      <c r="H630" s="236"/>
      <c r="I630" s="236"/>
      <c r="J630" s="109">
        <f t="shared" si="1296"/>
        <v>0</v>
      </c>
      <c r="K630" s="109">
        <f t="shared" si="1280"/>
        <v>0</v>
      </c>
      <c r="L630" s="695" t="e">
        <f t="shared" si="1256"/>
        <v>#DIV/0!</v>
      </c>
      <c r="M630" s="236"/>
      <c r="N630" s="31"/>
      <c r="O630" s="31"/>
      <c r="P630" s="31"/>
      <c r="Q630" s="31"/>
      <c r="R630" s="31"/>
      <c r="S630" s="31"/>
      <c r="T630" s="31"/>
      <c r="U630" s="31"/>
      <c r="V630" s="89">
        <f t="shared" si="1290"/>
        <v>0</v>
      </c>
      <c r="W630" s="31"/>
      <c r="X630" s="31"/>
      <c r="Y630" s="31"/>
      <c r="Z630" s="279">
        <f t="shared" si="1289"/>
        <v>0</v>
      </c>
      <c r="AA630" s="279">
        <f t="shared" si="1293"/>
        <v>0</v>
      </c>
      <c r="AB630" s="31"/>
      <c r="AC630" s="31"/>
      <c r="AD630" s="31"/>
      <c r="AE630" s="109">
        <f t="shared" si="1281"/>
        <v>0</v>
      </c>
      <c r="AF630" s="695" t="e">
        <f t="shared" si="1257"/>
        <v>#DIV/0!</v>
      </c>
      <c r="AG630" s="236"/>
      <c r="AH630" s="695"/>
      <c r="AI630" s="31"/>
      <c r="AJ630" s="31"/>
      <c r="AK630" s="31"/>
      <c r="AL630" s="31"/>
      <c r="AM630" s="31"/>
      <c r="AN630" s="31"/>
      <c r="AO630" s="31"/>
      <c r="AP630" s="106">
        <f t="shared" si="1291"/>
        <v>0</v>
      </c>
      <c r="AQ630" s="106"/>
      <c r="AR630" s="109">
        <f t="shared" si="1282"/>
        <v>0</v>
      </c>
      <c r="AS630" s="695" t="e">
        <f t="shared" si="1258"/>
        <v>#DIV/0!</v>
      </c>
      <c r="AT630" s="236"/>
      <c r="AU630" s="695"/>
      <c r="AV630" s="31"/>
      <c r="AW630" s="695"/>
      <c r="AX630" s="236"/>
      <c r="AY630" s="695"/>
      <c r="AZ630" s="31"/>
      <c r="BA630" s="695"/>
      <c r="BB630" s="106">
        <f t="shared" si="1285"/>
        <v>0</v>
      </c>
      <c r="BC630" s="31"/>
      <c r="BD630" s="31">
        <f t="shared" si="1243"/>
        <v>0</v>
      </c>
      <c r="BE630" s="106">
        <f t="shared" si="1294"/>
        <v>0</v>
      </c>
      <c r="BF630" s="31"/>
      <c r="BG630" s="31"/>
      <c r="BH630" s="31"/>
      <c r="BI630" s="31"/>
      <c r="BJ630" s="106">
        <f t="shared" si="1286"/>
        <v>0</v>
      </c>
      <c r="BK630" s="31"/>
      <c r="BL630" s="31"/>
      <c r="BM630" s="31"/>
      <c r="BN630" s="106">
        <f t="shared" si="1287"/>
        <v>0</v>
      </c>
      <c r="BO630" s="31"/>
      <c r="BP630" s="31"/>
      <c r="BQ630" s="31"/>
      <c r="BR630" s="31"/>
      <c r="BS630" s="31">
        <f t="shared" si="1288"/>
        <v>0</v>
      </c>
      <c r="BT630" s="106"/>
      <c r="BU630" s="106">
        <f t="shared" si="1295"/>
        <v>0</v>
      </c>
      <c r="BV630" s="31"/>
      <c r="BW630" s="31"/>
      <c r="BX630" s="31"/>
      <c r="BY630" s="31"/>
      <c r="BZ630" s="31"/>
      <c r="CE630" s="695" t="e">
        <f t="shared" si="1292"/>
        <v>#DIV/0!</v>
      </c>
    </row>
    <row r="631" spans="2:83" s="45" customFormat="1" ht="59.25" hidden="1" customHeight="1" x14ac:dyDescent="0.25">
      <c r="B631" s="203" t="s">
        <v>243</v>
      </c>
      <c r="C631" s="128" t="s">
        <v>82</v>
      </c>
      <c r="D631" s="109" t="e">
        <f t="shared" si="1278"/>
        <v>#REF!</v>
      </c>
      <c r="E631" s="237"/>
      <c r="F631" s="237"/>
      <c r="G631" s="237"/>
      <c r="H631" s="237"/>
      <c r="I631" s="168" t="e">
        <f>I632+I633</f>
        <v>#REF!</v>
      </c>
      <c r="J631" s="168" t="e">
        <f t="shared" si="1296"/>
        <v>#REF!</v>
      </c>
      <c r="K631" s="109" t="e">
        <f t="shared" si="1280"/>
        <v>#REF!</v>
      </c>
      <c r="L631" s="695" t="e">
        <f t="shared" si="1256"/>
        <v>#REF!</v>
      </c>
      <c r="M631" s="237"/>
      <c r="N631" s="19"/>
      <c r="O631" s="19"/>
      <c r="P631" s="19"/>
      <c r="Q631" s="19"/>
      <c r="R631" s="19"/>
      <c r="S631" s="19"/>
      <c r="T631" s="19"/>
      <c r="U631" s="628" t="e">
        <f>U632+U633</f>
        <v>#REF!</v>
      </c>
      <c r="V631" s="89">
        <f t="shared" si="1290"/>
        <v>0</v>
      </c>
      <c r="W631" s="19"/>
      <c r="X631" s="19"/>
      <c r="Y631" s="19"/>
      <c r="Z631" s="279">
        <f t="shared" si="1289"/>
        <v>0</v>
      </c>
      <c r="AA631" s="279">
        <f t="shared" si="1293"/>
        <v>0</v>
      </c>
      <c r="AB631" s="19"/>
      <c r="AC631" s="19"/>
      <c r="AD631" s="19"/>
      <c r="AE631" s="109" t="e">
        <f t="shared" si="1281"/>
        <v>#REF!</v>
      </c>
      <c r="AF631" s="695" t="e">
        <f t="shared" si="1257"/>
        <v>#REF!</v>
      </c>
      <c r="AG631" s="237"/>
      <c r="AH631" s="695"/>
      <c r="AI631" s="19"/>
      <c r="AJ631" s="19"/>
      <c r="AK631" s="19"/>
      <c r="AL631" s="19"/>
      <c r="AM631" s="19"/>
      <c r="AN631" s="19"/>
      <c r="AO631" s="628" t="e">
        <f>AO632+AO633</f>
        <v>#REF!</v>
      </c>
      <c r="AP631" s="628" t="e">
        <f t="shared" si="1291"/>
        <v>#REF!</v>
      </c>
      <c r="AQ631" s="683"/>
      <c r="AR631" s="109" t="e">
        <f t="shared" si="1282"/>
        <v>#REF!</v>
      </c>
      <c r="AS631" s="695" t="e">
        <f t="shared" si="1258"/>
        <v>#REF!</v>
      </c>
      <c r="AT631" s="237"/>
      <c r="AU631" s="695"/>
      <c r="AV631" s="19"/>
      <c r="AW631" s="695"/>
      <c r="AX631" s="237"/>
      <c r="AY631" s="695"/>
      <c r="AZ631" s="19"/>
      <c r="BA631" s="695"/>
      <c r="BB631" s="106" t="e">
        <f t="shared" si="1285"/>
        <v>#REF!</v>
      </c>
      <c r="BC631" s="19"/>
      <c r="BD631" s="628" t="e">
        <f t="shared" si="1243"/>
        <v>#REF!</v>
      </c>
      <c r="BE631" s="628">
        <f t="shared" si="1294"/>
        <v>0</v>
      </c>
      <c r="BF631" s="19"/>
      <c r="BG631" s="19"/>
      <c r="BH631" s="19"/>
      <c r="BI631" s="628">
        <f>BI632+BI633</f>
        <v>0</v>
      </c>
      <c r="BJ631" s="628">
        <f t="shared" si="1286"/>
        <v>0</v>
      </c>
      <c r="BK631" s="19"/>
      <c r="BL631" s="19"/>
      <c r="BM631" s="628"/>
      <c r="BN631" s="628">
        <f t="shared" si="1287"/>
        <v>0</v>
      </c>
      <c r="BO631" s="19"/>
      <c r="BP631" s="19"/>
      <c r="BQ631" s="19"/>
      <c r="BR631" s="19"/>
      <c r="BS631" s="628">
        <f t="shared" si="1288"/>
        <v>0</v>
      </c>
      <c r="BT631" s="628"/>
      <c r="BU631" s="628">
        <f t="shared" si="1295"/>
        <v>0</v>
      </c>
      <c r="BV631" s="19"/>
      <c r="BW631" s="19"/>
      <c r="BX631" s="19"/>
      <c r="BY631" s="19"/>
      <c r="BZ631" s="508">
        <f>BZ632+BZ633</f>
        <v>0</v>
      </c>
      <c r="CE631" s="695" t="e">
        <f t="shared" si="1292"/>
        <v>#REF!</v>
      </c>
    </row>
    <row r="632" spans="2:83" s="54" customFormat="1" ht="162.75" hidden="1" customHeight="1" x14ac:dyDescent="0.2">
      <c r="B632" s="206" t="s">
        <v>34</v>
      </c>
      <c r="C632" s="53" t="s">
        <v>221</v>
      </c>
      <c r="D632" s="109" t="e">
        <f t="shared" si="1278"/>
        <v>#REF!</v>
      </c>
      <c r="E632" s="236"/>
      <c r="F632" s="236"/>
      <c r="G632" s="236"/>
      <c r="H632" s="236"/>
      <c r="I632" s="109" t="e">
        <f>#REF!</f>
        <v>#REF!</v>
      </c>
      <c r="J632" s="109" t="e">
        <f t="shared" si="1296"/>
        <v>#REF!</v>
      </c>
      <c r="K632" s="109" t="e">
        <f t="shared" si="1280"/>
        <v>#REF!</v>
      </c>
      <c r="L632" s="695" t="e">
        <f t="shared" si="1256"/>
        <v>#REF!</v>
      </c>
      <c r="M632" s="236"/>
      <c r="N632" s="31"/>
      <c r="O632" s="31"/>
      <c r="P632" s="31"/>
      <c r="Q632" s="31"/>
      <c r="R632" s="31"/>
      <c r="S632" s="31"/>
      <c r="T632" s="31"/>
      <c r="U632" s="106" t="e">
        <f>#REF!</f>
        <v>#REF!</v>
      </c>
      <c r="V632" s="89">
        <f t="shared" si="1290"/>
        <v>0</v>
      </c>
      <c r="W632" s="31"/>
      <c r="X632" s="31"/>
      <c r="Y632" s="31"/>
      <c r="Z632" s="279">
        <f t="shared" si="1289"/>
        <v>0</v>
      </c>
      <c r="AA632" s="279">
        <f t="shared" si="1293"/>
        <v>0</v>
      </c>
      <c r="AB632" s="31"/>
      <c r="AC632" s="31"/>
      <c r="AD632" s="31"/>
      <c r="AE632" s="109" t="e">
        <f t="shared" si="1281"/>
        <v>#REF!</v>
      </c>
      <c r="AF632" s="695" t="e">
        <f t="shared" si="1257"/>
        <v>#REF!</v>
      </c>
      <c r="AG632" s="236"/>
      <c r="AH632" s="695"/>
      <c r="AI632" s="31"/>
      <c r="AJ632" s="31"/>
      <c r="AK632" s="31"/>
      <c r="AL632" s="31"/>
      <c r="AM632" s="31"/>
      <c r="AN632" s="31"/>
      <c r="AO632" s="106" t="e">
        <f>U632</f>
        <v>#REF!</v>
      </c>
      <c r="AP632" s="106" t="e">
        <f t="shared" si="1291"/>
        <v>#REF!</v>
      </c>
      <c r="AQ632" s="106"/>
      <c r="AR632" s="109" t="e">
        <f t="shared" si="1282"/>
        <v>#REF!</v>
      </c>
      <c r="AS632" s="695" t="e">
        <f t="shared" si="1258"/>
        <v>#REF!</v>
      </c>
      <c r="AT632" s="236"/>
      <c r="AU632" s="695"/>
      <c r="AV632" s="31"/>
      <c r="AW632" s="695"/>
      <c r="AX632" s="236"/>
      <c r="AY632" s="695"/>
      <c r="AZ632" s="31"/>
      <c r="BA632" s="695"/>
      <c r="BB632" s="106" t="e">
        <f t="shared" si="1285"/>
        <v>#REF!</v>
      </c>
      <c r="BC632" s="31"/>
      <c r="BD632" s="106" t="e">
        <f t="shared" si="1243"/>
        <v>#REF!</v>
      </c>
      <c r="BE632" s="106">
        <f t="shared" si="1294"/>
        <v>0</v>
      </c>
      <c r="BF632" s="31"/>
      <c r="BG632" s="31"/>
      <c r="BH632" s="31"/>
      <c r="BI632" s="106">
        <f>AA632</f>
        <v>0</v>
      </c>
      <c r="BJ632" s="106">
        <f t="shared" si="1286"/>
        <v>0</v>
      </c>
      <c r="BK632" s="31"/>
      <c r="BL632" s="31"/>
      <c r="BM632" s="106"/>
      <c r="BN632" s="106">
        <f t="shared" si="1287"/>
        <v>0</v>
      </c>
      <c r="BO632" s="31"/>
      <c r="BP632" s="31"/>
      <c r="BQ632" s="31"/>
      <c r="BR632" s="31"/>
      <c r="BS632" s="106">
        <f t="shared" si="1288"/>
        <v>0</v>
      </c>
      <c r="BT632" s="106"/>
      <c r="BU632" s="106">
        <f t="shared" si="1295"/>
        <v>0</v>
      </c>
      <c r="BV632" s="31"/>
      <c r="BW632" s="31"/>
      <c r="BX632" s="31"/>
      <c r="BY632" s="31"/>
      <c r="BZ632" s="106">
        <f>BK632</f>
        <v>0</v>
      </c>
      <c r="CE632" s="695" t="e">
        <f t="shared" si="1292"/>
        <v>#REF!</v>
      </c>
    </row>
    <row r="633" spans="2:83" s="54" customFormat="1" ht="148.5" hidden="1" customHeight="1" x14ac:dyDescent="0.2">
      <c r="B633" s="206" t="s">
        <v>63</v>
      </c>
      <c r="C633" s="53" t="s">
        <v>172</v>
      </c>
      <c r="D633" s="109" t="e">
        <f t="shared" si="1278"/>
        <v>#REF!</v>
      </c>
      <c r="E633" s="236"/>
      <c r="F633" s="236"/>
      <c r="G633" s="236"/>
      <c r="H633" s="236"/>
      <c r="I633" s="109" t="e">
        <f>#REF!</f>
        <v>#REF!</v>
      </c>
      <c r="J633" s="109" t="e">
        <f t="shared" si="1296"/>
        <v>#REF!</v>
      </c>
      <c r="K633" s="109" t="e">
        <f t="shared" si="1280"/>
        <v>#REF!</v>
      </c>
      <c r="L633" s="695" t="e">
        <f t="shared" si="1256"/>
        <v>#REF!</v>
      </c>
      <c r="M633" s="236"/>
      <c r="N633" s="31"/>
      <c r="O633" s="31"/>
      <c r="P633" s="31"/>
      <c r="Q633" s="31"/>
      <c r="R633" s="31"/>
      <c r="S633" s="31"/>
      <c r="T633" s="31"/>
      <c r="U633" s="106" t="e">
        <f>#REF!</f>
        <v>#REF!</v>
      </c>
      <c r="V633" s="89">
        <f t="shared" si="1290"/>
        <v>0</v>
      </c>
      <c r="W633" s="31"/>
      <c r="X633" s="31"/>
      <c r="Y633" s="31"/>
      <c r="Z633" s="279">
        <f t="shared" si="1289"/>
        <v>0</v>
      </c>
      <c r="AA633" s="279">
        <f t="shared" si="1293"/>
        <v>0</v>
      </c>
      <c r="AB633" s="31"/>
      <c r="AC633" s="31"/>
      <c r="AD633" s="31"/>
      <c r="AE633" s="109">
        <f t="shared" si="1281"/>
        <v>0</v>
      </c>
      <c r="AF633" s="695" t="e">
        <f t="shared" si="1257"/>
        <v>#REF!</v>
      </c>
      <c r="AG633" s="236"/>
      <c r="AH633" s="695"/>
      <c r="AI633" s="31"/>
      <c r="AJ633" s="31"/>
      <c r="AK633" s="31"/>
      <c r="AL633" s="31"/>
      <c r="AM633" s="31"/>
      <c r="AN633" s="31"/>
      <c r="AO633" s="106">
        <f>S633</f>
        <v>0</v>
      </c>
      <c r="AP633" s="106" t="e">
        <f t="shared" si="1291"/>
        <v>#REF!</v>
      </c>
      <c r="AQ633" s="106"/>
      <c r="AR633" s="109" t="e">
        <f t="shared" si="1282"/>
        <v>#REF!</v>
      </c>
      <c r="AS633" s="695" t="e">
        <f t="shared" si="1258"/>
        <v>#REF!</v>
      </c>
      <c r="AT633" s="236"/>
      <c r="AU633" s="695"/>
      <c r="AV633" s="31"/>
      <c r="AW633" s="695"/>
      <c r="AX633" s="236"/>
      <c r="AY633" s="695"/>
      <c r="AZ633" s="31"/>
      <c r="BA633" s="695"/>
      <c r="BB633" s="106" t="e">
        <f t="shared" si="1285"/>
        <v>#REF!</v>
      </c>
      <c r="BC633" s="31"/>
      <c r="BD633" s="106">
        <f t="shared" si="1243"/>
        <v>0</v>
      </c>
      <c r="BE633" s="106">
        <f t="shared" si="1294"/>
        <v>0</v>
      </c>
      <c r="BF633" s="31"/>
      <c r="BG633" s="31"/>
      <c r="BH633" s="31"/>
      <c r="BI633" s="106">
        <f>Z633</f>
        <v>0</v>
      </c>
      <c r="BJ633" s="106">
        <f t="shared" si="1286"/>
        <v>0</v>
      </c>
      <c r="BK633" s="31"/>
      <c r="BL633" s="31"/>
      <c r="BM633" s="106"/>
      <c r="BN633" s="106">
        <f t="shared" si="1287"/>
        <v>0</v>
      </c>
      <c r="BO633" s="31"/>
      <c r="BP633" s="31"/>
      <c r="BQ633" s="31"/>
      <c r="BR633" s="31"/>
      <c r="BS633" s="106">
        <f t="shared" si="1288"/>
        <v>0</v>
      </c>
      <c r="BT633" s="106"/>
      <c r="BU633" s="106">
        <f t="shared" si="1295"/>
        <v>0</v>
      </c>
      <c r="BV633" s="31"/>
      <c r="BW633" s="31"/>
      <c r="BX633" s="31"/>
      <c r="BY633" s="31"/>
      <c r="BZ633" s="106">
        <f>BJ633</f>
        <v>0</v>
      </c>
      <c r="CE633" s="695" t="e">
        <f t="shared" si="1292"/>
        <v>#REF!</v>
      </c>
    </row>
    <row r="634" spans="2:83" s="54" customFormat="1" ht="148.5" customHeight="1" x14ac:dyDescent="0.2">
      <c r="B634" s="206" t="s">
        <v>63</v>
      </c>
      <c r="C634" s="53" t="s">
        <v>262</v>
      </c>
      <c r="D634" s="109">
        <f t="shared" si="1278"/>
        <v>35678.997289999999</v>
      </c>
      <c r="E634" s="236"/>
      <c r="F634" s="236"/>
      <c r="G634" s="236"/>
      <c r="H634" s="236"/>
      <c r="I634" s="109">
        <f>'[12]2025_2027'!$K$591</f>
        <v>35678.997289999999</v>
      </c>
      <c r="J634" s="109">
        <f>K634-I634</f>
        <v>-35678.997289999999</v>
      </c>
      <c r="K634" s="109">
        <f t="shared" si="1280"/>
        <v>0</v>
      </c>
      <c r="L634" s="695">
        <f t="shared" si="1256"/>
        <v>0</v>
      </c>
      <c r="M634" s="236"/>
      <c r="N634" s="31"/>
      <c r="O634" s="31"/>
      <c r="P634" s="31"/>
      <c r="Q634" s="31"/>
      <c r="R634" s="31"/>
      <c r="S634" s="31"/>
      <c r="T634" s="31"/>
      <c r="U634" s="106"/>
      <c r="V634" s="89"/>
      <c r="W634" s="31"/>
      <c r="X634" s="31"/>
      <c r="Y634" s="31"/>
      <c r="Z634" s="279"/>
      <c r="AA634" s="279"/>
      <c r="AB634" s="31"/>
      <c r="AC634" s="31"/>
      <c r="AD634" s="31"/>
      <c r="AE634" s="109">
        <f t="shared" si="1281"/>
        <v>0</v>
      </c>
      <c r="AF634" s="695">
        <f t="shared" si="1257"/>
        <v>0</v>
      </c>
      <c r="AG634" s="236"/>
      <c r="AH634" s="695"/>
      <c r="AI634" s="31"/>
      <c r="AJ634" s="31"/>
      <c r="AK634" s="31"/>
      <c r="AL634" s="31"/>
      <c r="AM634" s="31"/>
      <c r="AN634" s="31"/>
      <c r="AO634" s="106"/>
      <c r="AP634" s="106"/>
      <c r="AQ634" s="106"/>
      <c r="AR634" s="109">
        <f t="shared" si="1282"/>
        <v>35678.997289999999</v>
      </c>
      <c r="AS634" s="695">
        <f t="shared" si="1258"/>
        <v>1</v>
      </c>
      <c r="AT634" s="236"/>
      <c r="AU634" s="695"/>
      <c r="AV634" s="31"/>
      <c r="AW634" s="695"/>
      <c r="AX634" s="236"/>
      <c r="AY634" s="695"/>
      <c r="AZ634" s="31"/>
      <c r="BA634" s="695"/>
      <c r="BB634" s="106">
        <f t="shared" si="1285"/>
        <v>35678.997289999999</v>
      </c>
      <c r="BC634" s="31"/>
      <c r="BD634" s="106"/>
      <c r="BE634" s="106"/>
      <c r="BF634" s="31"/>
      <c r="BG634" s="31"/>
      <c r="BH634" s="31"/>
      <c r="BI634" s="106"/>
      <c r="BJ634" s="106"/>
      <c r="BK634" s="31"/>
      <c r="BL634" s="31"/>
      <c r="BM634" s="106"/>
      <c r="BN634" s="106"/>
      <c r="BO634" s="31"/>
      <c r="BP634" s="31"/>
      <c r="BQ634" s="31"/>
      <c r="BR634" s="31"/>
      <c r="BS634" s="106"/>
      <c r="BT634" s="106"/>
      <c r="BU634" s="106"/>
      <c r="BV634" s="31"/>
      <c r="BW634" s="31"/>
      <c r="BX634" s="31"/>
      <c r="BY634" s="31"/>
      <c r="BZ634" s="106"/>
      <c r="CE634" s="695">
        <f t="shared" si="1292"/>
        <v>1</v>
      </c>
    </row>
    <row r="635" spans="2:83" s="52" customFormat="1" ht="33" hidden="1" customHeight="1" x14ac:dyDescent="0.25">
      <c r="B635" s="203" t="s">
        <v>433</v>
      </c>
      <c r="C635" s="128" t="s">
        <v>84</v>
      </c>
      <c r="D635" s="628">
        <f t="shared" ref="D635:D639" si="1297">E635+I635</f>
        <v>0</v>
      </c>
      <c r="E635" s="89"/>
      <c r="F635" s="89"/>
      <c r="G635" s="89"/>
      <c r="H635" s="89"/>
      <c r="I635" s="628">
        <f>I636</f>
        <v>0</v>
      </c>
      <c r="J635" s="628">
        <f t="shared" si="1296"/>
        <v>0</v>
      </c>
      <c r="K635" s="622">
        <f t="shared" ref="K635:K639" si="1298">M635+U635</f>
        <v>0</v>
      </c>
      <c r="L635" s="683"/>
      <c r="M635" s="33"/>
      <c r="N635" s="19"/>
      <c r="O635" s="89"/>
      <c r="P635" s="19"/>
      <c r="Q635" s="89"/>
      <c r="R635" s="19"/>
      <c r="S635" s="89"/>
      <c r="T635" s="19"/>
      <c r="U635" s="628">
        <f>U636</f>
        <v>0</v>
      </c>
      <c r="V635" s="89">
        <f t="shared" si="1290"/>
        <v>0</v>
      </c>
      <c r="W635" s="89"/>
      <c r="X635" s="89"/>
      <c r="Y635" s="89"/>
      <c r="Z635" s="628">
        <f t="shared" si="1289"/>
        <v>0</v>
      </c>
      <c r="AA635" s="628">
        <f t="shared" si="1293"/>
        <v>0</v>
      </c>
      <c r="AB635" s="89"/>
      <c r="AC635" s="89"/>
      <c r="AD635" s="19"/>
      <c r="AE635" s="168">
        <f t="shared" ref="AE635:AE639" si="1299">AG635+AO635</f>
        <v>0</v>
      </c>
      <c r="AF635" s="695" t="e">
        <f t="shared" si="1257"/>
        <v>#DIV/0!</v>
      </c>
      <c r="AG635" s="33"/>
      <c r="AH635" s="19"/>
      <c r="AI635" s="89"/>
      <c r="AJ635" s="19"/>
      <c r="AK635" s="89"/>
      <c r="AL635" s="19"/>
      <c r="AM635" s="89"/>
      <c r="AN635" s="19"/>
      <c r="AO635" s="628">
        <f>AO636</f>
        <v>0</v>
      </c>
      <c r="AP635" s="628">
        <v>0</v>
      </c>
      <c r="AQ635" s="683"/>
      <c r="AR635" s="628">
        <f t="shared" ref="AR635:AR639" si="1300">AT635+BB635</f>
        <v>0</v>
      </c>
      <c r="AS635" s="695" t="e">
        <f t="shared" si="1258"/>
        <v>#DIV/0!</v>
      </c>
      <c r="AT635" s="33"/>
      <c r="AU635" s="695" t="e">
        <f t="shared" ref="AU635:AU655" si="1301">AT635/E635</f>
        <v>#DIV/0!</v>
      </c>
      <c r="AV635" s="89"/>
      <c r="AW635" s="19"/>
      <c r="AX635" s="33"/>
      <c r="AY635" s="19"/>
      <c r="AZ635" s="89"/>
      <c r="BA635" s="19"/>
      <c r="BB635" s="628">
        <f>BB636</f>
        <v>0</v>
      </c>
      <c r="BC635" s="89"/>
      <c r="BD635" s="628">
        <f t="shared" si="1243"/>
        <v>0</v>
      </c>
      <c r="BE635" s="628">
        <f t="shared" si="1294"/>
        <v>5000</v>
      </c>
      <c r="BF635" s="89"/>
      <c r="BG635" s="89"/>
      <c r="BH635" s="89"/>
      <c r="BI635" s="628">
        <f>BI636</f>
        <v>5000</v>
      </c>
      <c r="BJ635" s="628">
        <f t="shared" si="1286"/>
        <v>0</v>
      </c>
      <c r="BK635" s="89"/>
      <c r="BL635" s="89"/>
      <c r="BM635" s="628"/>
      <c r="BN635" s="628">
        <f t="shared" si="1287"/>
        <v>0</v>
      </c>
      <c r="BO635" s="89"/>
      <c r="BP635" s="89"/>
      <c r="BQ635" s="89"/>
      <c r="BR635" s="89"/>
      <c r="BS635" s="628"/>
      <c r="BT635" s="628">
        <f>BT636</f>
        <v>0</v>
      </c>
      <c r="BU635" s="628">
        <f t="shared" si="1295"/>
        <v>0</v>
      </c>
      <c r="BV635" s="89"/>
      <c r="BW635" s="89"/>
      <c r="BX635" s="89"/>
      <c r="BY635" s="89"/>
      <c r="BZ635" s="508">
        <f>BZ636</f>
        <v>0</v>
      </c>
      <c r="CE635" s="695" t="e">
        <f t="shared" si="1292"/>
        <v>#DIV/0!</v>
      </c>
    </row>
    <row r="636" spans="2:83" s="54" customFormat="1" ht="192" hidden="1" customHeight="1" x14ac:dyDescent="0.2">
      <c r="B636" s="206" t="s">
        <v>34</v>
      </c>
      <c r="C636" s="53" t="s">
        <v>374</v>
      </c>
      <c r="D636" s="106">
        <f t="shared" si="1297"/>
        <v>0</v>
      </c>
      <c r="E636" s="31"/>
      <c r="F636" s="31"/>
      <c r="G636" s="31"/>
      <c r="H636" s="31"/>
      <c r="I636" s="106">
        <v>0</v>
      </c>
      <c r="J636" s="106">
        <f t="shared" si="1296"/>
        <v>0</v>
      </c>
      <c r="K636" s="106">
        <f t="shared" si="1298"/>
        <v>0</v>
      </c>
      <c r="L636" s="106"/>
      <c r="M636" s="236"/>
      <c r="N636" s="31"/>
      <c r="O636" s="31"/>
      <c r="P636" s="31"/>
      <c r="Q636" s="31"/>
      <c r="R636" s="31"/>
      <c r="S636" s="31"/>
      <c r="T636" s="31"/>
      <c r="U636" s="106">
        <v>0</v>
      </c>
      <c r="V636" s="89">
        <f t="shared" si="1290"/>
        <v>0</v>
      </c>
      <c r="W636" s="31"/>
      <c r="X636" s="31"/>
      <c r="Y636" s="31"/>
      <c r="Z636" s="106">
        <f t="shared" si="1289"/>
        <v>0</v>
      </c>
      <c r="AA636" s="106">
        <f t="shared" si="1293"/>
        <v>0</v>
      </c>
      <c r="AB636" s="31"/>
      <c r="AC636" s="31"/>
      <c r="AD636" s="31"/>
      <c r="AE636" s="109">
        <f t="shared" si="1299"/>
        <v>0</v>
      </c>
      <c r="AF636" s="695" t="e">
        <f t="shared" si="1257"/>
        <v>#DIV/0!</v>
      </c>
      <c r="AG636" s="236"/>
      <c r="AH636" s="31"/>
      <c r="AI636" s="31"/>
      <c r="AJ636" s="31"/>
      <c r="AK636" s="31"/>
      <c r="AL636" s="31"/>
      <c r="AM636" s="31"/>
      <c r="AN636" s="31"/>
      <c r="AO636" s="106">
        <v>0</v>
      </c>
      <c r="AP636" s="106"/>
      <c r="AQ636" s="106"/>
      <c r="AR636" s="106">
        <f t="shared" si="1300"/>
        <v>0</v>
      </c>
      <c r="AS636" s="695" t="e">
        <f t="shared" si="1258"/>
        <v>#DIV/0!</v>
      </c>
      <c r="AT636" s="236"/>
      <c r="AU636" s="695" t="e">
        <f t="shared" si="1301"/>
        <v>#DIV/0!</v>
      </c>
      <c r="AV636" s="31"/>
      <c r="AW636" s="31"/>
      <c r="AX636" s="236"/>
      <c r="AY636" s="31"/>
      <c r="AZ636" s="31"/>
      <c r="BA636" s="31"/>
      <c r="BB636" s="106">
        <v>0</v>
      </c>
      <c r="BC636" s="31"/>
      <c r="BD636" s="106">
        <f t="shared" si="1243"/>
        <v>0</v>
      </c>
      <c r="BE636" s="106">
        <f t="shared" si="1294"/>
        <v>5000</v>
      </c>
      <c r="BF636" s="31"/>
      <c r="BG636" s="31"/>
      <c r="BH636" s="31"/>
      <c r="BI636" s="106">
        <v>5000</v>
      </c>
      <c r="BJ636" s="106">
        <f t="shared" si="1286"/>
        <v>0</v>
      </c>
      <c r="BK636" s="31"/>
      <c r="BL636" s="31"/>
      <c r="BM636" s="106"/>
      <c r="BN636" s="106">
        <f t="shared" si="1287"/>
        <v>0</v>
      </c>
      <c r="BO636" s="31"/>
      <c r="BP636" s="31"/>
      <c r="BQ636" s="31"/>
      <c r="BR636" s="31"/>
      <c r="BS636" s="106">
        <v>0</v>
      </c>
      <c r="BT636" s="106">
        <f>BZ636-BS636</f>
        <v>0</v>
      </c>
      <c r="BU636" s="106">
        <f t="shared" si="1295"/>
        <v>0</v>
      </c>
      <c r="BV636" s="31"/>
      <c r="BW636" s="31"/>
      <c r="BX636" s="31"/>
      <c r="BY636" s="31"/>
      <c r="BZ636" s="106">
        <v>0</v>
      </c>
      <c r="CE636" s="695" t="e">
        <f t="shared" si="1292"/>
        <v>#DIV/0!</v>
      </c>
    </row>
    <row r="637" spans="2:83" s="45" customFormat="1" ht="33" hidden="1" customHeight="1" x14ac:dyDescent="0.25">
      <c r="B637" s="203" t="s">
        <v>83</v>
      </c>
      <c r="C637" s="55" t="s">
        <v>82</v>
      </c>
      <c r="D637" s="106" t="e">
        <f t="shared" si="1297"/>
        <v>#REF!</v>
      </c>
      <c r="E637" s="19"/>
      <c r="F637" s="19"/>
      <c r="G637" s="19"/>
      <c r="H637" s="19"/>
      <c r="I637" s="19" t="e">
        <f>#REF!</f>
        <v>#REF!</v>
      </c>
      <c r="J637" s="106">
        <f t="shared" si="1296"/>
        <v>0</v>
      </c>
      <c r="K637" s="106">
        <f t="shared" si="1298"/>
        <v>0</v>
      </c>
      <c r="L637" s="106"/>
      <c r="M637" s="237"/>
      <c r="N637" s="19"/>
      <c r="O637" s="19"/>
      <c r="P637" s="19"/>
      <c r="Q637" s="19"/>
      <c r="R637" s="19"/>
      <c r="S637" s="19"/>
      <c r="T637" s="19"/>
      <c r="U637" s="19">
        <f>E637</f>
        <v>0</v>
      </c>
      <c r="V637" s="89">
        <f t="shared" si="1290"/>
        <v>0</v>
      </c>
      <c r="W637" s="19"/>
      <c r="X637" s="19"/>
      <c r="Y637" s="19"/>
      <c r="Z637" s="279">
        <f t="shared" si="1289"/>
        <v>0</v>
      </c>
      <c r="AA637" s="279">
        <f t="shared" si="1293"/>
        <v>0</v>
      </c>
      <c r="AB637" s="19"/>
      <c r="AC637" s="19"/>
      <c r="AD637" s="19"/>
      <c r="AE637" s="109">
        <f t="shared" si="1299"/>
        <v>0</v>
      </c>
      <c r="AF637" s="695" t="e">
        <f t="shared" si="1257"/>
        <v>#REF!</v>
      </c>
      <c r="AG637" s="237"/>
      <c r="AH637" s="237"/>
      <c r="AI637" s="237"/>
      <c r="AJ637" s="237"/>
      <c r="AK637" s="237"/>
      <c r="AL637" s="237"/>
      <c r="AM637" s="237"/>
      <c r="AN637" s="237"/>
      <c r="AO637" s="237">
        <f>S637</f>
        <v>0</v>
      </c>
      <c r="AP637" s="106"/>
      <c r="AQ637" s="106"/>
      <c r="AR637" s="106" t="e">
        <f t="shared" si="1300"/>
        <v>#REF!</v>
      </c>
      <c r="AS637" s="695" t="e">
        <f t="shared" si="1258"/>
        <v>#REF!</v>
      </c>
      <c r="AT637" s="237"/>
      <c r="AU637" s="695" t="e">
        <f t="shared" si="1301"/>
        <v>#DIV/0!</v>
      </c>
      <c r="AV637" s="237"/>
      <c r="AW637" s="237"/>
      <c r="AX637" s="237"/>
      <c r="AY637" s="237"/>
      <c r="AZ637" s="237"/>
      <c r="BA637" s="237"/>
      <c r="BB637" s="237" t="e">
        <f>#REF!</f>
        <v>#REF!</v>
      </c>
      <c r="BC637" s="237"/>
      <c r="BD637" s="33">
        <f t="shared" si="1243"/>
        <v>0</v>
      </c>
      <c r="BE637" s="106">
        <f t="shared" si="1294"/>
        <v>0</v>
      </c>
      <c r="BF637" s="237"/>
      <c r="BG637" s="237"/>
      <c r="BH637" s="237"/>
      <c r="BI637" s="237">
        <f>AA637</f>
        <v>0</v>
      </c>
      <c r="BJ637" s="106"/>
      <c r="BK637" s="237"/>
      <c r="BL637" s="237"/>
      <c r="BM637" s="237"/>
      <c r="BN637" s="106"/>
      <c r="BO637" s="237"/>
      <c r="BP637" s="237"/>
      <c r="BQ637" s="237"/>
      <c r="BR637" s="237"/>
      <c r="BS637" s="33">
        <f t="shared" si="1288"/>
        <v>0</v>
      </c>
      <c r="BT637" s="106"/>
      <c r="BU637" s="106">
        <f t="shared" si="1295"/>
        <v>0</v>
      </c>
      <c r="BV637" s="237"/>
      <c r="BW637" s="237"/>
      <c r="BX637" s="237"/>
      <c r="BY637" s="237"/>
      <c r="BZ637" s="237">
        <f>BK637</f>
        <v>0</v>
      </c>
      <c r="CE637" s="695" t="e">
        <f t="shared" si="1292"/>
        <v>#REF!</v>
      </c>
    </row>
    <row r="638" spans="2:83" s="54" customFormat="1" ht="119.25" hidden="1" customHeight="1" x14ac:dyDescent="0.2">
      <c r="B638" s="206" t="s">
        <v>34</v>
      </c>
      <c r="C638" s="53" t="s">
        <v>171</v>
      </c>
      <c r="D638" s="106">
        <f t="shared" si="1297"/>
        <v>0</v>
      </c>
      <c r="E638" s="31"/>
      <c r="F638" s="31"/>
      <c r="G638" s="31"/>
      <c r="H638" s="31"/>
      <c r="I638" s="31"/>
      <c r="J638" s="106">
        <f t="shared" si="1296"/>
        <v>0</v>
      </c>
      <c r="K638" s="106">
        <f t="shared" si="1298"/>
        <v>0</v>
      </c>
      <c r="L638" s="106"/>
      <c r="M638" s="236"/>
      <c r="N638" s="31"/>
      <c r="O638" s="31"/>
      <c r="P638" s="31"/>
      <c r="Q638" s="31"/>
      <c r="R638" s="31"/>
      <c r="S638" s="31"/>
      <c r="T638" s="31"/>
      <c r="U638" s="31"/>
      <c r="V638" s="89">
        <f t="shared" si="1290"/>
        <v>0</v>
      </c>
      <c r="W638" s="31"/>
      <c r="X638" s="31"/>
      <c r="Y638" s="31"/>
      <c r="Z638" s="279">
        <f t="shared" si="1289"/>
        <v>0</v>
      </c>
      <c r="AA638" s="279">
        <f t="shared" si="1293"/>
        <v>0</v>
      </c>
      <c r="AB638" s="31"/>
      <c r="AC638" s="31"/>
      <c r="AD638" s="31"/>
      <c r="AE638" s="109">
        <f t="shared" si="1299"/>
        <v>0</v>
      </c>
      <c r="AF638" s="695" t="e">
        <f t="shared" si="1257"/>
        <v>#DIV/0!</v>
      </c>
      <c r="AG638" s="236"/>
      <c r="AH638" s="236"/>
      <c r="AI638" s="236"/>
      <c r="AJ638" s="236"/>
      <c r="AK638" s="236"/>
      <c r="AL638" s="236"/>
      <c r="AM638" s="236"/>
      <c r="AN638" s="236"/>
      <c r="AO638" s="236"/>
      <c r="AP638" s="106"/>
      <c r="AQ638" s="106"/>
      <c r="AR638" s="106">
        <f t="shared" si="1300"/>
        <v>0</v>
      </c>
      <c r="AS638" s="695" t="e">
        <f t="shared" si="1258"/>
        <v>#DIV/0!</v>
      </c>
      <c r="AT638" s="236"/>
      <c r="AU638" s="695" t="e">
        <f t="shared" si="1301"/>
        <v>#DIV/0!</v>
      </c>
      <c r="AV638" s="236"/>
      <c r="AW638" s="236"/>
      <c r="AX638" s="236"/>
      <c r="AY638" s="236"/>
      <c r="AZ638" s="236"/>
      <c r="BA638" s="236"/>
      <c r="BB638" s="236"/>
      <c r="BC638" s="236"/>
      <c r="BD638" s="33">
        <f t="shared" si="1243"/>
        <v>0</v>
      </c>
      <c r="BE638" s="106">
        <f t="shared" si="1294"/>
        <v>0</v>
      </c>
      <c r="BF638" s="236"/>
      <c r="BG638" s="236"/>
      <c r="BH638" s="236"/>
      <c r="BI638" s="236"/>
      <c r="BJ638" s="106"/>
      <c r="BK638" s="236"/>
      <c r="BL638" s="236"/>
      <c r="BM638" s="236"/>
      <c r="BN638" s="106"/>
      <c r="BO638" s="236"/>
      <c r="BP638" s="236"/>
      <c r="BQ638" s="236"/>
      <c r="BR638" s="236"/>
      <c r="BS638" s="33">
        <f t="shared" si="1288"/>
        <v>0</v>
      </c>
      <c r="BT638" s="106"/>
      <c r="BU638" s="106">
        <f t="shared" si="1295"/>
        <v>0</v>
      </c>
      <c r="BV638" s="236"/>
      <c r="BW638" s="236"/>
      <c r="BX638" s="236"/>
      <c r="BY638" s="236"/>
      <c r="BZ638" s="236"/>
      <c r="CE638" s="695" t="e">
        <f t="shared" si="1292"/>
        <v>#DIV/0!</v>
      </c>
    </row>
    <row r="639" spans="2:83" s="54" customFormat="1" ht="174.75" hidden="1" customHeight="1" x14ac:dyDescent="0.2">
      <c r="B639" s="206" t="s">
        <v>63</v>
      </c>
      <c r="C639" s="53" t="s">
        <v>174</v>
      </c>
      <c r="D639" s="106" t="e">
        <f t="shared" si="1297"/>
        <v>#REF!</v>
      </c>
      <c r="E639" s="31"/>
      <c r="F639" s="31"/>
      <c r="G639" s="31"/>
      <c r="H639" s="31"/>
      <c r="I639" s="31" t="e">
        <f>#REF!</f>
        <v>#REF!</v>
      </c>
      <c r="J639" s="106" t="e">
        <f t="shared" si="1296"/>
        <v>#REF!</v>
      </c>
      <c r="K639" s="106" t="e">
        <f t="shared" si="1298"/>
        <v>#REF!</v>
      </c>
      <c r="L639" s="106"/>
      <c r="M639" s="236"/>
      <c r="N639" s="31"/>
      <c r="O639" s="31"/>
      <c r="P639" s="31"/>
      <c r="Q639" s="31"/>
      <c r="R639" s="31"/>
      <c r="S639" s="31"/>
      <c r="T639" s="31"/>
      <c r="U639" s="31" t="e">
        <f>D639</f>
        <v>#REF!</v>
      </c>
      <c r="V639" s="89">
        <f t="shared" si="1290"/>
        <v>0</v>
      </c>
      <c r="W639" s="31"/>
      <c r="X639" s="31"/>
      <c r="Y639" s="31"/>
      <c r="Z639" s="279">
        <f t="shared" si="1289"/>
        <v>0</v>
      </c>
      <c r="AA639" s="279">
        <f t="shared" si="1293"/>
        <v>0</v>
      </c>
      <c r="AB639" s="31"/>
      <c r="AC639" s="31"/>
      <c r="AD639" s="31"/>
      <c r="AE639" s="109">
        <f t="shared" si="1299"/>
        <v>0</v>
      </c>
      <c r="AF639" s="695" t="e">
        <f t="shared" si="1257"/>
        <v>#REF!</v>
      </c>
      <c r="AG639" s="236"/>
      <c r="AH639" s="236"/>
      <c r="AI639" s="236"/>
      <c r="AJ639" s="236"/>
      <c r="AK639" s="236"/>
      <c r="AL639" s="236"/>
      <c r="AM639" s="236"/>
      <c r="AN639" s="236"/>
      <c r="AO639" s="236">
        <f>Q639</f>
        <v>0</v>
      </c>
      <c r="AP639" s="106"/>
      <c r="AQ639" s="106"/>
      <c r="AR639" s="106" t="e">
        <f t="shared" si="1300"/>
        <v>#REF!</v>
      </c>
      <c r="AS639" s="695" t="e">
        <f t="shared" si="1258"/>
        <v>#REF!</v>
      </c>
      <c r="AT639" s="236"/>
      <c r="AU639" s="695" t="e">
        <f t="shared" si="1301"/>
        <v>#DIV/0!</v>
      </c>
      <c r="AV639" s="236"/>
      <c r="AW639" s="236"/>
      <c r="AX639" s="236"/>
      <c r="AY639" s="236"/>
      <c r="AZ639" s="236"/>
      <c r="BA639" s="236"/>
      <c r="BB639" s="236" t="e">
        <f>#REF!</f>
        <v>#REF!</v>
      </c>
      <c r="BC639" s="236"/>
      <c r="BD639" s="33">
        <f t="shared" si="1243"/>
        <v>0</v>
      </c>
      <c r="BE639" s="106">
        <f t="shared" si="1294"/>
        <v>0</v>
      </c>
      <c r="BF639" s="236"/>
      <c r="BG639" s="236"/>
      <c r="BH639" s="236"/>
      <c r="BI639" s="236">
        <f>Z639</f>
        <v>0</v>
      </c>
      <c r="BJ639" s="106"/>
      <c r="BK639" s="236"/>
      <c r="BL639" s="236"/>
      <c r="BM639" s="236"/>
      <c r="BN639" s="106"/>
      <c r="BO639" s="236"/>
      <c r="BP639" s="236"/>
      <c r="BQ639" s="236"/>
      <c r="BR639" s="236"/>
      <c r="BS639" s="33">
        <f t="shared" si="1288"/>
        <v>0</v>
      </c>
      <c r="BT639" s="106"/>
      <c r="BU639" s="106">
        <f t="shared" si="1295"/>
        <v>0</v>
      </c>
      <c r="BV639" s="236"/>
      <c r="BW639" s="236"/>
      <c r="BX639" s="236"/>
      <c r="BY639" s="236"/>
      <c r="BZ639" s="236">
        <f>BJ639</f>
        <v>0</v>
      </c>
      <c r="CE639" s="695" t="e">
        <f t="shared" si="1292"/>
        <v>#REF!</v>
      </c>
    </row>
    <row r="640" spans="2:83" s="52" customFormat="1" ht="33" hidden="1" customHeight="1" x14ac:dyDescent="0.25">
      <c r="B640" s="203" t="s">
        <v>242</v>
      </c>
      <c r="C640" s="128" t="s">
        <v>86</v>
      </c>
      <c r="D640" s="508">
        <f>D656</f>
        <v>0</v>
      </c>
      <c r="E640" s="89"/>
      <c r="F640" s="89"/>
      <c r="G640" s="89"/>
      <c r="H640" s="89"/>
      <c r="I640" s="89">
        <f>I656</f>
        <v>0</v>
      </c>
      <c r="J640" s="508">
        <f>K640+Q640</f>
        <v>0</v>
      </c>
      <c r="K640" s="575">
        <f>K656</f>
        <v>0</v>
      </c>
      <c r="L640" s="683"/>
      <c r="M640" s="33"/>
      <c r="N640" s="19"/>
      <c r="O640" s="89"/>
      <c r="P640" s="19"/>
      <c r="Q640" s="89"/>
      <c r="R640" s="19"/>
      <c r="S640" s="89"/>
      <c r="T640" s="19"/>
      <c r="U640" s="89">
        <f>U656</f>
        <v>0</v>
      </c>
      <c r="V640" s="89">
        <f t="shared" si="1290"/>
        <v>0</v>
      </c>
      <c r="W640" s="89"/>
      <c r="X640" s="89"/>
      <c r="Y640" s="89"/>
      <c r="Z640" s="508">
        <f t="shared" si="1289"/>
        <v>0</v>
      </c>
      <c r="AA640" s="508">
        <f t="shared" si="1293"/>
        <v>0</v>
      </c>
      <c r="AB640" s="89"/>
      <c r="AC640" s="89"/>
      <c r="AD640" s="19"/>
      <c r="AE640" s="168">
        <f>AE656</f>
        <v>0</v>
      </c>
      <c r="AF640" s="695" t="e">
        <f t="shared" si="1257"/>
        <v>#DIV/0!</v>
      </c>
      <c r="AG640" s="33"/>
      <c r="AH640" s="237"/>
      <c r="AI640" s="33"/>
      <c r="AJ640" s="237"/>
      <c r="AK640" s="33"/>
      <c r="AL640" s="237"/>
      <c r="AM640" s="33"/>
      <c r="AN640" s="237"/>
      <c r="AO640" s="33">
        <f>AO656</f>
        <v>0</v>
      </c>
      <c r="AP640" s="508">
        <f t="shared" ref="AP640" si="1302">AR640+AT640+AX640</f>
        <v>0</v>
      </c>
      <c r="AQ640" s="683"/>
      <c r="AR640" s="581">
        <f>AR656</f>
        <v>0</v>
      </c>
      <c r="AS640" s="695" t="e">
        <f t="shared" si="1258"/>
        <v>#DIV/0!</v>
      </c>
      <c r="AT640" s="33"/>
      <c r="AU640" s="695" t="e">
        <f t="shared" si="1301"/>
        <v>#DIV/0!</v>
      </c>
      <c r="AV640" s="33"/>
      <c r="AW640" s="237"/>
      <c r="AX640" s="33"/>
      <c r="AY640" s="237"/>
      <c r="AZ640" s="33"/>
      <c r="BA640" s="237"/>
      <c r="BB640" s="33">
        <f>BB656</f>
        <v>0</v>
      </c>
      <c r="BC640" s="33"/>
      <c r="BD640" s="33">
        <f t="shared" si="1243"/>
        <v>0</v>
      </c>
      <c r="BE640" s="508">
        <f>BE656</f>
        <v>0</v>
      </c>
      <c r="BF640" s="33"/>
      <c r="BG640" s="33"/>
      <c r="BH640" s="33"/>
      <c r="BI640" s="33">
        <f>BI656</f>
        <v>0</v>
      </c>
      <c r="BJ640" s="508">
        <f t="shared" ref="BJ640" si="1303">BK640+BL640+BM640</f>
        <v>0</v>
      </c>
      <c r="BK640" s="33"/>
      <c r="BL640" s="33"/>
      <c r="BM640" s="33"/>
      <c r="BN640" s="508">
        <f t="shared" ref="BN640" si="1304">BO640+BR640+BS640</f>
        <v>0</v>
      </c>
      <c r="BO640" s="33"/>
      <c r="BP640" s="33"/>
      <c r="BQ640" s="33"/>
      <c r="BR640" s="33"/>
      <c r="BS640" s="33">
        <f t="shared" si="1288"/>
        <v>0</v>
      </c>
      <c r="BT640" s="508"/>
      <c r="BU640" s="581">
        <f>BU656</f>
        <v>0</v>
      </c>
      <c r="BV640" s="33"/>
      <c r="BW640" s="33"/>
      <c r="BX640" s="33"/>
      <c r="BY640" s="33"/>
      <c r="BZ640" s="33">
        <f>BZ656</f>
        <v>0</v>
      </c>
      <c r="CE640" s="695" t="e">
        <f t="shared" si="1292"/>
        <v>#DIV/0!</v>
      </c>
    </row>
    <row r="641" spans="2:83" s="54" customFormat="1" ht="106.5" hidden="1" customHeight="1" x14ac:dyDescent="0.2">
      <c r="B641" s="206" t="s">
        <v>34</v>
      </c>
      <c r="C641" s="53" t="s">
        <v>87</v>
      </c>
      <c r="D641" s="106">
        <f>E641+I641</f>
        <v>0</v>
      </c>
      <c r="E641" s="31"/>
      <c r="F641" s="31"/>
      <c r="G641" s="31"/>
      <c r="H641" s="31"/>
      <c r="I641" s="31">
        <v>0</v>
      </c>
      <c r="J641" s="106">
        <f>Q641</f>
        <v>0</v>
      </c>
      <c r="K641" s="106">
        <f>M641+U641</f>
        <v>0</v>
      </c>
      <c r="L641" s="106"/>
      <c r="M641" s="236"/>
      <c r="N641" s="31"/>
      <c r="O641" s="31"/>
      <c r="P641" s="31"/>
      <c r="Q641" s="31"/>
      <c r="R641" s="31"/>
      <c r="S641" s="31"/>
      <c r="T641" s="31"/>
      <c r="U641" s="31">
        <v>0</v>
      </c>
      <c r="V641" s="89">
        <f t="shared" si="1290"/>
        <v>0</v>
      </c>
      <c r="W641" s="31"/>
      <c r="X641" s="31"/>
      <c r="Y641" s="31"/>
      <c r="Z641" s="106">
        <f t="shared" si="1289"/>
        <v>0</v>
      </c>
      <c r="AA641" s="106">
        <f t="shared" si="1293"/>
        <v>0</v>
      </c>
      <c r="AB641" s="31"/>
      <c r="AC641" s="31"/>
      <c r="AD641" s="31"/>
      <c r="AE641" s="109">
        <f>AG641+AO641</f>
        <v>0</v>
      </c>
      <c r="AF641" s="695" t="e">
        <f t="shared" si="1257"/>
        <v>#DIV/0!</v>
      </c>
      <c r="AG641" s="236"/>
      <c r="AH641" s="236"/>
      <c r="AI641" s="236"/>
      <c r="AJ641" s="236"/>
      <c r="AK641" s="236"/>
      <c r="AL641" s="236"/>
      <c r="AM641" s="236"/>
      <c r="AN641" s="236"/>
      <c r="AO641" s="236">
        <v>0</v>
      </c>
      <c r="AP641" s="106"/>
      <c r="AQ641" s="106"/>
      <c r="AR641" s="106">
        <f>AT641+BB641</f>
        <v>0</v>
      </c>
      <c r="AS641" s="695" t="e">
        <f t="shared" si="1258"/>
        <v>#DIV/0!</v>
      </c>
      <c r="AT641" s="236"/>
      <c r="AU641" s="695" t="e">
        <f t="shared" si="1301"/>
        <v>#DIV/0!</v>
      </c>
      <c r="AV641" s="236"/>
      <c r="AW641" s="236"/>
      <c r="AX641" s="236"/>
      <c r="AY641" s="236"/>
      <c r="AZ641" s="236"/>
      <c r="BA641" s="236"/>
      <c r="BB641" s="236">
        <v>0</v>
      </c>
      <c r="BC641" s="236"/>
      <c r="BD641" s="33">
        <f t="shared" si="1243"/>
        <v>0</v>
      </c>
      <c r="BE641" s="106">
        <f>BF641+BI641</f>
        <v>0</v>
      </c>
      <c r="BF641" s="236"/>
      <c r="BG641" s="236"/>
      <c r="BH641" s="236"/>
      <c r="BI641" s="236">
        <v>0</v>
      </c>
      <c r="BJ641" s="106"/>
      <c r="BK641" s="236"/>
      <c r="BL641" s="236"/>
      <c r="BM641" s="236"/>
      <c r="BN641" s="106"/>
      <c r="BO641" s="236"/>
      <c r="BP641" s="236"/>
      <c r="BQ641" s="236"/>
      <c r="BR641" s="236"/>
      <c r="BS641" s="33">
        <f t="shared" si="1288"/>
        <v>0</v>
      </c>
      <c r="BT641" s="106"/>
      <c r="BU641" s="106">
        <f>BV641+BZ641</f>
        <v>0</v>
      </c>
      <c r="BV641" s="236"/>
      <c r="BW641" s="236"/>
      <c r="BX641" s="236"/>
      <c r="BY641" s="236"/>
      <c r="BZ641" s="236">
        <v>0</v>
      </c>
      <c r="CE641" s="695" t="e">
        <f t="shared" si="1292"/>
        <v>#DIV/0!</v>
      </c>
    </row>
    <row r="642" spans="2:83" s="45" customFormat="1" ht="47.25" hidden="1" customHeight="1" x14ac:dyDescent="0.25">
      <c r="B642" s="200" t="s">
        <v>85</v>
      </c>
      <c r="C642" s="124" t="s">
        <v>88</v>
      </c>
      <c r="D642" s="504">
        <f>E642+I642</f>
        <v>0</v>
      </c>
      <c r="E642" s="19"/>
      <c r="F642" s="19"/>
      <c r="G642" s="19"/>
      <c r="H642" s="19"/>
      <c r="I642" s="19">
        <v>0</v>
      </c>
      <c r="J642" s="504">
        <f>K642+Q642</f>
        <v>0</v>
      </c>
      <c r="K642" s="575">
        <f>M642+U642</f>
        <v>0</v>
      </c>
      <c r="L642" s="683"/>
      <c r="M642" s="237"/>
      <c r="N642" s="19"/>
      <c r="O642" s="19"/>
      <c r="P642" s="19"/>
      <c r="Q642" s="19"/>
      <c r="R642" s="19"/>
      <c r="S642" s="19"/>
      <c r="T642" s="19"/>
      <c r="U642" s="19">
        <v>0</v>
      </c>
      <c r="V642" s="89">
        <f t="shared" si="1290"/>
        <v>0</v>
      </c>
      <c r="W642" s="31"/>
      <c r="X642" s="31"/>
      <c r="Y642" s="31"/>
      <c r="Z642" s="508">
        <f t="shared" si="1289"/>
        <v>0</v>
      </c>
      <c r="AA642" s="508">
        <f t="shared" si="1293"/>
        <v>0</v>
      </c>
      <c r="AB642" s="31"/>
      <c r="AC642" s="31"/>
      <c r="AD642" s="31"/>
      <c r="AE642" s="166">
        <f>AG642+AO642</f>
        <v>0</v>
      </c>
      <c r="AF642" s="695" t="e">
        <f t="shared" si="1257"/>
        <v>#DIV/0!</v>
      </c>
      <c r="AG642" s="237"/>
      <c r="AH642" s="237"/>
      <c r="AI642" s="237"/>
      <c r="AJ642" s="237"/>
      <c r="AK642" s="237"/>
      <c r="AL642" s="237"/>
      <c r="AM642" s="237"/>
      <c r="AN642" s="237"/>
      <c r="AO642" s="237">
        <v>0</v>
      </c>
      <c r="AP642" s="504"/>
      <c r="AQ642" s="683"/>
      <c r="AR642" s="575">
        <f>AT642+BB642</f>
        <v>0</v>
      </c>
      <c r="AS642" s="695" t="e">
        <f t="shared" si="1258"/>
        <v>#DIV/0!</v>
      </c>
      <c r="AT642" s="237"/>
      <c r="AU642" s="695" t="e">
        <f t="shared" si="1301"/>
        <v>#DIV/0!</v>
      </c>
      <c r="AV642" s="237"/>
      <c r="AW642" s="237"/>
      <c r="AX642" s="237"/>
      <c r="AY642" s="237"/>
      <c r="AZ642" s="237"/>
      <c r="BA642" s="237"/>
      <c r="BB642" s="237">
        <v>0</v>
      </c>
      <c r="BC642" s="237"/>
      <c r="BD642" s="33">
        <f t="shared" si="1243"/>
        <v>0</v>
      </c>
      <c r="BE642" s="504">
        <f>BF642+BI642</f>
        <v>0</v>
      </c>
      <c r="BF642" s="237"/>
      <c r="BG642" s="237"/>
      <c r="BH642" s="237"/>
      <c r="BI642" s="237">
        <v>0</v>
      </c>
      <c r="BJ642" s="504"/>
      <c r="BK642" s="237"/>
      <c r="BL642" s="237"/>
      <c r="BM642" s="237"/>
      <c r="BN642" s="504"/>
      <c r="BO642" s="237"/>
      <c r="BP642" s="237"/>
      <c r="BQ642" s="237"/>
      <c r="BR642" s="237"/>
      <c r="BS642" s="33">
        <f t="shared" si="1288"/>
        <v>0</v>
      </c>
      <c r="BT642" s="504"/>
      <c r="BU642" s="575">
        <f>BV642+BZ642</f>
        <v>0</v>
      </c>
      <c r="BV642" s="237"/>
      <c r="BW642" s="237"/>
      <c r="BX642" s="237"/>
      <c r="BY642" s="237"/>
      <c r="BZ642" s="237">
        <v>0</v>
      </c>
      <c r="CE642" s="695" t="e">
        <f t="shared" si="1292"/>
        <v>#DIV/0!</v>
      </c>
    </row>
    <row r="643" spans="2:83" s="46" customFormat="1" ht="137.25" hidden="1" customHeight="1" x14ac:dyDescent="0.25">
      <c r="B643" s="203" t="s">
        <v>7</v>
      </c>
      <c r="C643" s="120" t="s">
        <v>89</v>
      </c>
      <c r="D643" s="508">
        <f>D644+D648+D651</f>
        <v>0</v>
      </c>
      <c r="E643" s="89">
        <f>E644+E648+E651</f>
        <v>0</v>
      </c>
      <c r="F643" s="89"/>
      <c r="G643" s="89"/>
      <c r="H643" s="89"/>
      <c r="I643" s="89">
        <f>I644+I648+I651</f>
        <v>0</v>
      </c>
      <c r="J643" s="508">
        <f>J644+J648+J651</f>
        <v>0</v>
      </c>
      <c r="K643" s="575">
        <f>K644+K648+K651</f>
        <v>0</v>
      </c>
      <c r="L643" s="683"/>
      <c r="M643" s="33">
        <f>M644+M648+M651</f>
        <v>0</v>
      </c>
      <c r="N643" s="19"/>
      <c r="O643" s="89"/>
      <c r="P643" s="19"/>
      <c r="Q643" s="89"/>
      <c r="R643" s="19"/>
      <c r="S643" s="89"/>
      <c r="T643" s="19"/>
      <c r="U643" s="89">
        <f>U644+U648+U651</f>
        <v>0</v>
      </c>
      <c r="V643" s="89">
        <f t="shared" si="1290"/>
        <v>0</v>
      </c>
      <c r="W643" s="89"/>
      <c r="X643" s="89"/>
      <c r="Y643" s="89"/>
      <c r="Z643" s="106">
        <f t="shared" si="1289"/>
        <v>0</v>
      </c>
      <c r="AA643" s="106">
        <f t="shared" si="1293"/>
        <v>0</v>
      </c>
      <c r="AB643" s="89"/>
      <c r="AC643" s="89"/>
      <c r="AD643" s="19"/>
      <c r="AE643" s="168">
        <f>AE644+AE648+AE651</f>
        <v>0</v>
      </c>
      <c r="AF643" s="695" t="e">
        <f t="shared" si="1257"/>
        <v>#DIV/0!</v>
      </c>
      <c r="AG643" s="33">
        <f>AG644+AG648+AG651</f>
        <v>0</v>
      </c>
      <c r="AH643" s="237"/>
      <c r="AI643" s="33"/>
      <c r="AJ643" s="237"/>
      <c r="AK643" s="33"/>
      <c r="AL643" s="237"/>
      <c r="AM643" s="33"/>
      <c r="AN643" s="237"/>
      <c r="AO643" s="33">
        <f>AO644+AO648+AO651</f>
        <v>0</v>
      </c>
      <c r="AP643" s="508"/>
      <c r="AQ643" s="683"/>
      <c r="AR643" s="581">
        <f>AR644+AR648+AR651</f>
        <v>0</v>
      </c>
      <c r="AS643" s="695" t="e">
        <f t="shared" si="1258"/>
        <v>#DIV/0!</v>
      </c>
      <c r="AT643" s="33">
        <f>AT644+AT648+AT651</f>
        <v>0</v>
      </c>
      <c r="AU643" s="695" t="e">
        <f t="shared" si="1301"/>
        <v>#DIV/0!</v>
      </c>
      <c r="AV643" s="33"/>
      <c r="AW643" s="237"/>
      <c r="AX643" s="33"/>
      <c r="AY643" s="237"/>
      <c r="AZ643" s="33"/>
      <c r="BA643" s="237"/>
      <c r="BB643" s="33">
        <f>BB644+BB648+BB651</f>
        <v>0</v>
      </c>
      <c r="BC643" s="33"/>
      <c r="BD643" s="33">
        <f t="shared" si="1243"/>
        <v>0</v>
      </c>
      <c r="BE643" s="508">
        <f>BE644+BE648+BE651</f>
        <v>0</v>
      </c>
      <c r="BF643" s="33">
        <f>BF644+BF648+BF651</f>
        <v>0</v>
      </c>
      <c r="BG643" s="33"/>
      <c r="BH643" s="33"/>
      <c r="BI643" s="33">
        <f>BI644+BI648+BI651</f>
        <v>0</v>
      </c>
      <c r="BJ643" s="508"/>
      <c r="BK643" s="33"/>
      <c r="BL643" s="33"/>
      <c r="BM643" s="33"/>
      <c r="BN643" s="508"/>
      <c r="BO643" s="33"/>
      <c r="BP643" s="33"/>
      <c r="BQ643" s="33"/>
      <c r="BR643" s="33"/>
      <c r="BS643" s="33">
        <f t="shared" si="1288"/>
        <v>0</v>
      </c>
      <c r="BT643" s="508"/>
      <c r="BU643" s="581">
        <f>BU644+BU648+BU651</f>
        <v>0</v>
      </c>
      <c r="BV643" s="33">
        <f>BV644+BV648+BV651</f>
        <v>0</v>
      </c>
      <c r="BW643" s="33"/>
      <c r="BX643" s="33"/>
      <c r="BY643" s="33"/>
      <c r="BZ643" s="33">
        <f>BZ644+BZ648+BZ651</f>
        <v>0</v>
      </c>
      <c r="CE643" s="695" t="e">
        <f t="shared" si="1292"/>
        <v>#DIV/0!</v>
      </c>
    </row>
    <row r="644" spans="2:83" s="40" customFormat="1" ht="116.25" hidden="1" customHeight="1" x14ac:dyDescent="0.25">
      <c r="B644" s="200" t="s">
        <v>5</v>
      </c>
      <c r="C644" s="97" t="s">
        <v>90</v>
      </c>
      <c r="D644" s="98">
        <f>E644</f>
        <v>0</v>
      </c>
      <c r="E644" s="286">
        <f>E645+E646+E647</f>
        <v>0</v>
      </c>
      <c r="F644" s="286"/>
      <c r="G644" s="286"/>
      <c r="H644" s="286"/>
      <c r="I644" s="286"/>
      <c r="J644" s="98">
        <f t="shared" ref="J644:J647" si="1305">K644</f>
        <v>0</v>
      </c>
      <c r="K644" s="98">
        <f>M644</f>
        <v>0</v>
      </c>
      <c r="L644" s="98"/>
      <c r="M644" s="186">
        <f>M645+M646+M647</f>
        <v>0</v>
      </c>
      <c r="N644" s="286"/>
      <c r="O644" s="286"/>
      <c r="P644" s="286"/>
      <c r="Q644" s="286"/>
      <c r="R644" s="286"/>
      <c r="S644" s="286"/>
      <c r="T644" s="286"/>
      <c r="U644" s="286"/>
      <c r="V644" s="89">
        <f t="shared" si="1290"/>
        <v>0</v>
      </c>
      <c r="W644" s="286"/>
      <c r="X644" s="286"/>
      <c r="Y644" s="286"/>
      <c r="Z644" s="508">
        <f t="shared" si="1289"/>
        <v>0</v>
      </c>
      <c r="AA644" s="508">
        <f t="shared" si="1293"/>
        <v>0</v>
      </c>
      <c r="AB644" s="286"/>
      <c r="AC644" s="286"/>
      <c r="AD644" s="286"/>
      <c r="AE644" s="185">
        <f>AG644</f>
        <v>0</v>
      </c>
      <c r="AF644" s="695" t="e">
        <f t="shared" si="1257"/>
        <v>#DIV/0!</v>
      </c>
      <c r="AG644" s="186">
        <f>AG645+AG646+AG647</f>
        <v>0</v>
      </c>
      <c r="AH644" s="186"/>
      <c r="AI644" s="186"/>
      <c r="AJ644" s="186"/>
      <c r="AK644" s="186"/>
      <c r="AL644" s="186"/>
      <c r="AM644" s="186"/>
      <c r="AN644" s="186"/>
      <c r="AO644" s="186"/>
      <c r="AP644" s="98"/>
      <c r="AQ644" s="98"/>
      <c r="AR644" s="98">
        <f>AT644</f>
        <v>0</v>
      </c>
      <c r="AS644" s="695" t="e">
        <f t="shared" si="1258"/>
        <v>#DIV/0!</v>
      </c>
      <c r="AT644" s="186">
        <f>AT645+AT646+AT647</f>
        <v>0</v>
      </c>
      <c r="AU644" s="695" t="e">
        <f t="shared" si="1301"/>
        <v>#DIV/0!</v>
      </c>
      <c r="AV644" s="186"/>
      <c r="AW644" s="186"/>
      <c r="AX644" s="186"/>
      <c r="AY644" s="186"/>
      <c r="AZ644" s="186"/>
      <c r="BA644" s="186"/>
      <c r="BB644" s="186"/>
      <c r="BC644" s="186"/>
      <c r="BD644" s="33">
        <f t="shared" si="1243"/>
        <v>0</v>
      </c>
      <c r="BE644" s="98">
        <f>BF644</f>
        <v>0</v>
      </c>
      <c r="BF644" s="186">
        <f>BF645+BF646+BF647</f>
        <v>0</v>
      </c>
      <c r="BG644" s="186"/>
      <c r="BH644" s="186"/>
      <c r="BI644" s="186"/>
      <c r="BJ644" s="98"/>
      <c r="BK644" s="186"/>
      <c r="BL644" s="186"/>
      <c r="BM644" s="186"/>
      <c r="BN644" s="98"/>
      <c r="BO644" s="186"/>
      <c r="BP644" s="186"/>
      <c r="BQ644" s="186"/>
      <c r="BR644" s="186"/>
      <c r="BS644" s="33">
        <f t="shared" si="1288"/>
        <v>0</v>
      </c>
      <c r="BT644" s="98"/>
      <c r="BU644" s="98">
        <f>BV644</f>
        <v>0</v>
      </c>
      <c r="BV644" s="186">
        <f>BV645+BV646+BV647</f>
        <v>0</v>
      </c>
      <c r="BW644" s="186"/>
      <c r="BX644" s="186"/>
      <c r="BY644" s="186"/>
      <c r="BZ644" s="186"/>
      <c r="CE644" s="695" t="e">
        <f t="shared" si="1292"/>
        <v>#DIV/0!</v>
      </c>
    </row>
    <row r="645" spans="2:83" s="37" customFormat="1" ht="15" hidden="1" customHeight="1" x14ac:dyDescent="0.25">
      <c r="B645" s="204"/>
      <c r="C645" s="110" t="s">
        <v>39</v>
      </c>
      <c r="D645" s="116">
        <f>E645</f>
        <v>0</v>
      </c>
      <c r="E645" s="35">
        <v>0</v>
      </c>
      <c r="F645" s="35"/>
      <c r="G645" s="35"/>
      <c r="H645" s="35"/>
      <c r="I645" s="35"/>
      <c r="J645" s="116">
        <f t="shared" si="1305"/>
        <v>0</v>
      </c>
      <c r="K645" s="116">
        <f>M645</f>
        <v>0</v>
      </c>
      <c r="L645" s="116"/>
      <c r="M645" s="172">
        <v>0</v>
      </c>
      <c r="N645" s="35"/>
      <c r="O645" s="35"/>
      <c r="P645" s="35"/>
      <c r="Q645" s="35"/>
      <c r="R645" s="35"/>
      <c r="S645" s="35"/>
      <c r="T645" s="35"/>
      <c r="U645" s="35"/>
      <c r="V645" s="89">
        <f t="shared" si="1290"/>
        <v>0</v>
      </c>
      <c r="W645" s="35"/>
      <c r="X645" s="35"/>
      <c r="Y645" s="35"/>
      <c r="Z645" s="106">
        <f t="shared" si="1289"/>
        <v>0</v>
      </c>
      <c r="AA645" s="106">
        <f t="shared" si="1293"/>
        <v>0</v>
      </c>
      <c r="AB645" s="35"/>
      <c r="AC645" s="35"/>
      <c r="AD645" s="35"/>
      <c r="AE645" s="171">
        <f>AG645</f>
        <v>0</v>
      </c>
      <c r="AF645" s="695" t="e">
        <f t="shared" si="1257"/>
        <v>#DIV/0!</v>
      </c>
      <c r="AG645" s="172">
        <v>0</v>
      </c>
      <c r="AH645" s="172"/>
      <c r="AI645" s="172"/>
      <c r="AJ645" s="172"/>
      <c r="AK645" s="172"/>
      <c r="AL645" s="172"/>
      <c r="AM645" s="172"/>
      <c r="AN645" s="172"/>
      <c r="AO645" s="172"/>
      <c r="AP645" s="116"/>
      <c r="AQ645" s="116"/>
      <c r="AR645" s="116">
        <f>AT645</f>
        <v>0</v>
      </c>
      <c r="AS645" s="695" t="e">
        <f t="shared" si="1258"/>
        <v>#DIV/0!</v>
      </c>
      <c r="AT645" s="172">
        <v>0</v>
      </c>
      <c r="AU645" s="695" t="e">
        <f t="shared" si="1301"/>
        <v>#DIV/0!</v>
      </c>
      <c r="AV645" s="172"/>
      <c r="AW645" s="172"/>
      <c r="AX645" s="172"/>
      <c r="AY645" s="172"/>
      <c r="AZ645" s="172"/>
      <c r="BA645" s="172"/>
      <c r="BB645" s="172"/>
      <c r="BC645" s="172"/>
      <c r="BD645" s="33">
        <f t="shared" si="1243"/>
        <v>0</v>
      </c>
      <c r="BE645" s="116">
        <f>BF645</f>
        <v>0</v>
      </c>
      <c r="BF645" s="172">
        <v>0</v>
      </c>
      <c r="BG645" s="172"/>
      <c r="BH645" s="172"/>
      <c r="BI645" s="172"/>
      <c r="BJ645" s="116"/>
      <c r="BK645" s="172"/>
      <c r="BL645" s="172"/>
      <c r="BM645" s="172"/>
      <c r="BN645" s="116"/>
      <c r="BO645" s="172"/>
      <c r="BP645" s="172"/>
      <c r="BQ645" s="172"/>
      <c r="BR645" s="172"/>
      <c r="BS645" s="33">
        <f t="shared" si="1288"/>
        <v>0</v>
      </c>
      <c r="BT645" s="116"/>
      <c r="BU645" s="116">
        <f>BV645</f>
        <v>0</v>
      </c>
      <c r="BV645" s="172">
        <v>0</v>
      </c>
      <c r="BW645" s="172"/>
      <c r="BX645" s="172"/>
      <c r="BY645" s="172"/>
      <c r="BZ645" s="172"/>
      <c r="CE645" s="695" t="e">
        <f t="shared" si="1292"/>
        <v>#DIV/0!</v>
      </c>
    </row>
    <row r="646" spans="2:83" s="37" customFormat="1" ht="45.75" hidden="1" customHeight="1" x14ac:dyDescent="0.25">
      <c r="B646" s="204"/>
      <c r="C646" s="110" t="s">
        <v>43</v>
      </c>
      <c r="D646" s="116">
        <f>E646</f>
        <v>0</v>
      </c>
      <c r="E646" s="35">
        <v>0</v>
      </c>
      <c r="F646" s="35"/>
      <c r="G646" s="35"/>
      <c r="H646" s="35"/>
      <c r="I646" s="35"/>
      <c r="J646" s="116">
        <f t="shared" si="1305"/>
        <v>0</v>
      </c>
      <c r="K646" s="116">
        <f>M646</f>
        <v>0</v>
      </c>
      <c r="L646" s="116"/>
      <c r="M646" s="172">
        <v>0</v>
      </c>
      <c r="N646" s="35"/>
      <c r="O646" s="35"/>
      <c r="P646" s="35"/>
      <c r="Q646" s="35"/>
      <c r="R646" s="35"/>
      <c r="S646" s="35"/>
      <c r="T646" s="35"/>
      <c r="U646" s="35"/>
      <c r="V646" s="89">
        <f t="shared" si="1290"/>
        <v>0</v>
      </c>
      <c r="W646" s="35"/>
      <c r="X646" s="35"/>
      <c r="Y646" s="35"/>
      <c r="Z646" s="508">
        <f t="shared" si="1289"/>
        <v>0</v>
      </c>
      <c r="AA646" s="508">
        <f t="shared" si="1293"/>
        <v>0</v>
      </c>
      <c r="AB646" s="35"/>
      <c r="AC646" s="35"/>
      <c r="AD646" s="35"/>
      <c r="AE646" s="171">
        <f>AG646</f>
        <v>0</v>
      </c>
      <c r="AF646" s="695" t="e">
        <f t="shared" si="1257"/>
        <v>#DIV/0!</v>
      </c>
      <c r="AG646" s="172">
        <v>0</v>
      </c>
      <c r="AH646" s="172"/>
      <c r="AI646" s="172"/>
      <c r="AJ646" s="172"/>
      <c r="AK646" s="172"/>
      <c r="AL646" s="172"/>
      <c r="AM646" s="172"/>
      <c r="AN646" s="172"/>
      <c r="AO646" s="172"/>
      <c r="AP646" s="116"/>
      <c r="AQ646" s="116"/>
      <c r="AR646" s="116">
        <f>AT646</f>
        <v>0</v>
      </c>
      <c r="AS646" s="695" t="e">
        <f t="shared" si="1258"/>
        <v>#DIV/0!</v>
      </c>
      <c r="AT646" s="172">
        <v>0</v>
      </c>
      <c r="AU646" s="695" t="e">
        <f t="shared" si="1301"/>
        <v>#DIV/0!</v>
      </c>
      <c r="AV646" s="172"/>
      <c r="AW646" s="172"/>
      <c r="AX646" s="172"/>
      <c r="AY646" s="172"/>
      <c r="AZ646" s="172"/>
      <c r="BA646" s="172"/>
      <c r="BB646" s="172"/>
      <c r="BC646" s="172"/>
      <c r="BD646" s="33">
        <f t="shared" si="1243"/>
        <v>0</v>
      </c>
      <c r="BE646" s="116">
        <f>BF646</f>
        <v>0</v>
      </c>
      <c r="BF646" s="172">
        <v>0</v>
      </c>
      <c r="BG646" s="172"/>
      <c r="BH646" s="172"/>
      <c r="BI646" s="172"/>
      <c r="BJ646" s="116"/>
      <c r="BK646" s="172"/>
      <c r="BL646" s="172"/>
      <c r="BM646" s="172"/>
      <c r="BN646" s="116"/>
      <c r="BO646" s="172"/>
      <c r="BP646" s="172"/>
      <c r="BQ646" s="172"/>
      <c r="BR646" s="172"/>
      <c r="BS646" s="33">
        <f t="shared" si="1288"/>
        <v>0</v>
      </c>
      <c r="BT646" s="116"/>
      <c r="BU646" s="116">
        <f>BV646</f>
        <v>0</v>
      </c>
      <c r="BV646" s="172">
        <v>0</v>
      </c>
      <c r="BW646" s="172"/>
      <c r="BX646" s="172"/>
      <c r="BY646" s="172"/>
      <c r="BZ646" s="172"/>
      <c r="CE646" s="695" t="e">
        <f t="shared" si="1292"/>
        <v>#DIV/0!</v>
      </c>
    </row>
    <row r="647" spans="2:83" s="37" customFormat="1" ht="15" hidden="1" customHeight="1" x14ac:dyDescent="0.25">
      <c r="B647" s="204"/>
      <c r="C647" s="110" t="s">
        <v>47</v>
      </c>
      <c r="D647" s="116">
        <f>E647</f>
        <v>0</v>
      </c>
      <c r="E647" s="35">
        <v>0</v>
      </c>
      <c r="F647" s="35"/>
      <c r="G647" s="35"/>
      <c r="H647" s="35"/>
      <c r="I647" s="35"/>
      <c r="J647" s="116">
        <f t="shared" si="1305"/>
        <v>0</v>
      </c>
      <c r="K647" s="116">
        <f>M647</f>
        <v>0</v>
      </c>
      <c r="L647" s="116"/>
      <c r="M647" s="172">
        <v>0</v>
      </c>
      <c r="N647" s="35"/>
      <c r="O647" s="35"/>
      <c r="P647" s="35"/>
      <c r="Q647" s="35"/>
      <c r="R647" s="35"/>
      <c r="S647" s="35"/>
      <c r="T647" s="35"/>
      <c r="U647" s="35"/>
      <c r="V647" s="89">
        <f t="shared" si="1290"/>
        <v>0</v>
      </c>
      <c r="W647" s="35"/>
      <c r="X647" s="35"/>
      <c r="Y647" s="35"/>
      <c r="Z647" s="106">
        <f t="shared" si="1289"/>
        <v>0</v>
      </c>
      <c r="AA647" s="106">
        <f t="shared" si="1293"/>
        <v>0</v>
      </c>
      <c r="AB647" s="35"/>
      <c r="AC647" s="35"/>
      <c r="AD647" s="35"/>
      <c r="AE647" s="171">
        <f>AG647</f>
        <v>0</v>
      </c>
      <c r="AF647" s="695" t="e">
        <f t="shared" si="1257"/>
        <v>#DIV/0!</v>
      </c>
      <c r="AG647" s="172">
        <v>0</v>
      </c>
      <c r="AH647" s="172"/>
      <c r="AI647" s="172"/>
      <c r="AJ647" s="172"/>
      <c r="AK647" s="172"/>
      <c r="AL647" s="172"/>
      <c r="AM647" s="172"/>
      <c r="AN647" s="172"/>
      <c r="AO647" s="172"/>
      <c r="AP647" s="116"/>
      <c r="AQ647" s="116"/>
      <c r="AR647" s="116">
        <f>AT647</f>
        <v>0</v>
      </c>
      <c r="AS647" s="695" t="e">
        <f t="shared" si="1258"/>
        <v>#DIV/0!</v>
      </c>
      <c r="AT647" s="172">
        <v>0</v>
      </c>
      <c r="AU647" s="695" t="e">
        <f t="shared" si="1301"/>
        <v>#DIV/0!</v>
      </c>
      <c r="AV647" s="172"/>
      <c r="AW647" s="172"/>
      <c r="AX647" s="172"/>
      <c r="AY647" s="172"/>
      <c r="AZ647" s="172"/>
      <c r="BA647" s="172"/>
      <c r="BB647" s="172"/>
      <c r="BC647" s="172"/>
      <c r="BD647" s="33">
        <f t="shared" si="1243"/>
        <v>0</v>
      </c>
      <c r="BE647" s="116">
        <f>BF647</f>
        <v>0</v>
      </c>
      <c r="BF647" s="172">
        <v>0</v>
      </c>
      <c r="BG647" s="172"/>
      <c r="BH647" s="172"/>
      <c r="BI647" s="172"/>
      <c r="BJ647" s="116"/>
      <c r="BK647" s="172"/>
      <c r="BL647" s="172"/>
      <c r="BM647" s="172"/>
      <c r="BN647" s="116"/>
      <c r="BO647" s="172"/>
      <c r="BP647" s="172"/>
      <c r="BQ647" s="172"/>
      <c r="BR647" s="172"/>
      <c r="BS647" s="33">
        <f t="shared" si="1288"/>
        <v>0</v>
      </c>
      <c r="BT647" s="116"/>
      <c r="BU647" s="116">
        <f>BV647</f>
        <v>0</v>
      </c>
      <c r="BV647" s="172">
        <v>0</v>
      </c>
      <c r="BW647" s="172"/>
      <c r="BX647" s="172"/>
      <c r="BY647" s="172"/>
      <c r="BZ647" s="172"/>
      <c r="CE647" s="695" t="e">
        <f t="shared" si="1292"/>
        <v>#DIV/0!</v>
      </c>
    </row>
    <row r="648" spans="2:83" s="40" customFormat="1" ht="153" hidden="1" customHeight="1" x14ac:dyDescent="0.25">
      <c r="B648" s="200" t="s">
        <v>6</v>
      </c>
      <c r="C648" s="97" t="s">
        <v>91</v>
      </c>
      <c r="D648" s="504">
        <f>E648+I648</f>
        <v>0</v>
      </c>
      <c r="E648" s="286">
        <f>E649+E650</f>
        <v>0</v>
      </c>
      <c r="F648" s="286"/>
      <c r="G648" s="286"/>
      <c r="H648" s="286"/>
      <c r="I648" s="286"/>
      <c r="J648" s="504">
        <f>K648+Q648</f>
        <v>0</v>
      </c>
      <c r="K648" s="575">
        <f>M648+U648</f>
        <v>0</v>
      </c>
      <c r="L648" s="683"/>
      <c r="M648" s="186">
        <f>M649+M650</f>
        <v>0</v>
      </c>
      <c r="N648" s="286"/>
      <c r="O648" s="286"/>
      <c r="P648" s="286"/>
      <c r="Q648" s="286"/>
      <c r="R648" s="286"/>
      <c r="S648" s="286"/>
      <c r="T648" s="286"/>
      <c r="U648" s="286"/>
      <c r="V648" s="89">
        <f t="shared" si="1290"/>
        <v>0</v>
      </c>
      <c r="W648" s="286"/>
      <c r="X648" s="286"/>
      <c r="Y648" s="286"/>
      <c r="Z648" s="508">
        <f t="shared" si="1289"/>
        <v>0</v>
      </c>
      <c r="AA648" s="508">
        <f t="shared" si="1293"/>
        <v>0</v>
      </c>
      <c r="AB648" s="286"/>
      <c r="AC648" s="286"/>
      <c r="AD648" s="286"/>
      <c r="AE648" s="166">
        <f>AG648+AO648</f>
        <v>0</v>
      </c>
      <c r="AF648" s="695" t="e">
        <f t="shared" si="1257"/>
        <v>#DIV/0!</v>
      </c>
      <c r="AG648" s="186">
        <f>AG649+AG650</f>
        <v>0</v>
      </c>
      <c r="AH648" s="186"/>
      <c r="AI648" s="186"/>
      <c r="AJ648" s="186"/>
      <c r="AK648" s="186"/>
      <c r="AL648" s="186"/>
      <c r="AM648" s="186"/>
      <c r="AN648" s="186"/>
      <c r="AO648" s="186"/>
      <c r="AP648" s="504"/>
      <c r="AQ648" s="683"/>
      <c r="AR648" s="575">
        <f>AT648+BB648</f>
        <v>0</v>
      </c>
      <c r="AS648" s="695" t="e">
        <f t="shared" si="1258"/>
        <v>#DIV/0!</v>
      </c>
      <c r="AT648" s="186">
        <f>AT649+AT650</f>
        <v>0</v>
      </c>
      <c r="AU648" s="695" t="e">
        <f t="shared" si="1301"/>
        <v>#DIV/0!</v>
      </c>
      <c r="AV648" s="186"/>
      <c r="AW648" s="186"/>
      <c r="AX648" s="186"/>
      <c r="AY648" s="186"/>
      <c r="AZ648" s="186"/>
      <c r="BA648" s="186"/>
      <c r="BB648" s="186"/>
      <c r="BC648" s="186"/>
      <c r="BD648" s="33">
        <f t="shared" si="1243"/>
        <v>0</v>
      </c>
      <c r="BE648" s="504">
        <f>BF648+BI648</f>
        <v>0</v>
      </c>
      <c r="BF648" s="186">
        <f>BF649+BF650</f>
        <v>0</v>
      </c>
      <c r="BG648" s="186"/>
      <c r="BH648" s="186"/>
      <c r="BI648" s="186"/>
      <c r="BJ648" s="504"/>
      <c r="BK648" s="186"/>
      <c r="BL648" s="186"/>
      <c r="BM648" s="186"/>
      <c r="BN648" s="504"/>
      <c r="BO648" s="186"/>
      <c r="BP648" s="186"/>
      <c r="BQ648" s="186"/>
      <c r="BR648" s="186"/>
      <c r="BS648" s="33">
        <f t="shared" si="1288"/>
        <v>0</v>
      </c>
      <c r="BT648" s="504"/>
      <c r="BU648" s="575">
        <f>BV648+BZ648</f>
        <v>0</v>
      </c>
      <c r="BV648" s="186">
        <f>BV649+BV650</f>
        <v>0</v>
      </c>
      <c r="BW648" s="186"/>
      <c r="BX648" s="186"/>
      <c r="BY648" s="186"/>
      <c r="BZ648" s="186"/>
      <c r="CE648" s="695" t="e">
        <f t="shared" si="1292"/>
        <v>#DIV/0!</v>
      </c>
    </row>
    <row r="649" spans="2:83" s="37" customFormat="1" ht="15" hidden="1" customHeight="1" x14ac:dyDescent="0.25">
      <c r="B649" s="204"/>
      <c r="C649" s="110" t="s">
        <v>39</v>
      </c>
      <c r="D649" s="116">
        <f>E649+I649</f>
        <v>0</v>
      </c>
      <c r="E649" s="35">
        <v>0</v>
      </c>
      <c r="F649" s="35"/>
      <c r="G649" s="35"/>
      <c r="H649" s="35"/>
      <c r="I649" s="35"/>
      <c r="J649" s="116">
        <f>K649+Q649</f>
        <v>0</v>
      </c>
      <c r="K649" s="116">
        <f>M649+U649</f>
        <v>0</v>
      </c>
      <c r="L649" s="116"/>
      <c r="M649" s="172">
        <v>0</v>
      </c>
      <c r="N649" s="35"/>
      <c r="O649" s="35"/>
      <c r="P649" s="35"/>
      <c r="Q649" s="35"/>
      <c r="R649" s="35"/>
      <c r="S649" s="35"/>
      <c r="T649" s="35"/>
      <c r="U649" s="35"/>
      <c r="V649" s="89">
        <f t="shared" si="1290"/>
        <v>0</v>
      </c>
      <c r="W649" s="35"/>
      <c r="X649" s="35"/>
      <c r="Y649" s="35"/>
      <c r="Z649" s="106">
        <f t="shared" si="1289"/>
        <v>0</v>
      </c>
      <c r="AA649" s="106">
        <f t="shared" si="1293"/>
        <v>0</v>
      </c>
      <c r="AB649" s="35"/>
      <c r="AC649" s="35"/>
      <c r="AD649" s="35"/>
      <c r="AE649" s="171">
        <f>AG649+AO649</f>
        <v>0</v>
      </c>
      <c r="AF649" s="695" t="e">
        <f t="shared" si="1257"/>
        <v>#DIV/0!</v>
      </c>
      <c r="AG649" s="172">
        <v>0</v>
      </c>
      <c r="AH649" s="172"/>
      <c r="AI649" s="172"/>
      <c r="AJ649" s="172"/>
      <c r="AK649" s="172"/>
      <c r="AL649" s="172"/>
      <c r="AM649" s="172"/>
      <c r="AN649" s="172"/>
      <c r="AO649" s="172"/>
      <c r="AP649" s="116"/>
      <c r="AQ649" s="116"/>
      <c r="AR649" s="116">
        <f>AT649+BB649</f>
        <v>0</v>
      </c>
      <c r="AS649" s="695" t="e">
        <f t="shared" si="1258"/>
        <v>#DIV/0!</v>
      </c>
      <c r="AT649" s="172">
        <v>0</v>
      </c>
      <c r="AU649" s="695" t="e">
        <f t="shared" si="1301"/>
        <v>#DIV/0!</v>
      </c>
      <c r="AV649" s="172"/>
      <c r="AW649" s="172"/>
      <c r="AX649" s="172"/>
      <c r="AY649" s="172"/>
      <c r="AZ649" s="172"/>
      <c r="BA649" s="172"/>
      <c r="BB649" s="172"/>
      <c r="BC649" s="172"/>
      <c r="BD649" s="33">
        <f t="shared" si="1243"/>
        <v>0</v>
      </c>
      <c r="BE649" s="116">
        <f>BF649+BI649</f>
        <v>0</v>
      </c>
      <c r="BF649" s="172">
        <v>0</v>
      </c>
      <c r="BG649" s="172"/>
      <c r="BH649" s="172"/>
      <c r="BI649" s="172"/>
      <c r="BJ649" s="116"/>
      <c r="BK649" s="172"/>
      <c r="BL649" s="172"/>
      <c r="BM649" s="172"/>
      <c r="BN649" s="116"/>
      <c r="BO649" s="172"/>
      <c r="BP649" s="172"/>
      <c r="BQ649" s="172"/>
      <c r="BR649" s="172"/>
      <c r="BS649" s="33">
        <f t="shared" si="1288"/>
        <v>0</v>
      </c>
      <c r="BT649" s="116"/>
      <c r="BU649" s="116">
        <f>BV649+BZ649</f>
        <v>0</v>
      </c>
      <c r="BV649" s="172">
        <v>0</v>
      </c>
      <c r="BW649" s="172"/>
      <c r="BX649" s="172"/>
      <c r="BY649" s="172"/>
      <c r="BZ649" s="172"/>
      <c r="CE649" s="695" t="e">
        <f t="shared" si="1292"/>
        <v>#DIV/0!</v>
      </c>
    </row>
    <row r="650" spans="2:83" s="37" customFormat="1" ht="15" hidden="1" customHeight="1" x14ac:dyDescent="0.25">
      <c r="B650" s="204"/>
      <c r="C650" s="110" t="s">
        <v>47</v>
      </c>
      <c r="D650" s="116">
        <f>E650+I650</f>
        <v>0</v>
      </c>
      <c r="E650" s="35">
        <v>0</v>
      </c>
      <c r="F650" s="35"/>
      <c r="G650" s="35"/>
      <c r="H650" s="35"/>
      <c r="I650" s="35"/>
      <c r="J650" s="116">
        <f>K650+Q650</f>
        <v>0</v>
      </c>
      <c r="K650" s="116">
        <f>M650+U650</f>
        <v>0</v>
      </c>
      <c r="L650" s="116"/>
      <c r="M650" s="172">
        <v>0</v>
      </c>
      <c r="N650" s="35"/>
      <c r="O650" s="35"/>
      <c r="P650" s="35"/>
      <c r="Q650" s="35"/>
      <c r="R650" s="35"/>
      <c r="S650" s="35"/>
      <c r="T650" s="35"/>
      <c r="U650" s="35"/>
      <c r="V650" s="89">
        <f t="shared" si="1290"/>
        <v>0</v>
      </c>
      <c r="W650" s="35"/>
      <c r="X650" s="35"/>
      <c r="Y650" s="35"/>
      <c r="Z650" s="508">
        <f t="shared" si="1289"/>
        <v>0</v>
      </c>
      <c r="AA650" s="508">
        <f t="shared" si="1293"/>
        <v>0</v>
      </c>
      <c r="AB650" s="35"/>
      <c r="AC650" s="35"/>
      <c r="AD650" s="35"/>
      <c r="AE650" s="171">
        <f>AG650+AO650</f>
        <v>0</v>
      </c>
      <c r="AF650" s="695" t="e">
        <f t="shared" si="1257"/>
        <v>#DIV/0!</v>
      </c>
      <c r="AG650" s="172">
        <v>0</v>
      </c>
      <c r="AH650" s="172"/>
      <c r="AI650" s="172"/>
      <c r="AJ650" s="172"/>
      <c r="AK650" s="172"/>
      <c r="AL650" s="172"/>
      <c r="AM650" s="172"/>
      <c r="AN650" s="172"/>
      <c r="AO650" s="172"/>
      <c r="AP650" s="116"/>
      <c r="AQ650" s="116"/>
      <c r="AR650" s="116">
        <f>AT650+BB650</f>
        <v>0</v>
      </c>
      <c r="AS650" s="695" t="e">
        <f t="shared" si="1258"/>
        <v>#DIV/0!</v>
      </c>
      <c r="AT650" s="172">
        <v>0</v>
      </c>
      <c r="AU650" s="695" t="e">
        <f t="shared" si="1301"/>
        <v>#DIV/0!</v>
      </c>
      <c r="AV650" s="172"/>
      <c r="AW650" s="172"/>
      <c r="AX650" s="172"/>
      <c r="AY650" s="172"/>
      <c r="AZ650" s="172"/>
      <c r="BA650" s="172"/>
      <c r="BB650" s="172"/>
      <c r="BC650" s="172"/>
      <c r="BD650" s="33">
        <f t="shared" si="1243"/>
        <v>0</v>
      </c>
      <c r="BE650" s="116">
        <f>BF650+BI650</f>
        <v>0</v>
      </c>
      <c r="BF650" s="172">
        <v>0</v>
      </c>
      <c r="BG650" s="172"/>
      <c r="BH650" s="172"/>
      <c r="BI650" s="172"/>
      <c r="BJ650" s="116"/>
      <c r="BK650" s="172"/>
      <c r="BL650" s="172"/>
      <c r="BM650" s="172"/>
      <c r="BN650" s="116"/>
      <c r="BO650" s="172"/>
      <c r="BP650" s="172"/>
      <c r="BQ650" s="172"/>
      <c r="BR650" s="172"/>
      <c r="BS650" s="33">
        <f t="shared" si="1288"/>
        <v>0</v>
      </c>
      <c r="BT650" s="116"/>
      <c r="BU650" s="116">
        <f>BV650+BZ650</f>
        <v>0</v>
      </c>
      <c r="BV650" s="172">
        <v>0</v>
      </c>
      <c r="BW650" s="172"/>
      <c r="BX650" s="172"/>
      <c r="BY650" s="172"/>
      <c r="BZ650" s="172"/>
      <c r="CE650" s="695" t="e">
        <f t="shared" si="1292"/>
        <v>#DIV/0!</v>
      </c>
    </row>
    <row r="651" spans="2:83" s="40" customFormat="1" ht="155.25" hidden="1" customHeight="1" x14ac:dyDescent="0.25">
      <c r="B651" s="200" t="s">
        <v>5</v>
      </c>
      <c r="C651" s="97" t="s">
        <v>92</v>
      </c>
      <c r="D651" s="98">
        <f>E651</f>
        <v>0</v>
      </c>
      <c r="E651" s="286">
        <f>E652</f>
        <v>0</v>
      </c>
      <c r="F651" s="286"/>
      <c r="G651" s="286"/>
      <c r="H651" s="286"/>
      <c r="I651" s="286"/>
      <c r="J651" s="98">
        <f>K651</f>
        <v>0</v>
      </c>
      <c r="K651" s="98">
        <f>M651</f>
        <v>0</v>
      </c>
      <c r="L651" s="98"/>
      <c r="M651" s="186">
        <f>M652</f>
        <v>0</v>
      </c>
      <c r="N651" s="286"/>
      <c r="O651" s="286"/>
      <c r="P651" s="286"/>
      <c r="Q651" s="286"/>
      <c r="R651" s="286"/>
      <c r="S651" s="286"/>
      <c r="T651" s="286"/>
      <c r="U651" s="286"/>
      <c r="V651" s="89">
        <f t="shared" si="1290"/>
        <v>0</v>
      </c>
      <c r="W651" s="286"/>
      <c r="X651" s="286"/>
      <c r="Y651" s="286"/>
      <c r="Z651" s="106">
        <f t="shared" si="1289"/>
        <v>0</v>
      </c>
      <c r="AA651" s="106">
        <f t="shared" si="1293"/>
        <v>0</v>
      </c>
      <c r="AB651" s="286"/>
      <c r="AC651" s="286"/>
      <c r="AD651" s="286"/>
      <c r="AE651" s="185">
        <f>AG651</f>
        <v>0</v>
      </c>
      <c r="AF651" s="695" t="e">
        <f t="shared" si="1257"/>
        <v>#DIV/0!</v>
      </c>
      <c r="AG651" s="186">
        <f>AG652</f>
        <v>0</v>
      </c>
      <c r="AH651" s="186"/>
      <c r="AI651" s="186"/>
      <c r="AJ651" s="186"/>
      <c r="AK651" s="186"/>
      <c r="AL651" s="186"/>
      <c r="AM651" s="186"/>
      <c r="AN651" s="186"/>
      <c r="AO651" s="186"/>
      <c r="AP651" s="98"/>
      <c r="AQ651" s="98"/>
      <c r="AR651" s="98">
        <f>AT651</f>
        <v>0</v>
      </c>
      <c r="AS651" s="695" t="e">
        <f t="shared" si="1258"/>
        <v>#DIV/0!</v>
      </c>
      <c r="AT651" s="186">
        <f>AT652</f>
        <v>0</v>
      </c>
      <c r="AU651" s="695" t="e">
        <f t="shared" si="1301"/>
        <v>#DIV/0!</v>
      </c>
      <c r="AV651" s="186"/>
      <c r="AW651" s="186"/>
      <c r="AX651" s="186"/>
      <c r="AY651" s="186"/>
      <c r="AZ651" s="186"/>
      <c r="BA651" s="186"/>
      <c r="BB651" s="186"/>
      <c r="BC651" s="186"/>
      <c r="BD651" s="33">
        <f t="shared" si="1243"/>
        <v>0</v>
      </c>
      <c r="BE651" s="98">
        <f>BF651</f>
        <v>0</v>
      </c>
      <c r="BF651" s="186">
        <f>BF652</f>
        <v>0</v>
      </c>
      <c r="BG651" s="186"/>
      <c r="BH651" s="186"/>
      <c r="BI651" s="186"/>
      <c r="BJ651" s="98"/>
      <c r="BK651" s="186"/>
      <c r="BL651" s="186"/>
      <c r="BM651" s="186"/>
      <c r="BN651" s="98"/>
      <c r="BO651" s="186"/>
      <c r="BP651" s="186"/>
      <c r="BQ651" s="186"/>
      <c r="BR651" s="186"/>
      <c r="BS651" s="33">
        <f t="shared" si="1288"/>
        <v>0</v>
      </c>
      <c r="BT651" s="98"/>
      <c r="BU651" s="98">
        <f>BV651</f>
        <v>0</v>
      </c>
      <c r="BV651" s="186">
        <f>BV652</f>
        <v>0</v>
      </c>
      <c r="BW651" s="186"/>
      <c r="BX651" s="186"/>
      <c r="BY651" s="186"/>
      <c r="BZ651" s="186"/>
      <c r="CE651" s="695" t="e">
        <f t="shared" si="1292"/>
        <v>#DIV/0!</v>
      </c>
    </row>
    <row r="652" spans="2:83" s="37" customFormat="1" ht="24" hidden="1" customHeight="1" x14ac:dyDescent="0.25">
      <c r="B652" s="204"/>
      <c r="C652" s="110" t="s">
        <v>39</v>
      </c>
      <c r="D652" s="116">
        <f>E652</f>
        <v>0</v>
      </c>
      <c r="E652" s="35">
        <v>0</v>
      </c>
      <c r="F652" s="35"/>
      <c r="G652" s="35"/>
      <c r="H652" s="35"/>
      <c r="I652" s="35"/>
      <c r="J652" s="116">
        <f>K652</f>
        <v>0</v>
      </c>
      <c r="K652" s="116">
        <f>M652</f>
        <v>0</v>
      </c>
      <c r="L652" s="116"/>
      <c r="M652" s="172">
        <v>0</v>
      </c>
      <c r="N652" s="35"/>
      <c r="O652" s="35"/>
      <c r="P652" s="35"/>
      <c r="Q652" s="35"/>
      <c r="R652" s="35"/>
      <c r="S652" s="35"/>
      <c r="T652" s="35"/>
      <c r="U652" s="35"/>
      <c r="V652" s="89">
        <f t="shared" si="1290"/>
        <v>0</v>
      </c>
      <c r="W652" s="35"/>
      <c r="X652" s="35"/>
      <c r="Y652" s="35"/>
      <c r="Z652" s="508">
        <f t="shared" si="1289"/>
        <v>0</v>
      </c>
      <c r="AA652" s="508">
        <f t="shared" si="1293"/>
        <v>0</v>
      </c>
      <c r="AB652" s="35"/>
      <c r="AC652" s="35"/>
      <c r="AD652" s="35"/>
      <c r="AE652" s="171">
        <f>AG652</f>
        <v>0</v>
      </c>
      <c r="AF652" s="695" t="e">
        <f t="shared" si="1257"/>
        <v>#DIV/0!</v>
      </c>
      <c r="AG652" s="172">
        <v>0</v>
      </c>
      <c r="AH652" s="172"/>
      <c r="AI652" s="172"/>
      <c r="AJ652" s="172"/>
      <c r="AK652" s="172"/>
      <c r="AL652" s="172"/>
      <c r="AM652" s="172"/>
      <c r="AN652" s="172"/>
      <c r="AO652" s="172"/>
      <c r="AP652" s="116"/>
      <c r="AQ652" s="116"/>
      <c r="AR652" s="116">
        <f>AT652</f>
        <v>0</v>
      </c>
      <c r="AS652" s="695" t="e">
        <f t="shared" si="1258"/>
        <v>#DIV/0!</v>
      </c>
      <c r="AT652" s="172">
        <v>0</v>
      </c>
      <c r="AU652" s="695" t="e">
        <f t="shared" si="1301"/>
        <v>#DIV/0!</v>
      </c>
      <c r="AV652" s="172"/>
      <c r="AW652" s="172"/>
      <c r="AX652" s="172"/>
      <c r="AY652" s="172"/>
      <c r="AZ652" s="172"/>
      <c r="BA652" s="172"/>
      <c r="BB652" s="172"/>
      <c r="BC652" s="172"/>
      <c r="BD652" s="33">
        <f t="shared" si="1243"/>
        <v>0</v>
      </c>
      <c r="BE652" s="116">
        <f>BF652</f>
        <v>0</v>
      </c>
      <c r="BF652" s="172">
        <v>0</v>
      </c>
      <c r="BG652" s="172"/>
      <c r="BH652" s="172"/>
      <c r="BI652" s="172"/>
      <c r="BJ652" s="116"/>
      <c r="BK652" s="172"/>
      <c r="BL652" s="172"/>
      <c r="BM652" s="172"/>
      <c r="BN652" s="116"/>
      <c r="BO652" s="172"/>
      <c r="BP652" s="172"/>
      <c r="BQ652" s="172"/>
      <c r="BR652" s="172"/>
      <c r="BS652" s="33">
        <f t="shared" si="1288"/>
        <v>0</v>
      </c>
      <c r="BT652" s="116"/>
      <c r="BU652" s="116">
        <f>BV652</f>
        <v>0</v>
      </c>
      <c r="BV652" s="172">
        <v>0</v>
      </c>
      <c r="BW652" s="172"/>
      <c r="BX652" s="172"/>
      <c r="BY652" s="172"/>
      <c r="BZ652" s="172"/>
      <c r="CE652" s="695" t="e">
        <f t="shared" si="1292"/>
        <v>#DIV/0!</v>
      </c>
    </row>
    <row r="653" spans="2:83" s="37" customFormat="1" ht="35.25" hidden="1" customHeight="1" x14ac:dyDescent="0.25">
      <c r="B653" s="204"/>
      <c r="C653" s="110" t="s">
        <v>47</v>
      </c>
      <c r="D653" s="116"/>
      <c r="E653" s="35"/>
      <c r="F653" s="35"/>
      <c r="G653" s="35"/>
      <c r="H653" s="35"/>
      <c r="I653" s="35"/>
      <c r="J653" s="116"/>
      <c r="K653" s="116"/>
      <c r="L653" s="116"/>
      <c r="M653" s="172"/>
      <c r="N653" s="35"/>
      <c r="O653" s="35"/>
      <c r="P653" s="35"/>
      <c r="Q653" s="35"/>
      <c r="R653" s="35"/>
      <c r="S653" s="35"/>
      <c r="T653" s="35"/>
      <c r="U653" s="35"/>
      <c r="V653" s="89">
        <f t="shared" si="1290"/>
        <v>0</v>
      </c>
      <c r="W653" s="35"/>
      <c r="X653" s="35"/>
      <c r="Y653" s="35"/>
      <c r="Z653" s="106">
        <f t="shared" si="1289"/>
        <v>0</v>
      </c>
      <c r="AA653" s="106">
        <f t="shared" si="1293"/>
        <v>0</v>
      </c>
      <c r="AB653" s="35"/>
      <c r="AC653" s="35"/>
      <c r="AD653" s="35"/>
      <c r="AE653" s="171"/>
      <c r="AF653" s="695" t="e">
        <f t="shared" si="1257"/>
        <v>#DIV/0!</v>
      </c>
      <c r="AG653" s="172"/>
      <c r="AH653" s="172"/>
      <c r="AI653" s="172"/>
      <c r="AJ653" s="172"/>
      <c r="AK653" s="172"/>
      <c r="AL653" s="172"/>
      <c r="AM653" s="172"/>
      <c r="AN653" s="172"/>
      <c r="AO653" s="172"/>
      <c r="AP653" s="116"/>
      <c r="AQ653" s="116"/>
      <c r="AR653" s="116"/>
      <c r="AS653" s="695" t="e">
        <f t="shared" si="1258"/>
        <v>#DIV/0!</v>
      </c>
      <c r="AT653" s="172"/>
      <c r="AU653" s="695" t="e">
        <f t="shared" si="1301"/>
        <v>#DIV/0!</v>
      </c>
      <c r="AV653" s="172"/>
      <c r="AW653" s="172"/>
      <c r="AX653" s="172"/>
      <c r="AY653" s="172"/>
      <c r="AZ653" s="172"/>
      <c r="BA653" s="172"/>
      <c r="BB653" s="172"/>
      <c r="BC653" s="172"/>
      <c r="BD653" s="33">
        <f t="shared" si="1243"/>
        <v>0</v>
      </c>
      <c r="BE653" s="116"/>
      <c r="BF653" s="172"/>
      <c r="BG653" s="172"/>
      <c r="BH653" s="172"/>
      <c r="BI653" s="172"/>
      <c r="BJ653" s="116"/>
      <c r="BK653" s="172"/>
      <c r="BL653" s="172"/>
      <c r="BM653" s="172"/>
      <c r="BN653" s="116"/>
      <c r="BO653" s="172"/>
      <c r="BP653" s="172"/>
      <c r="BQ653" s="172"/>
      <c r="BR653" s="172"/>
      <c r="BS653" s="33">
        <f t="shared" si="1288"/>
        <v>0</v>
      </c>
      <c r="BT653" s="116"/>
      <c r="BU653" s="116"/>
      <c r="BV653" s="172"/>
      <c r="BW653" s="172"/>
      <c r="BX653" s="172"/>
      <c r="BY653" s="172"/>
      <c r="BZ653" s="172"/>
      <c r="CE653" s="695" t="e">
        <f t="shared" si="1292"/>
        <v>#DIV/0!</v>
      </c>
    </row>
    <row r="654" spans="2:83" s="37" customFormat="1" ht="86.25" hidden="1" customHeight="1" x14ac:dyDescent="0.25">
      <c r="B654" s="217" t="s">
        <v>8</v>
      </c>
      <c r="C654" s="103" t="s">
        <v>93</v>
      </c>
      <c r="D654" s="105">
        <v>0</v>
      </c>
      <c r="E654" s="28">
        <v>0</v>
      </c>
      <c r="F654" s="28"/>
      <c r="G654" s="28"/>
      <c r="H654" s="28"/>
      <c r="I654" s="28">
        <v>0</v>
      </c>
      <c r="J654" s="105">
        <v>0</v>
      </c>
      <c r="K654" s="575">
        <v>0</v>
      </c>
      <c r="L654" s="683"/>
      <c r="M654" s="239">
        <v>0</v>
      </c>
      <c r="N654" s="19"/>
      <c r="O654" s="28"/>
      <c r="P654" s="19"/>
      <c r="Q654" s="28"/>
      <c r="R654" s="19"/>
      <c r="S654" s="28"/>
      <c r="T654" s="19"/>
      <c r="U654" s="28">
        <v>0</v>
      </c>
      <c r="V654" s="89">
        <f t="shared" si="1290"/>
        <v>0</v>
      </c>
      <c r="W654" s="28"/>
      <c r="X654" s="28"/>
      <c r="Y654" s="28"/>
      <c r="Z654" s="508">
        <f t="shared" si="1289"/>
        <v>0</v>
      </c>
      <c r="AA654" s="508">
        <f t="shared" si="1293"/>
        <v>0</v>
      </c>
      <c r="AB654" s="28"/>
      <c r="AC654" s="28"/>
      <c r="AD654" s="19"/>
      <c r="AE654" s="886">
        <v>0</v>
      </c>
      <c r="AF654" s="695" t="e">
        <f t="shared" si="1257"/>
        <v>#DIV/0!</v>
      </c>
      <c r="AG654" s="239">
        <v>0</v>
      </c>
      <c r="AH654" s="237"/>
      <c r="AI654" s="239"/>
      <c r="AJ654" s="237"/>
      <c r="AK654" s="239"/>
      <c r="AL654" s="237"/>
      <c r="AM654" s="239"/>
      <c r="AN654" s="237"/>
      <c r="AO654" s="239">
        <v>0</v>
      </c>
      <c r="AP654" s="105"/>
      <c r="AQ654" s="683"/>
      <c r="AR654" s="105">
        <v>0</v>
      </c>
      <c r="AS654" s="695" t="e">
        <f t="shared" si="1258"/>
        <v>#DIV/0!</v>
      </c>
      <c r="AT654" s="239">
        <v>0</v>
      </c>
      <c r="AU654" s="695" t="e">
        <f t="shared" si="1301"/>
        <v>#DIV/0!</v>
      </c>
      <c r="AV654" s="239"/>
      <c r="AW654" s="237"/>
      <c r="AX654" s="239"/>
      <c r="AY654" s="237"/>
      <c r="AZ654" s="239"/>
      <c r="BA654" s="237"/>
      <c r="BB654" s="239">
        <v>0</v>
      </c>
      <c r="BC654" s="239"/>
      <c r="BD654" s="33">
        <f t="shared" ref="BD654:BD656" si="1306">AO654</f>
        <v>0</v>
      </c>
      <c r="BE654" s="105">
        <v>0</v>
      </c>
      <c r="BF654" s="239">
        <v>0</v>
      </c>
      <c r="BG654" s="239"/>
      <c r="BH654" s="239"/>
      <c r="BI654" s="239">
        <v>0</v>
      </c>
      <c r="BJ654" s="105"/>
      <c r="BK654" s="239"/>
      <c r="BL654" s="239"/>
      <c r="BM654" s="239"/>
      <c r="BN654" s="105"/>
      <c r="BO654" s="239"/>
      <c r="BP654" s="239"/>
      <c r="BQ654" s="239"/>
      <c r="BR654" s="239"/>
      <c r="BS654" s="33">
        <f t="shared" si="1288"/>
        <v>0</v>
      </c>
      <c r="BT654" s="105"/>
      <c r="BU654" s="105">
        <v>0</v>
      </c>
      <c r="BV654" s="239">
        <v>0</v>
      </c>
      <c r="BW654" s="239"/>
      <c r="BX654" s="239"/>
      <c r="BY654" s="239"/>
      <c r="BZ654" s="239">
        <v>0</v>
      </c>
      <c r="CE654" s="695" t="e">
        <f t="shared" si="1292"/>
        <v>#DIV/0!</v>
      </c>
    </row>
    <row r="655" spans="2:83" s="45" customFormat="1" ht="90.75" hidden="1" customHeight="1" x14ac:dyDescent="0.25">
      <c r="B655" s="217" t="s">
        <v>9</v>
      </c>
      <c r="C655" s="103" t="s">
        <v>94</v>
      </c>
      <c r="D655" s="106">
        <v>0</v>
      </c>
      <c r="E655" s="31">
        <v>0</v>
      </c>
      <c r="F655" s="31"/>
      <c r="G655" s="31"/>
      <c r="H655" s="31"/>
      <c r="I655" s="31">
        <v>0</v>
      </c>
      <c r="J655" s="106">
        <v>0</v>
      </c>
      <c r="K655" s="106">
        <v>0</v>
      </c>
      <c r="L655" s="106"/>
      <c r="M655" s="236">
        <v>0</v>
      </c>
      <c r="N655" s="31"/>
      <c r="O655" s="31"/>
      <c r="P655" s="31"/>
      <c r="Q655" s="31"/>
      <c r="R655" s="31"/>
      <c r="S655" s="31"/>
      <c r="T655" s="31"/>
      <c r="U655" s="31">
        <v>0</v>
      </c>
      <c r="V655" s="89">
        <f t="shared" si="1290"/>
        <v>0</v>
      </c>
      <c r="W655" s="31"/>
      <c r="X655" s="31"/>
      <c r="Y655" s="31"/>
      <c r="Z655" s="106">
        <f t="shared" si="1289"/>
        <v>0</v>
      </c>
      <c r="AA655" s="106">
        <f t="shared" si="1293"/>
        <v>0</v>
      </c>
      <c r="AB655" s="31"/>
      <c r="AC655" s="31"/>
      <c r="AD655" s="31"/>
      <c r="AE655" s="109">
        <v>0</v>
      </c>
      <c r="AF655" s="695" t="e">
        <f t="shared" si="1257"/>
        <v>#DIV/0!</v>
      </c>
      <c r="AG655" s="236">
        <v>0</v>
      </c>
      <c r="AH655" s="236"/>
      <c r="AI655" s="236"/>
      <c r="AJ655" s="236"/>
      <c r="AK655" s="236"/>
      <c r="AL655" s="236"/>
      <c r="AM655" s="236"/>
      <c r="AN655" s="236"/>
      <c r="AO655" s="236">
        <v>0</v>
      </c>
      <c r="AP655" s="106"/>
      <c r="AQ655" s="106"/>
      <c r="AR655" s="106">
        <v>0</v>
      </c>
      <c r="AS655" s="695" t="e">
        <f t="shared" si="1258"/>
        <v>#DIV/0!</v>
      </c>
      <c r="AT655" s="236">
        <v>0</v>
      </c>
      <c r="AU655" s="695" t="e">
        <f t="shared" si="1301"/>
        <v>#DIV/0!</v>
      </c>
      <c r="AV655" s="236"/>
      <c r="AW655" s="236"/>
      <c r="AX655" s="236"/>
      <c r="AY655" s="236"/>
      <c r="AZ655" s="236"/>
      <c r="BA655" s="236"/>
      <c r="BB655" s="236">
        <v>0</v>
      </c>
      <c r="BC655" s="236"/>
      <c r="BD655" s="33">
        <f t="shared" si="1306"/>
        <v>0</v>
      </c>
      <c r="BE655" s="106">
        <v>0</v>
      </c>
      <c r="BF655" s="236">
        <v>0</v>
      </c>
      <c r="BG655" s="236"/>
      <c r="BH655" s="236"/>
      <c r="BI655" s="236">
        <v>0</v>
      </c>
      <c r="BJ655" s="106"/>
      <c r="BK655" s="236"/>
      <c r="BL655" s="236"/>
      <c r="BM655" s="236"/>
      <c r="BN655" s="106"/>
      <c r="BO655" s="236"/>
      <c r="BP655" s="236"/>
      <c r="BQ655" s="236"/>
      <c r="BR655" s="236"/>
      <c r="BS655" s="33">
        <f t="shared" si="1288"/>
        <v>0</v>
      </c>
      <c r="BT655" s="106"/>
      <c r="BU655" s="106">
        <v>0</v>
      </c>
      <c r="BV655" s="236">
        <v>0</v>
      </c>
      <c r="BW655" s="236"/>
      <c r="BX655" s="236"/>
      <c r="BY655" s="236"/>
      <c r="BZ655" s="236">
        <v>0</v>
      </c>
      <c r="CE655" s="695" t="e">
        <f t="shared" si="1292"/>
        <v>#DIV/0!</v>
      </c>
    </row>
    <row r="656" spans="2:83" s="45" customFormat="1" ht="180" hidden="1" customHeight="1" x14ac:dyDescent="0.25">
      <c r="B656" s="206" t="s">
        <v>34</v>
      </c>
      <c r="C656" s="53" t="s">
        <v>87</v>
      </c>
      <c r="D656" s="106">
        <f>I656</f>
        <v>0</v>
      </c>
      <c r="E656" s="31"/>
      <c r="F656" s="31"/>
      <c r="G656" s="31"/>
      <c r="H656" s="31"/>
      <c r="I656" s="31"/>
      <c r="J656" s="106">
        <f>Q656</f>
        <v>0</v>
      </c>
      <c r="K656" s="106">
        <f>U656</f>
        <v>0</v>
      </c>
      <c r="L656" s="106"/>
      <c r="M656" s="236"/>
      <c r="N656" s="31"/>
      <c r="O656" s="31"/>
      <c r="P656" s="31"/>
      <c r="Q656" s="31"/>
      <c r="R656" s="31"/>
      <c r="S656" s="31"/>
      <c r="T656" s="31"/>
      <c r="U656" s="31"/>
      <c r="V656" s="89">
        <f t="shared" si="1290"/>
        <v>0</v>
      </c>
      <c r="W656" s="31"/>
      <c r="X656" s="31"/>
      <c r="Y656" s="31"/>
      <c r="Z656" s="508">
        <f t="shared" si="1289"/>
        <v>0</v>
      </c>
      <c r="AA656" s="508">
        <f t="shared" si="1293"/>
        <v>0</v>
      </c>
      <c r="AB656" s="31"/>
      <c r="AC656" s="31"/>
      <c r="AD656" s="31"/>
      <c r="AE656" s="109">
        <f>AO656</f>
        <v>0</v>
      </c>
      <c r="AF656" s="106"/>
      <c r="AG656" s="236"/>
      <c r="AH656" s="236"/>
      <c r="AI656" s="236"/>
      <c r="AJ656" s="236"/>
      <c r="AK656" s="236"/>
      <c r="AL656" s="236"/>
      <c r="AM656" s="236"/>
      <c r="AN656" s="236"/>
      <c r="AO656" s="236"/>
      <c r="AP656" s="106">
        <f t="shared" ref="AP656" si="1307">AR656+AT656+AX656</f>
        <v>0</v>
      </c>
      <c r="AQ656" s="106"/>
      <c r="AR656" s="106">
        <f>BB656</f>
        <v>0</v>
      </c>
      <c r="AS656" s="695" t="e">
        <f t="shared" si="1258"/>
        <v>#DIV/0!</v>
      </c>
      <c r="AT656" s="236"/>
      <c r="AU656" s="236"/>
      <c r="AV656" s="236"/>
      <c r="AW656" s="236"/>
      <c r="AX656" s="236"/>
      <c r="AY656" s="236"/>
      <c r="AZ656" s="236"/>
      <c r="BA656" s="236"/>
      <c r="BB656" s="236"/>
      <c r="BC656" s="236"/>
      <c r="BD656" s="33">
        <f t="shared" si="1306"/>
        <v>0</v>
      </c>
      <c r="BE656" s="106">
        <f>BI656</f>
        <v>0</v>
      </c>
      <c r="BF656" s="236"/>
      <c r="BG656" s="236"/>
      <c r="BH656" s="236"/>
      <c r="BI656" s="236"/>
      <c r="BJ656" s="106">
        <f t="shared" ref="BJ656" si="1308">BK656+BL656+BM656</f>
        <v>0</v>
      </c>
      <c r="BK656" s="236"/>
      <c r="BL656" s="236"/>
      <c r="BM656" s="236"/>
      <c r="BN656" s="106">
        <f t="shared" ref="BN656" si="1309">BO656+BR656+BS656</f>
        <v>0</v>
      </c>
      <c r="BO656" s="236"/>
      <c r="BP656" s="236"/>
      <c r="BQ656" s="236"/>
      <c r="BR656" s="236"/>
      <c r="BS656" s="33">
        <f t="shared" si="1288"/>
        <v>0</v>
      </c>
      <c r="BT656" s="106"/>
      <c r="BU656" s="106">
        <f>BZ656</f>
        <v>0</v>
      </c>
      <c r="BV656" s="236"/>
      <c r="BW656" s="236"/>
      <c r="BX656" s="236"/>
      <c r="BY656" s="236"/>
      <c r="BZ656" s="236"/>
      <c r="CE656" s="695" t="e">
        <f t="shared" si="1292"/>
        <v>#DIV/0!</v>
      </c>
    </row>
    <row r="657" spans="2:83" s="45" customFormat="1" ht="81" hidden="1" customHeight="1" x14ac:dyDescent="0.25">
      <c r="B657" s="218"/>
      <c r="C657" s="27"/>
      <c r="D657" s="28"/>
      <c r="E657" s="28"/>
      <c r="F657" s="28"/>
      <c r="G657" s="28"/>
      <c r="H657" s="28"/>
      <c r="I657" s="31"/>
      <c r="J657" s="28"/>
      <c r="K657" s="19"/>
      <c r="L657" s="19"/>
      <c r="M657" s="239"/>
      <c r="N657" s="19"/>
      <c r="O657" s="28"/>
      <c r="P657" s="19"/>
      <c r="Q657" s="28"/>
      <c r="R657" s="19"/>
      <c r="S657" s="28"/>
      <c r="T657" s="19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239"/>
      <c r="AF657" s="19"/>
      <c r="AG657" s="239"/>
      <c r="AH657" s="19"/>
      <c r="AI657" s="28"/>
      <c r="AJ657" s="19"/>
      <c r="AK657" s="28"/>
      <c r="AL657" s="19"/>
      <c r="AM657" s="28"/>
      <c r="AN657" s="19"/>
      <c r="AO657" s="31"/>
      <c r="AP657" s="31"/>
      <c r="AQ657" s="31"/>
      <c r="AR657" s="28"/>
      <c r="AS657" s="19"/>
      <c r="AT657" s="239"/>
      <c r="AU657" s="19"/>
      <c r="AV657" s="28"/>
      <c r="AW657" s="19"/>
      <c r="AX657" s="239"/>
      <c r="AY657" s="19"/>
      <c r="AZ657" s="28"/>
      <c r="BA657" s="19"/>
      <c r="BB657" s="31"/>
      <c r="BC657" s="31"/>
      <c r="BD657" s="31"/>
      <c r="BE657" s="28"/>
      <c r="BF657" s="28"/>
      <c r="BG657" s="28"/>
      <c r="BH657" s="28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28"/>
      <c r="BV657" s="28"/>
      <c r="BW657" s="28"/>
      <c r="BX657" s="28"/>
      <c r="BY657" s="28"/>
      <c r="BZ657" s="31"/>
      <c r="CE657" s="695" t="e">
        <f t="shared" si="1292"/>
        <v>#DIV/0!</v>
      </c>
    </row>
    <row r="658" spans="2:83" s="45" customFormat="1" ht="81" hidden="1" customHeight="1" x14ac:dyDescent="0.25">
      <c r="B658" s="219"/>
      <c r="C658" s="56"/>
      <c r="D658" s="89"/>
      <c r="E658" s="89"/>
      <c r="F658" s="89"/>
      <c r="G658" s="89"/>
      <c r="H658" s="89"/>
      <c r="I658" s="31"/>
      <c r="J658" s="89"/>
      <c r="K658" s="19"/>
      <c r="L658" s="19"/>
      <c r="M658" s="33"/>
      <c r="N658" s="19"/>
      <c r="O658" s="89"/>
      <c r="P658" s="19"/>
      <c r="Q658" s="89"/>
      <c r="R658" s="19"/>
      <c r="S658" s="89"/>
      <c r="T658" s="19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3"/>
      <c r="AF658" s="19"/>
      <c r="AG658" s="33"/>
      <c r="AH658" s="19"/>
      <c r="AI658" s="89"/>
      <c r="AJ658" s="19"/>
      <c r="AK658" s="89"/>
      <c r="AL658" s="19"/>
      <c r="AM658" s="89"/>
      <c r="AN658" s="19"/>
      <c r="AO658" s="31"/>
      <c r="AP658" s="31"/>
      <c r="AQ658" s="31"/>
      <c r="AR658" s="89"/>
      <c r="AS658" s="19"/>
      <c r="AT658" s="33"/>
      <c r="AU658" s="19"/>
      <c r="AV658" s="89"/>
      <c r="AW658" s="19"/>
      <c r="AX658" s="33"/>
      <c r="AY658" s="19"/>
      <c r="AZ658" s="89"/>
      <c r="BA658" s="19"/>
      <c r="BB658" s="31"/>
      <c r="BC658" s="31"/>
      <c r="BD658" s="31"/>
      <c r="BE658" s="89"/>
      <c r="BF658" s="89"/>
      <c r="BG658" s="89"/>
      <c r="BH658" s="89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89"/>
      <c r="BV658" s="89"/>
      <c r="BW658" s="89"/>
      <c r="BX658" s="89"/>
      <c r="BY658" s="89"/>
      <c r="BZ658" s="31"/>
      <c r="CE658" s="695" t="e">
        <f t="shared" si="1292"/>
        <v>#DIV/0!</v>
      </c>
    </row>
    <row r="659" spans="2:83" s="45" customFormat="1" ht="180" hidden="1" customHeight="1" x14ac:dyDescent="0.25">
      <c r="B659" s="220"/>
      <c r="C659" s="39"/>
      <c r="D659" s="19"/>
      <c r="E659" s="89"/>
      <c r="F659" s="89"/>
      <c r="G659" s="89"/>
      <c r="H659" s="31"/>
      <c r="I659" s="31"/>
      <c r="J659" s="19"/>
      <c r="K659" s="19"/>
      <c r="L659" s="19"/>
      <c r="M659" s="33"/>
      <c r="N659" s="19"/>
      <c r="O659" s="89"/>
      <c r="P659" s="19"/>
      <c r="Q659" s="89"/>
      <c r="R659" s="19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237"/>
      <c r="AF659" s="19"/>
      <c r="AG659" s="33"/>
      <c r="AH659" s="19"/>
      <c r="AI659" s="89"/>
      <c r="AJ659" s="19"/>
      <c r="AK659" s="89"/>
      <c r="AL659" s="19"/>
      <c r="AM659" s="31"/>
      <c r="AN659" s="31"/>
      <c r="AO659" s="31"/>
      <c r="AP659" s="31"/>
      <c r="AQ659" s="31"/>
      <c r="AR659" s="19"/>
      <c r="AS659" s="19"/>
      <c r="AT659" s="33"/>
      <c r="AU659" s="19"/>
      <c r="AV659" s="89"/>
      <c r="AW659" s="19"/>
      <c r="AX659" s="33"/>
      <c r="AY659" s="19"/>
      <c r="AZ659" s="31"/>
      <c r="BA659" s="31"/>
      <c r="BB659" s="31"/>
      <c r="BC659" s="31"/>
      <c r="BD659" s="31"/>
      <c r="BE659" s="19"/>
      <c r="BF659" s="89"/>
      <c r="BG659" s="89"/>
      <c r="BH659" s="31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  <c r="BS659" s="31"/>
      <c r="BT659" s="31"/>
      <c r="BU659" s="19"/>
      <c r="BV659" s="89"/>
      <c r="BW659" s="89"/>
      <c r="BX659" s="89"/>
      <c r="BY659" s="31"/>
      <c r="BZ659" s="31"/>
      <c r="CE659" s="695" t="e">
        <f t="shared" si="1292"/>
        <v>#DIV/0!</v>
      </c>
    </row>
    <row r="660" spans="2:83" s="45" customFormat="1" ht="45.75" hidden="1" customHeight="1" x14ac:dyDescent="0.25">
      <c r="B660" s="220"/>
      <c r="C660" s="18"/>
      <c r="D660" s="19"/>
      <c r="E660" s="19"/>
      <c r="F660" s="19"/>
      <c r="G660" s="19"/>
      <c r="H660" s="31"/>
      <c r="I660" s="31"/>
      <c r="J660" s="19"/>
      <c r="K660" s="19"/>
      <c r="L660" s="19"/>
      <c r="M660" s="237"/>
      <c r="N660" s="19"/>
      <c r="O660" s="19"/>
      <c r="P660" s="19"/>
      <c r="Q660" s="19"/>
      <c r="R660" s="19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237"/>
      <c r="AF660" s="19"/>
      <c r="AG660" s="237"/>
      <c r="AH660" s="19"/>
      <c r="AI660" s="19"/>
      <c r="AJ660" s="19"/>
      <c r="AK660" s="19"/>
      <c r="AL660" s="19"/>
      <c r="AM660" s="31"/>
      <c r="AN660" s="31"/>
      <c r="AO660" s="31"/>
      <c r="AP660" s="31"/>
      <c r="AQ660" s="31"/>
      <c r="AR660" s="19"/>
      <c r="AS660" s="19"/>
      <c r="AT660" s="237"/>
      <c r="AU660" s="19"/>
      <c r="AV660" s="19"/>
      <c r="AW660" s="19"/>
      <c r="AX660" s="237"/>
      <c r="AY660" s="19"/>
      <c r="AZ660" s="31"/>
      <c r="BA660" s="31"/>
      <c r="BB660" s="31"/>
      <c r="BC660" s="31"/>
      <c r="BD660" s="31"/>
      <c r="BE660" s="19"/>
      <c r="BF660" s="19"/>
      <c r="BG660" s="19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19"/>
      <c r="BV660" s="19"/>
      <c r="BW660" s="19"/>
      <c r="BX660" s="19"/>
      <c r="BY660" s="31"/>
      <c r="BZ660" s="31"/>
      <c r="CE660" s="695" t="e">
        <f t="shared" si="1292"/>
        <v>#DIV/0!</v>
      </c>
    </row>
    <row r="661" spans="2:83" s="45" customFormat="1" ht="36" hidden="1" customHeight="1" x14ac:dyDescent="0.25">
      <c r="B661" s="220"/>
      <c r="C661" s="34"/>
      <c r="D661" s="31"/>
      <c r="E661" s="89"/>
      <c r="F661" s="89"/>
      <c r="G661" s="89"/>
      <c r="H661" s="31"/>
      <c r="I661" s="31"/>
      <c r="J661" s="31"/>
      <c r="K661" s="31"/>
      <c r="L661" s="31"/>
      <c r="M661" s="33"/>
      <c r="N661" s="19"/>
      <c r="O661" s="89"/>
      <c r="P661" s="19"/>
      <c r="Q661" s="89"/>
      <c r="R661" s="19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236"/>
      <c r="AF661" s="31"/>
      <c r="AG661" s="33"/>
      <c r="AH661" s="19"/>
      <c r="AI661" s="89"/>
      <c r="AJ661" s="19"/>
      <c r="AK661" s="89"/>
      <c r="AL661" s="19"/>
      <c r="AM661" s="31"/>
      <c r="AN661" s="31"/>
      <c r="AO661" s="31"/>
      <c r="AP661" s="31"/>
      <c r="AQ661" s="31"/>
      <c r="AR661" s="31"/>
      <c r="AS661" s="31"/>
      <c r="AT661" s="33"/>
      <c r="AU661" s="19"/>
      <c r="AV661" s="89"/>
      <c r="AW661" s="19"/>
      <c r="AX661" s="33"/>
      <c r="AY661" s="19"/>
      <c r="AZ661" s="31"/>
      <c r="BA661" s="31"/>
      <c r="BB661" s="31"/>
      <c r="BC661" s="31"/>
      <c r="BD661" s="31"/>
      <c r="BE661" s="31"/>
      <c r="BF661" s="89"/>
      <c r="BG661" s="89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  <c r="BS661" s="31"/>
      <c r="BT661" s="31"/>
      <c r="BU661" s="31"/>
      <c r="BV661" s="89"/>
      <c r="BW661" s="89"/>
      <c r="BX661" s="89"/>
      <c r="BY661" s="31"/>
      <c r="BZ661" s="31"/>
      <c r="CE661" s="695" t="e">
        <f t="shared" si="1292"/>
        <v>#DIV/0!</v>
      </c>
    </row>
    <row r="662" spans="2:83" s="45" customFormat="1" ht="30" hidden="1" customHeight="1" x14ac:dyDescent="0.25">
      <c r="B662" s="220"/>
      <c r="C662" s="34"/>
      <c r="D662" s="31"/>
      <c r="E662" s="89"/>
      <c r="F662" s="89"/>
      <c r="G662" s="89"/>
      <c r="H662" s="31"/>
      <c r="I662" s="31"/>
      <c r="J662" s="31"/>
      <c r="K662" s="31"/>
      <c r="L662" s="31"/>
      <c r="M662" s="33"/>
      <c r="N662" s="19"/>
      <c r="O662" s="89"/>
      <c r="P662" s="19"/>
      <c r="Q662" s="89"/>
      <c r="R662" s="19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236"/>
      <c r="AF662" s="31"/>
      <c r="AG662" s="33"/>
      <c r="AH662" s="19"/>
      <c r="AI662" s="89"/>
      <c r="AJ662" s="19"/>
      <c r="AK662" s="89"/>
      <c r="AL662" s="19"/>
      <c r="AM662" s="31"/>
      <c r="AN662" s="31"/>
      <c r="AO662" s="31"/>
      <c r="AP662" s="31"/>
      <c r="AQ662" s="31"/>
      <c r="AR662" s="31"/>
      <c r="AS662" s="31"/>
      <c r="AT662" s="33"/>
      <c r="AU662" s="19"/>
      <c r="AV662" s="89"/>
      <c r="AW662" s="19"/>
      <c r="AX662" s="33"/>
      <c r="AY662" s="19"/>
      <c r="AZ662" s="31"/>
      <c r="BA662" s="31"/>
      <c r="BB662" s="31"/>
      <c r="BC662" s="31"/>
      <c r="BD662" s="31"/>
      <c r="BE662" s="31"/>
      <c r="BF662" s="89"/>
      <c r="BG662" s="89"/>
      <c r="BH662" s="31"/>
      <c r="BI662" s="31"/>
      <c r="BJ662" s="31"/>
      <c r="BK662" s="31"/>
      <c r="BL662" s="31"/>
      <c r="BM662" s="31"/>
      <c r="BN662" s="31"/>
      <c r="BO662" s="31"/>
      <c r="BP662" s="31"/>
      <c r="BQ662" s="31"/>
      <c r="BR662" s="31"/>
      <c r="BS662" s="31"/>
      <c r="BT662" s="31"/>
      <c r="BU662" s="31"/>
      <c r="BV662" s="89"/>
      <c r="BW662" s="89"/>
      <c r="BX662" s="89"/>
      <c r="BY662" s="31"/>
      <c r="BZ662" s="31"/>
      <c r="CE662" s="695" t="e">
        <f t="shared" si="1292"/>
        <v>#DIV/0!</v>
      </c>
    </row>
    <row r="663" spans="2:83" s="45" customFormat="1" ht="45" hidden="1" customHeight="1" x14ac:dyDescent="0.25">
      <c r="B663" s="220"/>
      <c r="C663" s="34"/>
      <c r="D663" s="19"/>
      <c r="E663" s="31"/>
      <c r="F663" s="31"/>
      <c r="G663" s="31"/>
      <c r="H663" s="31"/>
      <c r="I663" s="31"/>
      <c r="J663" s="19"/>
      <c r="K663" s="19"/>
      <c r="L663" s="19"/>
      <c r="M663" s="236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237"/>
      <c r="AF663" s="19"/>
      <c r="AG663" s="236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19"/>
      <c r="AS663" s="19"/>
      <c r="AT663" s="236"/>
      <c r="AU663" s="31"/>
      <c r="AV663" s="31"/>
      <c r="AW663" s="31"/>
      <c r="AX663" s="236"/>
      <c r="AY663" s="31"/>
      <c r="AZ663" s="31"/>
      <c r="BA663" s="31"/>
      <c r="BB663" s="31"/>
      <c r="BC663" s="31"/>
      <c r="BD663" s="31"/>
      <c r="BE663" s="19"/>
      <c r="BF663" s="31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19"/>
      <c r="BV663" s="31"/>
      <c r="BW663" s="31"/>
      <c r="BX663" s="31"/>
      <c r="BY663" s="31"/>
      <c r="BZ663" s="31"/>
      <c r="CE663" s="695" t="e">
        <f t="shared" si="1292"/>
        <v>#DIV/0!</v>
      </c>
    </row>
    <row r="664" spans="2:83" s="45" customFormat="1" ht="56.25" hidden="1" customHeight="1" x14ac:dyDescent="0.25">
      <c r="B664" s="220"/>
      <c r="C664" s="34"/>
      <c r="D664" s="19"/>
      <c r="E664" s="31"/>
      <c r="F664" s="31"/>
      <c r="G664" s="31"/>
      <c r="H664" s="31"/>
      <c r="I664" s="31"/>
      <c r="J664" s="19"/>
      <c r="K664" s="19"/>
      <c r="L664" s="19"/>
      <c r="M664" s="236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237"/>
      <c r="AF664" s="19"/>
      <c r="AG664" s="236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19"/>
      <c r="AS664" s="19"/>
      <c r="AT664" s="236"/>
      <c r="AU664" s="31"/>
      <c r="AV664" s="31"/>
      <c r="AW664" s="31"/>
      <c r="AX664" s="236"/>
      <c r="AY664" s="31"/>
      <c r="AZ664" s="31"/>
      <c r="BA664" s="31"/>
      <c r="BB664" s="31"/>
      <c r="BC664" s="31"/>
      <c r="BD664" s="31"/>
      <c r="BE664" s="19"/>
      <c r="BF664" s="31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19"/>
      <c r="BV664" s="31"/>
      <c r="BW664" s="31"/>
      <c r="BX664" s="31"/>
      <c r="BY664" s="31"/>
      <c r="BZ664" s="31"/>
      <c r="CE664" s="695" t="e">
        <f t="shared" si="1292"/>
        <v>#DIV/0!</v>
      </c>
    </row>
    <row r="665" spans="2:83" s="23" customFormat="1" ht="46.5" hidden="1" customHeight="1" x14ac:dyDescent="0.25">
      <c r="B665" s="221"/>
      <c r="C665" s="21"/>
      <c r="D665" s="22"/>
      <c r="E665" s="22"/>
      <c r="F665" s="22"/>
      <c r="G665" s="22"/>
      <c r="H665" s="22"/>
      <c r="I665" s="22"/>
      <c r="J665" s="22"/>
      <c r="K665" s="41"/>
      <c r="L665" s="41"/>
      <c r="M665" s="187"/>
      <c r="N665" s="41"/>
      <c r="O665" s="22"/>
      <c r="P665" s="41"/>
      <c r="Q665" s="22"/>
      <c r="R665" s="41"/>
      <c r="S665" s="22"/>
      <c r="T665" s="41"/>
      <c r="U665" s="22"/>
      <c r="V665" s="22"/>
      <c r="W665" s="22"/>
      <c r="X665" s="22"/>
      <c r="Y665" s="22"/>
      <c r="Z665" s="22"/>
      <c r="AA665" s="22"/>
      <c r="AB665" s="22"/>
      <c r="AC665" s="22"/>
      <c r="AD665" s="41"/>
      <c r="AE665" s="187"/>
      <c r="AF665" s="41"/>
      <c r="AG665" s="187"/>
      <c r="AH665" s="41"/>
      <c r="AI665" s="22"/>
      <c r="AJ665" s="41"/>
      <c r="AK665" s="22"/>
      <c r="AL665" s="41"/>
      <c r="AM665" s="22"/>
      <c r="AN665" s="41"/>
      <c r="AO665" s="22"/>
      <c r="AP665" s="22"/>
      <c r="AQ665" s="41"/>
      <c r="AR665" s="22"/>
      <c r="AS665" s="41"/>
      <c r="AT665" s="187"/>
      <c r="AU665" s="41"/>
      <c r="AV665" s="22"/>
      <c r="AW665" s="41"/>
      <c r="AX665" s="187"/>
      <c r="AY665" s="41"/>
      <c r="AZ665" s="22"/>
      <c r="BA665" s="41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E665" s="695" t="e">
        <f t="shared" si="1292"/>
        <v>#DIV/0!</v>
      </c>
    </row>
    <row r="666" spans="2:83" s="45" customFormat="1" ht="137.25" hidden="1" customHeight="1" x14ac:dyDescent="0.25">
      <c r="B666" s="220" t="s">
        <v>96</v>
      </c>
      <c r="C666" s="39" t="s">
        <v>97</v>
      </c>
      <c r="D666" s="19">
        <f>E666</f>
        <v>0</v>
      </c>
      <c r="E666" s="19">
        <f>E667+E671</f>
        <v>0</v>
      </c>
      <c r="F666" s="19"/>
      <c r="G666" s="19"/>
      <c r="H666" s="19"/>
      <c r="I666" s="31"/>
      <c r="J666" s="19">
        <f t="shared" ref="J666:J670" si="1310">K666</f>
        <v>0</v>
      </c>
      <c r="K666" s="19">
        <f>M666</f>
        <v>0</v>
      </c>
      <c r="L666" s="19"/>
      <c r="M666" s="237">
        <f>M667+M671</f>
        <v>0</v>
      </c>
      <c r="N666" s="19"/>
      <c r="O666" s="19"/>
      <c r="P666" s="19"/>
      <c r="Q666" s="19"/>
      <c r="R666" s="19"/>
      <c r="S666" s="19"/>
      <c r="T666" s="19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237">
        <f>AG666</f>
        <v>0</v>
      </c>
      <c r="AF666" s="19"/>
      <c r="AG666" s="237">
        <f>AG667+AG671</f>
        <v>0</v>
      </c>
      <c r="AH666" s="19"/>
      <c r="AI666" s="19"/>
      <c r="AJ666" s="19"/>
      <c r="AK666" s="19"/>
      <c r="AL666" s="19"/>
      <c r="AM666" s="19"/>
      <c r="AN666" s="19"/>
      <c r="AO666" s="31"/>
      <c r="AP666" s="31"/>
      <c r="AQ666" s="31"/>
      <c r="AR666" s="19">
        <f>AT666</f>
        <v>0</v>
      </c>
      <c r="AS666" s="19"/>
      <c r="AT666" s="237">
        <f>AT667+AT671</f>
        <v>0</v>
      </c>
      <c r="AU666" s="19"/>
      <c r="AV666" s="19"/>
      <c r="AW666" s="19"/>
      <c r="AX666" s="237"/>
      <c r="AY666" s="19"/>
      <c r="AZ666" s="19"/>
      <c r="BA666" s="19"/>
      <c r="BB666" s="31"/>
      <c r="BC666" s="31"/>
      <c r="BD666" s="31"/>
      <c r="BE666" s="19">
        <f>BF666</f>
        <v>0</v>
      </c>
      <c r="BF666" s="19">
        <f>BF667+BF671</f>
        <v>0</v>
      </c>
      <c r="BG666" s="19"/>
      <c r="BH666" s="19"/>
      <c r="BI666" s="31"/>
      <c r="BJ666" s="31"/>
      <c r="BK666" s="31"/>
      <c r="BL666" s="31"/>
      <c r="BM666" s="31"/>
      <c r="BN666" s="31"/>
      <c r="BO666" s="31"/>
      <c r="BP666" s="31"/>
      <c r="BQ666" s="31"/>
      <c r="BR666" s="31"/>
      <c r="BS666" s="31"/>
      <c r="BT666" s="31"/>
      <c r="BU666" s="19">
        <f>BV666</f>
        <v>0</v>
      </c>
      <c r="BV666" s="19">
        <f>BV667+BV671</f>
        <v>0</v>
      </c>
      <c r="BW666" s="19"/>
      <c r="BX666" s="19"/>
      <c r="BY666" s="19"/>
      <c r="BZ666" s="31"/>
      <c r="CE666" s="695" t="e">
        <f t="shared" si="1292"/>
        <v>#DIV/0!</v>
      </c>
    </row>
    <row r="667" spans="2:83" s="45" customFormat="1" ht="45.75" hidden="1" customHeight="1" x14ac:dyDescent="0.25">
      <c r="B667" s="220"/>
      <c r="C667" s="18" t="s">
        <v>31</v>
      </c>
      <c r="D667" s="19">
        <f>E667</f>
        <v>0</v>
      </c>
      <c r="E667" s="19">
        <f>SUM(E668:E670)</f>
        <v>0</v>
      </c>
      <c r="F667" s="19"/>
      <c r="G667" s="19"/>
      <c r="H667" s="31"/>
      <c r="I667" s="31"/>
      <c r="J667" s="19">
        <f t="shared" si="1310"/>
        <v>0</v>
      </c>
      <c r="K667" s="19">
        <f>M667</f>
        <v>0</v>
      </c>
      <c r="L667" s="19"/>
      <c r="M667" s="237">
        <f>SUM(M668:M670)</f>
        <v>0</v>
      </c>
      <c r="N667" s="19"/>
      <c r="O667" s="19"/>
      <c r="P667" s="19"/>
      <c r="Q667" s="19"/>
      <c r="R667" s="19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237">
        <f>AG667</f>
        <v>0</v>
      </c>
      <c r="AF667" s="19"/>
      <c r="AG667" s="237">
        <f>SUM(AG668:AG670)</f>
        <v>0</v>
      </c>
      <c r="AH667" s="19"/>
      <c r="AI667" s="19"/>
      <c r="AJ667" s="19"/>
      <c r="AK667" s="19"/>
      <c r="AL667" s="19"/>
      <c r="AM667" s="31"/>
      <c r="AN667" s="31"/>
      <c r="AO667" s="31"/>
      <c r="AP667" s="31"/>
      <c r="AQ667" s="31"/>
      <c r="AR667" s="19">
        <f>AT667</f>
        <v>0</v>
      </c>
      <c r="AS667" s="19"/>
      <c r="AT667" s="237">
        <f>SUM(AT668:AT670)</f>
        <v>0</v>
      </c>
      <c r="AU667" s="19"/>
      <c r="AV667" s="19"/>
      <c r="AW667" s="19"/>
      <c r="AX667" s="237"/>
      <c r="AY667" s="19"/>
      <c r="AZ667" s="31"/>
      <c r="BA667" s="31"/>
      <c r="BB667" s="31"/>
      <c r="BC667" s="31"/>
      <c r="BD667" s="31"/>
      <c r="BE667" s="19">
        <f>BF667</f>
        <v>0</v>
      </c>
      <c r="BF667" s="19">
        <f>SUM(BF668:BF670)</f>
        <v>0</v>
      </c>
      <c r="BG667" s="19"/>
      <c r="BH667" s="31"/>
      <c r="BI667" s="31"/>
      <c r="BJ667" s="31"/>
      <c r="BK667" s="31"/>
      <c r="BL667" s="31"/>
      <c r="BM667" s="31"/>
      <c r="BN667" s="31"/>
      <c r="BO667" s="31"/>
      <c r="BP667" s="31"/>
      <c r="BQ667" s="31"/>
      <c r="BR667" s="31"/>
      <c r="BS667" s="31"/>
      <c r="BT667" s="31"/>
      <c r="BU667" s="19">
        <f>BV667</f>
        <v>0</v>
      </c>
      <c r="BV667" s="19">
        <f>SUM(BV668:BV670)</f>
        <v>0</v>
      </c>
      <c r="BW667" s="19"/>
      <c r="BX667" s="19"/>
      <c r="BY667" s="31"/>
      <c r="BZ667" s="31"/>
      <c r="CE667" s="695" t="e">
        <f t="shared" si="1292"/>
        <v>#DIV/0!</v>
      </c>
    </row>
    <row r="668" spans="2:83" s="45" customFormat="1" ht="33.75" hidden="1" customHeight="1" x14ac:dyDescent="0.25">
      <c r="B668" s="220"/>
      <c r="C668" s="34" t="s">
        <v>39</v>
      </c>
      <c r="D668" s="31">
        <f>E668</f>
        <v>0</v>
      </c>
      <c r="E668" s="31">
        <v>0</v>
      </c>
      <c r="F668" s="31"/>
      <c r="G668" s="31"/>
      <c r="H668" s="31"/>
      <c r="I668" s="31"/>
      <c r="J668" s="31">
        <f t="shared" si="1310"/>
        <v>0</v>
      </c>
      <c r="K668" s="31">
        <f>M668</f>
        <v>0</v>
      </c>
      <c r="L668" s="31"/>
      <c r="M668" s="236">
        <v>0</v>
      </c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236">
        <f>AG668</f>
        <v>0</v>
      </c>
      <c r="AF668" s="31"/>
      <c r="AG668" s="236">
        <v>0</v>
      </c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>
        <f>AT668</f>
        <v>0</v>
      </c>
      <c r="AS668" s="31"/>
      <c r="AT668" s="236">
        <v>0</v>
      </c>
      <c r="AU668" s="31"/>
      <c r="AV668" s="31"/>
      <c r="AW668" s="31"/>
      <c r="AX668" s="236"/>
      <c r="AY668" s="31"/>
      <c r="AZ668" s="31"/>
      <c r="BA668" s="31"/>
      <c r="BB668" s="31"/>
      <c r="BC668" s="31"/>
      <c r="BD668" s="31"/>
      <c r="BE668" s="31">
        <f>BF668</f>
        <v>0</v>
      </c>
      <c r="BF668" s="31">
        <v>0</v>
      </c>
      <c r="BG668" s="31"/>
      <c r="BH668" s="31"/>
      <c r="BI668" s="31"/>
      <c r="BJ668" s="31"/>
      <c r="BK668" s="31"/>
      <c r="BL668" s="31"/>
      <c r="BM668" s="31"/>
      <c r="BN668" s="31"/>
      <c r="BO668" s="31"/>
      <c r="BP668" s="31"/>
      <c r="BQ668" s="31"/>
      <c r="BR668" s="31"/>
      <c r="BS668" s="31"/>
      <c r="BT668" s="31"/>
      <c r="BU668" s="31">
        <f>BV668</f>
        <v>0</v>
      </c>
      <c r="BV668" s="31">
        <v>0</v>
      </c>
      <c r="BW668" s="31"/>
      <c r="BX668" s="31"/>
      <c r="BY668" s="31"/>
      <c r="BZ668" s="31"/>
      <c r="CE668" s="695" t="e">
        <f t="shared" si="1292"/>
        <v>#DIV/0!</v>
      </c>
    </row>
    <row r="669" spans="2:83" s="45" customFormat="1" ht="40.5" hidden="1" customHeight="1" x14ac:dyDescent="0.25">
      <c r="B669" s="220"/>
      <c r="C669" s="34" t="s">
        <v>43</v>
      </c>
      <c r="D669" s="31">
        <f>E669</f>
        <v>0</v>
      </c>
      <c r="E669" s="31">
        <v>0</v>
      </c>
      <c r="F669" s="31"/>
      <c r="G669" s="31"/>
      <c r="H669" s="31"/>
      <c r="I669" s="31"/>
      <c r="J669" s="31">
        <f t="shared" si="1310"/>
        <v>0</v>
      </c>
      <c r="K669" s="31">
        <f>M669</f>
        <v>0</v>
      </c>
      <c r="L669" s="31"/>
      <c r="M669" s="236">
        <v>0</v>
      </c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236">
        <f>AG669</f>
        <v>0</v>
      </c>
      <c r="AF669" s="31"/>
      <c r="AG669" s="236">
        <v>0</v>
      </c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>
        <f>AT669</f>
        <v>0</v>
      </c>
      <c r="AS669" s="31"/>
      <c r="AT669" s="236">
        <v>0</v>
      </c>
      <c r="AU669" s="31"/>
      <c r="AV669" s="31"/>
      <c r="AW669" s="31"/>
      <c r="AX669" s="236"/>
      <c r="AY669" s="31"/>
      <c r="AZ669" s="31"/>
      <c r="BA669" s="31"/>
      <c r="BB669" s="31"/>
      <c r="BC669" s="31"/>
      <c r="BD669" s="31"/>
      <c r="BE669" s="31">
        <f>BF669</f>
        <v>0</v>
      </c>
      <c r="BF669" s="31">
        <v>0</v>
      </c>
      <c r="BG669" s="31"/>
      <c r="BH669" s="31"/>
      <c r="BI669" s="31"/>
      <c r="BJ669" s="31"/>
      <c r="BK669" s="31"/>
      <c r="BL669" s="31"/>
      <c r="BM669" s="31"/>
      <c r="BN669" s="31"/>
      <c r="BO669" s="31"/>
      <c r="BP669" s="31"/>
      <c r="BQ669" s="31"/>
      <c r="BR669" s="31"/>
      <c r="BS669" s="31"/>
      <c r="BT669" s="31"/>
      <c r="BU669" s="31">
        <f>BV669</f>
        <v>0</v>
      </c>
      <c r="BV669" s="31">
        <v>0</v>
      </c>
      <c r="BW669" s="31"/>
      <c r="BX669" s="31"/>
      <c r="BY669" s="31"/>
      <c r="BZ669" s="31"/>
      <c r="CE669" s="695" t="e">
        <f t="shared" si="1292"/>
        <v>#DIV/0!</v>
      </c>
    </row>
    <row r="670" spans="2:83" s="45" customFormat="1" ht="28.5" hidden="1" customHeight="1" x14ac:dyDescent="0.25">
      <c r="B670" s="220"/>
      <c r="C670" s="34" t="s">
        <v>47</v>
      </c>
      <c r="D670" s="31">
        <f>E670</f>
        <v>0</v>
      </c>
      <c r="E670" s="31">
        <v>0</v>
      </c>
      <c r="F670" s="31"/>
      <c r="G670" s="31"/>
      <c r="H670" s="31"/>
      <c r="I670" s="31"/>
      <c r="J670" s="31">
        <f t="shared" si="1310"/>
        <v>0</v>
      </c>
      <c r="K670" s="31">
        <f>M670</f>
        <v>0</v>
      </c>
      <c r="L670" s="31"/>
      <c r="M670" s="236">
        <v>0</v>
      </c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236">
        <f>AG670</f>
        <v>0</v>
      </c>
      <c r="AF670" s="31"/>
      <c r="AG670" s="236">
        <v>0</v>
      </c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>
        <f>AT670</f>
        <v>0</v>
      </c>
      <c r="AS670" s="31"/>
      <c r="AT670" s="236">
        <v>0</v>
      </c>
      <c r="AU670" s="31"/>
      <c r="AV670" s="31"/>
      <c r="AW670" s="31"/>
      <c r="AX670" s="236"/>
      <c r="AY670" s="31"/>
      <c r="AZ670" s="31"/>
      <c r="BA670" s="31"/>
      <c r="BB670" s="31"/>
      <c r="BC670" s="31"/>
      <c r="BD670" s="31"/>
      <c r="BE670" s="31">
        <f>BF670</f>
        <v>0</v>
      </c>
      <c r="BF670" s="31">
        <v>0</v>
      </c>
      <c r="BG670" s="31"/>
      <c r="BH670" s="31"/>
      <c r="BI670" s="31"/>
      <c r="BJ670" s="31"/>
      <c r="BK670" s="31"/>
      <c r="BL670" s="31"/>
      <c r="BM670" s="31"/>
      <c r="BN670" s="31"/>
      <c r="BO670" s="31"/>
      <c r="BP670" s="31"/>
      <c r="BQ670" s="31"/>
      <c r="BR670" s="31"/>
      <c r="BS670" s="31"/>
      <c r="BT670" s="31"/>
      <c r="BU670" s="31">
        <f>BV670</f>
        <v>0</v>
      </c>
      <c r="BV670" s="31">
        <v>0</v>
      </c>
      <c r="BW670" s="31"/>
      <c r="BX670" s="31"/>
      <c r="BY670" s="31"/>
      <c r="BZ670" s="31"/>
      <c r="CE670" s="695" t="e">
        <f t="shared" si="1292"/>
        <v>#DIV/0!</v>
      </c>
    </row>
    <row r="671" spans="2:83" s="23" customFormat="1" ht="46.5" hidden="1" customHeight="1" x14ac:dyDescent="0.25">
      <c r="B671" s="221"/>
      <c r="C671" s="21"/>
      <c r="D671" s="22"/>
      <c r="E671" s="22"/>
      <c r="F671" s="22"/>
      <c r="G671" s="22"/>
      <c r="H671" s="22"/>
      <c r="I671" s="22"/>
      <c r="J671" s="22"/>
      <c r="K671" s="41"/>
      <c r="L671" s="41"/>
      <c r="M671" s="187"/>
      <c r="N671" s="41"/>
      <c r="O671" s="22"/>
      <c r="P671" s="41"/>
      <c r="Q671" s="22"/>
      <c r="R671" s="41"/>
      <c r="S671" s="22"/>
      <c r="T671" s="41"/>
      <c r="U671" s="22"/>
      <c r="V671" s="22"/>
      <c r="W671" s="22"/>
      <c r="X671" s="22"/>
      <c r="Y671" s="22"/>
      <c r="Z671" s="22"/>
      <c r="AA671" s="22"/>
      <c r="AB671" s="22"/>
      <c r="AC671" s="22"/>
      <c r="AD671" s="41"/>
      <c r="AE671" s="187"/>
      <c r="AF671" s="41"/>
      <c r="AG671" s="187"/>
      <c r="AH671" s="41"/>
      <c r="AI671" s="22"/>
      <c r="AJ671" s="41"/>
      <c r="AK671" s="22"/>
      <c r="AL671" s="41"/>
      <c r="AM671" s="22"/>
      <c r="AN671" s="41"/>
      <c r="AO671" s="22"/>
      <c r="AP671" s="22"/>
      <c r="AQ671" s="41"/>
      <c r="AR671" s="22"/>
      <c r="AS671" s="41"/>
      <c r="AT671" s="187"/>
      <c r="AU671" s="41"/>
      <c r="AV671" s="22"/>
      <c r="AW671" s="41"/>
      <c r="AX671" s="187"/>
      <c r="AY671" s="41"/>
      <c r="AZ671" s="22"/>
      <c r="BA671" s="41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E671" s="695" t="e">
        <f t="shared" si="1292"/>
        <v>#DIV/0!</v>
      </c>
    </row>
    <row r="672" spans="2:83" s="45" customFormat="1" ht="162.75" hidden="1" customHeight="1" x14ac:dyDescent="0.25">
      <c r="B672" s="220" t="s">
        <v>98</v>
      </c>
      <c r="C672" s="39" t="s">
        <v>99</v>
      </c>
      <c r="D672" s="19" t="e">
        <f>E672</f>
        <v>#REF!</v>
      </c>
      <c r="E672" s="19" t="e">
        <f>E673+E675</f>
        <v>#REF!</v>
      </c>
      <c r="F672" s="19"/>
      <c r="G672" s="19"/>
      <c r="H672" s="31"/>
      <c r="I672" s="31"/>
      <c r="J672" s="19" t="e">
        <f>K672</f>
        <v>#REF!</v>
      </c>
      <c r="K672" s="19" t="e">
        <f>M672</f>
        <v>#REF!</v>
      </c>
      <c r="L672" s="19"/>
      <c r="M672" s="237" t="e">
        <f>M673+M675</f>
        <v>#REF!</v>
      </c>
      <c r="N672" s="19"/>
      <c r="O672" s="19"/>
      <c r="P672" s="19"/>
      <c r="Q672" s="19"/>
      <c r="R672" s="19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237">
        <f>AG672</f>
        <v>0</v>
      </c>
      <c r="AF672" s="19"/>
      <c r="AG672" s="237">
        <f>AG673+AG675</f>
        <v>0</v>
      </c>
      <c r="AH672" s="19"/>
      <c r="AI672" s="19"/>
      <c r="AJ672" s="19"/>
      <c r="AK672" s="19"/>
      <c r="AL672" s="19"/>
      <c r="AM672" s="31"/>
      <c r="AN672" s="31"/>
      <c r="AO672" s="31"/>
      <c r="AP672" s="31"/>
      <c r="AQ672" s="31"/>
      <c r="AR672" s="19">
        <f>AT672</f>
        <v>0</v>
      </c>
      <c r="AS672" s="19"/>
      <c r="AT672" s="237">
        <f>AT673+AT675</f>
        <v>0</v>
      </c>
      <c r="AU672" s="19"/>
      <c r="AV672" s="19"/>
      <c r="AW672" s="19"/>
      <c r="AX672" s="237"/>
      <c r="AY672" s="19"/>
      <c r="AZ672" s="31"/>
      <c r="BA672" s="31"/>
      <c r="BB672" s="31"/>
      <c r="BC672" s="31"/>
      <c r="BD672" s="31"/>
      <c r="BE672" s="19">
        <f>BF672</f>
        <v>0</v>
      </c>
      <c r="BF672" s="19">
        <f>BF673+BF675</f>
        <v>0</v>
      </c>
      <c r="BG672" s="19"/>
      <c r="BH672" s="31"/>
      <c r="BI672" s="31"/>
      <c r="BJ672" s="31"/>
      <c r="BK672" s="31"/>
      <c r="BL672" s="31"/>
      <c r="BM672" s="31"/>
      <c r="BN672" s="31"/>
      <c r="BO672" s="31"/>
      <c r="BP672" s="31"/>
      <c r="BQ672" s="31"/>
      <c r="BR672" s="31"/>
      <c r="BS672" s="31"/>
      <c r="BT672" s="31"/>
      <c r="BU672" s="19">
        <f>BV672</f>
        <v>0</v>
      </c>
      <c r="BV672" s="19">
        <f>BV673+BV675</f>
        <v>0</v>
      </c>
      <c r="BW672" s="19"/>
      <c r="BX672" s="19"/>
      <c r="BY672" s="31"/>
      <c r="BZ672" s="31"/>
      <c r="CE672" s="695" t="e">
        <f t="shared" si="1292"/>
        <v>#DIV/0!</v>
      </c>
    </row>
    <row r="673" spans="1:83" s="45" customFormat="1" ht="48" hidden="1" customHeight="1" x14ac:dyDescent="0.25">
      <c r="B673" s="220"/>
      <c r="C673" s="34" t="s">
        <v>39</v>
      </c>
      <c r="D673" s="31" t="e">
        <f>E673</f>
        <v>#REF!</v>
      </c>
      <c r="E673" s="31" t="e">
        <f>#REF!</f>
        <v>#REF!</v>
      </c>
      <c r="F673" s="31"/>
      <c r="G673" s="31"/>
      <c r="H673" s="31"/>
      <c r="I673" s="31"/>
      <c r="J673" s="31" t="e">
        <f>K673</f>
        <v>#REF!</v>
      </c>
      <c r="K673" s="31" t="e">
        <f>M673</f>
        <v>#REF!</v>
      </c>
      <c r="L673" s="31"/>
      <c r="M673" s="236" t="e">
        <f>#REF!</f>
        <v>#REF!</v>
      </c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236">
        <f>AG673</f>
        <v>0</v>
      </c>
      <c r="AF673" s="31"/>
      <c r="AG673" s="236">
        <f>I649</f>
        <v>0</v>
      </c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>
        <f>AT673</f>
        <v>0</v>
      </c>
      <c r="AS673" s="31"/>
      <c r="AT673" s="236">
        <f>U649</f>
        <v>0</v>
      </c>
      <c r="AU673" s="31"/>
      <c r="AV673" s="31"/>
      <c r="AW673" s="31"/>
      <c r="AX673" s="236"/>
      <c r="AY673" s="31"/>
      <c r="AZ673" s="31"/>
      <c r="BA673" s="31"/>
      <c r="BB673" s="31"/>
      <c r="BC673" s="31"/>
      <c r="BD673" s="31"/>
      <c r="BE673" s="31">
        <f>BF673</f>
        <v>0</v>
      </c>
      <c r="BF673" s="31">
        <f>V649</f>
        <v>0</v>
      </c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>
        <f>BV673</f>
        <v>0</v>
      </c>
      <c r="BV673" s="31">
        <f>BF649</f>
        <v>0</v>
      </c>
      <c r="BW673" s="31"/>
      <c r="BX673" s="31"/>
      <c r="BY673" s="31"/>
      <c r="BZ673" s="31"/>
      <c r="CE673" s="695" t="e">
        <f t="shared" si="1292"/>
        <v>#DIV/0!</v>
      </c>
    </row>
    <row r="674" spans="1:83" s="45" customFormat="1" ht="48" hidden="1" customHeight="1" x14ac:dyDescent="0.25">
      <c r="B674" s="220"/>
      <c r="C674" s="34" t="s">
        <v>43</v>
      </c>
      <c r="D674" s="31"/>
      <c r="E674" s="31"/>
      <c r="F674" s="31"/>
      <c r="G674" s="31"/>
      <c r="H674" s="31"/>
      <c r="I674" s="31"/>
      <c r="J674" s="31"/>
      <c r="K674" s="31"/>
      <c r="L674" s="31"/>
      <c r="M674" s="236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236"/>
      <c r="AF674" s="31"/>
      <c r="AG674" s="236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236"/>
      <c r="AU674" s="31"/>
      <c r="AV674" s="31"/>
      <c r="AW674" s="31"/>
      <c r="AX674" s="236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  <c r="BL674" s="31"/>
      <c r="BM674" s="31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  <c r="CE674" s="695" t="e">
        <f t="shared" si="1292"/>
        <v>#DIV/0!</v>
      </c>
    </row>
    <row r="675" spans="1:83" s="45" customFormat="1" ht="39.75" hidden="1" customHeight="1" x14ac:dyDescent="0.25">
      <c r="B675" s="220"/>
      <c r="C675" s="34" t="s">
        <v>47</v>
      </c>
      <c r="D675" s="31" t="e">
        <f>E675</f>
        <v>#REF!</v>
      </c>
      <c r="E675" s="31" t="e">
        <f>#REF!</f>
        <v>#REF!</v>
      </c>
      <c r="F675" s="31"/>
      <c r="G675" s="31"/>
      <c r="H675" s="31"/>
      <c r="I675" s="31"/>
      <c r="J675" s="31" t="e">
        <f>K675</f>
        <v>#REF!</v>
      </c>
      <c r="K675" s="31" t="e">
        <f>M675</f>
        <v>#REF!</v>
      </c>
      <c r="L675" s="31"/>
      <c r="M675" s="236" t="e">
        <f>#REF!</f>
        <v>#REF!</v>
      </c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236">
        <f>AG675</f>
        <v>0</v>
      </c>
      <c r="AF675" s="31"/>
      <c r="AG675" s="236">
        <f>I650</f>
        <v>0</v>
      </c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>
        <f>AT675</f>
        <v>0</v>
      </c>
      <c r="AS675" s="31"/>
      <c r="AT675" s="236">
        <f>U650</f>
        <v>0</v>
      </c>
      <c r="AU675" s="31"/>
      <c r="AV675" s="31"/>
      <c r="AW675" s="31"/>
      <c r="AX675" s="236"/>
      <c r="AY675" s="31"/>
      <c r="AZ675" s="31"/>
      <c r="BA675" s="31"/>
      <c r="BB675" s="31"/>
      <c r="BC675" s="31"/>
      <c r="BD675" s="31"/>
      <c r="BE675" s="31">
        <f>BF675</f>
        <v>0</v>
      </c>
      <c r="BF675" s="31">
        <f>V650</f>
        <v>0</v>
      </c>
      <c r="BG675" s="31"/>
      <c r="BH675" s="31"/>
      <c r="BI675" s="31"/>
      <c r="BJ675" s="31"/>
      <c r="BK675" s="31"/>
      <c r="BL675" s="31"/>
      <c r="BM675" s="31"/>
      <c r="BN675" s="31"/>
      <c r="BO675" s="31"/>
      <c r="BP675" s="31"/>
      <c r="BQ675" s="31"/>
      <c r="BR675" s="31"/>
      <c r="BS675" s="31"/>
      <c r="BT675" s="31"/>
      <c r="BU675" s="31">
        <f>BV675</f>
        <v>0</v>
      </c>
      <c r="BV675" s="31">
        <f>BF650</f>
        <v>0</v>
      </c>
      <c r="BW675" s="31"/>
      <c r="BX675" s="31"/>
      <c r="BY675" s="31"/>
      <c r="BZ675" s="31"/>
      <c r="CE675" s="695" t="e">
        <f t="shared" si="1292"/>
        <v>#DIV/0!</v>
      </c>
    </row>
    <row r="676" spans="1:83" s="57" customFormat="1" ht="40.5" hidden="1" customHeight="1" x14ac:dyDescent="0.3">
      <c r="B676" s="1079" t="s">
        <v>100</v>
      </c>
      <c r="C676" s="1079"/>
      <c r="D676" s="89" t="e">
        <f>#REF!+D582+D654+D657+D643</f>
        <v>#REF!</v>
      </c>
      <c r="E676" s="33" t="e">
        <f>#REF!+E582+E654+E657+E643</f>
        <v>#REF!</v>
      </c>
      <c r="F676" s="33"/>
      <c r="G676" s="33"/>
      <c r="H676" s="89" t="e">
        <f>#REF!+H582+H654+H657+H643</f>
        <v>#REF!</v>
      </c>
      <c r="I676" s="89" t="e">
        <f>#REF!+I582+I654+I657+I643</f>
        <v>#REF!</v>
      </c>
      <c r="J676" s="89" t="e">
        <f>#REF!+J582+J654+J657+J643</f>
        <v>#REF!</v>
      </c>
      <c r="K676" s="19" t="e">
        <f>#REF!+K582+K654+K657+K643</f>
        <v>#REF!</v>
      </c>
      <c r="L676" s="19"/>
      <c r="M676" s="33" t="e">
        <f>#REF!+M582+M654+M657+M643</f>
        <v>#REF!</v>
      </c>
      <c r="N676" s="237"/>
      <c r="O676" s="33"/>
      <c r="P676" s="237"/>
      <c r="Q676" s="33"/>
      <c r="R676" s="237"/>
      <c r="S676" s="89" t="e">
        <f>#REF!+S582+S654+S657+S643</f>
        <v>#REF!</v>
      </c>
      <c r="T676" s="19"/>
      <c r="U676" s="89" t="e">
        <f>#REF!+U582+U654+U657+U643</f>
        <v>#REF!</v>
      </c>
      <c r="V676" s="89"/>
      <c r="W676" s="89"/>
      <c r="X676" s="89"/>
      <c r="Y676" s="89"/>
      <c r="Z676" s="89"/>
      <c r="AA676" s="89"/>
      <c r="AB676" s="89"/>
      <c r="AC676" s="89"/>
      <c r="AD676" s="19"/>
      <c r="AE676" s="33" t="e">
        <f>#REF!+AE582+AE654+AE657+AE643</f>
        <v>#REF!</v>
      </c>
      <c r="AF676" s="19"/>
      <c r="AG676" s="33" t="e">
        <f>#REF!+AG582+AG654+AG657+AG643</f>
        <v>#REF!</v>
      </c>
      <c r="AH676" s="237"/>
      <c r="AI676" s="33"/>
      <c r="AJ676" s="237"/>
      <c r="AK676" s="33"/>
      <c r="AL676" s="237"/>
      <c r="AM676" s="89" t="e">
        <f>#REF!+AM582+AM654+AM657+AM643</f>
        <v>#REF!</v>
      </c>
      <c r="AN676" s="19"/>
      <c r="AO676" s="89" t="e">
        <f>#REF!+AO582+AO654+AO657+AO643</f>
        <v>#REF!</v>
      </c>
      <c r="AP676" s="89"/>
      <c r="AQ676" s="19"/>
      <c r="AR676" s="89" t="e">
        <f>#REF!+AR582+AR654+AR657+AR643</f>
        <v>#REF!</v>
      </c>
      <c r="AS676" s="19"/>
      <c r="AT676" s="33" t="e">
        <f>#REF!+AT582+AT654+AT657+AT643</f>
        <v>#REF!</v>
      </c>
      <c r="AU676" s="237"/>
      <c r="AV676" s="33"/>
      <c r="AW676" s="237"/>
      <c r="AX676" s="33"/>
      <c r="AY676" s="237"/>
      <c r="AZ676" s="89" t="e">
        <f>#REF!+AZ582+AZ654+AZ657+AZ643</f>
        <v>#REF!</v>
      </c>
      <c r="BA676" s="19"/>
      <c r="BB676" s="89" t="e">
        <f>#REF!+BB582+BB654+BB657+BB643</f>
        <v>#REF!</v>
      </c>
      <c r="BC676" s="89"/>
      <c r="BD676" s="89"/>
      <c r="BE676" s="89" t="e">
        <f>#REF!+BE582+BE654+BE657+BE643</f>
        <v>#REF!</v>
      </c>
      <c r="BF676" s="33" t="e">
        <f>#REF!+BF582+BF654+BF657+BF643</f>
        <v>#REF!</v>
      </c>
      <c r="BG676" s="33"/>
      <c r="BH676" s="89" t="e">
        <f>#REF!+BH582+BH654+BH657+BH643</f>
        <v>#REF!</v>
      </c>
      <c r="BI676" s="89" t="e">
        <f>#REF!+BI582+BI654+BI657+BI643</f>
        <v>#REF!</v>
      </c>
      <c r="BJ676" s="89"/>
      <c r="BK676" s="89"/>
      <c r="BL676" s="89"/>
      <c r="BM676" s="89"/>
      <c r="BN676" s="89"/>
      <c r="BO676" s="89"/>
      <c r="BP676" s="89"/>
      <c r="BQ676" s="89"/>
      <c r="BR676" s="89"/>
      <c r="BS676" s="89"/>
      <c r="BT676" s="89"/>
      <c r="BU676" s="89" t="e">
        <f>#REF!+BU582+BU654+BU657+BU643</f>
        <v>#REF!</v>
      </c>
      <c r="BV676" s="33" t="e">
        <f>#REF!+BV582+BV654+BV657+BV643</f>
        <v>#REF!</v>
      </c>
      <c r="BW676" s="33"/>
      <c r="BX676" s="33"/>
      <c r="BY676" s="89" t="e">
        <f>#REF!+BY582+BY654+BY657+BY643</f>
        <v>#REF!</v>
      </c>
      <c r="BZ676" s="89" t="e">
        <f>#REF!+BZ582+BZ654+BZ657+BZ643</f>
        <v>#REF!</v>
      </c>
      <c r="CE676" s="695" t="e">
        <f t="shared" si="1292"/>
        <v>#REF!</v>
      </c>
    </row>
    <row r="677" spans="1:83" s="45" customFormat="1" ht="69" hidden="1" customHeight="1" x14ac:dyDescent="0.25">
      <c r="B677" s="220"/>
      <c r="C677" s="18" t="s">
        <v>31</v>
      </c>
      <c r="D677" s="19" t="e">
        <f>E677+H677+I677</f>
        <v>#REF!</v>
      </c>
      <c r="E677" s="19" t="e">
        <f>#REF!+E582+E643+E654+E657</f>
        <v>#REF!</v>
      </c>
      <c r="F677" s="19"/>
      <c r="G677" s="19"/>
      <c r="H677" s="19" t="e">
        <f>#REF!+H582+H643+H654+H657</f>
        <v>#REF!</v>
      </c>
      <c r="I677" s="19" t="e">
        <f>#REF!+I582+I643+I654+I657</f>
        <v>#REF!</v>
      </c>
      <c r="J677" s="19" t="e">
        <f>K677+M677+Q677</f>
        <v>#REF!</v>
      </c>
      <c r="K677" s="19" t="e">
        <f>M677+S677+U677</f>
        <v>#REF!</v>
      </c>
      <c r="L677" s="19"/>
      <c r="M677" s="237" t="e">
        <f>#REF!+M582+M643+M654+M657</f>
        <v>#REF!</v>
      </c>
      <c r="N677" s="19"/>
      <c r="O677" s="19"/>
      <c r="P677" s="19"/>
      <c r="Q677" s="19"/>
      <c r="R677" s="19"/>
      <c r="S677" s="19" t="e">
        <f>#REF!+S582+S643+S654+S657</f>
        <v>#REF!</v>
      </c>
      <c r="T677" s="19"/>
      <c r="U677" s="19" t="e">
        <f>#REF!+U582+U643+U654+U657</f>
        <v>#REF!</v>
      </c>
      <c r="V677" s="19"/>
      <c r="W677" s="19"/>
      <c r="X677" s="19"/>
      <c r="Y677" s="19"/>
      <c r="Z677" s="19"/>
      <c r="AA677" s="19"/>
      <c r="AB677" s="19"/>
      <c r="AC677" s="19"/>
      <c r="AD677" s="19"/>
      <c r="AE677" s="237" t="e">
        <f>AG677+AM677+AO677</f>
        <v>#REF!</v>
      </c>
      <c r="AF677" s="19"/>
      <c r="AG677" s="237" t="e">
        <f>#REF!+AG582+AG643+AG654+AG657</f>
        <v>#REF!</v>
      </c>
      <c r="AH677" s="19"/>
      <c r="AI677" s="19"/>
      <c r="AJ677" s="19"/>
      <c r="AK677" s="19"/>
      <c r="AL677" s="19"/>
      <c r="AM677" s="19" t="e">
        <f>#REF!+AM582+AM643+AM654+AM657</f>
        <v>#REF!</v>
      </c>
      <c r="AN677" s="19"/>
      <c r="AO677" s="19" t="e">
        <f>#REF!+AO582+AO643+AO654+AO657</f>
        <v>#REF!</v>
      </c>
      <c r="AP677" s="19"/>
      <c r="AQ677" s="19"/>
      <c r="AR677" s="19" t="e">
        <f>AT677+AZ677+BB677</f>
        <v>#REF!</v>
      </c>
      <c r="AS677" s="19"/>
      <c r="AT677" s="237" t="e">
        <f>#REF!+AT582+AT643+AT654+AT657</f>
        <v>#REF!</v>
      </c>
      <c r="AU677" s="19"/>
      <c r="AV677" s="19"/>
      <c r="AW677" s="19"/>
      <c r="AX677" s="237"/>
      <c r="AY677" s="19"/>
      <c r="AZ677" s="19" t="e">
        <f>#REF!+AZ582+AZ643+AZ654+AZ657</f>
        <v>#REF!</v>
      </c>
      <c r="BA677" s="19"/>
      <c r="BB677" s="19" t="e">
        <f>#REF!+BB582+BB643+BB654+BB657</f>
        <v>#REF!</v>
      </c>
      <c r="BC677" s="19"/>
      <c r="BD677" s="19"/>
      <c r="BE677" s="19" t="e">
        <f>BF677+BH677+BI677</f>
        <v>#REF!</v>
      </c>
      <c r="BF677" s="19" t="e">
        <f>#REF!+BF582+BF643+BF654+BF657</f>
        <v>#REF!</v>
      </c>
      <c r="BG677" s="19"/>
      <c r="BH677" s="19" t="e">
        <f>#REF!+BH582+BH643+BH654+BH657</f>
        <v>#REF!</v>
      </c>
      <c r="BI677" s="19" t="e">
        <f>#REF!+BI582+BI643+BI654+BI657</f>
        <v>#REF!</v>
      </c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 t="e">
        <f>BV677+BY677+BZ677</f>
        <v>#REF!</v>
      </c>
      <c r="BV677" s="19" t="e">
        <f>#REF!+BV582+BV643+BV654+BV657</f>
        <v>#REF!</v>
      </c>
      <c r="BW677" s="19"/>
      <c r="BX677" s="19"/>
      <c r="BY677" s="19" t="e">
        <f>#REF!+BY582+BY643+BY654+BY657</f>
        <v>#REF!</v>
      </c>
      <c r="BZ677" s="19" t="e">
        <f>#REF!+BZ582+BZ643+BZ654+BZ657</f>
        <v>#REF!</v>
      </c>
      <c r="CE677" s="695" t="e">
        <f t="shared" si="1292"/>
        <v>#REF!</v>
      </c>
    </row>
    <row r="678" spans="1:83" s="23" customFormat="1" ht="48" hidden="1" customHeight="1" x14ac:dyDescent="0.25">
      <c r="B678" s="221"/>
      <c r="C678" s="21" t="s">
        <v>32</v>
      </c>
      <c r="D678" s="22" t="e">
        <f>E678+H678+I678</f>
        <v>#REF!</v>
      </c>
      <c r="E678" s="22" t="e">
        <f>#REF!</f>
        <v>#REF!</v>
      </c>
      <c r="F678" s="22"/>
      <c r="G678" s="22"/>
      <c r="H678" s="22" t="e">
        <f>#REF!</f>
        <v>#REF!</v>
      </c>
      <c r="I678" s="22" t="e">
        <f>#REF!</f>
        <v>#REF!</v>
      </c>
      <c r="J678" s="22" t="e">
        <f>K678+M678+Q678</f>
        <v>#REF!</v>
      </c>
      <c r="K678" s="41" t="e">
        <f>M678+S678+U678</f>
        <v>#REF!</v>
      </c>
      <c r="L678" s="41"/>
      <c r="M678" s="187" t="e">
        <f>#REF!</f>
        <v>#REF!</v>
      </c>
      <c r="N678" s="41"/>
      <c r="O678" s="22"/>
      <c r="P678" s="41"/>
      <c r="Q678" s="22"/>
      <c r="R678" s="41"/>
      <c r="S678" s="22" t="e">
        <f>#REF!</f>
        <v>#REF!</v>
      </c>
      <c r="T678" s="41"/>
      <c r="U678" s="22" t="e">
        <f>#REF!</f>
        <v>#REF!</v>
      </c>
      <c r="V678" s="22"/>
      <c r="W678" s="22"/>
      <c r="X678" s="22"/>
      <c r="Y678" s="22"/>
      <c r="Z678" s="22"/>
      <c r="AA678" s="22"/>
      <c r="AB678" s="22"/>
      <c r="AC678" s="22"/>
      <c r="AD678" s="41"/>
      <c r="AE678" s="187" t="e">
        <f>AG678+AM678+AO678</f>
        <v>#REF!</v>
      </c>
      <c r="AF678" s="41"/>
      <c r="AG678" s="187" t="e">
        <f>#REF!</f>
        <v>#REF!</v>
      </c>
      <c r="AH678" s="41"/>
      <c r="AI678" s="22"/>
      <c r="AJ678" s="41"/>
      <c r="AK678" s="22"/>
      <c r="AL678" s="41"/>
      <c r="AM678" s="22" t="e">
        <f>#REF!</f>
        <v>#REF!</v>
      </c>
      <c r="AN678" s="41"/>
      <c r="AO678" s="22" t="e">
        <f>#REF!</f>
        <v>#REF!</v>
      </c>
      <c r="AP678" s="22"/>
      <c r="AQ678" s="41"/>
      <c r="AR678" s="22" t="e">
        <f>AT678+AZ678+BB678</f>
        <v>#REF!</v>
      </c>
      <c r="AS678" s="41"/>
      <c r="AT678" s="187" t="e">
        <f>#REF!</f>
        <v>#REF!</v>
      </c>
      <c r="AU678" s="41"/>
      <c r="AV678" s="22"/>
      <c r="AW678" s="41"/>
      <c r="AX678" s="187"/>
      <c r="AY678" s="41"/>
      <c r="AZ678" s="22" t="e">
        <f>#REF!</f>
        <v>#REF!</v>
      </c>
      <c r="BA678" s="41"/>
      <c r="BB678" s="22" t="e">
        <f>#REF!</f>
        <v>#REF!</v>
      </c>
      <c r="BC678" s="22"/>
      <c r="BD678" s="22"/>
      <c r="BE678" s="22" t="e">
        <f>BF678+BH678+BI678</f>
        <v>#REF!</v>
      </c>
      <c r="BF678" s="22" t="e">
        <f>#REF!</f>
        <v>#REF!</v>
      </c>
      <c r="BG678" s="22"/>
      <c r="BH678" s="22" t="e">
        <f>#REF!</f>
        <v>#REF!</v>
      </c>
      <c r="BI678" s="22" t="e">
        <f>#REF!</f>
        <v>#REF!</v>
      </c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 t="e">
        <f>BV678+BY678+BZ678</f>
        <v>#REF!</v>
      </c>
      <c r="BV678" s="22" t="e">
        <f>#REF!</f>
        <v>#REF!</v>
      </c>
      <c r="BW678" s="22"/>
      <c r="BX678" s="22"/>
      <c r="BY678" s="22" t="e">
        <f>#REF!</f>
        <v>#REF!</v>
      </c>
      <c r="BZ678" s="22" t="e">
        <f>#REF!</f>
        <v>#REF!</v>
      </c>
      <c r="CE678" s="695" t="e">
        <f t="shared" si="1292"/>
        <v>#REF!</v>
      </c>
    </row>
    <row r="679" spans="1:83" s="524" customFormat="1" ht="48" hidden="1" customHeight="1" x14ac:dyDescent="0.25">
      <c r="A679" s="524" t="s">
        <v>101</v>
      </c>
      <c r="B679" s="1080" t="s">
        <v>33</v>
      </c>
      <c r="C679" s="1080"/>
      <c r="D679" s="15" t="e">
        <f t="shared" ref="D679:I679" si="1311">D582</f>
        <v>#REF!</v>
      </c>
      <c r="E679" s="15">
        <f t="shared" si="1311"/>
        <v>0</v>
      </c>
      <c r="F679" s="15"/>
      <c r="G679" s="15"/>
      <c r="H679" s="15">
        <f t="shared" si="1311"/>
        <v>0</v>
      </c>
      <c r="I679" s="15" t="e">
        <f t="shared" si="1311"/>
        <v>#REF!</v>
      </c>
      <c r="J679" s="15" t="e">
        <f t="shared" ref="J679:AO679" si="1312">J582</f>
        <v>#REF!</v>
      </c>
      <c r="K679" s="592" t="e">
        <f t="shared" si="1312"/>
        <v>#REF!</v>
      </c>
      <c r="L679" s="592"/>
      <c r="M679" s="954">
        <f t="shared" si="1312"/>
        <v>0</v>
      </c>
      <c r="N679" s="592"/>
      <c r="O679" s="15"/>
      <c r="P679" s="592"/>
      <c r="Q679" s="15"/>
      <c r="R679" s="592"/>
      <c r="S679" s="15">
        <f t="shared" ref="S679:U679" si="1313">S582</f>
        <v>0</v>
      </c>
      <c r="T679" s="592"/>
      <c r="U679" s="15" t="e">
        <f t="shared" si="1313"/>
        <v>#REF!</v>
      </c>
      <c r="V679" s="15"/>
      <c r="W679" s="15"/>
      <c r="X679" s="15"/>
      <c r="Y679" s="15"/>
      <c r="Z679" s="15"/>
      <c r="AA679" s="15"/>
      <c r="AB679" s="15"/>
      <c r="AC679" s="15"/>
      <c r="AD679" s="592"/>
      <c r="AE679" s="954" t="e">
        <f t="shared" si="1312"/>
        <v>#REF!</v>
      </c>
      <c r="AF679" s="592"/>
      <c r="AG679" s="954">
        <f t="shared" si="1312"/>
        <v>0</v>
      </c>
      <c r="AH679" s="592"/>
      <c r="AI679" s="15"/>
      <c r="AJ679" s="592"/>
      <c r="AK679" s="15"/>
      <c r="AL679" s="592"/>
      <c r="AM679" s="15">
        <f t="shared" si="1312"/>
        <v>0</v>
      </c>
      <c r="AN679" s="592"/>
      <c r="AO679" s="15" t="e">
        <f t="shared" si="1312"/>
        <v>#REF!</v>
      </c>
      <c r="AP679" s="15"/>
      <c r="AQ679" s="592"/>
      <c r="AR679" s="15">
        <f t="shared" ref="AR679:AT679" si="1314">AR582</f>
        <v>0</v>
      </c>
      <c r="AS679" s="592"/>
      <c r="AT679" s="954">
        <f t="shared" si="1314"/>
        <v>0</v>
      </c>
      <c r="AU679" s="592"/>
      <c r="AV679" s="15"/>
      <c r="AW679" s="592"/>
      <c r="AX679" s="954"/>
      <c r="AY679" s="592"/>
      <c r="AZ679" s="15">
        <f t="shared" ref="AZ679:BB679" si="1315">AZ582</f>
        <v>0</v>
      </c>
      <c r="BA679" s="592"/>
      <c r="BB679" s="15">
        <f t="shared" si="1315"/>
        <v>0</v>
      </c>
      <c r="BC679" s="15"/>
      <c r="BD679" s="15"/>
      <c r="BE679" s="15">
        <f t="shared" ref="BE679:BI679" si="1316">BE582</f>
        <v>0</v>
      </c>
      <c r="BF679" s="15">
        <f t="shared" si="1316"/>
        <v>0</v>
      </c>
      <c r="BG679" s="15"/>
      <c r="BH679" s="15">
        <f t="shared" si="1316"/>
        <v>0</v>
      </c>
      <c r="BI679" s="15">
        <f t="shared" si="1316"/>
        <v>0</v>
      </c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>
        <f t="shared" ref="BU679" si="1317">BU582</f>
        <v>0</v>
      </c>
      <c r="BV679" s="15">
        <f t="shared" ref="BV679" si="1318">BV582</f>
        <v>0</v>
      </c>
      <c r="BW679" s="15"/>
      <c r="BX679" s="15"/>
      <c r="BY679" s="15">
        <f t="shared" ref="BY679:BZ679" si="1319">BY582</f>
        <v>0</v>
      </c>
      <c r="BZ679" s="15">
        <f t="shared" si="1319"/>
        <v>0</v>
      </c>
      <c r="CE679" s="695" t="e">
        <f t="shared" si="1292"/>
        <v>#REF!</v>
      </c>
    </row>
    <row r="680" spans="1:83" s="25" customFormat="1" ht="50.25" hidden="1" customHeight="1" x14ac:dyDescent="0.25">
      <c r="B680" s="1084" t="s">
        <v>102</v>
      </c>
      <c r="C680" s="1084"/>
      <c r="D680" s="1084"/>
      <c r="E680" s="1084"/>
      <c r="F680" s="1084"/>
      <c r="G680" s="1084"/>
      <c r="H680" s="1084"/>
      <c r="I680" s="1084"/>
      <c r="J680" s="1084"/>
      <c r="K680" s="1084"/>
      <c r="L680" s="1084"/>
      <c r="M680" s="1084"/>
      <c r="N680" s="1084"/>
      <c r="O680" s="1084"/>
      <c r="P680" s="1084"/>
      <c r="Q680" s="1084"/>
      <c r="R680" s="1084"/>
      <c r="S680" s="1084"/>
      <c r="T680" s="1084"/>
      <c r="U680" s="1084"/>
      <c r="V680" s="1084"/>
      <c r="W680" s="1084"/>
      <c r="X680" s="1084"/>
      <c r="Y680" s="1084"/>
      <c r="Z680" s="1084"/>
      <c r="AA680" s="1084"/>
      <c r="AB680" s="1084"/>
      <c r="AC680" s="1084"/>
      <c r="AD680" s="1084"/>
      <c r="AE680" s="1084"/>
      <c r="AF680" s="1084"/>
      <c r="AG680" s="1084"/>
      <c r="AH680" s="1084"/>
      <c r="AI680" s="1084"/>
      <c r="AJ680" s="1084"/>
      <c r="AK680" s="1084"/>
      <c r="AL680" s="1084"/>
      <c r="AM680" s="1084"/>
      <c r="AN680" s="1084"/>
      <c r="AO680" s="1084"/>
      <c r="AP680" s="1084"/>
      <c r="AQ680" s="1084"/>
      <c r="AR680" s="1084"/>
      <c r="AS680" s="1084"/>
      <c r="AT680" s="1084"/>
      <c r="AU680" s="1084"/>
      <c r="AV680" s="1084"/>
      <c r="AW680" s="1084"/>
      <c r="AX680" s="1084"/>
      <c r="AY680" s="1084"/>
      <c r="AZ680" s="1084"/>
      <c r="BA680" s="1084"/>
      <c r="BB680" s="1084"/>
      <c r="BC680" s="1084"/>
      <c r="BD680" s="1084"/>
      <c r="BE680" s="1084"/>
      <c r="BF680" s="1084"/>
      <c r="BG680" s="1084"/>
      <c r="BH680" s="1084"/>
      <c r="BI680" s="1084"/>
      <c r="BJ680" s="1084"/>
      <c r="BK680" s="1084"/>
      <c r="BL680" s="1084"/>
      <c r="BM680" s="1084"/>
      <c r="BN680" s="1084"/>
      <c r="BO680" s="1084"/>
      <c r="BP680" s="1084"/>
      <c r="BQ680" s="1084"/>
      <c r="BR680" s="1084"/>
      <c r="BS680" s="1084"/>
      <c r="BT680" s="58"/>
      <c r="BU680" s="58"/>
      <c r="CE680" s="695" t="e">
        <f t="shared" si="1292"/>
        <v>#DIV/0!</v>
      </c>
    </row>
    <row r="681" spans="1:83" s="59" customFormat="1" ht="114" hidden="1" customHeight="1" x14ac:dyDescent="0.25">
      <c r="B681" s="218">
        <v>4</v>
      </c>
      <c r="C681" s="148" t="s">
        <v>103</v>
      </c>
      <c r="D681" s="28" t="e">
        <f t="shared" ref="D681" si="1320">E681</f>
        <v>#REF!</v>
      </c>
      <c r="E681" s="28" t="e">
        <f>#REF!+E723+E735</f>
        <v>#REF!</v>
      </c>
      <c r="F681" s="28"/>
      <c r="G681" s="28"/>
      <c r="H681" s="28"/>
      <c r="I681" s="28" t="e">
        <f>#REF!+I723+I728+#REF!</f>
        <v>#REF!</v>
      </c>
      <c r="J681" s="28" t="e">
        <f>K681</f>
        <v>#REF!</v>
      </c>
      <c r="K681" s="19" t="e">
        <f t="shared" ref="K681" si="1321">M681</f>
        <v>#REF!</v>
      </c>
      <c r="L681" s="19"/>
      <c r="M681" s="239" t="e">
        <f>#REF!+M723+M735</f>
        <v>#REF!</v>
      </c>
      <c r="N681" s="19"/>
      <c r="O681" s="28"/>
      <c r="P681" s="19"/>
      <c r="Q681" s="28"/>
      <c r="R681" s="19"/>
      <c r="S681" s="28"/>
      <c r="T681" s="19"/>
      <c r="U681" s="28" t="e">
        <f>#REF!+U723+U728+#REF!</f>
        <v>#REF!</v>
      </c>
      <c r="V681" s="28"/>
      <c r="W681" s="28"/>
      <c r="X681" s="28"/>
      <c r="Y681" s="28"/>
      <c r="Z681" s="28"/>
      <c r="AA681" s="28"/>
      <c r="AB681" s="28"/>
      <c r="AC681" s="28"/>
      <c r="AD681" s="19"/>
      <c r="AE681" s="239" t="e">
        <f t="shared" ref="AE681" si="1322">AG681</f>
        <v>#REF!</v>
      </c>
      <c r="AF681" s="19"/>
      <c r="AG681" s="239" t="e">
        <f>#REF!+AG723+AG735</f>
        <v>#REF!</v>
      </c>
      <c r="AH681" s="19"/>
      <c r="AI681" s="28"/>
      <c r="AJ681" s="19"/>
      <c r="AK681" s="28"/>
      <c r="AL681" s="19"/>
      <c r="AM681" s="28"/>
      <c r="AN681" s="19"/>
      <c r="AO681" s="28" t="e">
        <f>#REF!+AO723+AO728+#REF!</f>
        <v>#REF!</v>
      </c>
      <c r="AP681" s="28"/>
      <c r="AQ681" s="19"/>
      <c r="AR681" s="28" t="e">
        <f t="shared" ref="AR681" si="1323">AT681</f>
        <v>#REF!</v>
      </c>
      <c r="AS681" s="19"/>
      <c r="AT681" s="239" t="e">
        <f>#REF!+AT723+AT735</f>
        <v>#REF!</v>
      </c>
      <c r="AU681" s="19"/>
      <c r="AV681" s="28"/>
      <c r="AW681" s="19"/>
      <c r="AX681" s="239"/>
      <c r="AY681" s="19"/>
      <c r="AZ681" s="28"/>
      <c r="BA681" s="19"/>
      <c r="BB681" s="28" t="e">
        <f>#REF!+BB723+BB728+#REF!</f>
        <v>#REF!</v>
      </c>
      <c r="BC681" s="28"/>
      <c r="BD681" s="28"/>
      <c r="BE681" s="28" t="e">
        <f t="shared" ref="BE681" si="1324">BF681</f>
        <v>#REF!</v>
      </c>
      <c r="BF681" s="28" t="e">
        <f>#REF!+BF723+BF735</f>
        <v>#REF!</v>
      </c>
      <c r="BG681" s="28"/>
      <c r="BH681" s="28"/>
      <c r="BI681" s="28" t="e">
        <f>#REF!+BI723+BI728+#REF!</f>
        <v>#REF!</v>
      </c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 t="e">
        <f t="shared" ref="BU681" si="1325">BV681</f>
        <v>#REF!</v>
      </c>
      <c r="BV681" s="28" t="e">
        <f>#REF!+BV723+BV735</f>
        <v>#REF!</v>
      </c>
      <c r="BW681" s="28"/>
      <c r="BX681" s="28"/>
      <c r="BY681" s="28"/>
      <c r="BZ681" s="28" t="e">
        <f>#REF!+BZ723+BZ728+#REF!</f>
        <v>#REF!</v>
      </c>
      <c r="CE681" s="695" t="e">
        <f t="shared" si="1292"/>
        <v>#REF!</v>
      </c>
    </row>
    <row r="682" spans="1:83" s="59" customFormat="1" ht="114" hidden="1" customHeight="1" x14ac:dyDescent="0.25">
      <c r="B682" s="203" t="s">
        <v>243</v>
      </c>
      <c r="C682" s="128" t="s">
        <v>82</v>
      </c>
      <c r="D682" s="28"/>
      <c r="E682" s="28"/>
      <c r="F682" s="28"/>
      <c r="G682" s="28"/>
      <c r="H682" s="28"/>
      <c r="I682" s="28"/>
      <c r="J682" s="28"/>
      <c r="K682" s="19"/>
      <c r="L682" s="19"/>
      <c r="M682" s="239"/>
      <c r="N682" s="19"/>
      <c r="O682" s="28"/>
      <c r="P682" s="19"/>
      <c r="Q682" s="28"/>
      <c r="R682" s="19"/>
      <c r="S682" s="28"/>
      <c r="T682" s="19"/>
      <c r="U682" s="28"/>
      <c r="V682" s="28"/>
      <c r="W682" s="28"/>
      <c r="X682" s="28"/>
      <c r="Y682" s="28"/>
      <c r="Z682" s="28"/>
      <c r="AA682" s="28"/>
      <c r="AB682" s="28"/>
      <c r="AC682" s="28"/>
      <c r="AD682" s="19"/>
      <c r="AE682" s="239"/>
      <c r="AF682" s="19"/>
      <c r="AG682" s="239"/>
      <c r="AH682" s="19"/>
      <c r="AI682" s="28"/>
      <c r="AJ682" s="19"/>
      <c r="AK682" s="28"/>
      <c r="AL682" s="19"/>
      <c r="AM682" s="28"/>
      <c r="AN682" s="19"/>
      <c r="AO682" s="28"/>
      <c r="AP682" s="28"/>
      <c r="AQ682" s="19"/>
      <c r="AR682" s="28"/>
      <c r="AS682" s="19"/>
      <c r="AT682" s="239"/>
      <c r="AU682" s="19"/>
      <c r="AV682" s="28"/>
      <c r="AW682" s="19"/>
      <c r="AX682" s="239"/>
      <c r="AY682" s="19"/>
      <c r="AZ682" s="28"/>
      <c r="BA682" s="19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E682" s="695" t="e">
        <f t="shared" si="1292"/>
        <v>#DIV/0!</v>
      </c>
    </row>
    <row r="683" spans="1:83" s="59" customFormat="1" ht="153.75" hidden="1" customHeight="1" x14ac:dyDescent="0.25">
      <c r="B683" s="206" t="s">
        <v>34</v>
      </c>
      <c r="C683" s="53" t="s">
        <v>309</v>
      </c>
      <c r="D683" s="28"/>
      <c r="E683" s="28"/>
      <c r="F683" s="28"/>
      <c r="G683" s="28"/>
      <c r="H683" s="28"/>
      <c r="I683" s="28"/>
      <c r="J683" s="28"/>
      <c r="K683" s="19"/>
      <c r="L683" s="19"/>
      <c r="M683" s="239"/>
      <c r="N683" s="19"/>
      <c r="O683" s="28"/>
      <c r="P683" s="19"/>
      <c r="Q683" s="28"/>
      <c r="R683" s="19"/>
      <c r="S683" s="28"/>
      <c r="T683" s="19"/>
      <c r="U683" s="28"/>
      <c r="V683" s="28"/>
      <c r="W683" s="28"/>
      <c r="X683" s="28"/>
      <c r="Y683" s="28"/>
      <c r="Z683" s="28"/>
      <c r="AA683" s="28"/>
      <c r="AB683" s="28"/>
      <c r="AC683" s="28"/>
      <c r="AD683" s="19"/>
      <c r="AE683" s="239"/>
      <c r="AF683" s="19"/>
      <c r="AG683" s="239"/>
      <c r="AH683" s="19"/>
      <c r="AI683" s="28"/>
      <c r="AJ683" s="19"/>
      <c r="AK683" s="28"/>
      <c r="AL683" s="19"/>
      <c r="AM683" s="28"/>
      <c r="AN683" s="19"/>
      <c r="AO683" s="28"/>
      <c r="AP683" s="28"/>
      <c r="AQ683" s="19"/>
      <c r="AR683" s="28"/>
      <c r="AS683" s="19"/>
      <c r="AT683" s="239"/>
      <c r="AU683" s="19"/>
      <c r="AV683" s="28"/>
      <c r="AW683" s="19"/>
      <c r="AX683" s="239"/>
      <c r="AY683" s="19"/>
      <c r="AZ683" s="28"/>
      <c r="BA683" s="19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E683" s="695" t="e">
        <f t="shared" si="1292"/>
        <v>#DIV/0!</v>
      </c>
    </row>
    <row r="684" spans="1:83" s="59" customFormat="1" ht="153.75" hidden="1" customHeight="1" x14ac:dyDescent="0.25">
      <c r="B684" s="206" t="s">
        <v>63</v>
      </c>
      <c r="C684" s="53" t="s">
        <v>310</v>
      </c>
      <c r="D684" s="28"/>
      <c r="E684" s="28"/>
      <c r="F684" s="28"/>
      <c r="G684" s="28"/>
      <c r="H684" s="28"/>
      <c r="I684" s="28"/>
      <c r="J684" s="28"/>
      <c r="K684" s="19"/>
      <c r="L684" s="19"/>
      <c r="M684" s="239"/>
      <c r="N684" s="19"/>
      <c r="O684" s="28"/>
      <c r="P684" s="19"/>
      <c r="Q684" s="28"/>
      <c r="R684" s="19"/>
      <c r="S684" s="28"/>
      <c r="T684" s="19"/>
      <c r="U684" s="28"/>
      <c r="V684" s="28"/>
      <c r="W684" s="28"/>
      <c r="X684" s="28"/>
      <c r="Y684" s="28"/>
      <c r="Z684" s="28"/>
      <c r="AA684" s="28"/>
      <c r="AB684" s="28"/>
      <c r="AC684" s="28"/>
      <c r="AD684" s="19"/>
      <c r="AE684" s="239"/>
      <c r="AF684" s="19"/>
      <c r="AG684" s="239"/>
      <c r="AH684" s="19"/>
      <c r="AI684" s="28"/>
      <c r="AJ684" s="19"/>
      <c r="AK684" s="28"/>
      <c r="AL684" s="19"/>
      <c r="AM684" s="28"/>
      <c r="AN684" s="19"/>
      <c r="AO684" s="28"/>
      <c r="AP684" s="28"/>
      <c r="AQ684" s="19"/>
      <c r="AR684" s="28"/>
      <c r="AS684" s="19"/>
      <c r="AT684" s="239"/>
      <c r="AU684" s="19"/>
      <c r="AV684" s="28"/>
      <c r="AW684" s="19"/>
      <c r="AX684" s="239"/>
      <c r="AY684" s="19"/>
      <c r="AZ684" s="28"/>
      <c r="BA684" s="19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E684" s="695" t="e">
        <f t="shared" si="1292"/>
        <v>#DIV/0!</v>
      </c>
    </row>
    <row r="685" spans="1:83" s="59" customFormat="1" ht="65.25" hidden="1" customHeight="1" x14ac:dyDescent="0.25">
      <c r="B685" s="203" t="s">
        <v>328</v>
      </c>
      <c r="C685" s="128" t="s">
        <v>326</v>
      </c>
      <c r="D685" s="28"/>
      <c r="E685" s="28"/>
      <c r="F685" s="28"/>
      <c r="G685" s="28"/>
      <c r="H685" s="28"/>
      <c r="I685" s="28"/>
      <c r="J685" s="28"/>
      <c r="K685" s="19"/>
      <c r="L685" s="19"/>
      <c r="M685" s="239"/>
      <c r="N685" s="19"/>
      <c r="O685" s="28"/>
      <c r="P685" s="19"/>
      <c r="Q685" s="28"/>
      <c r="R685" s="19"/>
      <c r="S685" s="28"/>
      <c r="T685" s="19"/>
      <c r="U685" s="28"/>
      <c r="V685" s="28"/>
      <c r="W685" s="28"/>
      <c r="X685" s="28"/>
      <c r="Y685" s="28"/>
      <c r="Z685" s="28"/>
      <c r="AA685" s="28"/>
      <c r="AB685" s="28"/>
      <c r="AC685" s="28"/>
      <c r="AD685" s="19"/>
      <c r="AE685" s="239"/>
      <c r="AF685" s="19"/>
      <c r="AG685" s="239"/>
      <c r="AH685" s="19"/>
      <c r="AI685" s="28"/>
      <c r="AJ685" s="19"/>
      <c r="AK685" s="28"/>
      <c r="AL685" s="19"/>
      <c r="AM685" s="28"/>
      <c r="AN685" s="19"/>
      <c r="AO685" s="28"/>
      <c r="AP685" s="28"/>
      <c r="AQ685" s="19"/>
      <c r="AR685" s="28"/>
      <c r="AS685" s="19"/>
      <c r="AT685" s="239"/>
      <c r="AU685" s="19"/>
      <c r="AV685" s="28"/>
      <c r="AW685" s="19"/>
      <c r="AX685" s="239"/>
      <c r="AY685" s="19"/>
      <c r="AZ685" s="28"/>
      <c r="BA685" s="19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E685" s="695" t="e">
        <f t="shared" si="1292"/>
        <v>#DIV/0!</v>
      </c>
    </row>
    <row r="686" spans="1:83" s="59" customFormat="1" ht="93.75" hidden="1" customHeight="1" x14ac:dyDescent="0.25">
      <c r="B686" s="206" t="s">
        <v>34</v>
      </c>
      <c r="C686" s="53" t="s">
        <v>327</v>
      </c>
      <c r="D686" s="28"/>
      <c r="E686" s="28"/>
      <c r="F686" s="28"/>
      <c r="G686" s="28"/>
      <c r="H686" s="28"/>
      <c r="I686" s="28"/>
      <c r="J686" s="28"/>
      <c r="K686" s="19"/>
      <c r="L686" s="19"/>
      <c r="M686" s="239"/>
      <c r="N686" s="19"/>
      <c r="O686" s="28"/>
      <c r="P686" s="19"/>
      <c r="Q686" s="28"/>
      <c r="R686" s="19"/>
      <c r="S686" s="28"/>
      <c r="T686" s="19"/>
      <c r="U686" s="28"/>
      <c r="V686" s="28"/>
      <c r="W686" s="28"/>
      <c r="X686" s="28"/>
      <c r="Y686" s="28"/>
      <c r="Z686" s="28"/>
      <c r="AA686" s="28"/>
      <c r="AB686" s="28"/>
      <c r="AC686" s="28"/>
      <c r="AD686" s="19"/>
      <c r="AE686" s="239"/>
      <c r="AF686" s="19"/>
      <c r="AG686" s="239"/>
      <c r="AH686" s="19"/>
      <c r="AI686" s="28"/>
      <c r="AJ686" s="19"/>
      <c r="AK686" s="28"/>
      <c r="AL686" s="19"/>
      <c r="AM686" s="28"/>
      <c r="AN686" s="19"/>
      <c r="AO686" s="28"/>
      <c r="AP686" s="28"/>
      <c r="AQ686" s="19"/>
      <c r="AR686" s="28"/>
      <c r="AS686" s="19"/>
      <c r="AT686" s="239"/>
      <c r="AU686" s="19"/>
      <c r="AV686" s="28"/>
      <c r="AW686" s="19"/>
      <c r="AX686" s="239"/>
      <c r="AY686" s="19"/>
      <c r="AZ686" s="28"/>
      <c r="BA686" s="19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E686" s="695" t="e">
        <f t="shared" ref="CE686:CE756" si="1326">BB686/I686</f>
        <v>#DIV/0!</v>
      </c>
    </row>
    <row r="687" spans="1:83" s="525" customFormat="1" ht="132" hidden="1" customHeight="1" x14ac:dyDescent="0.25">
      <c r="B687" s="429" t="s">
        <v>7</v>
      </c>
      <c r="C687" s="260" t="s">
        <v>365</v>
      </c>
      <c r="D687" s="507">
        <f>E687+G687+H687+I687</f>
        <v>399098.87453000003</v>
      </c>
      <c r="E687" s="507">
        <f>E688</f>
        <v>0</v>
      </c>
      <c r="F687" s="507"/>
      <c r="G687" s="507">
        <f t="shared" ref="G687:I687" si="1327">G688</f>
        <v>399098.87453000003</v>
      </c>
      <c r="H687" s="507">
        <f t="shared" si="1327"/>
        <v>0</v>
      </c>
      <c r="I687" s="507">
        <f t="shared" si="1327"/>
        <v>0</v>
      </c>
      <c r="J687" s="507"/>
      <c r="K687" s="575">
        <f>M687+Q687+S687+U687</f>
        <v>387727.75066999998</v>
      </c>
      <c r="L687" s="683"/>
      <c r="M687" s="872">
        <f>M688</f>
        <v>0</v>
      </c>
      <c r="N687" s="683"/>
      <c r="O687" s="514"/>
      <c r="P687" s="683"/>
      <c r="Q687" s="507">
        <f t="shared" ref="Q687:U687" si="1328">Q688</f>
        <v>387727.75066999998</v>
      </c>
      <c r="R687" s="683"/>
      <c r="S687" s="507">
        <f t="shared" si="1328"/>
        <v>0</v>
      </c>
      <c r="T687" s="683"/>
      <c r="U687" s="507">
        <f t="shared" si="1328"/>
        <v>0</v>
      </c>
      <c r="V687" s="507"/>
      <c r="W687" s="507"/>
      <c r="X687" s="507"/>
      <c r="Y687" s="507"/>
      <c r="Z687" s="507"/>
      <c r="AA687" s="507"/>
      <c r="AB687" s="507"/>
      <c r="AC687" s="507"/>
      <c r="AD687" s="683"/>
      <c r="AE687" s="872">
        <f>AG687+AK687+AM687+AO687</f>
        <v>1034610.5046399999</v>
      </c>
      <c r="AF687" s="683"/>
      <c r="AG687" s="872">
        <f>AG688</f>
        <v>0</v>
      </c>
      <c r="AH687" s="683"/>
      <c r="AI687" s="514"/>
      <c r="AJ687" s="683"/>
      <c r="AK687" s="507">
        <f t="shared" ref="AK687" si="1329">AK688</f>
        <v>1034610.5046399999</v>
      </c>
      <c r="AL687" s="683"/>
      <c r="AM687" s="507"/>
      <c r="AN687" s="683"/>
      <c r="AO687" s="507"/>
      <c r="AP687" s="507"/>
      <c r="AQ687" s="683"/>
      <c r="AR687" s="579">
        <f>AT687+AX687+AZ687+BB687</f>
        <v>399095.03356999997</v>
      </c>
      <c r="AS687" s="683"/>
      <c r="AT687" s="872">
        <f>AT688</f>
        <v>0</v>
      </c>
      <c r="AU687" s="683"/>
      <c r="AV687" s="514"/>
      <c r="AW687" s="683"/>
      <c r="AX687" s="872">
        <f t="shared" ref="AX687" si="1330">AX688</f>
        <v>399095.03356999997</v>
      </c>
      <c r="AY687" s="683"/>
      <c r="AZ687" s="507"/>
      <c r="BA687" s="683"/>
      <c r="BB687" s="507"/>
      <c r="BC687" s="507"/>
      <c r="BD687" s="507"/>
      <c r="BE687" s="507">
        <f>BF687+BG687+BH687+BI687</f>
        <v>0</v>
      </c>
      <c r="BF687" s="507">
        <f>BF688</f>
        <v>0</v>
      </c>
      <c r="BG687" s="507">
        <f t="shared" ref="BG687" si="1331">BG688</f>
        <v>0</v>
      </c>
      <c r="BH687" s="507"/>
      <c r="BI687" s="507"/>
      <c r="BJ687" s="431"/>
      <c r="BK687" s="431"/>
      <c r="BL687" s="431"/>
      <c r="BM687" s="431"/>
      <c r="BN687" s="431"/>
      <c r="BO687" s="431"/>
      <c r="BP687" s="431"/>
      <c r="BQ687" s="431"/>
      <c r="BR687" s="431"/>
      <c r="BS687" s="431"/>
      <c r="BT687" s="507"/>
      <c r="BU687" s="579">
        <f>BV687+BX687+BY687+BZ687</f>
        <v>0</v>
      </c>
      <c r="BV687" s="507">
        <f>BV688</f>
        <v>0</v>
      </c>
      <c r="BW687" s="514"/>
      <c r="BX687" s="507">
        <f t="shared" ref="BX687" si="1332">BX688</f>
        <v>0</v>
      </c>
      <c r="BY687" s="507"/>
      <c r="BZ687" s="507"/>
      <c r="CE687" s="695" t="e">
        <f t="shared" si="1326"/>
        <v>#DIV/0!</v>
      </c>
    </row>
    <row r="688" spans="1:83" s="45" customFormat="1" ht="54" hidden="1" customHeight="1" x14ac:dyDescent="0.25">
      <c r="B688" s="200"/>
      <c r="C688" s="97" t="s">
        <v>31</v>
      </c>
      <c r="D688" s="504">
        <f>E688+G688+H688+I688</f>
        <v>399098.87453000003</v>
      </c>
      <c r="E688" s="504">
        <f>E723+E735</f>
        <v>0</v>
      </c>
      <c r="F688" s="504"/>
      <c r="G688" s="504">
        <f t="shared" ref="G688:I688" si="1333">G723+G735</f>
        <v>399098.87453000003</v>
      </c>
      <c r="H688" s="504">
        <f t="shared" si="1333"/>
        <v>0</v>
      </c>
      <c r="I688" s="504">
        <f t="shared" si="1333"/>
        <v>0</v>
      </c>
      <c r="J688" s="504">
        <f>K688+M688+Q688</f>
        <v>775455.50133999996</v>
      </c>
      <c r="K688" s="575">
        <f>M688+Q688+S688+U688</f>
        <v>387727.75066999998</v>
      </c>
      <c r="L688" s="683"/>
      <c r="M688" s="166">
        <f>M723+M735</f>
        <v>0</v>
      </c>
      <c r="N688" s="683"/>
      <c r="O688" s="519"/>
      <c r="P688" s="683"/>
      <c r="Q688" s="504">
        <f t="shared" ref="Q688:U688" si="1334">Q723+Q735</f>
        <v>387727.75066999998</v>
      </c>
      <c r="R688" s="683"/>
      <c r="S688" s="504">
        <f t="shared" si="1334"/>
        <v>0</v>
      </c>
      <c r="T688" s="683"/>
      <c r="U688" s="504">
        <f t="shared" si="1334"/>
        <v>0</v>
      </c>
      <c r="V688" s="504">
        <f t="shared" ref="V688" si="1335">W688+X688+Y688</f>
        <v>0</v>
      </c>
      <c r="W688" s="504">
        <f>W442+W648+W660</f>
        <v>0</v>
      </c>
      <c r="X688" s="504"/>
      <c r="Y688" s="504"/>
      <c r="Z688" s="504">
        <f t="shared" ref="Z688" si="1336">AA688+AB688</f>
        <v>0</v>
      </c>
      <c r="AA688" s="504">
        <f>AA442+AA648+AA660</f>
        <v>0</v>
      </c>
      <c r="AB688" s="504">
        <f>H688</f>
        <v>0</v>
      </c>
      <c r="AC688" s="504"/>
      <c r="AD688" s="683"/>
      <c r="AE688" s="166">
        <f>AG688+AK688+AM688+AO688</f>
        <v>1034610.5046399999</v>
      </c>
      <c r="AF688" s="683"/>
      <c r="AG688" s="166">
        <f>AG723+AG735</f>
        <v>0</v>
      </c>
      <c r="AH688" s="683"/>
      <c r="AI688" s="519"/>
      <c r="AJ688" s="683"/>
      <c r="AK688" s="504">
        <f t="shared" ref="AK688" si="1337">AK723+AK735</f>
        <v>1034610.5046399999</v>
      </c>
      <c r="AL688" s="683"/>
      <c r="AM688" s="504">
        <f>AM442+AM648+AM658</f>
        <v>0</v>
      </c>
      <c r="AN688" s="683"/>
      <c r="AO688" s="504">
        <f>AO442+AO648+AO658</f>
        <v>0</v>
      </c>
      <c r="AP688" s="504">
        <f t="shared" ref="AP688" si="1338">AR688+AT688+AX688</f>
        <v>798190.06713999994</v>
      </c>
      <c r="AQ688" s="683"/>
      <c r="AR688" s="575">
        <f>AT688+AX688+AZ688+BB688</f>
        <v>399095.03356999997</v>
      </c>
      <c r="AS688" s="683"/>
      <c r="AT688" s="166">
        <f>AT723+AT735</f>
        <v>0</v>
      </c>
      <c r="AU688" s="683"/>
      <c r="AV688" s="519"/>
      <c r="AW688" s="683"/>
      <c r="AX688" s="166">
        <f t="shared" ref="AX688" si="1339">AX723+AX735</f>
        <v>399095.03356999997</v>
      </c>
      <c r="AY688" s="683"/>
      <c r="AZ688" s="504">
        <f>AZ442+AZ648+AZ658</f>
        <v>0</v>
      </c>
      <c r="BA688" s="683"/>
      <c r="BB688" s="504">
        <f>BB442+BB648+BB658</f>
        <v>0</v>
      </c>
      <c r="BC688" s="166"/>
      <c r="BD688" s="166"/>
      <c r="BE688" s="504">
        <f>BF688+BG688+BH688+BI688</f>
        <v>0</v>
      </c>
      <c r="BF688" s="504">
        <f>BF723+BF735</f>
        <v>0</v>
      </c>
      <c r="BG688" s="504">
        <f t="shared" ref="BG688" si="1340">BG723+BG735</f>
        <v>0</v>
      </c>
      <c r="BH688" s="504">
        <f>BH442+BH648+BH658</f>
        <v>0</v>
      </c>
      <c r="BI688" s="504">
        <f>BI442+BI648+BI658</f>
        <v>0</v>
      </c>
      <c r="BJ688" s="504">
        <f t="shared" ref="BJ688" si="1341">BK688+BL688+BM688</f>
        <v>0</v>
      </c>
      <c r="BK688" s="504">
        <f>BK442+BK648+BK660</f>
        <v>0</v>
      </c>
      <c r="BL688" s="166"/>
      <c r="BM688" s="166"/>
      <c r="BN688" s="504">
        <f t="shared" ref="BN688" si="1342">BO688+BR688+BS688</f>
        <v>0</v>
      </c>
      <c r="BO688" s="504">
        <f>BO442+BO648+BO660</f>
        <v>0</v>
      </c>
      <c r="BP688" s="519"/>
      <c r="BQ688" s="504"/>
      <c r="BR688" s="166"/>
      <c r="BS688" s="166"/>
      <c r="BT688" s="504"/>
      <c r="BU688" s="575">
        <f>BV688+BX688+BY688+BZ688</f>
        <v>0</v>
      </c>
      <c r="BV688" s="504">
        <f>BV723+BV735</f>
        <v>0</v>
      </c>
      <c r="BW688" s="519"/>
      <c r="BX688" s="504">
        <f t="shared" ref="BX688" si="1343">BX723+BX735</f>
        <v>0</v>
      </c>
      <c r="BY688" s="504">
        <f>BY442+BY648+BY658</f>
        <v>0</v>
      </c>
      <c r="BZ688" s="504">
        <f>BZ442+BZ648+BZ658</f>
        <v>0</v>
      </c>
      <c r="CE688" s="695" t="e">
        <f t="shared" si="1326"/>
        <v>#DIV/0!</v>
      </c>
    </row>
    <row r="689" spans="2:83" s="45" customFormat="1" ht="162.75" hidden="1" customHeight="1" x14ac:dyDescent="0.25">
      <c r="B689" s="126" t="s">
        <v>8</v>
      </c>
      <c r="C689" s="99" t="s">
        <v>429</v>
      </c>
      <c r="D689" s="508">
        <v>0</v>
      </c>
      <c r="E689" s="508">
        <v>0</v>
      </c>
      <c r="F689" s="508"/>
      <c r="G689" s="508">
        <v>0</v>
      </c>
      <c r="H689" s="508">
        <v>0</v>
      </c>
      <c r="I689" s="508">
        <v>0</v>
      </c>
      <c r="J689" s="508">
        <f>K689-D689</f>
        <v>0</v>
      </c>
      <c r="K689" s="581">
        <f t="shared" ref="K689:K698" si="1344">U689</f>
        <v>0</v>
      </c>
      <c r="L689" s="683"/>
      <c r="M689" s="168"/>
      <c r="N689" s="683"/>
      <c r="O689" s="512"/>
      <c r="P689" s="683"/>
      <c r="Q689" s="508"/>
      <c r="R689" s="683"/>
      <c r="S689" s="508"/>
      <c r="T689" s="683"/>
      <c r="U689" s="508">
        <f>U690+U692+U695+U697</f>
        <v>0</v>
      </c>
      <c r="V689" s="508"/>
      <c r="W689" s="508"/>
      <c r="X689" s="508"/>
      <c r="Y689" s="508"/>
      <c r="Z689" s="508"/>
      <c r="AA689" s="508"/>
      <c r="AB689" s="508"/>
      <c r="AC689" s="508"/>
      <c r="AD689" s="683"/>
      <c r="AE689" s="168"/>
      <c r="AF689" s="683"/>
      <c r="AG689" s="168"/>
      <c r="AH689" s="683"/>
      <c r="AI689" s="512"/>
      <c r="AJ689" s="683"/>
      <c r="AK689" s="508"/>
      <c r="AL689" s="683"/>
      <c r="AM689" s="508"/>
      <c r="AN689" s="683"/>
      <c r="AO689" s="508"/>
      <c r="AP689" s="508"/>
      <c r="AQ689" s="683"/>
      <c r="AR689" s="581"/>
      <c r="AS689" s="683"/>
      <c r="AT689" s="168"/>
      <c r="AU689" s="683"/>
      <c r="AV689" s="512"/>
      <c r="AW689" s="683"/>
      <c r="AX689" s="168"/>
      <c r="AY689" s="683"/>
      <c r="AZ689" s="508"/>
      <c r="BA689" s="683"/>
      <c r="BB689" s="508"/>
      <c r="BC689" s="508"/>
      <c r="BD689" s="508"/>
      <c r="BE689" s="508"/>
      <c r="BF689" s="508"/>
      <c r="BG689" s="508"/>
      <c r="BH689" s="508"/>
      <c r="BI689" s="508"/>
      <c r="BJ689" s="508"/>
      <c r="BK689" s="508"/>
      <c r="BL689" s="508"/>
      <c r="BM689" s="508"/>
      <c r="BN689" s="508"/>
      <c r="BO689" s="508"/>
      <c r="BP689" s="512"/>
      <c r="BQ689" s="508"/>
      <c r="BR689" s="508"/>
      <c r="BS689" s="508"/>
      <c r="BT689" s="508"/>
      <c r="BU689" s="581"/>
      <c r="BV689" s="508"/>
      <c r="BW689" s="512"/>
      <c r="BX689" s="508"/>
      <c r="BY689" s="508"/>
      <c r="BZ689" s="508"/>
      <c r="CE689" s="695" t="e">
        <f t="shared" si="1326"/>
        <v>#DIV/0!</v>
      </c>
    </row>
    <row r="690" spans="2:83" s="45" customFormat="1" ht="54" hidden="1" customHeight="1" x14ac:dyDescent="0.25">
      <c r="B690" s="200" t="s">
        <v>9</v>
      </c>
      <c r="C690" s="126" t="s">
        <v>66</v>
      </c>
      <c r="D690" s="504">
        <f>I690</f>
        <v>0</v>
      </c>
      <c r="E690" s="504"/>
      <c r="F690" s="504"/>
      <c r="G690" s="504"/>
      <c r="H690" s="504"/>
      <c r="I690" s="504">
        <v>0</v>
      </c>
      <c r="J690" s="504">
        <f>K690-D690</f>
        <v>0</v>
      </c>
      <c r="K690" s="575">
        <f t="shared" si="1344"/>
        <v>0</v>
      </c>
      <c r="L690" s="683"/>
      <c r="M690" s="166"/>
      <c r="N690" s="683"/>
      <c r="O690" s="519"/>
      <c r="P690" s="683"/>
      <c r="Q690" s="504"/>
      <c r="R690" s="683"/>
      <c r="S690" s="504"/>
      <c r="T690" s="683"/>
      <c r="U690" s="504">
        <f>U691</f>
        <v>0</v>
      </c>
      <c r="V690" s="504"/>
      <c r="W690" s="504"/>
      <c r="X690" s="504"/>
      <c r="Y690" s="504"/>
      <c r="Z690" s="504"/>
      <c r="AA690" s="504"/>
      <c r="AB690" s="504"/>
      <c r="AC690" s="504"/>
      <c r="AD690" s="683"/>
      <c r="AE690" s="166"/>
      <c r="AF690" s="683"/>
      <c r="AG690" s="166"/>
      <c r="AH690" s="683"/>
      <c r="AI690" s="519"/>
      <c r="AJ690" s="683"/>
      <c r="AK690" s="504"/>
      <c r="AL690" s="683"/>
      <c r="AM690" s="504"/>
      <c r="AN690" s="683"/>
      <c r="AO690" s="504"/>
      <c r="AP690" s="504"/>
      <c r="AQ690" s="683"/>
      <c r="AR690" s="575"/>
      <c r="AS690" s="683"/>
      <c r="AT690" s="166"/>
      <c r="AU690" s="683"/>
      <c r="AV690" s="519"/>
      <c r="AW690" s="683"/>
      <c r="AX690" s="166"/>
      <c r="AY690" s="683"/>
      <c r="AZ690" s="504"/>
      <c r="BA690" s="683"/>
      <c r="BB690" s="504"/>
      <c r="BC690" s="166"/>
      <c r="BD690" s="166"/>
      <c r="BE690" s="504"/>
      <c r="BF690" s="504"/>
      <c r="BG690" s="504"/>
      <c r="BH690" s="504"/>
      <c r="BI690" s="504"/>
      <c r="BJ690" s="504"/>
      <c r="BK690" s="504"/>
      <c r="BL690" s="166"/>
      <c r="BM690" s="166"/>
      <c r="BN690" s="504"/>
      <c r="BO690" s="504"/>
      <c r="BP690" s="519"/>
      <c r="BQ690" s="504"/>
      <c r="BR690" s="166"/>
      <c r="BS690" s="166"/>
      <c r="BT690" s="504"/>
      <c r="BU690" s="575"/>
      <c r="BV690" s="504"/>
      <c r="BW690" s="519"/>
      <c r="BX690" s="504"/>
      <c r="BY690" s="504"/>
      <c r="BZ690" s="504"/>
      <c r="CE690" s="695" t="e">
        <f t="shared" si="1326"/>
        <v>#DIV/0!</v>
      </c>
    </row>
    <row r="691" spans="2:83" s="45" customFormat="1" ht="129" hidden="1" customHeight="1" x14ac:dyDescent="0.25">
      <c r="B691" s="200" t="s">
        <v>34</v>
      </c>
      <c r="C691" s="53" t="s">
        <v>262</v>
      </c>
      <c r="D691" s="106">
        <f>I691</f>
        <v>0</v>
      </c>
      <c r="E691" s="106"/>
      <c r="F691" s="106"/>
      <c r="G691" s="106"/>
      <c r="H691" s="106"/>
      <c r="I691" s="106">
        <v>0</v>
      </c>
      <c r="J691" s="106">
        <f t="shared" ref="J691:J698" si="1345">K691-D691</f>
        <v>0</v>
      </c>
      <c r="K691" s="106">
        <f t="shared" si="1344"/>
        <v>0</v>
      </c>
      <c r="L691" s="106"/>
      <c r="M691" s="166"/>
      <c r="N691" s="683"/>
      <c r="O691" s="519"/>
      <c r="P691" s="683"/>
      <c r="Q691" s="504"/>
      <c r="R691" s="683"/>
      <c r="S691" s="504"/>
      <c r="T691" s="683"/>
      <c r="U691" s="106"/>
      <c r="V691" s="504"/>
      <c r="W691" s="504"/>
      <c r="X691" s="504"/>
      <c r="Y691" s="504"/>
      <c r="Z691" s="504"/>
      <c r="AA691" s="504"/>
      <c r="AB691" s="504"/>
      <c r="AC691" s="504"/>
      <c r="AD691" s="683"/>
      <c r="AE691" s="166"/>
      <c r="AF691" s="683"/>
      <c r="AG691" s="166"/>
      <c r="AH691" s="683"/>
      <c r="AI691" s="519"/>
      <c r="AJ691" s="683"/>
      <c r="AK691" s="504"/>
      <c r="AL691" s="683"/>
      <c r="AM691" s="504"/>
      <c r="AN691" s="683"/>
      <c r="AO691" s="504"/>
      <c r="AP691" s="504"/>
      <c r="AQ691" s="683"/>
      <c r="AR691" s="575"/>
      <c r="AS691" s="683"/>
      <c r="AT691" s="166"/>
      <c r="AU691" s="683"/>
      <c r="AV691" s="519"/>
      <c r="AW691" s="683"/>
      <c r="AX691" s="166"/>
      <c r="AY691" s="683"/>
      <c r="AZ691" s="504"/>
      <c r="BA691" s="683"/>
      <c r="BB691" s="504"/>
      <c r="BC691" s="166"/>
      <c r="BD691" s="166"/>
      <c r="BE691" s="504"/>
      <c r="BF691" s="504"/>
      <c r="BG691" s="504"/>
      <c r="BH691" s="504"/>
      <c r="BI691" s="504"/>
      <c r="BJ691" s="504"/>
      <c r="BK691" s="504"/>
      <c r="BL691" s="166"/>
      <c r="BM691" s="166"/>
      <c r="BN691" s="504"/>
      <c r="BO691" s="504"/>
      <c r="BP691" s="519"/>
      <c r="BQ691" s="504"/>
      <c r="BR691" s="166"/>
      <c r="BS691" s="166"/>
      <c r="BT691" s="504"/>
      <c r="BU691" s="575"/>
      <c r="BV691" s="504"/>
      <c r="BW691" s="519"/>
      <c r="BX691" s="504"/>
      <c r="BY691" s="504"/>
      <c r="BZ691" s="504"/>
      <c r="CE691" s="695" t="e">
        <f t="shared" si="1326"/>
        <v>#DIV/0!</v>
      </c>
    </row>
    <row r="692" spans="2:83" s="45" customFormat="1" ht="54" hidden="1" customHeight="1" x14ac:dyDescent="0.25">
      <c r="B692" s="200" t="s">
        <v>430</v>
      </c>
      <c r="C692" s="128" t="s">
        <v>70</v>
      </c>
      <c r="D692" s="504">
        <f>I692</f>
        <v>0</v>
      </c>
      <c r="E692" s="504"/>
      <c r="F692" s="504"/>
      <c r="G692" s="504"/>
      <c r="H692" s="504"/>
      <c r="I692" s="504">
        <v>0</v>
      </c>
      <c r="J692" s="504">
        <f t="shared" si="1345"/>
        <v>0</v>
      </c>
      <c r="K692" s="575">
        <f t="shared" si="1344"/>
        <v>0</v>
      </c>
      <c r="L692" s="683"/>
      <c r="M692" s="166"/>
      <c r="N692" s="683"/>
      <c r="O692" s="519"/>
      <c r="P692" s="683"/>
      <c r="Q692" s="504"/>
      <c r="R692" s="683"/>
      <c r="S692" s="504"/>
      <c r="T692" s="683"/>
      <c r="U692" s="504">
        <f>U693+U694</f>
        <v>0</v>
      </c>
      <c r="V692" s="504"/>
      <c r="W692" s="504"/>
      <c r="X692" s="504"/>
      <c r="Y692" s="504"/>
      <c r="Z692" s="504"/>
      <c r="AA692" s="504"/>
      <c r="AB692" s="504"/>
      <c r="AC692" s="504"/>
      <c r="AD692" s="683"/>
      <c r="AE692" s="166"/>
      <c r="AF692" s="683"/>
      <c r="AG692" s="166"/>
      <c r="AH692" s="683"/>
      <c r="AI692" s="519"/>
      <c r="AJ692" s="683"/>
      <c r="AK692" s="504"/>
      <c r="AL692" s="683"/>
      <c r="AM692" s="504"/>
      <c r="AN692" s="683"/>
      <c r="AO692" s="504"/>
      <c r="AP692" s="504"/>
      <c r="AQ692" s="683"/>
      <c r="AR692" s="575"/>
      <c r="AS692" s="683"/>
      <c r="AT692" s="166"/>
      <c r="AU692" s="683"/>
      <c r="AV692" s="519"/>
      <c r="AW692" s="683"/>
      <c r="AX692" s="166"/>
      <c r="AY692" s="683"/>
      <c r="AZ692" s="504"/>
      <c r="BA692" s="683"/>
      <c r="BB692" s="504"/>
      <c r="BC692" s="166"/>
      <c r="BD692" s="166"/>
      <c r="BE692" s="504"/>
      <c r="BF692" s="504"/>
      <c r="BG692" s="504"/>
      <c r="BH692" s="504"/>
      <c r="BI692" s="504"/>
      <c r="BJ692" s="504"/>
      <c r="BK692" s="504"/>
      <c r="BL692" s="166"/>
      <c r="BM692" s="166"/>
      <c r="BN692" s="504"/>
      <c r="BO692" s="504"/>
      <c r="BP692" s="519"/>
      <c r="BQ692" s="504"/>
      <c r="BR692" s="166"/>
      <c r="BS692" s="166"/>
      <c r="BT692" s="504"/>
      <c r="BU692" s="575"/>
      <c r="BV692" s="504"/>
      <c r="BW692" s="519"/>
      <c r="BX692" s="504"/>
      <c r="BY692" s="504"/>
      <c r="BZ692" s="504"/>
      <c r="CE692" s="695" t="e">
        <f t="shared" si="1326"/>
        <v>#DIV/0!</v>
      </c>
    </row>
    <row r="693" spans="2:83" s="45" customFormat="1" ht="93" hidden="1" customHeight="1" x14ac:dyDescent="0.25">
      <c r="B693" s="200" t="s">
        <v>34</v>
      </c>
      <c r="C693" s="53" t="s">
        <v>220</v>
      </c>
      <c r="D693" s="106">
        <f>I693</f>
        <v>0</v>
      </c>
      <c r="E693" s="106"/>
      <c r="F693" s="106"/>
      <c r="G693" s="106"/>
      <c r="H693" s="106"/>
      <c r="I693" s="106">
        <v>0</v>
      </c>
      <c r="J693" s="106">
        <f t="shared" si="1345"/>
        <v>0</v>
      </c>
      <c r="K693" s="106">
        <f t="shared" si="1344"/>
        <v>0</v>
      </c>
      <c r="L693" s="106"/>
      <c r="M693" s="166"/>
      <c r="N693" s="683"/>
      <c r="O693" s="519"/>
      <c r="P693" s="683"/>
      <c r="Q693" s="504"/>
      <c r="R693" s="683"/>
      <c r="S693" s="504"/>
      <c r="T693" s="683"/>
      <c r="U693" s="106"/>
      <c r="V693" s="504"/>
      <c r="W693" s="504"/>
      <c r="X693" s="504"/>
      <c r="Y693" s="504"/>
      <c r="Z693" s="504"/>
      <c r="AA693" s="504"/>
      <c r="AB693" s="504"/>
      <c r="AC693" s="504"/>
      <c r="AD693" s="683"/>
      <c r="AE693" s="166"/>
      <c r="AF693" s="683"/>
      <c r="AG693" s="166"/>
      <c r="AH693" s="683"/>
      <c r="AI693" s="519"/>
      <c r="AJ693" s="683"/>
      <c r="AK693" s="504"/>
      <c r="AL693" s="683"/>
      <c r="AM693" s="504"/>
      <c r="AN693" s="683"/>
      <c r="AO693" s="504"/>
      <c r="AP693" s="504"/>
      <c r="AQ693" s="683"/>
      <c r="AR693" s="575"/>
      <c r="AS693" s="683"/>
      <c r="AT693" s="166"/>
      <c r="AU693" s="683"/>
      <c r="AV693" s="519"/>
      <c r="AW693" s="683"/>
      <c r="AX693" s="166"/>
      <c r="AY693" s="683"/>
      <c r="AZ693" s="504"/>
      <c r="BA693" s="683"/>
      <c r="BB693" s="504"/>
      <c r="BC693" s="166"/>
      <c r="BD693" s="166"/>
      <c r="BE693" s="504"/>
      <c r="BF693" s="504"/>
      <c r="BG693" s="504"/>
      <c r="BH693" s="504"/>
      <c r="BI693" s="504"/>
      <c r="BJ693" s="504"/>
      <c r="BK693" s="504"/>
      <c r="BL693" s="166"/>
      <c r="BM693" s="166"/>
      <c r="BN693" s="504"/>
      <c r="BO693" s="504"/>
      <c r="BP693" s="519"/>
      <c r="BQ693" s="504"/>
      <c r="BR693" s="166"/>
      <c r="BS693" s="166"/>
      <c r="BT693" s="504"/>
      <c r="BU693" s="575"/>
      <c r="BV693" s="504"/>
      <c r="BW693" s="519"/>
      <c r="BX693" s="504"/>
      <c r="BY693" s="504"/>
      <c r="BZ693" s="504"/>
      <c r="CE693" s="695" t="e">
        <f t="shared" si="1326"/>
        <v>#DIV/0!</v>
      </c>
    </row>
    <row r="694" spans="2:83" s="45" customFormat="1" ht="96.75" hidden="1" customHeight="1" x14ac:dyDescent="0.25">
      <c r="B694" s="200" t="s">
        <v>63</v>
      </c>
      <c r="C694" s="53" t="s">
        <v>431</v>
      </c>
      <c r="D694" s="504"/>
      <c r="E694" s="504"/>
      <c r="F694" s="504"/>
      <c r="G694" s="504"/>
      <c r="H694" s="504"/>
      <c r="I694" s="504"/>
      <c r="J694" s="106">
        <f t="shared" si="1345"/>
        <v>0</v>
      </c>
      <c r="K694" s="106">
        <f t="shared" si="1344"/>
        <v>0</v>
      </c>
      <c r="L694" s="106"/>
      <c r="M694" s="166"/>
      <c r="N694" s="683"/>
      <c r="O694" s="519"/>
      <c r="P694" s="683"/>
      <c r="Q694" s="504"/>
      <c r="R694" s="683"/>
      <c r="S694" s="504"/>
      <c r="T694" s="683"/>
      <c r="U694" s="106"/>
      <c r="V694" s="504"/>
      <c r="W694" s="504"/>
      <c r="X694" s="504"/>
      <c r="Y694" s="504"/>
      <c r="Z694" s="504"/>
      <c r="AA694" s="504"/>
      <c r="AB694" s="504"/>
      <c r="AC694" s="504"/>
      <c r="AD694" s="683"/>
      <c r="AE694" s="166"/>
      <c r="AF694" s="683"/>
      <c r="AG694" s="166"/>
      <c r="AH694" s="683"/>
      <c r="AI694" s="519"/>
      <c r="AJ694" s="683"/>
      <c r="AK694" s="504"/>
      <c r="AL694" s="683"/>
      <c r="AM694" s="504"/>
      <c r="AN694" s="683"/>
      <c r="AO694" s="504"/>
      <c r="AP694" s="504"/>
      <c r="AQ694" s="683"/>
      <c r="AR694" s="575"/>
      <c r="AS694" s="683"/>
      <c r="AT694" s="166"/>
      <c r="AU694" s="683"/>
      <c r="AV694" s="519"/>
      <c r="AW694" s="683"/>
      <c r="AX694" s="166"/>
      <c r="AY694" s="683"/>
      <c r="AZ694" s="504"/>
      <c r="BA694" s="683"/>
      <c r="BB694" s="504"/>
      <c r="BC694" s="166"/>
      <c r="BD694" s="166"/>
      <c r="BE694" s="504"/>
      <c r="BF694" s="504"/>
      <c r="BG694" s="504"/>
      <c r="BH694" s="504"/>
      <c r="BI694" s="504"/>
      <c r="BJ694" s="504"/>
      <c r="BK694" s="504"/>
      <c r="BL694" s="166"/>
      <c r="BM694" s="166"/>
      <c r="BN694" s="504"/>
      <c r="BO694" s="504"/>
      <c r="BP694" s="519"/>
      <c r="BQ694" s="504"/>
      <c r="BR694" s="166"/>
      <c r="BS694" s="166"/>
      <c r="BT694" s="504"/>
      <c r="BU694" s="575"/>
      <c r="BV694" s="504"/>
      <c r="BW694" s="519"/>
      <c r="BX694" s="504"/>
      <c r="BY694" s="504"/>
      <c r="BZ694" s="504"/>
      <c r="CE694" s="695" t="e">
        <f t="shared" si="1326"/>
        <v>#DIV/0!</v>
      </c>
    </row>
    <row r="695" spans="2:83" s="45" customFormat="1" ht="54" hidden="1" customHeight="1" x14ac:dyDescent="0.25">
      <c r="B695" s="200" t="s">
        <v>433</v>
      </c>
      <c r="C695" s="128" t="s">
        <v>82</v>
      </c>
      <c r="D695" s="504">
        <f>I695</f>
        <v>0</v>
      </c>
      <c r="E695" s="504"/>
      <c r="F695" s="504"/>
      <c r="G695" s="504"/>
      <c r="H695" s="504"/>
      <c r="I695" s="504">
        <v>0</v>
      </c>
      <c r="J695" s="504">
        <f t="shared" si="1345"/>
        <v>0</v>
      </c>
      <c r="K695" s="575">
        <f t="shared" si="1344"/>
        <v>0</v>
      </c>
      <c r="L695" s="683"/>
      <c r="M695" s="166"/>
      <c r="N695" s="683"/>
      <c r="O695" s="519"/>
      <c r="P695" s="683"/>
      <c r="Q695" s="504"/>
      <c r="R695" s="683"/>
      <c r="S695" s="504"/>
      <c r="T695" s="683"/>
      <c r="U695" s="504">
        <f>U696</f>
        <v>0</v>
      </c>
      <c r="V695" s="504"/>
      <c r="W695" s="504"/>
      <c r="X695" s="504"/>
      <c r="Y695" s="504"/>
      <c r="Z695" s="504"/>
      <c r="AA695" s="504"/>
      <c r="AB695" s="504"/>
      <c r="AC695" s="504"/>
      <c r="AD695" s="683"/>
      <c r="AE695" s="166"/>
      <c r="AF695" s="683"/>
      <c r="AG695" s="166"/>
      <c r="AH695" s="683"/>
      <c r="AI695" s="519"/>
      <c r="AJ695" s="683"/>
      <c r="AK695" s="504"/>
      <c r="AL695" s="683"/>
      <c r="AM695" s="504"/>
      <c r="AN695" s="683"/>
      <c r="AO695" s="504"/>
      <c r="AP695" s="504"/>
      <c r="AQ695" s="683"/>
      <c r="AR695" s="575"/>
      <c r="AS695" s="683"/>
      <c r="AT695" s="166"/>
      <c r="AU695" s="683"/>
      <c r="AV695" s="519"/>
      <c r="AW695" s="683"/>
      <c r="AX695" s="166"/>
      <c r="AY695" s="683"/>
      <c r="AZ695" s="504"/>
      <c r="BA695" s="683"/>
      <c r="BB695" s="504"/>
      <c r="BC695" s="166"/>
      <c r="BD695" s="166"/>
      <c r="BE695" s="504"/>
      <c r="BF695" s="504"/>
      <c r="BG695" s="504"/>
      <c r="BH695" s="504"/>
      <c r="BI695" s="504"/>
      <c r="BJ695" s="504"/>
      <c r="BK695" s="504"/>
      <c r="BL695" s="166"/>
      <c r="BM695" s="166"/>
      <c r="BN695" s="504"/>
      <c r="BO695" s="504"/>
      <c r="BP695" s="519"/>
      <c r="BQ695" s="504"/>
      <c r="BR695" s="166"/>
      <c r="BS695" s="166"/>
      <c r="BT695" s="504"/>
      <c r="BU695" s="575"/>
      <c r="BV695" s="504"/>
      <c r="BW695" s="519"/>
      <c r="BX695" s="504"/>
      <c r="BY695" s="504"/>
      <c r="BZ695" s="504"/>
      <c r="CE695" s="695" t="e">
        <f t="shared" si="1326"/>
        <v>#DIV/0!</v>
      </c>
    </row>
    <row r="696" spans="2:83" s="45" customFormat="1" ht="141" hidden="1" customHeight="1" x14ac:dyDescent="0.25">
      <c r="B696" s="200" t="s">
        <v>34</v>
      </c>
      <c r="C696" s="53" t="s">
        <v>432</v>
      </c>
      <c r="D696" s="106">
        <f>I696</f>
        <v>0</v>
      </c>
      <c r="E696" s="106"/>
      <c r="F696" s="106"/>
      <c r="G696" s="106"/>
      <c r="H696" s="106"/>
      <c r="I696" s="106">
        <v>0</v>
      </c>
      <c r="J696" s="106">
        <f t="shared" si="1345"/>
        <v>0</v>
      </c>
      <c r="K696" s="106">
        <f t="shared" si="1344"/>
        <v>0</v>
      </c>
      <c r="L696" s="106"/>
      <c r="M696" s="166"/>
      <c r="N696" s="683"/>
      <c r="O696" s="519"/>
      <c r="P696" s="683"/>
      <c r="Q696" s="504"/>
      <c r="R696" s="683"/>
      <c r="S696" s="504"/>
      <c r="T696" s="683"/>
      <c r="U696" s="106"/>
      <c r="V696" s="504"/>
      <c r="W696" s="504"/>
      <c r="X696" s="504"/>
      <c r="Y696" s="504"/>
      <c r="Z696" s="504"/>
      <c r="AA696" s="504"/>
      <c r="AB696" s="504"/>
      <c r="AC696" s="504"/>
      <c r="AD696" s="683"/>
      <c r="AE696" s="166"/>
      <c r="AF696" s="683"/>
      <c r="AG696" s="166"/>
      <c r="AH696" s="683"/>
      <c r="AI696" s="519"/>
      <c r="AJ696" s="683"/>
      <c r="AK696" s="504"/>
      <c r="AL696" s="683"/>
      <c r="AM696" s="504"/>
      <c r="AN696" s="683"/>
      <c r="AO696" s="504"/>
      <c r="AP696" s="504"/>
      <c r="AQ696" s="683"/>
      <c r="AR696" s="575"/>
      <c r="AS696" s="683"/>
      <c r="AT696" s="166"/>
      <c r="AU696" s="683"/>
      <c r="AV696" s="519"/>
      <c r="AW696" s="683"/>
      <c r="AX696" s="166"/>
      <c r="AY696" s="683"/>
      <c r="AZ696" s="504"/>
      <c r="BA696" s="683"/>
      <c r="BB696" s="504"/>
      <c r="BC696" s="166"/>
      <c r="BD696" s="166"/>
      <c r="BE696" s="504"/>
      <c r="BF696" s="504"/>
      <c r="BG696" s="504"/>
      <c r="BH696" s="504"/>
      <c r="BI696" s="504"/>
      <c r="BJ696" s="504"/>
      <c r="BK696" s="504"/>
      <c r="BL696" s="166"/>
      <c r="BM696" s="166"/>
      <c r="BN696" s="504"/>
      <c r="BO696" s="504"/>
      <c r="BP696" s="519"/>
      <c r="BQ696" s="504"/>
      <c r="BR696" s="166"/>
      <c r="BS696" s="166"/>
      <c r="BT696" s="504"/>
      <c r="BU696" s="575"/>
      <c r="BV696" s="504"/>
      <c r="BW696" s="519"/>
      <c r="BX696" s="504"/>
      <c r="BY696" s="504"/>
      <c r="BZ696" s="504"/>
      <c r="CE696" s="695" t="e">
        <f t="shared" si="1326"/>
        <v>#DIV/0!</v>
      </c>
    </row>
    <row r="697" spans="2:83" s="45" customFormat="1" ht="54" hidden="1" customHeight="1" x14ac:dyDescent="0.25">
      <c r="B697" s="200" t="s">
        <v>241</v>
      </c>
      <c r="C697" s="128" t="s">
        <v>86</v>
      </c>
      <c r="D697" s="504">
        <f>I697</f>
        <v>0</v>
      </c>
      <c r="E697" s="504"/>
      <c r="F697" s="504"/>
      <c r="G697" s="504"/>
      <c r="H697" s="504"/>
      <c r="I697" s="504">
        <v>0</v>
      </c>
      <c r="J697" s="504">
        <f t="shared" si="1345"/>
        <v>0</v>
      </c>
      <c r="K697" s="575">
        <f t="shared" si="1344"/>
        <v>0</v>
      </c>
      <c r="L697" s="683"/>
      <c r="M697" s="166"/>
      <c r="N697" s="683"/>
      <c r="O697" s="519"/>
      <c r="P697" s="683"/>
      <c r="Q697" s="504"/>
      <c r="R697" s="683"/>
      <c r="S697" s="504"/>
      <c r="T697" s="683"/>
      <c r="U697" s="504">
        <f>U698+U723</f>
        <v>0</v>
      </c>
      <c r="V697" s="504"/>
      <c r="W697" s="504"/>
      <c r="X697" s="504"/>
      <c r="Y697" s="504"/>
      <c r="Z697" s="504"/>
      <c r="AA697" s="504"/>
      <c r="AB697" s="504"/>
      <c r="AC697" s="504"/>
      <c r="AD697" s="683"/>
      <c r="AE697" s="166"/>
      <c r="AF697" s="683"/>
      <c r="AG697" s="166"/>
      <c r="AH697" s="683"/>
      <c r="AI697" s="519"/>
      <c r="AJ697" s="683"/>
      <c r="AK697" s="504"/>
      <c r="AL697" s="683"/>
      <c r="AM697" s="504"/>
      <c r="AN697" s="683"/>
      <c r="AO697" s="504"/>
      <c r="AP697" s="504"/>
      <c r="AQ697" s="683"/>
      <c r="AR697" s="575"/>
      <c r="AS697" s="683"/>
      <c r="AT697" s="166"/>
      <c r="AU697" s="683"/>
      <c r="AV697" s="519"/>
      <c r="AW697" s="683"/>
      <c r="AX697" s="166"/>
      <c r="AY697" s="683"/>
      <c r="AZ697" s="504"/>
      <c r="BA697" s="683"/>
      <c r="BB697" s="504"/>
      <c r="BC697" s="166"/>
      <c r="BD697" s="166"/>
      <c r="BE697" s="504"/>
      <c r="BF697" s="504"/>
      <c r="BG697" s="504"/>
      <c r="BH697" s="504"/>
      <c r="BI697" s="504"/>
      <c r="BJ697" s="504"/>
      <c r="BK697" s="504"/>
      <c r="BL697" s="166"/>
      <c r="BM697" s="166"/>
      <c r="BN697" s="504"/>
      <c r="BO697" s="504"/>
      <c r="BP697" s="519"/>
      <c r="BQ697" s="504"/>
      <c r="BR697" s="166"/>
      <c r="BS697" s="166"/>
      <c r="BT697" s="504"/>
      <c r="BU697" s="575"/>
      <c r="BV697" s="504"/>
      <c r="BW697" s="519"/>
      <c r="BX697" s="504"/>
      <c r="BY697" s="504"/>
      <c r="BZ697" s="504"/>
      <c r="CE697" s="695" t="e">
        <f t="shared" si="1326"/>
        <v>#DIV/0!</v>
      </c>
    </row>
    <row r="698" spans="2:83" s="45" customFormat="1" ht="129" hidden="1" customHeight="1" x14ac:dyDescent="0.25">
      <c r="B698" s="200" t="s">
        <v>34</v>
      </c>
      <c r="C698" s="53" t="s">
        <v>434</v>
      </c>
      <c r="D698" s="106">
        <f>I698</f>
        <v>0</v>
      </c>
      <c r="E698" s="106"/>
      <c r="F698" s="106"/>
      <c r="G698" s="106"/>
      <c r="H698" s="106"/>
      <c r="I698" s="106">
        <v>0</v>
      </c>
      <c r="J698" s="106">
        <f t="shared" si="1345"/>
        <v>0</v>
      </c>
      <c r="K698" s="106">
        <f t="shared" si="1344"/>
        <v>0</v>
      </c>
      <c r="L698" s="106"/>
      <c r="M698" s="166"/>
      <c r="N698" s="683"/>
      <c r="O698" s="519"/>
      <c r="P698" s="683"/>
      <c r="Q698" s="504"/>
      <c r="R698" s="683"/>
      <c r="S698" s="504"/>
      <c r="T698" s="683"/>
      <c r="U698" s="106"/>
      <c r="V698" s="504"/>
      <c r="W698" s="504"/>
      <c r="X698" s="504"/>
      <c r="Y698" s="504"/>
      <c r="Z698" s="504"/>
      <c r="AA698" s="504"/>
      <c r="AB698" s="504"/>
      <c r="AC698" s="504"/>
      <c r="AD698" s="683"/>
      <c r="AE698" s="166"/>
      <c r="AF698" s="683"/>
      <c r="AG698" s="166"/>
      <c r="AH698" s="683"/>
      <c r="AI698" s="519"/>
      <c r="AJ698" s="683"/>
      <c r="AK698" s="504"/>
      <c r="AL698" s="683"/>
      <c r="AM698" s="504"/>
      <c r="AN698" s="683"/>
      <c r="AO698" s="504"/>
      <c r="AP698" s="504"/>
      <c r="AQ698" s="683"/>
      <c r="AR698" s="575"/>
      <c r="AS698" s="683"/>
      <c r="AT698" s="166"/>
      <c r="AU698" s="683"/>
      <c r="AV698" s="519"/>
      <c r="AW698" s="683"/>
      <c r="AX698" s="166"/>
      <c r="AY698" s="683"/>
      <c r="AZ698" s="504"/>
      <c r="BA698" s="683"/>
      <c r="BB698" s="504"/>
      <c r="BC698" s="166"/>
      <c r="BD698" s="166"/>
      <c r="BE698" s="504"/>
      <c r="BF698" s="504"/>
      <c r="BG698" s="504"/>
      <c r="BH698" s="504"/>
      <c r="BI698" s="504"/>
      <c r="BJ698" s="504"/>
      <c r="BK698" s="504"/>
      <c r="BL698" s="166"/>
      <c r="BM698" s="166"/>
      <c r="BN698" s="504"/>
      <c r="BO698" s="504"/>
      <c r="BP698" s="519"/>
      <c r="BQ698" s="504"/>
      <c r="BR698" s="166"/>
      <c r="BS698" s="166"/>
      <c r="BT698" s="504"/>
      <c r="BU698" s="575"/>
      <c r="BV698" s="504"/>
      <c r="BW698" s="519"/>
      <c r="BX698" s="504"/>
      <c r="BY698" s="504"/>
      <c r="BZ698" s="504"/>
      <c r="CE698" s="695" t="e">
        <f t="shared" si="1326"/>
        <v>#DIV/0!</v>
      </c>
    </row>
    <row r="699" spans="2:83" s="45" customFormat="1" ht="57.75" hidden="1" customHeight="1" x14ac:dyDescent="0.25">
      <c r="B699" s="203" t="s">
        <v>433</v>
      </c>
      <c r="C699" s="128" t="s">
        <v>78</v>
      </c>
      <c r="D699" s="168">
        <f t="shared" ref="D699:D700" si="1346">E699+I699</f>
        <v>0</v>
      </c>
      <c r="E699" s="33"/>
      <c r="F699" s="33"/>
      <c r="G699" s="33"/>
      <c r="H699" s="33"/>
      <c r="I699" s="168">
        <f>I700</f>
        <v>0</v>
      </c>
      <c r="J699" s="168">
        <f>J700</f>
        <v>0</v>
      </c>
      <c r="K699" s="168">
        <f t="shared" ref="K699:K700" si="1347">M699+U699</f>
        <v>0</v>
      </c>
      <c r="L699" s="695" t="e">
        <f t="shared" ref="L699:L769" si="1348">K699/D699</f>
        <v>#DIV/0!</v>
      </c>
      <c r="M699" s="33"/>
      <c r="N699" s="19"/>
      <c r="O699" s="89"/>
      <c r="P699" s="19"/>
      <c r="Q699" s="89"/>
      <c r="R699" s="19"/>
      <c r="S699" s="89"/>
      <c r="T699" s="19"/>
      <c r="U699" s="628">
        <f>U700</f>
        <v>0</v>
      </c>
      <c r="V699" s="622"/>
      <c r="W699" s="622"/>
      <c r="X699" s="622"/>
      <c r="Y699" s="622"/>
      <c r="Z699" s="622"/>
      <c r="AA699" s="622"/>
      <c r="AB699" s="622"/>
      <c r="AC699" s="622"/>
      <c r="AD699" s="683"/>
      <c r="AE699" s="168">
        <v>0</v>
      </c>
      <c r="AF699" s="695" t="e">
        <f t="shared" ref="AF699:AF769" si="1349">AE699/D699</f>
        <v>#DIV/0!</v>
      </c>
      <c r="AG699" s="168"/>
      <c r="AH699" s="695"/>
      <c r="AI699" s="661"/>
      <c r="AJ699" s="683"/>
      <c r="AK699" s="661"/>
      <c r="AL699" s="683"/>
      <c r="AM699" s="661"/>
      <c r="AN699" s="683"/>
      <c r="AO699" s="661"/>
      <c r="AP699" s="661">
        <v>0</v>
      </c>
      <c r="AQ699" s="683"/>
      <c r="AR699" s="168">
        <f t="shared" ref="AR699:AR706" si="1350">BB699</f>
        <v>0</v>
      </c>
      <c r="AS699" s="695" t="e">
        <f t="shared" ref="AS699:AS769" si="1351">AR699/D699</f>
        <v>#DIV/0!</v>
      </c>
      <c r="AT699" s="168"/>
      <c r="AU699" s="695"/>
      <c r="AV699" s="661"/>
      <c r="AW699" s="695"/>
      <c r="AX699" s="168"/>
      <c r="AY699" s="695"/>
      <c r="AZ699" s="661"/>
      <c r="BA699" s="695"/>
      <c r="BB699" s="753">
        <f>BB700</f>
        <v>0</v>
      </c>
      <c r="BC699" s="661"/>
      <c r="BD699" s="661"/>
      <c r="BE699" s="661"/>
      <c r="BF699" s="661"/>
      <c r="BG699" s="661"/>
      <c r="BH699" s="661"/>
      <c r="BI699" s="661"/>
      <c r="BJ699" s="661"/>
      <c r="BK699" s="661"/>
      <c r="BL699" s="661"/>
      <c r="BM699" s="661"/>
      <c r="BN699" s="661">
        <v>0</v>
      </c>
      <c r="BO699" s="661"/>
      <c r="BP699" s="661"/>
      <c r="BQ699" s="661"/>
      <c r="BR699" s="661"/>
      <c r="BS699" s="661"/>
      <c r="BT699" s="661">
        <v>0</v>
      </c>
      <c r="BU699" s="661">
        <v>0</v>
      </c>
      <c r="BV699" s="561"/>
      <c r="BW699" s="561"/>
      <c r="BX699" s="561"/>
      <c r="BY699" s="561"/>
      <c r="BZ699" s="561"/>
      <c r="CE699" s="695" t="e">
        <f t="shared" si="1326"/>
        <v>#DIV/0!</v>
      </c>
    </row>
    <row r="700" spans="2:83" s="45" customFormat="1" ht="87.75" hidden="1" customHeight="1" x14ac:dyDescent="0.25">
      <c r="B700" s="206" t="s">
        <v>34</v>
      </c>
      <c r="C700" s="563" t="s">
        <v>327</v>
      </c>
      <c r="D700" s="109">
        <f t="shared" si="1346"/>
        <v>0</v>
      </c>
      <c r="E700" s="236"/>
      <c r="F700" s="236"/>
      <c r="G700" s="236"/>
      <c r="H700" s="236"/>
      <c r="I700" s="109">
        <v>0</v>
      </c>
      <c r="J700" s="109">
        <f>K700-I700</f>
        <v>0</v>
      </c>
      <c r="K700" s="109">
        <f t="shared" si="1347"/>
        <v>0</v>
      </c>
      <c r="L700" s="695" t="e">
        <f t="shared" si="1348"/>
        <v>#DIV/0!</v>
      </c>
      <c r="M700" s="236"/>
      <c r="N700" s="31"/>
      <c r="O700" s="31"/>
      <c r="P700" s="31"/>
      <c r="Q700" s="31"/>
      <c r="R700" s="31"/>
      <c r="S700" s="31"/>
      <c r="T700" s="31"/>
      <c r="U700" s="106"/>
      <c r="V700" s="622"/>
      <c r="W700" s="622"/>
      <c r="X700" s="622"/>
      <c r="Y700" s="622"/>
      <c r="Z700" s="622"/>
      <c r="AA700" s="622"/>
      <c r="AB700" s="622"/>
      <c r="AC700" s="622"/>
      <c r="AD700" s="683"/>
      <c r="AE700" s="166"/>
      <c r="AF700" s="695" t="e">
        <f t="shared" si="1349"/>
        <v>#DIV/0!</v>
      </c>
      <c r="AG700" s="166"/>
      <c r="AH700" s="695"/>
      <c r="AI700" s="622"/>
      <c r="AJ700" s="683"/>
      <c r="AK700" s="622"/>
      <c r="AL700" s="683"/>
      <c r="AM700" s="622"/>
      <c r="AN700" s="683"/>
      <c r="AO700" s="622"/>
      <c r="AP700" s="622"/>
      <c r="AQ700" s="683"/>
      <c r="AR700" s="109">
        <f t="shared" si="1350"/>
        <v>0</v>
      </c>
      <c r="AS700" s="695" t="e">
        <f t="shared" si="1351"/>
        <v>#DIV/0!</v>
      </c>
      <c r="AT700" s="166"/>
      <c r="AU700" s="695"/>
      <c r="AV700" s="622"/>
      <c r="AW700" s="695"/>
      <c r="AX700" s="166"/>
      <c r="AY700" s="695"/>
      <c r="AZ700" s="622"/>
      <c r="BA700" s="695"/>
      <c r="BB700" s="106">
        <f>D700</f>
        <v>0</v>
      </c>
      <c r="BC700" s="622"/>
      <c r="BD700" s="622"/>
      <c r="BE700" s="622"/>
      <c r="BF700" s="622"/>
      <c r="BG700" s="622"/>
      <c r="BH700" s="622"/>
      <c r="BI700" s="622"/>
      <c r="BJ700" s="622"/>
      <c r="BK700" s="622"/>
      <c r="BL700" s="622"/>
      <c r="BM700" s="622"/>
      <c r="BN700" s="622"/>
      <c r="BO700" s="622"/>
      <c r="BP700" s="622"/>
      <c r="BQ700" s="622"/>
      <c r="BR700" s="622"/>
      <c r="BS700" s="622"/>
      <c r="BT700" s="622"/>
      <c r="BU700" s="622"/>
      <c r="BV700" s="561"/>
      <c r="BW700" s="561"/>
      <c r="BX700" s="561"/>
      <c r="BY700" s="561"/>
      <c r="BZ700" s="561"/>
      <c r="CE700" s="695" t="e">
        <f t="shared" si="1326"/>
        <v>#DIV/0!</v>
      </c>
    </row>
    <row r="701" spans="2:83" s="45" customFormat="1" ht="55.5" customHeight="1" x14ac:dyDescent="0.25">
      <c r="B701" s="203" t="s">
        <v>433</v>
      </c>
      <c r="C701" s="128" t="s">
        <v>497</v>
      </c>
      <c r="D701" s="168">
        <f t="shared" ref="D701:D706" si="1352">I701</f>
        <v>23421.219850000001</v>
      </c>
      <c r="E701" s="33"/>
      <c r="F701" s="33"/>
      <c r="G701" s="33"/>
      <c r="H701" s="33"/>
      <c r="I701" s="168">
        <f>I702</f>
        <v>23421.219850000001</v>
      </c>
      <c r="J701" s="168">
        <f>J702</f>
        <v>-23421.219850000001</v>
      </c>
      <c r="K701" s="168">
        <f t="shared" ref="K701:K702" si="1353">M701+U701</f>
        <v>0</v>
      </c>
      <c r="L701" s="695">
        <f t="shared" si="1348"/>
        <v>0</v>
      </c>
      <c r="M701" s="33"/>
      <c r="N701" s="19"/>
      <c r="O701" s="89"/>
      <c r="P701" s="19"/>
      <c r="Q701" s="89"/>
      <c r="R701" s="19"/>
      <c r="S701" s="89"/>
      <c r="T701" s="19"/>
      <c r="U701" s="679">
        <f>SUM(U702:U702)</f>
        <v>0</v>
      </c>
      <c r="V701" s="674"/>
      <c r="W701" s="674"/>
      <c r="X701" s="674"/>
      <c r="Y701" s="674"/>
      <c r="Z701" s="674"/>
      <c r="AA701" s="674"/>
      <c r="AB701" s="674"/>
      <c r="AC701" s="674"/>
      <c r="AD701" s="683"/>
      <c r="AE701" s="166"/>
      <c r="AF701" s="695">
        <f t="shared" si="1349"/>
        <v>0</v>
      </c>
      <c r="AG701" s="166"/>
      <c r="AH701" s="695"/>
      <c r="AI701" s="674"/>
      <c r="AJ701" s="683"/>
      <c r="AK701" s="674"/>
      <c r="AL701" s="683"/>
      <c r="AM701" s="674"/>
      <c r="AN701" s="683"/>
      <c r="AO701" s="674"/>
      <c r="AP701" s="674"/>
      <c r="AQ701" s="683"/>
      <c r="AR701" s="168">
        <f t="shared" si="1350"/>
        <v>23421.219850000001</v>
      </c>
      <c r="AS701" s="695">
        <f t="shared" si="1351"/>
        <v>1</v>
      </c>
      <c r="AT701" s="166"/>
      <c r="AU701" s="695"/>
      <c r="AV701" s="674"/>
      <c r="AW701" s="695"/>
      <c r="AX701" s="166"/>
      <c r="AY701" s="695"/>
      <c r="AZ701" s="674"/>
      <c r="BA701" s="695"/>
      <c r="BB701" s="932">
        <f>BB702</f>
        <v>23421.219850000001</v>
      </c>
      <c r="BC701" s="674"/>
      <c r="BD701" s="674"/>
      <c r="BE701" s="674"/>
      <c r="BF701" s="674"/>
      <c r="BG701" s="674"/>
      <c r="BH701" s="674"/>
      <c r="BI701" s="674"/>
      <c r="BJ701" s="674"/>
      <c r="BK701" s="674"/>
      <c r="BL701" s="674"/>
      <c r="BM701" s="674"/>
      <c r="BN701" s="674"/>
      <c r="BO701" s="674"/>
      <c r="BP701" s="674"/>
      <c r="BQ701" s="674"/>
      <c r="BR701" s="674"/>
      <c r="BS701" s="674"/>
      <c r="BT701" s="674"/>
      <c r="BU701" s="674"/>
      <c r="BV701" s="674"/>
      <c r="BW701" s="674"/>
      <c r="BX701" s="674"/>
      <c r="BY701" s="674"/>
      <c r="BZ701" s="674"/>
      <c r="CE701" s="695">
        <f t="shared" si="1326"/>
        <v>1</v>
      </c>
    </row>
    <row r="702" spans="2:83" s="45" customFormat="1" ht="106.5" customHeight="1" x14ac:dyDescent="0.25">
      <c r="B702" s="206"/>
      <c r="C702" s="563" t="s">
        <v>431</v>
      </c>
      <c r="D702" s="109">
        <f t="shared" si="1352"/>
        <v>23421.219850000001</v>
      </c>
      <c r="E702" s="236"/>
      <c r="F702" s="236"/>
      <c r="G702" s="236"/>
      <c r="H702" s="236"/>
      <c r="I702" s="109">
        <v>23421.219850000001</v>
      </c>
      <c r="J702" s="109">
        <f>K702-I702</f>
        <v>-23421.219850000001</v>
      </c>
      <c r="K702" s="109">
        <f t="shared" si="1353"/>
        <v>0</v>
      </c>
      <c r="L702" s="695">
        <f t="shared" si="1348"/>
        <v>0</v>
      </c>
      <c r="M702" s="236"/>
      <c r="N702" s="31"/>
      <c r="O702" s="31"/>
      <c r="P702" s="31"/>
      <c r="Q702" s="31"/>
      <c r="R702" s="31"/>
      <c r="S702" s="31"/>
      <c r="T702" s="31"/>
      <c r="U702" s="106"/>
      <c r="V702" s="674"/>
      <c r="W702" s="674"/>
      <c r="X702" s="674"/>
      <c r="Y702" s="674"/>
      <c r="Z702" s="674"/>
      <c r="AA702" s="674"/>
      <c r="AB702" s="674"/>
      <c r="AC702" s="674"/>
      <c r="AD702" s="683"/>
      <c r="AE702" s="166"/>
      <c r="AF702" s="695">
        <f t="shared" si="1349"/>
        <v>0</v>
      </c>
      <c r="AG702" s="166"/>
      <c r="AH702" s="695"/>
      <c r="AI702" s="674"/>
      <c r="AJ702" s="683"/>
      <c r="AK702" s="674"/>
      <c r="AL702" s="683"/>
      <c r="AM702" s="674"/>
      <c r="AN702" s="683"/>
      <c r="AO702" s="674"/>
      <c r="AP702" s="674"/>
      <c r="AQ702" s="683"/>
      <c r="AR702" s="109">
        <f t="shared" si="1350"/>
        <v>23421.219850000001</v>
      </c>
      <c r="AS702" s="695">
        <f t="shared" si="1351"/>
        <v>1</v>
      </c>
      <c r="AT702" s="166"/>
      <c r="AU702" s="695"/>
      <c r="AV702" s="674"/>
      <c r="AW702" s="695"/>
      <c r="AX702" s="166"/>
      <c r="AY702" s="695"/>
      <c r="AZ702" s="674"/>
      <c r="BA702" s="695"/>
      <c r="BB702" s="106">
        <f>D702</f>
        <v>23421.219850000001</v>
      </c>
      <c r="BC702" s="674"/>
      <c r="BD702" s="674"/>
      <c r="BE702" s="674"/>
      <c r="BF702" s="674"/>
      <c r="BG702" s="674"/>
      <c r="BH702" s="674"/>
      <c r="BI702" s="674"/>
      <c r="BJ702" s="674"/>
      <c r="BK702" s="674"/>
      <c r="BL702" s="674"/>
      <c r="BM702" s="674"/>
      <c r="BN702" s="674"/>
      <c r="BO702" s="674"/>
      <c r="BP702" s="674"/>
      <c r="BQ702" s="674"/>
      <c r="BR702" s="674"/>
      <c r="BS702" s="674"/>
      <c r="BT702" s="674"/>
      <c r="BU702" s="674"/>
      <c r="BV702" s="674"/>
      <c r="BW702" s="674"/>
      <c r="BX702" s="674"/>
      <c r="BY702" s="674"/>
      <c r="BZ702" s="674"/>
      <c r="CE702" s="695">
        <f t="shared" si="1326"/>
        <v>1</v>
      </c>
    </row>
    <row r="703" spans="2:83" s="45" customFormat="1" ht="66.75" customHeight="1" x14ac:dyDescent="0.25">
      <c r="B703" s="203" t="s">
        <v>241</v>
      </c>
      <c r="C703" s="128" t="s">
        <v>498</v>
      </c>
      <c r="D703" s="168">
        <f t="shared" si="1352"/>
        <v>29812.91505</v>
      </c>
      <c r="E703" s="33"/>
      <c r="F703" s="33"/>
      <c r="G703" s="33"/>
      <c r="H703" s="33"/>
      <c r="I703" s="168">
        <f>I704</f>
        <v>29812.91505</v>
      </c>
      <c r="J703" s="168">
        <f>J704</f>
        <v>-0.15706000000136555</v>
      </c>
      <c r="K703" s="168">
        <f t="shared" ref="K703:K704" si="1354">M703+U703</f>
        <v>29812.757989999998</v>
      </c>
      <c r="L703" s="695">
        <f t="shared" si="1348"/>
        <v>0.99999473181338561</v>
      </c>
      <c r="M703" s="33"/>
      <c r="N703" s="19"/>
      <c r="O703" s="89"/>
      <c r="P703" s="19"/>
      <c r="Q703" s="89"/>
      <c r="R703" s="19"/>
      <c r="S703" s="89"/>
      <c r="T703" s="19"/>
      <c r="U703" s="679">
        <f>U704</f>
        <v>29812.757989999998</v>
      </c>
      <c r="V703" s="674"/>
      <c r="W703" s="674"/>
      <c r="X703" s="674"/>
      <c r="Y703" s="674"/>
      <c r="Z703" s="674"/>
      <c r="AA703" s="674"/>
      <c r="AB703" s="674"/>
      <c r="AC703" s="674"/>
      <c r="AD703" s="740">
        <f t="shared" ref="AD703:AD704" si="1355">U703/D703</f>
        <v>0.99999473181338561</v>
      </c>
      <c r="AE703" s="166"/>
      <c r="AF703" s="695">
        <f t="shared" si="1349"/>
        <v>0</v>
      </c>
      <c r="AG703" s="166"/>
      <c r="AH703" s="695"/>
      <c r="AI703" s="674"/>
      <c r="AJ703" s="683"/>
      <c r="AK703" s="674"/>
      <c r="AL703" s="683"/>
      <c r="AM703" s="674"/>
      <c r="AN703" s="683"/>
      <c r="AO703" s="674"/>
      <c r="AP703" s="674"/>
      <c r="AQ703" s="683"/>
      <c r="AR703" s="168">
        <f t="shared" si="1350"/>
        <v>29812.91505</v>
      </c>
      <c r="AS703" s="695">
        <f t="shared" si="1351"/>
        <v>1</v>
      </c>
      <c r="AT703" s="166"/>
      <c r="AU703" s="695"/>
      <c r="AV703" s="674"/>
      <c r="AW703" s="695"/>
      <c r="AX703" s="166"/>
      <c r="AY703" s="695"/>
      <c r="AZ703" s="674"/>
      <c r="BA703" s="695"/>
      <c r="BB703" s="932">
        <f>BB704</f>
        <v>29812.91505</v>
      </c>
      <c r="BC703" s="674"/>
      <c r="BD703" s="674"/>
      <c r="BE703" s="674"/>
      <c r="BF703" s="674"/>
      <c r="BG703" s="674"/>
      <c r="BH703" s="674"/>
      <c r="BI703" s="674"/>
      <c r="BJ703" s="674"/>
      <c r="BK703" s="674"/>
      <c r="BL703" s="674"/>
      <c r="BM703" s="674"/>
      <c r="BN703" s="674"/>
      <c r="BO703" s="674"/>
      <c r="BP703" s="674"/>
      <c r="BQ703" s="674"/>
      <c r="BR703" s="674"/>
      <c r="BS703" s="674"/>
      <c r="BT703" s="674"/>
      <c r="BU703" s="674"/>
      <c r="BV703" s="674"/>
      <c r="BW703" s="674"/>
      <c r="BX703" s="674"/>
      <c r="BY703" s="674"/>
      <c r="BZ703" s="674"/>
      <c r="CE703" s="695">
        <f t="shared" si="1326"/>
        <v>1</v>
      </c>
    </row>
    <row r="704" spans="2:83" s="45" customFormat="1" ht="82.5" customHeight="1" x14ac:dyDescent="0.25">
      <c r="B704" s="206"/>
      <c r="C704" s="563" t="s">
        <v>533</v>
      </c>
      <c r="D704" s="109">
        <f t="shared" si="1352"/>
        <v>29812.91505</v>
      </c>
      <c r="E704" s="236"/>
      <c r="F704" s="236"/>
      <c r="G704" s="236"/>
      <c r="H704" s="236"/>
      <c r="I704" s="109">
        <v>29812.91505</v>
      </c>
      <c r="J704" s="109">
        <f>K704-I704</f>
        <v>-0.15706000000136555</v>
      </c>
      <c r="K704" s="109">
        <f t="shared" si="1354"/>
        <v>29812.757989999998</v>
      </c>
      <c r="L704" s="695">
        <f t="shared" si="1348"/>
        <v>0.99999473181338561</v>
      </c>
      <c r="M704" s="236"/>
      <c r="N704" s="31"/>
      <c r="O704" s="31"/>
      <c r="P704" s="31"/>
      <c r="Q704" s="31"/>
      <c r="R704" s="31"/>
      <c r="S704" s="31"/>
      <c r="T704" s="31"/>
      <c r="U704" s="106">
        <v>29812.757989999998</v>
      </c>
      <c r="V704" s="674"/>
      <c r="W704" s="674"/>
      <c r="X704" s="674"/>
      <c r="Y704" s="674"/>
      <c r="Z704" s="674"/>
      <c r="AA704" s="674"/>
      <c r="AB704" s="674"/>
      <c r="AC704" s="674"/>
      <c r="AD704" s="740">
        <f t="shared" si="1355"/>
        <v>0.99999473181338561</v>
      </c>
      <c r="AE704" s="166"/>
      <c r="AF704" s="695">
        <f t="shared" si="1349"/>
        <v>0</v>
      </c>
      <c r="AG704" s="166"/>
      <c r="AH704" s="695"/>
      <c r="AI704" s="674"/>
      <c r="AJ704" s="683"/>
      <c r="AK704" s="674"/>
      <c r="AL704" s="683"/>
      <c r="AM704" s="674"/>
      <c r="AN704" s="683"/>
      <c r="AO704" s="674"/>
      <c r="AP704" s="674"/>
      <c r="AQ704" s="683"/>
      <c r="AR704" s="109">
        <f t="shared" si="1350"/>
        <v>29812.91505</v>
      </c>
      <c r="AS704" s="695">
        <f t="shared" si="1351"/>
        <v>1</v>
      </c>
      <c r="AT704" s="166"/>
      <c r="AU704" s="695"/>
      <c r="AV704" s="674"/>
      <c r="AW704" s="695"/>
      <c r="AX704" s="166"/>
      <c r="AY704" s="695"/>
      <c r="AZ704" s="674"/>
      <c r="BA704" s="695"/>
      <c r="BB704" s="106">
        <f>D704</f>
        <v>29812.91505</v>
      </c>
      <c r="BC704" s="674"/>
      <c r="BD704" s="674"/>
      <c r="BE704" s="674"/>
      <c r="BF704" s="674"/>
      <c r="BG704" s="674"/>
      <c r="BH704" s="674"/>
      <c r="BI704" s="674"/>
      <c r="BJ704" s="674"/>
      <c r="BK704" s="674"/>
      <c r="BL704" s="674"/>
      <c r="BM704" s="674"/>
      <c r="BN704" s="674"/>
      <c r="BO704" s="674"/>
      <c r="BP704" s="674"/>
      <c r="BQ704" s="674"/>
      <c r="BR704" s="674"/>
      <c r="BS704" s="674"/>
      <c r="BT704" s="674"/>
      <c r="BU704" s="674"/>
      <c r="BV704" s="674"/>
      <c r="BW704" s="674"/>
      <c r="BX704" s="674"/>
      <c r="BY704" s="674"/>
      <c r="BZ704" s="674"/>
      <c r="CE704" s="695">
        <f t="shared" si="1326"/>
        <v>1</v>
      </c>
    </row>
    <row r="705" spans="2:83" s="45" customFormat="1" ht="66.75" customHeight="1" x14ac:dyDescent="0.25">
      <c r="B705" s="203" t="s">
        <v>242</v>
      </c>
      <c r="C705" s="128" t="s">
        <v>86</v>
      </c>
      <c r="D705" s="168">
        <f t="shared" si="1352"/>
        <v>45781.516309999999</v>
      </c>
      <c r="E705" s="33"/>
      <c r="F705" s="33"/>
      <c r="G705" s="33"/>
      <c r="H705" s="33"/>
      <c r="I705" s="168">
        <f>I706</f>
        <v>45781.516309999999</v>
      </c>
      <c r="J705" s="168">
        <f>J706</f>
        <v>-20449.34143</v>
      </c>
      <c r="K705" s="168">
        <f t="shared" ref="K705:K706" si="1356">M705+U705</f>
        <v>25332.174879999999</v>
      </c>
      <c r="L705" s="695">
        <f t="shared" si="1348"/>
        <v>0.55332756364967151</v>
      </c>
      <c r="M705" s="33"/>
      <c r="N705" s="19"/>
      <c r="O705" s="89"/>
      <c r="P705" s="19"/>
      <c r="Q705" s="89"/>
      <c r="R705" s="19"/>
      <c r="S705" s="89"/>
      <c r="T705" s="19"/>
      <c r="U705" s="916">
        <f>U706</f>
        <v>25332.174879999999</v>
      </c>
      <c r="V705" s="913"/>
      <c r="W705" s="913"/>
      <c r="X705" s="913"/>
      <c r="Y705" s="913"/>
      <c r="Z705" s="913"/>
      <c r="AA705" s="913"/>
      <c r="AB705" s="913"/>
      <c r="AC705" s="913"/>
      <c r="AD705" s="695">
        <f>U705/D705</f>
        <v>0.55332756364967151</v>
      </c>
      <c r="AE705" s="1010">
        <f>AE706</f>
        <v>16942.291420000001</v>
      </c>
      <c r="AF705" s="695">
        <f t="shared" si="1349"/>
        <v>0.37006837661904435</v>
      </c>
      <c r="AG705" s="166"/>
      <c r="AH705" s="695"/>
      <c r="AI705" s="913"/>
      <c r="AJ705" s="913"/>
      <c r="AK705" s="913"/>
      <c r="AL705" s="913"/>
      <c r="AM705" s="913"/>
      <c r="AN705" s="913"/>
      <c r="AO705" s="1010">
        <f>AO706</f>
        <v>16942.291420000001</v>
      </c>
      <c r="AP705" s="913"/>
      <c r="AQ705" s="759">
        <f>AO705/D705</f>
        <v>0.37006837661904435</v>
      </c>
      <c r="AR705" s="168">
        <f t="shared" si="1350"/>
        <v>45781.516309999999</v>
      </c>
      <c r="AS705" s="695">
        <f t="shared" si="1351"/>
        <v>1</v>
      </c>
      <c r="AT705" s="166"/>
      <c r="AU705" s="695"/>
      <c r="AV705" s="913"/>
      <c r="AW705" s="695"/>
      <c r="AX705" s="166"/>
      <c r="AY705" s="695"/>
      <c r="AZ705" s="913"/>
      <c r="BA705" s="695"/>
      <c r="BB705" s="932">
        <f>BB706</f>
        <v>45781.516309999999</v>
      </c>
      <c r="BC705" s="913"/>
      <c r="BD705" s="913"/>
      <c r="BE705" s="913"/>
      <c r="BF705" s="913"/>
      <c r="BG705" s="913"/>
      <c r="BH705" s="913"/>
      <c r="BI705" s="913"/>
      <c r="BJ705" s="913"/>
      <c r="BK705" s="913"/>
      <c r="BL705" s="913"/>
      <c r="BM705" s="913"/>
      <c r="BN705" s="913"/>
      <c r="BO705" s="913"/>
      <c r="BP705" s="913"/>
      <c r="BQ705" s="913"/>
      <c r="BR705" s="913"/>
      <c r="BS705" s="913"/>
      <c r="BT705" s="913"/>
      <c r="BU705" s="913"/>
      <c r="BV705" s="913"/>
      <c r="BW705" s="913"/>
      <c r="BX705" s="913"/>
      <c r="BY705" s="913"/>
      <c r="BZ705" s="913"/>
      <c r="CE705" s="695">
        <f t="shared" si="1326"/>
        <v>1</v>
      </c>
    </row>
    <row r="706" spans="2:83" s="45" customFormat="1" ht="119.25" customHeight="1" x14ac:dyDescent="0.25">
      <c r="B706" s="206"/>
      <c r="C706" s="563" t="s">
        <v>434</v>
      </c>
      <c r="D706" s="109">
        <f t="shared" si="1352"/>
        <v>45781.516309999999</v>
      </c>
      <c r="E706" s="236"/>
      <c r="F706" s="236"/>
      <c r="G706" s="236"/>
      <c r="H706" s="236"/>
      <c r="I706" s="109">
        <f>'[12]2025_2027'!$D$663</f>
        <v>45781.516309999999</v>
      </c>
      <c r="J706" s="109">
        <f>K706-I706</f>
        <v>-20449.34143</v>
      </c>
      <c r="K706" s="109">
        <f t="shared" si="1356"/>
        <v>25332.174879999999</v>
      </c>
      <c r="L706" s="695">
        <f t="shared" si="1348"/>
        <v>0.55332756364967151</v>
      </c>
      <c r="M706" s="236"/>
      <c r="N706" s="31"/>
      <c r="O706" s="31"/>
      <c r="P706" s="31"/>
      <c r="Q706" s="31"/>
      <c r="R706" s="31"/>
      <c r="S706" s="31"/>
      <c r="T706" s="31"/>
      <c r="U706" s="106">
        <v>25332.174879999999</v>
      </c>
      <c r="V706" s="674"/>
      <c r="W706" s="674"/>
      <c r="X706" s="674"/>
      <c r="Y706" s="674"/>
      <c r="Z706" s="674"/>
      <c r="AA706" s="674"/>
      <c r="AB706" s="674"/>
      <c r="AC706" s="674"/>
      <c r="AD706" s="740">
        <f>U706/D706</f>
        <v>0.55332756364967151</v>
      </c>
      <c r="AE706" s="106">
        <f>AO706</f>
        <v>16942.291420000001</v>
      </c>
      <c r="AF706" s="695">
        <f t="shared" si="1349"/>
        <v>0.37006837661904435</v>
      </c>
      <c r="AG706" s="166"/>
      <c r="AH706" s="695"/>
      <c r="AI706" s="674"/>
      <c r="AJ706" s="683"/>
      <c r="AK706" s="674"/>
      <c r="AL706" s="683"/>
      <c r="AM706" s="674"/>
      <c r="AN706" s="683"/>
      <c r="AO706" s="106">
        <f>16942.29142</f>
        <v>16942.291420000001</v>
      </c>
      <c r="AP706" s="674"/>
      <c r="AQ706" s="759">
        <f>AO706/D706</f>
        <v>0.37006837661904435</v>
      </c>
      <c r="AR706" s="109">
        <f t="shared" si="1350"/>
        <v>45781.516309999999</v>
      </c>
      <c r="AS706" s="695">
        <f t="shared" si="1351"/>
        <v>1</v>
      </c>
      <c r="AT706" s="166"/>
      <c r="AU706" s="695"/>
      <c r="AV706" s="674"/>
      <c r="AW706" s="695"/>
      <c r="AX706" s="166"/>
      <c r="AY706" s="695"/>
      <c r="AZ706" s="674"/>
      <c r="BA706" s="695"/>
      <c r="BB706" s="106">
        <f>D706</f>
        <v>45781.516309999999</v>
      </c>
      <c r="BC706" s="674"/>
      <c r="BD706" s="674"/>
      <c r="BE706" s="674"/>
      <c r="BF706" s="674"/>
      <c r="BG706" s="674"/>
      <c r="BH706" s="674"/>
      <c r="BI706" s="674"/>
      <c r="BJ706" s="674"/>
      <c r="BK706" s="674"/>
      <c r="BL706" s="674"/>
      <c r="BM706" s="674"/>
      <c r="BN706" s="674"/>
      <c r="BO706" s="674"/>
      <c r="BP706" s="674"/>
      <c r="BQ706" s="674"/>
      <c r="BR706" s="674"/>
      <c r="BS706" s="674"/>
      <c r="BT706" s="674"/>
      <c r="BU706" s="674"/>
      <c r="BV706" s="674"/>
      <c r="BW706" s="674"/>
      <c r="BX706" s="674"/>
      <c r="BY706" s="674"/>
      <c r="BZ706" s="674"/>
      <c r="CE706" s="695">
        <f t="shared" si="1326"/>
        <v>1</v>
      </c>
    </row>
    <row r="707" spans="2:83" s="45" customFormat="1" ht="82.5" hidden="1" customHeight="1" x14ac:dyDescent="0.25">
      <c r="B707" s="206"/>
      <c r="C707" s="563"/>
      <c r="D707" s="109"/>
      <c r="E707" s="236"/>
      <c r="F707" s="236"/>
      <c r="G707" s="236"/>
      <c r="H707" s="236"/>
      <c r="I707" s="109"/>
      <c r="J707" s="109"/>
      <c r="K707" s="109"/>
      <c r="L707" s="695" t="e">
        <f t="shared" si="1348"/>
        <v>#DIV/0!</v>
      </c>
      <c r="M707" s="236"/>
      <c r="N707" s="31"/>
      <c r="O707" s="31"/>
      <c r="P707" s="31"/>
      <c r="Q707" s="31"/>
      <c r="R707" s="31"/>
      <c r="S707" s="31"/>
      <c r="T707" s="31"/>
      <c r="U707" s="106"/>
      <c r="V707" s="674"/>
      <c r="W707" s="674"/>
      <c r="X707" s="674"/>
      <c r="Y707" s="674"/>
      <c r="Z707" s="674"/>
      <c r="AA707" s="674"/>
      <c r="AB707" s="674"/>
      <c r="AC707" s="674"/>
      <c r="AD707" s="683"/>
      <c r="AE707" s="166"/>
      <c r="AF707" s="695" t="e">
        <f t="shared" si="1349"/>
        <v>#DIV/0!</v>
      </c>
      <c r="AG707" s="166"/>
      <c r="AH707" s="695" t="e">
        <f t="shared" ref="AH707:AH769" si="1357">AG707/E707</f>
        <v>#DIV/0!</v>
      </c>
      <c r="AI707" s="674"/>
      <c r="AJ707" s="683"/>
      <c r="AK707" s="674"/>
      <c r="AL707" s="683"/>
      <c r="AM707" s="674"/>
      <c r="AN707" s="683"/>
      <c r="AO707" s="674"/>
      <c r="AP707" s="674"/>
      <c r="AQ707" s="683"/>
      <c r="AR707" s="166"/>
      <c r="AS707" s="695" t="e">
        <f t="shared" si="1351"/>
        <v>#DIV/0!</v>
      </c>
      <c r="AT707" s="166"/>
      <c r="AU707" s="695"/>
      <c r="AV707" s="674"/>
      <c r="AW707" s="695"/>
      <c r="AX707" s="166"/>
      <c r="AY707" s="695"/>
      <c r="AZ707" s="674"/>
      <c r="BA707" s="695"/>
      <c r="BB707" s="674"/>
      <c r="BC707" s="674"/>
      <c r="BD707" s="674"/>
      <c r="BE707" s="674"/>
      <c r="BF707" s="674"/>
      <c r="BG707" s="674"/>
      <c r="BH707" s="674"/>
      <c r="BI707" s="674"/>
      <c r="BJ707" s="674"/>
      <c r="BK707" s="674"/>
      <c r="BL707" s="674"/>
      <c r="BM707" s="674"/>
      <c r="BN707" s="674"/>
      <c r="BO707" s="674"/>
      <c r="BP707" s="674"/>
      <c r="BQ707" s="674"/>
      <c r="BR707" s="674"/>
      <c r="BS707" s="674"/>
      <c r="BT707" s="674"/>
      <c r="BU707" s="674"/>
      <c r="BV707" s="674"/>
      <c r="BW707" s="674"/>
      <c r="BX707" s="674"/>
      <c r="BY707" s="674"/>
      <c r="BZ707" s="674"/>
      <c r="CE707" s="695" t="e">
        <f t="shared" si="1326"/>
        <v>#DIV/0!</v>
      </c>
    </row>
    <row r="708" spans="2:83" s="45" customFormat="1" ht="82.5" hidden="1" customHeight="1" x14ac:dyDescent="0.25">
      <c r="B708" s="206"/>
      <c r="C708" s="563"/>
      <c r="D708" s="109"/>
      <c r="E708" s="236"/>
      <c r="F708" s="236"/>
      <c r="G708" s="236"/>
      <c r="H708" s="236"/>
      <c r="I708" s="109"/>
      <c r="J708" s="109"/>
      <c r="K708" s="109"/>
      <c r="L708" s="695" t="e">
        <f t="shared" si="1348"/>
        <v>#DIV/0!</v>
      </c>
      <c r="M708" s="236"/>
      <c r="N708" s="31"/>
      <c r="O708" s="31"/>
      <c r="P708" s="31"/>
      <c r="Q708" s="31"/>
      <c r="R708" s="31"/>
      <c r="S708" s="31"/>
      <c r="T708" s="31"/>
      <c r="U708" s="106"/>
      <c r="V708" s="674"/>
      <c r="W708" s="674"/>
      <c r="X708" s="674"/>
      <c r="Y708" s="674"/>
      <c r="Z708" s="674"/>
      <c r="AA708" s="674"/>
      <c r="AB708" s="674"/>
      <c r="AC708" s="674"/>
      <c r="AD708" s="683"/>
      <c r="AE708" s="166"/>
      <c r="AF708" s="695" t="e">
        <f t="shared" si="1349"/>
        <v>#DIV/0!</v>
      </c>
      <c r="AG708" s="166"/>
      <c r="AH708" s="695" t="e">
        <f t="shared" si="1357"/>
        <v>#DIV/0!</v>
      </c>
      <c r="AI708" s="674"/>
      <c r="AJ708" s="683"/>
      <c r="AK708" s="674"/>
      <c r="AL708" s="683"/>
      <c r="AM708" s="674"/>
      <c r="AN708" s="683"/>
      <c r="AO708" s="674"/>
      <c r="AP708" s="674"/>
      <c r="AQ708" s="683"/>
      <c r="AR708" s="166"/>
      <c r="AS708" s="695" t="e">
        <f t="shared" si="1351"/>
        <v>#DIV/0!</v>
      </c>
      <c r="AT708" s="166"/>
      <c r="AU708" s="695"/>
      <c r="AV708" s="674"/>
      <c r="AW708" s="695"/>
      <c r="AX708" s="166"/>
      <c r="AY708" s="695"/>
      <c r="AZ708" s="674"/>
      <c r="BA708" s="695"/>
      <c r="BB708" s="674"/>
      <c r="BC708" s="674"/>
      <c r="BD708" s="674"/>
      <c r="BE708" s="674"/>
      <c r="BF708" s="674"/>
      <c r="BG708" s="674"/>
      <c r="BH708" s="674"/>
      <c r="BI708" s="674"/>
      <c r="BJ708" s="674"/>
      <c r="BK708" s="674"/>
      <c r="BL708" s="674"/>
      <c r="BM708" s="674"/>
      <c r="BN708" s="674"/>
      <c r="BO708" s="674"/>
      <c r="BP708" s="674"/>
      <c r="BQ708" s="674"/>
      <c r="BR708" s="674"/>
      <c r="BS708" s="674"/>
      <c r="BT708" s="674"/>
      <c r="BU708" s="674"/>
      <c r="BV708" s="674"/>
      <c r="BW708" s="674"/>
      <c r="BX708" s="674"/>
      <c r="BY708" s="674"/>
      <c r="BZ708" s="674"/>
      <c r="CE708" s="695" t="e">
        <f t="shared" si="1326"/>
        <v>#DIV/0!</v>
      </c>
    </row>
    <row r="709" spans="2:83" s="45" customFormat="1" ht="147.75" customHeight="1" x14ac:dyDescent="0.25">
      <c r="B709" s="206"/>
      <c r="C709" s="99" t="s">
        <v>429</v>
      </c>
      <c r="D709" s="168">
        <f>I709</f>
        <v>22078.43475</v>
      </c>
      <c r="E709" s="33"/>
      <c r="F709" s="33"/>
      <c r="G709" s="33"/>
      <c r="H709" s="33"/>
      <c r="I709" s="168">
        <f>I710</f>
        <v>22078.43475</v>
      </c>
      <c r="J709" s="168">
        <f>J710</f>
        <v>-22078.43475</v>
      </c>
      <c r="K709" s="168">
        <f>K710</f>
        <v>0</v>
      </c>
      <c r="L709" s="695">
        <f t="shared" si="1348"/>
        <v>0</v>
      </c>
      <c r="M709" s="33"/>
      <c r="N709" s="19"/>
      <c r="O709" s="89"/>
      <c r="P709" s="19"/>
      <c r="Q709" s="89"/>
      <c r="R709" s="19"/>
      <c r="S709" s="89"/>
      <c r="T709" s="19"/>
      <c r="U709" s="679">
        <f>U710</f>
        <v>0</v>
      </c>
      <c r="V709" s="674"/>
      <c r="W709" s="674"/>
      <c r="X709" s="674"/>
      <c r="Y709" s="674"/>
      <c r="Z709" s="674"/>
      <c r="AA709" s="674"/>
      <c r="AB709" s="674"/>
      <c r="AC709" s="674"/>
      <c r="AD709" s="683"/>
      <c r="AE709" s="166"/>
      <c r="AF709" s="695">
        <f t="shared" si="1349"/>
        <v>0</v>
      </c>
      <c r="AG709" s="166"/>
      <c r="AH709" s="695"/>
      <c r="AI709" s="674"/>
      <c r="AJ709" s="683"/>
      <c r="AK709" s="674"/>
      <c r="AL709" s="683"/>
      <c r="AM709" s="674"/>
      <c r="AN709" s="683"/>
      <c r="AO709" s="674"/>
      <c r="AP709" s="674"/>
      <c r="AQ709" s="683"/>
      <c r="AR709" s="168">
        <f>BB709</f>
        <v>22078.43475</v>
      </c>
      <c r="AS709" s="695">
        <f t="shared" si="1351"/>
        <v>1</v>
      </c>
      <c r="AT709" s="166"/>
      <c r="AU709" s="695"/>
      <c r="AV709" s="674"/>
      <c r="AW709" s="695"/>
      <c r="AX709" s="166"/>
      <c r="AY709" s="695"/>
      <c r="AZ709" s="674"/>
      <c r="BA709" s="695"/>
      <c r="BB709" s="168">
        <f>BB710</f>
        <v>22078.43475</v>
      </c>
      <c r="BC709" s="674"/>
      <c r="BD709" s="674"/>
      <c r="BE709" s="674"/>
      <c r="BF709" s="674"/>
      <c r="BG709" s="674"/>
      <c r="BH709" s="674"/>
      <c r="BI709" s="674"/>
      <c r="BJ709" s="674"/>
      <c r="BK709" s="674"/>
      <c r="BL709" s="674"/>
      <c r="BM709" s="674"/>
      <c r="BN709" s="674"/>
      <c r="BO709" s="674"/>
      <c r="BP709" s="674"/>
      <c r="BQ709" s="674"/>
      <c r="BR709" s="674"/>
      <c r="BS709" s="674"/>
      <c r="BT709" s="674"/>
      <c r="BU709" s="674"/>
      <c r="BV709" s="674"/>
      <c r="BW709" s="674"/>
      <c r="BX709" s="674"/>
      <c r="BY709" s="674"/>
      <c r="BZ709" s="674"/>
      <c r="CE709" s="695">
        <f t="shared" si="1326"/>
        <v>1</v>
      </c>
    </row>
    <row r="710" spans="2:83" s="45" customFormat="1" ht="55.5" customHeight="1" x14ac:dyDescent="0.25">
      <c r="B710" s="203" t="s">
        <v>34</v>
      </c>
      <c r="C710" s="128" t="s">
        <v>497</v>
      </c>
      <c r="D710" s="168">
        <f>D711</f>
        <v>22078.43475</v>
      </c>
      <c r="E710" s="33"/>
      <c r="F710" s="33"/>
      <c r="G710" s="33"/>
      <c r="H710" s="33"/>
      <c r="I710" s="168">
        <f>I711</f>
        <v>22078.43475</v>
      </c>
      <c r="J710" s="168">
        <f>J711</f>
        <v>-22078.43475</v>
      </c>
      <c r="K710" s="168">
        <f t="shared" ref="K710:K711" si="1358">M710+U710</f>
        <v>0</v>
      </c>
      <c r="L710" s="695">
        <f t="shared" si="1348"/>
        <v>0</v>
      </c>
      <c r="M710" s="33"/>
      <c r="N710" s="19"/>
      <c r="O710" s="89"/>
      <c r="P710" s="19"/>
      <c r="Q710" s="89"/>
      <c r="R710" s="19"/>
      <c r="S710" s="89"/>
      <c r="T710" s="19"/>
      <c r="U710" s="679">
        <f>SUM(U711:U712)</f>
        <v>0</v>
      </c>
      <c r="V710" s="674"/>
      <c r="W710" s="674"/>
      <c r="X710" s="674"/>
      <c r="Y710" s="674"/>
      <c r="Z710" s="674"/>
      <c r="AA710" s="674"/>
      <c r="AB710" s="674"/>
      <c r="AC710" s="674"/>
      <c r="AD710" s="683"/>
      <c r="AE710" s="166"/>
      <c r="AF710" s="695">
        <f t="shared" si="1349"/>
        <v>0</v>
      </c>
      <c r="AG710" s="166"/>
      <c r="AH710" s="695"/>
      <c r="AI710" s="674"/>
      <c r="AJ710" s="683"/>
      <c r="AK710" s="674"/>
      <c r="AL710" s="683"/>
      <c r="AM710" s="674"/>
      <c r="AN710" s="683"/>
      <c r="AO710" s="674"/>
      <c r="AP710" s="674"/>
      <c r="AQ710" s="683"/>
      <c r="AR710" s="168">
        <f>BB710</f>
        <v>22078.43475</v>
      </c>
      <c r="AS710" s="695">
        <f t="shared" si="1351"/>
        <v>1</v>
      </c>
      <c r="AT710" s="166"/>
      <c r="AU710" s="695"/>
      <c r="AV710" s="674"/>
      <c r="AW710" s="695"/>
      <c r="AX710" s="166"/>
      <c r="AY710" s="695"/>
      <c r="AZ710" s="674"/>
      <c r="BA710" s="695"/>
      <c r="BB710" s="168">
        <f>BB711</f>
        <v>22078.43475</v>
      </c>
      <c r="BC710" s="674"/>
      <c r="BD710" s="674"/>
      <c r="BE710" s="674"/>
      <c r="BF710" s="674"/>
      <c r="BG710" s="674"/>
      <c r="BH710" s="674"/>
      <c r="BI710" s="674"/>
      <c r="BJ710" s="674"/>
      <c r="BK710" s="674"/>
      <c r="BL710" s="674"/>
      <c r="BM710" s="674"/>
      <c r="BN710" s="674"/>
      <c r="BO710" s="674"/>
      <c r="BP710" s="674"/>
      <c r="BQ710" s="674"/>
      <c r="BR710" s="674"/>
      <c r="BS710" s="674"/>
      <c r="BT710" s="674"/>
      <c r="BU710" s="674"/>
      <c r="BV710" s="674"/>
      <c r="BW710" s="674"/>
      <c r="BX710" s="674"/>
      <c r="BY710" s="674"/>
      <c r="BZ710" s="674"/>
      <c r="CE710" s="695">
        <f t="shared" si="1326"/>
        <v>1</v>
      </c>
    </row>
    <row r="711" spans="2:83" s="45" customFormat="1" ht="106.5" customHeight="1" x14ac:dyDescent="0.25">
      <c r="B711" s="206" t="s">
        <v>34</v>
      </c>
      <c r="C711" s="563" t="s">
        <v>373</v>
      </c>
      <c r="D711" s="109">
        <f>I711</f>
        <v>22078.43475</v>
      </c>
      <c r="E711" s="236"/>
      <c r="F711" s="236"/>
      <c r="G711" s="236"/>
      <c r="H711" s="236"/>
      <c r="I711" s="109">
        <v>22078.43475</v>
      </c>
      <c r="J711" s="109">
        <f>K711-I711</f>
        <v>-22078.43475</v>
      </c>
      <c r="K711" s="109">
        <f t="shared" si="1358"/>
        <v>0</v>
      </c>
      <c r="L711" s="695">
        <f t="shared" si="1348"/>
        <v>0</v>
      </c>
      <c r="M711" s="236"/>
      <c r="N711" s="31"/>
      <c r="O711" s="31"/>
      <c r="P711" s="31"/>
      <c r="Q711" s="31"/>
      <c r="R711" s="31"/>
      <c r="S711" s="31"/>
      <c r="T711" s="31"/>
      <c r="U711" s="106"/>
      <c r="V711" s="674"/>
      <c r="W711" s="674"/>
      <c r="X711" s="674"/>
      <c r="Y711" s="674"/>
      <c r="Z711" s="674"/>
      <c r="AA711" s="674"/>
      <c r="AB711" s="674"/>
      <c r="AC711" s="674"/>
      <c r="AD711" s="683"/>
      <c r="AE711" s="166"/>
      <c r="AF711" s="695">
        <f t="shared" si="1349"/>
        <v>0</v>
      </c>
      <c r="AG711" s="166"/>
      <c r="AH711" s="695"/>
      <c r="AI711" s="674"/>
      <c r="AJ711" s="683"/>
      <c r="AK711" s="674"/>
      <c r="AL711" s="683"/>
      <c r="AM711" s="674"/>
      <c r="AN711" s="683"/>
      <c r="AO711" s="674"/>
      <c r="AP711" s="674"/>
      <c r="AQ711" s="683"/>
      <c r="AR711" s="109">
        <f>BB711</f>
        <v>22078.43475</v>
      </c>
      <c r="AS711" s="695">
        <f t="shared" si="1351"/>
        <v>1</v>
      </c>
      <c r="AT711" s="166"/>
      <c r="AU711" s="695"/>
      <c r="AV711" s="674"/>
      <c r="AW711" s="695"/>
      <c r="AX711" s="166"/>
      <c r="AY711" s="695"/>
      <c r="AZ711" s="674"/>
      <c r="BA711" s="695"/>
      <c r="BB711" s="109">
        <f>D711</f>
        <v>22078.43475</v>
      </c>
      <c r="BC711" s="674"/>
      <c r="BD711" s="674"/>
      <c r="BE711" s="674"/>
      <c r="BF711" s="674"/>
      <c r="BG711" s="674"/>
      <c r="BH711" s="674"/>
      <c r="BI711" s="674"/>
      <c r="BJ711" s="674"/>
      <c r="BK711" s="674"/>
      <c r="BL711" s="674"/>
      <c r="BM711" s="674"/>
      <c r="BN711" s="674"/>
      <c r="BO711" s="674"/>
      <c r="BP711" s="674"/>
      <c r="BQ711" s="674"/>
      <c r="BR711" s="674"/>
      <c r="BS711" s="674"/>
      <c r="BT711" s="674"/>
      <c r="BU711" s="674"/>
      <c r="BV711" s="674"/>
      <c r="BW711" s="674"/>
      <c r="BX711" s="674"/>
      <c r="BY711" s="674"/>
      <c r="BZ711" s="674"/>
      <c r="CE711" s="695">
        <f t="shared" si="1326"/>
        <v>1</v>
      </c>
    </row>
    <row r="712" spans="2:83" s="52" customFormat="1" ht="139.5" customHeight="1" x14ac:dyDescent="0.25">
      <c r="B712" s="203" t="s">
        <v>10</v>
      </c>
      <c r="C712" s="99" t="s">
        <v>524</v>
      </c>
      <c r="D712" s="168">
        <f t="shared" ref="D712:D722" si="1359">E712</f>
        <v>1130515.8986</v>
      </c>
      <c r="E712" s="168">
        <f>E713+E714</f>
        <v>1130515.8986</v>
      </c>
      <c r="F712" s="168"/>
      <c r="G712" s="168"/>
      <c r="H712" s="168"/>
      <c r="I712" s="168"/>
      <c r="J712" s="168">
        <f>J713</f>
        <v>0</v>
      </c>
      <c r="K712" s="168">
        <f t="shared" ref="K712:K722" si="1360">M712</f>
        <v>1130515.8986</v>
      </c>
      <c r="L712" s="695">
        <f t="shared" si="1348"/>
        <v>1</v>
      </c>
      <c r="M712" s="168">
        <f>SUM(M713:M714)</f>
        <v>1130515.8986</v>
      </c>
      <c r="N712" s="695">
        <f>M712/E712</f>
        <v>1</v>
      </c>
      <c r="O712" s="628"/>
      <c r="P712" s="683"/>
      <c r="Q712" s="628"/>
      <c r="R712" s="683"/>
      <c r="S712" s="628"/>
      <c r="T712" s="683"/>
      <c r="U712" s="628"/>
      <c r="V712" s="628"/>
      <c r="W712" s="628"/>
      <c r="X712" s="628"/>
      <c r="Y712" s="628"/>
      <c r="Z712" s="628"/>
      <c r="AA712" s="628"/>
      <c r="AB712" s="628"/>
      <c r="AC712" s="628"/>
      <c r="AD712" s="683"/>
      <c r="AE712" s="168">
        <f>AG712</f>
        <v>884310.27576999995</v>
      </c>
      <c r="AF712" s="695">
        <f t="shared" si="1349"/>
        <v>0.78221834550500857</v>
      </c>
      <c r="AG712" s="168">
        <f>AG713+AG714</f>
        <v>884310.27576999995</v>
      </c>
      <c r="AH712" s="695">
        <f t="shared" si="1357"/>
        <v>0.78221834550500857</v>
      </c>
      <c r="AI712" s="111"/>
      <c r="AJ712" s="114"/>
      <c r="AK712" s="628"/>
      <c r="AL712" s="683"/>
      <c r="AM712" s="628"/>
      <c r="AN712" s="683"/>
      <c r="AO712" s="628"/>
      <c r="AP712" s="628">
        <f>AT712-AG712</f>
        <v>246205.62283000001</v>
      </c>
      <c r="AQ712" s="683"/>
      <c r="AR712" s="168">
        <f>AT712</f>
        <v>1130515.8986</v>
      </c>
      <c r="AS712" s="695">
        <f t="shared" si="1351"/>
        <v>1</v>
      </c>
      <c r="AT712" s="240">
        <f>AT713+AT714</f>
        <v>1130515.8986</v>
      </c>
      <c r="AU712" s="695">
        <f t="shared" ref="AU712:AU769" si="1361">AT712/E712</f>
        <v>1</v>
      </c>
      <c r="AV712" s="628"/>
      <c r="AW712" s="695"/>
      <c r="AX712" s="168"/>
      <c r="AY712" s="695"/>
      <c r="AZ712" s="628"/>
      <c r="BA712" s="695"/>
      <c r="BB712" s="628"/>
      <c r="BC712" s="628"/>
      <c r="BD712" s="628"/>
      <c r="BE712" s="628"/>
      <c r="BF712" s="628"/>
      <c r="BG712" s="628"/>
      <c r="BH712" s="628"/>
      <c r="BI712" s="628"/>
      <c r="BJ712" s="628"/>
      <c r="BK712" s="628"/>
      <c r="BL712" s="628"/>
      <c r="BM712" s="628"/>
      <c r="BN712" s="628">
        <f>BO712</f>
        <v>505982.01324</v>
      </c>
      <c r="BO712" s="628">
        <f>BO713+BO714</f>
        <v>505982.01324</v>
      </c>
      <c r="BP712" s="628"/>
      <c r="BQ712" s="628"/>
      <c r="BR712" s="628"/>
      <c r="BS712" s="628"/>
      <c r="BT712" s="628">
        <f>BU712-BN712</f>
        <v>0</v>
      </c>
      <c r="BU712" s="628">
        <f>BV712</f>
        <v>505982.01324</v>
      </c>
      <c r="BV712" s="555">
        <f>BV713+BV714</f>
        <v>505982.01324</v>
      </c>
      <c r="BW712" s="555"/>
      <c r="BX712" s="555"/>
      <c r="BY712" s="555"/>
      <c r="BZ712" s="555"/>
      <c r="CE712" s="695"/>
    </row>
    <row r="713" spans="2:83" s="54" customFormat="1" ht="99" hidden="1" customHeight="1" x14ac:dyDescent="0.2">
      <c r="B713" s="206"/>
      <c r="C713" s="556" t="s">
        <v>461</v>
      </c>
      <c r="D713" s="109">
        <f t="shared" si="1359"/>
        <v>824916.60401999997</v>
      </c>
      <c r="E713" s="109">
        <f>1130515.8986-E714</f>
        <v>824916.60401999997</v>
      </c>
      <c r="F713" s="109"/>
      <c r="G713" s="109"/>
      <c r="H713" s="109"/>
      <c r="I713" s="109"/>
      <c r="J713" s="109">
        <f>K713-D713</f>
        <v>0</v>
      </c>
      <c r="K713" s="168">
        <f t="shared" si="1360"/>
        <v>824916.60401999997</v>
      </c>
      <c r="L713" s="695">
        <f t="shared" si="1348"/>
        <v>1</v>
      </c>
      <c r="M713" s="109">
        <f>E713</f>
        <v>824916.60401999997</v>
      </c>
      <c r="N713" s="695">
        <f t="shared" ref="N713:N715" si="1362">M713/E713</f>
        <v>1</v>
      </c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  <c r="AD713" s="106"/>
      <c r="AE713" s="109">
        <f t="shared" ref="AE713:AE714" si="1363">AG713</f>
        <v>583839.50581</v>
      </c>
      <c r="AF713" s="695">
        <f t="shared" si="1349"/>
        <v>0.70775579369456465</v>
      </c>
      <c r="AG713" s="109">
        <f>884310.27577-AG714</f>
        <v>583839.50581</v>
      </c>
      <c r="AH713" s="695">
        <f t="shared" si="1357"/>
        <v>0.70775579369456465</v>
      </c>
      <c r="AI713" s="116"/>
      <c r="AJ713" s="116"/>
      <c r="AK713" s="106"/>
      <c r="AL713" s="106"/>
      <c r="AM713" s="106"/>
      <c r="AN713" s="106"/>
      <c r="AO713" s="106"/>
      <c r="AP713" s="106"/>
      <c r="AQ713" s="106"/>
      <c r="AR713" s="109">
        <f>AT713</f>
        <v>824916.60401999997</v>
      </c>
      <c r="AS713" s="695">
        <f t="shared" si="1351"/>
        <v>1</v>
      </c>
      <c r="AT713" s="109">
        <f>D713</f>
        <v>824916.60401999997</v>
      </c>
      <c r="AU713" s="695">
        <f t="shared" si="1361"/>
        <v>1</v>
      </c>
      <c r="AV713" s="106"/>
      <c r="AW713" s="695"/>
      <c r="AX713" s="109"/>
      <c r="AY713" s="695"/>
      <c r="AZ713" s="106"/>
      <c r="BA713" s="695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>
        <f t="shared" ref="BN713:BN722" si="1364">BO713</f>
        <v>0</v>
      </c>
      <c r="BO713" s="106">
        <v>0</v>
      </c>
      <c r="BP713" s="106"/>
      <c r="BQ713" s="106"/>
      <c r="BR713" s="106"/>
      <c r="BS713" s="106"/>
      <c r="BT713" s="106">
        <f>BU713-BN713</f>
        <v>0</v>
      </c>
      <c r="BU713" s="106">
        <f>BV713</f>
        <v>0</v>
      </c>
      <c r="BV713" s="106">
        <v>0</v>
      </c>
      <c r="BW713" s="106"/>
      <c r="BX713" s="106"/>
      <c r="BY713" s="106"/>
      <c r="BZ713" s="106"/>
      <c r="CE713" s="695"/>
    </row>
    <row r="714" spans="2:83" s="54" customFormat="1" ht="54.75" hidden="1" customHeight="1" x14ac:dyDescent="0.2">
      <c r="B714" s="206"/>
      <c r="C714" s="556" t="s">
        <v>462</v>
      </c>
      <c r="D714" s="109">
        <f t="shared" si="1359"/>
        <v>305599.29457999999</v>
      </c>
      <c r="E714" s="109">
        <v>305599.29457999999</v>
      </c>
      <c r="F714" s="109"/>
      <c r="G714" s="109"/>
      <c r="H714" s="109"/>
      <c r="I714" s="109"/>
      <c r="J714" s="109">
        <v>0</v>
      </c>
      <c r="K714" s="168">
        <f t="shared" si="1360"/>
        <v>305599.29457999999</v>
      </c>
      <c r="L714" s="695">
        <f t="shared" si="1348"/>
        <v>1</v>
      </c>
      <c r="M714" s="109">
        <f>E714</f>
        <v>305599.29457999999</v>
      </c>
      <c r="N714" s="695">
        <f t="shared" si="1362"/>
        <v>1</v>
      </c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  <c r="AD714" s="106"/>
      <c r="AE714" s="109">
        <f t="shared" si="1363"/>
        <v>300470.76996000001</v>
      </c>
      <c r="AF714" s="695">
        <f t="shared" si="1349"/>
        <v>0.98321813986171547</v>
      </c>
      <c r="AG714" s="109">
        <v>300470.76996000001</v>
      </c>
      <c r="AH714" s="695">
        <f t="shared" si="1357"/>
        <v>0.98321813986171547</v>
      </c>
      <c r="AI714" s="116"/>
      <c r="AJ714" s="116"/>
      <c r="AK714" s="106"/>
      <c r="AL714" s="106"/>
      <c r="AM714" s="106"/>
      <c r="AN714" s="106"/>
      <c r="AO714" s="106"/>
      <c r="AP714" s="106"/>
      <c r="AQ714" s="106"/>
      <c r="AR714" s="109">
        <f>AT714</f>
        <v>305599.29457999999</v>
      </c>
      <c r="AS714" s="695">
        <f t="shared" si="1351"/>
        <v>1</v>
      </c>
      <c r="AT714" s="109">
        <f>D714</f>
        <v>305599.29457999999</v>
      </c>
      <c r="AU714" s="695">
        <f t="shared" si="1361"/>
        <v>1</v>
      </c>
      <c r="AV714" s="106"/>
      <c r="AW714" s="695"/>
      <c r="AX714" s="109"/>
      <c r="AY714" s="695"/>
      <c r="AZ714" s="106"/>
      <c r="BA714" s="695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>
        <f t="shared" si="1364"/>
        <v>505982.01324</v>
      </c>
      <c r="BO714" s="106">
        <v>505982.01324</v>
      </c>
      <c r="BP714" s="106"/>
      <c r="BQ714" s="106"/>
      <c r="BR714" s="106"/>
      <c r="BS714" s="106"/>
      <c r="BT714" s="106">
        <f>BU714-BN714</f>
        <v>0</v>
      </c>
      <c r="BU714" s="106">
        <f>BV714</f>
        <v>505982.01324</v>
      </c>
      <c r="BV714" s="106">
        <f>BO714</f>
        <v>505982.01324</v>
      </c>
      <c r="BW714" s="106"/>
      <c r="BX714" s="106"/>
      <c r="BY714" s="106"/>
      <c r="BZ714" s="106"/>
      <c r="CE714" s="695"/>
    </row>
    <row r="715" spans="2:83" s="54" customFormat="1" ht="186.75" customHeight="1" x14ac:dyDescent="0.2">
      <c r="B715" s="203" t="s">
        <v>11</v>
      </c>
      <c r="C715" s="99" t="s">
        <v>511</v>
      </c>
      <c r="D715" s="168">
        <f>E715</f>
        <v>128.23846</v>
      </c>
      <c r="E715" s="168">
        <v>128.23846</v>
      </c>
      <c r="F715" s="109"/>
      <c r="G715" s="109"/>
      <c r="H715" s="109"/>
      <c r="I715" s="109"/>
      <c r="J715" s="109"/>
      <c r="K715" s="168">
        <f t="shared" si="1360"/>
        <v>128.23846</v>
      </c>
      <c r="L715" s="695">
        <f t="shared" si="1348"/>
        <v>1</v>
      </c>
      <c r="M715" s="168">
        <f>E715</f>
        <v>128.23846</v>
      </c>
      <c r="N715" s="695">
        <f t="shared" si="1362"/>
        <v>1</v>
      </c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  <c r="AD715" s="106"/>
      <c r="AE715" s="168">
        <f>AG715</f>
        <v>78.774050000000003</v>
      </c>
      <c r="AF715" s="695">
        <f t="shared" ref="AF715" si="1365">AE715/D715</f>
        <v>0.61427788512120307</v>
      </c>
      <c r="AG715" s="168">
        <f>78.77405</f>
        <v>78.774050000000003</v>
      </c>
      <c r="AH715" s="695">
        <f t="shared" ref="AH715" si="1366">AG715/E715</f>
        <v>0.61427788512120307</v>
      </c>
      <c r="AI715" s="116"/>
      <c r="AJ715" s="116"/>
      <c r="AK715" s="106"/>
      <c r="AL715" s="106"/>
      <c r="AM715" s="106"/>
      <c r="AN715" s="106"/>
      <c r="AO715" s="106"/>
      <c r="AP715" s="106"/>
      <c r="AQ715" s="106"/>
      <c r="AR715" s="168">
        <f>AT715</f>
        <v>128.23846</v>
      </c>
      <c r="AS715" s="695">
        <f t="shared" si="1351"/>
        <v>1</v>
      </c>
      <c r="AT715" s="168">
        <f>D715</f>
        <v>128.23846</v>
      </c>
      <c r="AU715" s="695">
        <f t="shared" si="1361"/>
        <v>1</v>
      </c>
      <c r="AV715" s="106"/>
      <c r="AW715" s="695"/>
      <c r="AX715" s="109"/>
      <c r="AY715" s="695"/>
      <c r="AZ715" s="106"/>
      <c r="BA715" s="695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  <c r="BY715" s="106"/>
      <c r="BZ715" s="106"/>
      <c r="CE715" s="695"/>
    </row>
    <row r="716" spans="2:83" s="52" customFormat="1" ht="139.5" customHeight="1" x14ac:dyDescent="0.25">
      <c r="B716" s="203" t="s">
        <v>15</v>
      </c>
      <c r="C716" s="99" t="s">
        <v>525</v>
      </c>
      <c r="D716" s="168">
        <f t="shared" si="1359"/>
        <v>1070489.85873</v>
      </c>
      <c r="E716" s="168">
        <f>E717+E718</f>
        <v>1070489.85873</v>
      </c>
      <c r="F716" s="168"/>
      <c r="G716" s="168"/>
      <c r="H716" s="168"/>
      <c r="I716" s="168"/>
      <c r="J716" s="168">
        <f>M716-E716</f>
        <v>0</v>
      </c>
      <c r="K716" s="168">
        <f t="shared" si="1360"/>
        <v>1070489.85873</v>
      </c>
      <c r="L716" s="695">
        <f t="shared" si="1348"/>
        <v>1</v>
      </c>
      <c r="M716" s="168">
        <f>M717+M718</f>
        <v>1070489.85873</v>
      </c>
      <c r="N716" s="695">
        <f>M716/E716</f>
        <v>1</v>
      </c>
      <c r="O716" s="628"/>
      <c r="P716" s="683"/>
      <c r="Q716" s="628"/>
      <c r="R716" s="683"/>
      <c r="S716" s="628"/>
      <c r="T716" s="683"/>
      <c r="U716" s="628"/>
      <c r="V716" s="628"/>
      <c r="W716" s="628"/>
      <c r="X716" s="628"/>
      <c r="Y716" s="628"/>
      <c r="Z716" s="628"/>
      <c r="AA716" s="628"/>
      <c r="AB716" s="628"/>
      <c r="AC716" s="628"/>
      <c r="AD716" s="683"/>
      <c r="AE716" s="168">
        <f>AG716</f>
        <v>718742.50902999996</v>
      </c>
      <c r="AF716" s="695">
        <f t="shared" si="1349"/>
        <v>0.67141458946906463</v>
      </c>
      <c r="AG716" s="168">
        <f>AG717+AG718</f>
        <v>718742.50902999996</v>
      </c>
      <c r="AH716" s="695">
        <f t="shared" si="1357"/>
        <v>0.67141458946906463</v>
      </c>
      <c r="AI716" s="111"/>
      <c r="AJ716" s="114"/>
      <c r="AK716" s="628"/>
      <c r="AL716" s="683"/>
      <c r="AM716" s="628"/>
      <c r="AN716" s="683"/>
      <c r="AO716" s="628"/>
      <c r="AP716" s="628">
        <f>AT716-AG716</f>
        <v>351747.34970000002</v>
      </c>
      <c r="AQ716" s="683"/>
      <c r="AR716" s="168">
        <f>AT716</f>
        <v>1070489.85873</v>
      </c>
      <c r="AS716" s="695">
        <f t="shared" si="1351"/>
        <v>1</v>
      </c>
      <c r="AT716" s="168">
        <f>AT717+AT718</f>
        <v>1070489.85873</v>
      </c>
      <c r="AU716" s="695">
        <f t="shared" si="1361"/>
        <v>1</v>
      </c>
      <c r="AV716" s="628"/>
      <c r="AW716" s="695"/>
      <c r="AX716" s="168"/>
      <c r="AY716" s="695"/>
      <c r="AZ716" s="628"/>
      <c r="BA716" s="695"/>
      <c r="BB716" s="628"/>
      <c r="BC716" s="628"/>
      <c r="BD716" s="628"/>
      <c r="BE716" s="628"/>
      <c r="BF716" s="628"/>
      <c r="BG716" s="628"/>
      <c r="BH716" s="628"/>
      <c r="BI716" s="628"/>
      <c r="BJ716" s="628"/>
      <c r="BK716" s="628"/>
      <c r="BL716" s="628"/>
      <c r="BM716" s="628"/>
      <c r="BN716" s="628"/>
      <c r="BO716" s="628"/>
      <c r="BP716" s="628"/>
      <c r="BQ716" s="628"/>
      <c r="BR716" s="628"/>
      <c r="BS716" s="628"/>
      <c r="BT716" s="628"/>
      <c r="BU716" s="628"/>
      <c r="BV716" s="555"/>
      <c r="BW716" s="555"/>
      <c r="BX716" s="555"/>
      <c r="BY716" s="555"/>
      <c r="BZ716" s="555"/>
      <c r="CE716" s="695"/>
    </row>
    <row r="717" spans="2:83" s="54" customFormat="1" ht="99" hidden="1" customHeight="1" x14ac:dyDescent="0.2">
      <c r="B717" s="206"/>
      <c r="C717" s="556" t="s">
        <v>391</v>
      </c>
      <c r="D717" s="109">
        <f t="shared" si="1359"/>
        <v>673973</v>
      </c>
      <c r="E717" s="109">
        <f>1070489.85873-E718</f>
        <v>673973</v>
      </c>
      <c r="F717" s="109"/>
      <c r="G717" s="109"/>
      <c r="H717" s="109"/>
      <c r="I717" s="109"/>
      <c r="J717" s="109">
        <f>K717-D717</f>
        <v>0</v>
      </c>
      <c r="K717" s="109">
        <f t="shared" si="1360"/>
        <v>673973</v>
      </c>
      <c r="L717" s="695">
        <f t="shared" si="1348"/>
        <v>1</v>
      </c>
      <c r="M717" s="109">
        <f>E717</f>
        <v>673973</v>
      </c>
      <c r="N717" s="695">
        <f t="shared" ref="N717:N719" si="1367">M717/E717</f>
        <v>1</v>
      </c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  <c r="AC717" s="106"/>
      <c r="AD717" s="106"/>
      <c r="AE717" s="109">
        <f t="shared" ref="AE717:AE718" si="1368">AG717</f>
        <v>329429.30498999998</v>
      </c>
      <c r="AF717" s="695">
        <f t="shared" si="1349"/>
        <v>0.48878709531390718</v>
      </c>
      <c r="AG717" s="109">
        <f>718742.50903-AG718</f>
        <v>329429.30498999998</v>
      </c>
      <c r="AH717" s="695">
        <f t="shared" si="1357"/>
        <v>0.48878709531390718</v>
      </c>
      <c r="AI717" s="116"/>
      <c r="AJ717" s="116"/>
      <c r="AK717" s="106"/>
      <c r="AL717" s="106"/>
      <c r="AM717" s="106"/>
      <c r="AN717" s="106"/>
      <c r="AO717" s="106"/>
      <c r="AP717" s="106"/>
      <c r="AQ717" s="106"/>
      <c r="AR717" s="109">
        <f t="shared" ref="AR717:AR718" si="1369">AT717</f>
        <v>673973</v>
      </c>
      <c r="AS717" s="695">
        <f t="shared" si="1351"/>
        <v>1</v>
      </c>
      <c r="AT717" s="109">
        <f>D717</f>
        <v>673973</v>
      </c>
      <c r="AU717" s="695">
        <f t="shared" si="1361"/>
        <v>1</v>
      </c>
      <c r="AV717" s="106"/>
      <c r="AW717" s="695"/>
      <c r="AX717" s="109"/>
      <c r="AY717" s="695"/>
      <c r="AZ717" s="106"/>
      <c r="BA717" s="695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  <c r="BY717" s="106"/>
      <c r="BZ717" s="106"/>
      <c r="CE717" s="695"/>
    </row>
    <row r="718" spans="2:83" s="54" customFormat="1" ht="54.75" hidden="1" customHeight="1" x14ac:dyDescent="0.2">
      <c r="B718" s="206"/>
      <c r="C718" s="556" t="s">
        <v>462</v>
      </c>
      <c r="D718" s="109">
        <f t="shared" si="1359"/>
        <v>396516.85872999998</v>
      </c>
      <c r="E718" s="109">
        <f>396516.85873</f>
        <v>396516.85872999998</v>
      </c>
      <c r="F718" s="109"/>
      <c r="G718" s="109"/>
      <c r="H718" s="109"/>
      <c r="I718" s="109"/>
      <c r="J718" s="109">
        <v>0</v>
      </c>
      <c r="K718" s="109">
        <f t="shared" si="1360"/>
        <v>396516.85872999998</v>
      </c>
      <c r="L718" s="695">
        <f t="shared" si="1348"/>
        <v>1</v>
      </c>
      <c r="M718" s="109">
        <f>E718</f>
        <v>396516.85872999998</v>
      </c>
      <c r="N718" s="695">
        <f t="shared" si="1367"/>
        <v>1</v>
      </c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  <c r="AD718" s="106"/>
      <c r="AE718" s="109">
        <f t="shared" si="1368"/>
        <v>389313.20403999998</v>
      </c>
      <c r="AF718" s="695">
        <f t="shared" si="1349"/>
        <v>0.98183266478738762</v>
      </c>
      <c r="AG718" s="109">
        <v>389313.20403999998</v>
      </c>
      <c r="AH718" s="695">
        <f t="shared" si="1357"/>
        <v>0.98183266478738762</v>
      </c>
      <c r="AI718" s="116"/>
      <c r="AJ718" s="116"/>
      <c r="AK718" s="106"/>
      <c r="AL718" s="106"/>
      <c r="AM718" s="106"/>
      <c r="AN718" s="106"/>
      <c r="AO718" s="106"/>
      <c r="AP718" s="106"/>
      <c r="AQ718" s="106"/>
      <c r="AR718" s="109">
        <f t="shared" si="1369"/>
        <v>396516.85872999998</v>
      </c>
      <c r="AS718" s="695">
        <f t="shared" si="1351"/>
        <v>1</v>
      </c>
      <c r="AT718" s="109">
        <f>D718</f>
        <v>396516.85872999998</v>
      </c>
      <c r="AU718" s="695">
        <f t="shared" si="1361"/>
        <v>1</v>
      </c>
      <c r="AV718" s="106"/>
      <c r="AW718" s="695"/>
      <c r="AX718" s="109"/>
      <c r="AY718" s="695"/>
      <c r="AZ718" s="106"/>
      <c r="BA718" s="695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  <c r="BY718" s="106"/>
      <c r="BZ718" s="106"/>
      <c r="CE718" s="695"/>
    </row>
    <row r="719" spans="2:83" s="54" customFormat="1" ht="164.25" customHeight="1" x14ac:dyDescent="0.2">
      <c r="B719" s="206" t="s">
        <v>12</v>
      </c>
      <c r="C719" s="99" t="s">
        <v>512</v>
      </c>
      <c r="D719" s="168">
        <f>E719</f>
        <v>119028.93975000001</v>
      </c>
      <c r="E719" s="168">
        <v>119028.93975000001</v>
      </c>
      <c r="F719" s="109"/>
      <c r="G719" s="109"/>
      <c r="H719" s="109"/>
      <c r="I719" s="109"/>
      <c r="J719" s="109"/>
      <c r="K719" s="168">
        <f t="shared" si="1360"/>
        <v>119028.93975000001</v>
      </c>
      <c r="L719" s="695">
        <f t="shared" si="1348"/>
        <v>1</v>
      </c>
      <c r="M719" s="168">
        <f>E719</f>
        <v>119028.93975000001</v>
      </c>
      <c r="N719" s="695">
        <f t="shared" si="1367"/>
        <v>1</v>
      </c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6"/>
      <c r="AE719" s="168">
        <f>AG719</f>
        <v>27013.984120000001</v>
      </c>
      <c r="AF719" s="695">
        <f t="shared" ref="AF719" si="1370">AE719/D719</f>
        <v>0.22695307693018413</v>
      </c>
      <c r="AG719" s="168">
        <v>27013.984120000001</v>
      </c>
      <c r="AH719" s="695">
        <f t="shared" ref="AH719" si="1371">AG719/E719</f>
        <v>0.22695307693018413</v>
      </c>
      <c r="AI719" s="116"/>
      <c r="AJ719" s="116"/>
      <c r="AK719" s="106"/>
      <c r="AL719" s="106"/>
      <c r="AM719" s="106"/>
      <c r="AN719" s="106"/>
      <c r="AO719" s="106"/>
      <c r="AP719" s="106"/>
      <c r="AQ719" s="106"/>
      <c r="AR719" s="168">
        <f>AT719</f>
        <v>119028.93975000001</v>
      </c>
      <c r="AS719" s="695">
        <f t="shared" ref="AS719" si="1372">AR719/D719</f>
        <v>1</v>
      </c>
      <c r="AT719" s="240">
        <f>D719</f>
        <v>119028.93975000001</v>
      </c>
      <c r="AU719" s="695">
        <f t="shared" ref="AU719" si="1373">AT719/E719</f>
        <v>1</v>
      </c>
      <c r="AV719" s="106"/>
      <c r="AW719" s="695"/>
      <c r="AX719" s="109"/>
      <c r="AY719" s="695"/>
      <c r="AZ719" s="106"/>
      <c r="BA719" s="695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  <c r="BY719" s="106"/>
      <c r="BZ719" s="106"/>
      <c r="CE719" s="695"/>
    </row>
    <row r="720" spans="2:83" s="52" customFormat="1" ht="87" customHeight="1" x14ac:dyDescent="0.25">
      <c r="B720" s="203" t="s">
        <v>13</v>
      </c>
      <c r="C720" s="99" t="s">
        <v>526</v>
      </c>
      <c r="D720" s="168">
        <f t="shared" si="1359"/>
        <v>62326.181190000003</v>
      </c>
      <c r="E720" s="168">
        <f>E721+E722</f>
        <v>62326.181190000003</v>
      </c>
      <c r="F720" s="168"/>
      <c r="G720" s="168"/>
      <c r="H720" s="168"/>
      <c r="I720" s="168"/>
      <c r="J720" s="168">
        <f>M720-E720</f>
        <v>0</v>
      </c>
      <c r="K720" s="168">
        <f t="shared" si="1360"/>
        <v>62326.181190000003</v>
      </c>
      <c r="L720" s="695">
        <f t="shared" si="1348"/>
        <v>1</v>
      </c>
      <c r="M720" s="168">
        <f>M721+M722</f>
        <v>62326.181190000003</v>
      </c>
      <c r="N720" s="695">
        <f>M720/E720</f>
        <v>1</v>
      </c>
      <c r="O720" s="628"/>
      <c r="P720" s="683"/>
      <c r="Q720" s="628"/>
      <c r="R720" s="683"/>
      <c r="S720" s="628"/>
      <c r="T720" s="683"/>
      <c r="U720" s="628"/>
      <c r="V720" s="628"/>
      <c r="W720" s="628"/>
      <c r="X720" s="628"/>
      <c r="Y720" s="628"/>
      <c r="Z720" s="628"/>
      <c r="AA720" s="628"/>
      <c r="AB720" s="628"/>
      <c r="AC720" s="628"/>
      <c r="AD720" s="683"/>
      <c r="AE720" s="168">
        <f>AG720</f>
        <v>61838.257400000002</v>
      </c>
      <c r="AF720" s="695">
        <f t="shared" si="1349"/>
        <v>0.99217144736475071</v>
      </c>
      <c r="AG720" s="168">
        <f>AG721+AG722</f>
        <v>61838.257400000002</v>
      </c>
      <c r="AH720" s="695">
        <f t="shared" si="1357"/>
        <v>0.99217144736475071</v>
      </c>
      <c r="AI720" s="111"/>
      <c r="AJ720" s="114"/>
      <c r="AK720" s="628"/>
      <c r="AL720" s="683"/>
      <c r="AM720" s="628"/>
      <c r="AN720" s="683"/>
      <c r="AO720" s="628"/>
      <c r="AP720" s="628">
        <v>0</v>
      </c>
      <c r="AQ720" s="683"/>
      <c r="AR720" s="168">
        <f>AT720</f>
        <v>62326.181190000003</v>
      </c>
      <c r="AS720" s="695">
        <f t="shared" si="1351"/>
        <v>1</v>
      </c>
      <c r="AT720" s="240">
        <f>AT721+AT722</f>
        <v>62326.181190000003</v>
      </c>
      <c r="AU720" s="695">
        <f t="shared" si="1361"/>
        <v>1</v>
      </c>
      <c r="AV720" s="628"/>
      <c r="AW720" s="695"/>
      <c r="AX720" s="168"/>
      <c r="AY720" s="695"/>
      <c r="AZ720" s="628"/>
      <c r="BA720" s="695"/>
      <c r="BB720" s="628"/>
      <c r="BC720" s="628"/>
      <c r="BD720" s="628"/>
      <c r="BE720" s="628"/>
      <c r="BF720" s="628"/>
      <c r="BG720" s="628"/>
      <c r="BH720" s="628"/>
      <c r="BI720" s="628"/>
      <c r="BJ720" s="628"/>
      <c r="BK720" s="628"/>
      <c r="BL720" s="628"/>
      <c r="BM720" s="628"/>
      <c r="BN720" s="628"/>
      <c r="BO720" s="628"/>
      <c r="BP720" s="628"/>
      <c r="BQ720" s="628"/>
      <c r="BR720" s="628"/>
      <c r="BS720" s="628"/>
      <c r="BT720" s="628"/>
      <c r="BU720" s="628"/>
      <c r="BV720" s="555"/>
      <c r="BW720" s="555"/>
      <c r="BX720" s="555"/>
      <c r="BY720" s="555"/>
      <c r="BZ720" s="555"/>
      <c r="CE720" s="695"/>
    </row>
    <row r="721" spans="1:12295" s="54" customFormat="1" ht="56.25" hidden="1" customHeight="1" x14ac:dyDescent="0.2">
      <c r="B721" s="206"/>
      <c r="C721" s="556" t="s">
        <v>463</v>
      </c>
      <c r="D721" s="109">
        <f t="shared" si="1359"/>
        <v>35808.244050000001</v>
      </c>
      <c r="E721" s="109">
        <f>62326.18119-E722</f>
        <v>35808.244050000001</v>
      </c>
      <c r="F721" s="109"/>
      <c r="G721" s="109"/>
      <c r="H721" s="109"/>
      <c r="I721" s="109"/>
      <c r="J721" s="109"/>
      <c r="K721" s="109">
        <f t="shared" si="1360"/>
        <v>35808.244050000001</v>
      </c>
      <c r="L721" s="695">
        <f t="shared" si="1348"/>
        <v>1</v>
      </c>
      <c r="M721" s="109">
        <f>E721</f>
        <v>35808.244050000001</v>
      </c>
      <c r="N721" s="695">
        <f t="shared" ref="N721:N722" si="1374">M721/E721</f>
        <v>1</v>
      </c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  <c r="AA721" s="106"/>
      <c r="AB721" s="106"/>
      <c r="AC721" s="106"/>
      <c r="AD721" s="106"/>
      <c r="AE721" s="109">
        <f t="shared" ref="AE721:AE722" si="1375">AG721</f>
        <v>35413.357910000006</v>
      </c>
      <c r="AF721" s="695">
        <f t="shared" si="1349"/>
        <v>0.9889722003835596</v>
      </c>
      <c r="AG721" s="109">
        <f>61838.2574-AG722</f>
        <v>35413.357910000006</v>
      </c>
      <c r="AH721" s="695">
        <f t="shared" si="1357"/>
        <v>0.9889722003835596</v>
      </c>
      <c r="AI721" s="116"/>
      <c r="AJ721" s="116"/>
      <c r="AK721" s="106"/>
      <c r="AL721" s="106"/>
      <c r="AM721" s="106"/>
      <c r="AN721" s="106"/>
      <c r="AO721" s="106"/>
      <c r="AP721" s="106"/>
      <c r="AQ721" s="106"/>
      <c r="AR721" s="109">
        <f>AT721</f>
        <v>35808.244050000001</v>
      </c>
      <c r="AS721" s="695">
        <f t="shared" si="1351"/>
        <v>1</v>
      </c>
      <c r="AT721" s="109">
        <f>D721</f>
        <v>35808.244050000001</v>
      </c>
      <c r="AU721" s="695">
        <f t="shared" si="1361"/>
        <v>1</v>
      </c>
      <c r="AV721" s="106"/>
      <c r="AW721" s="695"/>
      <c r="AX721" s="109"/>
      <c r="AY721" s="695" t="e">
        <f t="shared" ref="AY721:AY769" si="1376">AX721/G721</f>
        <v>#DIV/0!</v>
      </c>
      <c r="AZ721" s="106"/>
      <c r="BA721" s="695" t="e">
        <f t="shared" ref="BA721:BA769" si="1377">AZ721/H721</f>
        <v>#DIV/0!</v>
      </c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>
        <f t="shared" si="1364"/>
        <v>45000</v>
      </c>
      <c r="BO721" s="106">
        <v>45000</v>
      </c>
      <c r="BP721" s="106"/>
      <c r="BQ721" s="106"/>
      <c r="BR721" s="106"/>
      <c r="BS721" s="106"/>
      <c r="BT721" s="106"/>
      <c r="BU721" s="106">
        <f>BV721</f>
        <v>45000</v>
      </c>
      <c r="BV721" s="106">
        <v>45000</v>
      </c>
      <c r="BW721" s="106"/>
      <c r="BX721" s="106"/>
      <c r="BY721" s="106"/>
      <c r="BZ721" s="106"/>
      <c r="CE721" s="695" t="e">
        <f t="shared" si="1326"/>
        <v>#DIV/0!</v>
      </c>
    </row>
    <row r="722" spans="1:12295" s="54" customFormat="1" ht="54.75" hidden="1" customHeight="1" x14ac:dyDescent="0.2">
      <c r="B722" s="206"/>
      <c r="C722" s="556" t="s">
        <v>462</v>
      </c>
      <c r="D722" s="109">
        <f t="shared" si="1359"/>
        <v>26517.937140000002</v>
      </c>
      <c r="E722" s="109">
        <v>26517.937140000002</v>
      </c>
      <c r="F722" s="109"/>
      <c r="G722" s="109"/>
      <c r="H722" s="109"/>
      <c r="I722" s="109"/>
      <c r="J722" s="109"/>
      <c r="K722" s="109">
        <f t="shared" si="1360"/>
        <v>26517.937140000002</v>
      </c>
      <c r="L722" s="695">
        <f t="shared" si="1348"/>
        <v>1</v>
      </c>
      <c r="M722" s="109">
        <f>E722</f>
        <v>26517.937140000002</v>
      </c>
      <c r="N722" s="695">
        <f t="shared" si="1374"/>
        <v>1</v>
      </c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  <c r="AC722" s="106"/>
      <c r="AD722" s="106"/>
      <c r="AE722" s="109">
        <f t="shared" si="1375"/>
        <v>26424.89949</v>
      </c>
      <c r="AF722" s="695">
        <f t="shared" si="1349"/>
        <v>0.99649152007907649</v>
      </c>
      <c r="AG722" s="109">
        <v>26424.89949</v>
      </c>
      <c r="AH722" s="695">
        <f t="shared" si="1357"/>
        <v>0.99649152007907649</v>
      </c>
      <c r="AI722" s="116"/>
      <c r="AJ722" s="116"/>
      <c r="AK722" s="106"/>
      <c r="AL722" s="106"/>
      <c r="AM722" s="106"/>
      <c r="AN722" s="106"/>
      <c r="AO722" s="106"/>
      <c r="AP722" s="106"/>
      <c r="AQ722" s="106"/>
      <c r="AR722" s="109">
        <f>AT722</f>
        <v>26517.937140000002</v>
      </c>
      <c r="AS722" s="695">
        <f t="shared" si="1351"/>
        <v>1</v>
      </c>
      <c r="AT722" s="109">
        <f>D722</f>
        <v>26517.937140000002</v>
      </c>
      <c r="AU722" s="695">
        <f t="shared" si="1361"/>
        <v>1</v>
      </c>
      <c r="AV722" s="106"/>
      <c r="AW722" s="695"/>
      <c r="AX722" s="109"/>
      <c r="AY722" s="695" t="e">
        <f t="shared" si="1376"/>
        <v>#DIV/0!</v>
      </c>
      <c r="AZ722" s="106"/>
      <c r="BA722" s="695" t="e">
        <f t="shared" si="1377"/>
        <v>#DIV/0!</v>
      </c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>
        <f t="shared" si="1364"/>
        <v>11284.979880000001</v>
      </c>
      <c r="BO722" s="106">
        <v>11284.979880000001</v>
      </c>
      <c r="BP722" s="106"/>
      <c r="BQ722" s="106"/>
      <c r="BR722" s="106"/>
      <c r="BS722" s="106"/>
      <c r="BT722" s="106"/>
      <c r="BU722" s="106">
        <f>BV722</f>
        <v>23582.64518</v>
      </c>
      <c r="BV722" s="106">
        <v>23582.64518</v>
      </c>
      <c r="BW722" s="106"/>
      <c r="BX722" s="106"/>
      <c r="BY722" s="106"/>
      <c r="BZ722" s="106"/>
      <c r="CE722" s="695" t="e">
        <f t="shared" si="1326"/>
        <v>#DIV/0!</v>
      </c>
    </row>
    <row r="723" spans="1:12295" s="70" customFormat="1" ht="127.5" customHeight="1" x14ac:dyDescent="0.3">
      <c r="A723" s="203" t="s">
        <v>11</v>
      </c>
      <c r="B723" s="526" t="s">
        <v>14</v>
      </c>
      <c r="C723" s="99" t="s">
        <v>448</v>
      </c>
      <c r="D723" s="168">
        <f t="shared" ref="D723:D741" si="1378">E723+G723+H723+I723</f>
        <v>399098.87453000003</v>
      </c>
      <c r="E723" s="168">
        <f>E725+E727</f>
        <v>0</v>
      </c>
      <c r="F723" s="168"/>
      <c r="G723" s="168">
        <f>G725+G727</f>
        <v>399098.87453000003</v>
      </c>
      <c r="H723" s="168"/>
      <c r="I723" s="168"/>
      <c r="J723" s="168">
        <f>K723-D723</f>
        <v>-11371.123860000051</v>
      </c>
      <c r="K723" s="168">
        <f>M723+Q723</f>
        <v>387727.75066999998</v>
      </c>
      <c r="L723" s="695">
        <f t="shared" si="1348"/>
        <v>0.97150800318995811</v>
      </c>
      <c r="M723" s="168">
        <f>M725+M727</f>
        <v>0</v>
      </c>
      <c r="N723" s="683"/>
      <c r="O723" s="628"/>
      <c r="P723" s="683"/>
      <c r="Q723" s="168">
        <f>Q725+Q727</f>
        <v>387727.75066999998</v>
      </c>
      <c r="R723" s="741">
        <f t="shared" ref="R723:R724" si="1379">Q723/G723</f>
        <v>0.97150800318995811</v>
      </c>
      <c r="S723" s="628"/>
      <c r="T723" s="683"/>
      <c r="U723" s="628"/>
      <c r="V723" s="628">
        <f t="shared" ref="V723" si="1380">W723</f>
        <v>0</v>
      </c>
      <c r="W723" s="628"/>
      <c r="X723" s="628"/>
      <c r="Y723" s="628"/>
      <c r="Z723" s="628">
        <f t="shared" ref="Z723" si="1381">AA723</f>
        <v>130000</v>
      </c>
      <c r="AA723" s="628">
        <f>AA725+AA727</f>
        <v>130000</v>
      </c>
      <c r="AB723" s="628"/>
      <c r="AC723" s="628"/>
      <c r="AD723" s="683"/>
      <c r="AE723" s="168">
        <f t="shared" ref="AE723:AE741" si="1382">AG723+AK723+AM723+AO723</f>
        <v>1034610.5046399999</v>
      </c>
      <c r="AF723" s="695">
        <f t="shared" si="1349"/>
        <v>2.5923663800315451</v>
      </c>
      <c r="AG723" s="168">
        <f>SUM(AG725:AG727)</f>
        <v>0</v>
      </c>
      <c r="AH723" s="695"/>
      <c r="AI723" s="628"/>
      <c r="AJ723" s="683"/>
      <c r="AK723" s="628">
        <f>AK725+AK727</f>
        <v>1034610.5046399999</v>
      </c>
      <c r="AL723" s="695">
        <f>AK723/D723</f>
        <v>2.5923663800315451</v>
      </c>
      <c r="AM723" s="628"/>
      <c r="AN723" s="683"/>
      <c r="AO723" s="628"/>
      <c r="AP723" s="628">
        <f>AR723-AE723</f>
        <v>-635515.47106999997</v>
      </c>
      <c r="AQ723" s="683"/>
      <c r="AR723" s="168">
        <f t="shared" ref="AR723:AR741" si="1383">AT723+AX723+AZ723+BB723</f>
        <v>399095.03356999997</v>
      </c>
      <c r="AS723" s="695">
        <f t="shared" si="1351"/>
        <v>0.99999037591873796</v>
      </c>
      <c r="AT723" s="168">
        <f>AT725+AT727</f>
        <v>0</v>
      </c>
      <c r="AU723" s="695">
        <f>AT723/D723</f>
        <v>0</v>
      </c>
      <c r="AV723" s="628"/>
      <c r="AW723" s="695"/>
      <c r="AX723" s="168">
        <f>AX725+AX727</f>
        <v>399095.03356999997</v>
      </c>
      <c r="AY723" s="695">
        <f t="shared" si="1376"/>
        <v>0.99999037591873796</v>
      </c>
      <c r="AZ723" s="628"/>
      <c r="BA723" s="695"/>
      <c r="BB723" s="628"/>
      <c r="BC723" s="628"/>
      <c r="BD723" s="628"/>
      <c r="BE723" s="628"/>
      <c r="BF723" s="628"/>
      <c r="BG723" s="628"/>
      <c r="BH723" s="628"/>
      <c r="BI723" s="628"/>
      <c r="BJ723" s="628"/>
      <c r="BK723" s="628"/>
      <c r="BL723" s="628"/>
      <c r="BM723" s="628"/>
      <c r="BN723" s="628"/>
      <c r="BO723" s="628"/>
      <c r="BP723" s="628"/>
      <c r="BQ723" s="628"/>
      <c r="BR723" s="628"/>
      <c r="BS723" s="628"/>
      <c r="BT723" s="628"/>
      <c r="BU723" s="628"/>
      <c r="BV723" s="508"/>
      <c r="BW723" s="512"/>
      <c r="BX723" s="611"/>
      <c r="BY723" s="508"/>
      <c r="BZ723" s="226"/>
      <c r="CA723" s="508"/>
      <c r="CB723" s="508"/>
      <c r="CC723" s="508"/>
      <c r="CD723" s="508"/>
      <c r="CE723" s="695"/>
      <c r="CF723" s="508"/>
      <c r="CG723" s="508"/>
      <c r="CH723" s="508"/>
      <c r="CI723" s="508"/>
      <c r="CJ723" s="508"/>
      <c r="CK723" s="508"/>
      <c r="CL723" s="508"/>
      <c r="CM723" s="508"/>
      <c r="CN723" s="508"/>
      <c r="CO723" s="89"/>
      <c r="CP723" s="89"/>
      <c r="CQ723" s="89"/>
      <c r="CR723" s="89"/>
      <c r="CS723" s="89"/>
      <c r="CT723" s="508"/>
      <c r="CU723" s="508"/>
      <c r="CV723" s="89"/>
      <c r="CW723" s="89"/>
      <c r="CX723" s="508"/>
      <c r="CY723" s="508"/>
      <c r="CZ723" s="89"/>
      <c r="DA723" s="89"/>
      <c r="DB723" s="508"/>
      <c r="DC723" s="508"/>
      <c r="DD723" s="508"/>
      <c r="DE723" s="508"/>
      <c r="DF723" s="508"/>
      <c r="DG723" s="508"/>
      <c r="DH723" s="508"/>
      <c r="DI723" s="89"/>
      <c r="DJ723" s="89"/>
      <c r="DK723" s="508"/>
      <c r="DL723" s="508"/>
      <c r="DM723" s="89"/>
      <c r="DN723" s="89"/>
      <c r="DO723" s="508"/>
      <c r="DP723" s="508"/>
      <c r="DQ723" s="508"/>
      <c r="DR723" s="508"/>
      <c r="DS723" s="508"/>
      <c r="DT723" s="203"/>
      <c r="DU723" s="107"/>
      <c r="DV723" s="508"/>
      <c r="DW723" s="508"/>
      <c r="DX723" s="508"/>
      <c r="DY723" s="508"/>
      <c r="DZ723" s="508"/>
      <c r="EA723" s="508"/>
      <c r="EB723" s="508"/>
      <c r="EC723" s="168"/>
      <c r="ED723" s="168"/>
      <c r="EE723" s="168"/>
      <c r="EF723" s="168"/>
      <c r="EG723" s="168"/>
      <c r="EH723" s="168"/>
      <c r="EI723" s="168"/>
      <c r="EJ723" s="168"/>
      <c r="EK723" s="168"/>
      <c r="EL723" s="168"/>
      <c r="EM723" s="168"/>
      <c r="EN723" s="168"/>
      <c r="EO723" s="168"/>
      <c r="EP723" s="168"/>
      <c r="EQ723" s="168"/>
      <c r="ER723" s="168"/>
      <c r="ES723" s="168"/>
      <c r="ET723" s="168"/>
      <c r="EU723" s="168"/>
      <c r="EV723" s="168"/>
      <c r="EW723" s="168"/>
      <c r="EX723" s="168"/>
      <c r="EY723" s="168"/>
      <c r="EZ723" s="168"/>
      <c r="FA723" s="168"/>
      <c r="FB723" s="168"/>
      <c r="FC723" s="168"/>
      <c r="FD723" s="168"/>
      <c r="FE723" s="168"/>
      <c r="FF723" s="168"/>
      <c r="FG723" s="168"/>
      <c r="FH723" s="168"/>
      <c r="FI723" s="168"/>
      <c r="FJ723" s="168"/>
      <c r="FK723" s="168"/>
      <c r="FL723" s="168"/>
      <c r="FM723" s="168"/>
      <c r="FN723" s="168"/>
      <c r="FO723" s="168"/>
      <c r="FP723" s="168"/>
      <c r="FQ723" s="168"/>
      <c r="FR723" s="168"/>
      <c r="FS723" s="168"/>
      <c r="FT723" s="168"/>
      <c r="FU723" s="508"/>
      <c r="FV723" s="508"/>
      <c r="FW723" s="508"/>
      <c r="FX723" s="508"/>
      <c r="FY723" s="508"/>
      <c r="FZ723" s="508"/>
      <c r="GA723" s="508"/>
      <c r="GB723" s="508"/>
      <c r="GC723" s="508"/>
      <c r="GD723" s="508"/>
      <c r="GE723" s="508"/>
      <c r="GF723" s="508"/>
      <c r="GG723" s="508"/>
      <c r="GH723" s="508"/>
      <c r="GI723" s="508"/>
      <c r="GJ723" s="508"/>
      <c r="GK723" s="508"/>
      <c r="GL723" s="508"/>
      <c r="GM723" s="508"/>
      <c r="GN723" s="508"/>
      <c r="GO723" s="508"/>
      <c r="GP723" s="508"/>
      <c r="GQ723" s="508"/>
      <c r="GR723" s="508"/>
      <c r="GS723" s="89"/>
      <c r="GT723" s="89"/>
      <c r="GU723" s="89"/>
      <c r="GV723" s="89"/>
      <c r="GW723" s="89"/>
      <c r="GX723" s="508"/>
      <c r="GY723" s="508"/>
      <c r="GZ723" s="89"/>
      <c r="HA723" s="89"/>
      <c r="HB723" s="508"/>
      <c r="HC723" s="508"/>
      <c r="HD723" s="89"/>
      <c r="HE723" s="89"/>
      <c r="HF723" s="508"/>
      <c r="HG723" s="508"/>
      <c r="HH723" s="508"/>
      <c r="HI723" s="508"/>
      <c r="HJ723" s="508"/>
      <c r="HK723" s="508"/>
      <c r="HL723" s="508"/>
      <c r="HM723" s="89"/>
      <c r="HN723" s="89"/>
      <c r="HO723" s="508"/>
      <c r="HP723" s="508"/>
      <c r="HQ723" s="89"/>
      <c r="HR723" s="89"/>
      <c r="HS723" s="508"/>
      <c r="HT723" s="508"/>
      <c r="HU723" s="508"/>
      <c r="HV723" s="508"/>
      <c r="HW723" s="508"/>
      <c r="HX723" s="203"/>
      <c r="HY723" s="107"/>
      <c r="HZ723" s="508"/>
      <c r="IA723" s="508"/>
      <c r="IB723" s="508"/>
      <c r="IC723" s="508"/>
      <c r="ID723" s="508"/>
      <c r="IE723" s="508"/>
      <c r="IF723" s="508"/>
      <c r="IG723" s="168"/>
      <c r="IH723" s="168"/>
      <c r="II723" s="168"/>
      <c r="IJ723" s="168"/>
      <c r="IK723" s="168"/>
      <c r="IL723" s="168"/>
      <c r="IM723" s="168"/>
      <c r="IN723" s="168"/>
      <c r="IO723" s="168"/>
      <c r="IP723" s="168"/>
      <c r="IQ723" s="168"/>
      <c r="IR723" s="168"/>
      <c r="IS723" s="168"/>
      <c r="IT723" s="168"/>
      <c r="IU723" s="168"/>
      <c r="IV723" s="168"/>
      <c r="IW723" s="168"/>
      <c r="IX723" s="168"/>
      <c r="IY723" s="168"/>
      <c r="IZ723" s="168"/>
      <c r="JA723" s="168"/>
      <c r="JB723" s="168"/>
      <c r="JC723" s="168"/>
      <c r="JD723" s="168"/>
      <c r="JE723" s="168"/>
      <c r="JF723" s="168"/>
      <c r="JG723" s="168"/>
      <c r="JH723" s="168"/>
      <c r="JI723" s="168"/>
      <c r="JJ723" s="168"/>
      <c r="JK723" s="168"/>
      <c r="JL723" s="168"/>
      <c r="JM723" s="168"/>
      <c r="JN723" s="168"/>
      <c r="JO723" s="168"/>
      <c r="JP723" s="168"/>
      <c r="JQ723" s="168"/>
      <c r="JR723" s="168"/>
      <c r="JS723" s="168"/>
      <c r="JT723" s="168"/>
      <c r="JU723" s="168"/>
      <c r="JV723" s="168"/>
      <c r="JW723" s="168"/>
      <c r="JX723" s="168"/>
      <c r="JY723" s="508"/>
      <c r="JZ723" s="508"/>
      <c r="KA723" s="508"/>
      <c r="KB723" s="508"/>
      <c r="KC723" s="508"/>
      <c r="KD723" s="508"/>
      <c r="KE723" s="508"/>
      <c r="KF723" s="508"/>
      <c r="KG723" s="508"/>
      <c r="KH723" s="508"/>
      <c r="KI723" s="508"/>
      <c r="KJ723" s="508"/>
      <c r="KK723" s="508"/>
      <c r="KL723" s="508"/>
      <c r="KM723" s="508"/>
      <c r="KN723" s="508"/>
      <c r="KO723" s="508"/>
      <c r="KP723" s="508"/>
      <c r="KQ723" s="508"/>
      <c r="KR723" s="508"/>
      <c r="KS723" s="508"/>
      <c r="KT723" s="508"/>
      <c r="KU723" s="508"/>
      <c r="KV723" s="508"/>
      <c r="KW723" s="89"/>
      <c r="KX723" s="89"/>
      <c r="KY723" s="89"/>
      <c r="KZ723" s="89"/>
      <c r="LA723" s="89"/>
      <c r="LB723" s="508"/>
      <c r="LC723" s="508"/>
      <c r="LD723" s="89"/>
      <c r="LE723" s="89"/>
      <c r="LF723" s="508"/>
      <c r="LG723" s="508"/>
      <c r="LH723" s="89"/>
      <c r="LI723" s="89"/>
      <c r="LJ723" s="508"/>
      <c r="LK723" s="508"/>
      <c r="LL723" s="508"/>
      <c r="LM723" s="508"/>
      <c r="LN723" s="508"/>
      <c r="LO723" s="508"/>
      <c r="LP723" s="508"/>
      <c r="LQ723" s="89"/>
      <c r="LR723" s="89"/>
      <c r="LS723" s="508"/>
      <c r="LT723" s="508"/>
      <c r="LU723" s="89"/>
      <c r="LV723" s="89"/>
      <c r="LW723" s="508"/>
      <c r="LX723" s="508"/>
      <c r="LY723" s="508"/>
      <c r="LZ723" s="508"/>
      <c r="MA723" s="508"/>
      <c r="MB723" s="203"/>
      <c r="MC723" s="107"/>
      <c r="MD723" s="508"/>
      <c r="ME723" s="508"/>
      <c r="MF723" s="508"/>
      <c r="MG723" s="508"/>
      <c r="MH723" s="508"/>
      <c r="MI723" s="508"/>
      <c r="MJ723" s="508"/>
      <c r="MK723" s="168"/>
      <c r="ML723" s="168"/>
      <c r="MM723" s="168"/>
      <c r="MN723" s="168"/>
      <c r="MO723" s="168"/>
      <c r="MP723" s="168"/>
      <c r="MQ723" s="168"/>
      <c r="MR723" s="168"/>
      <c r="MS723" s="168"/>
      <c r="MT723" s="168"/>
      <c r="MU723" s="168"/>
      <c r="MV723" s="168"/>
      <c r="MW723" s="168"/>
      <c r="MX723" s="168"/>
      <c r="MY723" s="168"/>
      <c r="MZ723" s="168"/>
      <c r="NA723" s="168"/>
      <c r="NB723" s="168"/>
      <c r="NC723" s="168"/>
      <c r="ND723" s="168"/>
      <c r="NE723" s="168"/>
      <c r="NF723" s="168"/>
      <c r="NG723" s="168"/>
      <c r="NH723" s="168"/>
      <c r="NI723" s="168"/>
      <c r="NJ723" s="168"/>
      <c r="NK723" s="168"/>
      <c r="NL723" s="168"/>
      <c r="NM723" s="168"/>
      <c r="NN723" s="168"/>
      <c r="NO723" s="168"/>
      <c r="NP723" s="168"/>
      <c r="NQ723" s="168"/>
      <c r="NR723" s="168"/>
      <c r="NS723" s="168"/>
      <c r="NT723" s="168"/>
      <c r="NU723" s="168"/>
      <c r="NV723" s="168"/>
      <c r="NW723" s="168"/>
      <c r="NX723" s="168"/>
      <c r="NY723" s="168"/>
      <c r="NZ723" s="168"/>
      <c r="OA723" s="168"/>
      <c r="OB723" s="168"/>
      <c r="OC723" s="508"/>
      <c r="OD723" s="508"/>
      <c r="OE723" s="508"/>
      <c r="OF723" s="508"/>
      <c r="OG723" s="508"/>
      <c r="OH723" s="508"/>
      <c r="OI723" s="508"/>
      <c r="OJ723" s="508"/>
      <c r="OK723" s="508"/>
      <c r="OL723" s="508"/>
      <c r="OM723" s="508"/>
      <c r="ON723" s="508"/>
      <c r="OO723" s="508"/>
      <c r="OP723" s="508"/>
      <c r="OQ723" s="508"/>
      <c r="OR723" s="508"/>
      <c r="OS723" s="508"/>
      <c r="OT723" s="508"/>
      <c r="OU723" s="508"/>
      <c r="OV723" s="508"/>
      <c r="OW723" s="508"/>
      <c r="OX723" s="508"/>
      <c r="OY723" s="508"/>
      <c r="OZ723" s="508"/>
      <c r="PA723" s="89"/>
      <c r="PB723" s="89"/>
      <c r="PC723" s="89"/>
      <c r="PD723" s="89"/>
      <c r="PE723" s="89"/>
      <c r="PF723" s="508"/>
      <c r="PG723" s="508"/>
      <c r="PH723" s="89"/>
      <c r="PI723" s="89"/>
      <c r="PJ723" s="508"/>
      <c r="PK723" s="508"/>
      <c r="PL723" s="89"/>
      <c r="PM723" s="89"/>
      <c r="PN723" s="508"/>
      <c r="PO723" s="508"/>
      <c r="PP723" s="508"/>
      <c r="PQ723" s="508"/>
      <c r="PR723" s="508"/>
      <c r="PS723" s="508"/>
      <c r="PT723" s="508"/>
      <c r="PU723" s="89"/>
      <c r="PV723" s="89"/>
      <c r="PW723" s="508"/>
      <c r="PX723" s="508"/>
      <c r="PY723" s="89"/>
      <c r="PZ723" s="89"/>
      <c r="QA723" s="508"/>
      <c r="QB723" s="508"/>
      <c r="QC723" s="508"/>
      <c r="QD723" s="508"/>
      <c r="QE723" s="508"/>
      <c r="QF723" s="203"/>
      <c r="QG723" s="107"/>
      <c r="QH723" s="508"/>
      <c r="QI723" s="508"/>
      <c r="QJ723" s="508"/>
      <c r="QK723" s="508"/>
      <c r="QL723" s="508"/>
      <c r="QM723" s="508"/>
      <c r="QN723" s="508"/>
      <c r="QO723" s="168"/>
      <c r="QP723" s="168"/>
      <c r="QQ723" s="168"/>
      <c r="QR723" s="168"/>
      <c r="QS723" s="168"/>
      <c r="QT723" s="168"/>
      <c r="QU723" s="168"/>
      <c r="QV723" s="168"/>
      <c r="QW723" s="168"/>
      <c r="QX723" s="168"/>
      <c r="QY723" s="168"/>
      <c r="QZ723" s="168"/>
      <c r="RA723" s="168"/>
      <c r="RB723" s="168"/>
      <c r="RC723" s="168"/>
      <c r="RD723" s="168"/>
      <c r="RE723" s="168"/>
      <c r="RF723" s="168"/>
      <c r="RG723" s="168"/>
      <c r="RH723" s="168"/>
      <c r="RI723" s="168"/>
      <c r="RJ723" s="168"/>
      <c r="RK723" s="168"/>
      <c r="RL723" s="168"/>
      <c r="RM723" s="168"/>
      <c r="RN723" s="168"/>
      <c r="RO723" s="168"/>
      <c r="RP723" s="168"/>
      <c r="RQ723" s="168"/>
      <c r="RR723" s="168"/>
      <c r="RS723" s="168"/>
      <c r="RT723" s="168"/>
      <c r="RU723" s="168"/>
      <c r="RV723" s="168"/>
      <c r="RW723" s="168"/>
      <c r="RX723" s="168"/>
      <c r="RY723" s="168"/>
      <c r="RZ723" s="168"/>
      <c r="SA723" s="168"/>
      <c r="SB723" s="168"/>
      <c r="SC723" s="168"/>
      <c r="SD723" s="168"/>
      <c r="SE723" s="168"/>
      <c r="SF723" s="168"/>
      <c r="SG723" s="508"/>
      <c r="SH723" s="508"/>
      <c r="SI723" s="508"/>
      <c r="SJ723" s="508"/>
      <c r="SK723" s="508"/>
      <c r="SL723" s="508"/>
      <c r="SM723" s="508"/>
      <c r="SN723" s="508"/>
      <c r="SO723" s="508"/>
      <c r="SP723" s="508"/>
      <c r="SQ723" s="508"/>
      <c r="SR723" s="508"/>
      <c r="SS723" s="508"/>
      <c r="ST723" s="508"/>
      <c r="SU723" s="508"/>
      <c r="SV723" s="508"/>
      <c r="SW723" s="508"/>
      <c r="SX723" s="508"/>
      <c r="SY723" s="508"/>
      <c r="SZ723" s="508"/>
      <c r="TA723" s="508"/>
      <c r="TB723" s="508"/>
      <c r="TC723" s="508"/>
      <c r="TD723" s="508"/>
      <c r="TE723" s="89"/>
      <c r="TF723" s="89"/>
      <c r="TG723" s="89"/>
      <c r="TH723" s="89"/>
      <c r="TI723" s="89"/>
      <c r="TJ723" s="508"/>
      <c r="TK723" s="508"/>
      <c r="TL723" s="89"/>
      <c r="TM723" s="89"/>
      <c r="TN723" s="508"/>
      <c r="TO723" s="508"/>
      <c r="TP723" s="89"/>
      <c r="TQ723" s="89"/>
      <c r="TR723" s="508"/>
      <c r="TS723" s="508"/>
      <c r="TT723" s="508"/>
      <c r="TU723" s="508"/>
      <c r="TV723" s="508"/>
      <c r="TW723" s="508"/>
      <c r="TX723" s="508"/>
      <c r="TY723" s="89"/>
      <c r="TZ723" s="89"/>
      <c r="UA723" s="508"/>
      <c r="UB723" s="508"/>
      <c r="UC723" s="89"/>
      <c r="UD723" s="89"/>
      <c r="UE723" s="508"/>
      <c r="UF723" s="508"/>
      <c r="UG723" s="508"/>
      <c r="UH723" s="508"/>
      <c r="UI723" s="508"/>
      <c r="UJ723" s="203"/>
      <c r="UK723" s="107"/>
      <c r="UL723" s="508"/>
      <c r="UM723" s="508"/>
      <c r="UN723" s="508"/>
      <c r="UO723" s="508"/>
      <c r="UP723" s="508"/>
      <c r="UQ723" s="508"/>
      <c r="UR723" s="508"/>
      <c r="US723" s="168"/>
      <c r="UT723" s="168"/>
      <c r="UU723" s="168"/>
      <c r="UV723" s="168"/>
      <c r="UW723" s="168"/>
      <c r="UX723" s="168"/>
      <c r="UY723" s="168"/>
      <c r="UZ723" s="168"/>
      <c r="VA723" s="168"/>
      <c r="VB723" s="168"/>
      <c r="VC723" s="168"/>
      <c r="VD723" s="168"/>
      <c r="VE723" s="168"/>
      <c r="VF723" s="168"/>
      <c r="VG723" s="168"/>
      <c r="VH723" s="168"/>
      <c r="VI723" s="168"/>
      <c r="VJ723" s="168"/>
      <c r="VK723" s="168"/>
      <c r="VL723" s="168"/>
      <c r="VM723" s="168"/>
      <c r="VN723" s="168"/>
      <c r="VO723" s="168"/>
      <c r="VP723" s="168"/>
      <c r="VQ723" s="168"/>
      <c r="VR723" s="168"/>
      <c r="VS723" s="168"/>
      <c r="VT723" s="168"/>
      <c r="VU723" s="168"/>
      <c r="VV723" s="168"/>
      <c r="VW723" s="168"/>
      <c r="VX723" s="168"/>
      <c r="VY723" s="168"/>
      <c r="VZ723" s="168"/>
      <c r="WA723" s="168"/>
      <c r="WB723" s="168"/>
      <c r="WC723" s="168"/>
      <c r="WD723" s="168"/>
      <c r="WE723" s="168"/>
      <c r="WF723" s="168"/>
      <c r="WG723" s="168"/>
      <c r="WH723" s="168"/>
      <c r="WI723" s="168"/>
      <c r="WJ723" s="168"/>
      <c r="WK723" s="508"/>
      <c r="WL723" s="508"/>
      <c r="WM723" s="508"/>
      <c r="WN723" s="508"/>
      <c r="WO723" s="508"/>
      <c r="WP723" s="508"/>
      <c r="WQ723" s="508"/>
      <c r="WR723" s="508"/>
      <c r="WS723" s="508"/>
      <c r="WT723" s="508"/>
      <c r="WU723" s="508"/>
      <c r="WV723" s="508"/>
      <c r="WW723" s="508"/>
      <c r="WX723" s="508"/>
      <c r="WY723" s="508"/>
      <c r="WZ723" s="508"/>
      <c r="XA723" s="508"/>
      <c r="XB723" s="508"/>
      <c r="XC723" s="508"/>
      <c r="XD723" s="508"/>
      <c r="XE723" s="508"/>
      <c r="XF723" s="508"/>
      <c r="XG723" s="508"/>
      <c r="XH723" s="508"/>
      <c r="XI723" s="89"/>
      <c r="XJ723" s="89"/>
      <c r="XK723" s="89"/>
      <c r="XL723" s="89"/>
      <c r="XM723" s="89"/>
      <c r="XN723" s="508"/>
      <c r="XO723" s="508"/>
      <c r="XP723" s="89"/>
      <c r="XQ723" s="89"/>
      <c r="XR723" s="508"/>
      <c r="XS723" s="508"/>
      <c r="XT723" s="89"/>
      <c r="XU723" s="89"/>
      <c r="XV723" s="508"/>
      <c r="XW723" s="508"/>
      <c r="XX723" s="508"/>
      <c r="XY723" s="508"/>
      <c r="XZ723" s="508"/>
      <c r="YA723" s="508"/>
      <c r="YB723" s="508"/>
      <c r="YC723" s="89"/>
      <c r="YD723" s="89"/>
      <c r="YE723" s="508"/>
      <c r="YF723" s="508"/>
      <c r="YG723" s="89"/>
      <c r="YH723" s="89"/>
      <c r="YI723" s="508"/>
      <c r="YJ723" s="508"/>
      <c r="YK723" s="508"/>
      <c r="YL723" s="508"/>
      <c r="YM723" s="508"/>
      <c r="YN723" s="203"/>
      <c r="YO723" s="107"/>
      <c r="YP723" s="508"/>
      <c r="YQ723" s="508"/>
      <c r="YR723" s="508"/>
      <c r="YS723" s="508"/>
      <c r="YT723" s="508"/>
      <c r="YU723" s="508"/>
      <c r="YV723" s="508"/>
      <c r="YW723" s="168"/>
      <c r="YX723" s="168"/>
      <c r="YY723" s="168"/>
      <c r="YZ723" s="168"/>
      <c r="ZA723" s="168"/>
      <c r="ZB723" s="168"/>
      <c r="ZC723" s="168"/>
      <c r="ZD723" s="168"/>
      <c r="ZE723" s="168"/>
      <c r="ZF723" s="168"/>
      <c r="ZG723" s="168"/>
      <c r="ZH723" s="168"/>
      <c r="ZI723" s="168"/>
      <c r="ZJ723" s="168"/>
      <c r="ZK723" s="168"/>
      <c r="ZL723" s="168"/>
      <c r="ZM723" s="168"/>
      <c r="ZN723" s="168"/>
      <c r="ZO723" s="168"/>
      <c r="ZP723" s="168"/>
      <c r="ZQ723" s="168"/>
      <c r="ZR723" s="168"/>
      <c r="ZS723" s="168"/>
      <c r="ZT723" s="168"/>
      <c r="ZU723" s="168"/>
      <c r="ZV723" s="168"/>
      <c r="ZW723" s="168"/>
      <c r="ZX723" s="168"/>
      <c r="ZY723" s="168"/>
      <c r="ZZ723" s="168"/>
      <c r="AAA723" s="168"/>
      <c r="AAB723" s="168"/>
      <c r="AAC723" s="168"/>
      <c r="AAD723" s="168"/>
      <c r="AAE723" s="168"/>
      <c r="AAF723" s="168"/>
      <c r="AAG723" s="168"/>
      <c r="AAH723" s="168"/>
      <c r="AAI723" s="168"/>
      <c r="AAJ723" s="168"/>
      <c r="AAK723" s="168"/>
      <c r="AAL723" s="168"/>
      <c r="AAM723" s="168"/>
      <c r="AAN723" s="168"/>
      <c r="AAO723" s="508"/>
      <c r="AAP723" s="508"/>
      <c r="AAQ723" s="508"/>
      <c r="AAR723" s="508"/>
      <c r="AAS723" s="508"/>
      <c r="AAT723" s="508"/>
      <c r="AAU723" s="508"/>
      <c r="AAV723" s="508"/>
      <c r="AAW723" s="508"/>
      <c r="AAX723" s="508"/>
      <c r="AAY723" s="508"/>
      <c r="AAZ723" s="508"/>
      <c r="ABA723" s="508"/>
      <c r="ABB723" s="508"/>
      <c r="ABC723" s="508"/>
      <c r="ABD723" s="508"/>
      <c r="ABE723" s="508"/>
      <c r="ABF723" s="508"/>
      <c r="ABG723" s="508"/>
      <c r="ABH723" s="508"/>
      <c r="ABI723" s="508"/>
      <c r="ABJ723" s="508"/>
      <c r="ABK723" s="508"/>
      <c r="ABL723" s="508"/>
      <c r="ABM723" s="89"/>
      <c r="ABN723" s="89"/>
      <c r="ABO723" s="89"/>
      <c r="ABP723" s="89"/>
      <c r="ABQ723" s="89"/>
      <c r="ABR723" s="508"/>
      <c r="ABS723" s="508"/>
      <c r="ABT723" s="89"/>
      <c r="ABU723" s="89"/>
      <c r="ABV723" s="508"/>
      <c r="ABW723" s="508"/>
      <c r="ABX723" s="89"/>
      <c r="ABY723" s="89"/>
      <c r="ABZ723" s="508"/>
      <c r="ACA723" s="508"/>
      <c r="ACB723" s="508"/>
      <c r="ACC723" s="508"/>
      <c r="ACD723" s="508"/>
      <c r="ACE723" s="508"/>
      <c r="ACF723" s="508"/>
      <c r="ACG723" s="89"/>
      <c r="ACH723" s="89"/>
      <c r="ACI723" s="508"/>
      <c r="ACJ723" s="508"/>
      <c r="ACK723" s="89"/>
      <c r="ACL723" s="89"/>
      <c r="ACM723" s="508"/>
      <c r="ACN723" s="508"/>
      <c r="ACO723" s="508"/>
      <c r="ACP723" s="508"/>
      <c r="ACQ723" s="508"/>
      <c r="ACR723" s="203"/>
      <c r="ACS723" s="107"/>
      <c r="ACT723" s="508"/>
      <c r="ACU723" s="508"/>
      <c r="ACV723" s="508"/>
      <c r="ACW723" s="508"/>
      <c r="ACX723" s="508"/>
      <c r="ACY723" s="508"/>
      <c r="ACZ723" s="508"/>
      <c r="ADA723" s="168"/>
      <c r="ADB723" s="168"/>
      <c r="ADC723" s="168"/>
      <c r="ADD723" s="168"/>
      <c r="ADE723" s="168"/>
      <c r="ADF723" s="168"/>
      <c r="ADG723" s="168"/>
      <c r="ADH723" s="168"/>
      <c r="ADI723" s="168"/>
      <c r="ADJ723" s="168"/>
      <c r="ADK723" s="168"/>
      <c r="ADL723" s="168"/>
      <c r="ADM723" s="168"/>
      <c r="ADN723" s="168"/>
      <c r="ADO723" s="168"/>
      <c r="ADP723" s="168"/>
      <c r="ADQ723" s="168"/>
      <c r="ADR723" s="168"/>
      <c r="ADS723" s="168"/>
      <c r="ADT723" s="168"/>
      <c r="ADU723" s="168"/>
      <c r="ADV723" s="168"/>
      <c r="ADW723" s="168"/>
      <c r="ADX723" s="168"/>
      <c r="ADY723" s="168"/>
      <c r="ADZ723" s="168"/>
      <c r="AEA723" s="168"/>
      <c r="AEB723" s="168"/>
      <c r="AEC723" s="168"/>
      <c r="AED723" s="168"/>
      <c r="AEE723" s="168"/>
      <c r="AEF723" s="168"/>
      <c r="AEG723" s="168"/>
      <c r="AEH723" s="168"/>
      <c r="AEI723" s="168"/>
      <c r="AEJ723" s="168"/>
      <c r="AEK723" s="168"/>
      <c r="AEL723" s="168"/>
      <c r="AEM723" s="168"/>
      <c r="AEN723" s="168"/>
      <c r="AEO723" s="168"/>
      <c r="AEP723" s="168"/>
      <c r="AEQ723" s="168"/>
      <c r="AER723" s="168"/>
      <c r="AES723" s="508"/>
      <c r="AET723" s="508"/>
      <c r="AEU723" s="508"/>
      <c r="AEV723" s="508"/>
      <c r="AEW723" s="508"/>
      <c r="AEX723" s="508"/>
      <c r="AEY723" s="508"/>
      <c r="AEZ723" s="508"/>
      <c r="AFA723" s="508"/>
      <c r="AFB723" s="508"/>
      <c r="AFC723" s="508"/>
      <c r="AFD723" s="508"/>
      <c r="AFE723" s="508"/>
      <c r="AFF723" s="508"/>
      <c r="AFG723" s="508"/>
      <c r="AFH723" s="508"/>
      <c r="AFI723" s="508"/>
      <c r="AFJ723" s="508"/>
      <c r="AFK723" s="508"/>
      <c r="AFL723" s="508"/>
      <c r="AFM723" s="508"/>
      <c r="AFN723" s="508"/>
      <c r="AFO723" s="508"/>
      <c r="AFP723" s="508"/>
      <c r="AFQ723" s="89"/>
      <c r="AFR723" s="89"/>
      <c r="AFS723" s="89"/>
      <c r="AFT723" s="89"/>
      <c r="AFU723" s="89"/>
      <c r="AFV723" s="508"/>
      <c r="AFW723" s="508"/>
      <c r="AFX723" s="89"/>
      <c r="AFY723" s="89"/>
      <c r="AFZ723" s="508"/>
      <c r="AGA723" s="508"/>
      <c r="AGB723" s="89"/>
      <c r="AGC723" s="89"/>
      <c r="AGD723" s="508"/>
      <c r="AGE723" s="508"/>
      <c r="AGF723" s="508"/>
      <c r="AGG723" s="508"/>
      <c r="AGH723" s="508"/>
      <c r="AGI723" s="508"/>
      <c r="AGJ723" s="508"/>
      <c r="AGK723" s="89"/>
      <c r="AGL723" s="89"/>
      <c r="AGM723" s="508"/>
      <c r="AGN723" s="508"/>
      <c r="AGO723" s="89"/>
      <c r="AGP723" s="89"/>
      <c r="AGQ723" s="508"/>
      <c r="AGR723" s="508"/>
      <c r="AGS723" s="508"/>
      <c r="AGT723" s="508"/>
      <c r="AGU723" s="508"/>
      <c r="AGV723" s="203"/>
      <c r="AGW723" s="107"/>
      <c r="AGX723" s="508"/>
      <c r="AGY723" s="508"/>
      <c r="AGZ723" s="508"/>
      <c r="AHA723" s="508"/>
      <c r="AHB723" s="508"/>
      <c r="AHC723" s="508"/>
      <c r="AHD723" s="508"/>
      <c r="AHE723" s="168"/>
      <c r="AHF723" s="168"/>
      <c r="AHG723" s="168"/>
      <c r="AHH723" s="168"/>
      <c r="AHI723" s="168"/>
      <c r="AHJ723" s="168"/>
      <c r="AHK723" s="168"/>
      <c r="AHL723" s="168"/>
      <c r="AHM723" s="168"/>
      <c r="AHN723" s="168"/>
      <c r="AHO723" s="168"/>
      <c r="AHP723" s="168"/>
      <c r="AHQ723" s="168"/>
      <c r="AHR723" s="168"/>
      <c r="AHS723" s="168"/>
      <c r="AHT723" s="168"/>
      <c r="AHU723" s="168"/>
      <c r="AHV723" s="168"/>
      <c r="AHW723" s="168"/>
      <c r="AHX723" s="168"/>
      <c r="AHY723" s="168"/>
      <c r="AHZ723" s="168"/>
      <c r="AIA723" s="168"/>
      <c r="AIB723" s="168"/>
      <c r="AIC723" s="168"/>
      <c r="AID723" s="168"/>
      <c r="AIE723" s="168"/>
      <c r="AIF723" s="168"/>
      <c r="AIG723" s="168"/>
      <c r="AIH723" s="168"/>
      <c r="AII723" s="168"/>
      <c r="AIJ723" s="168"/>
      <c r="AIK723" s="168"/>
      <c r="AIL723" s="168"/>
      <c r="AIM723" s="168"/>
      <c r="AIN723" s="168"/>
      <c r="AIO723" s="168"/>
      <c r="AIP723" s="168"/>
      <c r="AIQ723" s="168"/>
      <c r="AIR723" s="168"/>
      <c r="AIS723" s="168"/>
      <c r="AIT723" s="168"/>
      <c r="AIU723" s="168"/>
      <c r="AIV723" s="168"/>
      <c r="AIW723" s="508"/>
      <c r="AIX723" s="508"/>
      <c r="AIY723" s="508"/>
      <c r="AIZ723" s="508"/>
      <c r="AJA723" s="508"/>
      <c r="AJB723" s="508"/>
      <c r="AJC723" s="508"/>
      <c r="AJD723" s="508"/>
      <c r="AJE723" s="508"/>
      <c r="AJF723" s="508"/>
      <c r="AJG723" s="508"/>
      <c r="AJH723" s="508"/>
      <c r="AJI723" s="508"/>
      <c r="AJJ723" s="508"/>
      <c r="AJK723" s="508"/>
      <c r="AJL723" s="508"/>
      <c r="AJM723" s="508"/>
      <c r="AJN723" s="508"/>
      <c r="AJO723" s="508"/>
      <c r="AJP723" s="508"/>
      <c r="AJQ723" s="508"/>
      <c r="AJR723" s="508"/>
      <c r="AJS723" s="508"/>
      <c r="AJT723" s="508"/>
      <c r="AJU723" s="89"/>
      <c r="AJV723" s="89"/>
      <c r="AJW723" s="89"/>
      <c r="AJX723" s="89"/>
      <c r="AJY723" s="89"/>
      <c r="AJZ723" s="508"/>
      <c r="AKA723" s="508"/>
      <c r="AKB723" s="89"/>
      <c r="AKC723" s="89"/>
      <c r="AKD723" s="508"/>
      <c r="AKE723" s="508"/>
      <c r="AKF723" s="89"/>
      <c r="AKG723" s="89"/>
      <c r="AKH723" s="508"/>
      <c r="AKI723" s="508"/>
      <c r="AKJ723" s="508"/>
      <c r="AKK723" s="508"/>
      <c r="AKL723" s="508"/>
      <c r="AKM723" s="508"/>
      <c r="AKN723" s="508"/>
      <c r="AKO723" s="89"/>
      <c r="AKP723" s="89"/>
      <c r="AKQ723" s="508"/>
      <c r="AKR723" s="508"/>
      <c r="AKS723" s="89"/>
      <c r="AKT723" s="89"/>
      <c r="AKU723" s="508"/>
      <c r="AKV723" s="508"/>
      <c r="AKW723" s="508"/>
      <c r="AKX723" s="508"/>
      <c r="AKY723" s="508"/>
      <c r="AKZ723" s="203"/>
      <c r="ALA723" s="107"/>
      <c r="ALB723" s="508"/>
      <c r="ALC723" s="508"/>
      <c r="ALD723" s="508"/>
      <c r="ALE723" s="508"/>
      <c r="ALF723" s="508"/>
      <c r="ALG723" s="508"/>
      <c r="ALH723" s="508"/>
      <c r="ALI723" s="168"/>
      <c r="ALJ723" s="168"/>
      <c r="ALK723" s="168"/>
      <c r="ALL723" s="168"/>
      <c r="ALM723" s="168"/>
      <c r="ALN723" s="168"/>
      <c r="ALO723" s="168"/>
      <c r="ALP723" s="168"/>
      <c r="ALQ723" s="168"/>
      <c r="ALR723" s="168"/>
      <c r="ALS723" s="168"/>
      <c r="ALT723" s="168"/>
      <c r="ALU723" s="168"/>
      <c r="ALV723" s="168"/>
      <c r="ALW723" s="168"/>
      <c r="ALX723" s="168"/>
      <c r="ALY723" s="168"/>
      <c r="ALZ723" s="168"/>
      <c r="AMA723" s="168"/>
      <c r="AMB723" s="168"/>
      <c r="AMC723" s="168"/>
      <c r="AMD723" s="168"/>
      <c r="AME723" s="168"/>
      <c r="AMF723" s="168"/>
      <c r="AMG723" s="168"/>
      <c r="AMH723" s="168"/>
      <c r="AMI723" s="168"/>
      <c r="AMJ723" s="168"/>
      <c r="AMK723" s="168"/>
      <c r="AML723" s="168"/>
      <c r="AMM723" s="168"/>
      <c r="AMN723" s="168"/>
      <c r="AMO723" s="168"/>
      <c r="AMP723" s="168"/>
      <c r="AMQ723" s="168"/>
      <c r="AMR723" s="168"/>
      <c r="AMS723" s="168"/>
      <c r="AMT723" s="168"/>
      <c r="AMU723" s="168"/>
      <c r="AMV723" s="168"/>
      <c r="AMW723" s="168"/>
      <c r="AMX723" s="168"/>
      <c r="AMY723" s="168"/>
      <c r="AMZ723" s="168"/>
      <c r="ANA723" s="508"/>
      <c r="ANB723" s="508"/>
      <c r="ANC723" s="508"/>
      <c r="AND723" s="508"/>
      <c r="ANE723" s="508"/>
      <c r="ANF723" s="508"/>
      <c r="ANG723" s="508"/>
      <c r="ANH723" s="508"/>
      <c r="ANI723" s="508"/>
      <c r="ANJ723" s="508"/>
      <c r="ANK723" s="508"/>
      <c r="ANL723" s="508"/>
      <c r="ANM723" s="508"/>
      <c r="ANN723" s="508"/>
      <c r="ANO723" s="508"/>
      <c r="ANP723" s="508"/>
      <c r="ANQ723" s="508"/>
      <c r="ANR723" s="508"/>
      <c r="ANS723" s="508"/>
      <c r="ANT723" s="508"/>
      <c r="ANU723" s="508"/>
      <c r="ANV723" s="508"/>
      <c r="ANW723" s="508"/>
      <c r="ANX723" s="508"/>
      <c r="ANY723" s="89"/>
      <c r="ANZ723" s="89"/>
      <c r="AOA723" s="89"/>
      <c r="AOB723" s="89"/>
      <c r="AOC723" s="89"/>
      <c r="AOD723" s="508"/>
      <c r="AOE723" s="508"/>
      <c r="AOF723" s="89"/>
      <c r="AOG723" s="89"/>
      <c r="AOH723" s="508"/>
      <c r="AOI723" s="508"/>
      <c r="AOJ723" s="89"/>
      <c r="AOK723" s="89"/>
      <c r="AOL723" s="508"/>
      <c r="AOM723" s="508"/>
      <c r="AON723" s="508"/>
      <c r="AOO723" s="508"/>
      <c r="AOP723" s="508"/>
      <c r="AOQ723" s="508"/>
      <c r="AOR723" s="508"/>
      <c r="AOS723" s="89"/>
      <c r="AOT723" s="89"/>
      <c r="AOU723" s="508"/>
      <c r="AOV723" s="508"/>
      <c r="AOW723" s="89"/>
      <c r="AOX723" s="89"/>
      <c r="AOY723" s="508"/>
      <c r="AOZ723" s="508"/>
      <c r="APA723" s="508"/>
      <c r="APB723" s="508"/>
      <c r="APC723" s="508"/>
      <c r="APD723" s="203"/>
      <c r="APE723" s="107"/>
      <c r="APF723" s="508"/>
      <c r="APG723" s="508"/>
      <c r="APH723" s="508"/>
      <c r="API723" s="508"/>
      <c r="APJ723" s="508"/>
      <c r="APK723" s="508"/>
      <c r="APL723" s="508"/>
      <c r="APM723" s="168"/>
      <c r="APN723" s="168"/>
      <c r="APO723" s="168"/>
      <c r="APP723" s="168"/>
      <c r="APQ723" s="168"/>
      <c r="APR723" s="168"/>
      <c r="APS723" s="168"/>
      <c r="APT723" s="168"/>
      <c r="APU723" s="168"/>
      <c r="APV723" s="168"/>
      <c r="APW723" s="168"/>
      <c r="APX723" s="168"/>
      <c r="APY723" s="168"/>
      <c r="APZ723" s="168"/>
      <c r="AQA723" s="168"/>
      <c r="AQB723" s="168"/>
      <c r="AQC723" s="168"/>
      <c r="AQD723" s="168"/>
      <c r="AQE723" s="168"/>
      <c r="AQF723" s="168"/>
      <c r="AQG723" s="168"/>
      <c r="AQH723" s="168"/>
      <c r="AQI723" s="168"/>
      <c r="AQJ723" s="168"/>
      <c r="AQK723" s="168"/>
      <c r="AQL723" s="168"/>
      <c r="AQM723" s="168"/>
      <c r="AQN723" s="168"/>
      <c r="AQO723" s="168"/>
      <c r="AQP723" s="168"/>
      <c r="AQQ723" s="168"/>
      <c r="AQR723" s="168"/>
      <c r="AQS723" s="168"/>
      <c r="AQT723" s="168"/>
      <c r="AQU723" s="168"/>
      <c r="AQV723" s="168"/>
      <c r="AQW723" s="168"/>
      <c r="AQX723" s="168"/>
      <c r="AQY723" s="168"/>
      <c r="AQZ723" s="168"/>
      <c r="ARA723" s="168"/>
      <c r="ARB723" s="168"/>
      <c r="ARC723" s="168"/>
      <c r="ARD723" s="168"/>
      <c r="ARE723" s="508"/>
      <c r="ARF723" s="508"/>
      <c r="ARG723" s="508"/>
      <c r="ARH723" s="508"/>
      <c r="ARI723" s="508"/>
      <c r="ARJ723" s="508"/>
      <c r="ARK723" s="508"/>
      <c r="ARL723" s="508"/>
      <c r="ARM723" s="508"/>
      <c r="ARN723" s="508"/>
      <c r="ARO723" s="508"/>
      <c r="ARP723" s="508"/>
      <c r="ARQ723" s="508"/>
      <c r="ARR723" s="508"/>
      <c r="ARS723" s="508"/>
      <c r="ART723" s="508"/>
      <c r="ARU723" s="508"/>
      <c r="ARV723" s="508"/>
      <c r="ARW723" s="508"/>
      <c r="ARX723" s="508"/>
      <c r="ARY723" s="508"/>
      <c r="ARZ723" s="508"/>
      <c r="ASA723" s="508"/>
      <c r="ASB723" s="508"/>
      <c r="ASC723" s="89"/>
      <c r="ASD723" s="89"/>
      <c r="ASE723" s="89"/>
      <c r="ASF723" s="89"/>
      <c r="ASG723" s="89"/>
      <c r="ASH723" s="508"/>
      <c r="ASI723" s="508"/>
      <c r="ASJ723" s="89"/>
      <c r="ASK723" s="89"/>
      <c r="ASL723" s="508"/>
      <c r="ASM723" s="508"/>
      <c r="ASN723" s="89"/>
      <c r="ASO723" s="89"/>
      <c r="ASP723" s="508"/>
      <c r="ASQ723" s="508"/>
      <c r="ASR723" s="508"/>
      <c r="ASS723" s="508"/>
      <c r="AST723" s="508"/>
      <c r="ASU723" s="508"/>
      <c r="ASV723" s="508"/>
      <c r="ASW723" s="89"/>
      <c r="ASX723" s="89"/>
      <c r="ASY723" s="508"/>
      <c r="ASZ723" s="508"/>
      <c r="ATA723" s="89"/>
      <c r="ATB723" s="89"/>
      <c r="ATC723" s="508"/>
      <c r="ATD723" s="508"/>
      <c r="ATE723" s="508"/>
      <c r="ATF723" s="508"/>
      <c r="ATG723" s="508"/>
      <c r="ATH723" s="203"/>
      <c r="ATI723" s="107"/>
      <c r="ATJ723" s="508"/>
      <c r="ATK723" s="508"/>
      <c r="ATL723" s="508"/>
      <c r="ATM723" s="508"/>
      <c r="ATN723" s="508"/>
      <c r="ATO723" s="508"/>
      <c r="ATP723" s="508"/>
      <c r="ATQ723" s="168"/>
      <c r="ATR723" s="168"/>
      <c r="ATS723" s="168"/>
      <c r="ATT723" s="168"/>
      <c r="ATU723" s="168"/>
      <c r="ATV723" s="168"/>
      <c r="ATW723" s="168"/>
      <c r="ATX723" s="168"/>
      <c r="ATY723" s="168"/>
      <c r="ATZ723" s="168"/>
      <c r="AUA723" s="168"/>
      <c r="AUB723" s="168"/>
      <c r="AUC723" s="168"/>
      <c r="AUD723" s="168"/>
      <c r="AUE723" s="168"/>
      <c r="AUF723" s="168"/>
      <c r="AUG723" s="168"/>
      <c r="AUH723" s="168"/>
      <c r="AUI723" s="168"/>
      <c r="AUJ723" s="168"/>
      <c r="AUK723" s="168"/>
      <c r="AUL723" s="168"/>
      <c r="AUM723" s="168"/>
      <c r="AUN723" s="168"/>
      <c r="AUO723" s="168"/>
      <c r="AUP723" s="168"/>
      <c r="AUQ723" s="168"/>
      <c r="AUR723" s="168"/>
      <c r="AUS723" s="168"/>
      <c r="AUT723" s="168"/>
      <c r="AUU723" s="168"/>
      <c r="AUV723" s="168"/>
      <c r="AUW723" s="168"/>
      <c r="AUX723" s="168"/>
      <c r="AUY723" s="168"/>
      <c r="AUZ723" s="168"/>
      <c r="AVA723" s="168"/>
      <c r="AVB723" s="168"/>
      <c r="AVC723" s="168"/>
      <c r="AVD723" s="168"/>
      <c r="AVE723" s="168"/>
      <c r="AVF723" s="168"/>
      <c r="AVG723" s="168"/>
      <c r="AVH723" s="168"/>
      <c r="AVI723" s="508"/>
      <c r="AVJ723" s="508"/>
      <c r="AVK723" s="508"/>
      <c r="AVL723" s="508"/>
      <c r="AVM723" s="508"/>
      <c r="AVN723" s="508"/>
      <c r="AVO723" s="508"/>
      <c r="AVP723" s="508"/>
      <c r="AVQ723" s="508"/>
      <c r="AVR723" s="508"/>
      <c r="AVS723" s="508"/>
      <c r="AVT723" s="508"/>
      <c r="AVU723" s="508"/>
      <c r="AVV723" s="508"/>
      <c r="AVW723" s="508"/>
      <c r="AVX723" s="508"/>
      <c r="AVY723" s="508"/>
      <c r="AVZ723" s="508"/>
      <c r="AWA723" s="508"/>
      <c r="AWB723" s="508"/>
      <c r="AWC723" s="508"/>
      <c r="AWD723" s="508"/>
      <c r="AWE723" s="508"/>
      <c r="AWF723" s="508"/>
      <c r="AWG723" s="89"/>
      <c r="AWH723" s="89"/>
      <c r="AWI723" s="89"/>
      <c r="AWJ723" s="89"/>
      <c r="AWK723" s="89"/>
      <c r="AWL723" s="508"/>
      <c r="AWM723" s="508"/>
      <c r="AWN723" s="89"/>
      <c r="AWO723" s="89"/>
      <c r="AWP723" s="508"/>
      <c r="AWQ723" s="508"/>
      <c r="AWR723" s="89"/>
      <c r="AWS723" s="89"/>
      <c r="AWT723" s="508"/>
      <c r="AWU723" s="508"/>
      <c r="AWV723" s="508"/>
      <c r="AWW723" s="508"/>
      <c r="AWX723" s="508"/>
      <c r="AWY723" s="508"/>
      <c r="AWZ723" s="508"/>
      <c r="AXA723" s="89"/>
      <c r="AXB723" s="89"/>
      <c r="AXC723" s="508"/>
      <c r="AXD723" s="508"/>
      <c r="AXE723" s="89"/>
      <c r="AXF723" s="89"/>
      <c r="AXG723" s="508"/>
      <c r="AXH723" s="508"/>
      <c r="AXI723" s="508"/>
      <c r="AXJ723" s="508"/>
      <c r="AXK723" s="508"/>
      <c r="AXL723" s="203"/>
      <c r="AXM723" s="107"/>
      <c r="AXN723" s="508"/>
      <c r="AXO723" s="508"/>
      <c r="AXP723" s="508"/>
      <c r="AXQ723" s="508"/>
      <c r="AXR723" s="508"/>
      <c r="AXS723" s="508"/>
      <c r="AXT723" s="508"/>
      <c r="AXU723" s="168"/>
      <c r="AXV723" s="168"/>
      <c r="AXW723" s="168"/>
      <c r="AXX723" s="168"/>
      <c r="AXY723" s="168"/>
      <c r="AXZ723" s="168"/>
      <c r="AYA723" s="168"/>
      <c r="AYB723" s="168"/>
      <c r="AYC723" s="168"/>
      <c r="AYD723" s="168"/>
      <c r="AYE723" s="168"/>
      <c r="AYF723" s="168"/>
      <c r="AYG723" s="168"/>
      <c r="AYH723" s="168"/>
      <c r="AYI723" s="168"/>
      <c r="AYJ723" s="168"/>
      <c r="AYK723" s="168"/>
      <c r="AYL723" s="168"/>
      <c r="AYM723" s="168"/>
      <c r="AYN723" s="168"/>
      <c r="AYO723" s="168"/>
      <c r="AYP723" s="168"/>
      <c r="AYQ723" s="168"/>
      <c r="AYR723" s="168"/>
      <c r="AYS723" s="168"/>
      <c r="AYT723" s="168"/>
      <c r="AYU723" s="168"/>
      <c r="AYV723" s="168"/>
      <c r="AYW723" s="168"/>
      <c r="AYX723" s="168"/>
      <c r="AYY723" s="168"/>
      <c r="AYZ723" s="168"/>
      <c r="AZA723" s="168"/>
      <c r="AZB723" s="168"/>
      <c r="AZC723" s="168"/>
      <c r="AZD723" s="168"/>
      <c r="AZE723" s="168"/>
      <c r="AZF723" s="168"/>
      <c r="AZG723" s="168"/>
      <c r="AZH723" s="168"/>
      <c r="AZI723" s="168"/>
      <c r="AZJ723" s="168"/>
      <c r="AZK723" s="168"/>
      <c r="AZL723" s="168"/>
      <c r="AZM723" s="508"/>
      <c r="AZN723" s="508"/>
      <c r="AZO723" s="508"/>
      <c r="AZP723" s="508"/>
      <c r="AZQ723" s="508"/>
      <c r="AZR723" s="508"/>
      <c r="AZS723" s="508"/>
      <c r="AZT723" s="508"/>
      <c r="AZU723" s="508"/>
      <c r="AZV723" s="508"/>
      <c r="AZW723" s="508"/>
      <c r="AZX723" s="508"/>
      <c r="AZY723" s="508"/>
      <c r="AZZ723" s="508"/>
      <c r="BAA723" s="508"/>
      <c r="BAB723" s="508"/>
      <c r="BAC723" s="508"/>
      <c r="BAD723" s="508"/>
      <c r="BAE723" s="508"/>
      <c r="BAF723" s="508"/>
      <c r="BAG723" s="508"/>
      <c r="BAH723" s="508"/>
      <c r="BAI723" s="508"/>
      <c r="BAJ723" s="508"/>
      <c r="BAK723" s="89"/>
      <c r="BAL723" s="89"/>
      <c r="BAM723" s="89"/>
      <c r="BAN723" s="89"/>
      <c r="BAO723" s="89"/>
      <c r="BAP723" s="508"/>
      <c r="BAQ723" s="508"/>
      <c r="BAR723" s="89"/>
      <c r="BAS723" s="89"/>
      <c r="BAT723" s="508"/>
      <c r="BAU723" s="508"/>
      <c r="BAV723" s="89"/>
      <c r="BAW723" s="89"/>
      <c r="BAX723" s="508"/>
      <c r="BAY723" s="508"/>
      <c r="BAZ723" s="508"/>
      <c r="BBA723" s="508"/>
      <c r="BBB723" s="508"/>
      <c r="BBC723" s="508"/>
      <c r="BBD723" s="508"/>
      <c r="BBE723" s="89"/>
      <c r="BBF723" s="89"/>
      <c r="BBG723" s="508"/>
      <c r="BBH723" s="508"/>
      <c r="BBI723" s="89"/>
      <c r="BBJ723" s="89"/>
      <c r="BBK723" s="508"/>
      <c r="BBL723" s="508"/>
      <c r="BBM723" s="508"/>
      <c r="BBN723" s="508"/>
      <c r="BBO723" s="508"/>
      <c r="BBP723" s="203"/>
      <c r="BBQ723" s="107"/>
      <c r="BBR723" s="508"/>
      <c r="BBS723" s="508"/>
      <c r="BBT723" s="508"/>
      <c r="BBU723" s="508"/>
      <c r="BBV723" s="508"/>
      <c r="BBW723" s="508"/>
      <c r="BBX723" s="508"/>
      <c r="BBY723" s="168"/>
      <c r="BBZ723" s="168"/>
      <c r="BCA723" s="168"/>
      <c r="BCB723" s="168"/>
      <c r="BCC723" s="168"/>
      <c r="BCD723" s="168"/>
      <c r="BCE723" s="168"/>
      <c r="BCF723" s="168"/>
      <c r="BCG723" s="168"/>
      <c r="BCH723" s="168"/>
      <c r="BCI723" s="168"/>
      <c r="BCJ723" s="168"/>
      <c r="BCK723" s="168"/>
      <c r="BCL723" s="168"/>
      <c r="BCM723" s="168"/>
      <c r="BCN723" s="168"/>
      <c r="BCO723" s="168"/>
      <c r="BCP723" s="168"/>
      <c r="BCQ723" s="168"/>
      <c r="BCR723" s="168"/>
      <c r="BCS723" s="168"/>
      <c r="BCT723" s="168"/>
      <c r="BCU723" s="168"/>
      <c r="BCV723" s="168"/>
      <c r="BCW723" s="168"/>
      <c r="BCX723" s="168"/>
      <c r="BCY723" s="168"/>
      <c r="BCZ723" s="168"/>
      <c r="BDA723" s="168"/>
      <c r="BDB723" s="168"/>
      <c r="BDC723" s="168"/>
      <c r="BDD723" s="168"/>
      <c r="BDE723" s="168"/>
      <c r="BDF723" s="168"/>
      <c r="BDG723" s="168"/>
      <c r="BDH723" s="168"/>
      <c r="BDI723" s="168"/>
      <c r="BDJ723" s="168"/>
      <c r="BDK723" s="168"/>
      <c r="BDL723" s="168"/>
      <c r="BDM723" s="168"/>
      <c r="BDN723" s="168"/>
      <c r="BDO723" s="168"/>
      <c r="BDP723" s="168"/>
      <c r="BDQ723" s="508"/>
      <c r="BDR723" s="508"/>
      <c r="BDS723" s="508"/>
      <c r="BDT723" s="508"/>
      <c r="BDU723" s="508"/>
      <c r="BDV723" s="508"/>
      <c r="BDW723" s="508"/>
      <c r="BDX723" s="508"/>
      <c r="BDY723" s="508"/>
      <c r="BDZ723" s="508"/>
      <c r="BEA723" s="508"/>
      <c r="BEB723" s="508"/>
      <c r="BEC723" s="508"/>
      <c r="BED723" s="508"/>
      <c r="BEE723" s="508"/>
      <c r="BEF723" s="508"/>
      <c r="BEG723" s="508"/>
      <c r="BEH723" s="508"/>
      <c r="BEI723" s="508"/>
      <c r="BEJ723" s="508"/>
      <c r="BEK723" s="508"/>
      <c r="BEL723" s="508"/>
      <c r="BEM723" s="508"/>
      <c r="BEN723" s="508"/>
      <c r="BEO723" s="89"/>
      <c r="BEP723" s="89"/>
      <c r="BEQ723" s="89"/>
      <c r="BER723" s="89"/>
      <c r="BES723" s="89"/>
      <c r="BET723" s="508"/>
      <c r="BEU723" s="508"/>
      <c r="BEV723" s="89"/>
      <c r="BEW723" s="89"/>
      <c r="BEX723" s="508"/>
      <c r="BEY723" s="508"/>
      <c r="BEZ723" s="89"/>
      <c r="BFA723" s="89"/>
      <c r="BFB723" s="508"/>
      <c r="BFC723" s="508"/>
      <c r="BFD723" s="508"/>
      <c r="BFE723" s="508"/>
      <c r="BFF723" s="508"/>
      <c r="BFG723" s="508"/>
      <c r="BFH723" s="508"/>
      <c r="BFI723" s="89"/>
      <c r="BFJ723" s="89"/>
      <c r="BFK723" s="508"/>
      <c r="BFL723" s="508"/>
      <c r="BFM723" s="89"/>
      <c r="BFN723" s="89"/>
      <c r="BFO723" s="508"/>
      <c r="BFP723" s="508"/>
      <c r="BFQ723" s="508"/>
      <c r="BFR723" s="508"/>
      <c r="BFS723" s="508"/>
      <c r="BFT723" s="203"/>
      <c r="BFU723" s="107"/>
      <c r="BFV723" s="508"/>
      <c r="BFW723" s="508"/>
      <c r="BFX723" s="508"/>
      <c r="BFY723" s="508"/>
      <c r="BFZ723" s="508"/>
      <c r="BGA723" s="508"/>
      <c r="BGB723" s="508"/>
      <c r="BGC723" s="168"/>
      <c r="BGD723" s="168"/>
      <c r="BGE723" s="168"/>
      <c r="BGF723" s="168"/>
      <c r="BGG723" s="168"/>
      <c r="BGH723" s="168"/>
      <c r="BGI723" s="168"/>
      <c r="BGJ723" s="168"/>
      <c r="BGK723" s="168"/>
      <c r="BGL723" s="168"/>
      <c r="BGM723" s="168"/>
      <c r="BGN723" s="168"/>
      <c r="BGO723" s="168"/>
      <c r="BGP723" s="168"/>
      <c r="BGQ723" s="168"/>
      <c r="BGR723" s="168"/>
      <c r="BGS723" s="168"/>
      <c r="BGT723" s="168"/>
      <c r="BGU723" s="168"/>
      <c r="BGV723" s="168"/>
      <c r="BGW723" s="168"/>
      <c r="BGX723" s="168"/>
      <c r="BGY723" s="168"/>
      <c r="BGZ723" s="168"/>
      <c r="BHA723" s="168"/>
      <c r="BHB723" s="168"/>
      <c r="BHC723" s="168"/>
      <c r="BHD723" s="168"/>
      <c r="BHE723" s="168"/>
      <c r="BHF723" s="168"/>
      <c r="BHG723" s="168"/>
      <c r="BHH723" s="168"/>
      <c r="BHI723" s="168"/>
      <c r="BHJ723" s="168"/>
      <c r="BHK723" s="168"/>
      <c r="BHL723" s="168"/>
      <c r="BHM723" s="168"/>
      <c r="BHN723" s="168"/>
      <c r="BHO723" s="168"/>
      <c r="BHP723" s="168"/>
      <c r="BHQ723" s="168"/>
      <c r="BHR723" s="168"/>
      <c r="BHS723" s="168"/>
      <c r="BHT723" s="168"/>
      <c r="BHU723" s="508"/>
      <c r="BHV723" s="508"/>
      <c r="BHW723" s="508"/>
      <c r="BHX723" s="508"/>
      <c r="BHY723" s="508"/>
      <c r="BHZ723" s="508"/>
      <c r="BIA723" s="508"/>
      <c r="BIB723" s="508"/>
      <c r="BIC723" s="508"/>
      <c r="BID723" s="508"/>
      <c r="BIE723" s="508"/>
      <c r="BIF723" s="508"/>
      <c r="BIG723" s="508"/>
      <c r="BIH723" s="508"/>
      <c r="BII723" s="508"/>
      <c r="BIJ723" s="508"/>
      <c r="BIK723" s="508"/>
      <c r="BIL723" s="508"/>
      <c r="BIM723" s="508"/>
      <c r="BIN723" s="508"/>
      <c r="BIO723" s="508"/>
      <c r="BIP723" s="508"/>
      <c r="BIQ723" s="508"/>
      <c r="BIR723" s="508"/>
      <c r="BIS723" s="89"/>
      <c r="BIT723" s="89"/>
      <c r="BIU723" s="89"/>
      <c r="BIV723" s="89"/>
      <c r="BIW723" s="89"/>
      <c r="BIX723" s="508"/>
      <c r="BIY723" s="508"/>
      <c r="BIZ723" s="89"/>
      <c r="BJA723" s="89"/>
      <c r="BJB723" s="508"/>
      <c r="BJC723" s="508"/>
      <c r="BJD723" s="89"/>
      <c r="BJE723" s="89"/>
      <c r="BJF723" s="508"/>
      <c r="BJG723" s="508"/>
      <c r="BJH723" s="508"/>
      <c r="BJI723" s="508"/>
      <c r="BJJ723" s="508"/>
      <c r="BJK723" s="508"/>
      <c r="BJL723" s="508"/>
      <c r="BJM723" s="89"/>
      <c r="BJN723" s="89"/>
      <c r="BJO723" s="508"/>
      <c r="BJP723" s="508"/>
      <c r="BJQ723" s="89"/>
      <c r="BJR723" s="89"/>
      <c r="BJS723" s="508"/>
      <c r="BJT723" s="508"/>
      <c r="BJU723" s="508"/>
      <c r="BJV723" s="508"/>
      <c r="BJW723" s="508"/>
      <c r="BJX723" s="203"/>
      <c r="BJY723" s="107"/>
      <c r="BJZ723" s="508"/>
      <c r="BKA723" s="508"/>
      <c r="BKB723" s="508"/>
      <c r="BKC723" s="508"/>
      <c r="BKD723" s="508"/>
      <c r="BKE723" s="508"/>
      <c r="BKF723" s="508"/>
      <c r="BKG723" s="168"/>
      <c r="BKH723" s="168"/>
      <c r="BKI723" s="168"/>
      <c r="BKJ723" s="168"/>
      <c r="BKK723" s="168"/>
      <c r="BKL723" s="168"/>
      <c r="BKM723" s="168"/>
      <c r="BKN723" s="168"/>
      <c r="BKO723" s="168"/>
      <c r="BKP723" s="168"/>
      <c r="BKQ723" s="168"/>
      <c r="BKR723" s="168"/>
      <c r="BKS723" s="168"/>
      <c r="BKT723" s="168"/>
      <c r="BKU723" s="168"/>
      <c r="BKV723" s="168"/>
      <c r="BKW723" s="168"/>
      <c r="BKX723" s="168"/>
      <c r="BKY723" s="168"/>
      <c r="BKZ723" s="168"/>
      <c r="BLA723" s="168"/>
      <c r="BLB723" s="168"/>
      <c r="BLC723" s="168"/>
      <c r="BLD723" s="168"/>
      <c r="BLE723" s="168"/>
      <c r="BLF723" s="168"/>
      <c r="BLG723" s="168"/>
      <c r="BLH723" s="168"/>
      <c r="BLI723" s="168"/>
      <c r="BLJ723" s="168"/>
      <c r="BLK723" s="168"/>
      <c r="BLL723" s="168"/>
      <c r="BLM723" s="168"/>
      <c r="BLN723" s="168"/>
      <c r="BLO723" s="168"/>
      <c r="BLP723" s="168"/>
      <c r="BLQ723" s="168"/>
      <c r="BLR723" s="168"/>
      <c r="BLS723" s="168"/>
      <c r="BLT723" s="168"/>
      <c r="BLU723" s="168"/>
      <c r="BLV723" s="168"/>
      <c r="BLW723" s="168"/>
      <c r="BLX723" s="168"/>
      <c r="BLY723" s="508"/>
      <c r="BLZ723" s="508"/>
      <c r="BMA723" s="508"/>
      <c r="BMB723" s="508"/>
      <c r="BMC723" s="508"/>
      <c r="BMD723" s="508"/>
      <c r="BME723" s="508"/>
      <c r="BMF723" s="508"/>
      <c r="BMG723" s="508"/>
      <c r="BMH723" s="508"/>
      <c r="BMI723" s="508"/>
      <c r="BMJ723" s="508"/>
      <c r="BMK723" s="508"/>
      <c r="BML723" s="508"/>
      <c r="BMM723" s="508"/>
      <c r="BMN723" s="508"/>
      <c r="BMO723" s="508"/>
      <c r="BMP723" s="508"/>
      <c r="BMQ723" s="508"/>
      <c r="BMR723" s="508"/>
      <c r="BMS723" s="508"/>
      <c r="BMT723" s="508"/>
      <c r="BMU723" s="508"/>
      <c r="BMV723" s="508"/>
      <c r="BMW723" s="89"/>
      <c r="BMX723" s="89"/>
      <c r="BMY723" s="89"/>
      <c r="BMZ723" s="89"/>
      <c r="BNA723" s="89"/>
      <c r="BNB723" s="508"/>
      <c r="BNC723" s="508"/>
      <c r="BND723" s="89"/>
      <c r="BNE723" s="89"/>
      <c r="BNF723" s="508"/>
      <c r="BNG723" s="508"/>
      <c r="BNH723" s="89"/>
      <c r="BNI723" s="89"/>
      <c r="BNJ723" s="508"/>
      <c r="BNK723" s="508"/>
      <c r="BNL723" s="508"/>
      <c r="BNM723" s="508"/>
      <c r="BNN723" s="508"/>
      <c r="BNO723" s="508"/>
      <c r="BNP723" s="508"/>
      <c r="BNQ723" s="89"/>
      <c r="BNR723" s="89"/>
      <c r="BNS723" s="508"/>
      <c r="BNT723" s="508"/>
      <c r="BNU723" s="89"/>
      <c r="BNV723" s="89"/>
      <c r="BNW723" s="508"/>
      <c r="BNX723" s="508"/>
      <c r="BNY723" s="508"/>
      <c r="BNZ723" s="508"/>
      <c r="BOA723" s="508"/>
      <c r="BOB723" s="203"/>
      <c r="BOC723" s="107"/>
      <c r="BOD723" s="508"/>
      <c r="BOE723" s="508"/>
      <c r="BOF723" s="508"/>
      <c r="BOG723" s="508"/>
      <c r="BOH723" s="508"/>
      <c r="BOI723" s="508"/>
      <c r="BOJ723" s="508"/>
      <c r="BOK723" s="168"/>
      <c r="BOL723" s="168"/>
      <c r="BOM723" s="168"/>
      <c r="BON723" s="168"/>
      <c r="BOO723" s="168"/>
      <c r="BOP723" s="168"/>
      <c r="BOQ723" s="168"/>
      <c r="BOR723" s="168"/>
      <c r="BOS723" s="168"/>
      <c r="BOT723" s="168"/>
      <c r="BOU723" s="168"/>
      <c r="BOV723" s="168"/>
      <c r="BOW723" s="168"/>
      <c r="BOX723" s="168"/>
      <c r="BOY723" s="168"/>
      <c r="BOZ723" s="168"/>
      <c r="BPA723" s="168"/>
      <c r="BPB723" s="168"/>
      <c r="BPC723" s="168"/>
      <c r="BPD723" s="168"/>
      <c r="BPE723" s="168"/>
      <c r="BPF723" s="168"/>
      <c r="BPG723" s="168"/>
      <c r="BPH723" s="168"/>
      <c r="BPI723" s="168"/>
      <c r="BPJ723" s="168"/>
      <c r="BPK723" s="168"/>
      <c r="BPL723" s="168"/>
      <c r="BPM723" s="168"/>
      <c r="BPN723" s="168"/>
      <c r="BPO723" s="168"/>
      <c r="BPP723" s="168"/>
      <c r="BPQ723" s="168"/>
      <c r="BPR723" s="168"/>
      <c r="BPS723" s="168"/>
      <c r="BPT723" s="168"/>
      <c r="BPU723" s="168"/>
      <c r="BPV723" s="168"/>
      <c r="BPW723" s="168"/>
      <c r="BPX723" s="168"/>
      <c r="BPY723" s="168"/>
      <c r="BPZ723" s="168"/>
      <c r="BQA723" s="168"/>
      <c r="BQB723" s="168"/>
      <c r="BQC723" s="508"/>
      <c r="BQD723" s="508"/>
      <c r="BQE723" s="508"/>
      <c r="BQF723" s="508"/>
      <c r="BQG723" s="508"/>
      <c r="BQH723" s="508"/>
      <c r="BQI723" s="508"/>
      <c r="BQJ723" s="508"/>
      <c r="BQK723" s="508"/>
      <c r="BQL723" s="508"/>
      <c r="BQM723" s="508"/>
      <c r="BQN723" s="508"/>
      <c r="BQO723" s="508"/>
      <c r="BQP723" s="508"/>
      <c r="BQQ723" s="508"/>
      <c r="BQR723" s="508"/>
      <c r="BQS723" s="508"/>
      <c r="BQT723" s="508"/>
      <c r="BQU723" s="508"/>
      <c r="BQV723" s="508"/>
      <c r="BQW723" s="508"/>
      <c r="BQX723" s="508"/>
      <c r="BQY723" s="508"/>
      <c r="BQZ723" s="508"/>
      <c r="BRA723" s="89"/>
      <c r="BRB723" s="89"/>
      <c r="BRC723" s="89"/>
      <c r="BRD723" s="89"/>
      <c r="BRE723" s="89"/>
      <c r="BRF723" s="508"/>
      <c r="BRG723" s="508"/>
      <c r="BRH723" s="89"/>
      <c r="BRI723" s="89"/>
      <c r="BRJ723" s="508"/>
      <c r="BRK723" s="508"/>
      <c r="BRL723" s="89"/>
      <c r="BRM723" s="89"/>
      <c r="BRN723" s="508"/>
      <c r="BRO723" s="508"/>
      <c r="BRP723" s="508"/>
      <c r="BRQ723" s="508"/>
      <c r="BRR723" s="508"/>
      <c r="BRS723" s="508"/>
      <c r="BRT723" s="508"/>
      <c r="BRU723" s="89"/>
      <c r="BRV723" s="89"/>
      <c r="BRW723" s="508"/>
      <c r="BRX723" s="508"/>
      <c r="BRY723" s="89"/>
      <c r="BRZ723" s="89"/>
      <c r="BSA723" s="508"/>
      <c r="BSB723" s="508"/>
      <c r="BSC723" s="508"/>
      <c r="BSD723" s="508"/>
      <c r="BSE723" s="508"/>
      <c r="BSF723" s="203"/>
      <c r="BSG723" s="107"/>
      <c r="BSH723" s="508"/>
      <c r="BSI723" s="508"/>
      <c r="BSJ723" s="508"/>
      <c r="BSK723" s="508"/>
      <c r="BSL723" s="508"/>
      <c r="BSM723" s="508"/>
      <c r="BSN723" s="508"/>
      <c r="BSO723" s="168"/>
      <c r="BSP723" s="168"/>
      <c r="BSQ723" s="168"/>
      <c r="BSR723" s="168"/>
      <c r="BSS723" s="168"/>
      <c r="BST723" s="168"/>
      <c r="BSU723" s="168"/>
      <c r="BSV723" s="168"/>
      <c r="BSW723" s="168"/>
      <c r="BSX723" s="168"/>
      <c r="BSY723" s="168"/>
      <c r="BSZ723" s="168"/>
      <c r="BTA723" s="168"/>
      <c r="BTB723" s="168"/>
      <c r="BTC723" s="168"/>
      <c r="BTD723" s="168"/>
      <c r="BTE723" s="168"/>
      <c r="BTF723" s="168"/>
      <c r="BTG723" s="168"/>
      <c r="BTH723" s="168"/>
      <c r="BTI723" s="168"/>
      <c r="BTJ723" s="168"/>
      <c r="BTK723" s="168"/>
      <c r="BTL723" s="168"/>
      <c r="BTM723" s="168"/>
      <c r="BTN723" s="168"/>
      <c r="BTO723" s="168"/>
      <c r="BTP723" s="168"/>
      <c r="BTQ723" s="168"/>
      <c r="BTR723" s="168"/>
      <c r="BTS723" s="168"/>
      <c r="BTT723" s="168"/>
      <c r="BTU723" s="168"/>
      <c r="BTV723" s="168"/>
      <c r="BTW723" s="168"/>
      <c r="BTX723" s="168"/>
      <c r="BTY723" s="168"/>
      <c r="BTZ723" s="168"/>
      <c r="BUA723" s="168"/>
      <c r="BUB723" s="168"/>
      <c r="BUC723" s="168"/>
      <c r="BUD723" s="168"/>
      <c r="BUE723" s="168"/>
      <c r="BUF723" s="168"/>
      <c r="BUG723" s="508"/>
      <c r="BUH723" s="508"/>
      <c r="BUI723" s="508"/>
      <c r="BUJ723" s="508"/>
      <c r="BUK723" s="508"/>
      <c r="BUL723" s="508"/>
      <c r="BUM723" s="508"/>
      <c r="BUN723" s="508"/>
      <c r="BUO723" s="508"/>
      <c r="BUP723" s="508"/>
      <c r="BUQ723" s="508"/>
      <c r="BUR723" s="508"/>
      <c r="BUS723" s="508"/>
      <c r="BUT723" s="508"/>
      <c r="BUU723" s="508"/>
      <c r="BUV723" s="508"/>
      <c r="BUW723" s="508"/>
      <c r="BUX723" s="508"/>
      <c r="BUY723" s="508"/>
      <c r="BUZ723" s="508"/>
      <c r="BVA723" s="508"/>
      <c r="BVB723" s="508"/>
      <c r="BVC723" s="508"/>
      <c r="BVD723" s="508"/>
      <c r="BVE723" s="89"/>
      <c r="BVF723" s="89"/>
      <c r="BVG723" s="89"/>
      <c r="BVH723" s="89"/>
      <c r="BVI723" s="89"/>
      <c r="BVJ723" s="508"/>
      <c r="BVK723" s="508"/>
      <c r="BVL723" s="89"/>
      <c r="BVM723" s="89"/>
      <c r="BVN723" s="508"/>
      <c r="BVO723" s="508"/>
      <c r="BVP723" s="89"/>
      <c r="BVQ723" s="89"/>
      <c r="BVR723" s="508"/>
      <c r="BVS723" s="508"/>
      <c r="BVT723" s="508"/>
      <c r="BVU723" s="508"/>
      <c r="BVV723" s="508"/>
      <c r="BVW723" s="508"/>
      <c r="BVX723" s="508"/>
      <c r="BVY723" s="89"/>
      <c r="BVZ723" s="89"/>
      <c r="BWA723" s="508"/>
      <c r="BWB723" s="508"/>
      <c r="BWC723" s="89"/>
      <c r="BWD723" s="89"/>
      <c r="BWE723" s="508"/>
      <c r="BWF723" s="508"/>
      <c r="BWG723" s="508"/>
      <c r="BWH723" s="508"/>
      <c r="BWI723" s="508"/>
      <c r="BWJ723" s="203"/>
      <c r="BWK723" s="107"/>
      <c r="BWL723" s="508"/>
      <c r="BWM723" s="508"/>
      <c r="BWN723" s="508"/>
      <c r="BWO723" s="508"/>
      <c r="BWP723" s="508"/>
      <c r="BWQ723" s="508"/>
      <c r="BWR723" s="508"/>
      <c r="BWS723" s="168"/>
      <c r="BWT723" s="168"/>
      <c r="BWU723" s="168"/>
      <c r="BWV723" s="168"/>
      <c r="BWW723" s="168"/>
      <c r="BWX723" s="168"/>
      <c r="BWY723" s="168"/>
      <c r="BWZ723" s="168"/>
      <c r="BXA723" s="168"/>
      <c r="BXB723" s="168"/>
      <c r="BXC723" s="168"/>
      <c r="BXD723" s="168"/>
      <c r="BXE723" s="168"/>
      <c r="BXF723" s="168"/>
      <c r="BXG723" s="168"/>
      <c r="BXH723" s="168"/>
      <c r="BXI723" s="168"/>
      <c r="BXJ723" s="168"/>
      <c r="BXK723" s="168"/>
      <c r="BXL723" s="168"/>
      <c r="BXM723" s="168"/>
      <c r="BXN723" s="168"/>
      <c r="BXO723" s="168"/>
      <c r="BXP723" s="168"/>
      <c r="BXQ723" s="168"/>
      <c r="BXR723" s="168"/>
      <c r="BXS723" s="168"/>
      <c r="BXT723" s="168"/>
      <c r="BXU723" s="168"/>
      <c r="BXV723" s="168"/>
      <c r="BXW723" s="168"/>
      <c r="BXX723" s="168"/>
      <c r="BXY723" s="168"/>
      <c r="BXZ723" s="168"/>
      <c r="BYA723" s="168"/>
      <c r="BYB723" s="168"/>
      <c r="BYC723" s="168"/>
      <c r="BYD723" s="168"/>
      <c r="BYE723" s="168"/>
      <c r="BYF723" s="168"/>
      <c r="BYG723" s="168"/>
      <c r="BYH723" s="168"/>
      <c r="BYI723" s="168"/>
      <c r="BYJ723" s="168"/>
      <c r="BYK723" s="508"/>
      <c r="BYL723" s="508"/>
      <c r="BYM723" s="508"/>
      <c r="BYN723" s="508"/>
      <c r="BYO723" s="508"/>
      <c r="BYP723" s="508"/>
      <c r="BYQ723" s="508"/>
      <c r="BYR723" s="508"/>
      <c r="BYS723" s="508"/>
      <c r="BYT723" s="508"/>
      <c r="BYU723" s="508"/>
      <c r="BYV723" s="508"/>
      <c r="BYW723" s="508"/>
      <c r="BYX723" s="508"/>
      <c r="BYY723" s="508"/>
      <c r="BYZ723" s="508"/>
      <c r="BZA723" s="508"/>
      <c r="BZB723" s="508"/>
      <c r="BZC723" s="508"/>
      <c r="BZD723" s="508"/>
      <c r="BZE723" s="508"/>
      <c r="BZF723" s="508"/>
      <c r="BZG723" s="508"/>
      <c r="BZH723" s="508"/>
      <c r="BZI723" s="89"/>
      <c r="BZJ723" s="89"/>
      <c r="BZK723" s="89"/>
      <c r="BZL723" s="89"/>
      <c r="BZM723" s="89"/>
      <c r="BZN723" s="508"/>
      <c r="BZO723" s="508"/>
      <c r="BZP723" s="89"/>
      <c r="BZQ723" s="89"/>
      <c r="BZR723" s="508"/>
      <c r="BZS723" s="508"/>
      <c r="BZT723" s="89"/>
      <c r="BZU723" s="89"/>
      <c r="BZV723" s="508"/>
      <c r="BZW723" s="508"/>
      <c r="BZX723" s="508"/>
      <c r="BZY723" s="508"/>
      <c r="BZZ723" s="508"/>
      <c r="CAA723" s="508"/>
      <c r="CAB723" s="508"/>
      <c r="CAC723" s="89"/>
      <c r="CAD723" s="89"/>
      <c r="CAE723" s="508"/>
      <c r="CAF723" s="508"/>
      <c r="CAG723" s="89"/>
      <c r="CAH723" s="89"/>
      <c r="CAI723" s="508"/>
      <c r="CAJ723" s="508"/>
      <c r="CAK723" s="508"/>
      <c r="CAL723" s="508"/>
      <c r="CAM723" s="508"/>
      <c r="CAN723" s="203"/>
      <c r="CAO723" s="107"/>
      <c r="CAP723" s="508"/>
      <c r="CAQ723" s="508"/>
      <c r="CAR723" s="508"/>
      <c r="CAS723" s="508"/>
      <c r="CAT723" s="508"/>
      <c r="CAU723" s="508"/>
      <c r="CAV723" s="508"/>
      <c r="CAW723" s="168"/>
      <c r="CAX723" s="168"/>
      <c r="CAY723" s="168"/>
      <c r="CAZ723" s="168"/>
      <c r="CBA723" s="168"/>
      <c r="CBB723" s="168"/>
      <c r="CBC723" s="168"/>
      <c r="CBD723" s="168"/>
      <c r="CBE723" s="168"/>
      <c r="CBF723" s="168"/>
      <c r="CBG723" s="168"/>
      <c r="CBH723" s="168"/>
      <c r="CBI723" s="168"/>
      <c r="CBJ723" s="168"/>
      <c r="CBK723" s="168"/>
      <c r="CBL723" s="168"/>
      <c r="CBM723" s="168"/>
      <c r="CBN723" s="168"/>
      <c r="CBO723" s="168"/>
      <c r="CBP723" s="168"/>
      <c r="CBQ723" s="168"/>
      <c r="CBR723" s="168"/>
      <c r="CBS723" s="168"/>
      <c r="CBT723" s="168"/>
      <c r="CBU723" s="168"/>
      <c r="CBV723" s="168"/>
      <c r="CBW723" s="168"/>
      <c r="CBX723" s="168"/>
      <c r="CBY723" s="168"/>
      <c r="CBZ723" s="168"/>
      <c r="CCA723" s="168"/>
      <c r="CCB723" s="168"/>
      <c r="CCC723" s="168"/>
      <c r="CCD723" s="168"/>
      <c r="CCE723" s="168"/>
      <c r="CCF723" s="168"/>
      <c r="CCG723" s="168"/>
      <c r="CCH723" s="168"/>
      <c r="CCI723" s="168"/>
      <c r="CCJ723" s="168"/>
      <c r="CCK723" s="168"/>
      <c r="CCL723" s="168"/>
      <c r="CCM723" s="168"/>
      <c r="CCN723" s="168"/>
      <c r="CCO723" s="508"/>
      <c r="CCP723" s="508"/>
      <c r="CCQ723" s="508"/>
      <c r="CCR723" s="508"/>
      <c r="CCS723" s="508"/>
      <c r="CCT723" s="508"/>
      <c r="CCU723" s="508"/>
      <c r="CCV723" s="508"/>
      <c r="CCW723" s="508"/>
      <c r="CCX723" s="508"/>
      <c r="CCY723" s="508"/>
      <c r="CCZ723" s="508"/>
      <c r="CDA723" s="508"/>
      <c r="CDB723" s="508"/>
      <c r="CDC723" s="508"/>
      <c r="CDD723" s="508"/>
      <c r="CDE723" s="508"/>
      <c r="CDF723" s="508"/>
      <c r="CDG723" s="508"/>
      <c r="CDH723" s="508"/>
      <c r="CDI723" s="508"/>
      <c r="CDJ723" s="508"/>
      <c r="CDK723" s="508"/>
      <c r="CDL723" s="508"/>
      <c r="CDM723" s="89"/>
      <c r="CDN723" s="89"/>
      <c r="CDO723" s="89"/>
      <c r="CDP723" s="89"/>
      <c r="CDQ723" s="89"/>
      <c r="CDR723" s="508"/>
      <c r="CDS723" s="508"/>
      <c r="CDT723" s="89"/>
      <c r="CDU723" s="89"/>
      <c r="CDV723" s="508"/>
      <c r="CDW723" s="508"/>
      <c r="CDX723" s="89"/>
      <c r="CDY723" s="89"/>
      <c r="CDZ723" s="508"/>
      <c r="CEA723" s="508"/>
      <c r="CEB723" s="508"/>
      <c r="CEC723" s="508"/>
      <c r="CED723" s="508"/>
      <c r="CEE723" s="508"/>
      <c r="CEF723" s="508"/>
      <c r="CEG723" s="89"/>
      <c r="CEH723" s="89"/>
      <c r="CEI723" s="508"/>
      <c r="CEJ723" s="508"/>
      <c r="CEK723" s="89"/>
      <c r="CEL723" s="89"/>
      <c r="CEM723" s="508"/>
      <c r="CEN723" s="508"/>
      <c r="CEO723" s="508"/>
      <c r="CEP723" s="508"/>
      <c r="CEQ723" s="508"/>
      <c r="CER723" s="203"/>
      <c r="CES723" s="107"/>
      <c r="CET723" s="508"/>
      <c r="CEU723" s="508"/>
      <c r="CEV723" s="508"/>
      <c r="CEW723" s="508"/>
      <c r="CEX723" s="508"/>
      <c r="CEY723" s="508"/>
      <c r="CEZ723" s="508"/>
      <c r="CFA723" s="168"/>
      <c r="CFB723" s="168"/>
      <c r="CFC723" s="168"/>
      <c r="CFD723" s="168"/>
      <c r="CFE723" s="168"/>
      <c r="CFF723" s="168"/>
      <c r="CFG723" s="168"/>
      <c r="CFH723" s="168"/>
      <c r="CFI723" s="168"/>
      <c r="CFJ723" s="168"/>
      <c r="CFK723" s="168"/>
      <c r="CFL723" s="168"/>
      <c r="CFM723" s="168"/>
      <c r="CFN723" s="168"/>
      <c r="CFO723" s="168"/>
      <c r="CFP723" s="168"/>
      <c r="CFQ723" s="168"/>
      <c r="CFR723" s="168"/>
      <c r="CFS723" s="168"/>
      <c r="CFT723" s="168"/>
      <c r="CFU723" s="168"/>
      <c r="CFV723" s="168"/>
      <c r="CFW723" s="168"/>
      <c r="CFX723" s="168"/>
      <c r="CFY723" s="168"/>
      <c r="CFZ723" s="168"/>
      <c r="CGA723" s="168"/>
      <c r="CGB723" s="168"/>
      <c r="CGC723" s="168"/>
      <c r="CGD723" s="168"/>
      <c r="CGE723" s="168"/>
      <c r="CGF723" s="168"/>
      <c r="CGG723" s="168"/>
      <c r="CGH723" s="168"/>
      <c r="CGI723" s="168"/>
      <c r="CGJ723" s="168"/>
      <c r="CGK723" s="168"/>
      <c r="CGL723" s="168"/>
      <c r="CGM723" s="168"/>
      <c r="CGN723" s="168"/>
      <c r="CGO723" s="168"/>
      <c r="CGP723" s="168"/>
      <c r="CGQ723" s="168"/>
      <c r="CGR723" s="168"/>
      <c r="CGS723" s="508"/>
      <c r="CGT723" s="508"/>
      <c r="CGU723" s="508"/>
      <c r="CGV723" s="508"/>
      <c r="CGW723" s="508"/>
      <c r="CGX723" s="508"/>
      <c r="CGY723" s="508"/>
      <c r="CGZ723" s="508"/>
      <c r="CHA723" s="508"/>
      <c r="CHB723" s="508"/>
      <c r="CHC723" s="508"/>
      <c r="CHD723" s="508"/>
      <c r="CHE723" s="508"/>
      <c r="CHF723" s="508"/>
      <c r="CHG723" s="508"/>
      <c r="CHH723" s="508"/>
      <c r="CHI723" s="508"/>
      <c r="CHJ723" s="508"/>
      <c r="CHK723" s="508"/>
      <c r="CHL723" s="508"/>
      <c r="CHM723" s="508"/>
      <c r="CHN723" s="508"/>
      <c r="CHO723" s="508"/>
      <c r="CHP723" s="508"/>
      <c r="CHQ723" s="89"/>
      <c r="CHR723" s="89"/>
      <c r="CHS723" s="89"/>
      <c r="CHT723" s="89"/>
      <c r="CHU723" s="89"/>
      <c r="CHV723" s="508"/>
      <c r="CHW723" s="508"/>
      <c r="CHX723" s="89"/>
      <c r="CHY723" s="89"/>
      <c r="CHZ723" s="508"/>
      <c r="CIA723" s="508"/>
      <c r="CIB723" s="89"/>
      <c r="CIC723" s="89"/>
      <c r="CID723" s="508"/>
      <c r="CIE723" s="508"/>
      <c r="CIF723" s="508"/>
      <c r="CIG723" s="508"/>
      <c r="CIH723" s="508"/>
      <c r="CII723" s="508"/>
      <c r="CIJ723" s="508"/>
      <c r="CIK723" s="89"/>
      <c r="CIL723" s="89"/>
      <c r="CIM723" s="508"/>
      <c r="CIN723" s="508"/>
      <c r="CIO723" s="89"/>
      <c r="CIP723" s="89"/>
      <c r="CIQ723" s="508"/>
      <c r="CIR723" s="508"/>
      <c r="CIS723" s="508"/>
      <c r="CIT723" s="508"/>
      <c r="CIU723" s="508"/>
      <c r="CIV723" s="203"/>
      <c r="CIW723" s="107"/>
      <c r="CIX723" s="508"/>
      <c r="CIY723" s="508"/>
      <c r="CIZ723" s="508"/>
      <c r="CJA723" s="508"/>
      <c r="CJB723" s="508"/>
      <c r="CJC723" s="508"/>
      <c r="CJD723" s="508"/>
      <c r="CJE723" s="168"/>
      <c r="CJF723" s="168"/>
      <c r="CJG723" s="168"/>
      <c r="CJH723" s="168"/>
      <c r="CJI723" s="168"/>
      <c r="CJJ723" s="168"/>
      <c r="CJK723" s="168"/>
      <c r="CJL723" s="168"/>
      <c r="CJM723" s="168"/>
      <c r="CJN723" s="168"/>
      <c r="CJO723" s="168"/>
      <c r="CJP723" s="168"/>
      <c r="CJQ723" s="168"/>
      <c r="CJR723" s="168"/>
      <c r="CJS723" s="168"/>
      <c r="CJT723" s="168"/>
      <c r="CJU723" s="168"/>
      <c r="CJV723" s="168"/>
      <c r="CJW723" s="168"/>
      <c r="CJX723" s="168"/>
      <c r="CJY723" s="168"/>
      <c r="CJZ723" s="168"/>
      <c r="CKA723" s="168"/>
      <c r="CKB723" s="168"/>
      <c r="CKC723" s="168"/>
      <c r="CKD723" s="168"/>
      <c r="CKE723" s="168"/>
      <c r="CKF723" s="168"/>
      <c r="CKG723" s="168"/>
      <c r="CKH723" s="168"/>
      <c r="CKI723" s="168"/>
      <c r="CKJ723" s="168"/>
      <c r="CKK723" s="168"/>
      <c r="CKL723" s="168"/>
      <c r="CKM723" s="168"/>
      <c r="CKN723" s="168"/>
      <c r="CKO723" s="168"/>
      <c r="CKP723" s="168"/>
      <c r="CKQ723" s="168"/>
      <c r="CKR723" s="168"/>
      <c r="CKS723" s="168"/>
      <c r="CKT723" s="168"/>
      <c r="CKU723" s="168"/>
      <c r="CKV723" s="168"/>
      <c r="CKW723" s="508"/>
      <c r="CKX723" s="508"/>
      <c r="CKY723" s="508"/>
      <c r="CKZ723" s="508"/>
      <c r="CLA723" s="508"/>
      <c r="CLB723" s="508"/>
      <c r="CLC723" s="508"/>
      <c r="CLD723" s="508"/>
      <c r="CLE723" s="508"/>
      <c r="CLF723" s="508"/>
      <c r="CLG723" s="508"/>
      <c r="CLH723" s="508"/>
      <c r="CLI723" s="508"/>
      <c r="CLJ723" s="508"/>
      <c r="CLK723" s="508"/>
      <c r="CLL723" s="508"/>
      <c r="CLM723" s="508"/>
      <c r="CLN723" s="508"/>
      <c r="CLO723" s="508"/>
      <c r="CLP723" s="508"/>
      <c r="CLQ723" s="508"/>
      <c r="CLR723" s="508"/>
      <c r="CLS723" s="508"/>
      <c r="CLT723" s="508"/>
      <c r="CLU723" s="89"/>
      <c r="CLV723" s="89"/>
      <c r="CLW723" s="89"/>
      <c r="CLX723" s="89"/>
      <c r="CLY723" s="89"/>
      <c r="CLZ723" s="508"/>
      <c r="CMA723" s="508"/>
      <c r="CMB723" s="89"/>
      <c r="CMC723" s="89"/>
      <c r="CMD723" s="508"/>
      <c r="CME723" s="508"/>
      <c r="CMF723" s="89"/>
      <c r="CMG723" s="89"/>
      <c r="CMH723" s="508"/>
      <c r="CMI723" s="508"/>
      <c r="CMJ723" s="508"/>
      <c r="CMK723" s="508"/>
      <c r="CML723" s="508"/>
      <c r="CMM723" s="508"/>
      <c r="CMN723" s="508"/>
      <c r="CMO723" s="89"/>
      <c r="CMP723" s="89"/>
      <c r="CMQ723" s="508"/>
      <c r="CMR723" s="508"/>
      <c r="CMS723" s="89"/>
      <c r="CMT723" s="89"/>
      <c r="CMU723" s="508"/>
      <c r="CMV723" s="508"/>
      <c r="CMW723" s="508"/>
      <c r="CMX723" s="508"/>
      <c r="CMY723" s="508"/>
      <c r="CMZ723" s="203"/>
      <c r="CNA723" s="107"/>
      <c r="CNB723" s="508"/>
      <c r="CNC723" s="508"/>
      <c r="CND723" s="508"/>
      <c r="CNE723" s="508"/>
      <c r="CNF723" s="508"/>
      <c r="CNG723" s="508"/>
      <c r="CNH723" s="508"/>
      <c r="CNI723" s="168"/>
      <c r="CNJ723" s="168"/>
      <c r="CNK723" s="168"/>
      <c r="CNL723" s="168"/>
      <c r="CNM723" s="168"/>
      <c r="CNN723" s="168"/>
      <c r="CNO723" s="168"/>
      <c r="CNP723" s="168"/>
      <c r="CNQ723" s="168"/>
      <c r="CNR723" s="168"/>
      <c r="CNS723" s="168"/>
      <c r="CNT723" s="168"/>
      <c r="CNU723" s="168"/>
      <c r="CNV723" s="168"/>
      <c r="CNW723" s="168"/>
      <c r="CNX723" s="168"/>
      <c r="CNY723" s="168"/>
      <c r="CNZ723" s="168"/>
      <c r="COA723" s="168"/>
      <c r="COB723" s="168"/>
      <c r="COC723" s="168"/>
      <c r="COD723" s="168"/>
      <c r="COE723" s="168"/>
      <c r="COF723" s="168"/>
      <c r="COG723" s="168"/>
      <c r="COH723" s="168"/>
      <c r="COI723" s="168"/>
      <c r="COJ723" s="168"/>
      <c r="COK723" s="168"/>
      <c r="COL723" s="168"/>
      <c r="COM723" s="168"/>
      <c r="CON723" s="168"/>
      <c r="COO723" s="168"/>
      <c r="COP723" s="168"/>
      <c r="COQ723" s="168"/>
      <c r="COR723" s="168"/>
      <c r="COS723" s="168"/>
      <c r="COT723" s="168"/>
      <c r="COU723" s="168"/>
      <c r="COV723" s="168"/>
      <c r="COW723" s="168"/>
      <c r="COX723" s="168"/>
      <c r="COY723" s="168"/>
      <c r="COZ723" s="168"/>
      <c r="CPA723" s="508"/>
      <c r="CPB723" s="508"/>
      <c r="CPC723" s="508"/>
      <c r="CPD723" s="508"/>
      <c r="CPE723" s="508"/>
      <c r="CPF723" s="508"/>
      <c r="CPG723" s="508"/>
      <c r="CPH723" s="508"/>
      <c r="CPI723" s="508"/>
      <c r="CPJ723" s="508"/>
      <c r="CPK723" s="508"/>
      <c r="CPL723" s="508"/>
      <c r="CPM723" s="508"/>
      <c r="CPN723" s="508"/>
      <c r="CPO723" s="508"/>
      <c r="CPP723" s="508"/>
      <c r="CPQ723" s="508"/>
      <c r="CPR723" s="508"/>
      <c r="CPS723" s="508"/>
      <c r="CPT723" s="508"/>
      <c r="CPU723" s="508"/>
      <c r="CPV723" s="508"/>
      <c r="CPW723" s="508"/>
      <c r="CPX723" s="508"/>
      <c r="CPY723" s="89"/>
      <c r="CPZ723" s="89"/>
      <c r="CQA723" s="89"/>
      <c r="CQB723" s="89"/>
      <c r="CQC723" s="89"/>
      <c r="CQD723" s="508"/>
      <c r="CQE723" s="508"/>
      <c r="CQF723" s="89"/>
      <c r="CQG723" s="89"/>
      <c r="CQH723" s="508"/>
      <c r="CQI723" s="508"/>
      <c r="CQJ723" s="89"/>
      <c r="CQK723" s="89"/>
      <c r="CQL723" s="508"/>
      <c r="CQM723" s="508"/>
      <c r="CQN723" s="508"/>
      <c r="CQO723" s="508"/>
      <c r="CQP723" s="508"/>
      <c r="CQQ723" s="508"/>
      <c r="CQR723" s="508"/>
      <c r="CQS723" s="89"/>
      <c r="CQT723" s="89"/>
      <c r="CQU723" s="508"/>
      <c r="CQV723" s="508"/>
      <c r="CQW723" s="89"/>
      <c r="CQX723" s="89"/>
      <c r="CQY723" s="508"/>
      <c r="CQZ723" s="508"/>
      <c r="CRA723" s="508"/>
      <c r="CRB723" s="508"/>
      <c r="CRC723" s="508"/>
      <c r="CRD723" s="203"/>
      <c r="CRE723" s="107"/>
      <c r="CRF723" s="508"/>
      <c r="CRG723" s="508"/>
      <c r="CRH723" s="508"/>
      <c r="CRI723" s="508"/>
      <c r="CRJ723" s="508"/>
      <c r="CRK723" s="508"/>
      <c r="CRL723" s="508"/>
      <c r="CRM723" s="168"/>
      <c r="CRN723" s="168"/>
      <c r="CRO723" s="168"/>
      <c r="CRP723" s="168"/>
      <c r="CRQ723" s="168"/>
      <c r="CRR723" s="168"/>
      <c r="CRS723" s="168"/>
      <c r="CRT723" s="168"/>
      <c r="CRU723" s="168"/>
      <c r="CRV723" s="168"/>
      <c r="CRW723" s="168"/>
      <c r="CRX723" s="168"/>
      <c r="CRY723" s="168"/>
      <c r="CRZ723" s="168"/>
      <c r="CSA723" s="168"/>
      <c r="CSB723" s="168"/>
      <c r="CSC723" s="168"/>
      <c r="CSD723" s="168"/>
      <c r="CSE723" s="168"/>
      <c r="CSF723" s="168"/>
      <c r="CSG723" s="168"/>
      <c r="CSH723" s="168"/>
      <c r="CSI723" s="168"/>
      <c r="CSJ723" s="168"/>
      <c r="CSK723" s="168"/>
      <c r="CSL723" s="168"/>
      <c r="CSM723" s="168"/>
      <c r="CSN723" s="168"/>
      <c r="CSO723" s="168"/>
      <c r="CSP723" s="168"/>
      <c r="CSQ723" s="168"/>
      <c r="CSR723" s="168"/>
      <c r="CSS723" s="168"/>
      <c r="CST723" s="168"/>
      <c r="CSU723" s="168"/>
      <c r="CSV723" s="168"/>
      <c r="CSW723" s="168"/>
      <c r="CSX723" s="168"/>
      <c r="CSY723" s="168"/>
      <c r="CSZ723" s="168"/>
      <c r="CTA723" s="168"/>
      <c r="CTB723" s="168"/>
      <c r="CTC723" s="168"/>
      <c r="CTD723" s="168"/>
      <c r="CTE723" s="508"/>
      <c r="CTF723" s="508"/>
      <c r="CTG723" s="508"/>
      <c r="CTH723" s="508"/>
      <c r="CTI723" s="508"/>
      <c r="CTJ723" s="508"/>
      <c r="CTK723" s="508"/>
      <c r="CTL723" s="508"/>
      <c r="CTM723" s="508"/>
      <c r="CTN723" s="508"/>
      <c r="CTO723" s="508"/>
      <c r="CTP723" s="508"/>
      <c r="CTQ723" s="508"/>
      <c r="CTR723" s="508"/>
      <c r="CTS723" s="508"/>
      <c r="CTT723" s="508"/>
      <c r="CTU723" s="508"/>
      <c r="CTV723" s="508"/>
      <c r="CTW723" s="508"/>
      <c r="CTX723" s="508"/>
      <c r="CTY723" s="508"/>
      <c r="CTZ723" s="508"/>
      <c r="CUA723" s="508"/>
      <c r="CUB723" s="508"/>
      <c r="CUC723" s="89"/>
      <c r="CUD723" s="89"/>
      <c r="CUE723" s="89"/>
      <c r="CUF723" s="89"/>
      <c r="CUG723" s="89"/>
      <c r="CUH723" s="508"/>
      <c r="CUI723" s="508"/>
      <c r="CUJ723" s="89"/>
      <c r="CUK723" s="89"/>
      <c r="CUL723" s="508"/>
      <c r="CUM723" s="508"/>
      <c r="CUN723" s="89"/>
      <c r="CUO723" s="89"/>
      <c r="CUP723" s="508"/>
      <c r="CUQ723" s="508"/>
      <c r="CUR723" s="508"/>
      <c r="CUS723" s="508"/>
      <c r="CUT723" s="508"/>
      <c r="CUU723" s="508"/>
      <c r="CUV723" s="508"/>
      <c r="CUW723" s="89"/>
      <c r="CUX723" s="89"/>
      <c r="CUY723" s="508"/>
      <c r="CUZ723" s="508"/>
      <c r="CVA723" s="89"/>
      <c r="CVB723" s="89"/>
      <c r="CVC723" s="508"/>
      <c r="CVD723" s="508"/>
      <c r="CVE723" s="508"/>
      <c r="CVF723" s="508"/>
      <c r="CVG723" s="508"/>
      <c r="CVH723" s="203"/>
      <c r="CVI723" s="107"/>
      <c r="CVJ723" s="508"/>
      <c r="CVK723" s="508"/>
      <c r="CVL723" s="508"/>
      <c r="CVM723" s="508"/>
      <c r="CVN723" s="508"/>
      <c r="CVO723" s="508"/>
      <c r="CVP723" s="508"/>
      <c r="CVQ723" s="168"/>
      <c r="CVR723" s="168"/>
      <c r="CVS723" s="168"/>
      <c r="CVT723" s="168"/>
      <c r="CVU723" s="168"/>
      <c r="CVV723" s="168"/>
      <c r="CVW723" s="168"/>
      <c r="CVX723" s="168"/>
      <c r="CVY723" s="168"/>
      <c r="CVZ723" s="168"/>
      <c r="CWA723" s="168"/>
      <c r="CWB723" s="168"/>
      <c r="CWC723" s="168"/>
      <c r="CWD723" s="168"/>
      <c r="CWE723" s="168"/>
      <c r="CWF723" s="168"/>
      <c r="CWG723" s="168"/>
      <c r="CWH723" s="168"/>
      <c r="CWI723" s="168"/>
      <c r="CWJ723" s="168"/>
      <c r="CWK723" s="168"/>
      <c r="CWL723" s="168"/>
      <c r="CWM723" s="168"/>
      <c r="CWN723" s="168"/>
      <c r="CWO723" s="168"/>
      <c r="CWP723" s="168"/>
      <c r="CWQ723" s="168"/>
      <c r="CWR723" s="168"/>
      <c r="CWS723" s="168"/>
      <c r="CWT723" s="168"/>
      <c r="CWU723" s="168"/>
      <c r="CWV723" s="168"/>
      <c r="CWW723" s="168"/>
      <c r="CWX723" s="168"/>
      <c r="CWY723" s="168"/>
      <c r="CWZ723" s="168"/>
      <c r="CXA723" s="168"/>
      <c r="CXB723" s="168"/>
      <c r="CXC723" s="168"/>
      <c r="CXD723" s="168"/>
      <c r="CXE723" s="168"/>
      <c r="CXF723" s="168"/>
      <c r="CXG723" s="168"/>
      <c r="CXH723" s="168"/>
      <c r="CXI723" s="508"/>
      <c r="CXJ723" s="508"/>
      <c r="CXK723" s="508"/>
      <c r="CXL723" s="508"/>
      <c r="CXM723" s="508"/>
      <c r="CXN723" s="508"/>
      <c r="CXO723" s="508"/>
      <c r="CXP723" s="508"/>
      <c r="CXQ723" s="508"/>
      <c r="CXR723" s="508"/>
      <c r="CXS723" s="508"/>
      <c r="CXT723" s="508"/>
      <c r="CXU723" s="508"/>
      <c r="CXV723" s="508"/>
      <c r="CXW723" s="508"/>
      <c r="CXX723" s="508"/>
      <c r="CXY723" s="508"/>
      <c r="CXZ723" s="508"/>
      <c r="CYA723" s="508"/>
      <c r="CYB723" s="508"/>
      <c r="CYC723" s="508"/>
      <c r="CYD723" s="508"/>
      <c r="CYE723" s="508"/>
      <c r="CYF723" s="508"/>
      <c r="CYG723" s="89"/>
      <c r="CYH723" s="89"/>
      <c r="CYI723" s="89"/>
      <c r="CYJ723" s="89"/>
      <c r="CYK723" s="89"/>
      <c r="CYL723" s="508"/>
      <c r="CYM723" s="508"/>
      <c r="CYN723" s="89"/>
      <c r="CYO723" s="89"/>
      <c r="CYP723" s="508"/>
      <c r="CYQ723" s="508"/>
      <c r="CYR723" s="89"/>
      <c r="CYS723" s="89"/>
      <c r="CYT723" s="508"/>
      <c r="CYU723" s="508"/>
      <c r="CYV723" s="508"/>
      <c r="CYW723" s="508"/>
      <c r="CYX723" s="508"/>
      <c r="CYY723" s="508"/>
      <c r="CYZ723" s="508"/>
      <c r="CZA723" s="89"/>
      <c r="CZB723" s="89"/>
      <c r="CZC723" s="508"/>
      <c r="CZD723" s="508"/>
      <c r="CZE723" s="89"/>
      <c r="CZF723" s="89"/>
      <c r="CZG723" s="508"/>
      <c r="CZH723" s="508"/>
      <c r="CZI723" s="508"/>
      <c r="CZJ723" s="508"/>
      <c r="CZK723" s="508"/>
      <c r="CZL723" s="203"/>
      <c r="CZM723" s="107"/>
      <c r="CZN723" s="508"/>
      <c r="CZO723" s="508"/>
      <c r="CZP723" s="508"/>
      <c r="CZQ723" s="508"/>
      <c r="CZR723" s="508"/>
      <c r="CZS723" s="508"/>
      <c r="CZT723" s="508"/>
      <c r="CZU723" s="168"/>
      <c r="CZV723" s="168"/>
      <c r="CZW723" s="168"/>
      <c r="CZX723" s="168"/>
      <c r="CZY723" s="168"/>
      <c r="CZZ723" s="168"/>
      <c r="DAA723" s="168"/>
      <c r="DAB723" s="168"/>
      <c r="DAC723" s="168"/>
      <c r="DAD723" s="168"/>
      <c r="DAE723" s="168"/>
      <c r="DAF723" s="168"/>
      <c r="DAG723" s="168"/>
      <c r="DAH723" s="168"/>
      <c r="DAI723" s="168"/>
      <c r="DAJ723" s="168"/>
      <c r="DAK723" s="168"/>
      <c r="DAL723" s="168"/>
      <c r="DAM723" s="168"/>
      <c r="DAN723" s="168"/>
      <c r="DAO723" s="168"/>
      <c r="DAP723" s="168"/>
      <c r="DAQ723" s="168"/>
      <c r="DAR723" s="168"/>
      <c r="DAS723" s="168"/>
      <c r="DAT723" s="168"/>
      <c r="DAU723" s="168"/>
      <c r="DAV723" s="168"/>
      <c r="DAW723" s="168"/>
      <c r="DAX723" s="168"/>
      <c r="DAY723" s="168"/>
      <c r="DAZ723" s="168"/>
      <c r="DBA723" s="168"/>
      <c r="DBB723" s="168"/>
      <c r="DBC723" s="168"/>
      <c r="DBD723" s="168"/>
      <c r="DBE723" s="168"/>
      <c r="DBF723" s="168"/>
      <c r="DBG723" s="168"/>
      <c r="DBH723" s="168"/>
      <c r="DBI723" s="168"/>
      <c r="DBJ723" s="168"/>
      <c r="DBK723" s="168"/>
      <c r="DBL723" s="168"/>
      <c r="DBM723" s="508"/>
      <c r="DBN723" s="508"/>
      <c r="DBO723" s="508"/>
      <c r="DBP723" s="508"/>
      <c r="DBQ723" s="508"/>
      <c r="DBR723" s="508"/>
      <c r="DBS723" s="508"/>
      <c r="DBT723" s="508"/>
      <c r="DBU723" s="508"/>
      <c r="DBV723" s="508"/>
      <c r="DBW723" s="508"/>
      <c r="DBX723" s="508"/>
      <c r="DBY723" s="508"/>
      <c r="DBZ723" s="508"/>
      <c r="DCA723" s="508"/>
      <c r="DCB723" s="508"/>
      <c r="DCC723" s="508"/>
      <c r="DCD723" s="508"/>
      <c r="DCE723" s="508"/>
      <c r="DCF723" s="508"/>
      <c r="DCG723" s="508"/>
      <c r="DCH723" s="508"/>
      <c r="DCI723" s="508"/>
      <c r="DCJ723" s="508"/>
      <c r="DCK723" s="89"/>
      <c r="DCL723" s="89"/>
      <c r="DCM723" s="89"/>
      <c r="DCN723" s="89"/>
      <c r="DCO723" s="89"/>
      <c r="DCP723" s="508"/>
      <c r="DCQ723" s="508"/>
      <c r="DCR723" s="89"/>
      <c r="DCS723" s="89"/>
      <c r="DCT723" s="508"/>
      <c r="DCU723" s="508"/>
      <c r="DCV723" s="89"/>
      <c r="DCW723" s="89"/>
      <c r="DCX723" s="508"/>
      <c r="DCY723" s="508"/>
      <c r="DCZ723" s="508"/>
      <c r="DDA723" s="508"/>
      <c r="DDB723" s="508"/>
      <c r="DDC723" s="508"/>
      <c r="DDD723" s="508"/>
      <c r="DDE723" s="89"/>
      <c r="DDF723" s="89"/>
      <c r="DDG723" s="508"/>
      <c r="DDH723" s="508"/>
      <c r="DDI723" s="89"/>
      <c r="DDJ723" s="89"/>
      <c r="DDK723" s="508"/>
      <c r="DDL723" s="508"/>
      <c r="DDM723" s="508"/>
      <c r="DDN723" s="508"/>
      <c r="DDO723" s="508"/>
      <c r="DDP723" s="203"/>
      <c r="DDQ723" s="107"/>
      <c r="DDR723" s="508"/>
      <c r="DDS723" s="508"/>
      <c r="DDT723" s="508"/>
      <c r="DDU723" s="508"/>
      <c r="DDV723" s="508"/>
      <c r="DDW723" s="508"/>
      <c r="DDX723" s="508"/>
      <c r="DDY723" s="168"/>
      <c r="DDZ723" s="168"/>
      <c r="DEA723" s="168"/>
      <c r="DEB723" s="168"/>
      <c r="DEC723" s="168"/>
      <c r="DED723" s="168"/>
      <c r="DEE723" s="168"/>
      <c r="DEF723" s="168"/>
      <c r="DEG723" s="168"/>
      <c r="DEH723" s="168"/>
      <c r="DEI723" s="168"/>
      <c r="DEJ723" s="168"/>
      <c r="DEK723" s="168"/>
      <c r="DEL723" s="168"/>
      <c r="DEM723" s="168"/>
      <c r="DEN723" s="168"/>
      <c r="DEO723" s="168"/>
      <c r="DEP723" s="168"/>
      <c r="DEQ723" s="168"/>
      <c r="DER723" s="168"/>
      <c r="DES723" s="168"/>
      <c r="DET723" s="168"/>
      <c r="DEU723" s="168"/>
      <c r="DEV723" s="168"/>
      <c r="DEW723" s="168"/>
      <c r="DEX723" s="168"/>
      <c r="DEY723" s="168"/>
      <c r="DEZ723" s="168"/>
      <c r="DFA723" s="168"/>
      <c r="DFB723" s="168"/>
      <c r="DFC723" s="168"/>
      <c r="DFD723" s="168"/>
      <c r="DFE723" s="168"/>
      <c r="DFF723" s="168"/>
      <c r="DFG723" s="168"/>
      <c r="DFH723" s="168"/>
      <c r="DFI723" s="168"/>
      <c r="DFJ723" s="168"/>
      <c r="DFK723" s="168"/>
      <c r="DFL723" s="168"/>
      <c r="DFM723" s="168"/>
      <c r="DFN723" s="168"/>
      <c r="DFO723" s="168"/>
      <c r="DFP723" s="168"/>
      <c r="DFQ723" s="508"/>
      <c r="DFR723" s="508"/>
      <c r="DFS723" s="508"/>
      <c r="DFT723" s="508"/>
      <c r="DFU723" s="508"/>
      <c r="DFV723" s="508"/>
      <c r="DFW723" s="508"/>
      <c r="DFX723" s="508"/>
      <c r="DFY723" s="508"/>
      <c r="DFZ723" s="508"/>
      <c r="DGA723" s="508"/>
      <c r="DGB723" s="508"/>
      <c r="DGC723" s="508"/>
      <c r="DGD723" s="508"/>
      <c r="DGE723" s="508"/>
      <c r="DGF723" s="508"/>
      <c r="DGG723" s="508"/>
      <c r="DGH723" s="508"/>
      <c r="DGI723" s="508"/>
      <c r="DGJ723" s="508"/>
      <c r="DGK723" s="508"/>
      <c r="DGL723" s="508"/>
      <c r="DGM723" s="508"/>
      <c r="DGN723" s="508"/>
      <c r="DGO723" s="89"/>
      <c r="DGP723" s="89"/>
      <c r="DGQ723" s="89"/>
      <c r="DGR723" s="89"/>
      <c r="DGS723" s="89"/>
      <c r="DGT723" s="508"/>
      <c r="DGU723" s="508"/>
      <c r="DGV723" s="89"/>
      <c r="DGW723" s="89"/>
      <c r="DGX723" s="508"/>
      <c r="DGY723" s="508"/>
      <c r="DGZ723" s="89"/>
      <c r="DHA723" s="89"/>
      <c r="DHB723" s="508"/>
      <c r="DHC723" s="508"/>
      <c r="DHD723" s="508"/>
      <c r="DHE723" s="508"/>
      <c r="DHF723" s="508"/>
      <c r="DHG723" s="508"/>
      <c r="DHH723" s="508"/>
      <c r="DHI723" s="89"/>
      <c r="DHJ723" s="89"/>
      <c r="DHK723" s="508"/>
      <c r="DHL723" s="508"/>
      <c r="DHM723" s="89"/>
      <c r="DHN723" s="89"/>
      <c r="DHO723" s="508"/>
      <c r="DHP723" s="508"/>
      <c r="DHQ723" s="508"/>
      <c r="DHR723" s="508"/>
      <c r="DHS723" s="508"/>
      <c r="DHT723" s="203"/>
      <c r="DHU723" s="107"/>
      <c r="DHV723" s="508"/>
      <c r="DHW723" s="508"/>
      <c r="DHX723" s="508"/>
      <c r="DHY723" s="508"/>
      <c r="DHZ723" s="508"/>
      <c r="DIA723" s="508"/>
      <c r="DIB723" s="508"/>
      <c r="DIC723" s="168"/>
      <c r="DID723" s="168"/>
      <c r="DIE723" s="168"/>
      <c r="DIF723" s="168"/>
      <c r="DIG723" s="168"/>
      <c r="DIH723" s="168"/>
      <c r="DII723" s="168"/>
      <c r="DIJ723" s="168"/>
      <c r="DIK723" s="168"/>
      <c r="DIL723" s="168"/>
      <c r="DIM723" s="168"/>
      <c r="DIN723" s="168"/>
      <c r="DIO723" s="168"/>
      <c r="DIP723" s="168"/>
      <c r="DIQ723" s="168"/>
      <c r="DIR723" s="168"/>
      <c r="DIS723" s="168"/>
      <c r="DIT723" s="168"/>
      <c r="DIU723" s="168"/>
      <c r="DIV723" s="168"/>
      <c r="DIW723" s="168"/>
      <c r="DIX723" s="168"/>
      <c r="DIY723" s="168"/>
      <c r="DIZ723" s="168"/>
      <c r="DJA723" s="168"/>
      <c r="DJB723" s="168"/>
      <c r="DJC723" s="168"/>
      <c r="DJD723" s="168"/>
      <c r="DJE723" s="168"/>
      <c r="DJF723" s="168"/>
      <c r="DJG723" s="168"/>
      <c r="DJH723" s="168"/>
      <c r="DJI723" s="168"/>
      <c r="DJJ723" s="168"/>
      <c r="DJK723" s="168"/>
      <c r="DJL723" s="168"/>
      <c r="DJM723" s="168"/>
      <c r="DJN723" s="168"/>
      <c r="DJO723" s="168"/>
      <c r="DJP723" s="168"/>
      <c r="DJQ723" s="168"/>
      <c r="DJR723" s="168"/>
      <c r="DJS723" s="168"/>
      <c r="DJT723" s="168"/>
      <c r="DJU723" s="508"/>
      <c r="DJV723" s="508"/>
      <c r="DJW723" s="508"/>
      <c r="DJX723" s="508"/>
      <c r="DJY723" s="508"/>
      <c r="DJZ723" s="508"/>
      <c r="DKA723" s="508"/>
      <c r="DKB723" s="508"/>
      <c r="DKC723" s="508"/>
      <c r="DKD723" s="508"/>
      <c r="DKE723" s="508"/>
      <c r="DKF723" s="508"/>
      <c r="DKG723" s="508"/>
      <c r="DKH723" s="508"/>
      <c r="DKI723" s="508"/>
      <c r="DKJ723" s="508"/>
      <c r="DKK723" s="508"/>
      <c r="DKL723" s="508"/>
      <c r="DKM723" s="508"/>
      <c r="DKN723" s="508"/>
      <c r="DKO723" s="508"/>
      <c r="DKP723" s="508"/>
      <c r="DKQ723" s="508"/>
      <c r="DKR723" s="508"/>
      <c r="DKS723" s="89"/>
      <c r="DKT723" s="89"/>
      <c r="DKU723" s="89"/>
      <c r="DKV723" s="89"/>
      <c r="DKW723" s="89"/>
      <c r="DKX723" s="508"/>
      <c r="DKY723" s="508"/>
      <c r="DKZ723" s="89"/>
      <c r="DLA723" s="89"/>
      <c r="DLB723" s="508"/>
      <c r="DLC723" s="508"/>
      <c r="DLD723" s="89"/>
      <c r="DLE723" s="89"/>
      <c r="DLF723" s="508"/>
      <c r="DLG723" s="508"/>
      <c r="DLH723" s="508"/>
      <c r="DLI723" s="508"/>
      <c r="DLJ723" s="508"/>
      <c r="DLK723" s="508"/>
      <c r="DLL723" s="508"/>
      <c r="DLM723" s="89"/>
      <c r="DLN723" s="89"/>
      <c r="DLO723" s="508"/>
      <c r="DLP723" s="508"/>
      <c r="DLQ723" s="89"/>
      <c r="DLR723" s="89"/>
      <c r="DLS723" s="508"/>
      <c r="DLT723" s="508"/>
      <c r="DLU723" s="508"/>
      <c r="DLV723" s="508"/>
      <c r="DLW723" s="508"/>
      <c r="DLX723" s="203"/>
      <c r="DLY723" s="107"/>
      <c r="DLZ723" s="508"/>
      <c r="DMA723" s="508"/>
      <c r="DMB723" s="508"/>
      <c r="DMC723" s="508"/>
      <c r="DMD723" s="508"/>
      <c r="DME723" s="508"/>
      <c r="DMF723" s="508"/>
      <c r="DMG723" s="168"/>
      <c r="DMH723" s="168"/>
      <c r="DMI723" s="168"/>
      <c r="DMJ723" s="168"/>
      <c r="DMK723" s="168"/>
      <c r="DML723" s="168"/>
      <c r="DMM723" s="168"/>
      <c r="DMN723" s="168"/>
      <c r="DMO723" s="168"/>
      <c r="DMP723" s="168"/>
      <c r="DMQ723" s="168"/>
      <c r="DMR723" s="168"/>
      <c r="DMS723" s="168"/>
      <c r="DMT723" s="168"/>
      <c r="DMU723" s="168"/>
      <c r="DMV723" s="168"/>
      <c r="DMW723" s="168"/>
      <c r="DMX723" s="168"/>
      <c r="DMY723" s="168"/>
      <c r="DMZ723" s="168"/>
      <c r="DNA723" s="168"/>
      <c r="DNB723" s="168"/>
      <c r="DNC723" s="168"/>
      <c r="DND723" s="168"/>
      <c r="DNE723" s="168"/>
      <c r="DNF723" s="168"/>
      <c r="DNG723" s="168"/>
      <c r="DNH723" s="168"/>
      <c r="DNI723" s="168"/>
      <c r="DNJ723" s="168"/>
      <c r="DNK723" s="168"/>
      <c r="DNL723" s="168"/>
      <c r="DNM723" s="168"/>
      <c r="DNN723" s="168"/>
      <c r="DNO723" s="168"/>
      <c r="DNP723" s="168"/>
      <c r="DNQ723" s="168"/>
      <c r="DNR723" s="168"/>
      <c r="DNS723" s="168"/>
      <c r="DNT723" s="168"/>
      <c r="DNU723" s="168"/>
      <c r="DNV723" s="168"/>
      <c r="DNW723" s="168"/>
      <c r="DNX723" s="168"/>
      <c r="DNY723" s="508"/>
      <c r="DNZ723" s="508"/>
      <c r="DOA723" s="508"/>
      <c r="DOB723" s="508"/>
      <c r="DOC723" s="508"/>
      <c r="DOD723" s="508"/>
      <c r="DOE723" s="508"/>
      <c r="DOF723" s="508"/>
      <c r="DOG723" s="508"/>
      <c r="DOH723" s="508"/>
      <c r="DOI723" s="508"/>
      <c r="DOJ723" s="508"/>
      <c r="DOK723" s="508"/>
      <c r="DOL723" s="508"/>
      <c r="DOM723" s="508"/>
      <c r="DON723" s="508"/>
      <c r="DOO723" s="508"/>
      <c r="DOP723" s="508"/>
      <c r="DOQ723" s="508"/>
      <c r="DOR723" s="508"/>
      <c r="DOS723" s="508"/>
      <c r="DOT723" s="508"/>
      <c r="DOU723" s="508"/>
      <c r="DOV723" s="508"/>
      <c r="DOW723" s="89"/>
      <c r="DOX723" s="89"/>
      <c r="DOY723" s="89"/>
      <c r="DOZ723" s="89"/>
      <c r="DPA723" s="89"/>
      <c r="DPB723" s="508"/>
      <c r="DPC723" s="508"/>
      <c r="DPD723" s="89"/>
      <c r="DPE723" s="89"/>
      <c r="DPF723" s="508"/>
      <c r="DPG723" s="508"/>
      <c r="DPH723" s="89"/>
      <c r="DPI723" s="89"/>
      <c r="DPJ723" s="508"/>
      <c r="DPK723" s="508"/>
      <c r="DPL723" s="508"/>
      <c r="DPM723" s="508"/>
      <c r="DPN723" s="508"/>
      <c r="DPO723" s="508"/>
      <c r="DPP723" s="508"/>
      <c r="DPQ723" s="89"/>
      <c r="DPR723" s="89"/>
      <c r="DPS723" s="508"/>
      <c r="DPT723" s="508"/>
      <c r="DPU723" s="89"/>
      <c r="DPV723" s="89"/>
      <c r="DPW723" s="508"/>
      <c r="DPX723" s="508"/>
      <c r="DPY723" s="508"/>
      <c r="DPZ723" s="508"/>
      <c r="DQA723" s="508"/>
      <c r="DQB723" s="203"/>
      <c r="DQC723" s="107"/>
      <c r="DQD723" s="508"/>
      <c r="DQE723" s="508"/>
      <c r="DQF723" s="508"/>
      <c r="DQG723" s="508"/>
      <c r="DQH723" s="508"/>
      <c r="DQI723" s="508"/>
      <c r="DQJ723" s="508"/>
      <c r="DQK723" s="168"/>
      <c r="DQL723" s="168"/>
      <c r="DQM723" s="168"/>
      <c r="DQN723" s="168"/>
      <c r="DQO723" s="168"/>
      <c r="DQP723" s="168"/>
      <c r="DQQ723" s="168"/>
      <c r="DQR723" s="168"/>
      <c r="DQS723" s="168"/>
      <c r="DQT723" s="168"/>
      <c r="DQU723" s="168"/>
      <c r="DQV723" s="168"/>
      <c r="DQW723" s="168"/>
      <c r="DQX723" s="168"/>
      <c r="DQY723" s="168"/>
      <c r="DQZ723" s="168"/>
      <c r="DRA723" s="168"/>
      <c r="DRB723" s="168"/>
      <c r="DRC723" s="168"/>
      <c r="DRD723" s="168"/>
      <c r="DRE723" s="168"/>
      <c r="DRF723" s="168"/>
      <c r="DRG723" s="168"/>
      <c r="DRH723" s="168"/>
      <c r="DRI723" s="168"/>
      <c r="DRJ723" s="168"/>
      <c r="DRK723" s="168"/>
      <c r="DRL723" s="168"/>
      <c r="DRM723" s="168"/>
      <c r="DRN723" s="168"/>
      <c r="DRO723" s="168"/>
      <c r="DRP723" s="168"/>
      <c r="DRQ723" s="168"/>
      <c r="DRR723" s="168"/>
      <c r="DRS723" s="168"/>
      <c r="DRT723" s="168"/>
      <c r="DRU723" s="168"/>
      <c r="DRV723" s="168"/>
      <c r="DRW723" s="168"/>
      <c r="DRX723" s="168"/>
      <c r="DRY723" s="168"/>
      <c r="DRZ723" s="168"/>
      <c r="DSA723" s="168"/>
      <c r="DSB723" s="168"/>
      <c r="DSC723" s="508"/>
      <c r="DSD723" s="508"/>
      <c r="DSE723" s="508"/>
      <c r="DSF723" s="508"/>
      <c r="DSG723" s="508"/>
      <c r="DSH723" s="508"/>
      <c r="DSI723" s="508"/>
      <c r="DSJ723" s="508"/>
      <c r="DSK723" s="508"/>
      <c r="DSL723" s="508"/>
      <c r="DSM723" s="508"/>
      <c r="DSN723" s="508"/>
      <c r="DSO723" s="508"/>
      <c r="DSP723" s="508"/>
      <c r="DSQ723" s="508"/>
      <c r="DSR723" s="508"/>
      <c r="DSS723" s="508"/>
      <c r="DST723" s="508"/>
      <c r="DSU723" s="508"/>
      <c r="DSV723" s="508"/>
      <c r="DSW723" s="508"/>
      <c r="DSX723" s="508"/>
      <c r="DSY723" s="508"/>
      <c r="DSZ723" s="508"/>
      <c r="DTA723" s="89"/>
      <c r="DTB723" s="89"/>
      <c r="DTC723" s="89"/>
      <c r="DTD723" s="89"/>
      <c r="DTE723" s="89"/>
      <c r="DTF723" s="508"/>
      <c r="DTG723" s="508"/>
      <c r="DTH723" s="89"/>
      <c r="DTI723" s="89"/>
      <c r="DTJ723" s="508"/>
      <c r="DTK723" s="508"/>
      <c r="DTL723" s="89"/>
      <c r="DTM723" s="89"/>
      <c r="DTN723" s="508"/>
      <c r="DTO723" s="508"/>
      <c r="DTP723" s="508"/>
      <c r="DTQ723" s="508"/>
      <c r="DTR723" s="508"/>
      <c r="DTS723" s="508"/>
      <c r="DTT723" s="508"/>
      <c r="DTU723" s="89"/>
      <c r="DTV723" s="89"/>
      <c r="DTW723" s="508"/>
      <c r="DTX723" s="508"/>
      <c r="DTY723" s="89"/>
      <c r="DTZ723" s="89"/>
      <c r="DUA723" s="508"/>
      <c r="DUB723" s="508"/>
      <c r="DUC723" s="508"/>
      <c r="DUD723" s="508"/>
      <c r="DUE723" s="508"/>
      <c r="DUF723" s="203"/>
      <c r="DUG723" s="107"/>
      <c r="DUH723" s="508"/>
      <c r="DUI723" s="508"/>
      <c r="DUJ723" s="508"/>
      <c r="DUK723" s="508"/>
      <c r="DUL723" s="508"/>
      <c r="DUM723" s="508"/>
      <c r="DUN723" s="508"/>
      <c r="DUO723" s="168"/>
      <c r="DUP723" s="168"/>
      <c r="DUQ723" s="168"/>
      <c r="DUR723" s="168"/>
      <c r="DUS723" s="168"/>
      <c r="DUT723" s="168"/>
      <c r="DUU723" s="168"/>
      <c r="DUV723" s="168"/>
      <c r="DUW723" s="168"/>
      <c r="DUX723" s="168"/>
      <c r="DUY723" s="168"/>
      <c r="DUZ723" s="168"/>
      <c r="DVA723" s="168"/>
      <c r="DVB723" s="168"/>
      <c r="DVC723" s="168"/>
      <c r="DVD723" s="168"/>
      <c r="DVE723" s="168"/>
      <c r="DVF723" s="168"/>
      <c r="DVG723" s="168"/>
      <c r="DVH723" s="168"/>
      <c r="DVI723" s="168"/>
      <c r="DVJ723" s="168"/>
      <c r="DVK723" s="168"/>
      <c r="DVL723" s="168"/>
      <c r="DVM723" s="168"/>
      <c r="DVN723" s="168"/>
      <c r="DVO723" s="168"/>
      <c r="DVP723" s="168"/>
      <c r="DVQ723" s="168"/>
      <c r="DVR723" s="168"/>
      <c r="DVS723" s="168"/>
      <c r="DVT723" s="168"/>
      <c r="DVU723" s="168"/>
      <c r="DVV723" s="168"/>
      <c r="DVW723" s="168"/>
      <c r="DVX723" s="168"/>
      <c r="DVY723" s="168"/>
      <c r="DVZ723" s="168"/>
      <c r="DWA723" s="168"/>
      <c r="DWB723" s="168"/>
      <c r="DWC723" s="168"/>
      <c r="DWD723" s="168"/>
      <c r="DWE723" s="168"/>
      <c r="DWF723" s="168"/>
      <c r="DWG723" s="508"/>
      <c r="DWH723" s="508"/>
      <c r="DWI723" s="508"/>
      <c r="DWJ723" s="508"/>
      <c r="DWK723" s="508"/>
      <c r="DWL723" s="508"/>
      <c r="DWM723" s="508"/>
      <c r="DWN723" s="508"/>
      <c r="DWO723" s="508"/>
      <c r="DWP723" s="508"/>
      <c r="DWQ723" s="508"/>
      <c r="DWR723" s="508"/>
      <c r="DWS723" s="508"/>
      <c r="DWT723" s="508"/>
      <c r="DWU723" s="508"/>
      <c r="DWV723" s="508"/>
      <c r="DWW723" s="508"/>
      <c r="DWX723" s="508"/>
      <c r="DWY723" s="508"/>
      <c r="DWZ723" s="508"/>
      <c r="DXA723" s="508"/>
      <c r="DXB723" s="508"/>
      <c r="DXC723" s="508"/>
      <c r="DXD723" s="508"/>
      <c r="DXE723" s="89"/>
      <c r="DXF723" s="89"/>
      <c r="DXG723" s="89"/>
      <c r="DXH723" s="89"/>
      <c r="DXI723" s="89"/>
      <c r="DXJ723" s="508"/>
      <c r="DXK723" s="508"/>
      <c r="DXL723" s="89"/>
      <c r="DXM723" s="89"/>
      <c r="DXN723" s="508"/>
      <c r="DXO723" s="508"/>
      <c r="DXP723" s="89"/>
      <c r="DXQ723" s="89"/>
      <c r="DXR723" s="508"/>
      <c r="DXS723" s="508"/>
      <c r="DXT723" s="508"/>
      <c r="DXU723" s="508"/>
      <c r="DXV723" s="508"/>
      <c r="DXW723" s="508"/>
      <c r="DXX723" s="508"/>
      <c r="DXY723" s="89"/>
      <c r="DXZ723" s="89"/>
      <c r="DYA723" s="508"/>
      <c r="DYB723" s="508"/>
      <c r="DYC723" s="89"/>
      <c r="DYD723" s="89"/>
      <c r="DYE723" s="508"/>
      <c r="DYF723" s="508"/>
      <c r="DYG723" s="508"/>
      <c r="DYH723" s="508"/>
      <c r="DYI723" s="508"/>
      <c r="DYJ723" s="203"/>
      <c r="DYK723" s="107"/>
      <c r="DYL723" s="508"/>
      <c r="DYM723" s="508"/>
      <c r="DYN723" s="508"/>
      <c r="DYO723" s="508"/>
      <c r="DYP723" s="508"/>
      <c r="DYQ723" s="508"/>
      <c r="DYR723" s="508"/>
      <c r="DYS723" s="168"/>
      <c r="DYT723" s="168"/>
      <c r="DYU723" s="168"/>
      <c r="DYV723" s="168"/>
      <c r="DYW723" s="168"/>
      <c r="DYX723" s="168"/>
      <c r="DYY723" s="168"/>
      <c r="DYZ723" s="168"/>
      <c r="DZA723" s="168"/>
      <c r="DZB723" s="168"/>
      <c r="DZC723" s="168"/>
      <c r="DZD723" s="168"/>
      <c r="DZE723" s="168"/>
      <c r="DZF723" s="168"/>
      <c r="DZG723" s="168"/>
      <c r="DZH723" s="168"/>
      <c r="DZI723" s="168"/>
      <c r="DZJ723" s="168"/>
      <c r="DZK723" s="168"/>
      <c r="DZL723" s="168"/>
      <c r="DZM723" s="168"/>
      <c r="DZN723" s="168"/>
      <c r="DZO723" s="168"/>
      <c r="DZP723" s="168"/>
      <c r="DZQ723" s="168"/>
      <c r="DZR723" s="168"/>
      <c r="DZS723" s="168"/>
      <c r="DZT723" s="168"/>
      <c r="DZU723" s="168"/>
      <c r="DZV723" s="168"/>
      <c r="DZW723" s="168"/>
      <c r="DZX723" s="168"/>
      <c r="DZY723" s="168"/>
      <c r="DZZ723" s="168"/>
      <c r="EAA723" s="168"/>
      <c r="EAB723" s="168"/>
      <c r="EAC723" s="168"/>
      <c r="EAD723" s="168"/>
      <c r="EAE723" s="168"/>
      <c r="EAF723" s="168"/>
      <c r="EAG723" s="168"/>
      <c r="EAH723" s="168"/>
      <c r="EAI723" s="168"/>
      <c r="EAJ723" s="168"/>
      <c r="EAK723" s="508"/>
      <c r="EAL723" s="508"/>
      <c r="EAM723" s="508"/>
      <c r="EAN723" s="508"/>
      <c r="EAO723" s="508"/>
      <c r="EAP723" s="508"/>
      <c r="EAQ723" s="508"/>
      <c r="EAR723" s="508"/>
      <c r="EAS723" s="508"/>
      <c r="EAT723" s="508"/>
      <c r="EAU723" s="508"/>
      <c r="EAV723" s="508"/>
      <c r="EAW723" s="508"/>
      <c r="EAX723" s="508"/>
      <c r="EAY723" s="508"/>
      <c r="EAZ723" s="508"/>
      <c r="EBA723" s="508"/>
      <c r="EBB723" s="508"/>
      <c r="EBC723" s="508"/>
      <c r="EBD723" s="508"/>
      <c r="EBE723" s="508"/>
      <c r="EBF723" s="508"/>
      <c r="EBG723" s="508"/>
      <c r="EBH723" s="508"/>
      <c r="EBI723" s="89"/>
      <c r="EBJ723" s="89"/>
      <c r="EBK723" s="89"/>
      <c r="EBL723" s="89"/>
      <c r="EBM723" s="89"/>
      <c r="EBN723" s="508"/>
      <c r="EBO723" s="508"/>
      <c r="EBP723" s="89"/>
      <c r="EBQ723" s="89"/>
      <c r="EBR723" s="508"/>
      <c r="EBS723" s="508"/>
      <c r="EBT723" s="89"/>
      <c r="EBU723" s="89"/>
      <c r="EBV723" s="508"/>
      <c r="EBW723" s="508"/>
      <c r="EBX723" s="508"/>
      <c r="EBY723" s="508"/>
      <c r="EBZ723" s="508"/>
      <c r="ECA723" s="508"/>
      <c r="ECB723" s="508"/>
      <c r="ECC723" s="89"/>
      <c r="ECD723" s="89"/>
      <c r="ECE723" s="508"/>
      <c r="ECF723" s="508"/>
      <c r="ECG723" s="89"/>
      <c r="ECH723" s="89"/>
      <c r="ECI723" s="508"/>
      <c r="ECJ723" s="508"/>
      <c r="ECK723" s="508"/>
      <c r="ECL723" s="508"/>
      <c r="ECM723" s="508"/>
      <c r="ECN723" s="203"/>
      <c r="ECO723" s="107"/>
      <c r="ECP723" s="508"/>
      <c r="ECQ723" s="508"/>
      <c r="ECR723" s="508"/>
      <c r="ECS723" s="508"/>
      <c r="ECT723" s="508"/>
      <c r="ECU723" s="508"/>
      <c r="ECV723" s="508"/>
      <c r="ECW723" s="168"/>
      <c r="ECX723" s="168"/>
      <c r="ECY723" s="168"/>
      <c r="ECZ723" s="168"/>
      <c r="EDA723" s="168"/>
      <c r="EDB723" s="168"/>
      <c r="EDC723" s="168"/>
      <c r="EDD723" s="168"/>
      <c r="EDE723" s="168"/>
      <c r="EDF723" s="168"/>
      <c r="EDG723" s="168"/>
      <c r="EDH723" s="168"/>
      <c r="EDI723" s="168"/>
      <c r="EDJ723" s="168"/>
      <c r="EDK723" s="168"/>
      <c r="EDL723" s="168"/>
      <c r="EDM723" s="168"/>
      <c r="EDN723" s="168"/>
      <c r="EDO723" s="168"/>
      <c r="EDP723" s="168"/>
      <c r="EDQ723" s="168"/>
      <c r="EDR723" s="168"/>
      <c r="EDS723" s="168"/>
      <c r="EDT723" s="168"/>
      <c r="EDU723" s="168"/>
      <c r="EDV723" s="168"/>
      <c r="EDW723" s="168"/>
      <c r="EDX723" s="168"/>
      <c r="EDY723" s="168"/>
      <c r="EDZ723" s="168"/>
      <c r="EEA723" s="168"/>
      <c r="EEB723" s="168"/>
      <c r="EEC723" s="168"/>
      <c r="EED723" s="168"/>
      <c r="EEE723" s="168"/>
      <c r="EEF723" s="168"/>
      <c r="EEG723" s="168"/>
      <c r="EEH723" s="168"/>
      <c r="EEI723" s="168"/>
      <c r="EEJ723" s="168"/>
      <c r="EEK723" s="168"/>
      <c r="EEL723" s="168"/>
      <c r="EEM723" s="168"/>
      <c r="EEN723" s="168"/>
      <c r="EEO723" s="508"/>
      <c r="EEP723" s="508"/>
      <c r="EEQ723" s="508"/>
      <c r="EER723" s="508"/>
      <c r="EES723" s="508"/>
      <c r="EET723" s="508"/>
      <c r="EEU723" s="508"/>
      <c r="EEV723" s="508"/>
      <c r="EEW723" s="508"/>
      <c r="EEX723" s="508"/>
      <c r="EEY723" s="508"/>
      <c r="EEZ723" s="508"/>
      <c r="EFA723" s="508"/>
      <c r="EFB723" s="508"/>
      <c r="EFC723" s="508"/>
      <c r="EFD723" s="508"/>
      <c r="EFE723" s="508"/>
      <c r="EFF723" s="508"/>
      <c r="EFG723" s="508"/>
      <c r="EFH723" s="508"/>
      <c r="EFI723" s="508"/>
      <c r="EFJ723" s="508"/>
      <c r="EFK723" s="508"/>
      <c r="EFL723" s="508"/>
      <c r="EFM723" s="89"/>
      <c r="EFN723" s="89"/>
      <c r="EFO723" s="89"/>
      <c r="EFP723" s="89"/>
      <c r="EFQ723" s="89"/>
      <c r="EFR723" s="508"/>
      <c r="EFS723" s="508"/>
      <c r="EFT723" s="89"/>
      <c r="EFU723" s="89"/>
      <c r="EFV723" s="508"/>
      <c r="EFW723" s="508"/>
      <c r="EFX723" s="89"/>
      <c r="EFY723" s="89"/>
      <c r="EFZ723" s="508"/>
      <c r="EGA723" s="508"/>
      <c r="EGB723" s="508"/>
      <c r="EGC723" s="508"/>
      <c r="EGD723" s="508"/>
      <c r="EGE723" s="508"/>
      <c r="EGF723" s="508"/>
      <c r="EGG723" s="89"/>
      <c r="EGH723" s="89"/>
      <c r="EGI723" s="508"/>
      <c r="EGJ723" s="508"/>
      <c r="EGK723" s="89"/>
      <c r="EGL723" s="89"/>
      <c r="EGM723" s="508"/>
      <c r="EGN723" s="508"/>
      <c r="EGO723" s="508"/>
      <c r="EGP723" s="508"/>
      <c r="EGQ723" s="508"/>
      <c r="EGR723" s="203"/>
      <c r="EGS723" s="107"/>
      <c r="EGT723" s="508"/>
      <c r="EGU723" s="508"/>
      <c r="EGV723" s="508"/>
      <c r="EGW723" s="508"/>
      <c r="EGX723" s="508"/>
      <c r="EGY723" s="508"/>
      <c r="EGZ723" s="508"/>
      <c r="EHA723" s="168"/>
      <c r="EHB723" s="168"/>
      <c r="EHC723" s="168"/>
      <c r="EHD723" s="168"/>
      <c r="EHE723" s="168"/>
      <c r="EHF723" s="168"/>
      <c r="EHG723" s="168"/>
      <c r="EHH723" s="168"/>
      <c r="EHI723" s="168"/>
      <c r="EHJ723" s="168"/>
      <c r="EHK723" s="168"/>
      <c r="EHL723" s="168"/>
      <c r="EHM723" s="168"/>
      <c r="EHN723" s="168"/>
      <c r="EHO723" s="168"/>
      <c r="EHP723" s="168"/>
      <c r="EHQ723" s="168"/>
      <c r="EHR723" s="168"/>
      <c r="EHS723" s="168"/>
      <c r="EHT723" s="168"/>
      <c r="EHU723" s="168"/>
      <c r="EHV723" s="168"/>
      <c r="EHW723" s="168"/>
      <c r="EHX723" s="168"/>
      <c r="EHY723" s="168"/>
      <c r="EHZ723" s="168"/>
      <c r="EIA723" s="168"/>
      <c r="EIB723" s="168"/>
      <c r="EIC723" s="168"/>
      <c r="EID723" s="168"/>
      <c r="EIE723" s="168"/>
      <c r="EIF723" s="168"/>
      <c r="EIG723" s="168"/>
      <c r="EIH723" s="168"/>
      <c r="EII723" s="168"/>
      <c r="EIJ723" s="168"/>
      <c r="EIK723" s="168"/>
      <c r="EIL723" s="168"/>
      <c r="EIM723" s="168"/>
      <c r="EIN723" s="168"/>
      <c r="EIO723" s="168"/>
      <c r="EIP723" s="168"/>
      <c r="EIQ723" s="168"/>
      <c r="EIR723" s="168"/>
      <c r="EIS723" s="508"/>
      <c r="EIT723" s="508"/>
      <c r="EIU723" s="508"/>
      <c r="EIV723" s="508"/>
      <c r="EIW723" s="508"/>
      <c r="EIX723" s="508"/>
      <c r="EIY723" s="508"/>
      <c r="EIZ723" s="508"/>
      <c r="EJA723" s="508"/>
      <c r="EJB723" s="508"/>
      <c r="EJC723" s="508"/>
      <c r="EJD723" s="508"/>
      <c r="EJE723" s="508"/>
      <c r="EJF723" s="508"/>
      <c r="EJG723" s="508"/>
      <c r="EJH723" s="508"/>
      <c r="EJI723" s="508"/>
      <c r="EJJ723" s="508"/>
      <c r="EJK723" s="508"/>
      <c r="EJL723" s="508"/>
      <c r="EJM723" s="508"/>
      <c r="EJN723" s="508"/>
      <c r="EJO723" s="508"/>
      <c r="EJP723" s="508"/>
      <c r="EJQ723" s="89"/>
      <c r="EJR723" s="89"/>
      <c r="EJS723" s="89"/>
      <c r="EJT723" s="89"/>
      <c r="EJU723" s="89"/>
      <c r="EJV723" s="508"/>
      <c r="EJW723" s="508"/>
      <c r="EJX723" s="89"/>
      <c r="EJY723" s="89"/>
      <c r="EJZ723" s="508"/>
      <c r="EKA723" s="508"/>
      <c r="EKB723" s="89"/>
      <c r="EKC723" s="89"/>
      <c r="EKD723" s="508"/>
      <c r="EKE723" s="508"/>
      <c r="EKF723" s="508"/>
      <c r="EKG723" s="508"/>
      <c r="EKH723" s="508"/>
      <c r="EKI723" s="508"/>
      <c r="EKJ723" s="508"/>
      <c r="EKK723" s="89"/>
      <c r="EKL723" s="89"/>
      <c r="EKM723" s="508"/>
      <c r="EKN723" s="508"/>
      <c r="EKO723" s="89"/>
      <c r="EKP723" s="89"/>
      <c r="EKQ723" s="508"/>
      <c r="EKR723" s="508"/>
      <c r="EKS723" s="508"/>
      <c r="EKT723" s="508"/>
      <c r="EKU723" s="508"/>
      <c r="EKV723" s="203"/>
      <c r="EKW723" s="107"/>
      <c r="EKX723" s="508"/>
      <c r="EKY723" s="508"/>
      <c r="EKZ723" s="508"/>
      <c r="ELA723" s="508"/>
      <c r="ELB723" s="508"/>
      <c r="ELC723" s="508"/>
      <c r="ELD723" s="508"/>
      <c r="ELE723" s="168"/>
      <c r="ELF723" s="168"/>
      <c r="ELG723" s="168"/>
      <c r="ELH723" s="168"/>
      <c r="ELI723" s="168"/>
      <c r="ELJ723" s="168"/>
      <c r="ELK723" s="168"/>
      <c r="ELL723" s="168"/>
      <c r="ELM723" s="168"/>
      <c r="ELN723" s="168"/>
      <c r="ELO723" s="168"/>
      <c r="ELP723" s="168"/>
      <c r="ELQ723" s="168"/>
      <c r="ELR723" s="168"/>
      <c r="ELS723" s="168"/>
      <c r="ELT723" s="168"/>
      <c r="ELU723" s="168"/>
      <c r="ELV723" s="168"/>
      <c r="ELW723" s="168"/>
      <c r="ELX723" s="168"/>
      <c r="ELY723" s="168"/>
      <c r="ELZ723" s="168"/>
      <c r="EMA723" s="168"/>
      <c r="EMB723" s="168"/>
      <c r="EMC723" s="168"/>
      <c r="EMD723" s="168"/>
      <c r="EME723" s="168"/>
      <c r="EMF723" s="168"/>
      <c r="EMG723" s="168"/>
      <c r="EMH723" s="168"/>
      <c r="EMI723" s="168"/>
      <c r="EMJ723" s="168"/>
      <c r="EMK723" s="168"/>
      <c r="EML723" s="168"/>
      <c r="EMM723" s="168"/>
      <c r="EMN723" s="168"/>
      <c r="EMO723" s="168"/>
      <c r="EMP723" s="168"/>
      <c r="EMQ723" s="168"/>
      <c r="EMR723" s="168"/>
      <c r="EMS723" s="168"/>
      <c r="EMT723" s="168"/>
      <c r="EMU723" s="168"/>
      <c r="EMV723" s="168"/>
      <c r="EMW723" s="508"/>
      <c r="EMX723" s="508"/>
      <c r="EMY723" s="508"/>
      <c r="EMZ723" s="508"/>
      <c r="ENA723" s="508"/>
      <c r="ENB723" s="508"/>
      <c r="ENC723" s="508"/>
      <c r="END723" s="508"/>
      <c r="ENE723" s="508"/>
      <c r="ENF723" s="508"/>
      <c r="ENG723" s="508"/>
      <c r="ENH723" s="508"/>
      <c r="ENI723" s="508"/>
      <c r="ENJ723" s="508"/>
      <c r="ENK723" s="508"/>
      <c r="ENL723" s="508"/>
      <c r="ENM723" s="508"/>
      <c r="ENN723" s="508"/>
      <c r="ENO723" s="508"/>
      <c r="ENP723" s="508"/>
      <c r="ENQ723" s="508"/>
      <c r="ENR723" s="508"/>
      <c r="ENS723" s="508"/>
      <c r="ENT723" s="508"/>
      <c r="ENU723" s="89"/>
      <c r="ENV723" s="89"/>
      <c r="ENW723" s="89"/>
      <c r="ENX723" s="89"/>
      <c r="ENY723" s="89"/>
      <c r="ENZ723" s="508"/>
      <c r="EOA723" s="508"/>
      <c r="EOB723" s="89"/>
      <c r="EOC723" s="89"/>
      <c r="EOD723" s="508"/>
      <c r="EOE723" s="508"/>
      <c r="EOF723" s="89"/>
      <c r="EOG723" s="89"/>
      <c r="EOH723" s="508"/>
      <c r="EOI723" s="508"/>
      <c r="EOJ723" s="508"/>
      <c r="EOK723" s="508"/>
      <c r="EOL723" s="508"/>
      <c r="EOM723" s="508"/>
      <c r="EON723" s="508"/>
      <c r="EOO723" s="89"/>
      <c r="EOP723" s="89"/>
      <c r="EOQ723" s="508"/>
      <c r="EOR723" s="508"/>
      <c r="EOS723" s="89"/>
      <c r="EOT723" s="89"/>
      <c r="EOU723" s="508"/>
      <c r="EOV723" s="508"/>
      <c r="EOW723" s="508"/>
      <c r="EOX723" s="508"/>
      <c r="EOY723" s="508"/>
      <c r="EOZ723" s="203"/>
      <c r="EPA723" s="107"/>
      <c r="EPB723" s="508"/>
      <c r="EPC723" s="508"/>
      <c r="EPD723" s="508"/>
      <c r="EPE723" s="508"/>
      <c r="EPF723" s="508"/>
      <c r="EPG723" s="508"/>
      <c r="EPH723" s="508"/>
      <c r="EPI723" s="168"/>
      <c r="EPJ723" s="168"/>
      <c r="EPK723" s="168"/>
      <c r="EPL723" s="168"/>
      <c r="EPM723" s="168"/>
      <c r="EPN723" s="168"/>
      <c r="EPO723" s="168"/>
      <c r="EPP723" s="168"/>
      <c r="EPQ723" s="168"/>
      <c r="EPR723" s="168"/>
      <c r="EPS723" s="168"/>
      <c r="EPT723" s="168"/>
      <c r="EPU723" s="168"/>
      <c r="EPV723" s="168"/>
      <c r="EPW723" s="168"/>
      <c r="EPX723" s="168"/>
      <c r="EPY723" s="168"/>
      <c r="EPZ723" s="168"/>
      <c r="EQA723" s="168"/>
      <c r="EQB723" s="168"/>
      <c r="EQC723" s="168"/>
      <c r="EQD723" s="168"/>
      <c r="EQE723" s="168"/>
      <c r="EQF723" s="168"/>
      <c r="EQG723" s="168"/>
      <c r="EQH723" s="168"/>
      <c r="EQI723" s="168"/>
      <c r="EQJ723" s="168"/>
      <c r="EQK723" s="168"/>
      <c r="EQL723" s="168"/>
      <c r="EQM723" s="168"/>
      <c r="EQN723" s="168"/>
      <c r="EQO723" s="168"/>
      <c r="EQP723" s="168"/>
      <c r="EQQ723" s="168"/>
      <c r="EQR723" s="168"/>
      <c r="EQS723" s="168"/>
      <c r="EQT723" s="168"/>
      <c r="EQU723" s="168"/>
      <c r="EQV723" s="168"/>
      <c r="EQW723" s="168"/>
      <c r="EQX723" s="168"/>
      <c r="EQY723" s="168"/>
      <c r="EQZ723" s="168"/>
      <c r="ERA723" s="508"/>
      <c r="ERB723" s="508"/>
      <c r="ERC723" s="508"/>
      <c r="ERD723" s="508"/>
      <c r="ERE723" s="508"/>
      <c r="ERF723" s="508"/>
      <c r="ERG723" s="508"/>
      <c r="ERH723" s="508"/>
      <c r="ERI723" s="508"/>
      <c r="ERJ723" s="508"/>
      <c r="ERK723" s="508"/>
      <c r="ERL723" s="508"/>
      <c r="ERM723" s="508"/>
      <c r="ERN723" s="508"/>
      <c r="ERO723" s="508"/>
      <c r="ERP723" s="508"/>
      <c r="ERQ723" s="508"/>
      <c r="ERR723" s="508"/>
      <c r="ERS723" s="508"/>
      <c r="ERT723" s="508"/>
      <c r="ERU723" s="508"/>
      <c r="ERV723" s="508"/>
      <c r="ERW723" s="508"/>
      <c r="ERX723" s="508"/>
      <c r="ERY723" s="89"/>
      <c r="ERZ723" s="89"/>
      <c r="ESA723" s="89"/>
      <c r="ESB723" s="89"/>
      <c r="ESC723" s="89"/>
      <c r="ESD723" s="508"/>
      <c r="ESE723" s="508"/>
      <c r="ESF723" s="89"/>
      <c r="ESG723" s="89"/>
      <c r="ESH723" s="508"/>
      <c r="ESI723" s="508"/>
      <c r="ESJ723" s="89"/>
      <c r="ESK723" s="89"/>
      <c r="ESL723" s="508"/>
      <c r="ESM723" s="508"/>
      <c r="ESN723" s="508"/>
      <c r="ESO723" s="508"/>
      <c r="ESP723" s="508"/>
      <c r="ESQ723" s="508"/>
      <c r="ESR723" s="508"/>
      <c r="ESS723" s="89"/>
      <c r="EST723" s="89"/>
      <c r="ESU723" s="508"/>
      <c r="ESV723" s="508"/>
      <c r="ESW723" s="89"/>
      <c r="ESX723" s="89"/>
      <c r="ESY723" s="508"/>
      <c r="ESZ723" s="508"/>
      <c r="ETA723" s="508"/>
      <c r="ETB723" s="508"/>
      <c r="ETC723" s="508"/>
      <c r="ETD723" s="203"/>
      <c r="ETE723" s="107"/>
      <c r="ETF723" s="508"/>
      <c r="ETG723" s="508"/>
      <c r="ETH723" s="508"/>
      <c r="ETI723" s="508"/>
      <c r="ETJ723" s="508"/>
      <c r="ETK723" s="508"/>
      <c r="ETL723" s="508"/>
      <c r="ETM723" s="168"/>
      <c r="ETN723" s="168"/>
      <c r="ETO723" s="168"/>
      <c r="ETP723" s="168"/>
      <c r="ETQ723" s="168"/>
      <c r="ETR723" s="168"/>
      <c r="ETS723" s="168"/>
      <c r="ETT723" s="168"/>
      <c r="ETU723" s="168"/>
      <c r="ETV723" s="168"/>
      <c r="ETW723" s="168"/>
      <c r="ETX723" s="168"/>
      <c r="ETY723" s="168"/>
      <c r="ETZ723" s="168"/>
      <c r="EUA723" s="168"/>
      <c r="EUB723" s="168"/>
      <c r="EUC723" s="168"/>
      <c r="EUD723" s="168"/>
      <c r="EUE723" s="168"/>
      <c r="EUF723" s="168"/>
      <c r="EUG723" s="168"/>
      <c r="EUH723" s="168"/>
      <c r="EUI723" s="168"/>
      <c r="EUJ723" s="168"/>
      <c r="EUK723" s="168"/>
      <c r="EUL723" s="168"/>
      <c r="EUM723" s="168"/>
      <c r="EUN723" s="168"/>
      <c r="EUO723" s="168"/>
      <c r="EUP723" s="168"/>
      <c r="EUQ723" s="168"/>
      <c r="EUR723" s="168"/>
      <c r="EUS723" s="168"/>
      <c r="EUT723" s="168"/>
      <c r="EUU723" s="168"/>
      <c r="EUV723" s="168"/>
      <c r="EUW723" s="168"/>
      <c r="EUX723" s="168"/>
      <c r="EUY723" s="168"/>
      <c r="EUZ723" s="168"/>
      <c r="EVA723" s="168"/>
      <c r="EVB723" s="168"/>
      <c r="EVC723" s="168"/>
      <c r="EVD723" s="168"/>
      <c r="EVE723" s="508"/>
      <c r="EVF723" s="508"/>
      <c r="EVG723" s="508"/>
      <c r="EVH723" s="508"/>
      <c r="EVI723" s="508"/>
      <c r="EVJ723" s="508"/>
      <c r="EVK723" s="508"/>
      <c r="EVL723" s="508"/>
      <c r="EVM723" s="508"/>
      <c r="EVN723" s="508"/>
      <c r="EVO723" s="508"/>
      <c r="EVP723" s="508"/>
      <c r="EVQ723" s="508"/>
      <c r="EVR723" s="508"/>
      <c r="EVS723" s="508"/>
      <c r="EVT723" s="508"/>
      <c r="EVU723" s="508"/>
      <c r="EVV723" s="508"/>
      <c r="EVW723" s="508"/>
      <c r="EVX723" s="508"/>
      <c r="EVY723" s="508"/>
      <c r="EVZ723" s="508"/>
      <c r="EWA723" s="508"/>
      <c r="EWB723" s="508"/>
      <c r="EWC723" s="89"/>
      <c r="EWD723" s="89"/>
      <c r="EWE723" s="89"/>
      <c r="EWF723" s="89"/>
      <c r="EWG723" s="89"/>
      <c r="EWH723" s="508"/>
      <c r="EWI723" s="508"/>
      <c r="EWJ723" s="89"/>
      <c r="EWK723" s="89"/>
      <c r="EWL723" s="508"/>
      <c r="EWM723" s="508"/>
      <c r="EWN723" s="89"/>
      <c r="EWO723" s="89"/>
      <c r="EWP723" s="508"/>
      <c r="EWQ723" s="508"/>
      <c r="EWR723" s="508"/>
      <c r="EWS723" s="508"/>
      <c r="EWT723" s="508"/>
      <c r="EWU723" s="508"/>
      <c r="EWV723" s="508"/>
      <c r="EWW723" s="89"/>
      <c r="EWX723" s="89"/>
      <c r="EWY723" s="508"/>
      <c r="EWZ723" s="508"/>
      <c r="EXA723" s="89"/>
      <c r="EXB723" s="89"/>
      <c r="EXC723" s="508"/>
      <c r="EXD723" s="508"/>
      <c r="EXE723" s="508"/>
      <c r="EXF723" s="508"/>
      <c r="EXG723" s="508"/>
      <c r="EXH723" s="203"/>
      <c r="EXI723" s="107"/>
      <c r="EXJ723" s="508"/>
      <c r="EXK723" s="508"/>
      <c r="EXL723" s="508"/>
      <c r="EXM723" s="508"/>
      <c r="EXN723" s="508"/>
      <c r="EXO723" s="508"/>
      <c r="EXP723" s="508"/>
      <c r="EXQ723" s="168"/>
      <c r="EXR723" s="168"/>
      <c r="EXS723" s="168"/>
      <c r="EXT723" s="168"/>
      <c r="EXU723" s="168"/>
      <c r="EXV723" s="168"/>
      <c r="EXW723" s="168"/>
      <c r="EXX723" s="168"/>
      <c r="EXY723" s="168"/>
      <c r="EXZ723" s="168"/>
      <c r="EYA723" s="168"/>
      <c r="EYB723" s="168"/>
      <c r="EYC723" s="168"/>
      <c r="EYD723" s="168"/>
      <c r="EYE723" s="168"/>
      <c r="EYF723" s="168"/>
      <c r="EYG723" s="168"/>
      <c r="EYH723" s="168"/>
      <c r="EYI723" s="168"/>
      <c r="EYJ723" s="168"/>
      <c r="EYK723" s="168"/>
      <c r="EYL723" s="168"/>
      <c r="EYM723" s="168"/>
      <c r="EYN723" s="168"/>
      <c r="EYO723" s="168"/>
      <c r="EYP723" s="168"/>
      <c r="EYQ723" s="168"/>
      <c r="EYR723" s="168"/>
      <c r="EYS723" s="168"/>
      <c r="EYT723" s="168"/>
      <c r="EYU723" s="168"/>
      <c r="EYV723" s="168"/>
      <c r="EYW723" s="168"/>
      <c r="EYX723" s="168"/>
      <c r="EYY723" s="168"/>
      <c r="EYZ723" s="168"/>
      <c r="EZA723" s="168"/>
      <c r="EZB723" s="168"/>
      <c r="EZC723" s="168"/>
      <c r="EZD723" s="168"/>
      <c r="EZE723" s="168"/>
      <c r="EZF723" s="168"/>
      <c r="EZG723" s="168"/>
      <c r="EZH723" s="168"/>
      <c r="EZI723" s="508"/>
      <c r="EZJ723" s="508"/>
      <c r="EZK723" s="508"/>
      <c r="EZL723" s="508"/>
      <c r="EZM723" s="508"/>
      <c r="EZN723" s="508"/>
      <c r="EZO723" s="508"/>
      <c r="EZP723" s="508"/>
      <c r="EZQ723" s="508"/>
      <c r="EZR723" s="508"/>
      <c r="EZS723" s="508"/>
      <c r="EZT723" s="508"/>
      <c r="EZU723" s="508"/>
      <c r="EZV723" s="508"/>
      <c r="EZW723" s="508"/>
      <c r="EZX723" s="508"/>
      <c r="EZY723" s="508"/>
      <c r="EZZ723" s="508"/>
      <c r="FAA723" s="508"/>
      <c r="FAB723" s="508"/>
      <c r="FAC723" s="508"/>
      <c r="FAD723" s="508"/>
      <c r="FAE723" s="508"/>
      <c r="FAF723" s="508"/>
      <c r="FAG723" s="89"/>
      <c r="FAH723" s="89"/>
      <c r="FAI723" s="89"/>
      <c r="FAJ723" s="89"/>
      <c r="FAK723" s="89"/>
      <c r="FAL723" s="508"/>
      <c r="FAM723" s="508"/>
      <c r="FAN723" s="89"/>
      <c r="FAO723" s="89"/>
      <c r="FAP723" s="508"/>
      <c r="FAQ723" s="508"/>
      <c r="FAR723" s="89"/>
      <c r="FAS723" s="89"/>
      <c r="FAT723" s="508"/>
      <c r="FAU723" s="508"/>
      <c r="FAV723" s="508"/>
      <c r="FAW723" s="508"/>
      <c r="FAX723" s="508"/>
      <c r="FAY723" s="508"/>
      <c r="FAZ723" s="508"/>
      <c r="FBA723" s="89"/>
      <c r="FBB723" s="89"/>
      <c r="FBC723" s="508"/>
      <c r="FBD723" s="508"/>
      <c r="FBE723" s="89"/>
      <c r="FBF723" s="89"/>
      <c r="FBG723" s="508"/>
      <c r="FBH723" s="508"/>
      <c r="FBI723" s="508"/>
      <c r="FBJ723" s="508"/>
      <c r="FBK723" s="508"/>
      <c r="FBL723" s="203"/>
      <c r="FBM723" s="107"/>
      <c r="FBN723" s="508"/>
      <c r="FBO723" s="508"/>
      <c r="FBP723" s="508"/>
      <c r="FBQ723" s="508"/>
      <c r="FBR723" s="508"/>
      <c r="FBS723" s="508"/>
      <c r="FBT723" s="508"/>
      <c r="FBU723" s="168"/>
      <c r="FBV723" s="168"/>
      <c r="FBW723" s="168"/>
      <c r="FBX723" s="168"/>
      <c r="FBY723" s="168"/>
      <c r="FBZ723" s="168"/>
      <c r="FCA723" s="168"/>
      <c r="FCB723" s="168"/>
      <c r="FCC723" s="168"/>
      <c r="FCD723" s="168"/>
      <c r="FCE723" s="168"/>
      <c r="FCF723" s="168"/>
      <c r="FCG723" s="168"/>
      <c r="FCH723" s="168"/>
      <c r="FCI723" s="168"/>
      <c r="FCJ723" s="168"/>
      <c r="FCK723" s="168"/>
      <c r="FCL723" s="168"/>
      <c r="FCM723" s="168"/>
      <c r="FCN723" s="168"/>
      <c r="FCO723" s="168"/>
      <c r="FCP723" s="168"/>
      <c r="FCQ723" s="168"/>
      <c r="FCR723" s="168"/>
      <c r="FCS723" s="168"/>
      <c r="FCT723" s="168"/>
      <c r="FCU723" s="168"/>
      <c r="FCV723" s="168"/>
      <c r="FCW723" s="168"/>
      <c r="FCX723" s="168"/>
      <c r="FCY723" s="168"/>
      <c r="FCZ723" s="168"/>
      <c r="FDA723" s="168"/>
      <c r="FDB723" s="168"/>
      <c r="FDC723" s="168"/>
      <c r="FDD723" s="168"/>
      <c r="FDE723" s="168"/>
      <c r="FDF723" s="168"/>
      <c r="FDG723" s="168"/>
      <c r="FDH723" s="168"/>
      <c r="FDI723" s="168"/>
      <c r="FDJ723" s="168"/>
      <c r="FDK723" s="168"/>
      <c r="FDL723" s="168"/>
      <c r="FDM723" s="508"/>
      <c r="FDN723" s="508"/>
      <c r="FDO723" s="508"/>
      <c r="FDP723" s="508"/>
      <c r="FDQ723" s="508"/>
      <c r="FDR723" s="508"/>
      <c r="FDS723" s="508"/>
      <c r="FDT723" s="508"/>
      <c r="FDU723" s="508"/>
      <c r="FDV723" s="508"/>
      <c r="FDW723" s="508"/>
      <c r="FDX723" s="508"/>
      <c r="FDY723" s="508"/>
      <c r="FDZ723" s="508"/>
      <c r="FEA723" s="508"/>
      <c r="FEB723" s="508"/>
      <c r="FEC723" s="508"/>
      <c r="FED723" s="508"/>
      <c r="FEE723" s="508"/>
      <c r="FEF723" s="508"/>
      <c r="FEG723" s="508"/>
      <c r="FEH723" s="508"/>
      <c r="FEI723" s="508"/>
      <c r="FEJ723" s="508"/>
      <c r="FEK723" s="89"/>
      <c r="FEL723" s="89"/>
      <c r="FEM723" s="89"/>
      <c r="FEN723" s="89"/>
      <c r="FEO723" s="89"/>
      <c r="FEP723" s="508"/>
      <c r="FEQ723" s="508"/>
      <c r="FER723" s="89"/>
      <c r="FES723" s="89"/>
      <c r="FET723" s="508"/>
      <c r="FEU723" s="508"/>
      <c r="FEV723" s="89"/>
      <c r="FEW723" s="89"/>
      <c r="FEX723" s="508"/>
      <c r="FEY723" s="508"/>
      <c r="FEZ723" s="508"/>
      <c r="FFA723" s="508"/>
      <c r="FFB723" s="508"/>
      <c r="FFC723" s="508"/>
      <c r="FFD723" s="508"/>
      <c r="FFE723" s="89"/>
      <c r="FFF723" s="89"/>
      <c r="FFG723" s="508"/>
      <c r="FFH723" s="508"/>
      <c r="FFI723" s="89"/>
      <c r="FFJ723" s="89"/>
      <c r="FFK723" s="508"/>
      <c r="FFL723" s="508"/>
      <c r="FFM723" s="508"/>
      <c r="FFN723" s="508"/>
      <c r="FFO723" s="508"/>
      <c r="FFP723" s="203"/>
      <c r="FFQ723" s="107"/>
      <c r="FFR723" s="508"/>
      <c r="FFS723" s="508"/>
      <c r="FFT723" s="508"/>
      <c r="FFU723" s="508"/>
      <c r="FFV723" s="508"/>
      <c r="FFW723" s="508"/>
      <c r="FFX723" s="508"/>
      <c r="FFY723" s="168"/>
      <c r="FFZ723" s="168"/>
      <c r="FGA723" s="168"/>
      <c r="FGB723" s="168"/>
      <c r="FGC723" s="168"/>
      <c r="FGD723" s="168"/>
      <c r="FGE723" s="168"/>
      <c r="FGF723" s="168"/>
      <c r="FGG723" s="168"/>
      <c r="FGH723" s="168"/>
      <c r="FGI723" s="168"/>
      <c r="FGJ723" s="168"/>
      <c r="FGK723" s="168"/>
      <c r="FGL723" s="168"/>
      <c r="FGM723" s="168"/>
      <c r="FGN723" s="168"/>
      <c r="FGO723" s="168"/>
      <c r="FGP723" s="168"/>
      <c r="FGQ723" s="168"/>
      <c r="FGR723" s="168"/>
      <c r="FGS723" s="168"/>
      <c r="FGT723" s="168"/>
      <c r="FGU723" s="168"/>
      <c r="FGV723" s="168"/>
      <c r="FGW723" s="168"/>
      <c r="FGX723" s="168"/>
      <c r="FGY723" s="168"/>
      <c r="FGZ723" s="168"/>
      <c r="FHA723" s="168"/>
      <c r="FHB723" s="168"/>
      <c r="FHC723" s="168"/>
      <c r="FHD723" s="168"/>
      <c r="FHE723" s="168"/>
      <c r="FHF723" s="168"/>
      <c r="FHG723" s="168"/>
      <c r="FHH723" s="168"/>
      <c r="FHI723" s="168"/>
      <c r="FHJ723" s="168"/>
      <c r="FHK723" s="168"/>
      <c r="FHL723" s="168"/>
      <c r="FHM723" s="168"/>
      <c r="FHN723" s="168"/>
      <c r="FHO723" s="168"/>
      <c r="FHP723" s="168"/>
      <c r="FHQ723" s="508"/>
      <c r="FHR723" s="508"/>
      <c r="FHS723" s="508"/>
      <c r="FHT723" s="508"/>
      <c r="FHU723" s="508"/>
      <c r="FHV723" s="508"/>
      <c r="FHW723" s="508"/>
      <c r="FHX723" s="508"/>
      <c r="FHY723" s="508"/>
      <c r="FHZ723" s="508"/>
      <c r="FIA723" s="508"/>
      <c r="FIB723" s="508"/>
      <c r="FIC723" s="508"/>
      <c r="FID723" s="508"/>
      <c r="FIE723" s="508"/>
      <c r="FIF723" s="508"/>
      <c r="FIG723" s="508"/>
      <c r="FIH723" s="508"/>
      <c r="FII723" s="508"/>
      <c r="FIJ723" s="508"/>
      <c r="FIK723" s="508"/>
      <c r="FIL723" s="508"/>
      <c r="FIM723" s="508"/>
      <c r="FIN723" s="508"/>
      <c r="FIO723" s="89"/>
      <c r="FIP723" s="89"/>
      <c r="FIQ723" s="89"/>
      <c r="FIR723" s="89"/>
      <c r="FIS723" s="89"/>
      <c r="FIT723" s="508"/>
      <c r="FIU723" s="508"/>
      <c r="FIV723" s="89"/>
      <c r="FIW723" s="89"/>
      <c r="FIX723" s="508"/>
      <c r="FIY723" s="508"/>
      <c r="FIZ723" s="89"/>
      <c r="FJA723" s="89"/>
      <c r="FJB723" s="508"/>
      <c r="FJC723" s="508"/>
      <c r="FJD723" s="508"/>
      <c r="FJE723" s="508"/>
      <c r="FJF723" s="508"/>
      <c r="FJG723" s="508"/>
      <c r="FJH723" s="508"/>
      <c r="FJI723" s="89"/>
      <c r="FJJ723" s="89"/>
      <c r="FJK723" s="508"/>
      <c r="FJL723" s="508"/>
      <c r="FJM723" s="89"/>
      <c r="FJN723" s="89"/>
      <c r="FJO723" s="508"/>
      <c r="FJP723" s="508"/>
      <c r="FJQ723" s="508"/>
      <c r="FJR723" s="508"/>
      <c r="FJS723" s="508"/>
      <c r="FJT723" s="203"/>
      <c r="FJU723" s="107"/>
      <c r="FJV723" s="508"/>
      <c r="FJW723" s="508"/>
      <c r="FJX723" s="508"/>
      <c r="FJY723" s="508"/>
      <c r="FJZ723" s="508"/>
      <c r="FKA723" s="508"/>
      <c r="FKB723" s="508"/>
      <c r="FKC723" s="168"/>
      <c r="FKD723" s="168"/>
      <c r="FKE723" s="168"/>
      <c r="FKF723" s="168"/>
      <c r="FKG723" s="168"/>
      <c r="FKH723" s="168"/>
      <c r="FKI723" s="168"/>
      <c r="FKJ723" s="168"/>
      <c r="FKK723" s="168"/>
      <c r="FKL723" s="168"/>
      <c r="FKM723" s="168"/>
      <c r="FKN723" s="168"/>
      <c r="FKO723" s="168"/>
      <c r="FKP723" s="168"/>
      <c r="FKQ723" s="168"/>
      <c r="FKR723" s="168"/>
      <c r="FKS723" s="168"/>
      <c r="FKT723" s="168"/>
      <c r="FKU723" s="168"/>
      <c r="FKV723" s="168"/>
      <c r="FKW723" s="168"/>
      <c r="FKX723" s="168"/>
      <c r="FKY723" s="168"/>
      <c r="FKZ723" s="168"/>
      <c r="FLA723" s="168"/>
      <c r="FLB723" s="168"/>
      <c r="FLC723" s="168"/>
      <c r="FLD723" s="168"/>
      <c r="FLE723" s="168"/>
      <c r="FLF723" s="168"/>
      <c r="FLG723" s="168"/>
      <c r="FLH723" s="168"/>
      <c r="FLI723" s="168"/>
      <c r="FLJ723" s="168"/>
      <c r="FLK723" s="168"/>
      <c r="FLL723" s="168"/>
      <c r="FLM723" s="168"/>
      <c r="FLN723" s="168"/>
      <c r="FLO723" s="168"/>
      <c r="FLP723" s="168"/>
      <c r="FLQ723" s="168"/>
      <c r="FLR723" s="168"/>
      <c r="FLS723" s="168"/>
      <c r="FLT723" s="168"/>
      <c r="FLU723" s="508"/>
      <c r="FLV723" s="508"/>
      <c r="FLW723" s="508"/>
      <c r="FLX723" s="508"/>
      <c r="FLY723" s="508"/>
      <c r="FLZ723" s="508"/>
      <c r="FMA723" s="508"/>
      <c r="FMB723" s="508"/>
      <c r="FMC723" s="508"/>
      <c r="FMD723" s="508"/>
      <c r="FME723" s="508"/>
      <c r="FMF723" s="508"/>
      <c r="FMG723" s="508"/>
      <c r="FMH723" s="508"/>
      <c r="FMI723" s="508"/>
      <c r="FMJ723" s="508"/>
      <c r="FMK723" s="508"/>
      <c r="FML723" s="508"/>
      <c r="FMM723" s="508"/>
      <c r="FMN723" s="508"/>
      <c r="FMO723" s="508"/>
      <c r="FMP723" s="508"/>
      <c r="FMQ723" s="508"/>
      <c r="FMR723" s="508"/>
      <c r="FMS723" s="89"/>
      <c r="FMT723" s="89"/>
      <c r="FMU723" s="89"/>
      <c r="FMV723" s="89"/>
      <c r="FMW723" s="89"/>
      <c r="FMX723" s="508"/>
      <c r="FMY723" s="508"/>
      <c r="FMZ723" s="89"/>
      <c r="FNA723" s="89"/>
      <c r="FNB723" s="508"/>
      <c r="FNC723" s="508"/>
      <c r="FND723" s="89"/>
      <c r="FNE723" s="89"/>
      <c r="FNF723" s="508"/>
      <c r="FNG723" s="508"/>
      <c r="FNH723" s="508"/>
      <c r="FNI723" s="508"/>
      <c r="FNJ723" s="508"/>
      <c r="FNK723" s="508"/>
      <c r="FNL723" s="508"/>
      <c r="FNM723" s="89"/>
      <c r="FNN723" s="89"/>
      <c r="FNO723" s="508"/>
      <c r="FNP723" s="508"/>
      <c r="FNQ723" s="89"/>
      <c r="FNR723" s="89"/>
      <c r="FNS723" s="508"/>
      <c r="FNT723" s="508"/>
      <c r="FNU723" s="508"/>
      <c r="FNV723" s="508"/>
      <c r="FNW723" s="508"/>
      <c r="FNX723" s="203"/>
      <c r="FNY723" s="107"/>
      <c r="FNZ723" s="508"/>
      <c r="FOA723" s="508"/>
      <c r="FOB723" s="508"/>
      <c r="FOC723" s="508"/>
      <c r="FOD723" s="508"/>
      <c r="FOE723" s="508"/>
      <c r="FOF723" s="508"/>
      <c r="FOG723" s="168"/>
      <c r="FOH723" s="168"/>
      <c r="FOI723" s="168"/>
      <c r="FOJ723" s="168"/>
      <c r="FOK723" s="168"/>
      <c r="FOL723" s="168"/>
      <c r="FOM723" s="168"/>
      <c r="FON723" s="168"/>
      <c r="FOO723" s="168"/>
      <c r="FOP723" s="168"/>
      <c r="FOQ723" s="168"/>
      <c r="FOR723" s="168"/>
      <c r="FOS723" s="168"/>
      <c r="FOT723" s="168"/>
      <c r="FOU723" s="168"/>
      <c r="FOV723" s="168"/>
      <c r="FOW723" s="168"/>
      <c r="FOX723" s="168"/>
      <c r="FOY723" s="168"/>
      <c r="FOZ723" s="168"/>
      <c r="FPA723" s="168"/>
      <c r="FPB723" s="168"/>
      <c r="FPC723" s="168"/>
      <c r="FPD723" s="168"/>
      <c r="FPE723" s="168"/>
      <c r="FPF723" s="168"/>
      <c r="FPG723" s="168"/>
      <c r="FPH723" s="168"/>
      <c r="FPI723" s="168"/>
      <c r="FPJ723" s="168"/>
      <c r="FPK723" s="168"/>
      <c r="FPL723" s="168"/>
      <c r="FPM723" s="168"/>
      <c r="FPN723" s="168"/>
      <c r="FPO723" s="168"/>
      <c r="FPP723" s="168"/>
      <c r="FPQ723" s="168"/>
      <c r="FPR723" s="168"/>
      <c r="FPS723" s="168"/>
      <c r="FPT723" s="168"/>
      <c r="FPU723" s="168"/>
      <c r="FPV723" s="168"/>
      <c r="FPW723" s="168"/>
      <c r="FPX723" s="168"/>
      <c r="FPY723" s="508"/>
      <c r="FPZ723" s="508"/>
      <c r="FQA723" s="508"/>
      <c r="FQB723" s="508"/>
      <c r="FQC723" s="508"/>
      <c r="FQD723" s="508"/>
      <c r="FQE723" s="508"/>
      <c r="FQF723" s="508"/>
      <c r="FQG723" s="508"/>
      <c r="FQH723" s="508"/>
      <c r="FQI723" s="508"/>
      <c r="FQJ723" s="508"/>
      <c r="FQK723" s="508"/>
      <c r="FQL723" s="508"/>
      <c r="FQM723" s="508"/>
      <c r="FQN723" s="508"/>
      <c r="FQO723" s="508"/>
      <c r="FQP723" s="508"/>
      <c r="FQQ723" s="508"/>
      <c r="FQR723" s="508"/>
      <c r="FQS723" s="508"/>
      <c r="FQT723" s="508"/>
      <c r="FQU723" s="508"/>
      <c r="FQV723" s="508"/>
      <c r="FQW723" s="89"/>
      <c r="FQX723" s="89"/>
      <c r="FQY723" s="89"/>
      <c r="FQZ723" s="89"/>
      <c r="FRA723" s="89"/>
      <c r="FRB723" s="508"/>
      <c r="FRC723" s="508"/>
      <c r="FRD723" s="89"/>
      <c r="FRE723" s="89"/>
      <c r="FRF723" s="508"/>
      <c r="FRG723" s="508"/>
      <c r="FRH723" s="89"/>
      <c r="FRI723" s="89"/>
      <c r="FRJ723" s="508"/>
      <c r="FRK723" s="508"/>
      <c r="FRL723" s="508"/>
      <c r="FRM723" s="508"/>
      <c r="FRN723" s="508"/>
      <c r="FRO723" s="508"/>
      <c r="FRP723" s="508"/>
      <c r="FRQ723" s="89"/>
      <c r="FRR723" s="89"/>
      <c r="FRS723" s="508"/>
      <c r="FRT723" s="508"/>
      <c r="FRU723" s="89"/>
      <c r="FRV723" s="89"/>
      <c r="FRW723" s="508"/>
      <c r="FRX723" s="508"/>
      <c r="FRY723" s="508"/>
      <c r="FRZ723" s="508"/>
      <c r="FSA723" s="508"/>
      <c r="FSB723" s="203"/>
      <c r="FSC723" s="107"/>
      <c r="FSD723" s="508"/>
      <c r="FSE723" s="508"/>
      <c r="FSF723" s="508"/>
      <c r="FSG723" s="508"/>
      <c r="FSH723" s="508"/>
      <c r="FSI723" s="508"/>
      <c r="FSJ723" s="508"/>
      <c r="FSK723" s="168"/>
      <c r="FSL723" s="168"/>
      <c r="FSM723" s="168"/>
      <c r="FSN723" s="168"/>
      <c r="FSO723" s="168"/>
      <c r="FSP723" s="168"/>
      <c r="FSQ723" s="168"/>
      <c r="FSR723" s="168"/>
      <c r="FSS723" s="168"/>
      <c r="FST723" s="168"/>
      <c r="FSU723" s="168"/>
      <c r="FSV723" s="168"/>
      <c r="FSW723" s="168"/>
      <c r="FSX723" s="168"/>
      <c r="FSY723" s="168"/>
      <c r="FSZ723" s="168"/>
      <c r="FTA723" s="168"/>
      <c r="FTB723" s="168"/>
      <c r="FTC723" s="168"/>
      <c r="FTD723" s="168"/>
      <c r="FTE723" s="168"/>
      <c r="FTF723" s="168"/>
      <c r="FTG723" s="168"/>
      <c r="FTH723" s="168"/>
      <c r="FTI723" s="168"/>
      <c r="FTJ723" s="168"/>
      <c r="FTK723" s="168"/>
      <c r="FTL723" s="168"/>
      <c r="FTM723" s="168"/>
      <c r="FTN723" s="168"/>
      <c r="FTO723" s="168"/>
      <c r="FTP723" s="168"/>
      <c r="FTQ723" s="168"/>
      <c r="FTR723" s="168"/>
      <c r="FTS723" s="168"/>
      <c r="FTT723" s="168"/>
      <c r="FTU723" s="168"/>
      <c r="FTV723" s="168"/>
      <c r="FTW723" s="168"/>
      <c r="FTX723" s="168"/>
      <c r="FTY723" s="168"/>
      <c r="FTZ723" s="168"/>
      <c r="FUA723" s="168"/>
      <c r="FUB723" s="168"/>
      <c r="FUC723" s="508"/>
      <c r="FUD723" s="508"/>
      <c r="FUE723" s="508"/>
      <c r="FUF723" s="508"/>
      <c r="FUG723" s="508"/>
      <c r="FUH723" s="508"/>
      <c r="FUI723" s="508"/>
      <c r="FUJ723" s="508"/>
      <c r="FUK723" s="508"/>
      <c r="FUL723" s="508"/>
      <c r="FUM723" s="508"/>
      <c r="FUN723" s="508"/>
      <c r="FUO723" s="508"/>
      <c r="FUP723" s="508"/>
      <c r="FUQ723" s="508"/>
      <c r="FUR723" s="508"/>
      <c r="FUS723" s="508"/>
      <c r="FUT723" s="508"/>
      <c r="FUU723" s="508"/>
      <c r="FUV723" s="508"/>
      <c r="FUW723" s="508"/>
      <c r="FUX723" s="508"/>
      <c r="FUY723" s="508"/>
      <c r="FUZ723" s="508"/>
      <c r="FVA723" s="89"/>
      <c r="FVB723" s="89"/>
      <c r="FVC723" s="89"/>
      <c r="FVD723" s="89"/>
      <c r="FVE723" s="89"/>
      <c r="FVF723" s="508"/>
      <c r="FVG723" s="508"/>
      <c r="FVH723" s="89"/>
      <c r="FVI723" s="89"/>
      <c r="FVJ723" s="508"/>
      <c r="FVK723" s="508"/>
      <c r="FVL723" s="89"/>
      <c r="FVM723" s="89"/>
      <c r="FVN723" s="508"/>
      <c r="FVO723" s="508"/>
      <c r="FVP723" s="508"/>
      <c r="FVQ723" s="508"/>
      <c r="FVR723" s="508"/>
      <c r="FVS723" s="508"/>
      <c r="FVT723" s="508"/>
      <c r="FVU723" s="89"/>
      <c r="FVV723" s="89"/>
      <c r="FVW723" s="508"/>
      <c r="FVX723" s="508"/>
      <c r="FVY723" s="89"/>
      <c r="FVZ723" s="89"/>
      <c r="FWA723" s="508"/>
      <c r="FWB723" s="508"/>
      <c r="FWC723" s="508"/>
      <c r="FWD723" s="508"/>
      <c r="FWE723" s="508"/>
      <c r="FWF723" s="203"/>
      <c r="FWG723" s="107"/>
      <c r="FWH723" s="508"/>
      <c r="FWI723" s="508"/>
      <c r="FWJ723" s="508"/>
      <c r="FWK723" s="508"/>
      <c r="FWL723" s="508"/>
      <c r="FWM723" s="508"/>
      <c r="FWN723" s="508"/>
      <c r="FWO723" s="168"/>
      <c r="FWP723" s="168"/>
      <c r="FWQ723" s="168"/>
      <c r="FWR723" s="168"/>
      <c r="FWS723" s="168"/>
      <c r="FWT723" s="168"/>
      <c r="FWU723" s="168"/>
      <c r="FWV723" s="168"/>
      <c r="FWW723" s="168"/>
      <c r="FWX723" s="168"/>
      <c r="FWY723" s="168"/>
      <c r="FWZ723" s="168"/>
      <c r="FXA723" s="168"/>
      <c r="FXB723" s="168"/>
      <c r="FXC723" s="168"/>
      <c r="FXD723" s="168"/>
      <c r="FXE723" s="168"/>
      <c r="FXF723" s="168"/>
      <c r="FXG723" s="168"/>
      <c r="FXH723" s="168"/>
      <c r="FXI723" s="168"/>
      <c r="FXJ723" s="168"/>
      <c r="FXK723" s="168"/>
      <c r="FXL723" s="168"/>
      <c r="FXM723" s="168"/>
      <c r="FXN723" s="168"/>
      <c r="FXO723" s="168"/>
      <c r="FXP723" s="168"/>
      <c r="FXQ723" s="168"/>
      <c r="FXR723" s="168"/>
      <c r="FXS723" s="168"/>
      <c r="FXT723" s="168"/>
      <c r="FXU723" s="168"/>
      <c r="FXV723" s="168"/>
      <c r="FXW723" s="168"/>
      <c r="FXX723" s="168"/>
      <c r="FXY723" s="168"/>
      <c r="FXZ723" s="168"/>
      <c r="FYA723" s="168"/>
      <c r="FYB723" s="168"/>
      <c r="FYC723" s="168"/>
      <c r="FYD723" s="168"/>
      <c r="FYE723" s="168"/>
      <c r="FYF723" s="168"/>
      <c r="FYG723" s="508"/>
      <c r="FYH723" s="508"/>
      <c r="FYI723" s="508"/>
      <c r="FYJ723" s="508"/>
      <c r="FYK723" s="508"/>
      <c r="FYL723" s="508"/>
      <c r="FYM723" s="508"/>
      <c r="FYN723" s="508"/>
      <c r="FYO723" s="508"/>
      <c r="FYP723" s="508"/>
      <c r="FYQ723" s="508"/>
      <c r="FYR723" s="508"/>
      <c r="FYS723" s="508"/>
      <c r="FYT723" s="508"/>
      <c r="FYU723" s="508"/>
      <c r="FYV723" s="508"/>
      <c r="FYW723" s="508"/>
      <c r="FYX723" s="508"/>
      <c r="FYY723" s="508"/>
      <c r="FYZ723" s="508"/>
      <c r="FZA723" s="508"/>
      <c r="FZB723" s="508"/>
      <c r="FZC723" s="508"/>
      <c r="FZD723" s="508"/>
      <c r="FZE723" s="89"/>
      <c r="FZF723" s="89"/>
      <c r="FZG723" s="89"/>
      <c r="FZH723" s="89"/>
      <c r="FZI723" s="89"/>
      <c r="FZJ723" s="508"/>
      <c r="FZK723" s="508"/>
      <c r="FZL723" s="89"/>
      <c r="FZM723" s="89"/>
      <c r="FZN723" s="508"/>
      <c r="FZO723" s="508"/>
      <c r="FZP723" s="89"/>
      <c r="FZQ723" s="89"/>
      <c r="FZR723" s="508"/>
      <c r="FZS723" s="508"/>
      <c r="FZT723" s="508"/>
      <c r="FZU723" s="508"/>
      <c r="FZV723" s="508"/>
      <c r="FZW723" s="508"/>
      <c r="FZX723" s="508"/>
      <c r="FZY723" s="89"/>
      <c r="FZZ723" s="89"/>
      <c r="GAA723" s="508"/>
      <c r="GAB723" s="508"/>
      <c r="GAC723" s="89"/>
      <c r="GAD723" s="89"/>
      <c r="GAE723" s="508"/>
      <c r="GAF723" s="508"/>
      <c r="GAG723" s="508"/>
      <c r="GAH723" s="508"/>
      <c r="GAI723" s="508"/>
      <c r="GAJ723" s="203"/>
      <c r="GAK723" s="107"/>
      <c r="GAL723" s="508"/>
      <c r="GAM723" s="508"/>
      <c r="GAN723" s="508"/>
      <c r="GAO723" s="508"/>
      <c r="GAP723" s="508"/>
      <c r="GAQ723" s="508"/>
      <c r="GAR723" s="508"/>
      <c r="GAS723" s="168"/>
      <c r="GAT723" s="168"/>
      <c r="GAU723" s="168"/>
      <c r="GAV723" s="168"/>
      <c r="GAW723" s="168"/>
      <c r="GAX723" s="168"/>
      <c r="GAY723" s="168"/>
      <c r="GAZ723" s="168"/>
      <c r="GBA723" s="168"/>
      <c r="GBB723" s="168"/>
      <c r="GBC723" s="168"/>
      <c r="GBD723" s="168"/>
      <c r="GBE723" s="168"/>
      <c r="GBF723" s="168"/>
      <c r="GBG723" s="168"/>
      <c r="GBH723" s="168"/>
      <c r="GBI723" s="168"/>
      <c r="GBJ723" s="168"/>
      <c r="GBK723" s="168"/>
      <c r="GBL723" s="168"/>
      <c r="GBM723" s="168"/>
      <c r="GBN723" s="168"/>
      <c r="GBO723" s="168"/>
      <c r="GBP723" s="168"/>
      <c r="GBQ723" s="168"/>
      <c r="GBR723" s="168"/>
      <c r="GBS723" s="168"/>
      <c r="GBT723" s="168"/>
      <c r="GBU723" s="168"/>
      <c r="GBV723" s="168"/>
      <c r="GBW723" s="168"/>
      <c r="GBX723" s="168"/>
      <c r="GBY723" s="168"/>
      <c r="GBZ723" s="168"/>
      <c r="GCA723" s="168"/>
      <c r="GCB723" s="168"/>
      <c r="GCC723" s="168"/>
      <c r="GCD723" s="168"/>
      <c r="GCE723" s="168"/>
      <c r="GCF723" s="168"/>
      <c r="GCG723" s="168"/>
      <c r="GCH723" s="168"/>
      <c r="GCI723" s="168"/>
      <c r="GCJ723" s="168"/>
      <c r="GCK723" s="508"/>
      <c r="GCL723" s="508"/>
      <c r="GCM723" s="508"/>
      <c r="GCN723" s="508"/>
      <c r="GCO723" s="508"/>
      <c r="GCP723" s="508"/>
      <c r="GCQ723" s="508"/>
      <c r="GCR723" s="508"/>
      <c r="GCS723" s="508"/>
      <c r="GCT723" s="508"/>
      <c r="GCU723" s="508"/>
      <c r="GCV723" s="508"/>
      <c r="GCW723" s="508"/>
      <c r="GCX723" s="508"/>
      <c r="GCY723" s="508"/>
      <c r="GCZ723" s="508"/>
      <c r="GDA723" s="508"/>
      <c r="GDB723" s="508"/>
      <c r="GDC723" s="508"/>
      <c r="GDD723" s="508"/>
      <c r="GDE723" s="508"/>
      <c r="GDF723" s="508"/>
      <c r="GDG723" s="508"/>
      <c r="GDH723" s="508"/>
      <c r="GDI723" s="89"/>
      <c r="GDJ723" s="89"/>
      <c r="GDK723" s="89"/>
      <c r="GDL723" s="89"/>
      <c r="GDM723" s="89"/>
      <c r="GDN723" s="508"/>
      <c r="GDO723" s="508"/>
      <c r="GDP723" s="89"/>
      <c r="GDQ723" s="89"/>
      <c r="GDR723" s="508"/>
      <c r="GDS723" s="508"/>
      <c r="GDT723" s="89"/>
      <c r="GDU723" s="89"/>
      <c r="GDV723" s="508"/>
      <c r="GDW723" s="508"/>
      <c r="GDX723" s="508"/>
      <c r="GDY723" s="508"/>
      <c r="GDZ723" s="508"/>
      <c r="GEA723" s="508"/>
      <c r="GEB723" s="508"/>
      <c r="GEC723" s="89"/>
      <c r="GED723" s="89"/>
      <c r="GEE723" s="508"/>
      <c r="GEF723" s="508"/>
      <c r="GEG723" s="89"/>
      <c r="GEH723" s="89"/>
      <c r="GEI723" s="508"/>
      <c r="GEJ723" s="508"/>
      <c r="GEK723" s="508"/>
      <c r="GEL723" s="508"/>
      <c r="GEM723" s="508"/>
      <c r="GEN723" s="203"/>
      <c r="GEO723" s="107"/>
      <c r="GEP723" s="508"/>
      <c r="GEQ723" s="508"/>
      <c r="GER723" s="508"/>
      <c r="GES723" s="508"/>
      <c r="GET723" s="508"/>
      <c r="GEU723" s="508"/>
      <c r="GEV723" s="508"/>
      <c r="GEW723" s="168"/>
      <c r="GEX723" s="168"/>
      <c r="GEY723" s="168"/>
      <c r="GEZ723" s="168"/>
      <c r="GFA723" s="168"/>
      <c r="GFB723" s="168"/>
      <c r="GFC723" s="168"/>
      <c r="GFD723" s="168"/>
      <c r="GFE723" s="168"/>
      <c r="GFF723" s="168"/>
      <c r="GFG723" s="168"/>
      <c r="GFH723" s="168"/>
      <c r="GFI723" s="168"/>
      <c r="GFJ723" s="168"/>
      <c r="GFK723" s="168"/>
      <c r="GFL723" s="168"/>
      <c r="GFM723" s="168"/>
      <c r="GFN723" s="168"/>
      <c r="GFO723" s="168"/>
      <c r="GFP723" s="168"/>
      <c r="GFQ723" s="168"/>
      <c r="GFR723" s="168"/>
      <c r="GFS723" s="168"/>
      <c r="GFT723" s="168"/>
      <c r="GFU723" s="168"/>
      <c r="GFV723" s="168"/>
      <c r="GFW723" s="168"/>
      <c r="GFX723" s="168"/>
      <c r="GFY723" s="168"/>
      <c r="GFZ723" s="168"/>
      <c r="GGA723" s="168"/>
      <c r="GGB723" s="168"/>
      <c r="GGC723" s="168"/>
      <c r="GGD723" s="168"/>
      <c r="GGE723" s="168"/>
      <c r="GGF723" s="168"/>
      <c r="GGG723" s="168"/>
      <c r="GGH723" s="168"/>
      <c r="GGI723" s="168"/>
      <c r="GGJ723" s="168"/>
      <c r="GGK723" s="168"/>
      <c r="GGL723" s="168"/>
      <c r="GGM723" s="168"/>
      <c r="GGN723" s="168"/>
      <c r="GGO723" s="508"/>
      <c r="GGP723" s="508"/>
      <c r="GGQ723" s="508"/>
      <c r="GGR723" s="508"/>
      <c r="GGS723" s="508"/>
      <c r="GGT723" s="508"/>
      <c r="GGU723" s="508"/>
      <c r="GGV723" s="508"/>
      <c r="GGW723" s="508"/>
      <c r="GGX723" s="508"/>
      <c r="GGY723" s="508"/>
      <c r="GGZ723" s="508"/>
      <c r="GHA723" s="508"/>
      <c r="GHB723" s="508"/>
      <c r="GHC723" s="508"/>
      <c r="GHD723" s="508"/>
      <c r="GHE723" s="508"/>
      <c r="GHF723" s="508"/>
      <c r="GHG723" s="508"/>
      <c r="GHH723" s="508"/>
      <c r="GHI723" s="508"/>
      <c r="GHJ723" s="508"/>
      <c r="GHK723" s="508"/>
      <c r="GHL723" s="508"/>
      <c r="GHM723" s="89"/>
      <c r="GHN723" s="89"/>
      <c r="GHO723" s="89"/>
      <c r="GHP723" s="89"/>
      <c r="GHQ723" s="89"/>
      <c r="GHR723" s="508"/>
      <c r="GHS723" s="508"/>
      <c r="GHT723" s="89"/>
      <c r="GHU723" s="89"/>
      <c r="GHV723" s="508"/>
      <c r="GHW723" s="508"/>
      <c r="GHX723" s="89"/>
      <c r="GHY723" s="89"/>
      <c r="GHZ723" s="508"/>
      <c r="GIA723" s="508"/>
      <c r="GIB723" s="508"/>
      <c r="GIC723" s="508"/>
      <c r="GID723" s="508"/>
      <c r="GIE723" s="508"/>
      <c r="GIF723" s="508"/>
      <c r="GIG723" s="89"/>
      <c r="GIH723" s="89"/>
      <c r="GII723" s="508"/>
      <c r="GIJ723" s="508"/>
      <c r="GIK723" s="89"/>
      <c r="GIL723" s="89"/>
      <c r="GIM723" s="508"/>
      <c r="GIN723" s="508"/>
      <c r="GIO723" s="508"/>
      <c r="GIP723" s="508"/>
      <c r="GIQ723" s="508"/>
      <c r="GIR723" s="203"/>
      <c r="GIS723" s="107"/>
      <c r="GIT723" s="508"/>
      <c r="GIU723" s="508"/>
      <c r="GIV723" s="508"/>
      <c r="GIW723" s="508"/>
      <c r="GIX723" s="508"/>
      <c r="GIY723" s="508"/>
      <c r="GIZ723" s="508"/>
      <c r="GJA723" s="168"/>
      <c r="GJB723" s="168"/>
      <c r="GJC723" s="168"/>
      <c r="GJD723" s="168"/>
      <c r="GJE723" s="168"/>
      <c r="GJF723" s="168"/>
      <c r="GJG723" s="168"/>
      <c r="GJH723" s="168"/>
      <c r="GJI723" s="168"/>
      <c r="GJJ723" s="168"/>
      <c r="GJK723" s="168"/>
      <c r="GJL723" s="168"/>
      <c r="GJM723" s="168"/>
      <c r="GJN723" s="168"/>
      <c r="GJO723" s="168"/>
      <c r="GJP723" s="168"/>
      <c r="GJQ723" s="168"/>
      <c r="GJR723" s="168"/>
      <c r="GJS723" s="168"/>
      <c r="GJT723" s="168"/>
      <c r="GJU723" s="168"/>
      <c r="GJV723" s="168"/>
      <c r="GJW723" s="168"/>
      <c r="GJX723" s="168"/>
      <c r="GJY723" s="168"/>
      <c r="GJZ723" s="168"/>
      <c r="GKA723" s="168"/>
      <c r="GKB723" s="168"/>
      <c r="GKC723" s="168"/>
      <c r="GKD723" s="168"/>
      <c r="GKE723" s="168"/>
      <c r="GKF723" s="168"/>
      <c r="GKG723" s="168"/>
      <c r="GKH723" s="168"/>
      <c r="GKI723" s="168"/>
      <c r="GKJ723" s="168"/>
      <c r="GKK723" s="168"/>
      <c r="GKL723" s="168"/>
      <c r="GKM723" s="168"/>
      <c r="GKN723" s="168"/>
      <c r="GKO723" s="168"/>
      <c r="GKP723" s="168"/>
      <c r="GKQ723" s="168"/>
      <c r="GKR723" s="168"/>
      <c r="GKS723" s="508"/>
      <c r="GKT723" s="508"/>
      <c r="GKU723" s="508"/>
      <c r="GKV723" s="508"/>
      <c r="GKW723" s="508"/>
      <c r="GKX723" s="508"/>
      <c r="GKY723" s="508"/>
      <c r="GKZ723" s="508"/>
      <c r="GLA723" s="508"/>
      <c r="GLB723" s="508"/>
      <c r="GLC723" s="508"/>
      <c r="GLD723" s="508"/>
      <c r="GLE723" s="508"/>
      <c r="GLF723" s="508"/>
      <c r="GLG723" s="508"/>
      <c r="GLH723" s="508"/>
      <c r="GLI723" s="508"/>
      <c r="GLJ723" s="508"/>
      <c r="GLK723" s="508"/>
      <c r="GLL723" s="508"/>
      <c r="GLM723" s="508"/>
      <c r="GLN723" s="508"/>
      <c r="GLO723" s="508"/>
      <c r="GLP723" s="508"/>
      <c r="GLQ723" s="89"/>
      <c r="GLR723" s="89"/>
      <c r="GLS723" s="89"/>
      <c r="GLT723" s="89"/>
      <c r="GLU723" s="89"/>
      <c r="GLV723" s="508"/>
      <c r="GLW723" s="508"/>
      <c r="GLX723" s="89"/>
      <c r="GLY723" s="89"/>
      <c r="GLZ723" s="508"/>
      <c r="GMA723" s="508"/>
      <c r="GMB723" s="89"/>
      <c r="GMC723" s="89"/>
      <c r="GMD723" s="508"/>
      <c r="GME723" s="508"/>
      <c r="GMF723" s="508"/>
      <c r="GMG723" s="508"/>
      <c r="GMH723" s="508"/>
      <c r="GMI723" s="508"/>
      <c r="GMJ723" s="508"/>
      <c r="GMK723" s="89"/>
      <c r="GML723" s="89"/>
      <c r="GMM723" s="508"/>
      <c r="GMN723" s="508"/>
      <c r="GMO723" s="89"/>
      <c r="GMP723" s="89"/>
      <c r="GMQ723" s="508"/>
      <c r="GMR723" s="508"/>
      <c r="GMS723" s="508"/>
      <c r="GMT723" s="508"/>
      <c r="GMU723" s="508"/>
      <c r="GMV723" s="203"/>
      <c r="GMW723" s="107"/>
      <c r="GMX723" s="508"/>
      <c r="GMY723" s="508"/>
      <c r="GMZ723" s="508"/>
      <c r="GNA723" s="508"/>
      <c r="GNB723" s="508"/>
      <c r="GNC723" s="508"/>
      <c r="GND723" s="508"/>
      <c r="GNE723" s="168"/>
      <c r="GNF723" s="168"/>
      <c r="GNG723" s="168"/>
      <c r="GNH723" s="168"/>
      <c r="GNI723" s="168"/>
      <c r="GNJ723" s="168"/>
      <c r="GNK723" s="168"/>
      <c r="GNL723" s="168"/>
      <c r="GNM723" s="168"/>
      <c r="GNN723" s="168"/>
      <c r="GNO723" s="168"/>
      <c r="GNP723" s="168"/>
      <c r="GNQ723" s="168"/>
      <c r="GNR723" s="168"/>
      <c r="GNS723" s="168"/>
      <c r="GNT723" s="168"/>
      <c r="GNU723" s="168"/>
      <c r="GNV723" s="168"/>
      <c r="GNW723" s="168"/>
      <c r="GNX723" s="168"/>
      <c r="GNY723" s="168"/>
      <c r="GNZ723" s="168"/>
      <c r="GOA723" s="168"/>
      <c r="GOB723" s="168"/>
      <c r="GOC723" s="168"/>
      <c r="GOD723" s="168"/>
      <c r="GOE723" s="168"/>
      <c r="GOF723" s="168"/>
      <c r="GOG723" s="168"/>
      <c r="GOH723" s="168"/>
      <c r="GOI723" s="168"/>
      <c r="GOJ723" s="168"/>
      <c r="GOK723" s="168"/>
      <c r="GOL723" s="168"/>
      <c r="GOM723" s="168"/>
      <c r="GON723" s="168"/>
      <c r="GOO723" s="168"/>
      <c r="GOP723" s="168"/>
      <c r="GOQ723" s="168"/>
      <c r="GOR723" s="168"/>
      <c r="GOS723" s="168"/>
      <c r="GOT723" s="168"/>
      <c r="GOU723" s="168"/>
      <c r="GOV723" s="168"/>
      <c r="GOW723" s="508"/>
      <c r="GOX723" s="508"/>
      <c r="GOY723" s="508"/>
      <c r="GOZ723" s="508"/>
      <c r="GPA723" s="508"/>
      <c r="GPB723" s="508"/>
      <c r="GPC723" s="508"/>
      <c r="GPD723" s="508"/>
      <c r="GPE723" s="508"/>
      <c r="GPF723" s="508"/>
      <c r="GPG723" s="508"/>
      <c r="GPH723" s="508"/>
      <c r="GPI723" s="508"/>
      <c r="GPJ723" s="508"/>
      <c r="GPK723" s="508"/>
      <c r="GPL723" s="508"/>
      <c r="GPM723" s="508"/>
      <c r="GPN723" s="508"/>
      <c r="GPO723" s="508"/>
      <c r="GPP723" s="508"/>
      <c r="GPQ723" s="508"/>
      <c r="GPR723" s="508"/>
      <c r="GPS723" s="508"/>
      <c r="GPT723" s="508"/>
      <c r="GPU723" s="89"/>
      <c r="GPV723" s="89"/>
      <c r="GPW723" s="89"/>
      <c r="GPX723" s="89"/>
      <c r="GPY723" s="89"/>
      <c r="GPZ723" s="508"/>
      <c r="GQA723" s="508"/>
      <c r="GQB723" s="89"/>
      <c r="GQC723" s="89"/>
      <c r="GQD723" s="508"/>
      <c r="GQE723" s="508"/>
      <c r="GQF723" s="89"/>
      <c r="GQG723" s="89"/>
      <c r="GQH723" s="508"/>
      <c r="GQI723" s="508"/>
      <c r="GQJ723" s="508"/>
      <c r="GQK723" s="508"/>
      <c r="GQL723" s="508"/>
      <c r="GQM723" s="508"/>
      <c r="GQN723" s="508"/>
      <c r="GQO723" s="89"/>
      <c r="GQP723" s="89"/>
      <c r="GQQ723" s="508"/>
      <c r="GQR723" s="508"/>
      <c r="GQS723" s="89"/>
      <c r="GQT723" s="89"/>
      <c r="GQU723" s="508"/>
      <c r="GQV723" s="508"/>
      <c r="GQW723" s="508"/>
      <c r="GQX723" s="508"/>
      <c r="GQY723" s="508"/>
      <c r="GQZ723" s="203"/>
      <c r="GRA723" s="107"/>
      <c r="GRB723" s="508"/>
      <c r="GRC723" s="508"/>
      <c r="GRD723" s="508"/>
      <c r="GRE723" s="508"/>
      <c r="GRF723" s="508"/>
      <c r="GRG723" s="508"/>
      <c r="GRH723" s="508"/>
      <c r="GRI723" s="168"/>
      <c r="GRJ723" s="168"/>
      <c r="GRK723" s="168"/>
      <c r="GRL723" s="168"/>
      <c r="GRM723" s="168"/>
      <c r="GRN723" s="168"/>
      <c r="GRO723" s="168"/>
      <c r="GRP723" s="168"/>
      <c r="GRQ723" s="168"/>
      <c r="GRR723" s="168"/>
      <c r="GRS723" s="168"/>
      <c r="GRT723" s="168"/>
      <c r="GRU723" s="168"/>
      <c r="GRV723" s="168"/>
      <c r="GRW723" s="168"/>
      <c r="GRX723" s="168"/>
      <c r="GRY723" s="168"/>
      <c r="GRZ723" s="168"/>
      <c r="GSA723" s="168"/>
      <c r="GSB723" s="168"/>
      <c r="GSC723" s="168"/>
      <c r="GSD723" s="168"/>
      <c r="GSE723" s="168"/>
      <c r="GSF723" s="168"/>
      <c r="GSG723" s="168"/>
      <c r="GSH723" s="168"/>
      <c r="GSI723" s="168"/>
      <c r="GSJ723" s="168"/>
      <c r="GSK723" s="168"/>
      <c r="GSL723" s="168"/>
      <c r="GSM723" s="168"/>
      <c r="GSN723" s="168"/>
      <c r="GSO723" s="168"/>
      <c r="GSP723" s="168"/>
      <c r="GSQ723" s="168"/>
      <c r="GSR723" s="168"/>
      <c r="GSS723" s="168"/>
      <c r="GST723" s="168"/>
      <c r="GSU723" s="168"/>
      <c r="GSV723" s="168"/>
      <c r="GSW723" s="168"/>
      <c r="GSX723" s="168"/>
      <c r="GSY723" s="168"/>
      <c r="GSZ723" s="168"/>
      <c r="GTA723" s="508"/>
      <c r="GTB723" s="508"/>
      <c r="GTC723" s="508"/>
      <c r="GTD723" s="508"/>
      <c r="GTE723" s="508"/>
      <c r="GTF723" s="508"/>
      <c r="GTG723" s="508"/>
      <c r="GTH723" s="508"/>
      <c r="GTI723" s="508"/>
      <c r="GTJ723" s="508"/>
      <c r="GTK723" s="508"/>
      <c r="GTL723" s="508"/>
      <c r="GTM723" s="508"/>
      <c r="GTN723" s="508"/>
      <c r="GTO723" s="508"/>
      <c r="GTP723" s="508"/>
      <c r="GTQ723" s="508"/>
      <c r="GTR723" s="508"/>
      <c r="GTS723" s="508"/>
      <c r="GTT723" s="508"/>
      <c r="GTU723" s="508"/>
      <c r="GTV723" s="508"/>
      <c r="GTW723" s="508"/>
      <c r="GTX723" s="508"/>
      <c r="GTY723" s="89"/>
      <c r="GTZ723" s="89"/>
      <c r="GUA723" s="89"/>
      <c r="GUB723" s="89"/>
      <c r="GUC723" s="89"/>
      <c r="GUD723" s="508"/>
      <c r="GUE723" s="508"/>
      <c r="GUF723" s="89"/>
      <c r="GUG723" s="89"/>
      <c r="GUH723" s="508"/>
      <c r="GUI723" s="508"/>
      <c r="GUJ723" s="89"/>
      <c r="GUK723" s="89"/>
      <c r="GUL723" s="508"/>
      <c r="GUM723" s="508"/>
      <c r="GUN723" s="508"/>
      <c r="GUO723" s="508"/>
      <c r="GUP723" s="508"/>
      <c r="GUQ723" s="508"/>
      <c r="GUR723" s="508"/>
      <c r="GUS723" s="89"/>
      <c r="GUT723" s="89"/>
      <c r="GUU723" s="508"/>
      <c r="GUV723" s="508"/>
      <c r="GUW723" s="89"/>
      <c r="GUX723" s="89"/>
      <c r="GUY723" s="508"/>
      <c r="GUZ723" s="508"/>
      <c r="GVA723" s="508"/>
      <c r="GVB723" s="508"/>
      <c r="GVC723" s="508"/>
      <c r="GVD723" s="203"/>
      <c r="GVE723" s="107"/>
      <c r="GVF723" s="508"/>
      <c r="GVG723" s="508"/>
      <c r="GVH723" s="508"/>
      <c r="GVI723" s="508"/>
      <c r="GVJ723" s="508"/>
      <c r="GVK723" s="508"/>
      <c r="GVL723" s="508"/>
      <c r="GVM723" s="168"/>
      <c r="GVN723" s="168"/>
      <c r="GVO723" s="168"/>
      <c r="GVP723" s="168"/>
      <c r="GVQ723" s="168"/>
      <c r="GVR723" s="168"/>
      <c r="GVS723" s="168"/>
      <c r="GVT723" s="168"/>
      <c r="GVU723" s="168"/>
      <c r="GVV723" s="168"/>
      <c r="GVW723" s="168"/>
      <c r="GVX723" s="168"/>
      <c r="GVY723" s="168"/>
      <c r="GVZ723" s="168"/>
      <c r="GWA723" s="168"/>
      <c r="GWB723" s="168"/>
      <c r="GWC723" s="168"/>
      <c r="GWD723" s="168"/>
      <c r="GWE723" s="168"/>
      <c r="GWF723" s="168"/>
      <c r="GWG723" s="168"/>
      <c r="GWH723" s="168"/>
      <c r="GWI723" s="168"/>
      <c r="GWJ723" s="168"/>
      <c r="GWK723" s="168"/>
      <c r="GWL723" s="168"/>
      <c r="GWM723" s="168"/>
      <c r="GWN723" s="168"/>
      <c r="GWO723" s="168"/>
      <c r="GWP723" s="168"/>
      <c r="GWQ723" s="168"/>
      <c r="GWR723" s="168"/>
      <c r="GWS723" s="168"/>
      <c r="GWT723" s="168"/>
      <c r="GWU723" s="168"/>
      <c r="GWV723" s="168"/>
      <c r="GWW723" s="168"/>
      <c r="GWX723" s="168"/>
      <c r="GWY723" s="168"/>
      <c r="GWZ723" s="168"/>
      <c r="GXA723" s="168"/>
      <c r="GXB723" s="168"/>
      <c r="GXC723" s="168"/>
      <c r="GXD723" s="168"/>
      <c r="GXE723" s="508"/>
      <c r="GXF723" s="508"/>
      <c r="GXG723" s="508"/>
      <c r="GXH723" s="508"/>
      <c r="GXI723" s="508"/>
      <c r="GXJ723" s="508"/>
      <c r="GXK723" s="508"/>
      <c r="GXL723" s="508"/>
      <c r="GXM723" s="508"/>
      <c r="GXN723" s="508"/>
      <c r="GXO723" s="508"/>
      <c r="GXP723" s="508"/>
      <c r="GXQ723" s="508"/>
      <c r="GXR723" s="508"/>
      <c r="GXS723" s="508"/>
      <c r="GXT723" s="508"/>
      <c r="GXU723" s="508"/>
      <c r="GXV723" s="508"/>
      <c r="GXW723" s="508"/>
      <c r="GXX723" s="508"/>
      <c r="GXY723" s="508"/>
      <c r="GXZ723" s="508"/>
      <c r="GYA723" s="508"/>
      <c r="GYB723" s="508"/>
      <c r="GYC723" s="89"/>
      <c r="GYD723" s="89"/>
      <c r="GYE723" s="89"/>
      <c r="GYF723" s="89"/>
      <c r="GYG723" s="89"/>
      <c r="GYH723" s="508"/>
      <c r="GYI723" s="508"/>
      <c r="GYJ723" s="89"/>
      <c r="GYK723" s="89"/>
      <c r="GYL723" s="508"/>
      <c r="GYM723" s="508"/>
      <c r="GYN723" s="89"/>
      <c r="GYO723" s="89"/>
      <c r="GYP723" s="508"/>
      <c r="GYQ723" s="508"/>
      <c r="GYR723" s="508"/>
      <c r="GYS723" s="508"/>
      <c r="GYT723" s="508"/>
      <c r="GYU723" s="508"/>
      <c r="GYV723" s="508"/>
      <c r="GYW723" s="89"/>
      <c r="GYX723" s="89"/>
      <c r="GYY723" s="508"/>
      <c r="GYZ723" s="508"/>
      <c r="GZA723" s="89"/>
      <c r="GZB723" s="89"/>
      <c r="GZC723" s="508"/>
      <c r="GZD723" s="508"/>
      <c r="GZE723" s="508"/>
      <c r="GZF723" s="508"/>
      <c r="GZG723" s="508"/>
      <c r="GZH723" s="203"/>
      <c r="GZI723" s="107"/>
      <c r="GZJ723" s="508"/>
      <c r="GZK723" s="508"/>
      <c r="GZL723" s="508"/>
      <c r="GZM723" s="508"/>
      <c r="GZN723" s="508"/>
      <c r="GZO723" s="508"/>
      <c r="GZP723" s="508"/>
      <c r="GZQ723" s="168"/>
      <c r="GZR723" s="168"/>
      <c r="GZS723" s="168"/>
      <c r="GZT723" s="168"/>
      <c r="GZU723" s="168"/>
      <c r="GZV723" s="168"/>
      <c r="GZW723" s="168"/>
      <c r="GZX723" s="168"/>
      <c r="GZY723" s="168"/>
      <c r="GZZ723" s="168"/>
      <c r="HAA723" s="168"/>
      <c r="HAB723" s="168"/>
      <c r="HAC723" s="168"/>
      <c r="HAD723" s="168"/>
      <c r="HAE723" s="168"/>
      <c r="HAF723" s="168"/>
      <c r="HAG723" s="168"/>
      <c r="HAH723" s="168"/>
      <c r="HAI723" s="168"/>
      <c r="HAJ723" s="168"/>
      <c r="HAK723" s="168"/>
      <c r="HAL723" s="168"/>
      <c r="HAM723" s="168"/>
      <c r="HAN723" s="168"/>
      <c r="HAO723" s="168"/>
      <c r="HAP723" s="168"/>
      <c r="HAQ723" s="168"/>
      <c r="HAR723" s="168"/>
      <c r="HAS723" s="168"/>
      <c r="HAT723" s="168"/>
      <c r="HAU723" s="168"/>
      <c r="HAV723" s="168"/>
      <c r="HAW723" s="168"/>
      <c r="HAX723" s="168"/>
      <c r="HAY723" s="168"/>
      <c r="HAZ723" s="168"/>
      <c r="HBA723" s="168"/>
      <c r="HBB723" s="168"/>
      <c r="HBC723" s="168"/>
      <c r="HBD723" s="168"/>
      <c r="HBE723" s="168"/>
      <c r="HBF723" s="168"/>
      <c r="HBG723" s="168"/>
      <c r="HBH723" s="168"/>
      <c r="HBI723" s="508"/>
      <c r="HBJ723" s="508"/>
      <c r="HBK723" s="508"/>
      <c r="HBL723" s="508"/>
      <c r="HBM723" s="508"/>
      <c r="HBN723" s="508"/>
      <c r="HBO723" s="508"/>
      <c r="HBP723" s="508"/>
      <c r="HBQ723" s="508"/>
      <c r="HBR723" s="508"/>
      <c r="HBS723" s="508"/>
      <c r="HBT723" s="508"/>
      <c r="HBU723" s="508"/>
      <c r="HBV723" s="508"/>
      <c r="HBW723" s="508"/>
      <c r="HBX723" s="508"/>
      <c r="HBY723" s="508"/>
      <c r="HBZ723" s="508"/>
      <c r="HCA723" s="508"/>
      <c r="HCB723" s="508"/>
      <c r="HCC723" s="508"/>
      <c r="HCD723" s="508"/>
      <c r="HCE723" s="508"/>
      <c r="HCF723" s="508"/>
      <c r="HCG723" s="89"/>
      <c r="HCH723" s="89"/>
      <c r="HCI723" s="89"/>
      <c r="HCJ723" s="89"/>
      <c r="HCK723" s="89"/>
      <c r="HCL723" s="508"/>
      <c r="HCM723" s="508"/>
      <c r="HCN723" s="89"/>
      <c r="HCO723" s="89"/>
      <c r="HCP723" s="508"/>
      <c r="HCQ723" s="508"/>
      <c r="HCR723" s="89"/>
      <c r="HCS723" s="89"/>
      <c r="HCT723" s="508"/>
      <c r="HCU723" s="508"/>
      <c r="HCV723" s="508"/>
      <c r="HCW723" s="508"/>
      <c r="HCX723" s="508"/>
      <c r="HCY723" s="508"/>
      <c r="HCZ723" s="508"/>
      <c r="HDA723" s="89"/>
      <c r="HDB723" s="89"/>
      <c r="HDC723" s="508"/>
      <c r="HDD723" s="508"/>
      <c r="HDE723" s="89"/>
      <c r="HDF723" s="89"/>
      <c r="HDG723" s="508"/>
      <c r="HDH723" s="508"/>
      <c r="HDI723" s="508"/>
      <c r="HDJ723" s="508"/>
      <c r="HDK723" s="508"/>
      <c r="HDL723" s="203"/>
      <c r="HDM723" s="107"/>
      <c r="HDN723" s="508"/>
      <c r="HDO723" s="508"/>
      <c r="HDP723" s="508"/>
      <c r="HDQ723" s="508"/>
      <c r="HDR723" s="508"/>
      <c r="HDS723" s="508"/>
      <c r="HDT723" s="508"/>
      <c r="HDU723" s="168"/>
      <c r="HDV723" s="168"/>
      <c r="HDW723" s="168"/>
      <c r="HDX723" s="168"/>
      <c r="HDY723" s="168"/>
      <c r="HDZ723" s="168"/>
      <c r="HEA723" s="168"/>
      <c r="HEB723" s="168"/>
      <c r="HEC723" s="168"/>
      <c r="HED723" s="168"/>
      <c r="HEE723" s="168"/>
      <c r="HEF723" s="168"/>
      <c r="HEG723" s="168"/>
      <c r="HEH723" s="168"/>
      <c r="HEI723" s="168"/>
      <c r="HEJ723" s="168"/>
      <c r="HEK723" s="168"/>
      <c r="HEL723" s="168"/>
      <c r="HEM723" s="168"/>
      <c r="HEN723" s="168"/>
      <c r="HEO723" s="168"/>
      <c r="HEP723" s="168"/>
      <c r="HEQ723" s="168"/>
      <c r="HER723" s="168"/>
      <c r="HES723" s="168"/>
      <c r="HET723" s="168"/>
      <c r="HEU723" s="168"/>
      <c r="HEV723" s="168"/>
      <c r="HEW723" s="168"/>
      <c r="HEX723" s="168"/>
      <c r="HEY723" s="168"/>
      <c r="HEZ723" s="168"/>
      <c r="HFA723" s="168"/>
      <c r="HFB723" s="168"/>
      <c r="HFC723" s="168"/>
      <c r="HFD723" s="168"/>
      <c r="HFE723" s="168"/>
      <c r="HFF723" s="168"/>
      <c r="HFG723" s="168"/>
      <c r="HFH723" s="168"/>
      <c r="HFI723" s="168"/>
      <c r="HFJ723" s="168"/>
      <c r="HFK723" s="168"/>
      <c r="HFL723" s="168"/>
      <c r="HFM723" s="508"/>
      <c r="HFN723" s="508"/>
      <c r="HFO723" s="508"/>
      <c r="HFP723" s="508"/>
      <c r="HFQ723" s="508"/>
      <c r="HFR723" s="508"/>
      <c r="HFS723" s="508"/>
      <c r="HFT723" s="508"/>
      <c r="HFU723" s="508"/>
      <c r="HFV723" s="508"/>
      <c r="HFW723" s="508"/>
      <c r="HFX723" s="508"/>
      <c r="HFY723" s="508"/>
      <c r="HFZ723" s="508"/>
      <c r="HGA723" s="508"/>
      <c r="HGB723" s="508"/>
      <c r="HGC723" s="508"/>
      <c r="HGD723" s="508"/>
      <c r="HGE723" s="508"/>
      <c r="HGF723" s="508"/>
      <c r="HGG723" s="508"/>
      <c r="HGH723" s="508"/>
      <c r="HGI723" s="508"/>
      <c r="HGJ723" s="508"/>
      <c r="HGK723" s="89"/>
      <c r="HGL723" s="89"/>
      <c r="HGM723" s="89"/>
      <c r="HGN723" s="89"/>
      <c r="HGO723" s="89"/>
      <c r="HGP723" s="508"/>
      <c r="HGQ723" s="508"/>
      <c r="HGR723" s="89"/>
      <c r="HGS723" s="89"/>
      <c r="HGT723" s="508"/>
      <c r="HGU723" s="508"/>
      <c r="HGV723" s="89"/>
      <c r="HGW723" s="89"/>
      <c r="HGX723" s="508"/>
      <c r="HGY723" s="508"/>
      <c r="HGZ723" s="508"/>
      <c r="HHA723" s="508"/>
      <c r="HHB723" s="508"/>
      <c r="HHC723" s="508"/>
      <c r="HHD723" s="508"/>
      <c r="HHE723" s="89"/>
      <c r="HHF723" s="89"/>
      <c r="HHG723" s="508"/>
      <c r="HHH723" s="508"/>
      <c r="HHI723" s="89"/>
      <c r="HHJ723" s="89"/>
      <c r="HHK723" s="508"/>
      <c r="HHL723" s="508"/>
      <c r="HHM723" s="508"/>
      <c r="HHN723" s="508"/>
      <c r="HHO723" s="508"/>
      <c r="HHP723" s="203"/>
      <c r="HHQ723" s="107"/>
      <c r="HHR723" s="508"/>
      <c r="HHS723" s="508"/>
      <c r="HHT723" s="508"/>
      <c r="HHU723" s="508"/>
      <c r="HHV723" s="508"/>
      <c r="HHW723" s="508"/>
      <c r="HHX723" s="508"/>
      <c r="HHY723" s="168"/>
      <c r="HHZ723" s="168"/>
      <c r="HIA723" s="168"/>
      <c r="HIB723" s="168"/>
      <c r="HIC723" s="168"/>
      <c r="HID723" s="168"/>
      <c r="HIE723" s="168"/>
      <c r="HIF723" s="168"/>
      <c r="HIG723" s="168"/>
      <c r="HIH723" s="168"/>
      <c r="HII723" s="168"/>
      <c r="HIJ723" s="168"/>
      <c r="HIK723" s="168"/>
      <c r="HIL723" s="168"/>
      <c r="HIM723" s="168"/>
      <c r="HIN723" s="168"/>
      <c r="HIO723" s="168"/>
      <c r="HIP723" s="168"/>
      <c r="HIQ723" s="168"/>
      <c r="HIR723" s="168"/>
      <c r="HIS723" s="168"/>
      <c r="HIT723" s="168"/>
      <c r="HIU723" s="168"/>
      <c r="HIV723" s="168"/>
      <c r="HIW723" s="168"/>
      <c r="HIX723" s="168"/>
      <c r="HIY723" s="168"/>
      <c r="HIZ723" s="168"/>
      <c r="HJA723" s="168"/>
      <c r="HJB723" s="168"/>
      <c r="HJC723" s="168"/>
      <c r="HJD723" s="168"/>
      <c r="HJE723" s="168"/>
      <c r="HJF723" s="168"/>
      <c r="HJG723" s="168"/>
      <c r="HJH723" s="168"/>
      <c r="HJI723" s="168"/>
      <c r="HJJ723" s="168"/>
      <c r="HJK723" s="168"/>
      <c r="HJL723" s="168"/>
      <c r="HJM723" s="168"/>
      <c r="HJN723" s="168"/>
      <c r="HJO723" s="168"/>
      <c r="HJP723" s="168"/>
      <c r="HJQ723" s="508"/>
      <c r="HJR723" s="508"/>
      <c r="HJS723" s="508"/>
      <c r="HJT723" s="508"/>
      <c r="HJU723" s="508"/>
      <c r="HJV723" s="508"/>
      <c r="HJW723" s="508"/>
      <c r="HJX723" s="508"/>
      <c r="HJY723" s="508"/>
      <c r="HJZ723" s="508"/>
      <c r="HKA723" s="508"/>
      <c r="HKB723" s="508"/>
      <c r="HKC723" s="508"/>
      <c r="HKD723" s="508"/>
      <c r="HKE723" s="508"/>
      <c r="HKF723" s="508"/>
      <c r="HKG723" s="508"/>
      <c r="HKH723" s="508"/>
      <c r="HKI723" s="508"/>
      <c r="HKJ723" s="508"/>
      <c r="HKK723" s="508"/>
      <c r="HKL723" s="508"/>
      <c r="HKM723" s="508"/>
      <c r="HKN723" s="508"/>
      <c r="HKO723" s="89"/>
      <c r="HKP723" s="89"/>
      <c r="HKQ723" s="89"/>
      <c r="HKR723" s="89"/>
      <c r="HKS723" s="89"/>
      <c r="HKT723" s="508"/>
      <c r="HKU723" s="508"/>
      <c r="HKV723" s="89"/>
      <c r="HKW723" s="89"/>
      <c r="HKX723" s="508"/>
      <c r="HKY723" s="508"/>
      <c r="HKZ723" s="89"/>
      <c r="HLA723" s="89"/>
      <c r="HLB723" s="508"/>
      <c r="HLC723" s="508"/>
      <c r="HLD723" s="508"/>
      <c r="HLE723" s="508"/>
      <c r="HLF723" s="508"/>
      <c r="HLG723" s="508"/>
      <c r="HLH723" s="508"/>
      <c r="HLI723" s="89"/>
      <c r="HLJ723" s="89"/>
      <c r="HLK723" s="508"/>
      <c r="HLL723" s="508"/>
      <c r="HLM723" s="89"/>
      <c r="HLN723" s="89"/>
      <c r="HLO723" s="508"/>
      <c r="HLP723" s="508"/>
      <c r="HLQ723" s="508"/>
      <c r="HLR723" s="508"/>
      <c r="HLS723" s="508"/>
      <c r="HLT723" s="203"/>
      <c r="HLU723" s="107"/>
      <c r="HLV723" s="508"/>
      <c r="HLW723" s="508"/>
      <c r="HLX723" s="508"/>
      <c r="HLY723" s="508"/>
      <c r="HLZ723" s="508"/>
      <c r="HMA723" s="508"/>
      <c r="HMB723" s="508"/>
      <c r="HMC723" s="168"/>
      <c r="HMD723" s="168"/>
      <c r="HME723" s="168"/>
      <c r="HMF723" s="168"/>
      <c r="HMG723" s="168"/>
      <c r="HMH723" s="168"/>
      <c r="HMI723" s="168"/>
      <c r="HMJ723" s="168"/>
      <c r="HMK723" s="168"/>
      <c r="HML723" s="168"/>
      <c r="HMM723" s="168"/>
      <c r="HMN723" s="168"/>
      <c r="HMO723" s="168"/>
      <c r="HMP723" s="168"/>
      <c r="HMQ723" s="168"/>
      <c r="HMR723" s="168"/>
      <c r="HMS723" s="168"/>
      <c r="HMT723" s="168"/>
      <c r="HMU723" s="168"/>
      <c r="HMV723" s="168"/>
      <c r="HMW723" s="168"/>
      <c r="HMX723" s="168"/>
      <c r="HMY723" s="168"/>
      <c r="HMZ723" s="168"/>
      <c r="HNA723" s="168"/>
      <c r="HNB723" s="168"/>
      <c r="HNC723" s="168"/>
      <c r="HND723" s="168"/>
      <c r="HNE723" s="168"/>
      <c r="HNF723" s="168"/>
      <c r="HNG723" s="168"/>
      <c r="HNH723" s="168"/>
      <c r="HNI723" s="168"/>
      <c r="HNJ723" s="168"/>
      <c r="HNK723" s="168"/>
      <c r="HNL723" s="168"/>
      <c r="HNM723" s="168"/>
      <c r="HNN723" s="168"/>
      <c r="HNO723" s="168"/>
      <c r="HNP723" s="168"/>
      <c r="HNQ723" s="168"/>
      <c r="HNR723" s="168"/>
      <c r="HNS723" s="168"/>
      <c r="HNT723" s="168"/>
      <c r="HNU723" s="508"/>
      <c r="HNV723" s="508"/>
      <c r="HNW723" s="508"/>
      <c r="HNX723" s="508"/>
      <c r="HNY723" s="508"/>
      <c r="HNZ723" s="508"/>
      <c r="HOA723" s="508"/>
      <c r="HOB723" s="508"/>
      <c r="HOC723" s="508"/>
      <c r="HOD723" s="508"/>
      <c r="HOE723" s="508"/>
      <c r="HOF723" s="508"/>
      <c r="HOG723" s="508"/>
      <c r="HOH723" s="508"/>
      <c r="HOI723" s="508"/>
      <c r="HOJ723" s="508"/>
      <c r="HOK723" s="508"/>
      <c r="HOL723" s="508"/>
      <c r="HOM723" s="508"/>
      <c r="HON723" s="508"/>
      <c r="HOO723" s="508"/>
      <c r="HOP723" s="508"/>
      <c r="HOQ723" s="508"/>
      <c r="HOR723" s="508"/>
      <c r="HOS723" s="89"/>
      <c r="HOT723" s="89"/>
      <c r="HOU723" s="89"/>
      <c r="HOV723" s="89"/>
      <c r="HOW723" s="89"/>
      <c r="HOX723" s="508"/>
      <c r="HOY723" s="508"/>
      <c r="HOZ723" s="89"/>
      <c r="HPA723" s="89"/>
      <c r="HPB723" s="508"/>
      <c r="HPC723" s="508"/>
      <c r="HPD723" s="89"/>
      <c r="HPE723" s="89"/>
      <c r="HPF723" s="508"/>
      <c r="HPG723" s="508"/>
      <c r="HPH723" s="508"/>
      <c r="HPI723" s="508"/>
      <c r="HPJ723" s="508"/>
      <c r="HPK723" s="508"/>
      <c r="HPL723" s="508"/>
      <c r="HPM723" s="89"/>
      <c r="HPN723" s="89"/>
      <c r="HPO723" s="508"/>
      <c r="HPP723" s="508"/>
      <c r="HPQ723" s="89"/>
      <c r="HPR723" s="89"/>
      <c r="HPS723" s="508"/>
      <c r="HPT723" s="508"/>
      <c r="HPU723" s="508"/>
      <c r="HPV723" s="508"/>
      <c r="HPW723" s="508"/>
      <c r="HPX723" s="203"/>
      <c r="HPY723" s="107"/>
      <c r="HPZ723" s="508"/>
      <c r="HQA723" s="508"/>
      <c r="HQB723" s="508"/>
      <c r="HQC723" s="508"/>
      <c r="HQD723" s="508"/>
      <c r="HQE723" s="508"/>
      <c r="HQF723" s="508"/>
      <c r="HQG723" s="168"/>
      <c r="HQH723" s="168"/>
      <c r="HQI723" s="168"/>
      <c r="HQJ723" s="168"/>
      <c r="HQK723" s="168"/>
      <c r="HQL723" s="168"/>
      <c r="HQM723" s="168"/>
      <c r="HQN723" s="168"/>
      <c r="HQO723" s="168"/>
      <c r="HQP723" s="168"/>
      <c r="HQQ723" s="168"/>
      <c r="HQR723" s="168"/>
      <c r="HQS723" s="168"/>
      <c r="HQT723" s="168"/>
      <c r="HQU723" s="168"/>
      <c r="HQV723" s="168"/>
      <c r="HQW723" s="168"/>
      <c r="HQX723" s="168"/>
      <c r="HQY723" s="168"/>
      <c r="HQZ723" s="168"/>
      <c r="HRA723" s="168"/>
      <c r="HRB723" s="168"/>
      <c r="HRC723" s="168"/>
      <c r="HRD723" s="168"/>
      <c r="HRE723" s="168"/>
      <c r="HRF723" s="168"/>
      <c r="HRG723" s="168"/>
      <c r="HRH723" s="168"/>
      <c r="HRI723" s="168"/>
      <c r="HRJ723" s="168"/>
      <c r="HRK723" s="168"/>
      <c r="HRL723" s="168"/>
      <c r="HRM723" s="168"/>
      <c r="HRN723" s="168"/>
      <c r="HRO723" s="168"/>
      <c r="HRP723" s="168"/>
      <c r="HRQ723" s="168"/>
      <c r="HRR723" s="168"/>
      <c r="HRS723" s="168"/>
      <c r="HRT723" s="168"/>
      <c r="HRU723" s="168"/>
      <c r="HRV723" s="168"/>
      <c r="HRW723" s="168"/>
      <c r="HRX723" s="168"/>
      <c r="HRY723" s="508"/>
      <c r="HRZ723" s="508"/>
      <c r="HSA723" s="508"/>
      <c r="HSB723" s="508"/>
      <c r="HSC723" s="508"/>
      <c r="HSD723" s="508"/>
      <c r="HSE723" s="508"/>
      <c r="HSF723" s="508"/>
      <c r="HSG723" s="508"/>
      <c r="HSH723" s="508"/>
      <c r="HSI723" s="508"/>
      <c r="HSJ723" s="508"/>
      <c r="HSK723" s="508"/>
      <c r="HSL723" s="508"/>
      <c r="HSM723" s="508"/>
      <c r="HSN723" s="508"/>
      <c r="HSO723" s="508"/>
      <c r="HSP723" s="508"/>
      <c r="HSQ723" s="508"/>
      <c r="HSR723" s="508"/>
      <c r="HSS723" s="508"/>
      <c r="HST723" s="508"/>
      <c r="HSU723" s="508"/>
      <c r="HSV723" s="508"/>
      <c r="HSW723" s="89"/>
      <c r="HSX723" s="89"/>
      <c r="HSY723" s="89"/>
      <c r="HSZ723" s="89"/>
      <c r="HTA723" s="89"/>
      <c r="HTB723" s="508"/>
      <c r="HTC723" s="508"/>
      <c r="HTD723" s="89"/>
      <c r="HTE723" s="89"/>
      <c r="HTF723" s="508"/>
      <c r="HTG723" s="508"/>
      <c r="HTH723" s="89"/>
      <c r="HTI723" s="89"/>
      <c r="HTJ723" s="508"/>
      <c r="HTK723" s="508"/>
      <c r="HTL723" s="508"/>
      <c r="HTM723" s="508"/>
      <c r="HTN723" s="508"/>
      <c r="HTO723" s="508"/>
      <c r="HTP723" s="508"/>
      <c r="HTQ723" s="89"/>
      <c r="HTR723" s="89"/>
      <c r="HTS723" s="508"/>
      <c r="HTT723" s="508"/>
      <c r="HTU723" s="89"/>
      <c r="HTV723" s="89"/>
      <c r="HTW723" s="508"/>
      <c r="HTX723" s="508"/>
      <c r="HTY723" s="508"/>
      <c r="HTZ723" s="508"/>
      <c r="HUA723" s="508"/>
      <c r="HUB723" s="203"/>
      <c r="HUC723" s="107"/>
      <c r="HUD723" s="508"/>
      <c r="HUE723" s="508"/>
      <c r="HUF723" s="508"/>
      <c r="HUG723" s="508"/>
      <c r="HUH723" s="508"/>
      <c r="HUI723" s="508"/>
      <c r="HUJ723" s="508"/>
      <c r="HUK723" s="168"/>
      <c r="HUL723" s="168"/>
      <c r="HUM723" s="168"/>
      <c r="HUN723" s="168"/>
      <c r="HUO723" s="168"/>
      <c r="HUP723" s="168"/>
      <c r="HUQ723" s="168"/>
      <c r="HUR723" s="168"/>
      <c r="HUS723" s="168"/>
      <c r="HUT723" s="168"/>
      <c r="HUU723" s="168"/>
      <c r="HUV723" s="168"/>
      <c r="HUW723" s="168"/>
      <c r="HUX723" s="168"/>
      <c r="HUY723" s="168"/>
      <c r="HUZ723" s="168"/>
      <c r="HVA723" s="168"/>
      <c r="HVB723" s="168"/>
      <c r="HVC723" s="168"/>
      <c r="HVD723" s="168"/>
      <c r="HVE723" s="168"/>
      <c r="HVF723" s="168"/>
      <c r="HVG723" s="168"/>
      <c r="HVH723" s="168"/>
      <c r="HVI723" s="168"/>
      <c r="HVJ723" s="168"/>
      <c r="HVK723" s="168"/>
      <c r="HVL723" s="168"/>
      <c r="HVM723" s="168"/>
      <c r="HVN723" s="168"/>
      <c r="HVO723" s="168"/>
      <c r="HVP723" s="168"/>
      <c r="HVQ723" s="168"/>
      <c r="HVR723" s="168"/>
      <c r="HVS723" s="168"/>
      <c r="HVT723" s="168"/>
      <c r="HVU723" s="168"/>
      <c r="HVV723" s="168"/>
      <c r="HVW723" s="168"/>
      <c r="HVX723" s="168"/>
      <c r="HVY723" s="168"/>
      <c r="HVZ723" s="168"/>
      <c r="HWA723" s="168"/>
      <c r="HWB723" s="168"/>
      <c r="HWC723" s="508"/>
      <c r="HWD723" s="508"/>
      <c r="HWE723" s="508"/>
      <c r="HWF723" s="508"/>
      <c r="HWG723" s="508"/>
      <c r="HWH723" s="508"/>
      <c r="HWI723" s="508"/>
      <c r="HWJ723" s="508"/>
      <c r="HWK723" s="508"/>
      <c r="HWL723" s="508"/>
      <c r="HWM723" s="508"/>
      <c r="HWN723" s="508"/>
      <c r="HWO723" s="508"/>
      <c r="HWP723" s="508"/>
      <c r="HWQ723" s="508"/>
      <c r="HWR723" s="508"/>
      <c r="HWS723" s="508"/>
      <c r="HWT723" s="508"/>
      <c r="HWU723" s="508"/>
      <c r="HWV723" s="508"/>
      <c r="HWW723" s="508"/>
      <c r="HWX723" s="508"/>
      <c r="HWY723" s="508"/>
      <c r="HWZ723" s="508"/>
      <c r="HXA723" s="89"/>
      <c r="HXB723" s="89"/>
      <c r="HXC723" s="89"/>
      <c r="HXD723" s="89"/>
      <c r="HXE723" s="89"/>
      <c r="HXF723" s="508"/>
      <c r="HXG723" s="508"/>
      <c r="HXH723" s="89"/>
      <c r="HXI723" s="89"/>
      <c r="HXJ723" s="508"/>
      <c r="HXK723" s="508"/>
      <c r="HXL723" s="89"/>
      <c r="HXM723" s="89"/>
      <c r="HXN723" s="508"/>
      <c r="HXO723" s="508"/>
      <c r="HXP723" s="508"/>
      <c r="HXQ723" s="508"/>
      <c r="HXR723" s="508"/>
      <c r="HXS723" s="508"/>
      <c r="HXT723" s="508"/>
      <c r="HXU723" s="89"/>
      <c r="HXV723" s="89"/>
      <c r="HXW723" s="508"/>
      <c r="HXX723" s="508"/>
      <c r="HXY723" s="89"/>
      <c r="HXZ723" s="89"/>
      <c r="HYA723" s="508"/>
      <c r="HYB723" s="508"/>
      <c r="HYC723" s="508"/>
      <c r="HYD723" s="508"/>
      <c r="HYE723" s="508"/>
      <c r="HYF723" s="203"/>
      <c r="HYG723" s="107"/>
      <c r="HYH723" s="508"/>
      <c r="HYI723" s="508"/>
      <c r="HYJ723" s="508"/>
      <c r="HYK723" s="508"/>
      <c r="HYL723" s="508"/>
      <c r="HYM723" s="508"/>
      <c r="HYN723" s="508"/>
      <c r="HYO723" s="168"/>
      <c r="HYP723" s="168"/>
      <c r="HYQ723" s="168"/>
      <c r="HYR723" s="168"/>
      <c r="HYS723" s="168"/>
      <c r="HYT723" s="168"/>
      <c r="HYU723" s="168"/>
      <c r="HYV723" s="168"/>
      <c r="HYW723" s="168"/>
      <c r="HYX723" s="168"/>
      <c r="HYY723" s="168"/>
      <c r="HYZ723" s="168"/>
      <c r="HZA723" s="168"/>
      <c r="HZB723" s="168"/>
      <c r="HZC723" s="168"/>
      <c r="HZD723" s="168"/>
      <c r="HZE723" s="168"/>
      <c r="HZF723" s="168"/>
      <c r="HZG723" s="168"/>
      <c r="HZH723" s="168"/>
      <c r="HZI723" s="168"/>
      <c r="HZJ723" s="168"/>
      <c r="HZK723" s="168"/>
      <c r="HZL723" s="168"/>
      <c r="HZM723" s="168"/>
      <c r="HZN723" s="168"/>
      <c r="HZO723" s="168"/>
      <c r="HZP723" s="168"/>
      <c r="HZQ723" s="168"/>
      <c r="HZR723" s="168"/>
      <c r="HZS723" s="168"/>
      <c r="HZT723" s="168"/>
      <c r="HZU723" s="168"/>
      <c r="HZV723" s="168"/>
      <c r="HZW723" s="168"/>
      <c r="HZX723" s="168"/>
      <c r="HZY723" s="168"/>
      <c r="HZZ723" s="168"/>
      <c r="IAA723" s="168"/>
      <c r="IAB723" s="168"/>
      <c r="IAC723" s="168"/>
      <c r="IAD723" s="168"/>
      <c r="IAE723" s="168"/>
      <c r="IAF723" s="168"/>
      <c r="IAG723" s="508"/>
      <c r="IAH723" s="508"/>
      <c r="IAI723" s="508"/>
      <c r="IAJ723" s="508"/>
      <c r="IAK723" s="508"/>
      <c r="IAL723" s="508"/>
      <c r="IAM723" s="508"/>
      <c r="IAN723" s="508"/>
      <c r="IAO723" s="508"/>
      <c r="IAP723" s="508"/>
      <c r="IAQ723" s="508"/>
      <c r="IAR723" s="508"/>
      <c r="IAS723" s="508"/>
      <c r="IAT723" s="508"/>
      <c r="IAU723" s="508"/>
      <c r="IAV723" s="508"/>
      <c r="IAW723" s="508"/>
      <c r="IAX723" s="508"/>
      <c r="IAY723" s="508"/>
      <c r="IAZ723" s="508"/>
      <c r="IBA723" s="508"/>
      <c r="IBB723" s="508"/>
      <c r="IBC723" s="508"/>
      <c r="IBD723" s="508"/>
      <c r="IBE723" s="89"/>
      <c r="IBF723" s="89"/>
      <c r="IBG723" s="89"/>
      <c r="IBH723" s="89"/>
      <c r="IBI723" s="89"/>
      <c r="IBJ723" s="508"/>
      <c r="IBK723" s="508"/>
      <c r="IBL723" s="89"/>
      <c r="IBM723" s="89"/>
      <c r="IBN723" s="508"/>
      <c r="IBO723" s="508"/>
      <c r="IBP723" s="89"/>
      <c r="IBQ723" s="89"/>
      <c r="IBR723" s="508"/>
      <c r="IBS723" s="508"/>
      <c r="IBT723" s="508"/>
      <c r="IBU723" s="508"/>
      <c r="IBV723" s="508"/>
      <c r="IBW723" s="508"/>
      <c r="IBX723" s="508"/>
      <c r="IBY723" s="89"/>
      <c r="IBZ723" s="89"/>
      <c r="ICA723" s="508"/>
      <c r="ICB723" s="508"/>
      <c r="ICC723" s="89"/>
      <c r="ICD723" s="89"/>
      <c r="ICE723" s="508"/>
      <c r="ICF723" s="508"/>
      <c r="ICG723" s="508"/>
      <c r="ICH723" s="508"/>
      <c r="ICI723" s="508"/>
      <c r="ICJ723" s="203"/>
      <c r="ICK723" s="107"/>
      <c r="ICL723" s="508"/>
      <c r="ICM723" s="508"/>
      <c r="ICN723" s="508"/>
      <c r="ICO723" s="508"/>
      <c r="ICP723" s="508"/>
      <c r="ICQ723" s="508"/>
      <c r="ICR723" s="508"/>
      <c r="ICS723" s="168"/>
      <c r="ICT723" s="168"/>
      <c r="ICU723" s="168"/>
      <c r="ICV723" s="168"/>
      <c r="ICW723" s="168"/>
      <c r="ICX723" s="168"/>
      <c r="ICY723" s="168"/>
      <c r="ICZ723" s="168"/>
      <c r="IDA723" s="168"/>
      <c r="IDB723" s="168"/>
      <c r="IDC723" s="168"/>
      <c r="IDD723" s="168"/>
      <c r="IDE723" s="168"/>
      <c r="IDF723" s="168"/>
      <c r="IDG723" s="168"/>
      <c r="IDH723" s="168"/>
      <c r="IDI723" s="168"/>
      <c r="IDJ723" s="168"/>
      <c r="IDK723" s="168"/>
      <c r="IDL723" s="168"/>
      <c r="IDM723" s="168"/>
      <c r="IDN723" s="168"/>
      <c r="IDO723" s="168"/>
      <c r="IDP723" s="168"/>
      <c r="IDQ723" s="168"/>
      <c r="IDR723" s="168"/>
      <c r="IDS723" s="168"/>
      <c r="IDT723" s="168"/>
      <c r="IDU723" s="168"/>
      <c r="IDV723" s="168"/>
      <c r="IDW723" s="168"/>
      <c r="IDX723" s="168"/>
      <c r="IDY723" s="168"/>
      <c r="IDZ723" s="168"/>
      <c r="IEA723" s="168"/>
      <c r="IEB723" s="168"/>
      <c r="IEC723" s="168"/>
      <c r="IED723" s="168"/>
      <c r="IEE723" s="168"/>
      <c r="IEF723" s="168"/>
      <c r="IEG723" s="168"/>
      <c r="IEH723" s="168"/>
      <c r="IEI723" s="168"/>
      <c r="IEJ723" s="168"/>
      <c r="IEK723" s="508"/>
      <c r="IEL723" s="508"/>
      <c r="IEM723" s="508"/>
      <c r="IEN723" s="508"/>
      <c r="IEO723" s="508"/>
      <c r="IEP723" s="508"/>
      <c r="IEQ723" s="508"/>
      <c r="IER723" s="508"/>
      <c r="IES723" s="508"/>
      <c r="IET723" s="508"/>
      <c r="IEU723" s="508"/>
      <c r="IEV723" s="508"/>
      <c r="IEW723" s="508"/>
      <c r="IEX723" s="508"/>
      <c r="IEY723" s="508"/>
      <c r="IEZ723" s="508"/>
      <c r="IFA723" s="508"/>
      <c r="IFB723" s="508"/>
      <c r="IFC723" s="508"/>
      <c r="IFD723" s="508"/>
      <c r="IFE723" s="508"/>
      <c r="IFF723" s="508"/>
      <c r="IFG723" s="508"/>
      <c r="IFH723" s="508"/>
      <c r="IFI723" s="89"/>
      <c r="IFJ723" s="89"/>
      <c r="IFK723" s="89"/>
      <c r="IFL723" s="89"/>
      <c r="IFM723" s="89"/>
      <c r="IFN723" s="508"/>
      <c r="IFO723" s="508"/>
      <c r="IFP723" s="89"/>
      <c r="IFQ723" s="89"/>
      <c r="IFR723" s="508"/>
      <c r="IFS723" s="508"/>
      <c r="IFT723" s="89"/>
      <c r="IFU723" s="89"/>
      <c r="IFV723" s="508"/>
      <c r="IFW723" s="508"/>
      <c r="IFX723" s="508"/>
      <c r="IFY723" s="508"/>
      <c r="IFZ723" s="508"/>
      <c r="IGA723" s="508"/>
      <c r="IGB723" s="508"/>
      <c r="IGC723" s="89"/>
      <c r="IGD723" s="89"/>
      <c r="IGE723" s="508"/>
      <c r="IGF723" s="508"/>
      <c r="IGG723" s="89"/>
      <c r="IGH723" s="89"/>
      <c r="IGI723" s="508"/>
      <c r="IGJ723" s="508"/>
      <c r="IGK723" s="508"/>
      <c r="IGL723" s="508"/>
      <c r="IGM723" s="508"/>
      <c r="IGN723" s="203"/>
      <c r="IGO723" s="107"/>
      <c r="IGP723" s="508"/>
      <c r="IGQ723" s="508"/>
      <c r="IGR723" s="508"/>
      <c r="IGS723" s="508"/>
      <c r="IGT723" s="508"/>
      <c r="IGU723" s="508"/>
      <c r="IGV723" s="508"/>
      <c r="IGW723" s="168"/>
      <c r="IGX723" s="168"/>
      <c r="IGY723" s="168"/>
      <c r="IGZ723" s="168"/>
      <c r="IHA723" s="168"/>
      <c r="IHB723" s="168"/>
      <c r="IHC723" s="168"/>
      <c r="IHD723" s="168"/>
      <c r="IHE723" s="168"/>
      <c r="IHF723" s="168"/>
      <c r="IHG723" s="168"/>
      <c r="IHH723" s="168"/>
      <c r="IHI723" s="168"/>
      <c r="IHJ723" s="168"/>
      <c r="IHK723" s="168"/>
      <c r="IHL723" s="168"/>
      <c r="IHM723" s="168"/>
      <c r="IHN723" s="168"/>
      <c r="IHO723" s="168"/>
      <c r="IHP723" s="168"/>
      <c r="IHQ723" s="168"/>
      <c r="IHR723" s="168"/>
      <c r="IHS723" s="168"/>
      <c r="IHT723" s="168"/>
      <c r="IHU723" s="168"/>
      <c r="IHV723" s="168"/>
      <c r="IHW723" s="168"/>
      <c r="IHX723" s="168"/>
      <c r="IHY723" s="168"/>
      <c r="IHZ723" s="168"/>
      <c r="IIA723" s="168"/>
      <c r="IIB723" s="168"/>
      <c r="IIC723" s="168"/>
      <c r="IID723" s="168"/>
      <c r="IIE723" s="168"/>
      <c r="IIF723" s="168"/>
      <c r="IIG723" s="168"/>
      <c r="IIH723" s="168"/>
      <c r="III723" s="168"/>
      <c r="IIJ723" s="168"/>
      <c r="IIK723" s="168"/>
      <c r="IIL723" s="168"/>
      <c r="IIM723" s="168"/>
      <c r="IIN723" s="168"/>
      <c r="IIO723" s="508"/>
      <c r="IIP723" s="508"/>
      <c r="IIQ723" s="508"/>
      <c r="IIR723" s="508"/>
      <c r="IIS723" s="508"/>
      <c r="IIT723" s="508"/>
      <c r="IIU723" s="508"/>
      <c r="IIV723" s="508"/>
      <c r="IIW723" s="508"/>
      <c r="IIX723" s="508"/>
      <c r="IIY723" s="508"/>
      <c r="IIZ723" s="508"/>
      <c r="IJA723" s="508"/>
      <c r="IJB723" s="508"/>
      <c r="IJC723" s="508"/>
      <c r="IJD723" s="508"/>
      <c r="IJE723" s="508"/>
      <c r="IJF723" s="508"/>
      <c r="IJG723" s="508"/>
      <c r="IJH723" s="508"/>
      <c r="IJI723" s="508"/>
      <c r="IJJ723" s="508"/>
      <c r="IJK723" s="508"/>
      <c r="IJL723" s="508"/>
      <c r="IJM723" s="89"/>
      <c r="IJN723" s="89"/>
      <c r="IJO723" s="89"/>
      <c r="IJP723" s="89"/>
      <c r="IJQ723" s="89"/>
      <c r="IJR723" s="508"/>
      <c r="IJS723" s="508"/>
      <c r="IJT723" s="89"/>
      <c r="IJU723" s="89"/>
      <c r="IJV723" s="508"/>
      <c r="IJW723" s="508"/>
      <c r="IJX723" s="89"/>
      <c r="IJY723" s="89"/>
      <c r="IJZ723" s="508"/>
      <c r="IKA723" s="508"/>
      <c r="IKB723" s="508"/>
      <c r="IKC723" s="508"/>
      <c r="IKD723" s="508"/>
      <c r="IKE723" s="508"/>
      <c r="IKF723" s="508"/>
      <c r="IKG723" s="89"/>
      <c r="IKH723" s="89"/>
      <c r="IKI723" s="508"/>
      <c r="IKJ723" s="508"/>
      <c r="IKK723" s="89"/>
      <c r="IKL723" s="89"/>
      <c r="IKM723" s="508"/>
      <c r="IKN723" s="508"/>
      <c r="IKO723" s="508"/>
      <c r="IKP723" s="508"/>
      <c r="IKQ723" s="508"/>
      <c r="IKR723" s="203"/>
      <c r="IKS723" s="107"/>
      <c r="IKT723" s="508"/>
      <c r="IKU723" s="508"/>
      <c r="IKV723" s="508"/>
      <c r="IKW723" s="508"/>
      <c r="IKX723" s="508"/>
      <c r="IKY723" s="508"/>
      <c r="IKZ723" s="508"/>
      <c r="ILA723" s="168"/>
      <c r="ILB723" s="168"/>
      <c r="ILC723" s="168"/>
      <c r="ILD723" s="168"/>
      <c r="ILE723" s="168"/>
      <c r="ILF723" s="168"/>
      <c r="ILG723" s="168"/>
      <c r="ILH723" s="168"/>
      <c r="ILI723" s="168"/>
      <c r="ILJ723" s="168"/>
      <c r="ILK723" s="168"/>
      <c r="ILL723" s="168"/>
      <c r="ILM723" s="168"/>
      <c r="ILN723" s="168"/>
      <c r="ILO723" s="168"/>
      <c r="ILP723" s="168"/>
      <c r="ILQ723" s="168"/>
      <c r="ILR723" s="168"/>
      <c r="ILS723" s="168"/>
      <c r="ILT723" s="168"/>
      <c r="ILU723" s="168"/>
      <c r="ILV723" s="168"/>
      <c r="ILW723" s="168"/>
      <c r="ILX723" s="168"/>
      <c r="ILY723" s="168"/>
      <c r="ILZ723" s="168"/>
      <c r="IMA723" s="168"/>
      <c r="IMB723" s="168"/>
      <c r="IMC723" s="168"/>
      <c r="IMD723" s="168"/>
      <c r="IME723" s="168"/>
      <c r="IMF723" s="168"/>
      <c r="IMG723" s="168"/>
      <c r="IMH723" s="168"/>
      <c r="IMI723" s="168"/>
      <c r="IMJ723" s="168"/>
      <c r="IMK723" s="168"/>
      <c r="IML723" s="168"/>
      <c r="IMM723" s="168"/>
      <c r="IMN723" s="168"/>
      <c r="IMO723" s="168"/>
      <c r="IMP723" s="168"/>
      <c r="IMQ723" s="168"/>
      <c r="IMR723" s="168"/>
      <c r="IMS723" s="508"/>
      <c r="IMT723" s="508"/>
      <c r="IMU723" s="508"/>
      <c r="IMV723" s="508"/>
      <c r="IMW723" s="508"/>
      <c r="IMX723" s="508"/>
      <c r="IMY723" s="508"/>
      <c r="IMZ723" s="508"/>
      <c r="INA723" s="508"/>
      <c r="INB723" s="508"/>
      <c r="INC723" s="508"/>
      <c r="IND723" s="508"/>
      <c r="INE723" s="508"/>
      <c r="INF723" s="508"/>
      <c r="ING723" s="508"/>
      <c r="INH723" s="508"/>
      <c r="INI723" s="508"/>
      <c r="INJ723" s="508"/>
      <c r="INK723" s="508"/>
      <c r="INL723" s="508"/>
      <c r="INM723" s="508"/>
      <c r="INN723" s="508"/>
      <c r="INO723" s="508"/>
      <c r="INP723" s="508"/>
      <c r="INQ723" s="89"/>
      <c r="INR723" s="89"/>
      <c r="INS723" s="89"/>
      <c r="INT723" s="89"/>
      <c r="INU723" s="89"/>
      <c r="INV723" s="508"/>
      <c r="INW723" s="508"/>
      <c r="INX723" s="89"/>
      <c r="INY723" s="89"/>
      <c r="INZ723" s="508"/>
      <c r="IOA723" s="508"/>
      <c r="IOB723" s="89"/>
      <c r="IOC723" s="89"/>
      <c r="IOD723" s="508"/>
      <c r="IOE723" s="508"/>
      <c r="IOF723" s="508"/>
      <c r="IOG723" s="508"/>
      <c r="IOH723" s="508"/>
      <c r="IOI723" s="508"/>
      <c r="IOJ723" s="508"/>
      <c r="IOK723" s="89"/>
      <c r="IOL723" s="89"/>
      <c r="IOM723" s="508"/>
      <c r="ION723" s="508"/>
      <c r="IOO723" s="89"/>
      <c r="IOP723" s="89"/>
      <c r="IOQ723" s="508"/>
      <c r="IOR723" s="508"/>
      <c r="IOS723" s="508"/>
      <c r="IOT723" s="508"/>
      <c r="IOU723" s="508"/>
      <c r="IOV723" s="203"/>
      <c r="IOW723" s="107"/>
      <c r="IOX723" s="508"/>
      <c r="IOY723" s="508"/>
      <c r="IOZ723" s="508"/>
      <c r="IPA723" s="508"/>
      <c r="IPB723" s="508"/>
      <c r="IPC723" s="508"/>
      <c r="IPD723" s="508"/>
      <c r="IPE723" s="168"/>
      <c r="IPF723" s="168"/>
      <c r="IPG723" s="168"/>
      <c r="IPH723" s="168"/>
      <c r="IPI723" s="168"/>
      <c r="IPJ723" s="168"/>
      <c r="IPK723" s="168"/>
      <c r="IPL723" s="168"/>
      <c r="IPM723" s="168"/>
      <c r="IPN723" s="168"/>
      <c r="IPO723" s="168"/>
      <c r="IPP723" s="168"/>
      <c r="IPQ723" s="168"/>
      <c r="IPR723" s="168"/>
      <c r="IPS723" s="168"/>
      <c r="IPT723" s="168"/>
      <c r="IPU723" s="168"/>
      <c r="IPV723" s="168"/>
      <c r="IPW723" s="168"/>
      <c r="IPX723" s="168"/>
      <c r="IPY723" s="168"/>
      <c r="IPZ723" s="168"/>
      <c r="IQA723" s="168"/>
      <c r="IQB723" s="168"/>
      <c r="IQC723" s="168"/>
      <c r="IQD723" s="168"/>
      <c r="IQE723" s="168"/>
      <c r="IQF723" s="168"/>
      <c r="IQG723" s="168"/>
      <c r="IQH723" s="168"/>
      <c r="IQI723" s="168"/>
      <c r="IQJ723" s="168"/>
      <c r="IQK723" s="168"/>
      <c r="IQL723" s="168"/>
      <c r="IQM723" s="168"/>
      <c r="IQN723" s="168"/>
      <c r="IQO723" s="168"/>
      <c r="IQP723" s="168"/>
      <c r="IQQ723" s="168"/>
      <c r="IQR723" s="168"/>
      <c r="IQS723" s="168"/>
      <c r="IQT723" s="168"/>
      <c r="IQU723" s="168"/>
      <c r="IQV723" s="168"/>
      <c r="IQW723" s="508"/>
      <c r="IQX723" s="508"/>
      <c r="IQY723" s="508"/>
      <c r="IQZ723" s="508"/>
      <c r="IRA723" s="508"/>
      <c r="IRB723" s="508"/>
      <c r="IRC723" s="508"/>
      <c r="IRD723" s="508"/>
      <c r="IRE723" s="508"/>
      <c r="IRF723" s="508"/>
      <c r="IRG723" s="508"/>
      <c r="IRH723" s="508"/>
      <c r="IRI723" s="508"/>
      <c r="IRJ723" s="508"/>
      <c r="IRK723" s="508"/>
      <c r="IRL723" s="508"/>
      <c r="IRM723" s="508"/>
      <c r="IRN723" s="508"/>
      <c r="IRO723" s="508"/>
      <c r="IRP723" s="508"/>
      <c r="IRQ723" s="508"/>
      <c r="IRR723" s="508"/>
      <c r="IRS723" s="508"/>
      <c r="IRT723" s="508"/>
      <c r="IRU723" s="89"/>
      <c r="IRV723" s="89"/>
      <c r="IRW723" s="89"/>
      <c r="IRX723" s="89"/>
      <c r="IRY723" s="89"/>
      <c r="IRZ723" s="508"/>
      <c r="ISA723" s="508"/>
      <c r="ISB723" s="89"/>
      <c r="ISC723" s="89"/>
      <c r="ISD723" s="508"/>
      <c r="ISE723" s="508"/>
      <c r="ISF723" s="89"/>
      <c r="ISG723" s="89"/>
      <c r="ISH723" s="508"/>
      <c r="ISI723" s="508"/>
      <c r="ISJ723" s="508"/>
      <c r="ISK723" s="508"/>
      <c r="ISL723" s="508"/>
      <c r="ISM723" s="508"/>
      <c r="ISN723" s="508"/>
      <c r="ISO723" s="89"/>
      <c r="ISP723" s="89"/>
      <c r="ISQ723" s="508"/>
      <c r="ISR723" s="508"/>
      <c r="ISS723" s="89"/>
      <c r="IST723" s="89"/>
      <c r="ISU723" s="508"/>
      <c r="ISV723" s="508"/>
      <c r="ISW723" s="508"/>
      <c r="ISX723" s="508"/>
      <c r="ISY723" s="508"/>
      <c r="ISZ723" s="203"/>
      <c r="ITA723" s="107"/>
      <c r="ITB723" s="508"/>
      <c r="ITC723" s="508"/>
      <c r="ITD723" s="508"/>
      <c r="ITE723" s="508"/>
      <c r="ITF723" s="508"/>
      <c r="ITG723" s="508"/>
      <c r="ITH723" s="508"/>
      <c r="ITI723" s="168"/>
      <c r="ITJ723" s="168"/>
      <c r="ITK723" s="168"/>
      <c r="ITL723" s="168"/>
      <c r="ITM723" s="168"/>
      <c r="ITN723" s="168"/>
      <c r="ITO723" s="168"/>
      <c r="ITP723" s="168"/>
      <c r="ITQ723" s="168"/>
      <c r="ITR723" s="168"/>
      <c r="ITS723" s="168"/>
      <c r="ITT723" s="168"/>
      <c r="ITU723" s="168"/>
      <c r="ITV723" s="168"/>
      <c r="ITW723" s="168"/>
      <c r="ITX723" s="168"/>
      <c r="ITY723" s="168"/>
      <c r="ITZ723" s="168"/>
      <c r="IUA723" s="168"/>
      <c r="IUB723" s="168"/>
      <c r="IUC723" s="168"/>
      <c r="IUD723" s="168"/>
      <c r="IUE723" s="168"/>
      <c r="IUF723" s="168"/>
      <c r="IUG723" s="168"/>
      <c r="IUH723" s="168"/>
      <c r="IUI723" s="168"/>
      <c r="IUJ723" s="168"/>
      <c r="IUK723" s="168"/>
      <c r="IUL723" s="168"/>
      <c r="IUM723" s="168"/>
      <c r="IUN723" s="168"/>
      <c r="IUO723" s="168"/>
      <c r="IUP723" s="168"/>
      <c r="IUQ723" s="168"/>
      <c r="IUR723" s="168"/>
      <c r="IUS723" s="168"/>
      <c r="IUT723" s="168"/>
      <c r="IUU723" s="168"/>
      <c r="IUV723" s="168"/>
      <c r="IUW723" s="168"/>
      <c r="IUX723" s="168"/>
      <c r="IUY723" s="168"/>
      <c r="IUZ723" s="168"/>
      <c r="IVA723" s="508"/>
      <c r="IVB723" s="508"/>
      <c r="IVC723" s="508"/>
      <c r="IVD723" s="508"/>
      <c r="IVE723" s="508"/>
      <c r="IVF723" s="508"/>
      <c r="IVG723" s="508"/>
      <c r="IVH723" s="508"/>
      <c r="IVI723" s="508"/>
      <c r="IVJ723" s="508"/>
      <c r="IVK723" s="508"/>
      <c r="IVL723" s="508"/>
      <c r="IVM723" s="508"/>
      <c r="IVN723" s="508"/>
      <c r="IVO723" s="508"/>
      <c r="IVP723" s="508"/>
      <c r="IVQ723" s="508"/>
      <c r="IVR723" s="508"/>
      <c r="IVS723" s="508"/>
      <c r="IVT723" s="508"/>
      <c r="IVU723" s="508"/>
      <c r="IVV723" s="508"/>
      <c r="IVW723" s="508"/>
      <c r="IVX723" s="508"/>
      <c r="IVY723" s="89"/>
      <c r="IVZ723" s="89"/>
      <c r="IWA723" s="89"/>
      <c r="IWB723" s="89"/>
      <c r="IWC723" s="89"/>
      <c r="IWD723" s="508"/>
      <c r="IWE723" s="508"/>
      <c r="IWF723" s="89"/>
      <c r="IWG723" s="89"/>
      <c r="IWH723" s="508"/>
      <c r="IWI723" s="508"/>
      <c r="IWJ723" s="89"/>
      <c r="IWK723" s="89"/>
      <c r="IWL723" s="508"/>
      <c r="IWM723" s="508"/>
      <c r="IWN723" s="508"/>
      <c r="IWO723" s="508"/>
      <c r="IWP723" s="508"/>
      <c r="IWQ723" s="508"/>
      <c r="IWR723" s="508"/>
      <c r="IWS723" s="89"/>
      <c r="IWT723" s="89"/>
      <c r="IWU723" s="508"/>
      <c r="IWV723" s="508"/>
      <c r="IWW723" s="89"/>
      <c r="IWX723" s="89"/>
      <c r="IWY723" s="508"/>
      <c r="IWZ723" s="508"/>
      <c r="IXA723" s="508"/>
      <c r="IXB723" s="508"/>
      <c r="IXC723" s="508"/>
      <c r="IXD723" s="203"/>
      <c r="IXE723" s="107"/>
      <c r="IXF723" s="508"/>
      <c r="IXG723" s="508"/>
      <c r="IXH723" s="508"/>
      <c r="IXI723" s="508"/>
      <c r="IXJ723" s="508"/>
      <c r="IXK723" s="508"/>
      <c r="IXL723" s="508"/>
      <c r="IXM723" s="168"/>
      <c r="IXN723" s="168"/>
      <c r="IXO723" s="168"/>
      <c r="IXP723" s="168"/>
      <c r="IXQ723" s="168"/>
      <c r="IXR723" s="168"/>
      <c r="IXS723" s="168"/>
      <c r="IXT723" s="168"/>
      <c r="IXU723" s="168"/>
      <c r="IXV723" s="168"/>
      <c r="IXW723" s="168"/>
      <c r="IXX723" s="168"/>
      <c r="IXY723" s="168"/>
      <c r="IXZ723" s="168"/>
      <c r="IYA723" s="168"/>
      <c r="IYB723" s="168"/>
      <c r="IYC723" s="168"/>
      <c r="IYD723" s="168"/>
      <c r="IYE723" s="168"/>
      <c r="IYF723" s="168"/>
      <c r="IYG723" s="168"/>
      <c r="IYH723" s="168"/>
      <c r="IYI723" s="168"/>
      <c r="IYJ723" s="168"/>
      <c r="IYK723" s="168"/>
      <c r="IYL723" s="168"/>
      <c r="IYM723" s="168"/>
      <c r="IYN723" s="168"/>
      <c r="IYO723" s="168"/>
      <c r="IYP723" s="168"/>
      <c r="IYQ723" s="168"/>
      <c r="IYR723" s="168"/>
      <c r="IYS723" s="168"/>
      <c r="IYT723" s="168"/>
      <c r="IYU723" s="168"/>
      <c r="IYV723" s="168"/>
      <c r="IYW723" s="168"/>
      <c r="IYX723" s="168"/>
      <c r="IYY723" s="168"/>
      <c r="IYZ723" s="168"/>
      <c r="IZA723" s="168"/>
      <c r="IZB723" s="168"/>
      <c r="IZC723" s="168"/>
      <c r="IZD723" s="168"/>
      <c r="IZE723" s="508"/>
      <c r="IZF723" s="508"/>
      <c r="IZG723" s="508"/>
      <c r="IZH723" s="508"/>
      <c r="IZI723" s="508"/>
      <c r="IZJ723" s="508"/>
      <c r="IZK723" s="508"/>
      <c r="IZL723" s="508"/>
      <c r="IZM723" s="508"/>
      <c r="IZN723" s="508"/>
      <c r="IZO723" s="508"/>
      <c r="IZP723" s="508"/>
      <c r="IZQ723" s="508"/>
      <c r="IZR723" s="508"/>
      <c r="IZS723" s="508"/>
      <c r="IZT723" s="508"/>
      <c r="IZU723" s="508"/>
      <c r="IZV723" s="508"/>
      <c r="IZW723" s="508"/>
      <c r="IZX723" s="508"/>
      <c r="IZY723" s="508"/>
      <c r="IZZ723" s="508"/>
      <c r="JAA723" s="508"/>
      <c r="JAB723" s="508"/>
      <c r="JAC723" s="89"/>
      <c r="JAD723" s="89"/>
      <c r="JAE723" s="89"/>
      <c r="JAF723" s="89"/>
      <c r="JAG723" s="89"/>
      <c r="JAH723" s="508"/>
      <c r="JAI723" s="508"/>
      <c r="JAJ723" s="89"/>
      <c r="JAK723" s="89"/>
      <c r="JAL723" s="508"/>
      <c r="JAM723" s="508"/>
      <c r="JAN723" s="89"/>
      <c r="JAO723" s="89"/>
      <c r="JAP723" s="508"/>
      <c r="JAQ723" s="508"/>
      <c r="JAR723" s="508"/>
      <c r="JAS723" s="508"/>
      <c r="JAT723" s="508"/>
      <c r="JAU723" s="508"/>
      <c r="JAV723" s="508"/>
      <c r="JAW723" s="89"/>
      <c r="JAX723" s="89"/>
      <c r="JAY723" s="508"/>
      <c r="JAZ723" s="508"/>
      <c r="JBA723" s="89"/>
      <c r="JBB723" s="89"/>
      <c r="JBC723" s="508"/>
      <c r="JBD723" s="508"/>
      <c r="JBE723" s="508"/>
      <c r="JBF723" s="508"/>
      <c r="JBG723" s="508"/>
      <c r="JBH723" s="203"/>
      <c r="JBI723" s="107"/>
      <c r="JBJ723" s="508"/>
      <c r="JBK723" s="508"/>
      <c r="JBL723" s="508"/>
      <c r="JBM723" s="508"/>
      <c r="JBN723" s="508"/>
      <c r="JBO723" s="508"/>
      <c r="JBP723" s="508"/>
      <c r="JBQ723" s="168"/>
      <c r="JBR723" s="168"/>
      <c r="JBS723" s="168"/>
      <c r="JBT723" s="168"/>
      <c r="JBU723" s="168"/>
      <c r="JBV723" s="168"/>
      <c r="JBW723" s="168"/>
      <c r="JBX723" s="168"/>
      <c r="JBY723" s="168"/>
      <c r="JBZ723" s="168"/>
      <c r="JCA723" s="168"/>
      <c r="JCB723" s="168"/>
      <c r="JCC723" s="168"/>
      <c r="JCD723" s="168"/>
      <c r="JCE723" s="168"/>
      <c r="JCF723" s="168"/>
      <c r="JCG723" s="168"/>
      <c r="JCH723" s="168"/>
      <c r="JCI723" s="168"/>
      <c r="JCJ723" s="168"/>
      <c r="JCK723" s="168"/>
      <c r="JCL723" s="168"/>
      <c r="JCM723" s="168"/>
      <c r="JCN723" s="168"/>
      <c r="JCO723" s="168"/>
      <c r="JCP723" s="168"/>
      <c r="JCQ723" s="168"/>
      <c r="JCR723" s="168"/>
      <c r="JCS723" s="168"/>
      <c r="JCT723" s="168"/>
      <c r="JCU723" s="168"/>
      <c r="JCV723" s="168"/>
      <c r="JCW723" s="168"/>
      <c r="JCX723" s="168"/>
      <c r="JCY723" s="168"/>
      <c r="JCZ723" s="168"/>
      <c r="JDA723" s="168"/>
      <c r="JDB723" s="168"/>
      <c r="JDC723" s="168"/>
      <c r="JDD723" s="168"/>
      <c r="JDE723" s="168"/>
      <c r="JDF723" s="168"/>
      <c r="JDG723" s="168"/>
      <c r="JDH723" s="168"/>
      <c r="JDI723" s="508"/>
      <c r="JDJ723" s="508"/>
      <c r="JDK723" s="508"/>
      <c r="JDL723" s="508"/>
      <c r="JDM723" s="508"/>
      <c r="JDN723" s="508"/>
      <c r="JDO723" s="508"/>
      <c r="JDP723" s="508"/>
      <c r="JDQ723" s="508"/>
      <c r="JDR723" s="508"/>
      <c r="JDS723" s="508"/>
      <c r="JDT723" s="508"/>
      <c r="JDU723" s="508"/>
      <c r="JDV723" s="508"/>
      <c r="JDW723" s="508"/>
      <c r="JDX723" s="508"/>
      <c r="JDY723" s="508"/>
      <c r="JDZ723" s="508"/>
      <c r="JEA723" s="508"/>
      <c r="JEB723" s="508"/>
      <c r="JEC723" s="508"/>
      <c r="JED723" s="508"/>
      <c r="JEE723" s="508"/>
      <c r="JEF723" s="508"/>
      <c r="JEG723" s="89"/>
      <c r="JEH723" s="89"/>
      <c r="JEI723" s="89"/>
      <c r="JEJ723" s="89"/>
      <c r="JEK723" s="89"/>
      <c r="JEL723" s="508"/>
      <c r="JEM723" s="508"/>
      <c r="JEN723" s="89"/>
      <c r="JEO723" s="89"/>
      <c r="JEP723" s="508"/>
      <c r="JEQ723" s="508"/>
      <c r="JER723" s="89"/>
      <c r="JES723" s="89"/>
      <c r="JET723" s="508"/>
      <c r="JEU723" s="508"/>
      <c r="JEV723" s="508"/>
      <c r="JEW723" s="508"/>
      <c r="JEX723" s="508"/>
      <c r="JEY723" s="508"/>
      <c r="JEZ723" s="508"/>
      <c r="JFA723" s="89"/>
      <c r="JFB723" s="89"/>
      <c r="JFC723" s="508"/>
      <c r="JFD723" s="508"/>
      <c r="JFE723" s="89"/>
      <c r="JFF723" s="89"/>
      <c r="JFG723" s="508"/>
      <c r="JFH723" s="508"/>
      <c r="JFI723" s="508"/>
      <c r="JFJ723" s="508"/>
      <c r="JFK723" s="508"/>
      <c r="JFL723" s="203"/>
      <c r="JFM723" s="107"/>
      <c r="JFN723" s="508"/>
      <c r="JFO723" s="508"/>
      <c r="JFP723" s="508"/>
      <c r="JFQ723" s="508"/>
      <c r="JFR723" s="508"/>
      <c r="JFS723" s="508"/>
      <c r="JFT723" s="508"/>
      <c r="JFU723" s="168"/>
      <c r="JFV723" s="168"/>
      <c r="JFW723" s="168"/>
      <c r="JFX723" s="168"/>
      <c r="JFY723" s="168"/>
      <c r="JFZ723" s="168"/>
      <c r="JGA723" s="168"/>
      <c r="JGB723" s="168"/>
      <c r="JGC723" s="168"/>
      <c r="JGD723" s="168"/>
      <c r="JGE723" s="168"/>
      <c r="JGF723" s="168"/>
      <c r="JGG723" s="168"/>
      <c r="JGH723" s="168"/>
      <c r="JGI723" s="168"/>
      <c r="JGJ723" s="168"/>
      <c r="JGK723" s="168"/>
      <c r="JGL723" s="168"/>
      <c r="JGM723" s="168"/>
      <c r="JGN723" s="168"/>
      <c r="JGO723" s="168"/>
      <c r="JGP723" s="168"/>
      <c r="JGQ723" s="168"/>
      <c r="JGR723" s="168"/>
      <c r="JGS723" s="168"/>
      <c r="JGT723" s="168"/>
      <c r="JGU723" s="168"/>
      <c r="JGV723" s="168"/>
      <c r="JGW723" s="168"/>
      <c r="JGX723" s="168"/>
      <c r="JGY723" s="168"/>
      <c r="JGZ723" s="168"/>
      <c r="JHA723" s="168"/>
      <c r="JHB723" s="168"/>
      <c r="JHC723" s="168"/>
      <c r="JHD723" s="168"/>
      <c r="JHE723" s="168"/>
      <c r="JHF723" s="168"/>
      <c r="JHG723" s="168"/>
      <c r="JHH723" s="168"/>
      <c r="JHI723" s="168"/>
      <c r="JHJ723" s="168"/>
      <c r="JHK723" s="168"/>
      <c r="JHL723" s="168"/>
      <c r="JHM723" s="508"/>
      <c r="JHN723" s="508"/>
      <c r="JHO723" s="508"/>
      <c r="JHP723" s="508"/>
      <c r="JHQ723" s="508"/>
      <c r="JHR723" s="508"/>
      <c r="JHS723" s="508"/>
      <c r="JHT723" s="508"/>
      <c r="JHU723" s="508"/>
      <c r="JHV723" s="508"/>
      <c r="JHW723" s="508"/>
      <c r="JHX723" s="508"/>
      <c r="JHY723" s="508"/>
      <c r="JHZ723" s="508"/>
      <c r="JIA723" s="508"/>
      <c r="JIB723" s="508"/>
      <c r="JIC723" s="508"/>
      <c r="JID723" s="508"/>
      <c r="JIE723" s="508"/>
      <c r="JIF723" s="508"/>
      <c r="JIG723" s="508"/>
      <c r="JIH723" s="508"/>
      <c r="JII723" s="508"/>
      <c r="JIJ723" s="508"/>
      <c r="JIK723" s="89"/>
      <c r="JIL723" s="89"/>
      <c r="JIM723" s="89"/>
      <c r="JIN723" s="89"/>
      <c r="JIO723" s="89"/>
      <c r="JIP723" s="508"/>
      <c r="JIQ723" s="508"/>
      <c r="JIR723" s="89"/>
      <c r="JIS723" s="89"/>
      <c r="JIT723" s="508"/>
      <c r="JIU723" s="508"/>
      <c r="JIV723" s="89"/>
      <c r="JIW723" s="89"/>
      <c r="JIX723" s="508"/>
      <c r="JIY723" s="508"/>
      <c r="JIZ723" s="508"/>
      <c r="JJA723" s="508"/>
      <c r="JJB723" s="508"/>
      <c r="JJC723" s="508"/>
      <c r="JJD723" s="508"/>
      <c r="JJE723" s="89"/>
      <c r="JJF723" s="89"/>
      <c r="JJG723" s="508"/>
      <c r="JJH723" s="508"/>
      <c r="JJI723" s="89"/>
      <c r="JJJ723" s="89"/>
      <c r="JJK723" s="508"/>
      <c r="JJL723" s="508"/>
      <c r="JJM723" s="508"/>
      <c r="JJN723" s="508"/>
      <c r="JJO723" s="508"/>
      <c r="JJP723" s="203"/>
      <c r="JJQ723" s="107"/>
      <c r="JJR723" s="508"/>
      <c r="JJS723" s="508"/>
      <c r="JJT723" s="508"/>
      <c r="JJU723" s="508"/>
      <c r="JJV723" s="508"/>
      <c r="JJW723" s="508"/>
      <c r="JJX723" s="508"/>
      <c r="JJY723" s="168"/>
      <c r="JJZ723" s="168"/>
      <c r="JKA723" s="168"/>
      <c r="JKB723" s="168"/>
      <c r="JKC723" s="168"/>
      <c r="JKD723" s="168"/>
      <c r="JKE723" s="168"/>
      <c r="JKF723" s="168"/>
      <c r="JKG723" s="168"/>
      <c r="JKH723" s="168"/>
      <c r="JKI723" s="168"/>
      <c r="JKJ723" s="168"/>
      <c r="JKK723" s="168"/>
      <c r="JKL723" s="168"/>
      <c r="JKM723" s="168"/>
      <c r="JKN723" s="168"/>
      <c r="JKO723" s="168"/>
      <c r="JKP723" s="168"/>
      <c r="JKQ723" s="168"/>
      <c r="JKR723" s="168"/>
      <c r="JKS723" s="168"/>
      <c r="JKT723" s="168"/>
      <c r="JKU723" s="168"/>
      <c r="JKV723" s="168"/>
      <c r="JKW723" s="168"/>
      <c r="JKX723" s="168"/>
      <c r="JKY723" s="168"/>
      <c r="JKZ723" s="168"/>
      <c r="JLA723" s="168"/>
      <c r="JLB723" s="168"/>
      <c r="JLC723" s="168"/>
      <c r="JLD723" s="168"/>
      <c r="JLE723" s="168"/>
      <c r="JLF723" s="168"/>
      <c r="JLG723" s="168"/>
      <c r="JLH723" s="168"/>
      <c r="JLI723" s="168"/>
      <c r="JLJ723" s="168"/>
      <c r="JLK723" s="168"/>
      <c r="JLL723" s="168"/>
      <c r="JLM723" s="168"/>
      <c r="JLN723" s="168"/>
      <c r="JLO723" s="168"/>
      <c r="JLP723" s="168"/>
      <c r="JLQ723" s="508"/>
      <c r="JLR723" s="508"/>
      <c r="JLS723" s="508"/>
      <c r="JLT723" s="508"/>
      <c r="JLU723" s="508"/>
      <c r="JLV723" s="508"/>
      <c r="JLW723" s="508"/>
      <c r="JLX723" s="508"/>
      <c r="JLY723" s="508"/>
      <c r="JLZ723" s="508"/>
      <c r="JMA723" s="508"/>
      <c r="JMB723" s="508"/>
      <c r="JMC723" s="508"/>
      <c r="JMD723" s="508"/>
      <c r="JME723" s="508"/>
      <c r="JMF723" s="508"/>
      <c r="JMG723" s="508"/>
      <c r="JMH723" s="508"/>
      <c r="JMI723" s="508"/>
      <c r="JMJ723" s="508"/>
      <c r="JMK723" s="508"/>
      <c r="JML723" s="508"/>
      <c r="JMM723" s="508"/>
      <c r="JMN723" s="508"/>
      <c r="JMO723" s="89"/>
      <c r="JMP723" s="89"/>
      <c r="JMQ723" s="89"/>
      <c r="JMR723" s="89"/>
      <c r="JMS723" s="89"/>
      <c r="JMT723" s="508"/>
      <c r="JMU723" s="508"/>
      <c r="JMV723" s="89"/>
      <c r="JMW723" s="89"/>
      <c r="JMX723" s="508"/>
      <c r="JMY723" s="508"/>
      <c r="JMZ723" s="89"/>
      <c r="JNA723" s="89"/>
      <c r="JNB723" s="508"/>
      <c r="JNC723" s="508"/>
      <c r="JND723" s="508"/>
      <c r="JNE723" s="508"/>
      <c r="JNF723" s="508"/>
      <c r="JNG723" s="508"/>
      <c r="JNH723" s="508"/>
      <c r="JNI723" s="89"/>
      <c r="JNJ723" s="89"/>
      <c r="JNK723" s="508"/>
      <c r="JNL723" s="508"/>
      <c r="JNM723" s="89"/>
      <c r="JNN723" s="89"/>
      <c r="JNO723" s="508"/>
      <c r="JNP723" s="508"/>
      <c r="JNQ723" s="508"/>
      <c r="JNR723" s="508"/>
      <c r="JNS723" s="508"/>
      <c r="JNT723" s="203"/>
      <c r="JNU723" s="107"/>
      <c r="JNV723" s="508"/>
      <c r="JNW723" s="508"/>
      <c r="JNX723" s="508"/>
      <c r="JNY723" s="508"/>
      <c r="JNZ723" s="508"/>
      <c r="JOA723" s="508"/>
      <c r="JOB723" s="508"/>
      <c r="JOC723" s="168"/>
      <c r="JOD723" s="168"/>
      <c r="JOE723" s="168"/>
      <c r="JOF723" s="168"/>
      <c r="JOG723" s="168"/>
      <c r="JOH723" s="168"/>
      <c r="JOI723" s="168"/>
      <c r="JOJ723" s="168"/>
      <c r="JOK723" s="168"/>
      <c r="JOL723" s="168"/>
      <c r="JOM723" s="168"/>
      <c r="JON723" s="168"/>
      <c r="JOO723" s="168"/>
      <c r="JOP723" s="168"/>
      <c r="JOQ723" s="168"/>
      <c r="JOR723" s="168"/>
      <c r="JOS723" s="168"/>
      <c r="JOT723" s="168"/>
      <c r="JOU723" s="168"/>
      <c r="JOV723" s="168"/>
      <c r="JOW723" s="168"/>
      <c r="JOX723" s="168"/>
      <c r="JOY723" s="168"/>
      <c r="JOZ723" s="168"/>
      <c r="JPA723" s="168"/>
      <c r="JPB723" s="168"/>
      <c r="JPC723" s="168"/>
      <c r="JPD723" s="168"/>
      <c r="JPE723" s="168"/>
      <c r="JPF723" s="168"/>
      <c r="JPG723" s="168"/>
      <c r="JPH723" s="168"/>
      <c r="JPI723" s="168"/>
      <c r="JPJ723" s="168"/>
      <c r="JPK723" s="168"/>
      <c r="JPL723" s="168"/>
      <c r="JPM723" s="168"/>
      <c r="JPN723" s="168"/>
      <c r="JPO723" s="168"/>
      <c r="JPP723" s="168"/>
      <c r="JPQ723" s="168"/>
      <c r="JPR723" s="168"/>
      <c r="JPS723" s="168"/>
      <c r="JPT723" s="168"/>
      <c r="JPU723" s="508"/>
      <c r="JPV723" s="508"/>
      <c r="JPW723" s="508"/>
      <c r="JPX723" s="508"/>
      <c r="JPY723" s="508"/>
      <c r="JPZ723" s="508"/>
      <c r="JQA723" s="508"/>
      <c r="JQB723" s="508"/>
      <c r="JQC723" s="508"/>
      <c r="JQD723" s="508"/>
      <c r="JQE723" s="508"/>
      <c r="JQF723" s="508"/>
      <c r="JQG723" s="508"/>
      <c r="JQH723" s="508"/>
      <c r="JQI723" s="508"/>
      <c r="JQJ723" s="508"/>
      <c r="JQK723" s="508"/>
      <c r="JQL723" s="508"/>
      <c r="JQM723" s="508"/>
      <c r="JQN723" s="508"/>
      <c r="JQO723" s="508"/>
      <c r="JQP723" s="508"/>
      <c r="JQQ723" s="508"/>
      <c r="JQR723" s="508"/>
      <c r="JQS723" s="89"/>
      <c r="JQT723" s="89"/>
      <c r="JQU723" s="89"/>
      <c r="JQV723" s="89"/>
      <c r="JQW723" s="89"/>
      <c r="JQX723" s="508"/>
      <c r="JQY723" s="508"/>
      <c r="JQZ723" s="89"/>
      <c r="JRA723" s="89"/>
      <c r="JRB723" s="508"/>
      <c r="JRC723" s="508"/>
      <c r="JRD723" s="89"/>
      <c r="JRE723" s="89"/>
      <c r="JRF723" s="508"/>
      <c r="JRG723" s="508"/>
      <c r="JRH723" s="508"/>
      <c r="JRI723" s="508"/>
      <c r="JRJ723" s="508"/>
      <c r="JRK723" s="508"/>
      <c r="JRL723" s="508"/>
      <c r="JRM723" s="89"/>
      <c r="JRN723" s="89"/>
      <c r="JRO723" s="508"/>
      <c r="JRP723" s="508"/>
      <c r="JRQ723" s="89"/>
      <c r="JRR723" s="89"/>
      <c r="JRS723" s="508"/>
      <c r="JRT723" s="508"/>
      <c r="JRU723" s="508"/>
      <c r="JRV723" s="508"/>
      <c r="JRW723" s="508"/>
      <c r="JRX723" s="203"/>
      <c r="JRY723" s="107"/>
      <c r="JRZ723" s="508"/>
      <c r="JSA723" s="508"/>
      <c r="JSB723" s="508"/>
      <c r="JSC723" s="508"/>
      <c r="JSD723" s="508"/>
      <c r="JSE723" s="508"/>
      <c r="JSF723" s="508"/>
      <c r="JSG723" s="168"/>
      <c r="JSH723" s="168"/>
      <c r="JSI723" s="168"/>
      <c r="JSJ723" s="168"/>
      <c r="JSK723" s="168"/>
      <c r="JSL723" s="168"/>
      <c r="JSM723" s="168"/>
      <c r="JSN723" s="168"/>
      <c r="JSO723" s="168"/>
      <c r="JSP723" s="168"/>
      <c r="JSQ723" s="168"/>
      <c r="JSR723" s="168"/>
      <c r="JSS723" s="168"/>
      <c r="JST723" s="168"/>
      <c r="JSU723" s="168"/>
      <c r="JSV723" s="168"/>
      <c r="JSW723" s="168"/>
      <c r="JSX723" s="168"/>
      <c r="JSY723" s="168"/>
      <c r="JSZ723" s="168"/>
      <c r="JTA723" s="168"/>
      <c r="JTB723" s="168"/>
      <c r="JTC723" s="168"/>
      <c r="JTD723" s="168"/>
      <c r="JTE723" s="168"/>
      <c r="JTF723" s="168"/>
      <c r="JTG723" s="168"/>
      <c r="JTH723" s="168"/>
      <c r="JTI723" s="168"/>
      <c r="JTJ723" s="168"/>
      <c r="JTK723" s="168"/>
      <c r="JTL723" s="168"/>
      <c r="JTM723" s="168"/>
      <c r="JTN723" s="168"/>
      <c r="JTO723" s="168"/>
      <c r="JTP723" s="168"/>
      <c r="JTQ723" s="168"/>
      <c r="JTR723" s="168"/>
      <c r="JTS723" s="168"/>
      <c r="JTT723" s="168"/>
      <c r="JTU723" s="168"/>
      <c r="JTV723" s="168"/>
      <c r="JTW723" s="168"/>
      <c r="JTX723" s="168"/>
      <c r="JTY723" s="508"/>
      <c r="JTZ723" s="508"/>
      <c r="JUA723" s="508"/>
      <c r="JUB723" s="508"/>
      <c r="JUC723" s="508"/>
      <c r="JUD723" s="508"/>
      <c r="JUE723" s="508"/>
      <c r="JUF723" s="508"/>
      <c r="JUG723" s="508"/>
      <c r="JUH723" s="508"/>
      <c r="JUI723" s="508"/>
      <c r="JUJ723" s="508"/>
      <c r="JUK723" s="508"/>
      <c r="JUL723" s="508"/>
      <c r="JUM723" s="508"/>
      <c r="JUN723" s="508"/>
      <c r="JUO723" s="508"/>
      <c r="JUP723" s="508"/>
      <c r="JUQ723" s="508"/>
      <c r="JUR723" s="508"/>
      <c r="JUS723" s="508"/>
      <c r="JUT723" s="508"/>
      <c r="JUU723" s="508"/>
      <c r="JUV723" s="508"/>
      <c r="JUW723" s="89"/>
      <c r="JUX723" s="89"/>
      <c r="JUY723" s="89"/>
      <c r="JUZ723" s="89"/>
      <c r="JVA723" s="89"/>
      <c r="JVB723" s="508"/>
      <c r="JVC723" s="508"/>
      <c r="JVD723" s="89"/>
      <c r="JVE723" s="89"/>
      <c r="JVF723" s="508"/>
      <c r="JVG723" s="508"/>
      <c r="JVH723" s="89"/>
      <c r="JVI723" s="89"/>
      <c r="JVJ723" s="508"/>
      <c r="JVK723" s="508"/>
      <c r="JVL723" s="508"/>
      <c r="JVM723" s="508"/>
      <c r="JVN723" s="508"/>
      <c r="JVO723" s="508"/>
      <c r="JVP723" s="508"/>
      <c r="JVQ723" s="89"/>
      <c r="JVR723" s="89"/>
      <c r="JVS723" s="508"/>
      <c r="JVT723" s="508"/>
      <c r="JVU723" s="89"/>
      <c r="JVV723" s="89"/>
      <c r="JVW723" s="508"/>
      <c r="JVX723" s="508"/>
      <c r="JVY723" s="508"/>
      <c r="JVZ723" s="508"/>
      <c r="JWA723" s="508"/>
      <c r="JWB723" s="203"/>
      <c r="JWC723" s="107"/>
      <c r="JWD723" s="508"/>
      <c r="JWE723" s="508"/>
      <c r="JWF723" s="508"/>
      <c r="JWG723" s="508"/>
      <c r="JWH723" s="508"/>
      <c r="JWI723" s="508"/>
      <c r="JWJ723" s="508"/>
      <c r="JWK723" s="168"/>
      <c r="JWL723" s="168"/>
      <c r="JWM723" s="168"/>
      <c r="JWN723" s="168"/>
      <c r="JWO723" s="168"/>
      <c r="JWP723" s="168"/>
      <c r="JWQ723" s="168"/>
      <c r="JWR723" s="168"/>
      <c r="JWS723" s="168"/>
      <c r="JWT723" s="168"/>
      <c r="JWU723" s="168"/>
      <c r="JWV723" s="168"/>
      <c r="JWW723" s="168"/>
      <c r="JWX723" s="168"/>
      <c r="JWY723" s="168"/>
      <c r="JWZ723" s="168"/>
      <c r="JXA723" s="168"/>
      <c r="JXB723" s="168"/>
      <c r="JXC723" s="168"/>
      <c r="JXD723" s="168"/>
      <c r="JXE723" s="168"/>
      <c r="JXF723" s="168"/>
      <c r="JXG723" s="168"/>
      <c r="JXH723" s="168"/>
      <c r="JXI723" s="168"/>
      <c r="JXJ723" s="168"/>
      <c r="JXK723" s="168"/>
      <c r="JXL723" s="168"/>
      <c r="JXM723" s="168"/>
      <c r="JXN723" s="168"/>
      <c r="JXO723" s="168"/>
      <c r="JXP723" s="168"/>
      <c r="JXQ723" s="168"/>
      <c r="JXR723" s="168"/>
      <c r="JXS723" s="168"/>
      <c r="JXT723" s="168"/>
      <c r="JXU723" s="168"/>
      <c r="JXV723" s="168"/>
      <c r="JXW723" s="168"/>
      <c r="JXX723" s="168"/>
      <c r="JXY723" s="168"/>
      <c r="JXZ723" s="168"/>
      <c r="JYA723" s="168"/>
      <c r="JYB723" s="168"/>
      <c r="JYC723" s="508"/>
      <c r="JYD723" s="508"/>
      <c r="JYE723" s="508"/>
      <c r="JYF723" s="508"/>
      <c r="JYG723" s="508"/>
      <c r="JYH723" s="508"/>
      <c r="JYI723" s="508"/>
      <c r="JYJ723" s="508"/>
      <c r="JYK723" s="508"/>
      <c r="JYL723" s="508"/>
      <c r="JYM723" s="508"/>
      <c r="JYN723" s="508"/>
      <c r="JYO723" s="508"/>
      <c r="JYP723" s="508"/>
      <c r="JYQ723" s="508"/>
      <c r="JYR723" s="508"/>
      <c r="JYS723" s="508"/>
      <c r="JYT723" s="508"/>
      <c r="JYU723" s="508"/>
      <c r="JYV723" s="508"/>
      <c r="JYW723" s="508"/>
      <c r="JYX723" s="508"/>
      <c r="JYY723" s="508"/>
      <c r="JYZ723" s="508"/>
      <c r="JZA723" s="89"/>
      <c r="JZB723" s="89"/>
      <c r="JZC723" s="89"/>
      <c r="JZD723" s="89"/>
      <c r="JZE723" s="89"/>
      <c r="JZF723" s="508"/>
      <c r="JZG723" s="508"/>
      <c r="JZH723" s="89"/>
      <c r="JZI723" s="89"/>
      <c r="JZJ723" s="508"/>
      <c r="JZK723" s="508"/>
      <c r="JZL723" s="89"/>
      <c r="JZM723" s="89"/>
      <c r="JZN723" s="508"/>
      <c r="JZO723" s="508"/>
      <c r="JZP723" s="508"/>
      <c r="JZQ723" s="508"/>
      <c r="JZR723" s="508"/>
      <c r="JZS723" s="508"/>
      <c r="JZT723" s="508"/>
      <c r="JZU723" s="89"/>
      <c r="JZV723" s="89"/>
      <c r="JZW723" s="508"/>
      <c r="JZX723" s="508"/>
      <c r="JZY723" s="89"/>
      <c r="JZZ723" s="89"/>
      <c r="KAA723" s="508"/>
      <c r="KAB723" s="508"/>
      <c r="KAC723" s="508"/>
      <c r="KAD723" s="508"/>
      <c r="KAE723" s="508"/>
      <c r="KAF723" s="203"/>
      <c r="KAG723" s="107"/>
      <c r="KAH723" s="508"/>
      <c r="KAI723" s="508"/>
      <c r="KAJ723" s="508"/>
      <c r="KAK723" s="508"/>
      <c r="KAL723" s="508"/>
      <c r="KAM723" s="508"/>
      <c r="KAN723" s="508"/>
      <c r="KAO723" s="168"/>
      <c r="KAP723" s="168"/>
      <c r="KAQ723" s="168"/>
      <c r="KAR723" s="168"/>
      <c r="KAS723" s="168"/>
      <c r="KAT723" s="168"/>
      <c r="KAU723" s="168"/>
      <c r="KAV723" s="168"/>
      <c r="KAW723" s="168"/>
      <c r="KAX723" s="168"/>
      <c r="KAY723" s="168"/>
      <c r="KAZ723" s="168"/>
      <c r="KBA723" s="168"/>
      <c r="KBB723" s="168"/>
      <c r="KBC723" s="168"/>
      <c r="KBD723" s="168"/>
      <c r="KBE723" s="168"/>
      <c r="KBF723" s="168"/>
      <c r="KBG723" s="168"/>
      <c r="KBH723" s="168"/>
      <c r="KBI723" s="168"/>
      <c r="KBJ723" s="168"/>
      <c r="KBK723" s="168"/>
      <c r="KBL723" s="168"/>
      <c r="KBM723" s="168"/>
      <c r="KBN723" s="168"/>
      <c r="KBO723" s="168"/>
      <c r="KBP723" s="168"/>
      <c r="KBQ723" s="168"/>
      <c r="KBR723" s="168"/>
      <c r="KBS723" s="168"/>
      <c r="KBT723" s="168"/>
      <c r="KBU723" s="168"/>
      <c r="KBV723" s="168"/>
      <c r="KBW723" s="168"/>
      <c r="KBX723" s="168"/>
      <c r="KBY723" s="168"/>
      <c r="KBZ723" s="168"/>
      <c r="KCA723" s="168"/>
      <c r="KCB723" s="168"/>
      <c r="KCC723" s="168"/>
      <c r="KCD723" s="168"/>
      <c r="KCE723" s="168"/>
      <c r="KCF723" s="168"/>
      <c r="KCG723" s="508"/>
      <c r="KCH723" s="508"/>
      <c r="KCI723" s="508"/>
      <c r="KCJ723" s="508"/>
      <c r="KCK723" s="508"/>
      <c r="KCL723" s="508"/>
      <c r="KCM723" s="508"/>
      <c r="KCN723" s="508"/>
      <c r="KCO723" s="508"/>
      <c r="KCP723" s="508"/>
      <c r="KCQ723" s="508"/>
      <c r="KCR723" s="508"/>
      <c r="KCS723" s="508"/>
      <c r="KCT723" s="508"/>
      <c r="KCU723" s="508"/>
      <c r="KCV723" s="508"/>
      <c r="KCW723" s="508"/>
      <c r="KCX723" s="508"/>
      <c r="KCY723" s="508"/>
      <c r="KCZ723" s="508"/>
      <c r="KDA723" s="508"/>
      <c r="KDB723" s="508"/>
      <c r="KDC723" s="508"/>
      <c r="KDD723" s="508"/>
      <c r="KDE723" s="89"/>
      <c r="KDF723" s="89"/>
      <c r="KDG723" s="89"/>
      <c r="KDH723" s="89"/>
      <c r="KDI723" s="89"/>
      <c r="KDJ723" s="508"/>
      <c r="KDK723" s="508"/>
      <c r="KDL723" s="89"/>
      <c r="KDM723" s="89"/>
      <c r="KDN723" s="508"/>
      <c r="KDO723" s="508"/>
      <c r="KDP723" s="89"/>
      <c r="KDQ723" s="89"/>
      <c r="KDR723" s="508"/>
      <c r="KDS723" s="508"/>
      <c r="KDT723" s="508"/>
      <c r="KDU723" s="508"/>
      <c r="KDV723" s="508"/>
      <c r="KDW723" s="508"/>
      <c r="KDX723" s="508"/>
      <c r="KDY723" s="89"/>
      <c r="KDZ723" s="89"/>
      <c r="KEA723" s="508"/>
      <c r="KEB723" s="508"/>
      <c r="KEC723" s="89"/>
      <c r="KED723" s="89"/>
      <c r="KEE723" s="508"/>
      <c r="KEF723" s="508"/>
      <c r="KEG723" s="508"/>
      <c r="KEH723" s="508"/>
      <c r="KEI723" s="508"/>
      <c r="KEJ723" s="203"/>
      <c r="KEK723" s="107"/>
      <c r="KEL723" s="508"/>
      <c r="KEM723" s="508"/>
      <c r="KEN723" s="508"/>
      <c r="KEO723" s="508"/>
      <c r="KEP723" s="508"/>
      <c r="KEQ723" s="508"/>
      <c r="KER723" s="508"/>
      <c r="KES723" s="168"/>
      <c r="KET723" s="168"/>
      <c r="KEU723" s="168"/>
      <c r="KEV723" s="168"/>
      <c r="KEW723" s="168"/>
      <c r="KEX723" s="168"/>
      <c r="KEY723" s="168"/>
      <c r="KEZ723" s="168"/>
      <c r="KFA723" s="168"/>
      <c r="KFB723" s="168"/>
      <c r="KFC723" s="168"/>
      <c r="KFD723" s="168"/>
      <c r="KFE723" s="168"/>
      <c r="KFF723" s="168"/>
      <c r="KFG723" s="168"/>
      <c r="KFH723" s="168"/>
      <c r="KFI723" s="168"/>
      <c r="KFJ723" s="168"/>
      <c r="KFK723" s="168"/>
      <c r="KFL723" s="168"/>
      <c r="KFM723" s="168"/>
      <c r="KFN723" s="168"/>
      <c r="KFO723" s="168"/>
      <c r="KFP723" s="168"/>
      <c r="KFQ723" s="168"/>
      <c r="KFR723" s="168"/>
      <c r="KFS723" s="168"/>
      <c r="KFT723" s="168"/>
      <c r="KFU723" s="168"/>
      <c r="KFV723" s="168"/>
      <c r="KFW723" s="168"/>
      <c r="KFX723" s="168"/>
      <c r="KFY723" s="168"/>
      <c r="KFZ723" s="168"/>
      <c r="KGA723" s="168"/>
      <c r="KGB723" s="168"/>
      <c r="KGC723" s="168"/>
      <c r="KGD723" s="168"/>
      <c r="KGE723" s="168"/>
      <c r="KGF723" s="168"/>
      <c r="KGG723" s="168"/>
      <c r="KGH723" s="168"/>
      <c r="KGI723" s="168"/>
      <c r="KGJ723" s="168"/>
      <c r="KGK723" s="508"/>
      <c r="KGL723" s="508"/>
      <c r="KGM723" s="508"/>
      <c r="KGN723" s="508"/>
      <c r="KGO723" s="508"/>
      <c r="KGP723" s="508"/>
      <c r="KGQ723" s="508"/>
      <c r="KGR723" s="508"/>
      <c r="KGS723" s="508"/>
      <c r="KGT723" s="508"/>
      <c r="KGU723" s="508"/>
      <c r="KGV723" s="508"/>
      <c r="KGW723" s="508"/>
      <c r="KGX723" s="508"/>
      <c r="KGY723" s="508"/>
      <c r="KGZ723" s="508"/>
      <c r="KHA723" s="508"/>
      <c r="KHB723" s="508"/>
      <c r="KHC723" s="508"/>
      <c r="KHD723" s="508"/>
      <c r="KHE723" s="508"/>
      <c r="KHF723" s="508"/>
      <c r="KHG723" s="508"/>
      <c r="KHH723" s="508"/>
      <c r="KHI723" s="89"/>
      <c r="KHJ723" s="89"/>
      <c r="KHK723" s="89"/>
      <c r="KHL723" s="89"/>
      <c r="KHM723" s="89"/>
      <c r="KHN723" s="508"/>
      <c r="KHO723" s="508"/>
      <c r="KHP723" s="89"/>
      <c r="KHQ723" s="89"/>
      <c r="KHR723" s="508"/>
      <c r="KHS723" s="508"/>
      <c r="KHT723" s="89"/>
      <c r="KHU723" s="89"/>
      <c r="KHV723" s="508"/>
      <c r="KHW723" s="508"/>
      <c r="KHX723" s="508"/>
      <c r="KHY723" s="508"/>
      <c r="KHZ723" s="508"/>
      <c r="KIA723" s="508"/>
      <c r="KIB723" s="508"/>
      <c r="KIC723" s="89"/>
      <c r="KID723" s="89"/>
      <c r="KIE723" s="508"/>
      <c r="KIF723" s="508"/>
      <c r="KIG723" s="89"/>
      <c r="KIH723" s="89"/>
      <c r="KII723" s="508"/>
      <c r="KIJ723" s="508"/>
      <c r="KIK723" s="508"/>
      <c r="KIL723" s="508"/>
      <c r="KIM723" s="508"/>
      <c r="KIN723" s="203"/>
      <c r="KIO723" s="107"/>
      <c r="KIP723" s="508"/>
      <c r="KIQ723" s="508"/>
      <c r="KIR723" s="508"/>
      <c r="KIS723" s="508"/>
      <c r="KIT723" s="508"/>
      <c r="KIU723" s="508"/>
      <c r="KIV723" s="508"/>
      <c r="KIW723" s="168"/>
      <c r="KIX723" s="168"/>
      <c r="KIY723" s="168"/>
      <c r="KIZ723" s="168"/>
      <c r="KJA723" s="168"/>
      <c r="KJB723" s="168"/>
      <c r="KJC723" s="168"/>
      <c r="KJD723" s="168"/>
      <c r="KJE723" s="168"/>
      <c r="KJF723" s="168"/>
      <c r="KJG723" s="168"/>
      <c r="KJH723" s="168"/>
      <c r="KJI723" s="168"/>
      <c r="KJJ723" s="168"/>
      <c r="KJK723" s="168"/>
      <c r="KJL723" s="168"/>
      <c r="KJM723" s="168"/>
      <c r="KJN723" s="168"/>
      <c r="KJO723" s="168"/>
      <c r="KJP723" s="168"/>
      <c r="KJQ723" s="168"/>
      <c r="KJR723" s="168"/>
      <c r="KJS723" s="168"/>
      <c r="KJT723" s="168"/>
      <c r="KJU723" s="168"/>
      <c r="KJV723" s="168"/>
      <c r="KJW723" s="168"/>
      <c r="KJX723" s="168"/>
      <c r="KJY723" s="168"/>
      <c r="KJZ723" s="168"/>
      <c r="KKA723" s="168"/>
      <c r="KKB723" s="168"/>
      <c r="KKC723" s="168"/>
      <c r="KKD723" s="168"/>
      <c r="KKE723" s="168"/>
      <c r="KKF723" s="168"/>
      <c r="KKG723" s="168"/>
      <c r="KKH723" s="168"/>
      <c r="KKI723" s="168"/>
      <c r="KKJ723" s="168"/>
      <c r="KKK723" s="168"/>
      <c r="KKL723" s="168"/>
      <c r="KKM723" s="168"/>
      <c r="KKN723" s="168"/>
      <c r="KKO723" s="508"/>
      <c r="KKP723" s="508"/>
      <c r="KKQ723" s="508"/>
      <c r="KKR723" s="508"/>
      <c r="KKS723" s="508"/>
      <c r="KKT723" s="508"/>
      <c r="KKU723" s="508"/>
      <c r="KKV723" s="508"/>
      <c r="KKW723" s="508"/>
      <c r="KKX723" s="508"/>
      <c r="KKY723" s="508"/>
      <c r="KKZ723" s="508"/>
      <c r="KLA723" s="508"/>
      <c r="KLB723" s="508"/>
      <c r="KLC723" s="508"/>
      <c r="KLD723" s="508"/>
      <c r="KLE723" s="508"/>
      <c r="KLF723" s="508"/>
      <c r="KLG723" s="508"/>
      <c r="KLH723" s="508"/>
      <c r="KLI723" s="508"/>
      <c r="KLJ723" s="508"/>
      <c r="KLK723" s="508"/>
      <c r="KLL723" s="508"/>
      <c r="KLM723" s="89"/>
      <c r="KLN723" s="89"/>
      <c r="KLO723" s="89"/>
      <c r="KLP723" s="89"/>
      <c r="KLQ723" s="89"/>
      <c r="KLR723" s="508"/>
      <c r="KLS723" s="508"/>
      <c r="KLT723" s="89"/>
      <c r="KLU723" s="89"/>
      <c r="KLV723" s="508"/>
      <c r="KLW723" s="508"/>
      <c r="KLX723" s="89"/>
      <c r="KLY723" s="89"/>
      <c r="KLZ723" s="508"/>
      <c r="KMA723" s="508"/>
      <c r="KMB723" s="508"/>
      <c r="KMC723" s="508"/>
      <c r="KMD723" s="508"/>
      <c r="KME723" s="508"/>
      <c r="KMF723" s="508"/>
      <c r="KMG723" s="89"/>
      <c r="KMH723" s="89"/>
      <c r="KMI723" s="508"/>
      <c r="KMJ723" s="508"/>
      <c r="KMK723" s="89"/>
      <c r="KML723" s="89"/>
      <c r="KMM723" s="508"/>
      <c r="KMN723" s="508"/>
      <c r="KMO723" s="508"/>
      <c r="KMP723" s="508"/>
      <c r="KMQ723" s="508"/>
      <c r="KMR723" s="203"/>
      <c r="KMS723" s="107"/>
      <c r="KMT723" s="508"/>
      <c r="KMU723" s="508"/>
      <c r="KMV723" s="508"/>
      <c r="KMW723" s="508"/>
      <c r="KMX723" s="508"/>
      <c r="KMY723" s="508"/>
      <c r="KMZ723" s="508"/>
      <c r="KNA723" s="168"/>
      <c r="KNB723" s="168"/>
      <c r="KNC723" s="168"/>
      <c r="KND723" s="168"/>
      <c r="KNE723" s="168"/>
      <c r="KNF723" s="168"/>
      <c r="KNG723" s="168"/>
      <c r="KNH723" s="168"/>
      <c r="KNI723" s="168"/>
      <c r="KNJ723" s="168"/>
      <c r="KNK723" s="168"/>
      <c r="KNL723" s="168"/>
      <c r="KNM723" s="168"/>
      <c r="KNN723" s="168"/>
      <c r="KNO723" s="168"/>
      <c r="KNP723" s="168"/>
      <c r="KNQ723" s="168"/>
      <c r="KNR723" s="168"/>
      <c r="KNS723" s="168"/>
      <c r="KNT723" s="168"/>
      <c r="KNU723" s="168"/>
      <c r="KNV723" s="168"/>
      <c r="KNW723" s="168"/>
      <c r="KNX723" s="168"/>
      <c r="KNY723" s="168"/>
      <c r="KNZ723" s="168"/>
      <c r="KOA723" s="168"/>
      <c r="KOB723" s="168"/>
      <c r="KOC723" s="168"/>
      <c r="KOD723" s="168"/>
      <c r="KOE723" s="168"/>
      <c r="KOF723" s="168"/>
      <c r="KOG723" s="168"/>
      <c r="KOH723" s="168"/>
      <c r="KOI723" s="168"/>
      <c r="KOJ723" s="168"/>
      <c r="KOK723" s="168"/>
      <c r="KOL723" s="168"/>
      <c r="KOM723" s="168"/>
      <c r="KON723" s="168"/>
      <c r="KOO723" s="168"/>
      <c r="KOP723" s="168"/>
      <c r="KOQ723" s="168"/>
      <c r="KOR723" s="168"/>
      <c r="KOS723" s="508"/>
      <c r="KOT723" s="508"/>
      <c r="KOU723" s="508"/>
      <c r="KOV723" s="508"/>
      <c r="KOW723" s="508"/>
      <c r="KOX723" s="508"/>
      <c r="KOY723" s="508"/>
      <c r="KOZ723" s="508"/>
      <c r="KPA723" s="508"/>
      <c r="KPB723" s="508"/>
      <c r="KPC723" s="508"/>
      <c r="KPD723" s="508"/>
      <c r="KPE723" s="508"/>
      <c r="KPF723" s="508"/>
      <c r="KPG723" s="508"/>
      <c r="KPH723" s="508"/>
      <c r="KPI723" s="508"/>
      <c r="KPJ723" s="508"/>
      <c r="KPK723" s="508"/>
      <c r="KPL723" s="508"/>
      <c r="KPM723" s="508"/>
      <c r="KPN723" s="508"/>
      <c r="KPO723" s="508"/>
      <c r="KPP723" s="508"/>
      <c r="KPQ723" s="89"/>
      <c r="KPR723" s="89"/>
      <c r="KPS723" s="89"/>
      <c r="KPT723" s="89"/>
      <c r="KPU723" s="89"/>
      <c r="KPV723" s="508"/>
      <c r="KPW723" s="508"/>
      <c r="KPX723" s="89"/>
      <c r="KPY723" s="89"/>
      <c r="KPZ723" s="508"/>
      <c r="KQA723" s="508"/>
      <c r="KQB723" s="89"/>
      <c r="KQC723" s="89"/>
      <c r="KQD723" s="508"/>
      <c r="KQE723" s="508"/>
      <c r="KQF723" s="508"/>
      <c r="KQG723" s="508"/>
      <c r="KQH723" s="508"/>
      <c r="KQI723" s="508"/>
      <c r="KQJ723" s="508"/>
      <c r="KQK723" s="89"/>
      <c r="KQL723" s="89"/>
      <c r="KQM723" s="508"/>
      <c r="KQN723" s="508"/>
      <c r="KQO723" s="89"/>
      <c r="KQP723" s="89"/>
      <c r="KQQ723" s="508"/>
      <c r="KQR723" s="508"/>
      <c r="KQS723" s="508"/>
      <c r="KQT723" s="508"/>
      <c r="KQU723" s="508"/>
      <c r="KQV723" s="203"/>
      <c r="KQW723" s="107"/>
      <c r="KQX723" s="508"/>
      <c r="KQY723" s="508"/>
      <c r="KQZ723" s="508"/>
      <c r="KRA723" s="508"/>
      <c r="KRB723" s="508"/>
      <c r="KRC723" s="508"/>
      <c r="KRD723" s="508"/>
      <c r="KRE723" s="168"/>
      <c r="KRF723" s="168"/>
      <c r="KRG723" s="168"/>
      <c r="KRH723" s="168"/>
      <c r="KRI723" s="168"/>
      <c r="KRJ723" s="168"/>
      <c r="KRK723" s="168"/>
      <c r="KRL723" s="168"/>
      <c r="KRM723" s="168"/>
      <c r="KRN723" s="168"/>
      <c r="KRO723" s="168"/>
      <c r="KRP723" s="168"/>
      <c r="KRQ723" s="168"/>
      <c r="KRR723" s="168"/>
      <c r="KRS723" s="168"/>
      <c r="KRT723" s="168"/>
      <c r="KRU723" s="168"/>
      <c r="KRV723" s="168"/>
      <c r="KRW723" s="168"/>
      <c r="KRX723" s="168"/>
      <c r="KRY723" s="168"/>
      <c r="KRZ723" s="168"/>
      <c r="KSA723" s="168"/>
      <c r="KSB723" s="168"/>
      <c r="KSC723" s="168"/>
      <c r="KSD723" s="168"/>
      <c r="KSE723" s="168"/>
      <c r="KSF723" s="168"/>
      <c r="KSG723" s="168"/>
      <c r="KSH723" s="168"/>
      <c r="KSI723" s="168"/>
      <c r="KSJ723" s="168"/>
      <c r="KSK723" s="168"/>
      <c r="KSL723" s="168"/>
      <c r="KSM723" s="168"/>
      <c r="KSN723" s="168"/>
      <c r="KSO723" s="168"/>
      <c r="KSP723" s="168"/>
      <c r="KSQ723" s="168"/>
      <c r="KSR723" s="168"/>
      <c r="KSS723" s="168"/>
      <c r="KST723" s="168"/>
      <c r="KSU723" s="168"/>
      <c r="KSV723" s="168"/>
      <c r="KSW723" s="508"/>
      <c r="KSX723" s="508"/>
      <c r="KSY723" s="508"/>
      <c r="KSZ723" s="508"/>
      <c r="KTA723" s="508"/>
      <c r="KTB723" s="508"/>
      <c r="KTC723" s="508"/>
      <c r="KTD723" s="508"/>
      <c r="KTE723" s="508"/>
      <c r="KTF723" s="508"/>
      <c r="KTG723" s="508"/>
      <c r="KTH723" s="508"/>
      <c r="KTI723" s="508"/>
      <c r="KTJ723" s="508"/>
      <c r="KTK723" s="508"/>
      <c r="KTL723" s="508"/>
      <c r="KTM723" s="508"/>
      <c r="KTN723" s="508"/>
      <c r="KTO723" s="508"/>
      <c r="KTP723" s="508"/>
      <c r="KTQ723" s="508"/>
      <c r="KTR723" s="508"/>
      <c r="KTS723" s="508"/>
      <c r="KTT723" s="508"/>
      <c r="KTU723" s="89"/>
      <c r="KTV723" s="89"/>
      <c r="KTW723" s="89"/>
      <c r="KTX723" s="89"/>
      <c r="KTY723" s="89"/>
      <c r="KTZ723" s="508"/>
      <c r="KUA723" s="508"/>
      <c r="KUB723" s="89"/>
      <c r="KUC723" s="89"/>
      <c r="KUD723" s="508"/>
      <c r="KUE723" s="508"/>
      <c r="KUF723" s="89"/>
      <c r="KUG723" s="89"/>
      <c r="KUH723" s="508"/>
      <c r="KUI723" s="508"/>
      <c r="KUJ723" s="508"/>
      <c r="KUK723" s="508"/>
      <c r="KUL723" s="508"/>
      <c r="KUM723" s="508"/>
      <c r="KUN723" s="508"/>
      <c r="KUO723" s="89"/>
      <c r="KUP723" s="89"/>
      <c r="KUQ723" s="508"/>
      <c r="KUR723" s="508"/>
      <c r="KUS723" s="89"/>
      <c r="KUT723" s="89"/>
      <c r="KUU723" s="508"/>
      <c r="KUV723" s="508"/>
      <c r="KUW723" s="508"/>
      <c r="KUX723" s="508"/>
      <c r="KUY723" s="508"/>
      <c r="KUZ723" s="203"/>
      <c r="KVA723" s="107"/>
      <c r="KVB723" s="508"/>
      <c r="KVC723" s="508"/>
      <c r="KVD723" s="508"/>
      <c r="KVE723" s="508"/>
      <c r="KVF723" s="508"/>
      <c r="KVG723" s="508"/>
      <c r="KVH723" s="508"/>
      <c r="KVI723" s="168"/>
      <c r="KVJ723" s="168"/>
      <c r="KVK723" s="168"/>
      <c r="KVL723" s="168"/>
      <c r="KVM723" s="168"/>
      <c r="KVN723" s="168"/>
      <c r="KVO723" s="168"/>
      <c r="KVP723" s="168"/>
      <c r="KVQ723" s="168"/>
      <c r="KVR723" s="168"/>
      <c r="KVS723" s="168"/>
      <c r="KVT723" s="168"/>
      <c r="KVU723" s="168"/>
      <c r="KVV723" s="168"/>
      <c r="KVW723" s="168"/>
      <c r="KVX723" s="168"/>
      <c r="KVY723" s="168"/>
      <c r="KVZ723" s="168"/>
      <c r="KWA723" s="168"/>
      <c r="KWB723" s="168"/>
      <c r="KWC723" s="168"/>
      <c r="KWD723" s="168"/>
      <c r="KWE723" s="168"/>
      <c r="KWF723" s="168"/>
      <c r="KWG723" s="168"/>
      <c r="KWH723" s="168"/>
      <c r="KWI723" s="168"/>
      <c r="KWJ723" s="168"/>
      <c r="KWK723" s="168"/>
      <c r="KWL723" s="168"/>
      <c r="KWM723" s="168"/>
      <c r="KWN723" s="168"/>
      <c r="KWO723" s="168"/>
      <c r="KWP723" s="168"/>
      <c r="KWQ723" s="168"/>
      <c r="KWR723" s="168"/>
      <c r="KWS723" s="168"/>
      <c r="KWT723" s="168"/>
      <c r="KWU723" s="168"/>
      <c r="KWV723" s="168"/>
      <c r="KWW723" s="168"/>
      <c r="KWX723" s="168"/>
      <c r="KWY723" s="168"/>
      <c r="KWZ723" s="168"/>
      <c r="KXA723" s="508"/>
      <c r="KXB723" s="508"/>
      <c r="KXC723" s="508"/>
      <c r="KXD723" s="508"/>
      <c r="KXE723" s="508"/>
      <c r="KXF723" s="508"/>
      <c r="KXG723" s="508"/>
      <c r="KXH723" s="508"/>
      <c r="KXI723" s="508"/>
      <c r="KXJ723" s="508"/>
      <c r="KXK723" s="508"/>
      <c r="KXL723" s="508"/>
      <c r="KXM723" s="508"/>
      <c r="KXN723" s="508"/>
      <c r="KXO723" s="508"/>
      <c r="KXP723" s="508"/>
      <c r="KXQ723" s="508"/>
      <c r="KXR723" s="508"/>
      <c r="KXS723" s="508"/>
      <c r="KXT723" s="508"/>
      <c r="KXU723" s="508"/>
      <c r="KXV723" s="508"/>
      <c r="KXW723" s="508"/>
      <c r="KXX723" s="508"/>
      <c r="KXY723" s="89"/>
      <c r="KXZ723" s="89"/>
      <c r="KYA723" s="89"/>
      <c r="KYB723" s="89"/>
      <c r="KYC723" s="89"/>
      <c r="KYD723" s="508"/>
      <c r="KYE723" s="508"/>
      <c r="KYF723" s="89"/>
      <c r="KYG723" s="89"/>
      <c r="KYH723" s="508"/>
      <c r="KYI723" s="508"/>
      <c r="KYJ723" s="89"/>
      <c r="KYK723" s="89"/>
      <c r="KYL723" s="508"/>
      <c r="KYM723" s="508"/>
      <c r="KYN723" s="508"/>
      <c r="KYO723" s="508"/>
      <c r="KYP723" s="508"/>
      <c r="KYQ723" s="508"/>
      <c r="KYR723" s="508"/>
      <c r="KYS723" s="89"/>
      <c r="KYT723" s="89"/>
      <c r="KYU723" s="508"/>
      <c r="KYV723" s="508"/>
      <c r="KYW723" s="89"/>
      <c r="KYX723" s="89"/>
      <c r="KYY723" s="508"/>
      <c r="KYZ723" s="508"/>
      <c r="KZA723" s="508"/>
      <c r="KZB723" s="508"/>
      <c r="KZC723" s="508"/>
      <c r="KZD723" s="203"/>
      <c r="KZE723" s="107"/>
      <c r="KZF723" s="508"/>
      <c r="KZG723" s="508"/>
      <c r="KZH723" s="508"/>
      <c r="KZI723" s="508"/>
      <c r="KZJ723" s="508"/>
      <c r="KZK723" s="508"/>
      <c r="KZL723" s="508"/>
      <c r="KZM723" s="168"/>
      <c r="KZN723" s="168"/>
      <c r="KZO723" s="168"/>
      <c r="KZP723" s="168"/>
      <c r="KZQ723" s="168"/>
      <c r="KZR723" s="168"/>
      <c r="KZS723" s="168"/>
      <c r="KZT723" s="168"/>
      <c r="KZU723" s="168"/>
      <c r="KZV723" s="168"/>
      <c r="KZW723" s="168"/>
      <c r="KZX723" s="168"/>
      <c r="KZY723" s="168"/>
      <c r="KZZ723" s="168"/>
      <c r="LAA723" s="168"/>
      <c r="LAB723" s="168"/>
      <c r="LAC723" s="168"/>
      <c r="LAD723" s="168"/>
      <c r="LAE723" s="168"/>
      <c r="LAF723" s="168"/>
      <c r="LAG723" s="168"/>
      <c r="LAH723" s="168"/>
      <c r="LAI723" s="168"/>
      <c r="LAJ723" s="168"/>
      <c r="LAK723" s="168"/>
      <c r="LAL723" s="168"/>
      <c r="LAM723" s="168"/>
      <c r="LAN723" s="168"/>
      <c r="LAO723" s="168"/>
      <c r="LAP723" s="168"/>
      <c r="LAQ723" s="168"/>
      <c r="LAR723" s="168"/>
      <c r="LAS723" s="168"/>
      <c r="LAT723" s="168"/>
      <c r="LAU723" s="168"/>
      <c r="LAV723" s="168"/>
      <c r="LAW723" s="168"/>
      <c r="LAX723" s="168"/>
      <c r="LAY723" s="168"/>
      <c r="LAZ723" s="168"/>
      <c r="LBA723" s="168"/>
      <c r="LBB723" s="168"/>
      <c r="LBC723" s="168"/>
      <c r="LBD723" s="168"/>
      <c r="LBE723" s="508"/>
      <c r="LBF723" s="508"/>
      <c r="LBG723" s="508"/>
      <c r="LBH723" s="508"/>
      <c r="LBI723" s="508"/>
      <c r="LBJ723" s="508"/>
      <c r="LBK723" s="508"/>
      <c r="LBL723" s="508"/>
      <c r="LBM723" s="508"/>
      <c r="LBN723" s="508"/>
      <c r="LBO723" s="508"/>
      <c r="LBP723" s="508"/>
      <c r="LBQ723" s="508"/>
      <c r="LBR723" s="508"/>
      <c r="LBS723" s="508"/>
      <c r="LBT723" s="508"/>
      <c r="LBU723" s="508"/>
      <c r="LBV723" s="508"/>
      <c r="LBW723" s="508"/>
      <c r="LBX723" s="508"/>
      <c r="LBY723" s="508"/>
      <c r="LBZ723" s="508"/>
      <c r="LCA723" s="508"/>
      <c r="LCB723" s="508"/>
      <c r="LCC723" s="89"/>
      <c r="LCD723" s="89"/>
      <c r="LCE723" s="89"/>
      <c r="LCF723" s="89"/>
      <c r="LCG723" s="89"/>
      <c r="LCH723" s="508"/>
      <c r="LCI723" s="508"/>
      <c r="LCJ723" s="89"/>
      <c r="LCK723" s="89"/>
      <c r="LCL723" s="508"/>
      <c r="LCM723" s="508"/>
      <c r="LCN723" s="89"/>
      <c r="LCO723" s="89"/>
      <c r="LCP723" s="508"/>
      <c r="LCQ723" s="508"/>
      <c r="LCR723" s="508"/>
      <c r="LCS723" s="508"/>
      <c r="LCT723" s="508"/>
      <c r="LCU723" s="508"/>
      <c r="LCV723" s="508"/>
      <c r="LCW723" s="89"/>
      <c r="LCX723" s="89"/>
      <c r="LCY723" s="508"/>
      <c r="LCZ723" s="508"/>
      <c r="LDA723" s="89"/>
      <c r="LDB723" s="89"/>
      <c r="LDC723" s="508"/>
      <c r="LDD723" s="508"/>
      <c r="LDE723" s="508"/>
      <c r="LDF723" s="508"/>
      <c r="LDG723" s="508"/>
      <c r="LDH723" s="203"/>
      <c r="LDI723" s="107"/>
      <c r="LDJ723" s="508"/>
      <c r="LDK723" s="508"/>
      <c r="LDL723" s="508"/>
      <c r="LDM723" s="508"/>
      <c r="LDN723" s="508"/>
      <c r="LDO723" s="508"/>
      <c r="LDP723" s="508"/>
      <c r="LDQ723" s="168"/>
      <c r="LDR723" s="168"/>
      <c r="LDS723" s="168"/>
      <c r="LDT723" s="168"/>
      <c r="LDU723" s="168"/>
      <c r="LDV723" s="168"/>
      <c r="LDW723" s="168"/>
      <c r="LDX723" s="168"/>
      <c r="LDY723" s="168"/>
      <c r="LDZ723" s="168"/>
      <c r="LEA723" s="168"/>
      <c r="LEB723" s="168"/>
      <c r="LEC723" s="168"/>
      <c r="LED723" s="168"/>
      <c r="LEE723" s="168"/>
      <c r="LEF723" s="168"/>
      <c r="LEG723" s="168"/>
      <c r="LEH723" s="168"/>
      <c r="LEI723" s="168"/>
      <c r="LEJ723" s="168"/>
      <c r="LEK723" s="168"/>
      <c r="LEL723" s="168"/>
      <c r="LEM723" s="168"/>
      <c r="LEN723" s="168"/>
      <c r="LEO723" s="168"/>
      <c r="LEP723" s="168"/>
      <c r="LEQ723" s="168"/>
      <c r="LER723" s="168"/>
      <c r="LES723" s="168"/>
      <c r="LET723" s="168"/>
      <c r="LEU723" s="168"/>
      <c r="LEV723" s="168"/>
      <c r="LEW723" s="168"/>
      <c r="LEX723" s="168"/>
      <c r="LEY723" s="168"/>
      <c r="LEZ723" s="168"/>
      <c r="LFA723" s="168"/>
      <c r="LFB723" s="168"/>
      <c r="LFC723" s="168"/>
      <c r="LFD723" s="168"/>
      <c r="LFE723" s="168"/>
      <c r="LFF723" s="168"/>
      <c r="LFG723" s="168"/>
      <c r="LFH723" s="168"/>
      <c r="LFI723" s="508"/>
      <c r="LFJ723" s="508"/>
      <c r="LFK723" s="508"/>
      <c r="LFL723" s="508"/>
      <c r="LFM723" s="508"/>
      <c r="LFN723" s="508"/>
      <c r="LFO723" s="508"/>
      <c r="LFP723" s="508"/>
      <c r="LFQ723" s="508"/>
      <c r="LFR723" s="508"/>
      <c r="LFS723" s="508"/>
      <c r="LFT723" s="508"/>
      <c r="LFU723" s="508"/>
      <c r="LFV723" s="508"/>
      <c r="LFW723" s="508"/>
      <c r="LFX723" s="508"/>
      <c r="LFY723" s="508"/>
      <c r="LFZ723" s="508"/>
      <c r="LGA723" s="508"/>
      <c r="LGB723" s="508"/>
      <c r="LGC723" s="508"/>
      <c r="LGD723" s="508"/>
      <c r="LGE723" s="508"/>
      <c r="LGF723" s="508"/>
      <c r="LGG723" s="89"/>
      <c r="LGH723" s="89"/>
      <c r="LGI723" s="89"/>
      <c r="LGJ723" s="89"/>
      <c r="LGK723" s="89"/>
      <c r="LGL723" s="508"/>
      <c r="LGM723" s="508"/>
      <c r="LGN723" s="89"/>
      <c r="LGO723" s="89"/>
      <c r="LGP723" s="508"/>
      <c r="LGQ723" s="508"/>
      <c r="LGR723" s="89"/>
      <c r="LGS723" s="89"/>
      <c r="LGT723" s="508"/>
      <c r="LGU723" s="508"/>
      <c r="LGV723" s="508"/>
      <c r="LGW723" s="508"/>
      <c r="LGX723" s="508"/>
      <c r="LGY723" s="508"/>
      <c r="LGZ723" s="508"/>
      <c r="LHA723" s="89"/>
      <c r="LHB723" s="89"/>
      <c r="LHC723" s="508"/>
      <c r="LHD723" s="508"/>
      <c r="LHE723" s="89"/>
      <c r="LHF723" s="89"/>
      <c r="LHG723" s="508"/>
      <c r="LHH723" s="508"/>
      <c r="LHI723" s="508"/>
      <c r="LHJ723" s="508"/>
      <c r="LHK723" s="508"/>
      <c r="LHL723" s="203"/>
      <c r="LHM723" s="107"/>
      <c r="LHN723" s="508"/>
      <c r="LHO723" s="508"/>
      <c r="LHP723" s="508"/>
      <c r="LHQ723" s="508"/>
      <c r="LHR723" s="508"/>
      <c r="LHS723" s="508"/>
      <c r="LHT723" s="508"/>
      <c r="LHU723" s="168"/>
      <c r="LHV723" s="168"/>
      <c r="LHW723" s="168"/>
      <c r="LHX723" s="168"/>
      <c r="LHY723" s="168"/>
      <c r="LHZ723" s="168"/>
      <c r="LIA723" s="168"/>
      <c r="LIB723" s="168"/>
      <c r="LIC723" s="168"/>
      <c r="LID723" s="168"/>
      <c r="LIE723" s="168"/>
      <c r="LIF723" s="168"/>
      <c r="LIG723" s="168"/>
      <c r="LIH723" s="168"/>
      <c r="LII723" s="168"/>
      <c r="LIJ723" s="168"/>
      <c r="LIK723" s="168"/>
      <c r="LIL723" s="168"/>
      <c r="LIM723" s="168"/>
      <c r="LIN723" s="168"/>
      <c r="LIO723" s="168"/>
      <c r="LIP723" s="168"/>
      <c r="LIQ723" s="168"/>
      <c r="LIR723" s="168"/>
      <c r="LIS723" s="168"/>
      <c r="LIT723" s="168"/>
      <c r="LIU723" s="168"/>
      <c r="LIV723" s="168"/>
      <c r="LIW723" s="168"/>
      <c r="LIX723" s="168"/>
      <c r="LIY723" s="168"/>
      <c r="LIZ723" s="168"/>
      <c r="LJA723" s="168"/>
      <c r="LJB723" s="168"/>
      <c r="LJC723" s="168"/>
      <c r="LJD723" s="168"/>
      <c r="LJE723" s="168"/>
      <c r="LJF723" s="168"/>
      <c r="LJG723" s="168"/>
      <c r="LJH723" s="168"/>
      <c r="LJI723" s="168"/>
      <c r="LJJ723" s="168"/>
      <c r="LJK723" s="168"/>
      <c r="LJL723" s="168"/>
      <c r="LJM723" s="508"/>
      <c r="LJN723" s="508"/>
      <c r="LJO723" s="508"/>
      <c r="LJP723" s="508"/>
      <c r="LJQ723" s="508"/>
      <c r="LJR723" s="508"/>
      <c r="LJS723" s="508"/>
      <c r="LJT723" s="508"/>
      <c r="LJU723" s="508"/>
      <c r="LJV723" s="508"/>
      <c r="LJW723" s="508"/>
      <c r="LJX723" s="508"/>
      <c r="LJY723" s="508"/>
      <c r="LJZ723" s="508"/>
      <c r="LKA723" s="508"/>
      <c r="LKB723" s="508"/>
      <c r="LKC723" s="508"/>
      <c r="LKD723" s="508"/>
      <c r="LKE723" s="508"/>
      <c r="LKF723" s="508"/>
      <c r="LKG723" s="508"/>
      <c r="LKH723" s="508"/>
      <c r="LKI723" s="508"/>
      <c r="LKJ723" s="508"/>
      <c r="LKK723" s="89"/>
      <c r="LKL723" s="89"/>
      <c r="LKM723" s="89"/>
      <c r="LKN723" s="89"/>
      <c r="LKO723" s="89"/>
      <c r="LKP723" s="508"/>
      <c r="LKQ723" s="508"/>
      <c r="LKR723" s="89"/>
      <c r="LKS723" s="89"/>
      <c r="LKT723" s="508"/>
      <c r="LKU723" s="508"/>
      <c r="LKV723" s="89"/>
      <c r="LKW723" s="89"/>
      <c r="LKX723" s="508"/>
      <c r="LKY723" s="508"/>
      <c r="LKZ723" s="508"/>
      <c r="LLA723" s="508"/>
      <c r="LLB723" s="508"/>
      <c r="LLC723" s="508"/>
      <c r="LLD723" s="508"/>
      <c r="LLE723" s="89"/>
      <c r="LLF723" s="89"/>
      <c r="LLG723" s="508"/>
      <c r="LLH723" s="508"/>
      <c r="LLI723" s="89"/>
      <c r="LLJ723" s="89"/>
      <c r="LLK723" s="508"/>
      <c r="LLL723" s="508"/>
      <c r="LLM723" s="508"/>
      <c r="LLN723" s="508"/>
      <c r="LLO723" s="508"/>
      <c r="LLP723" s="203"/>
      <c r="LLQ723" s="107"/>
      <c r="LLR723" s="508"/>
      <c r="LLS723" s="508"/>
      <c r="LLT723" s="508"/>
      <c r="LLU723" s="508"/>
      <c r="LLV723" s="508"/>
      <c r="LLW723" s="508"/>
      <c r="LLX723" s="508"/>
      <c r="LLY723" s="168"/>
      <c r="LLZ723" s="168"/>
      <c r="LMA723" s="168"/>
      <c r="LMB723" s="168"/>
      <c r="LMC723" s="168"/>
      <c r="LMD723" s="168"/>
      <c r="LME723" s="168"/>
      <c r="LMF723" s="168"/>
      <c r="LMG723" s="168"/>
      <c r="LMH723" s="168"/>
      <c r="LMI723" s="168"/>
      <c r="LMJ723" s="168"/>
      <c r="LMK723" s="168"/>
      <c r="LML723" s="168"/>
      <c r="LMM723" s="168"/>
      <c r="LMN723" s="168"/>
      <c r="LMO723" s="168"/>
      <c r="LMP723" s="168"/>
      <c r="LMQ723" s="168"/>
      <c r="LMR723" s="168"/>
      <c r="LMS723" s="168"/>
      <c r="LMT723" s="168"/>
      <c r="LMU723" s="168"/>
      <c r="LMV723" s="168"/>
      <c r="LMW723" s="168"/>
      <c r="LMX723" s="168"/>
      <c r="LMY723" s="168"/>
      <c r="LMZ723" s="168"/>
      <c r="LNA723" s="168"/>
      <c r="LNB723" s="168"/>
      <c r="LNC723" s="168"/>
      <c r="LND723" s="168"/>
      <c r="LNE723" s="168"/>
      <c r="LNF723" s="168"/>
      <c r="LNG723" s="168"/>
      <c r="LNH723" s="168"/>
      <c r="LNI723" s="168"/>
      <c r="LNJ723" s="168"/>
      <c r="LNK723" s="168"/>
      <c r="LNL723" s="168"/>
      <c r="LNM723" s="168"/>
      <c r="LNN723" s="168"/>
      <c r="LNO723" s="168"/>
      <c r="LNP723" s="168"/>
      <c r="LNQ723" s="508"/>
      <c r="LNR723" s="508"/>
      <c r="LNS723" s="508"/>
      <c r="LNT723" s="508"/>
      <c r="LNU723" s="508"/>
      <c r="LNV723" s="508"/>
      <c r="LNW723" s="508"/>
      <c r="LNX723" s="508"/>
      <c r="LNY723" s="508"/>
      <c r="LNZ723" s="508"/>
      <c r="LOA723" s="508"/>
      <c r="LOB723" s="508"/>
      <c r="LOC723" s="508"/>
      <c r="LOD723" s="508"/>
      <c r="LOE723" s="508"/>
      <c r="LOF723" s="508"/>
      <c r="LOG723" s="508"/>
      <c r="LOH723" s="508"/>
      <c r="LOI723" s="508"/>
      <c r="LOJ723" s="508"/>
      <c r="LOK723" s="508"/>
      <c r="LOL723" s="508"/>
      <c r="LOM723" s="508"/>
      <c r="LON723" s="508"/>
      <c r="LOO723" s="89"/>
      <c r="LOP723" s="89"/>
      <c r="LOQ723" s="89"/>
      <c r="LOR723" s="89"/>
      <c r="LOS723" s="89"/>
      <c r="LOT723" s="508"/>
      <c r="LOU723" s="508"/>
      <c r="LOV723" s="89"/>
      <c r="LOW723" s="89"/>
      <c r="LOX723" s="508"/>
      <c r="LOY723" s="508"/>
      <c r="LOZ723" s="89"/>
      <c r="LPA723" s="89"/>
      <c r="LPB723" s="508"/>
      <c r="LPC723" s="508"/>
      <c r="LPD723" s="508"/>
      <c r="LPE723" s="508"/>
      <c r="LPF723" s="508"/>
      <c r="LPG723" s="508"/>
      <c r="LPH723" s="508"/>
      <c r="LPI723" s="89"/>
      <c r="LPJ723" s="89"/>
      <c r="LPK723" s="508"/>
      <c r="LPL723" s="508"/>
      <c r="LPM723" s="89"/>
      <c r="LPN723" s="89"/>
      <c r="LPO723" s="508"/>
      <c r="LPP723" s="508"/>
      <c r="LPQ723" s="508"/>
      <c r="LPR723" s="508"/>
      <c r="LPS723" s="508"/>
      <c r="LPT723" s="203"/>
      <c r="LPU723" s="107"/>
      <c r="LPV723" s="508"/>
      <c r="LPW723" s="508"/>
      <c r="LPX723" s="508"/>
      <c r="LPY723" s="508"/>
      <c r="LPZ723" s="508"/>
      <c r="LQA723" s="508"/>
      <c r="LQB723" s="508"/>
      <c r="LQC723" s="168"/>
      <c r="LQD723" s="168"/>
      <c r="LQE723" s="168"/>
      <c r="LQF723" s="168"/>
      <c r="LQG723" s="168"/>
      <c r="LQH723" s="168"/>
      <c r="LQI723" s="168"/>
      <c r="LQJ723" s="168"/>
      <c r="LQK723" s="168"/>
      <c r="LQL723" s="168"/>
      <c r="LQM723" s="168"/>
      <c r="LQN723" s="168"/>
      <c r="LQO723" s="168"/>
      <c r="LQP723" s="168"/>
      <c r="LQQ723" s="168"/>
      <c r="LQR723" s="168"/>
      <c r="LQS723" s="168"/>
      <c r="LQT723" s="168"/>
      <c r="LQU723" s="168"/>
      <c r="LQV723" s="168"/>
      <c r="LQW723" s="168"/>
      <c r="LQX723" s="168"/>
      <c r="LQY723" s="168"/>
      <c r="LQZ723" s="168"/>
      <c r="LRA723" s="168"/>
      <c r="LRB723" s="168"/>
      <c r="LRC723" s="168"/>
      <c r="LRD723" s="168"/>
      <c r="LRE723" s="168"/>
      <c r="LRF723" s="168"/>
      <c r="LRG723" s="168"/>
      <c r="LRH723" s="168"/>
      <c r="LRI723" s="168"/>
      <c r="LRJ723" s="168"/>
      <c r="LRK723" s="168"/>
      <c r="LRL723" s="168"/>
      <c r="LRM723" s="168"/>
      <c r="LRN723" s="168"/>
      <c r="LRO723" s="168"/>
      <c r="LRP723" s="168"/>
      <c r="LRQ723" s="168"/>
      <c r="LRR723" s="168"/>
      <c r="LRS723" s="168"/>
      <c r="LRT723" s="168"/>
      <c r="LRU723" s="508"/>
      <c r="LRV723" s="508"/>
      <c r="LRW723" s="508"/>
      <c r="LRX723" s="508"/>
      <c r="LRY723" s="508"/>
      <c r="LRZ723" s="508"/>
      <c r="LSA723" s="508"/>
      <c r="LSB723" s="508"/>
      <c r="LSC723" s="508"/>
      <c r="LSD723" s="508"/>
      <c r="LSE723" s="508"/>
      <c r="LSF723" s="508"/>
      <c r="LSG723" s="508"/>
      <c r="LSH723" s="508"/>
      <c r="LSI723" s="508"/>
      <c r="LSJ723" s="508"/>
      <c r="LSK723" s="508"/>
      <c r="LSL723" s="508"/>
      <c r="LSM723" s="508"/>
      <c r="LSN723" s="508"/>
      <c r="LSO723" s="508"/>
      <c r="LSP723" s="508"/>
      <c r="LSQ723" s="508"/>
      <c r="LSR723" s="508"/>
      <c r="LSS723" s="89"/>
      <c r="LST723" s="89"/>
      <c r="LSU723" s="89"/>
      <c r="LSV723" s="89"/>
      <c r="LSW723" s="89"/>
      <c r="LSX723" s="508"/>
      <c r="LSY723" s="508"/>
      <c r="LSZ723" s="89"/>
      <c r="LTA723" s="89"/>
      <c r="LTB723" s="508"/>
      <c r="LTC723" s="508"/>
      <c r="LTD723" s="89"/>
      <c r="LTE723" s="89"/>
      <c r="LTF723" s="508"/>
      <c r="LTG723" s="508"/>
      <c r="LTH723" s="508"/>
      <c r="LTI723" s="508"/>
      <c r="LTJ723" s="508"/>
      <c r="LTK723" s="508"/>
      <c r="LTL723" s="508"/>
      <c r="LTM723" s="89"/>
      <c r="LTN723" s="89"/>
      <c r="LTO723" s="508"/>
      <c r="LTP723" s="508"/>
      <c r="LTQ723" s="89"/>
      <c r="LTR723" s="89"/>
      <c r="LTS723" s="508"/>
      <c r="LTT723" s="508"/>
      <c r="LTU723" s="508"/>
      <c r="LTV723" s="508"/>
      <c r="LTW723" s="508"/>
      <c r="LTX723" s="203"/>
      <c r="LTY723" s="107"/>
      <c r="LTZ723" s="508"/>
      <c r="LUA723" s="508"/>
      <c r="LUB723" s="508"/>
      <c r="LUC723" s="508"/>
      <c r="LUD723" s="508"/>
      <c r="LUE723" s="508"/>
      <c r="LUF723" s="508"/>
      <c r="LUG723" s="168"/>
      <c r="LUH723" s="168"/>
      <c r="LUI723" s="168"/>
      <c r="LUJ723" s="168"/>
      <c r="LUK723" s="168"/>
      <c r="LUL723" s="168"/>
      <c r="LUM723" s="168"/>
      <c r="LUN723" s="168"/>
      <c r="LUO723" s="168"/>
      <c r="LUP723" s="168"/>
      <c r="LUQ723" s="168"/>
      <c r="LUR723" s="168"/>
      <c r="LUS723" s="168"/>
      <c r="LUT723" s="168"/>
      <c r="LUU723" s="168"/>
      <c r="LUV723" s="168"/>
      <c r="LUW723" s="168"/>
      <c r="LUX723" s="168"/>
      <c r="LUY723" s="168"/>
      <c r="LUZ723" s="168"/>
      <c r="LVA723" s="168"/>
      <c r="LVB723" s="168"/>
      <c r="LVC723" s="168"/>
      <c r="LVD723" s="168"/>
      <c r="LVE723" s="168"/>
      <c r="LVF723" s="168"/>
      <c r="LVG723" s="168"/>
      <c r="LVH723" s="168"/>
      <c r="LVI723" s="168"/>
      <c r="LVJ723" s="168"/>
      <c r="LVK723" s="168"/>
      <c r="LVL723" s="168"/>
      <c r="LVM723" s="168"/>
      <c r="LVN723" s="168"/>
      <c r="LVO723" s="168"/>
      <c r="LVP723" s="168"/>
      <c r="LVQ723" s="168"/>
      <c r="LVR723" s="168"/>
      <c r="LVS723" s="168"/>
      <c r="LVT723" s="168"/>
      <c r="LVU723" s="168"/>
      <c r="LVV723" s="168"/>
      <c r="LVW723" s="168"/>
      <c r="LVX723" s="168"/>
      <c r="LVY723" s="508"/>
      <c r="LVZ723" s="508"/>
      <c r="LWA723" s="508"/>
      <c r="LWB723" s="508"/>
      <c r="LWC723" s="508"/>
      <c r="LWD723" s="508"/>
      <c r="LWE723" s="508"/>
      <c r="LWF723" s="508"/>
      <c r="LWG723" s="508"/>
      <c r="LWH723" s="508"/>
      <c r="LWI723" s="508"/>
      <c r="LWJ723" s="508"/>
      <c r="LWK723" s="508"/>
      <c r="LWL723" s="508"/>
      <c r="LWM723" s="508"/>
      <c r="LWN723" s="508"/>
      <c r="LWO723" s="508"/>
      <c r="LWP723" s="508"/>
      <c r="LWQ723" s="508"/>
      <c r="LWR723" s="508"/>
      <c r="LWS723" s="508"/>
      <c r="LWT723" s="508"/>
      <c r="LWU723" s="508"/>
      <c r="LWV723" s="508"/>
      <c r="LWW723" s="89"/>
      <c r="LWX723" s="89"/>
      <c r="LWY723" s="89"/>
      <c r="LWZ723" s="89"/>
      <c r="LXA723" s="89"/>
      <c r="LXB723" s="508"/>
      <c r="LXC723" s="508"/>
      <c r="LXD723" s="89"/>
      <c r="LXE723" s="89"/>
      <c r="LXF723" s="508"/>
      <c r="LXG723" s="508"/>
      <c r="LXH723" s="89"/>
      <c r="LXI723" s="89"/>
      <c r="LXJ723" s="508"/>
      <c r="LXK723" s="508"/>
      <c r="LXL723" s="508"/>
      <c r="LXM723" s="508"/>
      <c r="LXN723" s="508"/>
      <c r="LXO723" s="508"/>
      <c r="LXP723" s="508"/>
      <c r="LXQ723" s="89"/>
      <c r="LXR723" s="89"/>
      <c r="LXS723" s="508"/>
      <c r="LXT723" s="508"/>
      <c r="LXU723" s="89"/>
      <c r="LXV723" s="89"/>
      <c r="LXW723" s="508"/>
      <c r="LXX723" s="508"/>
      <c r="LXY723" s="508"/>
      <c r="LXZ723" s="508"/>
      <c r="LYA723" s="508"/>
      <c r="LYB723" s="203"/>
      <c r="LYC723" s="107"/>
      <c r="LYD723" s="508"/>
      <c r="LYE723" s="508"/>
      <c r="LYF723" s="508"/>
      <c r="LYG723" s="508"/>
      <c r="LYH723" s="508"/>
      <c r="LYI723" s="508"/>
      <c r="LYJ723" s="508"/>
      <c r="LYK723" s="168"/>
      <c r="LYL723" s="168"/>
      <c r="LYM723" s="168"/>
      <c r="LYN723" s="168"/>
      <c r="LYO723" s="168"/>
      <c r="LYP723" s="168"/>
      <c r="LYQ723" s="168"/>
      <c r="LYR723" s="168"/>
      <c r="LYS723" s="168"/>
      <c r="LYT723" s="168"/>
      <c r="LYU723" s="168"/>
      <c r="LYV723" s="168"/>
      <c r="LYW723" s="168"/>
      <c r="LYX723" s="168"/>
      <c r="LYY723" s="168"/>
      <c r="LYZ723" s="168"/>
      <c r="LZA723" s="168"/>
      <c r="LZB723" s="168"/>
      <c r="LZC723" s="168"/>
      <c r="LZD723" s="168"/>
      <c r="LZE723" s="168"/>
      <c r="LZF723" s="168"/>
      <c r="LZG723" s="168"/>
      <c r="LZH723" s="168"/>
      <c r="LZI723" s="168"/>
      <c r="LZJ723" s="168"/>
      <c r="LZK723" s="168"/>
      <c r="LZL723" s="168"/>
      <c r="LZM723" s="168"/>
      <c r="LZN723" s="168"/>
      <c r="LZO723" s="168"/>
      <c r="LZP723" s="168"/>
      <c r="LZQ723" s="168"/>
      <c r="LZR723" s="168"/>
      <c r="LZS723" s="168"/>
      <c r="LZT723" s="168"/>
      <c r="LZU723" s="168"/>
      <c r="LZV723" s="168"/>
      <c r="LZW723" s="168"/>
      <c r="LZX723" s="168"/>
      <c r="LZY723" s="168"/>
      <c r="LZZ723" s="168"/>
      <c r="MAA723" s="168"/>
      <c r="MAB723" s="168"/>
      <c r="MAC723" s="508"/>
      <c r="MAD723" s="508"/>
      <c r="MAE723" s="508"/>
      <c r="MAF723" s="508"/>
      <c r="MAG723" s="508"/>
      <c r="MAH723" s="508"/>
      <c r="MAI723" s="508"/>
      <c r="MAJ723" s="508"/>
      <c r="MAK723" s="508"/>
      <c r="MAL723" s="508"/>
      <c r="MAM723" s="508"/>
      <c r="MAN723" s="508"/>
      <c r="MAO723" s="508"/>
      <c r="MAP723" s="508"/>
      <c r="MAQ723" s="508"/>
      <c r="MAR723" s="508"/>
      <c r="MAS723" s="508"/>
      <c r="MAT723" s="508"/>
      <c r="MAU723" s="508"/>
      <c r="MAV723" s="508"/>
      <c r="MAW723" s="508"/>
      <c r="MAX723" s="508"/>
      <c r="MAY723" s="508"/>
      <c r="MAZ723" s="508"/>
      <c r="MBA723" s="89"/>
      <c r="MBB723" s="89"/>
      <c r="MBC723" s="89"/>
      <c r="MBD723" s="89"/>
      <c r="MBE723" s="89"/>
      <c r="MBF723" s="508"/>
      <c r="MBG723" s="508"/>
      <c r="MBH723" s="89"/>
      <c r="MBI723" s="89"/>
      <c r="MBJ723" s="508"/>
      <c r="MBK723" s="508"/>
      <c r="MBL723" s="89"/>
      <c r="MBM723" s="89"/>
      <c r="MBN723" s="508"/>
      <c r="MBO723" s="508"/>
      <c r="MBP723" s="508"/>
      <c r="MBQ723" s="508"/>
      <c r="MBR723" s="508"/>
      <c r="MBS723" s="508"/>
      <c r="MBT723" s="508"/>
      <c r="MBU723" s="89"/>
      <c r="MBV723" s="89"/>
      <c r="MBW723" s="508"/>
      <c r="MBX723" s="508"/>
      <c r="MBY723" s="89"/>
      <c r="MBZ723" s="89"/>
      <c r="MCA723" s="508"/>
      <c r="MCB723" s="508"/>
      <c r="MCC723" s="508"/>
      <c r="MCD723" s="508"/>
      <c r="MCE723" s="508"/>
      <c r="MCF723" s="203"/>
      <c r="MCG723" s="107"/>
      <c r="MCH723" s="508"/>
      <c r="MCI723" s="508"/>
      <c r="MCJ723" s="508"/>
      <c r="MCK723" s="508"/>
      <c r="MCL723" s="508"/>
      <c r="MCM723" s="508"/>
      <c r="MCN723" s="508"/>
      <c r="MCO723" s="168"/>
      <c r="MCP723" s="168"/>
      <c r="MCQ723" s="168"/>
      <c r="MCR723" s="168"/>
      <c r="MCS723" s="168"/>
      <c r="MCT723" s="168"/>
      <c r="MCU723" s="168"/>
      <c r="MCV723" s="168"/>
      <c r="MCW723" s="168"/>
      <c r="MCX723" s="168"/>
      <c r="MCY723" s="168"/>
      <c r="MCZ723" s="168"/>
      <c r="MDA723" s="168"/>
      <c r="MDB723" s="168"/>
      <c r="MDC723" s="168"/>
      <c r="MDD723" s="168"/>
      <c r="MDE723" s="168"/>
      <c r="MDF723" s="168"/>
      <c r="MDG723" s="168"/>
      <c r="MDH723" s="168"/>
      <c r="MDI723" s="168"/>
      <c r="MDJ723" s="168"/>
      <c r="MDK723" s="168"/>
      <c r="MDL723" s="168"/>
      <c r="MDM723" s="168"/>
      <c r="MDN723" s="168"/>
      <c r="MDO723" s="168"/>
      <c r="MDP723" s="168"/>
      <c r="MDQ723" s="168"/>
      <c r="MDR723" s="168"/>
      <c r="MDS723" s="168"/>
      <c r="MDT723" s="168"/>
      <c r="MDU723" s="168"/>
      <c r="MDV723" s="168"/>
      <c r="MDW723" s="168"/>
      <c r="MDX723" s="168"/>
      <c r="MDY723" s="168"/>
      <c r="MDZ723" s="168"/>
      <c r="MEA723" s="168"/>
      <c r="MEB723" s="168"/>
      <c r="MEC723" s="168"/>
      <c r="MED723" s="168"/>
      <c r="MEE723" s="168"/>
      <c r="MEF723" s="168"/>
      <c r="MEG723" s="508"/>
      <c r="MEH723" s="508"/>
      <c r="MEI723" s="508"/>
      <c r="MEJ723" s="508"/>
      <c r="MEK723" s="508"/>
      <c r="MEL723" s="508"/>
      <c r="MEM723" s="508"/>
      <c r="MEN723" s="508"/>
      <c r="MEO723" s="508"/>
      <c r="MEP723" s="508"/>
      <c r="MEQ723" s="508"/>
      <c r="MER723" s="508"/>
      <c r="MES723" s="508"/>
      <c r="MET723" s="508"/>
      <c r="MEU723" s="508"/>
      <c r="MEV723" s="508"/>
      <c r="MEW723" s="508"/>
      <c r="MEX723" s="508"/>
      <c r="MEY723" s="508"/>
      <c r="MEZ723" s="508"/>
      <c r="MFA723" s="508"/>
      <c r="MFB723" s="508"/>
      <c r="MFC723" s="508"/>
      <c r="MFD723" s="508"/>
      <c r="MFE723" s="89"/>
      <c r="MFF723" s="89"/>
      <c r="MFG723" s="89"/>
      <c r="MFH723" s="89"/>
      <c r="MFI723" s="89"/>
      <c r="MFJ723" s="508"/>
      <c r="MFK723" s="508"/>
      <c r="MFL723" s="89"/>
      <c r="MFM723" s="89"/>
      <c r="MFN723" s="508"/>
      <c r="MFO723" s="508"/>
      <c r="MFP723" s="89"/>
      <c r="MFQ723" s="89"/>
      <c r="MFR723" s="508"/>
      <c r="MFS723" s="508"/>
      <c r="MFT723" s="508"/>
      <c r="MFU723" s="508"/>
      <c r="MFV723" s="508"/>
      <c r="MFW723" s="508"/>
      <c r="MFX723" s="508"/>
      <c r="MFY723" s="89"/>
      <c r="MFZ723" s="89"/>
      <c r="MGA723" s="508"/>
      <c r="MGB723" s="508"/>
      <c r="MGC723" s="89"/>
      <c r="MGD723" s="89"/>
      <c r="MGE723" s="508"/>
      <c r="MGF723" s="508"/>
      <c r="MGG723" s="508"/>
      <c r="MGH723" s="508"/>
      <c r="MGI723" s="508"/>
      <c r="MGJ723" s="203"/>
      <c r="MGK723" s="107"/>
      <c r="MGL723" s="508"/>
      <c r="MGM723" s="508"/>
      <c r="MGN723" s="508"/>
      <c r="MGO723" s="508"/>
      <c r="MGP723" s="508"/>
      <c r="MGQ723" s="508"/>
      <c r="MGR723" s="508"/>
      <c r="MGS723" s="168"/>
      <c r="MGT723" s="168"/>
      <c r="MGU723" s="168"/>
      <c r="MGV723" s="168"/>
      <c r="MGW723" s="168"/>
      <c r="MGX723" s="168"/>
      <c r="MGY723" s="168"/>
      <c r="MGZ723" s="168"/>
      <c r="MHA723" s="168"/>
      <c r="MHB723" s="168"/>
      <c r="MHC723" s="168"/>
      <c r="MHD723" s="168"/>
      <c r="MHE723" s="168"/>
      <c r="MHF723" s="168"/>
      <c r="MHG723" s="168"/>
      <c r="MHH723" s="168"/>
      <c r="MHI723" s="168"/>
      <c r="MHJ723" s="168"/>
      <c r="MHK723" s="168"/>
      <c r="MHL723" s="168"/>
      <c r="MHM723" s="168"/>
      <c r="MHN723" s="168"/>
      <c r="MHO723" s="168"/>
      <c r="MHP723" s="168"/>
      <c r="MHQ723" s="168"/>
      <c r="MHR723" s="168"/>
      <c r="MHS723" s="168"/>
      <c r="MHT723" s="168"/>
      <c r="MHU723" s="168"/>
      <c r="MHV723" s="168"/>
      <c r="MHW723" s="168"/>
      <c r="MHX723" s="168"/>
      <c r="MHY723" s="168"/>
      <c r="MHZ723" s="168"/>
      <c r="MIA723" s="168"/>
      <c r="MIB723" s="168"/>
      <c r="MIC723" s="168"/>
      <c r="MID723" s="168"/>
      <c r="MIE723" s="168"/>
      <c r="MIF723" s="168"/>
      <c r="MIG723" s="168"/>
      <c r="MIH723" s="168"/>
      <c r="MII723" s="168"/>
      <c r="MIJ723" s="168"/>
      <c r="MIK723" s="508"/>
      <c r="MIL723" s="508"/>
      <c r="MIM723" s="508"/>
      <c r="MIN723" s="508"/>
      <c r="MIO723" s="508"/>
      <c r="MIP723" s="508"/>
      <c r="MIQ723" s="508"/>
      <c r="MIR723" s="508"/>
      <c r="MIS723" s="508"/>
      <c r="MIT723" s="508"/>
      <c r="MIU723" s="508"/>
      <c r="MIV723" s="508"/>
      <c r="MIW723" s="508"/>
      <c r="MIX723" s="508"/>
      <c r="MIY723" s="508"/>
      <c r="MIZ723" s="508"/>
      <c r="MJA723" s="508"/>
      <c r="MJB723" s="508"/>
      <c r="MJC723" s="508"/>
      <c r="MJD723" s="508"/>
      <c r="MJE723" s="508"/>
      <c r="MJF723" s="508"/>
      <c r="MJG723" s="508"/>
      <c r="MJH723" s="508"/>
      <c r="MJI723" s="89"/>
      <c r="MJJ723" s="89"/>
      <c r="MJK723" s="89"/>
      <c r="MJL723" s="89"/>
      <c r="MJM723" s="89"/>
      <c r="MJN723" s="508"/>
      <c r="MJO723" s="508"/>
      <c r="MJP723" s="89"/>
      <c r="MJQ723" s="89"/>
      <c r="MJR723" s="508"/>
      <c r="MJS723" s="508"/>
      <c r="MJT723" s="89"/>
      <c r="MJU723" s="89"/>
      <c r="MJV723" s="508"/>
      <c r="MJW723" s="508"/>
      <c r="MJX723" s="508"/>
      <c r="MJY723" s="508"/>
      <c r="MJZ723" s="508"/>
      <c r="MKA723" s="508"/>
      <c r="MKB723" s="508"/>
      <c r="MKC723" s="89"/>
      <c r="MKD723" s="89"/>
      <c r="MKE723" s="508"/>
      <c r="MKF723" s="508"/>
      <c r="MKG723" s="89"/>
      <c r="MKH723" s="89"/>
      <c r="MKI723" s="508"/>
      <c r="MKJ723" s="508"/>
      <c r="MKK723" s="508"/>
      <c r="MKL723" s="508"/>
      <c r="MKM723" s="508"/>
      <c r="MKN723" s="203"/>
      <c r="MKO723" s="107"/>
      <c r="MKP723" s="508"/>
      <c r="MKQ723" s="508"/>
      <c r="MKR723" s="508"/>
      <c r="MKS723" s="508"/>
      <c r="MKT723" s="508"/>
      <c r="MKU723" s="508"/>
      <c r="MKV723" s="508"/>
      <c r="MKW723" s="168"/>
      <c r="MKX723" s="168"/>
      <c r="MKY723" s="168"/>
      <c r="MKZ723" s="168"/>
      <c r="MLA723" s="168"/>
      <c r="MLB723" s="168"/>
      <c r="MLC723" s="168"/>
      <c r="MLD723" s="168"/>
      <c r="MLE723" s="168"/>
      <c r="MLF723" s="168"/>
      <c r="MLG723" s="168"/>
      <c r="MLH723" s="168"/>
      <c r="MLI723" s="168"/>
      <c r="MLJ723" s="168"/>
      <c r="MLK723" s="168"/>
      <c r="MLL723" s="168"/>
      <c r="MLM723" s="168"/>
      <c r="MLN723" s="168"/>
      <c r="MLO723" s="168"/>
      <c r="MLP723" s="168"/>
      <c r="MLQ723" s="168"/>
      <c r="MLR723" s="168"/>
      <c r="MLS723" s="168"/>
      <c r="MLT723" s="168"/>
      <c r="MLU723" s="168"/>
      <c r="MLV723" s="168"/>
      <c r="MLW723" s="168"/>
      <c r="MLX723" s="168"/>
      <c r="MLY723" s="168"/>
      <c r="MLZ723" s="168"/>
      <c r="MMA723" s="168"/>
      <c r="MMB723" s="168"/>
      <c r="MMC723" s="168"/>
      <c r="MMD723" s="168"/>
      <c r="MME723" s="168"/>
      <c r="MMF723" s="168"/>
      <c r="MMG723" s="168"/>
      <c r="MMH723" s="168"/>
      <c r="MMI723" s="168"/>
      <c r="MMJ723" s="168"/>
      <c r="MMK723" s="168"/>
      <c r="MML723" s="168"/>
      <c r="MMM723" s="168"/>
      <c r="MMN723" s="168"/>
      <c r="MMO723" s="508"/>
      <c r="MMP723" s="508"/>
      <c r="MMQ723" s="508"/>
      <c r="MMR723" s="508"/>
      <c r="MMS723" s="508"/>
      <c r="MMT723" s="508"/>
      <c r="MMU723" s="508"/>
      <c r="MMV723" s="508"/>
      <c r="MMW723" s="508"/>
      <c r="MMX723" s="508"/>
      <c r="MMY723" s="508"/>
      <c r="MMZ723" s="508"/>
      <c r="MNA723" s="508"/>
      <c r="MNB723" s="508"/>
      <c r="MNC723" s="508"/>
      <c r="MND723" s="508"/>
      <c r="MNE723" s="508"/>
      <c r="MNF723" s="508"/>
      <c r="MNG723" s="508"/>
      <c r="MNH723" s="508"/>
      <c r="MNI723" s="508"/>
      <c r="MNJ723" s="508"/>
      <c r="MNK723" s="508"/>
      <c r="MNL723" s="508"/>
      <c r="MNM723" s="89"/>
      <c r="MNN723" s="89"/>
      <c r="MNO723" s="89"/>
      <c r="MNP723" s="89"/>
      <c r="MNQ723" s="89"/>
      <c r="MNR723" s="508"/>
      <c r="MNS723" s="508"/>
      <c r="MNT723" s="89"/>
      <c r="MNU723" s="89"/>
      <c r="MNV723" s="508"/>
      <c r="MNW723" s="508"/>
      <c r="MNX723" s="89"/>
      <c r="MNY723" s="89"/>
      <c r="MNZ723" s="508"/>
      <c r="MOA723" s="508"/>
      <c r="MOB723" s="508"/>
      <c r="MOC723" s="508"/>
      <c r="MOD723" s="508"/>
      <c r="MOE723" s="508"/>
      <c r="MOF723" s="508"/>
      <c r="MOG723" s="89"/>
      <c r="MOH723" s="89"/>
      <c r="MOI723" s="508"/>
      <c r="MOJ723" s="508"/>
      <c r="MOK723" s="89"/>
      <c r="MOL723" s="89"/>
      <c r="MOM723" s="508"/>
      <c r="MON723" s="508"/>
      <c r="MOO723" s="508"/>
      <c r="MOP723" s="508"/>
      <c r="MOQ723" s="508"/>
      <c r="MOR723" s="203"/>
      <c r="MOS723" s="107"/>
      <c r="MOT723" s="508"/>
      <c r="MOU723" s="508"/>
      <c r="MOV723" s="508"/>
      <c r="MOW723" s="508"/>
      <c r="MOX723" s="508"/>
      <c r="MOY723" s="508"/>
      <c r="MOZ723" s="508"/>
      <c r="MPA723" s="168"/>
      <c r="MPB723" s="168"/>
      <c r="MPC723" s="168"/>
      <c r="MPD723" s="168"/>
      <c r="MPE723" s="168"/>
      <c r="MPF723" s="168"/>
      <c r="MPG723" s="168"/>
      <c r="MPH723" s="168"/>
      <c r="MPI723" s="168"/>
      <c r="MPJ723" s="168"/>
      <c r="MPK723" s="168"/>
      <c r="MPL723" s="168"/>
      <c r="MPM723" s="168"/>
      <c r="MPN723" s="168"/>
      <c r="MPO723" s="168"/>
      <c r="MPP723" s="168"/>
      <c r="MPQ723" s="168"/>
      <c r="MPR723" s="168"/>
      <c r="MPS723" s="168"/>
      <c r="MPT723" s="168"/>
      <c r="MPU723" s="168"/>
      <c r="MPV723" s="168"/>
      <c r="MPW723" s="168"/>
      <c r="MPX723" s="168"/>
      <c r="MPY723" s="168"/>
      <c r="MPZ723" s="168"/>
      <c r="MQA723" s="168"/>
      <c r="MQB723" s="168"/>
      <c r="MQC723" s="168"/>
      <c r="MQD723" s="168"/>
      <c r="MQE723" s="168"/>
      <c r="MQF723" s="168"/>
      <c r="MQG723" s="168"/>
      <c r="MQH723" s="168"/>
      <c r="MQI723" s="168"/>
      <c r="MQJ723" s="168"/>
      <c r="MQK723" s="168"/>
      <c r="MQL723" s="168"/>
      <c r="MQM723" s="168"/>
      <c r="MQN723" s="168"/>
      <c r="MQO723" s="168"/>
      <c r="MQP723" s="168"/>
      <c r="MQQ723" s="168"/>
      <c r="MQR723" s="168"/>
      <c r="MQS723" s="508"/>
      <c r="MQT723" s="508"/>
      <c r="MQU723" s="508"/>
      <c r="MQV723" s="508"/>
      <c r="MQW723" s="508"/>
      <c r="MQX723" s="508"/>
      <c r="MQY723" s="508"/>
      <c r="MQZ723" s="508"/>
      <c r="MRA723" s="508"/>
      <c r="MRB723" s="508"/>
      <c r="MRC723" s="508"/>
      <c r="MRD723" s="508"/>
      <c r="MRE723" s="508"/>
      <c r="MRF723" s="508"/>
      <c r="MRG723" s="508"/>
      <c r="MRH723" s="508"/>
      <c r="MRI723" s="508"/>
      <c r="MRJ723" s="508"/>
      <c r="MRK723" s="508"/>
      <c r="MRL723" s="508"/>
      <c r="MRM723" s="508"/>
      <c r="MRN723" s="508"/>
      <c r="MRO723" s="508"/>
      <c r="MRP723" s="508"/>
      <c r="MRQ723" s="89"/>
      <c r="MRR723" s="89"/>
      <c r="MRS723" s="89"/>
      <c r="MRT723" s="89"/>
      <c r="MRU723" s="89"/>
      <c r="MRV723" s="508"/>
      <c r="MRW723" s="508"/>
      <c r="MRX723" s="89"/>
      <c r="MRY723" s="89"/>
      <c r="MRZ723" s="508"/>
      <c r="MSA723" s="508"/>
      <c r="MSB723" s="89"/>
      <c r="MSC723" s="89"/>
      <c r="MSD723" s="508"/>
      <c r="MSE723" s="508"/>
      <c r="MSF723" s="508"/>
      <c r="MSG723" s="508"/>
      <c r="MSH723" s="508"/>
      <c r="MSI723" s="508"/>
      <c r="MSJ723" s="508"/>
      <c r="MSK723" s="89"/>
      <c r="MSL723" s="89"/>
      <c r="MSM723" s="508"/>
      <c r="MSN723" s="508"/>
      <c r="MSO723" s="89"/>
      <c r="MSP723" s="89"/>
      <c r="MSQ723" s="508"/>
      <c r="MSR723" s="508"/>
      <c r="MSS723" s="508"/>
      <c r="MST723" s="508"/>
      <c r="MSU723" s="508"/>
      <c r="MSV723" s="203"/>
      <c r="MSW723" s="107"/>
      <c r="MSX723" s="508"/>
      <c r="MSY723" s="508"/>
      <c r="MSZ723" s="508"/>
      <c r="MTA723" s="508"/>
      <c r="MTB723" s="508"/>
      <c r="MTC723" s="508"/>
      <c r="MTD723" s="508"/>
      <c r="MTE723" s="168"/>
      <c r="MTF723" s="168"/>
      <c r="MTG723" s="168"/>
      <c r="MTH723" s="168"/>
      <c r="MTI723" s="168"/>
      <c r="MTJ723" s="168"/>
      <c r="MTK723" s="168"/>
      <c r="MTL723" s="168"/>
      <c r="MTM723" s="168"/>
      <c r="MTN723" s="168"/>
      <c r="MTO723" s="168"/>
      <c r="MTP723" s="168"/>
      <c r="MTQ723" s="168"/>
      <c r="MTR723" s="168"/>
      <c r="MTS723" s="168"/>
      <c r="MTT723" s="168"/>
      <c r="MTU723" s="168"/>
      <c r="MTV723" s="168"/>
      <c r="MTW723" s="168"/>
      <c r="MTX723" s="168"/>
      <c r="MTY723" s="168"/>
      <c r="MTZ723" s="168"/>
      <c r="MUA723" s="168"/>
      <c r="MUB723" s="168"/>
      <c r="MUC723" s="168"/>
      <c r="MUD723" s="168"/>
      <c r="MUE723" s="168"/>
      <c r="MUF723" s="168"/>
      <c r="MUG723" s="168"/>
      <c r="MUH723" s="168"/>
      <c r="MUI723" s="168"/>
      <c r="MUJ723" s="168"/>
      <c r="MUK723" s="168"/>
      <c r="MUL723" s="168"/>
      <c r="MUM723" s="168"/>
      <c r="MUN723" s="168"/>
      <c r="MUO723" s="168"/>
      <c r="MUP723" s="168"/>
      <c r="MUQ723" s="168"/>
      <c r="MUR723" s="168"/>
      <c r="MUS723" s="168"/>
      <c r="MUT723" s="168"/>
      <c r="MUU723" s="168"/>
      <c r="MUV723" s="168"/>
      <c r="MUW723" s="508"/>
      <c r="MUX723" s="508"/>
      <c r="MUY723" s="508"/>
      <c r="MUZ723" s="508"/>
      <c r="MVA723" s="508"/>
      <c r="MVB723" s="508"/>
      <c r="MVC723" s="508"/>
      <c r="MVD723" s="508"/>
      <c r="MVE723" s="508"/>
      <c r="MVF723" s="508"/>
      <c r="MVG723" s="508"/>
      <c r="MVH723" s="508"/>
      <c r="MVI723" s="508"/>
      <c r="MVJ723" s="508"/>
      <c r="MVK723" s="508"/>
      <c r="MVL723" s="508"/>
      <c r="MVM723" s="508"/>
      <c r="MVN723" s="508"/>
      <c r="MVO723" s="508"/>
      <c r="MVP723" s="508"/>
      <c r="MVQ723" s="508"/>
      <c r="MVR723" s="508"/>
      <c r="MVS723" s="508"/>
      <c r="MVT723" s="508"/>
      <c r="MVU723" s="89"/>
      <c r="MVV723" s="89"/>
      <c r="MVW723" s="89"/>
      <c r="MVX723" s="89"/>
      <c r="MVY723" s="89"/>
      <c r="MVZ723" s="508"/>
      <c r="MWA723" s="508"/>
      <c r="MWB723" s="89"/>
      <c r="MWC723" s="89"/>
      <c r="MWD723" s="508"/>
      <c r="MWE723" s="508"/>
      <c r="MWF723" s="89"/>
      <c r="MWG723" s="89"/>
      <c r="MWH723" s="508"/>
      <c r="MWI723" s="508"/>
      <c r="MWJ723" s="508"/>
      <c r="MWK723" s="508"/>
      <c r="MWL723" s="508"/>
      <c r="MWM723" s="508"/>
      <c r="MWN723" s="508"/>
      <c r="MWO723" s="89"/>
      <c r="MWP723" s="89"/>
      <c r="MWQ723" s="508"/>
      <c r="MWR723" s="508"/>
      <c r="MWS723" s="89"/>
      <c r="MWT723" s="89"/>
      <c r="MWU723" s="508"/>
      <c r="MWV723" s="508"/>
      <c r="MWW723" s="508"/>
      <c r="MWX723" s="508"/>
      <c r="MWY723" s="508"/>
      <c r="MWZ723" s="203"/>
      <c r="MXA723" s="107"/>
      <c r="MXB723" s="508"/>
      <c r="MXC723" s="508"/>
      <c r="MXD723" s="508"/>
      <c r="MXE723" s="508"/>
      <c r="MXF723" s="508"/>
      <c r="MXG723" s="508"/>
      <c r="MXH723" s="508"/>
      <c r="MXI723" s="168"/>
      <c r="MXJ723" s="168"/>
      <c r="MXK723" s="168"/>
      <c r="MXL723" s="168"/>
      <c r="MXM723" s="168"/>
      <c r="MXN723" s="168"/>
      <c r="MXO723" s="168"/>
      <c r="MXP723" s="168"/>
      <c r="MXQ723" s="168"/>
      <c r="MXR723" s="168"/>
      <c r="MXS723" s="168"/>
      <c r="MXT723" s="168"/>
      <c r="MXU723" s="168"/>
      <c r="MXV723" s="168"/>
      <c r="MXW723" s="168"/>
      <c r="MXX723" s="168"/>
      <c r="MXY723" s="168"/>
      <c r="MXZ723" s="168"/>
      <c r="MYA723" s="168"/>
      <c r="MYB723" s="168"/>
      <c r="MYC723" s="168"/>
      <c r="MYD723" s="168"/>
      <c r="MYE723" s="168"/>
      <c r="MYF723" s="168"/>
      <c r="MYG723" s="168"/>
      <c r="MYH723" s="168"/>
      <c r="MYI723" s="168"/>
      <c r="MYJ723" s="168"/>
      <c r="MYK723" s="168"/>
      <c r="MYL723" s="168"/>
      <c r="MYM723" s="168"/>
      <c r="MYN723" s="168"/>
      <c r="MYO723" s="168"/>
      <c r="MYP723" s="168"/>
      <c r="MYQ723" s="168"/>
      <c r="MYR723" s="168"/>
      <c r="MYS723" s="168"/>
      <c r="MYT723" s="168"/>
      <c r="MYU723" s="168"/>
      <c r="MYV723" s="168"/>
      <c r="MYW723" s="168"/>
      <c r="MYX723" s="168"/>
      <c r="MYY723" s="168"/>
      <c r="MYZ723" s="168"/>
      <c r="MZA723" s="508"/>
      <c r="MZB723" s="508"/>
      <c r="MZC723" s="508"/>
      <c r="MZD723" s="508"/>
      <c r="MZE723" s="508"/>
      <c r="MZF723" s="508"/>
      <c r="MZG723" s="508"/>
      <c r="MZH723" s="508"/>
      <c r="MZI723" s="508"/>
      <c r="MZJ723" s="508"/>
      <c r="MZK723" s="508"/>
      <c r="MZL723" s="508"/>
      <c r="MZM723" s="508"/>
      <c r="MZN723" s="508"/>
      <c r="MZO723" s="508"/>
      <c r="MZP723" s="508"/>
      <c r="MZQ723" s="508"/>
      <c r="MZR723" s="508"/>
      <c r="MZS723" s="508"/>
      <c r="MZT723" s="508"/>
      <c r="MZU723" s="508"/>
      <c r="MZV723" s="508"/>
      <c r="MZW723" s="508"/>
      <c r="MZX723" s="508"/>
      <c r="MZY723" s="89"/>
      <c r="MZZ723" s="89"/>
      <c r="NAA723" s="89"/>
      <c r="NAB723" s="89"/>
      <c r="NAC723" s="89"/>
      <c r="NAD723" s="508"/>
      <c r="NAE723" s="508"/>
      <c r="NAF723" s="89"/>
      <c r="NAG723" s="89"/>
      <c r="NAH723" s="508"/>
      <c r="NAI723" s="508"/>
      <c r="NAJ723" s="89"/>
      <c r="NAK723" s="89"/>
      <c r="NAL723" s="508"/>
      <c r="NAM723" s="508"/>
      <c r="NAN723" s="508"/>
      <c r="NAO723" s="508"/>
      <c r="NAP723" s="508"/>
      <c r="NAQ723" s="508"/>
      <c r="NAR723" s="508"/>
      <c r="NAS723" s="89"/>
      <c r="NAT723" s="89"/>
      <c r="NAU723" s="508"/>
      <c r="NAV723" s="508"/>
      <c r="NAW723" s="89"/>
      <c r="NAX723" s="89"/>
      <c r="NAY723" s="508"/>
      <c r="NAZ723" s="508"/>
      <c r="NBA723" s="508"/>
      <c r="NBB723" s="508"/>
      <c r="NBC723" s="508"/>
      <c r="NBD723" s="203"/>
      <c r="NBE723" s="107"/>
      <c r="NBF723" s="508"/>
      <c r="NBG723" s="508"/>
      <c r="NBH723" s="508"/>
      <c r="NBI723" s="508"/>
      <c r="NBJ723" s="508"/>
      <c r="NBK723" s="508"/>
      <c r="NBL723" s="508"/>
      <c r="NBM723" s="168"/>
      <c r="NBN723" s="168"/>
      <c r="NBO723" s="168"/>
      <c r="NBP723" s="168"/>
      <c r="NBQ723" s="168"/>
      <c r="NBR723" s="168"/>
      <c r="NBS723" s="168"/>
      <c r="NBT723" s="168"/>
      <c r="NBU723" s="168"/>
      <c r="NBV723" s="168"/>
      <c r="NBW723" s="168"/>
      <c r="NBX723" s="168"/>
      <c r="NBY723" s="168"/>
      <c r="NBZ723" s="168"/>
      <c r="NCA723" s="168"/>
      <c r="NCB723" s="168"/>
      <c r="NCC723" s="168"/>
      <c r="NCD723" s="168"/>
      <c r="NCE723" s="168"/>
      <c r="NCF723" s="168"/>
      <c r="NCG723" s="168"/>
      <c r="NCH723" s="168"/>
      <c r="NCI723" s="168"/>
      <c r="NCJ723" s="168"/>
      <c r="NCK723" s="168"/>
      <c r="NCL723" s="168"/>
      <c r="NCM723" s="168"/>
      <c r="NCN723" s="168"/>
      <c r="NCO723" s="168"/>
      <c r="NCP723" s="168"/>
      <c r="NCQ723" s="168"/>
      <c r="NCR723" s="168"/>
      <c r="NCS723" s="168"/>
      <c r="NCT723" s="168"/>
      <c r="NCU723" s="168"/>
      <c r="NCV723" s="168"/>
      <c r="NCW723" s="168"/>
      <c r="NCX723" s="168"/>
      <c r="NCY723" s="168"/>
      <c r="NCZ723" s="168"/>
      <c r="NDA723" s="168"/>
      <c r="NDB723" s="168"/>
      <c r="NDC723" s="168"/>
      <c r="NDD723" s="168"/>
      <c r="NDE723" s="508"/>
      <c r="NDF723" s="508"/>
      <c r="NDG723" s="508"/>
      <c r="NDH723" s="508"/>
      <c r="NDI723" s="508"/>
      <c r="NDJ723" s="508"/>
      <c r="NDK723" s="508"/>
      <c r="NDL723" s="508"/>
      <c r="NDM723" s="508"/>
      <c r="NDN723" s="508"/>
      <c r="NDO723" s="508"/>
      <c r="NDP723" s="508"/>
      <c r="NDQ723" s="508"/>
      <c r="NDR723" s="508"/>
      <c r="NDS723" s="508"/>
      <c r="NDT723" s="508"/>
      <c r="NDU723" s="508"/>
      <c r="NDV723" s="508"/>
      <c r="NDW723" s="508"/>
      <c r="NDX723" s="508"/>
      <c r="NDY723" s="508"/>
      <c r="NDZ723" s="508"/>
      <c r="NEA723" s="508"/>
      <c r="NEB723" s="508"/>
      <c r="NEC723" s="89"/>
      <c r="NED723" s="89"/>
      <c r="NEE723" s="89"/>
      <c r="NEF723" s="89"/>
      <c r="NEG723" s="89"/>
      <c r="NEH723" s="508"/>
      <c r="NEI723" s="508"/>
      <c r="NEJ723" s="89"/>
      <c r="NEK723" s="89"/>
      <c r="NEL723" s="508"/>
      <c r="NEM723" s="508"/>
      <c r="NEN723" s="89"/>
      <c r="NEO723" s="89"/>
      <c r="NEP723" s="508"/>
      <c r="NEQ723" s="508"/>
      <c r="NER723" s="508"/>
      <c r="NES723" s="508"/>
      <c r="NET723" s="508"/>
      <c r="NEU723" s="508"/>
      <c r="NEV723" s="508"/>
      <c r="NEW723" s="89"/>
      <c r="NEX723" s="89"/>
      <c r="NEY723" s="508"/>
      <c r="NEZ723" s="508"/>
      <c r="NFA723" s="89"/>
      <c r="NFB723" s="89"/>
      <c r="NFC723" s="508"/>
      <c r="NFD723" s="508"/>
      <c r="NFE723" s="508"/>
      <c r="NFF723" s="508"/>
      <c r="NFG723" s="508"/>
      <c r="NFH723" s="203"/>
      <c r="NFI723" s="107"/>
      <c r="NFJ723" s="508"/>
      <c r="NFK723" s="508"/>
      <c r="NFL723" s="508"/>
      <c r="NFM723" s="508"/>
      <c r="NFN723" s="508"/>
      <c r="NFO723" s="508"/>
      <c r="NFP723" s="508"/>
      <c r="NFQ723" s="168"/>
      <c r="NFR723" s="168"/>
      <c r="NFS723" s="168"/>
      <c r="NFT723" s="168"/>
      <c r="NFU723" s="168"/>
      <c r="NFV723" s="168"/>
      <c r="NFW723" s="168"/>
      <c r="NFX723" s="168"/>
      <c r="NFY723" s="168"/>
      <c r="NFZ723" s="168"/>
      <c r="NGA723" s="168"/>
      <c r="NGB723" s="168"/>
      <c r="NGC723" s="168"/>
      <c r="NGD723" s="168"/>
      <c r="NGE723" s="168"/>
      <c r="NGF723" s="168"/>
      <c r="NGG723" s="168"/>
      <c r="NGH723" s="168"/>
      <c r="NGI723" s="168"/>
      <c r="NGJ723" s="168"/>
      <c r="NGK723" s="168"/>
      <c r="NGL723" s="168"/>
      <c r="NGM723" s="168"/>
      <c r="NGN723" s="168"/>
      <c r="NGO723" s="168"/>
      <c r="NGP723" s="168"/>
      <c r="NGQ723" s="168"/>
      <c r="NGR723" s="168"/>
      <c r="NGS723" s="168"/>
      <c r="NGT723" s="168"/>
      <c r="NGU723" s="168"/>
      <c r="NGV723" s="168"/>
      <c r="NGW723" s="168"/>
      <c r="NGX723" s="168"/>
      <c r="NGY723" s="168"/>
      <c r="NGZ723" s="168"/>
      <c r="NHA723" s="168"/>
      <c r="NHB723" s="168"/>
      <c r="NHC723" s="168"/>
      <c r="NHD723" s="168"/>
      <c r="NHE723" s="168"/>
      <c r="NHF723" s="168"/>
      <c r="NHG723" s="168"/>
      <c r="NHH723" s="168"/>
      <c r="NHI723" s="508"/>
      <c r="NHJ723" s="508"/>
      <c r="NHK723" s="508"/>
      <c r="NHL723" s="508"/>
      <c r="NHM723" s="508"/>
      <c r="NHN723" s="508"/>
      <c r="NHO723" s="508"/>
      <c r="NHP723" s="508"/>
      <c r="NHQ723" s="508"/>
      <c r="NHR723" s="508"/>
      <c r="NHS723" s="508"/>
      <c r="NHT723" s="508"/>
      <c r="NHU723" s="508"/>
      <c r="NHV723" s="508"/>
      <c r="NHW723" s="508"/>
      <c r="NHX723" s="508"/>
      <c r="NHY723" s="508"/>
      <c r="NHZ723" s="508"/>
      <c r="NIA723" s="508"/>
      <c r="NIB723" s="508"/>
      <c r="NIC723" s="508"/>
      <c r="NID723" s="508"/>
      <c r="NIE723" s="508"/>
      <c r="NIF723" s="508"/>
      <c r="NIG723" s="89"/>
      <c r="NIH723" s="89"/>
      <c r="NII723" s="89"/>
      <c r="NIJ723" s="89"/>
      <c r="NIK723" s="89"/>
      <c r="NIL723" s="508"/>
      <c r="NIM723" s="508"/>
      <c r="NIN723" s="89"/>
      <c r="NIO723" s="89"/>
      <c r="NIP723" s="508"/>
      <c r="NIQ723" s="508"/>
      <c r="NIR723" s="89"/>
      <c r="NIS723" s="89"/>
      <c r="NIT723" s="508"/>
      <c r="NIU723" s="508"/>
      <c r="NIV723" s="508"/>
      <c r="NIW723" s="508"/>
      <c r="NIX723" s="508"/>
      <c r="NIY723" s="508"/>
      <c r="NIZ723" s="508"/>
      <c r="NJA723" s="89"/>
      <c r="NJB723" s="89"/>
      <c r="NJC723" s="508"/>
      <c r="NJD723" s="508"/>
      <c r="NJE723" s="89"/>
      <c r="NJF723" s="89"/>
      <c r="NJG723" s="508"/>
      <c r="NJH723" s="508"/>
      <c r="NJI723" s="508"/>
      <c r="NJJ723" s="508"/>
      <c r="NJK723" s="508"/>
      <c r="NJL723" s="203"/>
      <c r="NJM723" s="107"/>
      <c r="NJN723" s="508"/>
      <c r="NJO723" s="508"/>
      <c r="NJP723" s="508"/>
      <c r="NJQ723" s="508"/>
      <c r="NJR723" s="508"/>
      <c r="NJS723" s="508"/>
      <c r="NJT723" s="508"/>
      <c r="NJU723" s="168"/>
      <c r="NJV723" s="168"/>
      <c r="NJW723" s="168"/>
      <c r="NJX723" s="168"/>
      <c r="NJY723" s="168"/>
      <c r="NJZ723" s="168"/>
      <c r="NKA723" s="168"/>
      <c r="NKB723" s="168"/>
      <c r="NKC723" s="168"/>
      <c r="NKD723" s="168"/>
      <c r="NKE723" s="168"/>
      <c r="NKF723" s="168"/>
      <c r="NKG723" s="168"/>
      <c r="NKH723" s="168"/>
      <c r="NKI723" s="168"/>
      <c r="NKJ723" s="168"/>
      <c r="NKK723" s="168"/>
      <c r="NKL723" s="168"/>
      <c r="NKM723" s="168"/>
      <c r="NKN723" s="168"/>
      <c r="NKO723" s="168"/>
      <c r="NKP723" s="168"/>
      <c r="NKQ723" s="168"/>
      <c r="NKR723" s="168"/>
      <c r="NKS723" s="168"/>
      <c r="NKT723" s="168"/>
      <c r="NKU723" s="168"/>
      <c r="NKV723" s="168"/>
      <c r="NKW723" s="168"/>
      <c r="NKX723" s="168"/>
      <c r="NKY723" s="168"/>
      <c r="NKZ723" s="168"/>
      <c r="NLA723" s="168"/>
      <c r="NLB723" s="168"/>
      <c r="NLC723" s="168"/>
      <c r="NLD723" s="168"/>
      <c r="NLE723" s="168"/>
      <c r="NLF723" s="168"/>
      <c r="NLG723" s="168"/>
      <c r="NLH723" s="168"/>
      <c r="NLI723" s="168"/>
      <c r="NLJ723" s="168"/>
      <c r="NLK723" s="168"/>
      <c r="NLL723" s="168"/>
      <c r="NLM723" s="508"/>
      <c r="NLN723" s="508"/>
      <c r="NLO723" s="508"/>
      <c r="NLP723" s="508"/>
      <c r="NLQ723" s="508"/>
      <c r="NLR723" s="508"/>
      <c r="NLS723" s="508"/>
      <c r="NLT723" s="508"/>
      <c r="NLU723" s="508"/>
      <c r="NLV723" s="508"/>
      <c r="NLW723" s="508"/>
      <c r="NLX723" s="508"/>
      <c r="NLY723" s="508"/>
      <c r="NLZ723" s="508"/>
      <c r="NMA723" s="508"/>
      <c r="NMB723" s="508"/>
      <c r="NMC723" s="508"/>
      <c r="NMD723" s="508"/>
      <c r="NME723" s="508"/>
      <c r="NMF723" s="508"/>
      <c r="NMG723" s="508"/>
      <c r="NMH723" s="508"/>
      <c r="NMI723" s="508"/>
      <c r="NMJ723" s="508"/>
      <c r="NMK723" s="89"/>
      <c r="NML723" s="89"/>
      <c r="NMM723" s="89"/>
      <c r="NMN723" s="89"/>
      <c r="NMO723" s="89"/>
      <c r="NMP723" s="508"/>
      <c r="NMQ723" s="508"/>
      <c r="NMR723" s="89"/>
      <c r="NMS723" s="89"/>
      <c r="NMT723" s="508"/>
      <c r="NMU723" s="508"/>
      <c r="NMV723" s="89"/>
      <c r="NMW723" s="89"/>
      <c r="NMX723" s="508"/>
      <c r="NMY723" s="508"/>
      <c r="NMZ723" s="508"/>
      <c r="NNA723" s="508"/>
      <c r="NNB723" s="508"/>
      <c r="NNC723" s="508"/>
      <c r="NND723" s="508"/>
      <c r="NNE723" s="89"/>
      <c r="NNF723" s="89"/>
      <c r="NNG723" s="508"/>
      <c r="NNH723" s="508"/>
      <c r="NNI723" s="89"/>
      <c r="NNJ723" s="89"/>
      <c r="NNK723" s="508"/>
      <c r="NNL723" s="508"/>
      <c r="NNM723" s="508"/>
      <c r="NNN723" s="508"/>
      <c r="NNO723" s="508"/>
      <c r="NNP723" s="203"/>
      <c r="NNQ723" s="107"/>
      <c r="NNR723" s="508"/>
      <c r="NNS723" s="508"/>
      <c r="NNT723" s="508"/>
      <c r="NNU723" s="508"/>
      <c r="NNV723" s="508"/>
      <c r="NNW723" s="508"/>
      <c r="NNX723" s="508"/>
      <c r="NNY723" s="168"/>
      <c r="NNZ723" s="168"/>
      <c r="NOA723" s="168"/>
      <c r="NOB723" s="168"/>
      <c r="NOC723" s="168"/>
      <c r="NOD723" s="168"/>
      <c r="NOE723" s="168"/>
      <c r="NOF723" s="168"/>
      <c r="NOG723" s="168"/>
      <c r="NOH723" s="168"/>
      <c r="NOI723" s="168"/>
      <c r="NOJ723" s="168"/>
      <c r="NOK723" s="168"/>
      <c r="NOL723" s="168"/>
      <c r="NOM723" s="168"/>
      <c r="NON723" s="168"/>
      <c r="NOO723" s="168"/>
      <c r="NOP723" s="168"/>
      <c r="NOQ723" s="168"/>
      <c r="NOR723" s="168"/>
      <c r="NOS723" s="168"/>
      <c r="NOT723" s="168"/>
      <c r="NOU723" s="168"/>
      <c r="NOV723" s="168"/>
      <c r="NOW723" s="168"/>
      <c r="NOX723" s="168"/>
      <c r="NOY723" s="168"/>
      <c r="NOZ723" s="168"/>
      <c r="NPA723" s="168"/>
      <c r="NPB723" s="168"/>
      <c r="NPC723" s="168"/>
      <c r="NPD723" s="168"/>
      <c r="NPE723" s="168"/>
      <c r="NPF723" s="168"/>
      <c r="NPG723" s="168"/>
      <c r="NPH723" s="168"/>
      <c r="NPI723" s="168"/>
      <c r="NPJ723" s="168"/>
      <c r="NPK723" s="168"/>
      <c r="NPL723" s="168"/>
      <c r="NPM723" s="168"/>
      <c r="NPN723" s="168"/>
      <c r="NPO723" s="168"/>
      <c r="NPP723" s="168"/>
      <c r="NPQ723" s="508"/>
      <c r="NPR723" s="508"/>
      <c r="NPS723" s="508"/>
      <c r="NPT723" s="508"/>
      <c r="NPU723" s="508"/>
      <c r="NPV723" s="508"/>
      <c r="NPW723" s="508"/>
      <c r="NPX723" s="508"/>
      <c r="NPY723" s="508"/>
      <c r="NPZ723" s="508"/>
      <c r="NQA723" s="508"/>
      <c r="NQB723" s="508"/>
      <c r="NQC723" s="508"/>
      <c r="NQD723" s="508"/>
      <c r="NQE723" s="508"/>
      <c r="NQF723" s="508"/>
      <c r="NQG723" s="508"/>
      <c r="NQH723" s="508"/>
      <c r="NQI723" s="508"/>
      <c r="NQJ723" s="508"/>
      <c r="NQK723" s="508"/>
      <c r="NQL723" s="508"/>
      <c r="NQM723" s="508"/>
      <c r="NQN723" s="508"/>
      <c r="NQO723" s="89"/>
      <c r="NQP723" s="89"/>
      <c r="NQQ723" s="89"/>
      <c r="NQR723" s="89"/>
      <c r="NQS723" s="89"/>
      <c r="NQT723" s="508"/>
      <c r="NQU723" s="508"/>
      <c r="NQV723" s="89"/>
      <c r="NQW723" s="89"/>
      <c r="NQX723" s="508"/>
      <c r="NQY723" s="508"/>
      <c r="NQZ723" s="89"/>
      <c r="NRA723" s="89"/>
      <c r="NRB723" s="508"/>
      <c r="NRC723" s="508"/>
      <c r="NRD723" s="508"/>
      <c r="NRE723" s="508"/>
      <c r="NRF723" s="508"/>
      <c r="NRG723" s="508"/>
      <c r="NRH723" s="508"/>
      <c r="NRI723" s="89"/>
      <c r="NRJ723" s="89"/>
      <c r="NRK723" s="508"/>
      <c r="NRL723" s="508"/>
      <c r="NRM723" s="89"/>
      <c r="NRN723" s="89"/>
      <c r="NRO723" s="508"/>
      <c r="NRP723" s="508"/>
      <c r="NRQ723" s="508"/>
      <c r="NRR723" s="508"/>
      <c r="NRS723" s="508"/>
      <c r="NRT723" s="203"/>
      <c r="NRU723" s="107"/>
      <c r="NRV723" s="508"/>
      <c r="NRW723" s="508"/>
      <c r="NRX723" s="508"/>
      <c r="NRY723" s="508"/>
      <c r="NRZ723" s="508"/>
      <c r="NSA723" s="508"/>
      <c r="NSB723" s="508"/>
      <c r="NSC723" s="168"/>
      <c r="NSD723" s="168"/>
      <c r="NSE723" s="168"/>
      <c r="NSF723" s="168"/>
      <c r="NSG723" s="168"/>
      <c r="NSH723" s="168"/>
      <c r="NSI723" s="168"/>
      <c r="NSJ723" s="168"/>
      <c r="NSK723" s="168"/>
      <c r="NSL723" s="168"/>
      <c r="NSM723" s="168"/>
      <c r="NSN723" s="168"/>
      <c r="NSO723" s="168"/>
      <c r="NSP723" s="168"/>
      <c r="NSQ723" s="168"/>
      <c r="NSR723" s="168"/>
      <c r="NSS723" s="168"/>
      <c r="NST723" s="168"/>
      <c r="NSU723" s="168"/>
      <c r="NSV723" s="168"/>
      <c r="NSW723" s="168"/>
      <c r="NSX723" s="168"/>
      <c r="NSY723" s="168"/>
      <c r="NSZ723" s="168"/>
      <c r="NTA723" s="168"/>
      <c r="NTB723" s="168"/>
      <c r="NTC723" s="168"/>
      <c r="NTD723" s="168"/>
      <c r="NTE723" s="168"/>
      <c r="NTF723" s="168"/>
      <c r="NTG723" s="168"/>
      <c r="NTH723" s="168"/>
      <c r="NTI723" s="168"/>
      <c r="NTJ723" s="168"/>
      <c r="NTK723" s="168"/>
      <c r="NTL723" s="168"/>
      <c r="NTM723" s="168"/>
      <c r="NTN723" s="168"/>
      <c r="NTO723" s="168"/>
      <c r="NTP723" s="168"/>
      <c r="NTQ723" s="168"/>
      <c r="NTR723" s="168"/>
      <c r="NTS723" s="168"/>
      <c r="NTT723" s="168"/>
      <c r="NTU723" s="508"/>
      <c r="NTV723" s="508"/>
      <c r="NTW723" s="508"/>
      <c r="NTX723" s="508"/>
      <c r="NTY723" s="508"/>
      <c r="NTZ723" s="508"/>
      <c r="NUA723" s="508"/>
      <c r="NUB723" s="508"/>
      <c r="NUC723" s="508"/>
      <c r="NUD723" s="508"/>
      <c r="NUE723" s="508"/>
      <c r="NUF723" s="508"/>
      <c r="NUG723" s="508"/>
      <c r="NUH723" s="508"/>
      <c r="NUI723" s="508"/>
      <c r="NUJ723" s="508"/>
      <c r="NUK723" s="508"/>
      <c r="NUL723" s="508"/>
      <c r="NUM723" s="508"/>
      <c r="NUN723" s="508"/>
      <c r="NUO723" s="508"/>
      <c r="NUP723" s="508"/>
      <c r="NUQ723" s="508"/>
      <c r="NUR723" s="508"/>
      <c r="NUS723" s="89"/>
      <c r="NUT723" s="89"/>
      <c r="NUU723" s="89"/>
      <c r="NUV723" s="89"/>
      <c r="NUW723" s="89"/>
      <c r="NUX723" s="508"/>
      <c r="NUY723" s="508"/>
      <c r="NUZ723" s="89"/>
      <c r="NVA723" s="89"/>
      <c r="NVB723" s="508"/>
      <c r="NVC723" s="508"/>
      <c r="NVD723" s="89"/>
      <c r="NVE723" s="89"/>
      <c r="NVF723" s="508"/>
      <c r="NVG723" s="508"/>
      <c r="NVH723" s="508"/>
      <c r="NVI723" s="508"/>
      <c r="NVJ723" s="508"/>
      <c r="NVK723" s="508"/>
      <c r="NVL723" s="508"/>
      <c r="NVM723" s="89"/>
      <c r="NVN723" s="89"/>
      <c r="NVO723" s="508"/>
      <c r="NVP723" s="508"/>
      <c r="NVQ723" s="89"/>
      <c r="NVR723" s="89"/>
      <c r="NVS723" s="508"/>
      <c r="NVT723" s="508"/>
      <c r="NVU723" s="508"/>
      <c r="NVV723" s="508"/>
      <c r="NVW723" s="508"/>
      <c r="NVX723" s="203"/>
      <c r="NVY723" s="107"/>
      <c r="NVZ723" s="508"/>
      <c r="NWA723" s="508"/>
      <c r="NWB723" s="508"/>
      <c r="NWC723" s="508"/>
      <c r="NWD723" s="508"/>
      <c r="NWE723" s="508"/>
      <c r="NWF723" s="508"/>
      <c r="NWG723" s="168"/>
      <c r="NWH723" s="168"/>
      <c r="NWI723" s="168"/>
      <c r="NWJ723" s="168"/>
      <c r="NWK723" s="168"/>
      <c r="NWL723" s="168"/>
      <c r="NWM723" s="168"/>
      <c r="NWN723" s="168"/>
      <c r="NWO723" s="168"/>
      <c r="NWP723" s="168"/>
      <c r="NWQ723" s="168"/>
      <c r="NWR723" s="168"/>
      <c r="NWS723" s="168"/>
      <c r="NWT723" s="168"/>
      <c r="NWU723" s="168"/>
      <c r="NWV723" s="168"/>
      <c r="NWW723" s="168"/>
      <c r="NWX723" s="168"/>
      <c r="NWY723" s="168"/>
      <c r="NWZ723" s="168"/>
      <c r="NXA723" s="168"/>
      <c r="NXB723" s="168"/>
      <c r="NXC723" s="168"/>
      <c r="NXD723" s="168"/>
      <c r="NXE723" s="168"/>
      <c r="NXF723" s="168"/>
      <c r="NXG723" s="168"/>
      <c r="NXH723" s="168"/>
      <c r="NXI723" s="168"/>
      <c r="NXJ723" s="168"/>
      <c r="NXK723" s="168"/>
      <c r="NXL723" s="168"/>
      <c r="NXM723" s="168"/>
      <c r="NXN723" s="168"/>
      <c r="NXO723" s="168"/>
      <c r="NXP723" s="168"/>
      <c r="NXQ723" s="168"/>
      <c r="NXR723" s="168"/>
      <c r="NXS723" s="168"/>
      <c r="NXT723" s="168"/>
      <c r="NXU723" s="168"/>
      <c r="NXV723" s="168"/>
      <c r="NXW723" s="168"/>
      <c r="NXX723" s="168"/>
      <c r="NXY723" s="508"/>
      <c r="NXZ723" s="508"/>
      <c r="NYA723" s="508"/>
      <c r="NYB723" s="508"/>
      <c r="NYC723" s="508"/>
      <c r="NYD723" s="508"/>
      <c r="NYE723" s="508"/>
      <c r="NYF723" s="508"/>
      <c r="NYG723" s="508"/>
      <c r="NYH723" s="508"/>
      <c r="NYI723" s="508"/>
      <c r="NYJ723" s="508"/>
      <c r="NYK723" s="508"/>
      <c r="NYL723" s="508"/>
      <c r="NYM723" s="508"/>
      <c r="NYN723" s="508"/>
      <c r="NYO723" s="508"/>
      <c r="NYP723" s="508"/>
      <c r="NYQ723" s="508"/>
      <c r="NYR723" s="508"/>
      <c r="NYS723" s="508"/>
      <c r="NYT723" s="508"/>
      <c r="NYU723" s="508"/>
      <c r="NYV723" s="508"/>
      <c r="NYW723" s="89"/>
      <c r="NYX723" s="89"/>
      <c r="NYY723" s="89"/>
      <c r="NYZ723" s="89"/>
      <c r="NZA723" s="89"/>
      <c r="NZB723" s="508"/>
      <c r="NZC723" s="508"/>
      <c r="NZD723" s="89"/>
      <c r="NZE723" s="89"/>
      <c r="NZF723" s="508"/>
      <c r="NZG723" s="508"/>
      <c r="NZH723" s="89"/>
      <c r="NZI723" s="89"/>
      <c r="NZJ723" s="508"/>
      <c r="NZK723" s="508"/>
      <c r="NZL723" s="508"/>
      <c r="NZM723" s="508"/>
      <c r="NZN723" s="508"/>
      <c r="NZO723" s="508"/>
      <c r="NZP723" s="508"/>
      <c r="NZQ723" s="89"/>
      <c r="NZR723" s="89"/>
      <c r="NZS723" s="508"/>
      <c r="NZT723" s="508"/>
      <c r="NZU723" s="89"/>
      <c r="NZV723" s="89"/>
      <c r="NZW723" s="508"/>
      <c r="NZX723" s="508"/>
      <c r="NZY723" s="508"/>
      <c r="NZZ723" s="508"/>
      <c r="OAA723" s="508"/>
      <c r="OAB723" s="203"/>
      <c r="OAC723" s="107"/>
      <c r="OAD723" s="508"/>
      <c r="OAE723" s="508"/>
      <c r="OAF723" s="508"/>
      <c r="OAG723" s="508"/>
      <c r="OAH723" s="508"/>
      <c r="OAI723" s="508"/>
      <c r="OAJ723" s="508"/>
      <c r="OAK723" s="168"/>
      <c r="OAL723" s="168"/>
      <c r="OAM723" s="168"/>
      <c r="OAN723" s="168"/>
      <c r="OAO723" s="168"/>
      <c r="OAP723" s="168"/>
      <c r="OAQ723" s="168"/>
      <c r="OAR723" s="168"/>
      <c r="OAS723" s="168"/>
      <c r="OAT723" s="168"/>
      <c r="OAU723" s="168"/>
      <c r="OAV723" s="168"/>
      <c r="OAW723" s="168"/>
      <c r="OAX723" s="168"/>
      <c r="OAY723" s="168"/>
      <c r="OAZ723" s="168"/>
      <c r="OBA723" s="168"/>
      <c r="OBB723" s="168"/>
      <c r="OBC723" s="168"/>
      <c r="OBD723" s="168"/>
      <c r="OBE723" s="168"/>
      <c r="OBF723" s="168"/>
      <c r="OBG723" s="168"/>
      <c r="OBH723" s="168"/>
      <c r="OBI723" s="168"/>
      <c r="OBJ723" s="168"/>
      <c r="OBK723" s="168"/>
      <c r="OBL723" s="168"/>
      <c r="OBM723" s="168"/>
      <c r="OBN723" s="168"/>
      <c r="OBO723" s="168"/>
      <c r="OBP723" s="168"/>
      <c r="OBQ723" s="168"/>
      <c r="OBR723" s="168"/>
      <c r="OBS723" s="168"/>
      <c r="OBT723" s="168"/>
      <c r="OBU723" s="168"/>
      <c r="OBV723" s="168"/>
      <c r="OBW723" s="168"/>
      <c r="OBX723" s="168"/>
      <c r="OBY723" s="168"/>
      <c r="OBZ723" s="168"/>
      <c r="OCA723" s="168"/>
      <c r="OCB723" s="168"/>
      <c r="OCC723" s="508"/>
      <c r="OCD723" s="508"/>
      <c r="OCE723" s="508"/>
      <c r="OCF723" s="508"/>
      <c r="OCG723" s="508"/>
      <c r="OCH723" s="508"/>
      <c r="OCI723" s="508"/>
      <c r="OCJ723" s="508"/>
      <c r="OCK723" s="508"/>
      <c r="OCL723" s="508"/>
      <c r="OCM723" s="508"/>
      <c r="OCN723" s="508"/>
      <c r="OCO723" s="508"/>
      <c r="OCP723" s="508"/>
      <c r="OCQ723" s="508"/>
      <c r="OCR723" s="508"/>
      <c r="OCS723" s="508"/>
      <c r="OCT723" s="508"/>
      <c r="OCU723" s="508"/>
      <c r="OCV723" s="508"/>
      <c r="OCW723" s="508"/>
      <c r="OCX723" s="508"/>
      <c r="OCY723" s="508"/>
      <c r="OCZ723" s="508"/>
      <c r="ODA723" s="89"/>
      <c r="ODB723" s="89"/>
      <c r="ODC723" s="89"/>
      <c r="ODD723" s="89"/>
      <c r="ODE723" s="89"/>
      <c r="ODF723" s="508"/>
      <c r="ODG723" s="508"/>
      <c r="ODH723" s="89"/>
      <c r="ODI723" s="89"/>
      <c r="ODJ723" s="508"/>
      <c r="ODK723" s="508"/>
      <c r="ODL723" s="89"/>
      <c r="ODM723" s="89"/>
      <c r="ODN723" s="508"/>
      <c r="ODO723" s="508"/>
      <c r="ODP723" s="508"/>
      <c r="ODQ723" s="508"/>
      <c r="ODR723" s="508"/>
      <c r="ODS723" s="508"/>
      <c r="ODT723" s="508"/>
      <c r="ODU723" s="89"/>
      <c r="ODV723" s="89"/>
      <c r="ODW723" s="508"/>
      <c r="ODX723" s="508"/>
      <c r="ODY723" s="89"/>
      <c r="ODZ723" s="89"/>
      <c r="OEA723" s="508"/>
      <c r="OEB723" s="508"/>
      <c r="OEC723" s="508"/>
      <c r="OED723" s="508"/>
      <c r="OEE723" s="508"/>
      <c r="OEF723" s="203"/>
      <c r="OEG723" s="107"/>
      <c r="OEH723" s="508"/>
      <c r="OEI723" s="508"/>
      <c r="OEJ723" s="508"/>
      <c r="OEK723" s="508"/>
      <c r="OEL723" s="508"/>
      <c r="OEM723" s="508"/>
      <c r="OEN723" s="508"/>
      <c r="OEO723" s="168"/>
      <c r="OEP723" s="168"/>
      <c r="OEQ723" s="168"/>
      <c r="OER723" s="168"/>
      <c r="OES723" s="168"/>
      <c r="OET723" s="168"/>
      <c r="OEU723" s="168"/>
      <c r="OEV723" s="168"/>
      <c r="OEW723" s="168"/>
      <c r="OEX723" s="168"/>
      <c r="OEY723" s="168"/>
      <c r="OEZ723" s="168"/>
      <c r="OFA723" s="168"/>
      <c r="OFB723" s="168"/>
      <c r="OFC723" s="168"/>
      <c r="OFD723" s="168"/>
      <c r="OFE723" s="168"/>
      <c r="OFF723" s="168"/>
      <c r="OFG723" s="168"/>
      <c r="OFH723" s="168"/>
      <c r="OFI723" s="168"/>
      <c r="OFJ723" s="168"/>
      <c r="OFK723" s="168"/>
      <c r="OFL723" s="168"/>
      <c r="OFM723" s="168"/>
      <c r="OFN723" s="168"/>
      <c r="OFO723" s="168"/>
      <c r="OFP723" s="168"/>
      <c r="OFQ723" s="168"/>
      <c r="OFR723" s="168"/>
      <c r="OFS723" s="168"/>
      <c r="OFT723" s="168"/>
      <c r="OFU723" s="168"/>
      <c r="OFV723" s="168"/>
      <c r="OFW723" s="168"/>
      <c r="OFX723" s="168"/>
      <c r="OFY723" s="168"/>
      <c r="OFZ723" s="168"/>
      <c r="OGA723" s="168"/>
      <c r="OGB723" s="168"/>
      <c r="OGC723" s="168"/>
      <c r="OGD723" s="168"/>
      <c r="OGE723" s="168"/>
      <c r="OGF723" s="168"/>
      <c r="OGG723" s="508"/>
      <c r="OGH723" s="508"/>
      <c r="OGI723" s="508"/>
      <c r="OGJ723" s="508"/>
      <c r="OGK723" s="508"/>
      <c r="OGL723" s="508"/>
      <c r="OGM723" s="508"/>
      <c r="OGN723" s="508"/>
      <c r="OGO723" s="508"/>
      <c r="OGP723" s="508"/>
      <c r="OGQ723" s="508"/>
      <c r="OGR723" s="508"/>
      <c r="OGS723" s="508"/>
      <c r="OGT723" s="508"/>
      <c r="OGU723" s="508"/>
      <c r="OGV723" s="508"/>
      <c r="OGW723" s="508"/>
      <c r="OGX723" s="508"/>
      <c r="OGY723" s="508"/>
      <c r="OGZ723" s="508"/>
      <c r="OHA723" s="508"/>
      <c r="OHB723" s="508"/>
      <c r="OHC723" s="508"/>
      <c r="OHD723" s="508"/>
      <c r="OHE723" s="89"/>
      <c r="OHF723" s="89"/>
      <c r="OHG723" s="89"/>
      <c r="OHH723" s="89"/>
      <c r="OHI723" s="89"/>
      <c r="OHJ723" s="508"/>
      <c r="OHK723" s="508"/>
      <c r="OHL723" s="89"/>
      <c r="OHM723" s="89"/>
      <c r="OHN723" s="508"/>
      <c r="OHO723" s="508"/>
      <c r="OHP723" s="89"/>
      <c r="OHQ723" s="89"/>
      <c r="OHR723" s="508"/>
      <c r="OHS723" s="508"/>
      <c r="OHT723" s="508"/>
      <c r="OHU723" s="508"/>
      <c r="OHV723" s="508"/>
      <c r="OHW723" s="508"/>
      <c r="OHX723" s="508"/>
      <c r="OHY723" s="89"/>
      <c r="OHZ723" s="89"/>
      <c r="OIA723" s="508"/>
      <c r="OIB723" s="508"/>
      <c r="OIC723" s="89"/>
      <c r="OID723" s="89"/>
      <c r="OIE723" s="508"/>
      <c r="OIF723" s="508"/>
      <c r="OIG723" s="508"/>
      <c r="OIH723" s="508"/>
      <c r="OII723" s="508"/>
      <c r="OIJ723" s="203"/>
      <c r="OIK723" s="107"/>
      <c r="OIL723" s="508"/>
      <c r="OIM723" s="508"/>
      <c r="OIN723" s="508"/>
      <c r="OIO723" s="508"/>
      <c r="OIP723" s="508"/>
      <c r="OIQ723" s="508"/>
      <c r="OIR723" s="508"/>
      <c r="OIS723" s="168"/>
      <c r="OIT723" s="168"/>
      <c r="OIU723" s="168"/>
      <c r="OIV723" s="168"/>
      <c r="OIW723" s="168"/>
      <c r="OIX723" s="168"/>
      <c r="OIY723" s="168"/>
      <c r="OIZ723" s="168"/>
      <c r="OJA723" s="168"/>
      <c r="OJB723" s="168"/>
      <c r="OJC723" s="168"/>
      <c r="OJD723" s="168"/>
      <c r="OJE723" s="168"/>
      <c r="OJF723" s="168"/>
      <c r="OJG723" s="168"/>
      <c r="OJH723" s="168"/>
      <c r="OJI723" s="168"/>
      <c r="OJJ723" s="168"/>
      <c r="OJK723" s="168"/>
      <c r="OJL723" s="168"/>
      <c r="OJM723" s="168"/>
      <c r="OJN723" s="168"/>
      <c r="OJO723" s="168"/>
      <c r="OJP723" s="168"/>
      <c r="OJQ723" s="168"/>
      <c r="OJR723" s="168"/>
      <c r="OJS723" s="168"/>
      <c r="OJT723" s="168"/>
      <c r="OJU723" s="168"/>
      <c r="OJV723" s="168"/>
      <c r="OJW723" s="168"/>
      <c r="OJX723" s="168"/>
      <c r="OJY723" s="168"/>
      <c r="OJZ723" s="168"/>
      <c r="OKA723" s="168"/>
      <c r="OKB723" s="168"/>
      <c r="OKC723" s="168"/>
      <c r="OKD723" s="168"/>
      <c r="OKE723" s="168"/>
      <c r="OKF723" s="168"/>
      <c r="OKG723" s="168"/>
      <c r="OKH723" s="168"/>
      <c r="OKI723" s="168"/>
      <c r="OKJ723" s="168"/>
      <c r="OKK723" s="508"/>
      <c r="OKL723" s="508"/>
      <c r="OKM723" s="508"/>
      <c r="OKN723" s="508"/>
      <c r="OKO723" s="508"/>
      <c r="OKP723" s="508"/>
      <c r="OKQ723" s="508"/>
      <c r="OKR723" s="508"/>
      <c r="OKS723" s="508"/>
      <c r="OKT723" s="508"/>
      <c r="OKU723" s="508"/>
      <c r="OKV723" s="508"/>
      <c r="OKW723" s="508"/>
      <c r="OKX723" s="508"/>
      <c r="OKY723" s="508"/>
      <c r="OKZ723" s="508"/>
      <c r="OLA723" s="508"/>
      <c r="OLB723" s="508"/>
      <c r="OLC723" s="508"/>
      <c r="OLD723" s="508"/>
      <c r="OLE723" s="508"/>
      <c r="OLF723" s="508"/>
      <c r="OLG723" s="508"/>
      <c r="OLH723" s="508"/>
      <c r="OLI723" s="89"/>
      <c r="OLJ723" s="89"/>
      <c r="OLK723" s="89"/>
      <c r="OLL723" s="89"/>
      <c r="OLM723" s="89"/>
      <c r="OLN723" s="508"/>
      <c r="OLO723" s="508"/>
      <c r="OLP723" s="89"/>
      <c r="OLQ723" s="89"/>
      <c r="OLR723" s="508"/>
      <c r="OLS723" s="508"/>
      <c r="OLT723" s="89"/>
      <c r="OLU723" s="89"/>
      <c r="OLV723" s="508"/>
      <c r="OLW723" s="508"/>
      <c r="OLX723" s="508"/>
      <c r="OLY723" s="508"/>
      <c r="OLZ723" s="508"/>
      <c r="OMA723" s="508"/>
      <c r="OMB723" s="508"/>
      <c r="OMC723" s="89"/>
      <c r="OMD723" s="89"/>
      <c r="OME723" s="508"/>
      <c r="OMF723" s="508"/>
      <c r="OMG723" s="89"/>
      <c r="OMH723" s="89"/>
      <c r="OMI723" s="508"/>
      <c r="OMJ723" s="508"/>
      <c r="OMK723" s="508"/>
      <c r="OML723" s="508"/>
      <c r="OMM723" s="508"/>
      <c r="OMN723" s="203"/>
      <c r="OMO723" s="107"/>
      <c r="OMP723" s="508"/>
      <c r="OMQ723" s="508"/>
      <c r="OMR723" s="508"/>
      <c r="OMS723" s="508"/>
      <c r="OMT723" s="508"/>
      <c r="OMU723" s="508"/>
      <c r="OMV723" s="508"/>
      <c r="OMW723" s="168"/>
      <c r="OMX723" s="168"/>
      <c r="OMY723" s="168"/>
      <c r="OMZ723" s="168"/>
      <c r="ONA723" s="168"/>
      <c r="ONB723" s="168"/>
      <c r="ONC723" s="168"/>
      <c r="OND723" s="168"/>
      <c r="ONE723" s="168"/>
      <c r="ONF723" s="168"/>
      <c r="ONG723" s="168"/>
      <c r="ONH723" s="168"/>
      <c r="ONI723" s="168"/>
      <c r="ONJ723" s="168"/>
      <c r="ONK723" s="168"/>
      <c r="ONL723" s="168"/>
      <c r="ONM723" s="168"/>
      <c r="ONN723" s="168"/>
      <c r="ONO723" s="168"/>
      <c r="ONP723" s="168"/>
      <c r="ONQ723" s="168"/>
      <c r="ONR723" s="168"/>
      <c r="ONS723" s="168"/>
      <c r="ONT723" s="168"/>
      <c r="ONU723" s="168"/>
      <c r="ONV723" s="168"/>
      <c r="ONW723" s="168"/>
      <c r="ONX723" s="168"/>
      <c r="ONY723" s="168"/>
      <c r="ONZ723" s="168"/>
      <c r="OOA723" s="168"/>
      <c r="OOB723" s="168"/>
      <c r="OOC723" s="168"/>
      <c r="OOD723" s="168"/>
      <c r="OOE723" s="168"/>
      <c r="OOF723" s="168"/>
      <c r="OOG723" s="168"/>
      <c r="OOH723" s="168"/>
      <c r="OOI723" s="168"/>
      <c r="OOJ723" s="168"/>
      <c r="OOK723" s="168"/>
      <c r="OOL723" s="168"/>
      <c r="OOM723" s="168"/>
      <c r="OON723" s="168"/>
      <c r="OOO723" s="508"/>
      <c r="OOP723" s="508"/>
      <c r="OOQ723" s="508"/>
      <c r="OOR723" s="508"/>
      <c r="OOS723" s="508"/>
      <c r="OOT723" s="508"/>
      <c r="OOU723" s="508"/>
      <c r="OOV723" s="508"/>
      <c r="OOW723" s="508"/>
      <c r="OOX723" s="508"/>
      <c r="OOY723" s="508"/>
      <c r="OOZ723" s="508"/>
      <c r="OPA723" s="508"/>
      <c r="OPB723" s="508"/>
      <c r="OPC723" s="508"/>
      <c r="OPD723" s="508"/>
      <c r="OPE723" s="508"/>
      <c r="OPF723" s="508"/>
      <c r="OPG723" s="508"/>
      <c r="OPH723" s="508"/>
      <c r="OPI723" s="508"/>
      <c r="OPJ723" s="508"/>
      <c r="OPK723" s="508"/>
      <c r="OPL723" s="508"/>
      <c r="OPM723" s="89"/>
      <c r="OPN723" s="89"/>
      <c r="OPO723" s="89"/>
      <c r="OPP723" s="89"/>
      <c r="OPQ723" s="89"/>
      <c r="OPR723" s="508"/>
      <c r="OPS723" s="508"/>
      <c r="OPT723" s="89"/>
      <c r="OPU723" s="89"/>
      <c r="OPV723" s="508"/>
      <c r="OPW723" s="508"/>
      <c r="OPX723" s="89"/>
      <c r="OPY723" s="89"/>
      <c r="OPZ723" s="508"/>
      <c r="OQA723" s="508"/>
      <c r="OQB723" s="508"/>
      <c r="OQC723" s="508"/>
      <c r="OQD723" s="508"/>
      <c r="OQE723" s="508"/>
      <c r="OQF723" s="508"/>
      <c r="OQG723" s="89"/>
      <c r="OQH723" s="89"/>
      <c r="OQI723" s="508"/>
      <c r="OQJ723" s="508"/>
      <c r="OQK723" s="89"/>
      <c r="OQL723" s="89"/>
      <c r="OQM723" s="508"/>
      <c r="OQN723" s="508"/>
      <c r="OQO723" s="508"/>
      <c r="OQP723" s="508"/>
      <c r="OQQ723" s="508"/>
      <c r="OQR723" s="203"/>
      <c r="OQS723" s="107"/>
      <c r="OQT723" s="508"/>
      <c r="OQU723" s="508"/>
      <c r="OQV723" s="508"/>
      <c r="OQW723" s="508"/>
      <c r="OQX723" s="508"/>
      <c r="OQY723" s="508"/>
      <c r="OQZ723" s="508"/>
      <c r="ORA723" s="168"/>
      <c r="ORB723" s="168"/>
      <c r="ORC723" s="168"/>
      <c r="ORD723" s="168"/>
      <c r="ORE723" s="168"/>
      <c r="ORF723" s="168"/>
      <c r="ORG723" s="168"/>
      <c r="ORH723" s="168"/>
      <c r="ORI723" s="168"/>
      <c r="ORJ723" s="168"/>
      <c r="ORK723" s="168"/>
      <c r="ORL723" s="168"/>
      <c r="ORM723" s="168"/>
      <c r="ORN723" s="168"/>
      <c r="ORO723" s="168"/>
      <c r="ORP723" s="168"/>
      <c r="ORQ723" s="168"/>
      <c r="ORR723" s="168"/>
      <c r="ORS723" s="168"/>
      <c r="ORT723" s="168"/>
      <c r="ORU723" s="168"/>
      <c r="ORV723" s="168"/>
      <c r="ORW723" s="168"/>
      <c r="ORX723" s="168"/>
      <c r="ORY723" s="168"/>
      <c r="ORZ723" s="168"/>
      <c r="OSA723" s="168"/>
      <c r="OSB723" s="168"/>
      <c r="OSC723" s="168"/>
      <c r="OSD723" s="168"/>
      <c r="OSE723" s="168"/>
      <c r="OSF723" s="168"/>
      <c r="OSG723" s="168"/>
      <c r="OSH723" s="168"/>
      <c r="OSI723" s="168"/>
      <c r="OSJ723" s="168"/>
      <c r="OSK723" s="168"/>
      <c r="OSL723" s="168"/>
      <c r="OSM723" s="168"/>
      <c r="OSN723" s="168"/>
      <c r="OSO723" s="168"/>
      <c r="OSP723" s="168"/>
      <c r="OSQ723" s="168"/>
      <c r="OSR723" s="168"/>
      <c r="OSS723" s="508"/>
      <c r="OST723" s="508"/>
      <c r="OSU723" s="508"/>
      <c r="OSV723" s="508"/>
      <c r="OSW723" s="508"/>
      <c r="OSX723" s="508"/>
      <c r="OSY723" s="508"/>
      <c r="OSZ723" s="508"/>
      <c r="OTA723" s="508"/>
      <c r="OTB723" s="508"/>
      <c r="OTC723" s="508"/>
      <c r="OTD723" s="508"/>
      <c r="OTE723" s="508"/>
      <c r="OTF723" s="508"/>
      <c r="OTG723" s="508"/>
      <c r="OTH723" s="508"/>
      <c r="OTI723" s="508"/>
      <c r="OTJ723" s="508"/>
      <c r="OTK723" s="508"/>
      <c r="OTL723" s="508"/>
      <c r="OTM723" s="508"/>
      <c r="OTN723" s="508"/>
      <c r="OTO723" s="508"/>
      <c r="OTP723" s="508"/>
      <c r="OTQ723" s="89"/>
      <c r="OTR723" s="89"/>
      <c r="OTS723" s="89"/>
      <c r="OTT723" s="89"/>
      <c r="OTU723" s="89"/>
      <c r="OTV723" s="508"/>
      <c r="OTW723" s="508"/>
      <c r="OTX723" s="89"/>
      <c r="OTY723" s="89"/>
      <c r="OTZ723" s="508"/>
      <c r="OUA723" s="508"/>
      <c r="OUB723" s="89"/>
      <c r="OUC723" s="89"/>
      <c r="OUD723" s="508"/>
      <c r="OUE723" s="508"/>
      <c r="OUF723" s="508"/>
      <c r="OUG723" s="508"/>
      <c r="OUH723" s="508"/>
      <c r="OUI723" s="508"/>
      <c r="OUJ723" s="508"/>
      <c r="OUK723" s="89"/>
      <c r="OUL723" s="89"/>
      <c r="OUM723" s="508"/>
      <c r="OUN723" s="508"/>
      <c r="OUO723" s="89"/>
      <c r="OUP723" s="89"/>
      <c r="OUQ723" s="508"/>
      <c r="OUR723" s="508"/>
      <c r="OUS723" s="508"/>
      <c r="OUT723" s="508"/>
      <c r="OUU723" s="508"/>
      <c r="OUV723" s="203"/>
      <c r="OUW723" s="107"/>
      <c r="OUX723" s="508"/>
      <c r="OUY723" s="508"/>
      <c r="OUZ723" s="508"/>
      <c r="OVA723" s="508"/>
      <c r="OVB723" s="508"/>
      <c r="OVC723" s="508"/>
      <c r="OVD723" s="508"/>
      <c r="OVE723" s="168"/>
      <c r="OVF723" s="168"/>
      <c r="OVG723" s="168"/>
      <c r="OVH723" s="168"/>
      <c r="OVI723" s="168"/>
      <c r="OVJ723" s="168"/>
      <c r="OVK723" s="168"/>
      <c r="OVL723" s="168"/>
      <c r="OVM723" s="168"/>
      <c r="OVN723" s="168"/>
      <c r="OVO723" s="168"/>
      <c r="OVP723" s="168"/>
      <c r="OVQ723" s="168"/>
      <c r="OVR723" s="168"/>
      <c r="OVS723" s="168"/>
      <c r="OVT723" s="168"/>
      <c r="OVU723" s="168"/>
      <c r="OVV723" s="168"/>
      <c r="OVW723" s="168"/>
      <c r="OVX723" s="168"/>
      <c r="OVY723" s="168"/>
      <c r="OVZ723" s="168"/>
      <c r="OWA723" s="168"/>
      <c r="OWB723" s="168"/>
      <c r="OWC723" s="168"/>
      <c r="OWD723" s="168"/>
      <c r="OWE723" s="168"/>
      <c r="OWF723" s="168"/>
      <c r="OWG723" s="168"/>
      <c r="OWH723" s="168"/>
      <c r="OWI723" s="168"/>
      <c r="OWJ723" s="168"/>
      <c r="OWK723" s="168"/>
      <c r="OWL723" s="168"/>
      <c r="OWM723" s="168"/>
      <c r="OWN723" s="168"/>
      <c r="OWO723" s="168"/>
      <c r="OWP723" s="168"/>
      <c r="OWQ723" s="168"/>
      <c r="OWR723" s="168"/>
      <c r="OWS723" s="168"/>
      <c r="OWT723" s="168"/>
      <c r="OWU723" s="168"/>
      <c r="OWV723" s="168"/>
      <c r="OWW723" s="508"/>
      <c r="OWX723" s="508"/>
      <c r="OWY723" s="508"/>
      <c r="OWZ723" s="508"/>
      <c r="OXA723" s="508"/>
      <c r="OXB723" s="508"/>
      <c r="OXC723" s="508"/>
      <c r="OXD723" s="508"/>
      <c r="OXE723" s="508"/>
      <c r="OXF723" s="508"/>
      <c r="OXG723" s="508"/>
      <c r="OXH723" s="508"/>
      <c r="OXI723" s="508"/>
      <c r="OXJ723" s="508"/>
      <c r="OXK723" s="508"/>
      <c r="OXL723" s="508"/>
      <c r="OXM723" s="508"/>
      <c r="OXN723" s="508"/>
      <c r="OXO723" s="508"/>
      <c r="OXP723" s="508"/>
      <c r="OXQ723" s="508"/>
      <c r="OXR723" s="508"/>
      <c r="OXS723" s="508"/>
      <c r="OXT723" s="508"/>
      <c r="OXU723" s="89"/>
      <c r="OXV723" s="89"/>
      <c r="OXW723" s="89"/>
      <c r="OXX723" s="89"/>
      <c r="OXY723" s="89"/>
      <c r="OXZ723" s="508"/>
      <c r="OYA723" s="508"/>
      <c r="OYB723" s="89"/>
      <c r="OYC723" s="89"/>
      <c r="OYD723" s="508"/>
      <c r="OYE723" s="508"/>
      <c r="OYF723" s="89"/>
      <c r="OYG723" s="89"/>
      <c r="OYH723" s="508"/>
      <c r="OYI723" s="508"/>
      <c r="OYJ723" s="508"/>
      <c r="OYK723" s="508"/>
      <c r="OYL723" s="508"/>
      <c r="OYM723" s="508"/>
      <c r="OYN723" s="508"/>
      <c r="OYO723" s="89"/>
      <c r="OYP723" s="89"/>
      <c r="OYQ723" s="508"/>
      <c r="OYR723" s="508"/>
      <c r="OYS723" s="89"/>
      <c r="OYT723" s="89"/>
      <c r="OYU723" s="508"/>
      <c r="OYV723" s="508"/>
      <c r="OYW723" s="508"/>
      <c r="OYX723" s="508"/>
      <c r="OYY723" s="508"/>
      <c r="OYZ723" s="203"/>
      <c r="OZA723" s="107"/>
      <c r="OZB723" s="508"/>
      <c r="OZC723" s="508"/>
      <c r="OZD723" s="508"/>
      <c r="OZE723" s="508"/>
      <c r="OZF723" s="508"/>
      <c r="OZG723" s="508"/>
      <c r="OZH723" s="508"/>
      <c r="OZI723" s="168"/>
      <c r="OZJ723" s="168"/>
      <c r="OZK723" s="168"/>
      <c r="OZL723" s="168"/>
      <c r="OZM723" s="168"/>
      <c r="OZN723" s="168"/>
      <c r="OZO723" s="168"/>
      <c r="OZP723" s="168"/>
      <c r="OZQ723" s="168"/>
      <c r="OZR723" s="168"/>
      <c r="OZS723" s="168"/>
      <c r="OZT723" s="168"/>
      <c r="OZU723" s="168"/>
      <c r="OZV723" s="168"/>
      <c r="OZW723" s="168"/>
      <c r="OZX723" s="168"/>
      <c r="OZY723" s="168"/>
      <c r="OZZ723" s="168"/>
      <c r="PAA723" s="168"/>
      <c r="PAB723" s="168"/>
      <c r="PAC723" s="168"/>
      <c r="PAD723" s="168"/>
      <c r="PAE723" s="168"/>
      <c r="PAF723" s="168"/>
      <c r="PAG723" s="168"/>
      <c r="PAH723" s="168"/>
      <c r="PAI723" s="168"/>
      <c r="PAJ723" s="168"/>
      <c r="PAK723" s="168"/>
      <c r="PAL723" s="168"/>
      <c r="PAM723" s="168"/>
      <c r="PAN723" s="168"/>
      <c r="PAO723" s="168"/>
      <c r="PAP723" s="168"/>
      <c r="PAQ723" s="168"/>
      <c r="PAR723" s="168"/>
      <c r="PAS723" s="168"/>
      <c r="PAT723" s="168"/>
      <c r="PAU723" s="168"/>
      <c r="PAV723" s="168"/>
      <c r="PAW723" s="168"/>
      <c r="PAX723" s="168"/>
      <c r="PAY723" s="168"/>
      <c r="PAZ723" s="168"/>
      <c r="PBA723" s="508"/>
      <c r="PBB723" s="508"/>
      <c r="PBC723" s="508"/>
      <c r="PBD723" s="508"/>
      <c r="PBE723" s="508"/>
      <c r="PBF723" s="508"/>
      <c r="PBG723" s="508"/>
      <c r="PBH723" s="508"/>
      <c r="PBI723" s="508"/>
      <c r="PBJ723" s="508"/>
      <c r="PBK723" s="508"/>
      <c r="PBL723" s="508"/>
      <c r="PBM723" s="508"/>
      <c r="PBN723" s="508"/>
      <c r="PBO723" s="508"/>
      <c r="PBP723" s="508"/>
      <c r="PBQ723" s="508"/>
      <c r="PBR723" s="508"/>
      <c r="PBS723" s="508"/>
      <c r="PBT723" s="508"/>
      <c r="PBU723" s="508"/>
      <c r="PBV723" s="508"/>
      <c r="PBW723" s="508"/>
      <c r="PBX723" s="508"/>
      <c r="PBY723" s="89"/>
      <c r="PBZ723" s="89"/>
      <c r="PCA723" s="89"/>
      <c r="PCB723" s="89"/>
      <c r="PCC723" s="89"/>
      <c r="PCD723" s="508"/>
      <c r="PCE723" s="508"/>
      <c r="PCF723" s="89"/>
      <c r="PCG723" s="89"/>
      <c r="PCH723" s="508"/>
      <c r="PCI723" s="508"/>
      <c r="PCJ723" s="89"/>
      <c r="PCK723" s="89"/>
      <c r="PCL723" s="508"/>
      <c r="PCM723" s="508"/>
      <c r="PCN723" s="508"/>
      <c r="PCO723" s="508"/>
      <c r="PCP723" s="508"/>
      <c r="PCQ723" s="508"/>
      <c r="PCR723" s="508"/>
      <c r="PCS723" s="89"/>
      <c r="PCT723" s="89"/>
      <c r="PCU723" s="508"/>
      <c r="PCV723" s="508"/>
      <c r="PCW723" s="89"/>
      <c r="PCX723" s="89"/>
      <c r="PCY723" s="508"/>
      <c r="PCZ723" s="508"/>
      <c r="PDA723" s="508"/>
      <c r="PDB723" s="508"/>
      <c r="PDC723" s="508"/>
      <c r="PDD723" s="203"/>
      <c r="PDE723" s="107"/>
      <c r="PDF723" s="508"/>
      <c r="PDG723" s="508"/>
      <c r="PDH723" s="508"/>
      <c r="PDI723" s="508"/>
      <c r="PDJ723" s="508"/>
      <c r="PDK723" s="508"/>
      <c r="PDL723" s="508"/>
      <c r="PDM723" s="168"/>
      <c r="PDN723" s="168"/>
      <c r="PDO723" s="168"/>
      <c r="PDP723" s="168"/>
      <c r="PDQ723" s="168"/>
      <c r="PDR723" s="168"/>
      <c r="PDS723" s="168"/>
      <c r="PDT723" s="168"/>
      <c r="PDU723" s="168"/>
      <c r="PDV723" s="168"/>
      <c r="PDW723" s="168"/>
      <c r="PDX723" s="168"/>
      <c r="PDY723" s="168"/>
      <c r="PDZ723" s="168"/>
      <c r="PEA723" s="168"/>
      <c r="PEB723" s="168"/>
      <c r="PEC723" s="168"/>
      <c r="PED723" s="168"/>
      <c r="PEE723" s="168"/>
      <c r="PEF723" s="168"/>
      <c r="PEG723" s="168"/>
      <c r="PEH723" s="168"/>
      <c r="PEI723" s="168"/>
      <c r="PEJ723" s="168"/>
      <c r="PEK723" s="168"/>
      <c r="PEL723" s="168"/>
      <c r="PEM723" s="168"/>
      <c r="PEN723" s="168"/>
      <c r="PEO723" s="168"/>
      <c r="PEP723" s="168"/>
      <c r="PEQ723" s="168"/>
      <c r="PER723" s="168"/>
      <c r="PES723" s="168"/>
      <c r="PET723" s="168"/>
      <c r="PEU723" s="168"/>
      <c r="PEV723" s="168"/>
      <c r="PEW723" s="168"/>
      <c r="PEX723" s="168"/>
      <c r="PEY723" s="168"/>
      <c r="PEZ723" s="168"/>
      <c r="PFA723" s="168"/>
      <c r="PFB723" s="168"/>
      <c r="PFC723" s="168"/>
      <c r="PFD723" s="168"/>
      <c r="PFE723" s="508"/>
      <c r="PFF723" s="508"/>
      <c r="PFG723" s="508"/>
      <c r="PFH723" s="508"/>
      <c r="PFI723" s="508"/>
      <c r="PFJ723" s="508"/>
      <c r="PFK723" s="508"/>
      <c r="PFL723" s="508"/>
      <c r="PFM723" s="508"/>
      <c r="PFN723" s="508"/>
      <c r="PFO723" s="508"/>
      <c r="PFP723" s="508"/>
      <c r="PFQ723" s="508"/>
      <c r="PFR723" s="508"/>
      <c r="PFS723" s="508"/>
      <c r="PFT723" s="508"/>
      <c r="PFU723" s="508"/>
      <c r="PFV723" s="508"/>
      <c r="PFW723" s="508"/>
      <c r="PFX723" s="508"/>
      <c r="PFY723" s="508"/>
      <c r="PFZ723" s="508"/>
      <c r="PGA723" s="508"/>
      <c r="PGB723" s="508"/>
      <c r="PGC723" s="89"/>
      <c r="PGD723" s="89"/>
      <c r="PGE723" s="89"/>
      <c r="PGF723" s="89"/>
      <c r="PGG723" s="89"/>
      <c r="PGH723" s="508"/>
      <c r="PGI723" s="508"/>
      <c r="PGJ723" s="89"/>
      <c r="PGK723" s="89"/>
      <c r="PGL723" s="508"/>
      <c r="PGM723" s="508"/>
      <c r="PGN723" s="89"/>
      <c r="PGO723" s="89"/>
      <c r="PGP723" s="508"/>
      <c r="PGQ723" s="508"/>
      <c r="PGR723" s="508"/>
      <c r="PGS723" s="508"/>
      <c r="PGT723" s="508"/>
      <c r="PGU723" s="508"/>
      <c r="PGV723" s="508"/>
      <c r="PGW723" s="89"/>
      <c r="PGX723" s="89"/>
      <c r="PGY723" s="508"/>
      <c r="PGZ723" s="508"/>
      <c r="PHA723" s="89"/>
      <c r="PHB723" s="89"/>
      <c r="PHC723" s="508"/>
      <c r="PHD723" s="508"/>
      <c r="PHE723" s="508"/>
      <c r="PHF723" s="508"/>
      <c r="PHG723" s="508"/>
      <c r="PHH723" s="203"/>
      <c r="PHI723" s="107"/>
      <c r="PHJ723" s="508"/>
      <c r="PHK723" s="508"/>
      <c r="PHL723" s="508"/>
      <c r="PHM723" s="508"/>
      <c r="PHN723" s="508"/>
      <c r="PHO723" s="508"/>
      <c r="PHP723" s="508"/>
      <c r="PHQ723" s="168"/>
      <c r="PHR723" s="168"/>
      <c r="PHS723" s="168"/>
      <c r="PHT723" s="168"/>
      <c r="PHU723" s="168"/>
      <c r="PHV723" s="168"/>
      <c r="PHW723" s="168"/>
      <c r="PHX723" s="168"/>
      <c r="PHY723" s="168"/>
      <c r="PHZ723" s="168"/>
      <c r="PIA723" s="168"/>
      <c r="PIB723" s="168"/>
      <c r="PIC723" s="168"/>
      <c r="PID723" s="168"/>
      <c r="PIE723" s="168"/>
      <c r="PIF723" s="168"/>
      <c r="PIG723" s="168"/>
      <c r="PIH723" s="168"/>
      <c r="PII723" s="168"/>
      <c r="PIJ723" s="168"/>
      <c r="PIK723" s="168"/>
      <c r="PIL723" s="168"/>
      <c r="PIM723" s="168"/>
      <c r="PIN723" s="168"/>
      <c r="PIO723" s="168"/>
      <c r="PIP723" s="168"/>
      <c r="PIQ723" s="168"/>
      <c r="PIR723" s="168"/>
      <c r="PIS723" s="168"/>
      <c r="PIT723" s="168"/>
      <c r="PIU723" s="168"/>
      <c r="PIV723" s="168"/>
      <c r="PIW723" s="168"/>
      <c r="PIX723" s="168"/>
      <c r="PIY723" s="168"/>
      <c r="PIZ723" s="168"/>
      <c r="PJA723" s="168"/>
      <c r="PJB723" s="168"/>
      <c r="PJC723" s="168"/>
      <c r="PJD723" s="168"/>
      <c r="PJE723" s="168"/>
      <c r="PJF723" s="168"/>
      <c r="PJG723" s="168"/>
      <c r="PJH723" s="168"/>
      <c r="PJI723" s="508"/>
      <c r="PJJ723" s="508"/>
      <c r="PJK723" s="508"/>
      <c r="PJL723" s="508"/>
      <c r="PJM723" s="508"/>
      <c r="PJN723" s="508"/>
      <c r="PJO723" s="508"/>
      <c r="PJP723" s="508"/>
      <c r="PJQ723" s="508"/>
      <c r="PJR723" s="508"/>
      <c r="PJS723" s="508"/>
      <c r="PJT723" s="508"/>
      <c r="PJU723" s="508"/>
      <c r="PJV723" s="508"/>
      <c r="PJW723" s="508"/>
      <c r="PJX723" s="508"/>
      <c r="PJY723" s="508"/>
      <c r="PJZ723" s="508"/>
      <c r="PKA723" s="508"/>
      <c r="PKB723" s="508"/>
      <c r="PKC723" s="508"/>
      <c r="PKD723" s="508"/>
      <c r="PKE723" s="508"/>
      <c r="PKF723" s="508"/>
      <c r="PKG723" s="89"/>
      <c r="PKH723" s="89"/>
      <c r="PKI723" s="89"/>
      <c r="PKJ723" s="89"/>
      <c r="PKK723" s="89"/>
      <c r="PKL723" s="508"/>
      <c r="PKM723" s="508"/>
      <c r="PKN723" s="89"/>
      <c r="PKO723" s="89"/>
      <c r="PKP723" s="508"/>
      <c r="PKQ723" s="508"/>
      <c r="PKR723" s="89"/>
      <c r="PKS723" s="89"/>
      <c r="PKT723" s="508"/>
      <c r="PKU723" s="508"/>
      <c r="PKV723" s="508"/>
      <c r="PKW723" s="508"/>
      <c r="PKX723" s="508"/>
      <c r="PKY723" s="508"/>
      <c r="PKZ723" s="508"/>
      <c r="PLA723" s="89"/>
      <c r="PLB723" s="89"/>
      <c r="PLC723" s="508"/>
      <c r="PLD723" s="508"/>
      <c r="PLE723" s="89"/>
      <c r="PLF723" s="89"/>
      <c r="PLG723" s="508"/>
      <c r="PLH723" s="508"/>
      <c r="PLI723" s="508"/>
      <c r="PLJ723" s="508"/>
      <c r="PLK723" s="508"/>
      <c r="PLL723" s="203"/>
      <c r="PLM723" s="107"/>
      <c r="PLN723" s="508"/>
      <c r="PLO723" s="508"/>
      <c r="PLP723" s="508"/>
      <c r="PLQ723" s="508"/>
      <c r="PLR723" s="508"/>
      <c r="PLS723" s="508"/>
      <c r="PLT723" s="508"/>
      <c r="PLU723" s="168"/>
      <c r="PLV723" s="168"/>
      <c r="PLW723" s="168"/>
      <c r="PLX723" s="168"/>
      <c r="PLY723" s="168"/>
      <c r="PLZ723" s="168"/>
      <c r="PMA723" s="168"/>
      <c r="PMB723" s="168"/>
      <c r="PMC723" s="168"/>
      <c r="PMD723" s="168"/>
      <c r="PME723" s="168"/>
      <c r="PMF723" s="168"/>
      <c r="PMG723" s="168"/>
      <c r="PMH723" s="168"/>
      <c r="PMI723" s="168"/>
      <c r="PMJ723" s="168"/>
      <c r="PMK723" s="168"/>
      <c r="PML723" s="168"/>
      <c r="PMM723" s="168"/>
      <c r="PMN723" s="168"/>
      <c r="PMO723" s="168"/>
      <c r="PMP723" s="168"/>
      <c r="PMQ723" s="168"/>
      <c r="PMR723" s="168"/>
      <c r="PMS723" s="168"/>
      <c r="PMT723" s="168"/>
      <c r="PMU723" s="168"/>
      <c r="PMV723" s="168"/>
      <c r="PMW723" s="168"/>
      <c r="PMX723" s="168"/>
      <c r="PMY723" s="168"/>
      <c r="PMZ723" s="168"/>
      <c r="PNA723" s="168"/>
      <c r="PNB723" s="168"/>
      <c r="PNC723" s="168"/>
      <c r="PND723" s="168"/>
      <c r="PNE723" s="168"/>
      <c r="PNF723" s="168"/>
      <c r="PNG723" s="168"/>
      <c r="PNH723" s="168"/>
      <c r="PNI723" s="168"/>
      <c r="PNJ723" s="168"/>
      <c r="PNK723" s="168"/>
      <c r="PNL723" s="168"/>
      <c r="PNM723" s="508"/>
      <c r="PNN723" s="508"/>
      <c r="PNO723" s="508"/>
      <c r="PNP723" s="508"/>
      <c r="PNQ723" s="508"/>
      <c r="PNR723" s="508"/>
      <c r="PNS723" s="508"/>
      <c r="PNT723" s="508"/>
      <c r="PNU723" s="508"/>
      <c r="PNV723" s="508"/>
      <c r="PNW723" s="508"/>
      <c r="PNX723" s="508"/>
      <c r="PNY723" s="508"/>
      <c r="PNZ723" s="508"/>
      <c r="POA723" s="508"/>
      <c r="POB723" s="508"/>
      <c r="POC723" s="508"/>
      <c r="POD723" s="508"/>
      <c r="POE723" s="508"/>
      <c r="POF723" s="508"/>
      <c r="POG723" s="508"/>
      <c r="POH723" s="508"/>
      <c r="POI723" s="508"/>
      <c r="POJ723" s="508"/>
      <c r="POK723" s="89"/>
      <c r="POL723" s="89"/>
      <c r="POM723" s="89"/>
      <c r="PON723" s="89"/>
      <c r="POO723" s="89"/>
      <c r="POP723" s="508"/>
      <c r="POQ723" s="508"/>
      <c r="POR723" s="89"/>
      <c r="POS723" s="89"/>
      <c r="POT723" s="508"/>
      <c r="POU723" s="508"/>
      <c r="POV723" s="89"/>
      <c r="POW723" s="89"/>
      <c r="POX723" s="508"/>
      <c r="POY723" s="508"/>
      <c r="POZ723" s="508"/>
      <c r="PPA723" s="508"/>
      <c r="PPB723" s="508"/>
      <c r="PPC723" s="508"/>
      <c r="PPD723" s="508"/>
      <c r="PPE723" s="89"/>
      <c r="PPF723" s="89"/>
      <c r="PPG723" s="508"/>
      <c r="PPH723" s="508"/>
      <c r="PPI723" s="89"/>
      <c r="PPJ723" s="89"/>
      <c r="PPK723" s="508"/>
      <c r="PPL723" s="508"/>
      <c r="PPM723" s="508"/>
      <c r="PPN723" s="508"/>
      <c r="PPO723" s="508"/>
      <c r="PPP723" s="203"/>
      <c r="PPQ723" s="107"/>
      <c r="PPR723" s="508"/>
      <c r="PPS723" s="508"/>
      <c r="PPT723" s="508"/>
      <c r="PPU723" s="508"/>
      <c r="PPV723" s="508"/>
      <c r="PPW723" s="508"/>
      <c r="PPX723" s="508"/>
      <c r="PPY723" s="168"/>
      <c r="PPZ723" s="168"/>
      <c r="PQA723" s="168"/>
      <c r="PQB723" s="168"/>
      <c r="PQC723" s="168"/>
      <c r="PQD723" s="168"/>
      <c r="PQE723" s="168"/>
      <c r="PQF723" s="168"/>
      <c r="PQG723" s="168"/>
      <c r="PQH723" s="168"/>
      <c r="PQI723" s="168"/>
      <c r="PQJ723" s="168"/>
      <c r="PQK723" s="168"/>
      <c r="PQL723" s="168"/>
      <c r="PQM723" s="168"/>
      <c r="PQN723" s="168"/>
      <c r="PQO723" s="168"/>
      <c r="PQP723" s="168"/>
      <c r="PQQ723" s="168"/>
      <c r="PQR723" s="168"/>
      <c r="PQS723" s="168"/>
      <c r="PQT723" s="168"/>
      <c r="PQU723" s="168"/>
      <c r="PQV723" s="168"/>
      <c r="PQW723" s="168"/>
      <c r="PQX723" s="168"/>
      <c r="PQY723" s="168"/>
      <c r="PQZ723" s="168"/>
      <c r="PRA723" s="168"/>
      <c r="PRB723" s="168"/>
      <c r="PRC723" s="168"/>
      <c r="PRD723" s="168"/>
      <c r="PRE723" s="168"/>
      <c r="PRF723" s="168"/>
      <c r="PRG723" s="168"/>
      <c r="PRH723" s="168"/>
      <c r="PRI723" s="168"/>
      <c r="PRJ723" s="168"/>
      <c r="PRK723" s="168"/>
      <c r="PRL723" s="168"/>
      <c r="PRM723" s="168"/>
      <c r="PRN723" s="168"/>
      <c r="PRO723" s="168"/>
      <c r="PRP723" s="168"/>
      <c r="PRQ723" s="508"/>
      <c r="PRR723" s="508"/>
      <c r="PRS723" s="508"/>
      <c r="PRT723" s="508"/>
      <c r="PRU723" s="508"/>
      <c r="PRV723" s="508"/>
      <c r="PRW723" s="508"/>
      <c r="PRX723" s="508"/>
      <c r="PRY723" s="508"/>
      <c r="PRZ723" s="508"/>
      <c r="PSA723" s="508"/>
      <c r="PSB723" s="508"/>
      <c r="PSC723" s="508"/>
      <c r="PSD723" s="508"/>
      <c r="PSE723" s="508"/>
      <c r="PSF723" s="508"/>
      <c r="PSG723" s="508"/>
      <c r="PSH723" s="508"/>
      <c r="PSI723" s="508"/>
      <c r="PSJ723" s="508"/>
      <c r="PSK723" s="508"/>
      <c r="PSL723" s="508"/>
      <c r="PSM723" s="508"/>
      <c r="PSN723" s="508"/>
      <c r="PSO723" s="89"/>
      <c r="PSP723" s="89"/>
      <c r="PSQ723" s="89"/>
      <c r="PSR723" s="89"/>
      <c r="PSS723" s="89"/>
      <c r="PST723" s="508"/>
      <c r="PSU723" s="508"/>
      <c r="PSV723" s="89"/>
      <c r="PSW723" s="89"/>
      <c r="PSX723" s="508"/>
      <c r="PSY723" s="508"/>
      <c r="PSZ723" s="89"/>
      <c r="PTA723" s="89"/>
      <c r="PTB723" s="508"/>
      <c r="PTC723" s="508"/>
      <c r="PTD723" s="508"/>
      <c r="PTE723" s="508"/>
      <c r="PTF723" s="508"/>
      <c r="PTG723" s="508"/>
      <c r="PTH723" s="508"/>
      <c r="PTI723" s="89"/>
      <c r="PTJ723" s="89"/>
      <c r="PTK723" s="508"/>
      <c r="PTL723" s="508"/>
      <c r="PTM723" s="89"/>
      <c r="PTN723" s="89"/>
      <c r="PTO723" s="508"/>
      <c r="PTP723" s="508"/>
      <c r="PTQ723" s="508"/>
      <c r="PTR723" s="508"/>
      <c r="PTS723" s="508"/>
      <c r="PTT723" s="203"/>
      <c r="PTU723" s="107"/>
      <c r="PTV723" s="508"/>
      <c r="PTW723" s="508"/>
      <c r="PTX723" s="508"/>
      <c r="PTY723" s="508"/>
      <c r="PTZ723" s="508"/>
      <c r="PUA723" s="508"/>
      <c r="PUB723" s="508"/>
      <c r="PUC723" s="168"/>
      <c r="PUD723" s="168"/>
      <c r="PUE723" s="168"/>
      <c r="PUF723" s="168"/>
      <c r="PUG723" s="168"/>
      <c r="PUH723" s="168"/>
      <c r="PUI723" s="168"/>
      <c r="PUJ723" s="168"/>
      <c r="PUK723" s="168"/>
      <c r="PUL723" s="168"/>
      <c r="PUM723" s="168"/>
      <c r="PUN723" s="168"/>
      <c r="PUO723" s="168"/>
      <c r="PUP723" s="168"/>
      <c r="PUQ723" s="168"/>
      <c r="PUR723" s="168"/>
      <c r="PUS723" s="168"/>
      <c r="PUT723" s="168"/>
      <c r="PUU723" s="168"/>
      <c r="PUV723" s="168"/>
      <c r="PUW723" s="168"/>
      <c r="PUX723" s="168"/>
      <c r="PUY723" s="168"/>
      <c r="PUZ723" s="168"/>
      <c r="PVA723" s="168"/>
      <c r="PVB723" s="168"/>
      <c r="PVC723" s="168"/>
      <c r="PVD723" s="168"/>
      <c r="PVE723" s="168"/>
      <c r="PVF723" s="168"/>
      <c r="PVG723" s="168"/>
      <c r="PVH723" s="168"/>
      <c r="PVI723" s="168"/>
      <c r="PVJ723" s="168"/>
      <c r="PVK723" s="168"/>
      <c r="PVL723" s="168"/>
      <c r="PVM723" s="168"/>
      <c r="PVN723" s="168"/>
      <c r="PVO723" s="168"/>
      <c r="PVP723" s="168"/>
      <c r="PVQ723" s="168"/>
      <c r="PVR723" s="168"/>
      <c r="PVS723" s="168"/>
      <c r="PVT723" s="168"/>
      <c r="PVU723" s="508"/>
      <c r="PVV723" s="508"/>
      <c r="PVW723" s="508"/>
      <c r="PVX723" s="508"/>
      <c r="PVY723" s="508"/>
      <c r="PVZ723" s="508"/>
      <c r="PWA723" s="508"/>
      <c r="PWB723" s="508"/>
      <c r="PWC723" s="508"/>
      <c r="PWD723" s="508"/>
      <c r="PWE723" s="508"/>
      <c r="PWF723" s="508"/>
      <c r="PWG723" s="508"/>
      <c r="PWH723" s="508"/>
      <c r="PWI723" s="508"/>
      <c r="PWJ723" s="508"/>
      <c r="PWK723" s="508"/>
      <c r="PWL723" s="508"/>
      <c r="PWM723" s="508"/>
      <c r="PWN723" s="508"/>
      <c r="PWO723" s="508"/>
      <c r="PWP723" s="508"/>
      <c r="PWQ723" s="508"/>
      <c r="PWR723" s="508"/>
      <c r="PWS723" s="89"/>
      <c r="PWT723" s="89"/>
      <c r="PWU723" s="89"/>
      <c r="PWV723" s="89"/>
      <c r="PWW723" s="89"/>
      <c r="PWX723" s="508"/>
      <c r="PWY723" s="508"/>
      <c r="PWZ723" s="89"/>
      <c r="PXA723" s="89"/>
      <c r="PXB723" s="508"/>
      <c r="PXC723" s="508"/>
      <c r="PXD723" s="89"/>
      <c r="PXE723" s="89"/>
      <c r="PXF723" s="508"/>
      <c r="PXG723" s="508"/>
      <c r="PXH723" s="508"/>
      <c r="PXI723" s="508"/>
      <c r="PXJ723" s="508"/>
      <c r="PXK723" s="508"/>
      <c r="PXL723" s="508"/>
      <c r="PXM723" s="89"/>
      <c r="PXN723" s="89"/>
      <c r="PXO723" s="508"/>
      <c r="PXP723" s="508"/>
      <c r="PXQ723" s="89"/>
      <c r="PXR723" s="89"/>
      <c r="PXS723" s="508"/>
      <c r="PXT723" s="508"/>
      <c r="PXU723" s="508"/>
      <c r="PXV723" s="508"/>
      <c r="PXW723" s="508"/>
      <c r="PXX723" s="203"/>
      <c r="PXY723" s="107"/>
      <c r="PXZ723" s="508"/>
      <c r="PYA723" s="508"/>
      <c r="PYB723" s="508"/>
      <c r="PYC723" s="508"/>
      <c r="PYD723" s="508"/>
      <c r="PYE723" s="508"/>
      <c r="PYF723" s="508"/>
      <c r="PYG723" s="168"/>
      <c r="PYH723" s="168"/>
      <c r="PYI723" s="168"/>
      <c r="PYJ723" s="168"/>
      <c r="PYK723" s="168"/>
      <c r="PYL723" s="168"/>
      <c r="PYM723" s="168"/>
      <c r="PYN723" s="168"/>
      <c r="PYO723" s="168"/>
      <c r="PYP723" s="168"/>
      <c r="PYQ723" s="168"/>
      <c r="PYR723" s="168"/>
      <c r="PYS723" s="168"/>
      <c r="PYT723" s="168"/>
      <c r="PYU723" s="168"/>
      <c r="PYV723" s="168"/>
      <c r="PYW723" s="168"/>
      <c r="PYX723" s="168"/>
      <c r="PYY723" s="168"/>
      <c r="PYZ723" s="168"/>
      <c r="PZA723" s="168"/>
      <c r="PZB723" s="168"/>
      <c r="PZC723" s="168"/>
      <c r="PZD723" s="168"/>
      <c r="PZE723" s="168"/>
      <c r="PZF723" s="168"/>
      <c r="PZG723" s="168"/>
      <c r="PZH723" s="168"/>
      <c r="PZI723" s="168"/>
      <c r="PZJ723" s="168"/>
      <c r="PZK723" s="168"/>
      <c r="PZL723" s="168"/>
      <c r="PZM723" s="168"/>
      <c r="PZN723" s="168"/>
      <c r="PZO723" s="168"/>
      <c r="PZP723" s="168"/>
      <c r="PZQ723" s="168"/>
      <c r="PZR723" s="168"/>
      <c r="PZS723" s="168"/>
      <c r="PZT723" s="168"/>
      <c r="PZU723" s="168"/>
      <c r="PZV723" s="168"/>
      <c r="PZW723" s="168"/>
      <c r="PZX723" s="168"/>
      <c r="PZY723" s="508"/>
      <c r="PZZ723" s="508"/>
      <c r="QAA723" s="508"/>
      <c r="QAB723" s="508"/>
      <c r="QAC723" s="508"/>
      <c r="QAD723" s="508"/>
      <c r="QAE723" s="508"/>
      <c r="QAF723" s="508"/>
      <c r="QAG723" s="508"/>
      <c r="QAH723" s="508"/>
      <c r="QAI723" s="508"/>
      <c r="QAJ723" s="508"/>
      <c r="QAK723" s="508"/>
      <c r="QAL723" s="508"/>
      <c r="QAM723" s="508"/>
      <c r="QAN723" s="508"/>
      <c r="QAO723" s="508"/>
      <c r="QAP723" s="508"/>
      <c r="QAQ723" s="508"/>
      <c r="QAR723" s="508"/>
      <c r="QAS723" s="508"/>
      <c r="QAT723" s="508"/>
      <c r="QAU723" s="508"/>
      <c r="QAV723" s="508"/>
      <c r="QAW723" s="89"/>
      <c r="QAX723" s="89"/>
      <c r="QAY723" s="89"/>
      <c r="QAZ723" s="89"/>
      <c r="QBA723" s="89"/>
      <c r="QBB723" s="508"/>
      <c r="QBC723" s="508"/>
      <c r="QBD723" s="89"/>
      <c r="QBE723" s="89"/>
      <c r="QBF723" s="508"/>
      <c r="QBG723" s="508"/>
      <c r="QBH723" s="89"/>
      <c r="QBI723" s="89"/>
      <c r="QBJ723" s="508"/>
      <c r="QBK723" s="508"/>
      <c r="QBL723" s="508"/>
      <c r="QBM723" s="508"/>
      <c r="QBN723" s="508"/>
      <c r="QBO723" s="508"/>
      <c r="QBP723" s="508"/>
      <c r="QBQ723" s="89"/>
      <c r="QBR723" s="89"/>
      <c r="QBS723" s="508"/>
      <c r="QBT723" s="508"/>
      <c r="QBU723" s="89"/>
      <c r="QBV723" s="89"/>
      <c r="QBW723" s="508"/>
      <c r="QBX723" s="508"/>
      <c r="QBY723" s="508"/>
      <c r="QBZ723" s="508"/>
      <c r="QCA723" s="508"/>
      <c r="QCB723" s="203"/>
      <c r="QCC723" s="107"/>
      <c r="QCD723" s="508"/>
      <c r="QCE723" s="508"/>
      <c r="QCF723" s="508"/>
      <c r="QCG723" s="508"/>
      <c r="QCH723" s="508"/>
      <c r="QCI723" s="508"/>
      <c r="QCJ723" s="508"/>
      <c r="QCK723" s="168"/>
      <c r="QCL723" s="168"/>
      <c r="QCM723" s="168"/>
      <c r="QCN723" s="168"/>
      <c r="QCO723" s="168"/>
      <c r="QCP723" s="168"/>
      <c r="QCQ723" s="168"/>
      <c r="QCR723" s="168"/>
      <c r="QCS723" s="168"/>
      <c r="QCT723" s="168"/>
      <c r="QCU723" s="168"/>
      <c r="QCV723" s="168"/>
      <c r="QCW723" s="168"/>
      <c r="QCX723" s="168"/>
      <c r="QCY723" s="168"/>
      <c r="QCZ723" s="168"/>
      <c r="QDA723" s="168"/>
      <c r="QDB723" s="168"/>
      <c r="QDC723" s="168"/>
      <c r="QDD723" s="168"/>
      <c r="QDE723" s="168"/>
      <c r="QDF723" s="168"/>
      <c r="QDG723" s="168"/>
      <c r="QDH723" s="168"/>
      <c r="QDI723" s="168"/>
      <c r="QDJ723" s="168"/>
      <c r="QDK723" s="168"/>
      <c r="QDL723" s="168"/>
      <c r="QDM723" s="168"/>
      <c r="QDN723" s="168"/>
      <c r="QDO723" s="168"/>
      <c r="QDP723" s="168"/>
      <c r="QDQ723" s="168"/>
      <c r="QDR723" s="168"/>
      <c r="QDS723" s="168"/>
      <c r="QDT723" s="168"/>
      <c r="QDU723" s="168"/>
      <c r="QDV723" s="168"/>
      <c r="QDW723" s="168"/>
      <c r="QDX723" s="168"/>
      <c r="QDY723" s="168"/>
      <c r="QDZ723" s="168"/>
      <c r="QEA723" s="168"/>
      <c r="QEB723" s="168"/>
      <c r="QEC723" s="508"/>
      <c r="QED723" s="508"/>
      <c r="QEE723" s="508"/>
      <c r="QEF723" s="508"/>
      <c r="QEG723" s="508"/>
      <c r="QEH723" s="508"/>
      <c r="QEI723" s="508"/>
      <c r="QEJ723" s="508"/>
      <c r="QEK723" s="508"/>
      <c r="QEL723" s="508"/>
      <c r="QEM723" s="508"/>
      <c r="QEN723" s="508"/>
      <c r="QEO723" s="508"/>
      <c r="QEP723" s="508"/>
      <c r="QEQ723" s="508"/>
      <c r="QER723" s="508"/>
      <c r="QES723" s="508"/>
      <c r="QET723" s="508"/>
      <c r="QEU723" s="508"/>
      <c r="QEV723" s="508"/>
      <c r="QEW723" s="508"/>
      <c r="QEX723" s="508"/>
      <c r="QEY723" s="508"/>
      <c r="QEZ723" s="508"/>
      <c r="QFA723" s="89"/>
      <c r="QFB723" s="89"/>
      <c r="QFC723" s="89"/>
      <c r="QFD723" s="89"/>
      <c r="QFE723" s="89"/>
      <c r="QFF723" s="508"/>
      <c r="QFG723" s="508"/>
      <c r="QFH723" s="89"/>
      <c r="QFI723" s="89"/>
      <c r="QFJ723" s="508"/>
      <c r="QFK723" s="508"/>
      <c r="QFL723" s="89"/>
      <c r="QFM723" s="89"/>
      <c r="QFN723" s="508"/>
      <c r="QFO723" s="508"/>
      <c r="QFP723" s="508"/>
      <c r="QFQ723" s="508"/>
      <c r="QFR723" s="508"/>
      <c r="QFS723" s="508"/>
      <c r="QFT723" s="508"/>
      <c r="QFU723" s="89"/>
      <c r="QFV723" s="89"/>
      <c r="QFW723" s="508"/>
      <c r="QFX723" s="508"/>
      <c r="QFY723" s="89"/>
      <c r="QFZ723" s="89"/>
      <c r="QGA723" s="508"/>
      <c r="QGB723" s="508"/>
      <c r="QGC723" s="508"/>
      <c r="QGD723" s="508"/>
      <c r="QGE723" s="508"/>
      <c r="QGF723" s="203"/>
      <c r="QGG723" s="107"/>
      <c r="QGH723" s="508"/>
      <c r="QGI723" s="508"/>
      <c r="QGJ723" s="508"/>
      <c r="QGK723" s="508"/>
      <c r="QGL723" s="508"/>
      <c r="QGM723" s="508"/>
      <c r="QGN723" s="508"/>
      <c r="QGO723" s="168"/>
      <c r="QGP723" s="168"/>
      <c r="QGQ723" s="168"/>
      <c r="QGR723" s="168"/>
      <c r="QGS723" s="168"/>
      <c r="QGT723" s="168"/>
      <c r="QGU723" s="168"/>
      <c r="QGV723" s="168"/>
      <c r="QGW723" s="168"/>
      <c r="QGX723" s="168"/>
      <c r="QGY723" s="168"/>
      <c r="QGZ723" s="168"/>
      <c r="QHA723" s="168"/>
      <c r="QHB723" s="168"/>
      <c r="QHC723" s="168"/>
      <c r="QHD723" s="168"/>
      <c r="QHE723" s="168"/>
      <c r="QHF723" s="168"/>
      <c r="QHG723" s="168"/>
      <c r="QHH723" s="168"/>
      <c r="QHI723" s="168"/>
      <c r="QHJ723" s="168"/>
      <c r="QHK723" s="168"/>
      <c r="QHL723" s="168"/>
      <c r="QHM723" s="168"/>
      <c r="QHN723" s="168"/>
      <c r="QHO723" s="168"/>
      <c r="QHP723" s="168"/>
      <c r="QHQ723" s="168"/>
      <c r="QHR723" s="168"/>
      <c r="QHS723" s="168"/>
      <c r="QHT723" s="168"/>
      <c r="QHU723" s="168"/>
      <c r="QHV723" s="168"/>
      <c r="QHW723" s="168"/>
      <c r="QHX723" s="168"/>
      <c r="QHY723" s="168"/>
      <c r="QHZ723" s="168"/>
      <c r="QIA723" s="168"/>
      <c r="QIB723" s="168"/>
      <c r="QIC723" s="168"/>
      <c r="QID723" s="168"/>
      <c r="QIE723" s="168"/>
      <c r="QIF723" s="168"/>
      <c r="QIG723" s="508"/>
      <c r="QIH723" s="508"/>
      <c r="QII723" s="508"/>
      <c r="QIJ723" s="508"/>
      <c r="QIK723" s="508"/>
      <c r="QIL723" s="508"/>
      <c r="QIM723" s="508"/>
      <c r="QIN723" s="508"/>
      <c r="QIO723" s="508"/>
      <c r="QIP723" s="508"/>
      <c r="QIQ723" s="508"/>
      <c r="QIR723" s="508"/>
      <c r="QIS723" s="508"/>
      <c r="QIT723" s="508"/>
      <c r="QIU723" s="508"/>
      <c r="QIV723" s="508"/>
      <c r="QIW723" s="508"/>
      <c r="QIX723" s="508"/>
      <c r="QIY723" s="508"/>
      <c r="QIZ723" s="508"/>
      <c r="QJA723" s="508"/>
      <c r="QJB723" s="508"/>
      <c r="QJC723" s="508"/>
      <c r="QJD723" s="508"/>
      <c r="QJE723" s="89"/>
      <c r="QJF723" s="89"/>
      <c r="QJG723" s="89"/>
      <c r="QJH723" s="89"/>
      <c r="QJI723" s="89"/>
      <c r="QJJ723" s="508"/>
      <c r="QJK723" s="508"/>
      <c r="QJL723" s="89"/>
      <c r="QJM723" s="89"/>
      <c r="QJN723" s="508"/>
      <c r="QJO723" s="508"/>
      <c r="QJP723" s="89"/>
      <c r="QJQ723" s="89"/>
      <c r="QJR723" s="508"/>
      <c r="QJS723" s="508"/>
      <c r="QJT723" s="508"/>
      <c r="QJU723" s="508"/>
      <c r="QJV723" s="508"/>
      <c r="QJW723" s="508"/>
      <c r="QJX723" s="508"/>
      <c r="QJY723" s="89"/>
      <c r="QJZ723" s="89"/>
      <c r="QKA723" s="508"/>
      <c r="QKB723" s="508"/>
      <c r="QKC723" s="89"/>
      <c r="QKD723" s="89"/>
      <c r="QKE723" s="508"/>
      <c r="QKF723" s="508"/>
      <c r="QKG723" s="508"/>
      <c r="QKH723" s="508"/>
      <c r="QKI723" s="508"/>
      <c r="QKJ723" s="203"/>
      <c r="QKK723" s="107"/>
      <c r="QKL723" s="508"/>
      <c r="QKM723" s="508"/>
      <c r="QKN723" s="508"/>
      <c r="QKO723" s="508"/>
      <c r="QKP723" s="508"/>
      <c r="QKQ723" s="508"/>
      <c r="QKR723" s="508"/>
      <c r="QKS723" s="168"/>
      <c r="QKT723" s="168"/>
      <c r="QKU723" s="168"/>
      <c r="QKV723" s="168"/>
      <c r="QKW723" s="168"/>
      <c r="QKX723" s="168"/>
      <c r="QKY723" s="168"/>
      <c r="QKZ723" s="168"/>
      <c r="QLA723" s="168"/>
      <c r="QLB723" s="168"/>
      <c r="QLC723" s="168"/>
      <c r="QLD723" s="168"/>
      <c r="QLE723" s="168"/>
      <c r="QLF723" s="168"/>
      <c r="QLG723" s="168"/>
      <c r="QLH723" s="168"/>
      <c r="QLI723" s="168"/>
      <c r="QLJ723" s="168"/>
      <c r="QLK723" s="168"/>
      <c r="QLL723" s="168"/>
      <c r="QLM723" s="168"/>
      <c r="QLN723" s="168"/>
      <c r="QLO723" s="168"/>
      <c r="QLP723" s="168"/>
      <c r="QLQ723" s="168"/>
      <c r="QLR723" s="168"/>
      <c r="QLS723" s="168"/>
      <c r="QLT723" s="168"/>
      <c r="QLU723" s="168"/>
      <c r="QLV723" s="168"/>
      <c r="QLW723" s="168"/>
      <c r="QLX723" s="168"/>
      <c r="QLY723" s="168"/>
      <c r="QLZ723" s="168"/>
      <c r="QMA723" s="168"/>
      <c r="QMB723" s="168"/>
      <c r="QMC723" s="168"/>
      <c r="QMD723" s="168"/>
      <c r="QME723" s="168"/>
      <c r="QMF723" s="168"/>
      <c r="QMG723" s="168"/>
      <c r="QMH723" s="168"/>
      <c r="QMI723" s="168"/>
      <c r="QMJ723" s="168"/>
      <c r="QMK723" s="508"/>
      <c r="QML723" s="508"/>
      <c r="QMM723" s="508"/>
      <c r="QMN723" s="508"/>
      <c r="QMO723" s="508"/>
      <c r="QMP723" s="508"/>
      <c r="QMQ723" s="508"/>
      <c r="QMR723" s="508"/>
      <c r="QMS723" s="508"/>
      <c r="QMT723" s="508"/>
      <c r="QMU723" s="508"/>
      <c r="QMV723" s="508"/>
      <c r="QMW723" s="508"/>
      <c r="QMX723" s="508"/>
      <c r="QMY723" s="508"/>
      <c r="QMZ723" s="508"/>
      <c r="QNA723" s="508"/>
      <c r="QNB723" s="508"/>
      <c r="QNC723" s="508"/>
      <c r="QND723" s="508"/>
      <c r="QNE723" s="508"/>
      <c r="QNF723" s="508"/>
      <c r="QNG723" s="508"/>
      <c r="QNH723" s="508"/>
      <c r="QNI723" s="89"/>
      <c r="QNJ723" s="89"/>
      <c r="QNK723" s="89"/>
      <c r="QNL723" s="89"/>
      <c r="QNM723" s="89"/>
      <c r="QNN723" s="508"/>
      <c r="QNO723" s="508"/>
      <c r="QNP723" s="89"/>
      <c r="QNQ723" s="89"/>
      <c r="QNR723" s="508"/>
      <c r="QNS723" s="508"/>
      <c r="QNT723" s="89"/>
      <c r="QNU723" s="89"/>
      <c r="QNV723" s="508"/>
      <c r="QNW723" s="508"/>
      <c r="QNX723" s="508"/>
      <c r="QNY723" s="508"/>
      <c r="QNZ723" s="508"/>
      <c r="QOA723" s="508"/>
      <c r="QOB723" s="508"/>
      <c r="QOC723" s="89"/>
      <c r="QOD723" s="89"/>
      <c r="QOE723" s="508"/>
      <c r="QOF723" s="508"/>
      <c r="QOG723" s="89"/>
      <c r="QOH723" s="89"/>
      <c r="QOI723" s="508"/>
      <c r="QOJ723" s="508"/>
      <c r="QOK723" s="508"/>
      <c r="QOL723" s="508"/>
      <c r="QOM723" s="508"/>
      <c r="QON723" s="203"/>
      <c r="QOO723" s="107"/>
      <c r="QOP723" s="508"/>
      <c r="QOQ723" s="508"/>
      <c r="QOR723" s="508"/>
      <c r="QOS723" s="508"/>
      <c r="QOT723" s="508"/>
      <c r="QOU723" s="508"/>
      <c r="QOV723" s="508"/>
      <c r="QOW723" s="168"/>
      <c r="QOX723" s="168"/>
      <c r="QOY723" s="168"/>
      <c r="QOZ723" s="168"/>
      <c r="QPA723" s="168"/>
      <c r="QPB723" s="168"/>
      <c r="QPC723" s="168"/>
      <c r="QPD723" s="168"/>
      <c r="QPE723" s="168"/>
      <c r="QPF723" s="168"/>
      <c r="QPG723" s="168"/>
      <c r="QPH723" s="168"/>
      <c r="QPI723" s="168"/>
      <c r="QPJ723" s="168"/>
      <c r="QPK723" s="168"/>
      <c r="QPL723" s="168"/>
      <c r="QPM723" s="168"/>
      <c r="QPN723" s="168"/>
      <c r="QPO723" s="168"/>
      <c r="QPP723" s="168"/>
      <c r="QPQ723" s="168"/>
      <c r="QPR723" s="168"/>
      <c r="QPS723" s="168"/>
      <c r="QPT723" s="168"/>
      <c r="QPU723" s="168"/>
      <c r="QPV723" s="168"/>
      <c r="QPW723" s="168"/>
      <c r="QPX723" s="168"/>
      <c r="QPY723" s="168"/>
      <c r="QPZ723" s="168"/>
      <c r="QQA723" s="168"/>
      <c r="QQB723" s="168"/>
      <c r="QQC723" s="168"/>
      <c r="QQD723" s="168"/>
      <c r="QQE723" s="168"/>
      <c r="QQF723" s="168"/>
      <c r="QQG723" s="168"/>
      <c r="QQH723" s="168"/>
      <c r="QQI723" s="168"/>
      <c r="QQJ723" s="168"/>
      <c r="QQK723" s="168"/>
      <c r="QQL723" s="168"/>
      <c r="QQM723" s="168"/>
      <c r="QQN723" s="168"/>
      <c r="QQO723" s="508"/>
      <c r="QQP723" s="508"/>
      <c r="QQQ723" s="508"/>
      <c r="QQR723" s="508"/>
      <c r="QQS723" s="508"/>
      <c r="QQT723" s="508"/>
      <c r="QQU723" s="508"/>
      <c r="QQV723" s="508"/>
      <c r="QQW723" s="508"/>
      <c r="QQX723" s="508"/>
      <c r="QQY723" s="508"/>
      <c r="QQZ723" s="508"/>
      <c r="QRA723" s="508"/>
      <c r="QRB723" s="508"/>
      <c r="QRC723" s="508"/>
      <c r="QRD723" s="508"/>
      <c r="QRE723" s="508"/>
      <c r="QRF723" s="508"/>
      <c r="QRG723" s="508"/>
      <c r="QRH723" s="508"/>
      <c r="QRI723" s="508"/>
      <c r="QRJ723" s="508"/>
      <c r="QRK723" s="508"/>
      <c r="QRL723" s="508"/>
      <c r="QRM723" s="89"/>
      <c r="QRN723" s="89"/>
      <c r="QRO723" s="89"/>
      <c r="QRP723" s="89"/>
      <c r="QRQ723" s="89"/>
      <c r="QRR723" s="508"/>
      <c r="QRS723" s="508"/>
      <c r="QRT723" s="89"/>
      <c r="QRU723" s="89"/>
      <c r="QRV723" s="508"/>
      <c r="QRW723" s="508"/>
      <c r="QRX723" s="89"/>
      <c r="QRY723" s="89"/>
      <c r="QRZ723" s="508"/>
      <c r="QSA723" s="508"/>
      <c r="QSB723" s="508"/>
      <c r="QSC723" s="508"/>
      <c r="QSD723" s="508"/>
      <c r="QSE723" s="508"/>
      <c r="QSF723" s="508"/>
      <c r="QSG723" s="89"/>
      <c r="QSH723" s="89"/>
      <c r="QSI723" s="508"/>
      <c r="QSJ723" s="508"/>
      <c r="QSK723" s="89"/>
      <c r="QSL723" s="89"/>
      <c r="QSM723" s="508"/>
      <c r="QSN723" s="508"/>
      <c r="QSO723" s="508"/>
      <c r="QSP723" s="508"/>
      <c r="QSQ723" s="508"/>
      <c r="QSR723" s="203"/>
      <c r="QSS723" s="107"/>
      <c r="QST723" s="508"/>
      <c r="QSU723" s="508"/>
      <c r="QSV723" s="508"/>
      <c r="QSW723" s="508"/>
      <c r="QSX723" s="508"/>
      <c r="QSY723" s="508"/>
      <c r="QSZ723" s="508"/>
      <c r="QTA723" s="168"/>
      <c r="QTB723" s="168"/>
      <c r="QTC723" s="168"/>
      <c r="QTD723" s="168"/>
      <c r="QTE723" s="168"/>
      <c r="QTF723" s="168"/>
      <c r="QTG723" s="168"/>
      <c r="QTH723" s="168"/>
      <c r="QTI723" s="168"/>
      <c r="QTJ723" s="168"/>
      <c r="QTK723" s="168"/>
      <c r="QTL723" s="168"/>
      <c r="QTM723" s="168"/>
      <c r="QTN723" s="168"/>
      <c r="QTO723" s="168"/>
      <c r="QTP723" s="168"/>
      <c r="QTQ723" s="168"/>
      <c r="QTR723" s="168"/>
      <c r="QTS723" s="168"/>
      <c r="QTT723" s="168"/>
      <c r="QTU723" s="168"/>
      <c r="QTV723" s="168"/>
      <c r="QTW723" s="168"/>
      <c r="QTX723" s="168"/>
      <c r="QTY723" s="168"/>
      <c r="QTZ723" s="168"/>
      <c r="QUA723" s="168"/>
      <c r="QUB723" s="168"/>
      <c r="QUC723" s="168"/>
      <c r="QUD723" s="168"/>
      <c r="QUE723" s="168"/>
      <c r="QUF723" s="168"/>
      <c r="QUG723" s="168"/>
      <c r="QUH723" s="168"/>
      <c r="QUI723" s="168"/>
      <c r="QUJ723" s="168"/>
      <c r="QUK723" s="168"/>
      <c r="QUL723" s="168"/>
      <c r="QUM723" s="168"/>
      <c r="QUN723" s="168"/>
      <c r="QUO723" s="168"/>
      <c r="QUP723" s="168"/>
      <c r="QUQ723" s="168"/>
      <c r="QUR723" s="168"/>
      <c r="QUS723" s="508"/>
      <c r="QUT723" s="508"/>
      <c r="QUU723" s="508"/>
      <c r="QUV723" s="508"/>
      <c r="QUW723" s="508"/>
      <c r="QUX723" s="508"/>
      <c r="QUY723" s="508"/>
      <c r="QUZ723" s="508"/>
      <c r="QVA723" s="508"/>
      <c r="QVB723" s="508"/>
      <c r="QVC723" s="508"/>
      <c r="QVD723" s="508"/>
      <c r="QVE723" s="508"/>
      <c r="QVF723" s="508"/>
      <c r="QVG723" s="508"/>
      <c r="QVH723" s="508"/>
      <c r="QVI723" s="508"/>
      <c r="QVJ723" s="508"/>
      <c r="QVK723" s="508"/>
      <c r="QVL723" s="508"/>
      <c r="QVM723" s="508"/>
      <c r="QVN723" s="508"/>
      <c r="QVO723" s="508"/>
      <c r="QVP723" s="508"/>
      <c r="QVQ723" s="89"/>
      <c r="QVR723" s="89"/>
      <c r="QVS723" s="89"/>
      <c r="QVT723" s="89"/>
      <c r="QVU723" s="89"/>
      <c r="QVV723" s="508"/>
      <c r="QVW723" s="508"/>
      <c r="QVX723" s="89"/>
      <c r="QVY723" s="89"/>
      <c r="QVZ723" s="508"/>
      <c r="QWA723" s="508"/>
      <c r="QWB723" s="89"/>
      <c r="QWC723" s="89"/>
      <c r="QWD723" s="508"/>
      <c r="QWE723" s="508"/>
      <c r="QWF723" s="508"/>
      <c r="QWG723" s="508"/>
      <c r="QWH723" s="508"/>
      <c r="QWI723" s="508"/>
      <c r="QWJ723" s="508"/>
      <c r="QWK723" s="89"/>
      <c r="QWL723" s="89"/>
      <c r="QWM723" s="508"/>
      <c r="QWN723" s="508"/>
      <c r="QWO723" s="89"/>
      <c r="QWP723" s="89"/>
      <c r="QWQ723" s="508"/>
      <c r="QWR723" s="508"/>
      <c r="QWS723" s="508"/>
      <c r="QWT723" s="508"/>
      <c r="QWU723" s="508"/>
      <c r="QWV723" s="203"/>
      <c r="QWW723" s="107"/>
      <c r="QWX723" s="508"/>
      <c r="QWY723" s="508"/>
      <c r="QWZ723" s="508"/>
      <c r="QXA723" s="508"/>
      <c r="QXB723" s="508"/>
      <c r="QXC723" s="508"/>
      <c r="QXD723" s="508"/>
      <c r="QXE723" s="168"/>
      <c r="QXF723" s="168"/>
      <c r="QXG723" s="168"/>
      <c r="QXH723" s="168"/>
      <c r="QXI723" s="168"/>
      <c r="QXJ723" s="168"/>
      <c r="QXK723" s="168"/>
      <c r="QXL723" s="168"/>
      <c r="QXM723" s="168"/>
      <c r="QXN723" s="168"/>
      <c r="QXO723" s="168"/>
      <c r="QXP723" s="168"/>
      <c r="QXQ723" s="168"/>
      <c r="QXR723" s="168"/>
      <c r="QXS723" s="168"/>
      <c r="QXT723" s="168"/>
      <c r="QXU723" s="168"/>
      <c r="QXV723" s="168"/>
      <c r="QXW723" s="168"/>
      <c r="QXX723" s="168"/>
      <c r="QXY723" s="168"/>
      <c r="QXZ723" s="168"/>
      <c r="QYA723" s="168"/>
      <c r="QYB723" s="168"/>
      <c r="QYC723" s="168"/>
      <c r="QYD723" s="168"/>
      <c r="QYE723" s="168"/>
      <c r="QYF723" s="168"/>
      <c r="QYG723" s="168"/>
      <c r="QYH723" s="168"/>
      <c r="QYI723" s="168"/>
      <c r="QYJ723" s="168"/>
      <c r="QYK723" s="168"/>
      <c r="QYL723" s="168"/>
      <c r="QYM723" s="168"/>
      <c r="QYN723" s="168"/>
      <c r="QYO723" s="168"/>
      <c r="QYP723" s="168"/>
      <c r="QYQ723" s="168"/>
      <c r="QYR723" s="168"/>
      <c r="QYS723" s="168"/>
      <c r="QYT723" s="168"/>
      <c r="QYU723" s="168"/>
      <c r="QYV723" s="168"/>
      <c r="QYW723" s="508"/>
      <c r="QYX723" s="508"/>
      <c r="QYY723" s="508"/>
      <c r="QYZ723" s="508"/>
      <c r="QZA723" s="508"/>
      <c r="QZB723" s="508"/>
      <c r="QZC723" s="508"/>
      <c r="QZD723" s="508"/>
      <c r="QZE723" s="508"/>
      <c r="QZF723" s="508"/>
      <c r="QZG723" s="508"/>
      <c r="QZH723" s="508"/>
      <c r="QZI723" s="508"/>
      <c r="QZJ723" s="508"/>
      <c r="QZK723" s="508"/>
      <c r="QZL723" s="508"/>
      <c r="QZM723" s="508"/>
      <c r="QZN723" s="508"/>
      <c r="QZO723" s="508"/>
      <c r="QZP723" s="508"/>
      <c r="QZQ723" s="508"/>
      <c r="QZR723" s="508"/>
      <c r="QZS723" s="508"/>
      <c r="QZT723" s="508"/>
      <c r="QZU723" s="89"/>
      <c r="QZV723" s="89"/>
      <c r="QZW723" s="89"/>
      <c r="QZX723" s="89"/>
      <c r="QZY723" s="89"/>
      <c r="QZZ723" s="508"/>
      <c r="RAA723" s="508"/>
      <c r="RAB723" s="89"/>
      <c r="RAC723" s="89"/>
      <c r="RAD723" s="508"/>
      <c r="RAE723" s="508"/>
      <c r="RAF723" s="89"/>
      <c r="RAG723" s="89"/>
      <c r="RAH723" s="508"/>
      <c r="RAI723" s="508"/>
      <c r="RAJ723" s="508"/>
      <c r="RAK723" s="508"/>
      <c r="RAL723" s="508"/>
      <c r="RAM723" s="508"/>
      <c r="RAN723" s="508"/>
      <c r="RAO723" s="89"/>
      <c r="RAP723" s="89"/>
      <c r="RAQ723" s="508"/>
      <c r="RAR723" s="508"/>
      <c r="RAS723" s="89"/>
      <c r="RAT723" s="89"/>
      <c r="RAU723" s="508"/>
      <c r="RAV723" s="508"/>
      <c r="RAW723" s="508"/>
      <c r="RAX723" s="508"/>
      <c r="RAY723" s="508"/>
      <c r="RAZ723" s="203"/>
      <c r="RBA723" s="107"/>
      <c r="RBB723" s="508"/>
      <c r="RBC723" s="508"/>
      <c r="RBD723" s="508"/>
      <c r="RBE723" s="508"/>
      <c r="RBF723" s="508"/>
      <c r="RBG723" s="508"/>
      <c r="RBH723" s="508"/>
      <c r="RBI723" s="168"/>
      <c r="RBJ723" s="168"/>
      <c r="RBK723" s="168"/>
      <c r="RBL723" s="168"/>
      <c r="RBM723" s="168"/>
      <c r="RBN723" s="168"/>
      <c r="RBO723" s="168"/>
      <c r="RBP723" s="168"/>
      <c r="RBQ723" s="168"/>
      <c r="RBR723" s="168"/>
      <c r="RBS723" s="168"/>
      <c r="RBT723" s="168"/>
      <c r="RBU723" s="168"/>
      <c r="RBV723" s="168"/>
      <c r="RBW723" s="168"/>
      <c r="RBX723" s="168"/>
      <c r="RBY723" s="168"/>
      <c r="RBZ723" s="168"/>
      <c r="RCA723" s="168"/>
      <c r="RCB723" s="168"/>
      <c r="RCC723" s="168"/>
      <c r="RCD723" s="168"/>
      <c r="RCE723" s="168"/>
      <c r="RCF723" s="168"/>
      <c r="RCG723" s="168"/>
      <c r="RCH723" s="168"/>
      <c r="RCI723" s="168"/>
      <c r="RCJ723" s="168"/>
      <c r="RCK723" s="168"/>
      <c r="RCL723" s="168"/>
      <c r="RCM723" s="168"/>
      <c r="RCN723" s="168"/>
      <c r="RCO723" s="168"/>
      <c r="RCP723" s="168"/>
      <c r="RCQ723" s="168"/>
      <c r="RCR723" s="168"/>
      <c r="RCS723" s="168"/>
      <c r="RCT723" s="168"/>
      <c r="RCU723" s="168"/>
      <c r="RCV723" s="168"/>
      <c r="RCW723" s="168"/>
      <c r="RCX723" s="168"/>
      <c r="RCY723" s="168"/>
      <c r="RCZ723" s="168"/>
      <c r="RDA723" s="508"/>
      <c r="RDB723" s="508"/>
      <c r="RDC723" s="508"/>
      <c r="RDD723" s="508"/>
      <c r="RDE723" s="508"/>
      <c r="RDF723" s="508"/>
      <c r="RDG723" s="508"/>
      <c r="RDH723" s="508"/>
      <c r="RDI723" s="508"/>
      <c r="RDJ723" s="508"/>
      <c r="RDK723" s="508"/>
      <c r="RDL723" s="508"/>
      <c r="RDM723" s="508"/>
      <c r="RDN723" s="508"/>
      <c r="RDO723" s="508"/>
      <c r="RDP723" s="508"/>
      <c r="RDQ723" s="508"/>
      <c r="RDR723" s="508"/>
      <c r="RDS723" s="508"/>
      <c r="RDT723" s="508"/>
      <c r="RDU723" s="508"/>
      <c r="RDV723" s="508"/>
      <c r="RDW723" s="508"/>
    </row>
    <row r="724" spans="1:12295" s="60" customFormat="1" ht="28.5" hidden="1" customHeight="1" x14ac:dyDescent="0.25">
      <c r="A724" s="144"/>
      <c r="B724" s="526" t="s">
        <v>178</v>
      </c>
      <c r="C724" s="117" t="s">
        <v>104</v>
      </c>
      <c r="D724" s="168">
        <f t="shared" si="1378"/>
        <v>0</v>
      </c>
      <c r="E724" s="240"/>
      <c r="F724" s="240"/>
      <c r="G724" s="240"/>
      <c r="H724" s="241"/>
      <c r="I724" s="241"/>
      <c r="J724" s="240">
        <f t="shared" ref="J724" si="1384">K724</f>
        <v>0</v>
      </c>
      <c r="K724" s="168">
        <f t="shared" ref="K724:K741" si="1385">M724+Q724</f>
        <v>0</v>
      </c>
      <c r="L724" s="695" t="e">
        <f t="shared" si="1348"/>
        <v>#DIV/0!</v>
      </c>
      <c r="M724" s="240"/>
      <c r="N724" s="114"/>
      <c r="O724" s="111"/>
      <c r="P724" s="114"/>
      <c r="Q724" s="240"/>
      <c r="R724" s="741" t="e">
        <f t="shared" si="1379"/>
        <v>#DIV/0!</v>
      </c>
      <c r="S724" s="43"/>
      <c r="T724" s="41"/>
      <c r="U724" s="43"/>
      <c r="V724" s="43">
        <f t="shared" ref="V724:V786" si="1386">W724+X724+Y724</f>
        <v>0</v>
      </c>
      <c r="W724" s="43"/>
      <c r="X724" s="43"/>
      <c r="Y724" s="43"/>
      <c r="Z724" s="43">
        <f t="shared" ref="Z724:Z784" si="1387">AA724+AB724+AC724</f>
        <v>0</v>
      </c>
      <c r="AA724" s="43">
        <f>E724</f>
        <v>0</v>
      </c>
      <c r="AB724" s="43"/>
      <c r="AC724" s="43"/>
      <c r="AD724" s="41"/>
      <c r="AE724" s="168">
        <f t="shared" ref="AE724:AE731" si="1388">AG724+AK724+AM724+AO724</f>
        <v>0</v>
      </c>
      <c r="AF724" s="695" t="e">
        <f t="shared" ref="AF724:AF733" si="1389">AE724/D724</f>
        <v>#DIV/0!</v>
      </c>
      <c r="AG724" s="240"/>
      <c r="AH724" s="695"/>
      <c r="AI724" s="111"/>
      <c r="AJ724" s="114"/>
      <c r="AK724" s="111"/>
      <c r="AL724" s="695" t="e">
        <f t="shared" ref="AL724:AL727" si="1390">AK724/D724</f>
        <v>#DIV/0!</v>
      </c>
      <c r="AM724" s="43"/>
      <c r="AN724" s="41"/>
      <c r="AO724" s="43"/>
      <c r="AP724" s="628"/>
      <c r="AQ724" s="683"/>
      <c r="AR724" s="168">
        <f t="shared" si="1383"/>
        <v>0</v>
      </c>
      <c r="AS724" s="695" t="e">
        <f t="shared" si="1351"/>
        <v>#DIV/0!</v>
      </c>
      <c r="AT724" s="240"/>
      <c r="AU724" s="695"/>
      <c r="AV724" s="111"/>
      <c r="AW724" s="695"/>
      <c r="AX724" s="240"/>
      <c r="AY724" s="695" t="e">
        <f t="shared" si="1376"/>
        <v>#DIV/0!</v>
      </c>
      <c r="AZ724" s="43"/>
      <c r="BA724" s="695"/>
      <c r="BB724" s="43"/>
      <c r="BC724" s="43"/>
      <c r="BD724" s="43"/>
      <c r="BE724" s="111"/>
      <c r="BF724" s="111"/>
      <c r="BG724" s="111"/>
      <c r="BH724" s="43"/>
      <c r="BI724" s="43"/>
      <c r="BJ724" s="628"/>
      <c r="BK724" s="43"/>
      <c r="BL724" s="43"/>
      <c r="BM724" s="43"/>
      <c r="BN724" s="628"/>
      <c r="BO724" s="111"/>
      <c r="BP724" s="111"/>
      <c r="BQ724" s="111"/>
      <c r="BR724" s="43"/>
      <c r="BS724" s="43"/>
      <c r="BT724" s="628"/>
      <c r="BU724" s="628"/>
      <c r="BV724" s="111"/>
      <c r="BW724" s="111"/>
      <c r="BX724" s="111"/>
      <c r="BY724" s="43"/>
      <c r="BZ724" s="43"/>
      <c r="CE724" s="695"/>
    </row>
    <row r="725" spans="1:12295" s="37" customFormat="1" ht="42" hidden="1" customHeight="1" x14ac:dyDescent="0.25">
      <c r="A725" s="149"/>
      <c r="B725" s="602"/>
      <c r="C725" s="115" t="s">
        <v>105</v>
      </c>
      <c r="D725" s="109">
        <f t="shared" si="1378"/>
        <v>320286.72807000001</v>
      </c>
      <c r="E725" s="171"/>
      <c r="F725" s="171"/>
      <c r="G725" s="171">
        <v>320286.72807000001</v>
      </c>
      <c r="H725" s="172"/>
      <c r="I725" s="172"/>
      <c r="J725" s="171">
        <f>K725-D725</f>
        <v>-804.89326000004075</v>
      </c>
      <c r="K725" s="109">
        <f t="shared" si="1385"/>
        <v>319481.83480999997</v>
      </c>
      <c r="L725" s="695">
        <f t="shared" si="1348"/>
        <v>0.99748696030943829</v>
      </c>
      <c r="M725" s="171"/>
      <c r="N725" s="116"/>
      <c r="O725" s="116"/>
      <c r="P725" s="116"/>
      <c r="Q725" s="171">
        <v>319481.83480999997</v>
      </c>
      <c r="R725" s="741">
        <f>Q725/G725</f>
        <v>0.99748696030943829</v>
      </c>
      <c r="S725" s="35"/>
      <c r="T725" s="35"/>
      <c r="U725" s="35"/>
      <c r="V725" s="116">
        <f t="shared" si="1386"/>
        <v>125000</v>
      </c>
      <c r="W725" s="116">
        <f>AA725-E725</f>
        <v>125000</v>
      </c>
      <c r="X725" s="35"/>
      <c r="Y725" s="35"/>
      <c r="Z725" s="116">
        <f t="shared" si="1387"/>
        <v>125000</v>
      </c>
      <c r="AA725" s="116">
        <f>E725+125000</f>
        <v>125000</v>
      </c>
      <c r="AB725" s="35"/>
      <c r="AC725" s="35"/>
      <c r="AD725" s="35"/>
      <c r="AE725" s="168">
        <f t="shared" si="1388"/>
        <v>966979.40394999995</v>
      </c>
      <c r="AF725" s="695">
        <f t="shared" si="1389"/>
        <v>3.0191054427289989</v>
      </c>
      <c r="AG725" s="171"/>
      <c r="AH725" s="695"/>
      <c r="AI725" s="116"/>
      <c r="AJ725" s="116"/>
      <c r="AK725" s="116">
        <f>'[7]2 вариант'!$D$412</f>
        <v>966979.40394999995</v>
      </c>
      <c r="AL725" s="695">
        <f t="shared" si="1390"/>
        <v>3.0191054427289989</v>
      </c>
      <c r="AM725" s="35"/>
      <c r="AN725" s="35"/>
      <c r="AO725" s="35"/>
      <c r="AP725" s="106">
        <f>AR725-AE725</f>
        <v>-646692.67588</v>
      </c>
      <c r="AQ725" s="106"/>
      <c r="AR725" s="109">
        <f t="shared" si="1383"/>
        <v>320286.72807000001</v>
      </c>
      <c r="AS725" s="695">
        <f t="shared" si="1351"/>
        <v>1</v>
      </c>
      <c r="AT725" s="171"/>
      <c r="AU725" s="695">
        <f>AT725/D725</f>
        <v>0</v>
      </c>
      <c r="AV725" s="116"/>
      <c r="AW725" s="695"/>
      <c r="AX725" s="171">
        <f>'[7]2 вариант'!$I$412</f>
        <v>320286.72807000001</v>
      </c>
      <c r="AY725" s="695">
        <f t="shared" si="1376"/>
        <v>1</v>
      </c>
      <c r="AZ725" s="35"/>
      <c r="BA725" s="695"/>
      <c r="BB725" s="35"/>
      <c r="BC725" s="35"/>
      <c r="BD725" s="35"/>
      <c r="BE725" s="116"/>
      <c r="BF725" s="116"/>
      <c r="BG725" s="116"/>
      <c r="BH725" s="35"/>
      <c r="BI725" s="35"/>
      <c r="BJ725" s="106"/>
      <c r="BK725" s="35"/>
      <c r="BL725" s="35"/>
      <c r="BM725" s="35"/>
      <c r="BN725" s="106"/>
      <c r="BO725" s="116"/>
      <c r="BP725" s="116"/>
      <c r="BQ725" s="116"/>
      <c r="BR725" s="35"/>
      <c r="BS725" s="35"/>
      <c r="BT725" s="106"/>
      <c r="BU725" s="106"/>
      <c r="BV725" s="116"/>
      <c r="BW725" s="116"/>
      <c r="BX725" s="116"/>
      <c r="BY725" s="35"/>
      <c r="BZ725" s="35"/>
      <c r="CE725" s="695"/>
    </row>
    <row r="726" spans="1:12295" s="37" customFormat="1" ht="31.5" hidden="1" customHeight="1" x14ac:dyDescent="0.25">
      <c r="A726" s="149"/>
      <c r="B726" s="602"/>
      <c r="C726" s="115" t="s">
        <v>106</v>
      </c>
      <c r="D726" s="109">
        <f t="shared" si="1378"/>
        <v>0</v>
      </c>
      <c r="E726" s="171"/>
      <c r="F726" s="171"/>
      <c r="G726" s="171"/>
      <c r="H726" s="172"/>
      <c r="I726" s="172"/>
      <c r="J726" s="171">
        <f t="shared" ref="J726:J727" si="1391">K726-D726</f>
        <v>0</v>
      </c>
      <c r="K726" s="109">
        <f t="shared" si="1385"/>
        <v>0</v>
      </c>
      <c r="L726" s="695" t="e">
        <f t="shared" si="1348"/>
        <v>#DIV/0!</v>
      </c>
      <c r="M726" s="171"/>
      <c r="N726" s="116"/>
      <c r="O726" s="116"/>
      <c r="P726" s="116"/>
      <c r="Q726" s="171"/>
      <c r="R726" s="741" t="e">
        <f t="shared" ref="R726:R728" si="1392">Q726/G726</f>
        <v>#DIV/0!</v>
      </c>
      <c r="S726" s="35"/>
      <c r="T726" s="35"/>
      <c r="U726" s="35"/>
      <c r="V726" s="35">
        <f t="shared" si="1386"/>
        <v>0</v>
      </c>
      <c r="W726" s="116">
        <f>AA726-E726</f>
        <v>0</v>
      </c>
      <c r="X726" s="35"/>
      <c r="Y726" s="35"/>
      <c r="Z726" s="116">
        <f t="shared" si="1387"/>
        <v>0</v>
      </c>
      <c r="AA726" s="116">
        <f>E726</f>
        <v>0</v>
      </c>
      <c r="AB726" s="35"/>
      <c r="AC726" s="35"/>
      <c r="AD726" s="35"/>
      <c r="AE726" s="168">
        <f t="shared" si="1388"/>
        <v>0</v>
      </c>
      <c r="AF726" s="695" t="e">
        <f t="shared" si="1389"/>
        <v>#DIV/0!</v>
      </c>
      <c r="AG726" s="171"/>
      <c r="AH726" s="695"/>
      <c r="AI726" s="116"/>
      <c r="AJ726" s="116"/>
      <c r="AK726" s="116"/>
      <c r="AL726" s="695" t="e">
        <f t="shared" si="1390"/>
        <v>#DIV/0!</v>
      </c>
      <c r="AM726" s="35"/>
      <c r="AN726" s="35"/>
      <c r="AO726" s="35"/>
      <c r="AP726" s="106">
        <f t="shared" ref="AP726:AP727" si="1393">AR726-AE726</f>
        <v>0</v>
      </c>
      <c r="AQ726" s="106"/>
      <c r="AR726" s="109">
        <f t="shared" si="1383"/>
        <v>0</v>
      </c>
      <c r="AS726" s="695" t="e">
        <f t="shared" si="1351"/>
        <v>#DIV/0!</v>
      </c>
      <c r="AT726" s="171"/>
      <c r="AU726" s="695" t="e">
        <f t="shared" ref="AU726:AU727" si="1394">AT726/D726</f>
        <v>#DIV/0!</v>
      </c>
      <c r="AV726" s="116"/>
      <c r="AW726" s="695"/>
      <c r="AX726" s="171"/>
      <c r="AY726" s="695" t="e">
        <f t="shared" si="1376"/>
        <v>#DIV/0!</v>
      </c>
      <c r="AZ726" s="35"/>
      <c r="BA726" s="695"/>
      <c r="BB726" s="35"/>
      <c r="BC726" s="35"/>
      <c r="BD726" s="35"/>
      <c r="BE726" s="116"/>
      <c r="BF726" s="116"/>
      <c r="BG726" s="116"/>
      <c r="BH726" s="35"/>
      <c r="BI726" s="35"/>
      <c r="BJ726" s="106"/>
      <c r="BK726" s="35"/>
      <c r="BL726" s="35"/>
      <c r="BM726" s="35"/>
      <c r="BN726" s="106"/>
      <c r="BO726" s="116"/>
      <c r="BP726" s="116"/>
      <c r="BQ726" s="116"/>
      <c r="BR726" s="35"/>
      <c r="BS726" s="35"/>
      <c r="BT726" s="106"/>
      <c r="BU726" s="106"/>
      <c r="BV726" s="116"/>
      <c r="BW726" s="116"/>
      <c r="BX726" s="116"/>
      <c r="BY726" s="35"/>
      <c r="BZ726" s="35"/>
      <c r="CE726" s="695"/>
    </row>
    <row r="727" spans="1:12295" s="37" customFormat="1" ht="43.5" hidden="1" customHeight="1" x14ac:dyDescent="0.25">
      <c r="A727" s="149"/>
      <c r="B727" s="602"/>
      <c r="C727" s="115" t="s">
        <v>47</v>
      </c>
      <c r="D727" s="109">
        <f t="shared" si="1378"/>
        <v>78812.146460000004</v>
      </c>
      <c r="E727" s="171"/>
      <c r="F727" s="171"/>
      <c r="G727" s="171">
        <v>78812.146460000004</v>
      </c>
      <c r="H727" s="172"/>
      <c r="I727" s="172"/>
      <c r="J727" s="171">
        <f t="shared" si="1391"/>
        <v>-10566.23060000001</v>
      </c>
      <c r="K727" s="109">
        <f t="shared" si="1385"/>
        <v>68245.915859999994</v>
      </c>
      <c r="L727" s="695">
        <f t="shared" si="1348"/>
        <v>0.86593144490281393</v>
      </c>
      <c r="M727" s="171"/>
      <c r="N727" s="116"/>
      <c r="O727" s="116"/>
      <c r="P727" s="116"/>
      <c r="Q727" s="171">
        <v>68245.915859999994</v>
      </c>
      <c r="R727" s="741">
        <f t="shared" si="1392"/>
        <v>0.86593144490281393</v>
      </c>
      <c r="S727" s="35"/>
      <c r="T727" s="35"/>
      <c r="U727" s="35"/>
      <c r="V727" s="116">
        <f t="shared" si="1386"/>
        <v>5000</v>
      </c>
      <c r="W727" s="116">
        <f>AA727-E727</f>
        <v>5000</v>
      </c>
      <c r="X727" s="35"/>
      <c r="Y727" s="35"/>
      <c r="Z727" s="116">
        <f t="shared" si="1387"/>
        <v>5000</v>
      </c>
      <c r="AA727" s="116">
        <f>E727+5000</f>
        <v>5000</v>
      </c>
      <c r="AB727" s="35"/>
      <c r="AC727" s="35"/>
      <c r="AD727" s="35"/>
      <c r="AE727" s="168">
        <f t="shared" si="1388"/>
        <v>67631.100690000007</v>
      </c>
      <c r="AF727" s="695">
        <f t="shared" si="1389"/>
        <v>0.85813042440514187</v>
      </c>
      <c r="AG727" s="171"/>
      <c r="AH727" s="695"/>
      <c r="AI727" s="116"/>
      <c r="AJ727" s="116"/>
      <c r="AK727" s="116">
        <f>'[7]2 вариант'!$D$413</f>
        <v>67631.100690000007</v>
      </c>
      <c r="AL727" s="695">
        <f t="shared" si="1390"/>
        <v>0.85813042440514187</v>
      </c>
      <c r="AM727" s="35"/>
      <c r="AN727" s="35"/>
      <c r="AO727" s="35"/>
      <c r="AP727" s="106">
        <f t="shared" si="1393"/>
        <v>11177.204809999981</v>
      </c>
      <c r="AQ727" s="106"/>
      <c r="AR727" s="109">
        <f t="shared" si="1383"/>
        <v>78808.305499999988</v>
      </c>
      <c r="AS727" s="695">
        <f t="shared" si="1351"/>
        <v>0.99995126436504345</v>
      </c>
      <c r="AT727" s="171"/>
      <c r="AU727" s="695">
        <f t="shared" si="1394"/>
        <v>0</v>
      </c>
      <c r="AV727" s="116"/>
      <c r="AW727" s="695"/>
      <c r="AX727" s="171">
        <f>'[7]2 вариант'!$I$413</f>
        <v>78808.305499999988</v>
      </c>
      <c r="AY727" s="695">
        <f t="shared" si="1376"/>
        <v>0.99995126436504345</v>
      </c>
      <c r="AZ727" s="35"/>
      <c r="BA727" s="695"/>
      <c r="BB727" s="35"/>
      <c r="BC727" s="35"/>
      <c r="BD727" s="35"/>
      <c r="BE727" s="116"/>
      <c r="BF727" s="116"/>
      <c r="BG727" s="116"/>
      <c r="BH727" s="35"/>
      <c r="BI727" s="35"/>
      <c r="BJ727" s="116"/>
      <c r="BK727" s="116"/>
      <c r="BL727" s="35"/>
      <c r="BM727" s="35"/>
      <c r="BN727" s="106"/>
      <c r="BO727" s="116"/>
      <c r="BP727" s="116"/>
      <c r="BQ727" s="116"/>
      <c r="BR727" s="35"/>
      <c r="BS727" s="35"/>
      <c r="BT727" s="106"/>
      <c r="BU727" s="106"/>
      <c r="BV727" s="116"/>
      <c r="BW727" s="116"/>
      <c r="BX727" s="116"/>
      <c r="BY727" s="35"/>
      <c r="BZ727" s="35"/>
      <c r="CE727" s="695"/>
    </row>
    <row r="728" spans="1:12295" s="60" customFormat="1" ht="54" hidden="1" customHeight="1" x14ac:dyDescent="0.25">
      <c r="B728" s="526" t="s">
        <v>178</v>
      </c>
      <c r="C728" s="117" t="s">
        <v>107</v>
      </c>
      <c r="D728" s="168">
        <f t="shared" si="1378"/>
        <v>0</v>
      </c>
      <c r="E728" s="241"/>
      <c r="F728" s="241"/>
      <c r="G728" s="241"/>
      <c r="H728" s="241"/>
      <c r="I728" s="241"/>
      <c r="J728" s="171">
        <f t="shared" ref="J728:J732" si="1395">K728-D728</f>
        <v>0</v>
      </c>
      <c r="K728" s="168">
        <f t="shared" si="1385"/>
        <v>0</v>
      </c>
      <c r="L728" s="695" t="e">
        <f t="shared" si="1348"/>
        <v>#DIV/0!</v>
      </c>
      <c r="M728" s="241"/>
      <c r="N728" s="41"/>
      <c r="O728" s="43"/>
      <c r="P728" s="41"/>
      <c r="Q728" s="241"/>
      <c r="R728" s="741" t="e">
        <f t="shared" si="1392"/>
        <v>#DIV/0!</v>
      </c>
      <c r="S728" s="43"/>
      <c r="T728" s="41"/>
      <c r="U728" s="43"/>
      <c r="V728" s="43">
        <f t="shared" si="1386"/>
        <v>0</v>
      </c>
      <c r="W728" s="43"/>
      <c r="X728" s="43"/>
      <c r="Y728" s="43"/>
      <c r="Z728" s="43">
        <f t="shared" si="1387"/>
        <v>0</v>
      </c>
      <c r="AA728" s="43">
        <f>E728</f>
        <v>0</v>
      </c>
      <c r="AB728" s="43"/>
      <c r="AC728" s="43"/>
      <c r="AD728" s="41"/>
      <c r="AE728" s="168">
        <f t="shared" si="1388"/>
        <v>0</v>
      </c>
      <c r="AF728" s="695" t="e">
        <f t="shared" si="1389"/>
        <v>#DIV/0!</v>
      </c>
      <c r="AG728" s="241"/>
      <c r="AH728" s="695" t="e">
        <f t="shared" si="1357"/>
        <v>#DIV/0!</v>
      </c>
      <c r="AI728" s="43"/>
      <c r="AJ728" s="41"/>
      <c r="AK728" s="43"/>
      <c r="AL728" s="41"/>
      <c r="AM728" s="43"/>
      <c r="AN728" s="41"/>
      <c r="AO728" s="43"/>
      <c r="AP728" s="628"/>
      <c r="AQ728" s="683"/>
      <c r="AR728" s="168">
        <f t="shared" si="1383"/>
        <v>0</v>
      </c>
      <c r="AS728" s="695" t="e">
        <f t="shared" si="1351"/>
        <v>#DIV/0!</v>
      </c>
      <c r="AT728" s="241">
        <f>U728+W728</f>
        <v>0</v>
      </c>
      <c r="AU728" s="695" t="e">
        <f t="shared" si="1361"/>
        <v>#DIV/0!</v>
      </c>
      <c r="AV728" s="43"/>
      <c r="AW728" s="695" t="e">
        <f t="shared" ref="AW728:AW769" si="1396">AV728/F728</f>
        <v>#DIV/0!</v>
      </c>
      <c r="AX728" s="241"/>
      <c r="AY728" s="695" t="e">
        <f t="shared" si="1376"/>
        <v>#DIV/0!</v>
      </c>
      <c r="AZ728" s="43"/>
      <c r="BA728" s="695" t="e">
        <f t="shared" si="1377"/>
        <v>#DIV/0!</v>
      </c>
      <c r="BB728" s="43"/>
      <c r="BC728" s="43">
        <f t="shared" ref="BC728:BC765" si="1397">AM728</f>
        <v>0</v>
      </c>
      <c r="BD728" s="43">
        <f t="shared" ref="BD728:BD765" si="1398">AO728</f>
        <v>0</v>
      </c>
      <c r="BE728" s="111">
        <f t="shared" ref="BE728:BE735" si="1399">BF728+BG728+BH728+BI728</f>
        <v>0</v>
      </c>
      <c r="BF728" s="43">
        <f>V728+AC728</f>
        <v>0</v>
      </c>
      <c r="BG728" s="43"/>
      <c r="BH728" s="43"/>
      <c r="BI728" s="43"/>
      <c r="BJ728" s="628">
        <f t="shared" ref="BJ728:BJ765" si="1400">BK728+BL728+BM728</f>
        <v>0</v>
      </c>
      <c r="BK728" s="43"/>
      <c r="BL728" s="43"/>
      <c r="BM728" s="43"/>
      <c r="BN728" s="628">
        <f t="shared" ref="BN728:BN741" si="1401">BO728+BQ728</f>
        <v>0</v>
      </c>
      <c r="BO728" s="43">
        <f t="shared" ref="BO728:BO730" si="1402">BF728</f>
        <v>0</v>
      </c>
      <c r="BP728" s="43"/>
      <c r="BQ728" s="43"/>
      <c r="BR728" s="43">
        <f t="shared" ref="BR728:BR765" si="1403">BH728</f>
        <v>0</v>
      </c>
      <c r="BS728" s="43">
        <f t="shared" ref="BS728:BS739" si="1404">BI728</f>
        <v>0</v>
      </c>
      <c r="BT728" s="628"/>
      <c r="BU728" s="628">
        <f t="shared" ref="BU728:BU741" si="1405">BV728+BX728+BY728+BZ728</f>
        <v>0</v>
      </c>
      <c r="BV728" s="43">
        <f>BF728+BM728</f>
        <v>0</v>
      </c>
      <c r="BW728" s="43"/>
      <c r="BX728" s="43"/>
      <c r="BY728" s="43"/>
      <c r="BZ728" s="43"/>
      <c r="CE728" s="695" t="e">
        <f t="shared" si="1326"/>
        <v>#DIV/0!</v>
      </c>
    </row>
    <row r="729" spans="1:12295" s="60" customFormat="1" ht="24.75" hidden="1" customHeight="1" x14ac:dyDescent="0.25">
      <c r="B729" s="526" t="s">
        <v>178</v>
      </c>
      <c r="C729" s="143" t="s">
        <v>108</v>
      </c>
      <c r="D729" s="168">
        <f t="shared" si="1378"/>
        <v>0</v>
      </c>
      <c r="E729" s="246">
        <v>0</v>
      </c>
      <c r="F729" s="246"/>
      <c r="G729" s="246"/>
      <c r="H729" s="246"/>
      <c r="I729" s="246"/>
      <c r="J729" s="171">
        <f t="shared" si="1395"/>
        <v>0</v>
      </c>
      <c r="K729" s="168">
        <f t="shared" si="1385"/>
        <v>0</v>
      </c>
      <c r="L729" s="695" t="e">
        <f t="shared" si="1348"/>
        <v>#DIV/0!</v>
      </c>
      <c r="M729" s="246">
        <v>0</v>
      </c>
      <c r="N729" s="35"/>
      <c r="O729" s="303"/>
      <c r="P729" s="35"/>
      <c r="Q729" s="246"/>
      <c r="R729" s="35"/>
      <c r="S729" s="303"/>
      <c r="T729" s="35"/>
      <c r="U729" s="303"/>
      <c r="V729" s="43">
        <f t="shared" si="1386"/>
        <v>0</v>
      </c>
      <c r="W729" s="303"/>
      <c r="X729" s="303"/>
      <c r="Y729" s="303"/>
      <c r="Z729" s="43">
        <f t="shared" si="1387"/>
        <v>0</v>
      </c>
      <c r="AA729" s="43">
        <f>E729</f>
        <v>0</v>
      </c>
      <c r="AB729" s="303"/>
      <c r="AC729" s="303"/>
      <c r="AD729" s="35"/>
      <c r="AE729" s="168">
        <f t="shared" si="1388"/>
        <v>0</v>
      </c>
      <c r="AF729" s="695" t="e">
        <f t="shared" si="1389"/>
        <v>#DIV/0!</v>
      </c>
      <c r="AG729" s="246"/>
      <c r="AH729" s="695" t="e">
        <f t="shared" si="1357"/>
        <v>#DIV/0!</v>
      </c>
      <c r="AI729" s="303"/>
      <c r="AJ729" s="35"/>
      <c r="AK729" s="303"/>
      <c r="AL729" s="35"/>
      <c r="AM729" s="303"/>
      <c r="AN729" s="35"/>
      <c r="AO729" s="303"/>
      <c r="AP729" s="628"/>
      <c r="AQ729" s="683"/>
      <c r="AR729" s="168">
        <f t="shared" si="1383"/>
        <v>0</v>
      </c>
      <c r="AS729" s="695" t="e">
        <f t="shared" si="1351"/>
        <v>#DIV/0!</v>
      </c>
      <c r="AT729" s="246">
        <v>0</v>
      </c>
      <c r="AU729" s="695" t="e">
        <f t="shared" si="1361"/>
        <v>#DIV/0!</v>
      </c>
      <c r="AV729" s="303"/>
      <c r="AW729" s="695" t="e">
        <f t="shared" si="1396"/>
        <v>#DIV/0!</v>
      </c>
      <c r="AX729" s="246"/>
      <c r="AY729" s="695" t="e">
        <f t="shared" si="1376"/>
        <v>#DIV/0!</v>
      </c>
      <c r="AZ729" s="303"/>
      <c r="BA729" s="695" t="e">
        <f t="shared" si="1377"/>
        <v>#DIV/0!</v>
      </c>
      <c r="BB729" s="303"/>
      <c r="BC729" s="303">
        <f t="shared" si="1397"/>
        <v>0</v>
      </c>
      <c r="BD729" s="303">
        <f t="shared" si="1398"/>
        <v>0</v>
      </c>
      <c r="BE729" s="111">
        <f t="shared" si="1399"/>
        <v>0</v>
      </c>
      <c r="BF729" s="303">
        <v>0</v>
      </c>
      <c r="BG729" s="303"/>
      <c r="BH729" s="303"/>
      <c r="BI729" s="303"/>
      <c r="BJ729" s="628">
        <f t="shared" si="1400"/>
        <v>0</v>
      </c>
      <c r="BK729" s="303"/>
      <c r="BL729" s="303"/>
      <c r="BM729" s="303"/>
      <c r="BN729" s="628">
        <f t="shared" si="1401"/>
        <v>0</v>
      </c>
      <c r="BO729" s="303">
        <f t="shared" si="1402"/>
        <v>0</v>
      </c>
      <c r="BP729" s="303"/>
      <c r="BQ729" s="303"/>
      <c r="BR729" s="303">
        <f t="shared" si="1403"/>
        <v>0</v>
      </c>
      <c r="BS729" s="303">
        <f t="shared" si="1404"/>
        <v>0</v>
      </c>
      <c r="BT729" s="628"/>
      <c r="BU729" s="628">
        <f t="shared" si="1405"/>
        <v>0</v>
      </c>
      <c r="BV729" s="303">
        <v>0</v>
      </c>
      <c r="BW729" s="303"/>
      <c r="BX729" s="303"/>
      <c r="BY729" s="303"/>
      <c r="BZ729" s="303"/>
      <c r="CE729" s="695" t="e">
        <f t="shared" si="1326"/>
        <v>#DIV/0!</v>
      </c>
    </row>
    <row r="730" spans="1:12295" s="60" customFormat="1" ht="25.5" hidden="1" customHeight="1" x14ac:dyDescent="0.25">
      <c r="B730" s="526" t="s">
        <v>178</v>
      </c>
      <c r="C730" s="143" t="s">
        <v>109</v>
      </c>
      <c r="D730" s="168">
        <f t="shared" si="1378"/>
        <v>0</v>
      </c>
      <c r="E730" s="241"/>
      <c r="F730" s="241"/>
      <c r="G730" s="241"/>
      <c r="H730" s="241"/>
      <c r="I730" s="241"/>
      <c r="J730" s="171">
        <f t="shared" si="1395"/>
        <v>0</v>
      </c>
      <c r="K730" s="168">
        <f t="shared" si="1385"/>
        <v>0</v>
      </c>
      <c r="L730" s="695" t="e">
        <f t="shared" si="1348"/>
        <v>#DIV/0!</v>
      </c>
      <c r="M730" s="241"/>
      <c r="N730" s="41"/>
      <c r="O730" s="43"/>
      <c r="P730" s="41"/>
      <c r="Q730" s="241"/>
      <c r="R730" s="41"/>
      <c r="S730" s="43"/>
      <c r="T730" s="41"/>
      <c r="U730" s="43"/>
      <c r="V730" s="43">
        <f t="shared" si="1386"/>
        <v>0</v>
      </c>
      <c r="W730" s="43"/>
      <c r="X730" s="43"/>
      <c r="Y730" s="43"/>
      <c r="Z730" s="43">
        <f t="shared" si="1387"/>
        <v>0</v>
      </c>
      <c r="AA730" s="43">
        <f>E730</f>
        <v>0</v>
      </c>
      <c r="AB730" s="43"/>
      <c r="AC730" s="43"/>
      <c r="AD730" s="41"/>
      <c r="AE730" s="168">
        <f t="shared" si="1388"/>
        <v>0</v>
      </c>
      <c r="AF730" s="695" t="e">
        <f t="shared" si="1389"/>
        <v>#DIV/0!</v>
      </c>
      <c r="AG730" s="241"/>
      <c r="AH730" s="695" t="e">
        <f t="shared" si="1357"/>
        <v>#DIV/0!</v>
      </c>
      <c r="AI730" s="43"/>
      <c r="AJ730" s="41"/>
      <c r="AK730" s="43"/>
      <c r="AL730" s="41"/>
      <c r="AM730" s="43"/>
      <c r="AN730" s="41"/>
      <c r="AO730" s="43"/>
      <c r="AP730" s="628"/>
      <c r="AQ730" s="683"/>
      <c r="AR730" s="168">
        <f t="shared" si="1383"/>
        <v>0</v>
      </c>
      <c r="AS730" s="695" t="e">
        <f t="shared" si="1351"/>
        <v>#DIV/0!</v>
      </c>
      <c r="AT730" s="241"/>
      <c r="AU730" s="695" t="e">
        <f t="shared" si="1361"/>
        <v>#DIV/0!</v>
      </c>
      <c r="AV730" s="43"/>
      <c r="AW730" s="695" t="e">
        <f t="shared" si="1396"/>
        <v>#DIV/0!</v>
      </c>
      <c r="AX730" s="241"/>
      <c r="AY730" s="695" t="e">
        <f t="shared" si="1376"/>
        <v>#DIV/0!</v>
      </c>
      <c r="AZ730" s="43"/>
      <c r="BA730" s="695" t="e">
        <f t="shared" si="1377"/>
        <v>#DIV/0!</v>
      </c>
      <c r="BB730" s="43"/>
      <c r="BC730" s="43">
        <f t="shared" si="1397"/>
        <v>0</v>
      </c>
      <c r="BD730" s="43">
        <f t="shared" si="1398"/>
        <v>0</v>
      </c>
      <c r="BE730" s="111">
        <f t="shared" si="1399"/>
        <v>0</v>
      </c>
      <c r="BF730" s="43"/>
      <c r="BG730" s="43"/>
      <c r="BH730" s="43"/>
      <c r="BI730" s="43"/>
      <c r="BJ730" s="628">
        <f t="shared" si="1400"/>
        <v>0</v>
      </c>
      <c r="BK730" s="43"/>
      <c r="BL730" s="43"/>
      <c r="BM730" s="43"/>
      <c r="BN730" s="628">
        <f t="shared" si="1401"/>
        <v>0</v>
      </c>
      <c r="BO730" s="43">
        <f t="shared" si="1402"/>
        <v>0</v>
      </c>
      <c r="BP730" s="43"/>
      <c r="BQ730" s="43"/>
      <c r="BR730" s="43">
        <f t="shared" si="1403"/>
        <v>0</v>
      </c>
      <c r="BS730" s="43">
        <f t="shared" si="1404"/>
        <v>0</v>
      </c>
      <c r="BT730" s="628"/>
      <c r="BU730" s="628">
        <f t="shared" si="1405"/>
        <v>0</v>
      </c>
      <c r="BV730" s="43"/>
      <c r="BW730" s="43"/>
      <c r="BX730" s="43"/>
      <c r="BY730" s="43"/>
      <c r="BZ730" s="43"/>
      <c r="CE730" s="695" t="e">
        <f t="shared" si="1326"/>
        <v>#DIV/0!</v>
      </c>
    </row>
    <row r="731" spans="1:12295" s="60" customFormat="1" ht="177.75" customHeight="1" x14ac:dyDescent="0.25">
      <c r="B731" s="526" t="s">
        <v>285</v>
      </c>
      <c r="C731" s="99" t="s">
        <v>506</v>
      </c>
      <c r="D731" s="168">
        <f>G731</f>
        <v>986.52086999999995</v>
      </c>
      <c r="E731" s="168"/>
      <c r="F731" s="168"/>
      <c r="G731" s="168">
        <f>G732+G733</f>
        <v>986.52086999999995</v>
      </c>
      <c r="H731" s="241"/>
      <c r="I731" s="241"/>
      <c r="J731" s="171">
        <f t="shared" si="1395"/>
        <v>-554.21237999999994</v>
      </c>
      <c r="K731" s="168">
        <f>Q731</f>
        <v>432.30849000000001</v>
      </c>
      <c r="L731" s="695">
        <f t="shared" si="1348"/>
        <v>0.43821525032714215</v>
      </c>
      <c r="M731" s="241"/>
      <c r="N731" s="41"/>
      <c r="O731" s="43"/>
      <c r="P731" s="41"/>
      <c r="Q731" s="168">
        <f>Q732+Q733</f>
        <v>432.30849000000001</v>
      </c>
      <c r="R731" s="741">
        <f t="shared" ref="R731:R732" si="1406">Q731/G731</f>
        <v>0.43821525032714215</v>
      </c>
      <c r="S731" s="43"/>
      <c r="T731" s="41"/>
      <c r="U731" s="43"/>
      <c r="V731" s="43"/>
      <c r="W731" s="43"/>
      <c r="X731" s="43"/>
      <c r="Y731" s="43"/>
      <c r="Z731" s="43"/>
      <c r="AA731" s="43"/>
      <c r="AB731" s="43"/>
      <c r="AC731" s="43"/>
      <c r="AD731" s="41"/>
      <c r="AE731" s="168">
        <f t="shared" si="1388"/>
        <v>281.72019</v>
      </c>
      <c r="AF731" s="695">
        <f t="shared" si="1389"/>
        <v>0.28556941729980839</v>
      </c>
      <c r="AG731" s="241"/>
      <c r="AH731" s="695"/>
      <c r="AI731" s="43"/>
      <c r="AJ731" s="41"/>
      <c r="AK731" s="168">
        <f>AK732+AK733</f>
        <v>281.72019</v>
      </c>
      <c r="AL731" s="692">
        <v>0</v>
      </c>
      <c r="AM731" s="43"/>
      <c r="AN731" s="41"/>
      <c r="AO731" s="43"/>
      <c r="AP731" s="686"/>
      <c r="AQ731" s="683"/>
      <c r="AR731" s="168">
        <f>AX731</f>
        <v>443.06426999999996</v>
      </c>
      <c r="AS731" s="695">
        <f t="shared" si="1351"/>
        <v>0.44911798976944095</v>
      </c>
      <c r="AT731" s="241"/>
      <c r="AU731" s="695"/>
      <c r="AV731" s="43"/>
      <c r="AW731" s="695"/>
      <c r="AX731" s="168">
        <f>AX732+AX733</f>
        <v>443.06426999999996</v>
      </c>
      <c r="AY731" s="695">
        <f>AX731/D731</f>
        <v>0.44911798976944095</v>
      </c>
      <c r="AZ731" s="43"/>
      <c r="BA731" s="695"/>
      <c r="BB731" s="43"/>
      <c r="BC731" s="43"/>
      <c r="BD731" s="43"/>
      <c r="BE731" s="111"/>
      <c r="BF731" s="43"/>
      <c r="BG731" s="43"/>
      <c r="BH731" s="43"/>
      <c r="BI731" s="43"/>
      <c r="BJ731" s="686"/>
      <c r="BK731" s="43"/>
      <c r="BL731" s="43"/>
      <c r="BM731" s="43"/>
      <c r="BN731" s="686"/>
      <c r="BO731" s="43"/>
      <c r="BP731" s="43"/>
      <c r="BQ731" s="43"/>
      <c r="BR731" s="43"/>
      <c r="BS731" s="43"/>
      <c r="BT731" s="686"/>
      <c r="BU731" s="686"/>
      <c r="BV731" s="43"/>
      <c r="BW731" s="43"/>
      <c r="BX731" s="43"/>
      <c r="BY731" s="43"/>
      <c r="BZ731" s="43"/>
      <c r="CE731" s="695"/>
    </row>
    <row r="732" spans="1:12295" s="37" customFormat="1" ht="25.5" hidden="1" customHeight="1" x14ac:dyDescent="0.25">
      <c r="B732" s="742"/>
      <c r="C732" s="115" t="s">
        <v>105</v>
      </c>
      <c r="D732" s="109">
        <f t="shared" ref="D732:D733" si="1407">G732</f>
        <v>152.17679999999999</v>
      </c>
      <c r="E732" s="109"/>
      <c r="F732" s="109"/>
      <c r="G732" s="109">
        <v>152.17679999999999</v>
      </c>
      <c r="H732" s="258"/>
      <c r="I732" s="258"/>
      <c r="J732" s="171">
        <f t="shared" si="1395"/>
        <v>-1.588499999999982</v>
      </c>
      <c r="K732" s="166">
        <f>Q732</f>
        <v>150.5883</v>
      </c>
      <c r="L732" s="695">
        <f t="shared" si="1348"/>
        <v>0.98956148374785136</v>
      </c>
      <c r="M732" s="258"/>
      <c r="N732" s="41"/>
      <c r="O732" s="41"/>
      <c r="P732" s="41"/>
      <c r="Q732" s="111">
        <v>150.5883</v>
      </c>
      <c r="R732" s="741">
        <f t="shared" si="1406"/>
        <v>0.98956148374785136</v>
      </c>
      <c r="S732" s="41"/>
      <c r="T732" s="41"/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166">
        <f>AK732</f>
        <v>0</v>
      </c>
      <c r="AF732" s="695">
        <f t="shared" si="1389"/>
        <v>0</v>
      </c>
      <c r="AG732" s="258"/>
      <c r="AH732" s="695"/>
      <c r="AI732" s="41"/>
      <c r="AJ732" s="41"/>
      <c r="AK732" s="166">
        <f>'[7]2 вариант'!$D$496+'[7]2 вариант'!$D$500+'[7]2 вариант'!$D$505</f>
        <v>0</v>
      </c>
      <c r="AL732" s="692">
        <v>0</v>
      </c>
      <c r="AM732" s="41"/>
      <c r="AN732" s="41"/>
      <c r="AO732" s="41"/>
      <c r="AP732" s="683"/>
      <c r="AQ732" s="683"/>
      <c r="AR732" s="166">
        <f>AX732</f>
        <v>150.5883</v>
      </c>
      <c r="AS732" s="695">
        <f t="shared" si="1351"/>
        <v>0.98956148374785136</v>
      </c>
      <c r="AT732" s="258"/>
      <c r="AU732" s="695"/>
      <c r="AV732" s="41"/>
      <c r="AW732" s="695"/>
      <c r="AX732" s="166">
        <f>'[7]2 вариант'!$I$496+'[7]2 вариант'!$I$500+'[7]2 вариант'!$I$505</f>
        <v>150.5883</v>
      </c>
      <c r="AY732" s="695">
        <f>AX732/D732</f>
        <v>0.98956148374785136</v>
      </c>
      <c r="AZ732" s="41"/>
      <c r="BA732" s="695"/>
      <c r="BB732" s="41"/>
      <c r="BC732" s="41"/>
      <c r="BD732" s="41"/>
      <c r="BE732" s="114"/>
      <c r="BF732" s="41"/>
      <c r="BG732" s="41"/>
      <c r="BH732" s="41"/>
      <c r="BI732" s="41"/>
      <c r="BJ732" s="683"/>
      <c r="BK732" s="41"/>
      <c r="BL732" s="41"/>
      <c r="BM732" s="41"/>
      <c r="BN732" s="683"/>
      <c r="BO732" s="41"/>
      <c r="BP732" s="41"/>
      <c r="BQ732" s="41"/>
      <c r="BR732" s="41"/>
      <c r="BS732" s="41"/>
      <c r="BT732" s="683"/>
      <c r="BU732" s="683"/>
      <c r="BV732" s="41"/>
      <c r="BW732" s="41"/>
      <c r="BX732" s="41"/>
      <c r="BY732" s="41"/>
      <c r="BZ732" s="41"/>
      <c r="CE732" s="695"/>
    </row>
    <row r="733" spans="1:12295" s="37" customFormat="1" ht="25.5" hidden="1" customHeight="1" x14ac:dyDescent="0.25">
      <c r="B733" s="742"/>
      <c r="C733" s="115" t="s">
        <v>505</v>
      </c>
      <c r="D733" s="109">
        <f t="shared" si="1407"/>
        <v>834.34406999999999</v>
      </c>
      <c r="E733" s="109"/>
      <c r="F733" s="109"/>
      <c r="G733" s="109">
        <v>834.34406999999999</v>
      </c>
      <c r="H733" s="258"/>
      <c r="I733" s="258"/>
      <c r="J733" s="171"/>
      <c r="K733" s="166">
        <f>Q733</f>
        <v>281.72019</v>
      </c>
      <c r="L733" s="695">
        <f t="shared" si="1348"/>
        <v>0.3376546920265161</v>
      </c>
      <c r="M733" s="258"/>
      <c r="N733" s="41"/>
      <c r="O733" s="41"/>
      <c r="P733" s="41"/>
      <c r="Q733" s="116">
        <v>281.72019</v>
      </c>
      <c r="R733" s="741">
        <f>Q733/G733</f>
        <v>0.3376546920265161</v>
      </c>
      <c r="S733" s="41"/>
      <c r="T733" s="41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166">
        <f>AK733</f>
        <v>281.72019</v>
      </c>
      <c r="AF733" s="695">
        <f t="shared" si="1389"/>
        <v>0.3376546920265161</v>
      </c>
      <c r="AG733" s="258"/>
      <c r="AH733" s="695"/>
      <c r="AI733" s="41"/>
      <c r="AJ733" s="41"/>
      <c r="AK733" s="166">
        <f>'[7]2 вариант'!$D$497+'[7]2 вариант'!$D$501+'[7]2 вариант'!$D$506</f>
        <v>281.72019</v>
      </c>
      <c r="AL733" s="692">
        <v>0</v>
      </c>
      <c r="AM733" s="41"/>
      <c r="AN733" s="41"/>
      <c r="AO733" s="41"/>
      <c r="AP733" s="683"/>
      <c r="AQ733" s="683"/>
      <c r="AR733" s="166">
        <f>AX733</f>
        <v>292.47596999999996</v>
      </c>
      <c r="AS733" s="695">
        <f t="shared" si="1351"/>
        <v>0.35054599237458473</v>
      </c>
      <c r="AT733" s="258"/>
      <c r="AU733" s="695"/>
      <c r="AV733" s="41"/>
      <c r="AW733" s="695"/>
      <c r="AX733" s="166">
        <f>'[7]2 вариант'!$I$497+'[7]2 вариант'!$I$501+'[7]2 вариант'!$I$506</f>
        <v>292.47596999999996</v>
      </c>
      <c r="AY733" s="695">
        <f>AX733/D733</f>
        <v>0.35054599237458473</v>
      </c>
      <c r="AZ733" s="41"/>
      <c r="BA733" s="695"/>
      <c r="BB733" s="41"/>
      <c r="BC733" s="41"/>
      <c r="BD733" s="41"/>
      <c r="BE733" s="114"/>
      <c r="BF733" s="41"/>
      <c r="BG733" s="41"/>
      <c r="BH733" s="41"/>
      <c r="BI733" s="41"/>
      <c r="BJ733" s="683"/>
      <c r="BK733" s="41"/>
      <c r="BL733" s="41"/>
      <c r="BM733" s="41"/>
      <c r="BN733" s="683"/>
      <c r="BO733" s="41"/>
      <c r="BP733" s="41"/>
      <c r="BQ733" s="41"/>
      <c r="BR733" s="41"/>
      <c r="BS733" s="41"/>
      <c r="BT733" s="683"/>
      <c r="BU733" s="683"/>
      <c r="BV733" s="41"/>
      <c r="BW733" s="41"/>
      <c r="BX733" s="41"/>
      <c r="BY733" s="41"/>
      <c r="BZ733" s="41"/>
      <c r="CE733" s="695"/>
    </row>
    <row r="734" spans="1:12295" s="60" customFormat="1" ht="25.5" hidden="1" customHeight="1" x14ac:dyDescent="0.25">
      <c r="B734" s="526"/>
      <c r="C734" s="143"/>
      <c r="D734" s="168"/>
      <c r="E734" s="241"/>
      <c r="F734" s="241"/>
      <c r="G734" s="241"/>
      <c r="H734" s="241"/>
      <c r="I734" s="241"/>
      <c r="J734" s="171"/>
      <c r="K734" s="168"/>
      <c r="L734" s="695"/>
      <c r="M734" s="241"/>
      <c r="N734" s="41"/>
      <c r="O734" s="43"/>
      <c r="P734" s="41"/>
      <c r="Q734" s="43"/>
      <c r="R734" s="41"/>
      <c r="S734" s="43"/>
      <c r="T734" s="41"/>
      <c r="U734" s="43"/>
      <c r="V734" s="43"/>
      <c r="W734" s="43"/>
      <c r="X734" s="43"/>
      <c r="Y734" s="43"/>
      <c r="Z734" s="43"/>
      <c r="AA734" s="43"/>
      <c r="AB734" s="43"/>
      <c r="AC734" s="43"/>
      <c r="AD734" s="41"/>
      <c r="AE734" s="168"/>
      <c r="AF734" s="695"/>
      <c r="AG734" s="241"/>
      <c r="AH734" s="695"/>
      <c r="AI734" s="43"/>
      <c r="AJ734" s="41"/>
      <c r="AK734" s="43"/>
      <c r="AL734" s="41"/>
      <c r="AM734" s="43"/>
      <c r="AN734" s="41"/>
      <c r="AO734" s="43"/>
      <c r="AP734" s="686"/>
      <c r="AQ734" s="683"/>
      <c r="AR734" s="168"/>
      <c r="AS734" s="695"/>
      <c r="AT734" s="241"/>
      <c r="AU734" s="695"/>
      <c r="AV734" s="43"/>
      <c r="AW734" s="695"/>
      <c r="AX734" s="241"/>
      <c r="AY734" s="695"/>
      <c r="AZ734" s="43"/>
      <c r="BA734" s="695"/>
      <c r="BB734" s="43"/>
      <c r="BC734" s="43"/>
      <c r="BD734" s="43"/>
      <c r="BE734" s="111"/>
      <c r="BF734" s="43"/>
      <c r="BG734" s="43"/>
      <c r="BH734" s="43"/>
      <c r="BI734" s="43"/>
      <c r="BJ734" s="686"/>
      <c r="BK734" s="43"/>
      <c r="BL734" s="43"/>
      <c r="BM734" s="43"/>
      <c r="BN734" s="686"/>
      <c r="BO734" s="43"/>
      <c r="BP734" s="43"/>
      <c r="BQ734" s="43"/>
      <c r="BR734" s="43"/>
      <c r="BS734" s="43"/>
      <c r="BT734" s="686"/>
      <c r="BU734" s="686"/>
      <c r="BV734" s="43"/>
      <c r="BW734" s="43"/>
      <c r="BX734" s="43"/>
      <c r="BY734" s="43"/>
      <c r="BZ734" s="43"/>
      <c r="CE734" s="695"/>
    </row>
    <row r="735" spans="1:12295" s="64" customFormat="1" ht="114" hidden="1" customHeight="1" x14ac:dyDescent="0.2">
      <c r="B735" s="526" t="s">
        <v>6</v>
      </c>
      <c r="C735" s="117" t="s">
        <v>112</v>
      </c>
      <c r="D735" s="168">
        <f t="shared" si="1378"/>
        <v>0</v>
      </c>
      <c r="E735" s="168">
        <f>SUM(E738:E739)</f>
        <v>0</v>
      </c>
      <c r="F735" s="168"/>
      <c r="G735" s="168"/>
      <c r="H735" s="241"/>
      <c r="I735" s="33"/>
      <c r="J735" s="240">
        <f>K735</f>
        <v>0</v>
      </c>
      <c r="K735" s="168">
        <f t="shared" si="1385"/>
        <v>0</v>
      </c>
      <c r="L735" s="695" t="e">
        <f t="shared" si="1348"/>
        <v>#DIV/0!</v>
      </c>
      <c r="M735" s="168">
        <f>SUM(M738:M739)</f>
        <v>0</v>
      </c>
      <c r="N735" s="683"/>
      <c r="O735" s="628"/>
      <c r="P735" s="683"/>
      <c r="Q735" s="628"/>
      <c r="R735" s="683"/>
      <c r="S735" s="43"/>
      <c r="T735" s="41"/>
      <c r="U735" s="89"/>
      <c r="V735" s="628">
        <f t="shared" si="1386"/>
        <v>0</v>
      </c>
      <c r="W735" s="628"/>
      <c r="X735" s="89"/>
      <c r="Y735" s="89"/>
      <c r="Z735" s="628">
        <f t="shared" si="1387"/>
        <v>34418.638050000001</v>
      </c>
      <c r="AA735" s="628">
        <f>AA739</f>
        <v>34418.638050000001</v>
      </c>
      <c r="AB735" s="89"/>
      <c r="AC735" s="89"/>
      <c r="AD735" s="19"/>
      <c r="AE735" s="168">
        <f t="shared" si="1382"/>
        <v>0</v>
      </c>
      <c r="AF735" s="695" t="e">
        <f t="shared" si="1349"/>
        <v>#DIV/0!</v>
      </c>
      <c r="AG735" s="168">
        <f>SUM(AG738:AG739)</f>
        <v>0</v>
      </c>
      <c r="AH735" s="695" t="e">
        <f t="shared" si="1357"/>
        <v>#DIV/0!</v>
      </c>
      <c r="AI735" s="628"/>
      <c r="AJ735" s="683"/>
      <c r="AK735" s="628"/>
      <c r="AL735" s="683"/>
      <c r="AM735" s="43"/>
      <c r="AN735" s="41"/>
      <c r="AO735" s="89"/>
      <c r="AP735" s="628"/>
      <c r="AQ735" s="683"/>
      <c r="AR735" s="168">
        <f t="shared" si="1383"/>
        <v>0</v>
      </c>
      <c r="AS735" s="695" t="e">
        <f t="shared" si="1351"/>
        <v>#DIV/0!</v>
      </c>
      <c r="AT735" s="168">
        <f>SUM(AT738:AT739)</f>
        <v>0</v>
      </c>
      <c r="AU735" s="695" t="e">
        <f t="shared" si="1361"/>
        <v>#DIV/0!</v>
      </c>
      <c r="AV735" s="628"/>
      <c r="AW735" s="695" t="e">
        <f t="shared" si="1396"/>
        <v>#DIV/0!</v>
      </c>
      <c r="AX735" s="168"/>
      <c r="AY735" s="695" t="e">
        <f t="shared" si="1376"/>
        <v>#DIV/0!</v>
      </c>
      <c r="AZ735" s="43"/>
      <c r="BA735" s="695" t="e">
        <f t="shared" si="1377"/>
        <v>#DIV/0!</v>
      </c>
      <c r="BB735" s="89"/>
      <c r="BC735" s="43">
        <f t="shared" si="1397"/>
        <v>0</v>
      </c>
      <c r="BD735" s="89">
        <f t="shared" si="1398"/>
        <v>0</v>
      </c>
      <c r="BE735" s="111">
        <f t="shared" si="1399"/>
        <v>0</v>
      </c>
      <c r="BF735" s="628">
        <f>SUM(BF738:BF739)</f>
        <v>0</v>
      </c>
      <c r="BG735" s="628"/>
      <c r="BH735" s="43"/>
      <c r="BI735" s="89"/>
      <c r="BJ735" s="628">
        <f t="shared" si="1400"/>
        <v>0</v>
      </c>
      <c r="BK735" s="628">
        <f>BK739</f>
        <v>0</v>
      </c>
      <c r="BL735" s="89"/>
      <c r="BM735" s="89"/>
      <c r="BN735" s="628">
        <f t="shared" si="1401"/>
        <v>35000</v>
      </c>
      <c r="BO735" s="628">
        <f>BO739</f>
        <v>35000</v>
      </c>
      <c r="BP735" s="628"/>
      <c r="BQ735" s="628"/>
      <c r="BR735" s="43">
        <f t="shared" si="1403"/>
        <v>0</v>
      </c>
      <c r="BS735" s="89">
        <f t="shared" si="1404"/>
        <v>0</v>
      </c>
      <c r="BT735" s="628"/>
      <c r="BU735" s="628">
        <f t="shared" si="1405"/>
        <v>0</v>
      </c>
      <c r="BV735" s="508">
        <f>SUM(BV738:BV739)</f>
        <v>0</v>
      </c>
      <c r="BW735" s="512"/>
      <c r="BX735" s="508"/>
      <c r="BY735" s="43"/>
      <c r="BZ735" s="89"/>
      <c r="CE735" s="695" t="e">
        <f t="shared" si="1326"/>
        <v>#DIV/0!</v>
      </c>
    </row>
    <row r="736" spans="1:12295" s="37" customFormat="1" ht="36" hidden="1" customHeight="1" x14ac:dyDescent="0.25">
      <c r="B736" s="526"/>
      <c r="C736" s="115" t="s">
        <v>222</v>
      </c>
      <c r="D736" s="168">
        <f t="shared" si="1378"/>
        <v>0</v>
      </c>
      <c r="E736" s="171">
        <v>0</v>
      </c>
      <c r="F736" s="171"/>
      <c r="G736" s="171"/>
      <c r="H736" s="172"/>
      <c r="I736" s="172"/>
      <c r="J736" s="171">
        <f>K736</f>
        <v>0</v>
      </c>
      <c r="K736" s="168">
        <f t="shared" si="1385"/>
        <v>0</v>
      </c>
      <c r="L736" s="695" t="e">
        <f t="shared" si="1348"/>
        <v>#DIV/0!</v>
      </c>
      <c r="M736" s="171">
        <v>0</v>
      </c>
      <c r="N736" s="116"/>
      <c r="O736" s="116"/>
      <c r="P736" s="116"/>
      <c r="Q736" s="116"/>
      <c r="R736" s="116"/>
      <c r="S736" s="35"/>
      <c r="T736" s="35"/>
      <c r="U736" s="35"/>
      <c r="V736" s="43">
        <f t="shared" si="1386"/>
        <v>0</v>
      </c>
      <c r="W736" s="35"/>
      <c r="X736" s="35"/>
      <c r="Y736" s="35"/>
      <c r="Z736" s="116">
        <f t="shared" si="1387"/>
        <v>0</v>
      </c>
      <c r="AA736" s="116">
        <f>E736</f>
        <v>0</v>
      </c>
      <c r="AB736" s="35"/>
      <c r="AC736" s="35"/>
      <c r="AD736" s="35"/>
      <c r="AE736" s="168">
        <f t="shared" si="1382"/>
        <v>0</v>
      </c>
      <c r="AF736" s="695" t="e">
        <f t="shared" si="1349"/>
        <v>#DIV/0!</v>
      </c>
      <c r="AG736" s="171">
        <v>0</v>
      </c>
      <c r="AH736" s="695" t="e">
        <f t="shared" si="1357"/>
        <v>#DIV/0!</v>
      </c>
      <c r="AI736" s="116"/>
      <c r="AJ736" s="116"/>
      <c r="AK736" s="116"/>
      <c r="AL736" s="116"/>
      <c r="AM736" s="35"/>
      <c r="AN736" s="35"/>
      <c r="AO736" s="35"/>
      <c r="AP736" s="116"/>
      <c r="AQ736" s="116"/>
      <c r="AR736" s="168">
        <f t="shared" si="1383"/>
        <v>0</v>
      </c>
      <c r="AS736" s="695" t="e">
        <f t="shared" si="1351"/>
        <v>#DIV/0!</v>
      </c>
      <c r="AT736" s="171">
        <v>0</v>
      </c>
      <c r="AU736" s="695" t="e">
        <f t="shared" si="1361"/>
        <v>#DIV/0!</v>
      </c>
      <c r="AV736" s="116"/>
      <c r="AW736" s="695" t="e">
        <f t="shared" si="1396"/>
        <v>#DIV/0!</v>
      </c>
      <c r="AX736" s="171"/>
      <c r="AY736" s="695" t="e">
        <f t="shared" si="1376"/>
        <v>#DIV/0!</v>
      </c>
      <c r="AZ736" s="35"/>
      <c r="BA736" s="695" t="e">
        <f t="shared" si="1377"/>
        <v>#DIV/0!</v>
      </c>
      <c r="BB736" s="35"/>
      <c r="BC736" s="35">
        <f t="shared" si="1397"/>
        <v>0</v>
      </c>
      <c r="BD736" s="35">
        <f t="shared" si="1398"/>
        <v>0</v>
      </c>
      <c r="BE736" s="116">
        <f>BF736</f>
        <v>0</v>
      </c>
      <c r="BF736" s="116">
        <v>0</v>
      </c>
      <c r="BG736" s="116"/>
      <c r="BH736" s="35"/>
      <c r="BI736" s="35"/>
      <c r="BJ736" s="116">
        <f t="shared" si="1400"/>
        <v>0</v>
      </c>
      <c r="BK736" s="35"/>
      <c r="BL736" s="35"/>
      <c r="BM736" s="35"/>
      <c r="BN736" s="628">
        <f t="shared" si="1401"/>
        <v>0</v>
      </c>
      <c r="BO736" s="116">
        <f t="shared" ref="BO736:BO738" si="1408">BF736</f>
        <v>0</v>
      </c>
      <c r="BP736" s="116"/>
      <c r="BQ736" s="116"/>
      <c r="BR736" s="35">
        <f t="shared" si="1403"/>
        <v>0</v>
      </c>
      <c r="BS736" s="35">
        <f t="shared" si="1404"/>
        <v>0</v>
      </c>
      <c r="BT736" s="116"/>
      <c r="BU736" s="628">
        <f t="shared" si="1405"/>
        <v>0</v>
      </c>
      <c r="BV736" s="116">
        <v>0</v>
      </c>
      <c r="BW736" s="116"/>
      <c r="BX736" s="116"/>
      <c r="BY736" s="35"/>
      <c r="BZ736" s="35"/>
      <c r="CE736" s="695" t="e">
        <f t="shared" si="1326"/>
        <v>#DIV/0!</v>
      </c>
    </row>
    <row r="737" spans="1:12295" s="37" customFormat="1" ht="52.5" hidden="1" customHeight="1" x14ac:dyDescent="0.25">
      <c r="B737" s="526"/>
      <c r="C737" s="115" t="s">
        <v>232</v>
      </c>
      <c r="D737" s="168">
        <f t="shared" si="1378"/>
        <v>0</v>
      </c>
      <c r="E737" s="171">
        <v>0</v>
      </c>
      <c r="F737" s="171"/>
      <c r="G737" s="171"/>
      <c r="H737" s="258"/>
      <c r="I737" s="172"/>
      <c r="J737" s="834">
        <f t="shared" ref="J737" si="1409">K737</f>
        <v>0</v>
      </c>
      <c r="K737" s="168">
        <f t="shared" si="1385"/>
        <v>0</v>
      </c>
      <c r="L737" s="695" t="e">
        <f t="shared" si="1348"/>
        <v>#DIV/0!</v>
      </c>
      <c r="M737" s="171">
        <v>0</v>
      </c>
      <c r="N737" s="116"/>
      <c r="O737" s="116"/>
      <c r="P737" s="116"/>
      <c r="Q737" s="116"/>
      <c r="R737" s="116"/>
      <c r="S737" s="41"/>
      <c r="T737" s="41"/>
      <c r="U737" s="35"/>
      <c r="V737" s="43">
        <f t="shared" si="1386"/>
        <v>0</v>
      </c>
      <c r="W737" s="35"/>
      <c r="X737" s="35"/>
      <c r="Y737" s="35"/>
      <c r="Z737" s="116">
        <f t="shared" si="1387"/>
        <v>0</v>
      </c>
      <c r="AA737" s="116">
        <f>E737</f>
        <v>0</v>
      </c>
      <c r="AB737" s="35"/>
      <c r="AC737" s="35"/>
      <c r="AD737" s="35"/>
      <c r="AE737" s="168">
        <f t="shared" si="1382"/>
        <v>0</v>
      </c>
      <c r="AF737" s="695" t="e">
        <f t="shared" si="1349"/>
        <v>#DIV/0!</v>
      </c>
      <c r="AG737" s="171">
        <f>K737</f>
        <v>0</v>
      </c>
      <c r="AH737" s="695" t="e">
        <f t="shared" si="1357"/>
        <v>#DIV/0!</v>
      </c>
      <c r="AI737" s="116"/>
      <c r="AJ737" s="116"/>
      <c r="AK737" s="116"/>
      <c r="AL737" s="116"/>
      <c r="AM737" s="41"/>
      <c r="AN737" s="41"/>
      <c r="AO737" s="35"/>
      <c r="AP737" s="116"/>
      <c r="AQ737" s="116"/>
      <c r="AR737" s="168" t="e">
        <f t="shared" si="1383"/>
        <v>#REF!</v>
      </c>
      <c r="AS737" s="695" t="e">
        <f t="shared" si="1351"/>
        <v>#REF!</v>
      </c>
      <c r="AT737" s="171" t="e">
        <f>#REF!</f>
        <v>#REF!</v>
      </c>
      <c r="AU737" s="695" t="e">
        <f t="shared" si="1361"/>
        <v>#REF!</v>
      </c>
      <c r="AV737" s="116"/>
      <c r="AW737" s="695" t="e">
        <f t="shared" si="1396"/>
        <v>#DIV/0!</v>
      </c>
      <c r="AX737" s="171"/>
      <c r="AY737" s="695" t="e">
        <f t="shared" si="1376"/>
        <v>#DIV/0!</v>
      </c>
      <c r="AZ737" s="41"/>
      <c r="BA737" s="695" t="e">
        <f t="shared" si="1377"/>
        <v>#DIV/0!</v>
      </c>
      <c r="BB737" s="35"/>
      <c r="BC737" s="41">
        <f t="shared" si="1397"/>
        <v>0</v>
      </c>
      <c r="BD737" s="35">
        <f t="shared" si="1398"/>
        <v>0</v>
      </c>
      <c r="BE737" s="116">
        <f t="shared" ref="BE737" si="1410">BF737</f>
        <v>0</v>
      </c>
      <c r="BF737" s="116">
        <f>X737</f>
        <v>0</v>
      </c>
      <c r="BG737" s="116"/>
      <c r="BH737" s="41"/>
      <c r="BI737" s="35"/>
      <c r="BJ737" s="116">
        <f t="shared" si="1400"/>
        <v>0</v>
      </c>
      <c r="BK737" s="35"/>
      <c r="BL737" s="35"/>
      <c r="BM737" s="35"/>
      <c r="BN737" s="628">
        <f t="shared" si="1401"/>
        <v>0</v>
      </c>
      <c r="BO737" s="116">
        <f t="shared" si="1408"/>
        <v>0</v>
      </c>
      <c r="BP737" s="116"/>
      <c r="BQ737" s="116"/>
      <c r="BR737" s="41">
        <f t="shared" si="1403"/>
        <v>0</v>
      </c>
      <c r="BS737" s="35">
        <f t="shared" si="1404"/>
        <v>0</v>
      </c>
      <c r="BT737" s="116"/>
      <c r="BU737" s="628">
        <f t="shared" si="1405"/>
        <v>0</v>
      </c>
      <c r="BV737" s="116">
        <f>BH737</f>
        <v>0</v>
      </c>
      <c r="BW737" s="116"/>
      <c r="BX737" s="116"/>
      <c r="BY737" s="41"/>
      <c r="BZ737" s="35"/>
      <c r="CE737" s="695" t="e">
        <f t="shared" si="1326"/>
        <v>#DIV/0!</v>
      </c>
    </row>
    <row r="738" spans="1:12295" s="37" customFormat="1" ht="52.5" hidden="1" customHeight="1" x14ac:dyDescent="0.25">
      <c r="B738" s="526"/>
      <c r="C738" s="115" t="s">
        <v>105</v>
      </c>
      <c r="D738" s="168">
        <f t="shared" si="1378"/>
        <v>0</v>
      </c>
      <c r="E738" s="171"/>
      <c r="F738" s="171"/>
      <c r="G738" s="171"/>
      <c r="H738" s="258"/>
      <c r="I738" s="172"/>
      <c r="J738" s="834"/>
      <c r="K738" s="168">
        <f t="shared" si="1385"/>
        <v>0</v>
      </c>
      <c r="L738" s="695" t="e">
        <f t="shared" si="1348"/>
        <v>#DIV/0!</v>
      </c>
      <c r="M738" s="171"/>
      <c r="N738" s="116"/>
      <c r="O738" s="116"/>
      <c r="P738" s="116"/>
      <c r="Q738" s="116"/>
      <c r="R738" s="116"/>
      <c r="S738" s="41"/>
      <c r="T738" s="41"/>
      <c r="U738" s="35"/>
      <c r="V738" s="43">
        <f t="shared" si="1386"/>
        <v>0</v>
      </c>
      <c r="W738" s="35"/>
      <c r="X738" s="35"/>
      <c r="Y738" s="35"/>
      <c r="Z738" s="116">
        <f t="shared" si="1387"/>
        <v>0</v>
      </c>
      <c r="AA738" s="116">
        <f>E738</f>
        <v>0</v>
      </c>
      <c r="AB738" s="35"/>
      <c r="AC738" s="35"/>
      <c r="AD738" s="35"/>
      <c r="AE738" s="168">
        <f t="shared" si="1382"/>
        <v>0</v>
      </c>
      <c r="AF738" s="695" t="e">
        <f t="shared" si="1349"/>
        <v>#DIV/0!</v>
      </c>
      <c r="AG738" s="171"/>
      <c r="AH738" s="695" t="e">
        <f t="shared" si="1357"/>
        <v>#DIV/0!</v>
      </c>
      <c r="AI738" s="116"/>
      <c r="AJ738" s="116"/>
      <c r="AK738" s="116"/>
      <c r="AL738" s="116"/>
      <c r="AM738" s="41"/>
      <c r="AN738" s="41"/>
      <c r="AO738" s="35"/>
      <c r="AP738" s="116"/>
      <c r="AQ738" s="116"/>
      <c r="AR738" s="168">
        <f t="shared" si="1383"/>
        <v>0</v>
      </c>
      <c r="AS738" s="695" t="e">
        <f t="shared" si="1351"/>
        <v>#DIV/0!</v>
      </c>
      <c r="AT738" s="171"/>
      <c r="AU738" s="695" t="e">
        <f t="shared" si="1361"/>
        <v>#DIV/0!</v>
      </c>
      <c r="AV738" s="116"/>
      <c r="AW738" s="695" t="e">
        <f t="shared" si="1396"/>
        <v>#DIV/0!</v>
      </c>
      <c r="AX738" s="171"/>
      <c r="AY738" s="695" t="e">
        <f t="shared" si="1376"/>
        <v>#DIV/0!</v>
      </c>
      <c r="AZ738" s="41"/>
      <c r="BA738" s="695" t="e">
        <f t="shared" si="1377"/>
        <v>#DIV/0!</v>
      </c>
      <c r="BB738" s="35"/>
      <c r="BC738" s="41">
        <f t="shared" si="1397"/>
        <v>0</v>
      </c>
      <c r="BD738" s="35">
        <f t="shared" si="1398"/>
        <v>0</v>
      </c>
      <c r="BE738" s="116">
        <f>BF738</f>
        <v>0</v>
      </c>
      <c r="BF738" s="116"/>
      <c r="BG738" s="116"/>
      <c r="BH738" s="41"/>
      <c r="BI738" s="35"/>
      <c r="BJ738" s="116">
        <f t="shared" si="1400"/>
        <v>0</v>
      </c>
      <c r="BK738" s="35"/>
      <c r="BL738" s="35"/>
      <c r="BM738" s="35"/>
      <c r="BN738" s="628">
        <f t="shared" si="1401"/>
        <v>0</v>
      </c>
      <c r="BO738" s="116">
        <f t="shared" si="1408"/>
        <v>0</v>
      </c>
      <c r="BP738" s="116"/>
      <c r="BQ738" s="116"/>
      <c r="BR738" s="41">
        <f t="shared" si="1403"/>
        <v>0</v>
      </c>
      <c r="BS738" s="35">
        <f t="shared" si="1404"/>
        <v>0</v>
      </c>
      <c r="BT738" s="116"/>
      <c r="BU738" s="628">
        <f t="shared" si="1405"/>
        <v>0</v>
      </c>
      <c r="BV738" s="116"/>
      <c r="BW738" s="116"/>
      <c r="BX738" s="116"/>
      <c r="BY738" s="41"/>
      <c r="BZ738" s="35"/>
      <c r="CE738" s="695" t="e">
        <f t="shared" si="1326"/>
        <v>#DIV/0!</v>
      </c>
    </row>
    <row r="739" spans="1:12295" s="37" customFormat="1" ht="45.75" hidden="1" customHeight="1" x14ac:dyDescent="0.25">
      <c r="B739" s="526"/>
      <c r="C739" s="119" t="s">
        <v>111</v>
      </c>
      <c r="D739" s="168">
        <f t="shared" si="1378"/>
        <v>0</v>
      </c>
      <c r="E739" s="171"/>
      <c r="F739" s="171"/>
      <c r="G739" s="171"/>
      <c r="H739" s="172"/>
      <c r="I739" s="172"/>
      <c r="J739" s="171">
        <f t="shared" ref="J739" si="1411">K739</f>
        <v>0</v>
      </c>
      <c r="K739" s="168">
        <f t="shared" si="1385"/>
        <v>0</v>
      </c>
      <c r="L739" s="695" t="e">
        <f t="shared" si="1348"/>
        <v>#DIV/0!</v>
      </c>
      <c r="M739" s="171"/>
      <c r="N739" s="116"/>
      <c r="O739" s="116"/>
      <c r="P739" s="116"/>
      <c r="Q739" s="116"/>
      <c r="R739" s="116"/>
      <c r="S739" s="35"/>
      <c r="T739" s="35"/>
      <c r="U739" s="35"/>
      <c r="V739" s="116">
        <f t="shared" ref="V739" si="1412">W739+X739+Y739</f>
        <v>34418.638050000001</v>
      </c>
      <c r="W739" s="116">
        <f>AA739-E739</f>
        <v>34418.638050000001</v>
      </c>
      <c r="X739" s="35"/>
      <c r="Y739" s="35"/>
      <c r="Z739" s="116">
        <f t="shared" si="1387"/>
        <v>34418.638050000001</v>
      </c>
      <c r="AA739" s="116">
        <v>34418.638050000001</v>
      </c>
      <c r="AB739" s="35"/>
      <c r="AC739" s="35"/>
      <c r="AD739" s="35"/>
      <c r="AE739" s="168">
        <f t="shared" si="1382"/>
        <v>0</v>
      </c>
      <c r="AF739" s="695" t="e">
        <f t="shared" si="1349"/>
        <v>#DIV/0!</v>
      </c>
      <c r="AG739" s="171"/>
      <c r="AH739" s="695" t="e">
        <f t="shared" si="1357"/>
        <v>#DIV/0!</v>
      </c>
      <c r="AI739" s="116"/>
      <c r="AJ739" s="116"/>
      <c r="AK739" s="116"/>
      <c r="AL739" s="116"/>
      <c r="AM739" s="35"/>
      <c r="AN739" s="35"/>
      <c r="AO739" s="35"/>
      <c r="AP739" s="116"/>
      <c r="AQ739" s="116"/>
      <c r="AR739" s="168">
        <f t="shared" si="1383"/>
        <v>0</v>
      </c>
      <c r="AS739" s="695" t="e">
        <f t="shared" si="1351"/>
        <v>#DIV/0!</v>
      </c>
      <c r="AT739" s="171"/>
      <c r="AU739" s="695" t="e">
        <f t="shared" si="1361"/>
        <v>#DIV/0!</v>
      </c>
      <c r="AV739" s="116"/>
      <c r="AW739" s="695" t="e">
        <f t="shared" si="1396"/>
        <v>#DIV/0!</v>
      </c>
      <c r="AX739" s="171"/>
      <c r="AY739" s="695" t="e">
        <f t="shared" si="1376"/>
        <v>#DIV/0!</v>
      </c>
      <c r="AZ739" s="35"/>
      <c r="BA739" s="695" t="e">
        <f t="shared" si="1377"/>
        <v>#DIV/0!</v>
      </c>
      <c r="BB739" s="35"/>
      <c r="BC739" s="35">
        <f t="shared" si="1397"/>
        <v>0</v>
      </c>
      <c r="BD739" s="35">
        <f t="shared" si="1398"/>
        <v>0</v>
      </c>
      <c r="BE739" s="116">
        <f t="shared" ref="BE739" si="1413">BF739</f>
        <v>0</v>
      </c>
      <c r="BF739" s="116"/>
      <c r="BG739" s="116"/>
      <c r="BH739" s="35"/>
      <c r="BI739" s="35"/>
      <c r="BJ739" s="116">
        <f t="shared" si="1400"/>
        <v>0</v>
      </c>
      <c r="BK739" s="116"/>
      <c r="BL739" s="35"/>
      <c r="BM739" s="35"/>
      <c r="BN739" s="628">
        <f t="shared" si="1401"/>
        <v>35000</v>
      </c>
      <c r="BO739" s="116">
        <v>35000</v>
      </c>
      <c r="BP739" s="116"/>
      <c r="BQ739" s="116"/>
      <c r="BR739" s="35">
        <f t="shared" si="1403"/>
        <v>0</v>
      </c>
      <c r="BS739" s="35">
        <f t="shared" si="1404"/>
        <v>0</v>
      </c>
      <c r="BT739" s="116"/>
      <c r="BU739" s="628">
        <f t="shared" si="1405"/>
        <v>0</v>
      </c>
      <c r="BV739" s="116"/>
      <c r="BW739" s="116"/>
      <c r="BX739" s="116"/>
      <c r="BY739" s="35"/>
      <c r="BZ739" s="35"/>
      <c r="CE739" s="695" t="e">
        <f t="shared" si="1326"/>
        <v>#DIV/0!</v>
      </c>
    </row>
    <row r="740" spans="1:12295" s="259" customFormat="1" ht="144.75" hidden="1" customHeight="1" x14ac:dyDescent="0.25">
      <c r="B740" s="526" t="s">
        <v>8</v>
      </c>
      <c r="C740" s="260" t="s">
        <v>349</v>
      </c>
      <c r="D740" s="168">
        <f t="shared" si="1378"/>
        <v>1710793.8065899999</v>
      </c>
      <c r="E740" s="171"/>
      <c r="F740" s="171"/>
      <c r="G740" s="235"/>
      <c r="H740" s="235"/>
      <c r="I740" s="235">
        <f>I741</f>
        <v>1710793.8065899999</v>
      </c>
      <c r="J740" s="883"/>
      <c r="K740" s="168">
        <f t="shared" si="1385"/>
        <v>0</v>
      </c>
      <c r="L740" s="695">
        <f t="shared" si="1348"/>
        <v>0</v>
      </c>
      <c r="M740" s="171"/>
      <c r="N740" s="116"/>
      <c r="O740" s="116"/>
      <c r="P740" s="116"/>
      <c r="Q740" s="194"/>
      <c r="R740" s="114"/>
      <c r="S740" s="194"/>
      <c r="T740" s="114"/>
      <c r="U740" s="194">
        <f>U741</f>
        <v>1586925.90368</v>
      </c>
      <c r="V740" s="527"/>
      <c r="W740" s="527"/>
      <c r="X740" s="528"/>
      <c r="Y740" s="528"/>
      <c r="Z740" s="527"/>
      <c r="AA740" s="527"/>
      <c r="AB740" s="528"/>
      <c r="AC740" s="528"/>
      <c r="AD740" s="35"/>
      <c r="AE740" s="168">
        <f t="shared" si="1382"/>
        <v>1396614.0053399999</v>
      </c>
      <c r="AF740" s="695">
        <f t="shared" si="1349"/>
        <v>0.81635437301691449</v>
      </c>
      <c r="AG740" s="235"/>
      <c r="AH740" s="695" t="e">
        <f t="shared" si="1357"/>
        <v>#DIV/0!</v>
      </c>
      <c r="AI740" s="194"/>
      <c r="AJ740" s="114"/>
      <c r="AK740" s="194"/>
      <c r="AL740" s="114"/>
      <c r="AM740" s="194"/>
      <c r="AN740" s="114"/>
      <c r="AO740" s="194">
        <f>AO741</f>
        <v>1396614.0053399999</v>
      </c>
      <c r="AP740" s="527"/>
      <c r="AQ740" s="116"/>
      <c r="AR740" s="168">
        <f t="shared" si="1383"/>
        <v>1710497.86815</v>
      </c>
      <c r="AS740" s="695">
        <f t="shared" si="1351"/>
        <v>0.99982701688604436</v>
      </c>
      <c r="AT740" s="235"/>
      <c r="AU740" s="695" t="e">
        <f t="shared" si="1361"/>
        <v>#DIV/0!</v>
      </c>
      <c r="AV740" s="194"/>
      <c r="AW740" s="695" t="e">
        <f t="shared" si="1396"/>
        <v>#DIV/0!</v>
      </c>
      <c r="AX740" s="235"/>
      <c r="AY740" s="695" t="e">
        <f t="shared" si="1376"/>
        <v>#DIV/0!</v>
      </c>
      <c r="AZ740" s="194"/>
      <c r="BA740" s="695" t="e">
        <f t="shared" si="1377"/>
        <v>#DIV/0!</v>
      </c>
      <c r="BB740" s="194">
        <f>BB741</f>
        <v>1710497.86815</v>
      </c>
      <c r="BC740" s="528"/>
      <c r="BD740" s="528"/>
      <c r="BE740" s="194">
        <f>BI740</f>
        <v>0</v>
      </c>
      <c r="BF740" s="194"/>
      <c r="BG740" s="194"/>
      <c r="BH740" s="194"/>
      <c r="BI740" s="194">
        <f>BI741</f>
        <v>0</v>
      </c>
      <c r="BJ740" s="527"/>
      <c r="BK740" s="527"/>
      <c r="BL740" s="528"/>
      <c r="BM740" s="528"/>
      <c r="BN740" s="628">
        <f t="shared" si="1401"/>
        <v>0</v>
      </c>
      <c r="BO740" s="527"/>
      <c r="BP740" s="527"/>
      <c r="BQ740" s="527"/>
      <c r="BR740" s="528"/>
      <c r="BS740" s="528"/>
      <c r="BT740" s="527"/>
      <c r="BU740" s="628">
        <f t="shared" si="1405"/>
        <v>0</v>
      </c>
      <c r="BV740" s="194"/>
      <c r="BW740" s="194"/>
      <c r="BX740" s="194"/>
      <c r="BY740" s="194"/>
      <c r="BZ740" s="194">
        <f>BZ741</f>
        <v>0</v>
      </c>
      <c r="CE740" s="695">
        <f t="shared" si="1326"/>
        <v>0.99982701688604436</v>
      </c>
    </row>
    <row r="741" spans="1:12295" s="45" customFormat="1" ht="54" hidden="1" customHeight="1" x14ac:dyDescent="0.25">
      <c r="B741" s="526"/>
      <c r="C741" s="97" t="s">
        <v>31</v>
      </c>
      <c r="D741" s="168">
        <f t="shared" si="1378"/>
        <v>1710793.8065899999</v>
      </c>
      <c r="E741" s="166">
        <f>E745+E755+E764</f>
        <v>0</v>
      </c>
      <c r="F741" s="166"/>
      <c r="G741" s="166"/>
      <c r="H741" s="166">
        <f>H468+H672+H682</f>
        <v>0</v>
      </c>
      <c r="I741" s="166">
        <f>I745</f>
        <v>1710793.8065899999</v>
      </c>
      <c r="J741" s="166">
        <f>K741+M741+Q741</f>
        <v>0</v>
      </c>
      <c r="K741" s="168">
        <f t="shared" si="1385"/>
        <v>0</v>
      </c>
      <c r="L741" s="695">
        <f t="shared" si="1348"/>
        <v>0</v>
      </c>
      <c r="M741" s="166">
        <f>M745+M755+M764</f>
        <v>0</v>
      </c>
      <c r="N741" s="683"/>
      <c r="O741" s="622"/>
      <c r="P741" s="683"/>
      <c r="Q741" s="622"/>
      <c r="R741" s="683"/>
      <c r="S741" s="622">
        <f>S468+S672+S682</f>
        <v>0</v>
      </c>
      <c r="T741" s="683"/>
      <c r="U741" s="622">
        <f>U745</f>
        <v>1586925.90368</v>
      </c>
      <c r="V741" s="622">
        <f t="shared" ref="V741" si="1414">W741+X741+Y741</f>
        <v>0</v>
      </c>
      <c r="W741" s="622">
        <f>W468+W672+W684</f>
        <v>0</v>
      </c>
      <c r="X741" s="622"/>
      <c r="Y741" s="622"/>
      <c r="Z741" s="622">
        <f t="shared" ref="Z741" si="1415">AA741+AB741</f>
        <v>0</v>
      </c>
      <c r="AA741" s="622">
        <f>AA468+AA672+AA684</f>
        <v>0</v>
      </c>
      <c r="AB741" s="622">
        <f>H741</f>
        <v>0</v>
      </c>
      <c r="AC741" s="622"/>
      <c r="AD741" s="683"/>
      <c r="AE741" s="168">
        <f t="shared" si="1382"/>
        <v>1396614.0053399999</v>
      </c>
      <c r="AF741" s="695">
        <f t="shared" si="1349"/>
        <v>0.81635437301691449</v>
      </c>
      <c r="AG741" s="166">
        <f>AG745+AG755+AG764</f>
        <v>0</v>
      </c>
      <c r="AH741" s="695" t="e">
        <f t="shared" si="1357"/>
        <v>#DIV/0!</v>
      </c>
      <c r="AI741" s="622"/>
      <c r="AJ741" s="683"/>
      <c r="AK741" s="622"/>
      <c r="AL741" s="683"/>
      <c r="AM741" s="622">
        <f>AM468+AM672+AM682</f>
        <v>0</v>
      </c>
      <c r="AN741" s="683"/>
      <c r="AO741" s="622">
        <f>AO745</f>
        <v>1396614.0053399999</v>
      </c>
      <c r="AP741" s="622"/>
      <c r="AQ741" s="683"/>
      <c r="AR741" s="168">
        <f t="shared" si="1383"/>
        <v>1710497.86815</v>
      </c>
      <c r="AS741" s="695">
        <f t="shared" si="1351"/>
        <v>0.99982701688604436</v>
      </c>
      <c r="AT741" s="166">
        <f>AT745+AT755+AT764</f>
        <v>0</v>
      </c>
      <c r="AU741" s="695" t="e">
        <f t="shared" si="1361"/>
        <v>#DIV/0!</v>
      </c>
      <c r="AV741" s="622"/>
      <c r="AW741" s="695" t="e">
        <f t="shared" si="1396"/>
        <v>#DIV/0!</v>
      </c>
      <c r="AX741" s="166"/>
      <c r="AY741" s="695" t="e">
        <f t="shared" si="1376"/>
        <v>#DIV/0!</v>
      </c>
      <c r="AZ741" s="622">
        <f>AZ468+AZ672+AZ682</f>
        <v>0</v>
      </c>
      <c r="BA741" s="695" t="e">
        <f t="shared" si="1377"/>
        <v>#DIV/0!</v>
      </c>
      <c r="BB741" s="622">
        <f>BB745</f>
        <v>1710497.86815</v>
      </c>
      <c r="BC741" s="622"/>
      <c r="BD741" s="622"/>
      <c r="BE741" s="622">
        <f>BF741</f>
        <v>0</v>
      </c>
      <c r="BF741" s="622">
        <f>BF745+BF755+BF764</f>
        <v>0</v>
      </c>
      <c r="BG741" s="622"/>
      <c r="BH741" s="622">
        <f>BH468+BH672+BH682</f>
        <v>0</v>
      </c>
      <c r="BI741" s="622">
        <f>BI745</f>
        <v>0</v>
      </c>
      <c r="BJ741" s="622">
        <f t="shared" ref="BJ741" si="1416">BK741+BL741+BM741</f>
        <v>0</v>
      </c>
      <c r="BK741" s="622">
        <f>BK468+BK672+BK684</f>
        <v>0</v>
      </c>
      <c r="BL741" s="622"/>
      <c r="BM741" s="622"/>
      <c r="BN741" s="628">
        <f t="shared" si="1401"/>
        <v>0</v>
      </c>
      <c r="BO741" s="622">
        <f>BO468+BO672+BO684</f>
        <v>0</v>
      </c>
      <c r="BP741" s="622"/>
      <c r="BQ741" s="622"/>
      <c r="BR741" s="622"/>
      <c r="BS741" s="622"/>
      <c r="BT741" s="622"/>
      <c r="BU741" s="628">
        <f t="shared" si="1405"/>
        <v>0</v>
      </c>
      <c r="BV741" s="504">
        <f>BV745+BV755+BV764</f>
        <v>0</v>
      </c>
      <c r="BW741" s="519"/>
      <c r="BX741" s="504"/>
      <c r="BY741" s="504">
        <f>BY468+BY672+BY682</f>
        <v>0</v>
      </c>
      <c r="BZ741" s="504">
        <f>BZ745</f>
        <v>0</v>
      </c>
      <c r="CE741" s="695">
        <f t="shared" si="1326"/>
        <v>0.99982701688604436</v>
      </c>
    </row>
    <row r="742" spans="1:12295" s="52" customFormat="1" ht="156.75" customHeight="1" x14ac:dyDescent="0.25">
      <c r="B742" s="526" t="s">
        <v>356</v>
      </c>
      <c r="C742" s="99" t="s">
        <v>509</v>
      </c>
      <c r="D742" s="168">
        <f>E742+F742+G742+H742+I742</f>
        <v>8015036.6276099999</v>
      </c>
      <c r="E742" s="168">
        <v>3495463.8229499999</v>
      </c>
      <c r="F742" s="168">
        <v>4519572.8046599999</v>
      </c>
      <c r="G742" s="168"/>
      <c r="H742" s="168"/>
      <c r="I742" s="168">
        <v>0</v>
      </c>
      <c r="J742" s="168">
        <f>K742-D742</f>
        <v>0</v>
      </c>
      <c r="K742" s="168">
        <f>M742+O742</f>
        <v>8015036.6276099999</v>
      </c>
      <c r="L742" s="692">
        <f t="shared" si="1348"/>
        <v>1</v>
      </c>
      <c r="M742" s="168">
        <f>E742</f>
        <v>3495463.8229499999</v>
      </c>
      <c r="N742" s="692">
        <f>M742/E742</f>
        <v>1</v>
      </c>
      <c r="O742" s="168">
        <f>F742</f>
        <v>4519572.8046599999</v>
      </c>
      <c r="P742" s="692">
        <f>O742/F742</f>
        <v>1</v>
      </c>
      <c r="Q742" s="825"/>
      <c r="R742" s="825"/>
      <c r="S742" s="825"/>
      <c r="T742" s="825"/>
      <c r="U742" s="825"/>
      <c r="V742" s="825"/>
      <c r="W742" s="825"/>
      <c r="X742" s="825"/>
      <c r="Y742" s="825"/>
      <c r="Z742" s="825"/>
      <c r="AA742" s="825"/>
      <c r="AB742" s="825"/>
      <c r="AC742" s="825"/>
      <c r="AD742" s="825"/>
      <c r="AE742" s="168">
        <f>AG742+AI742</f>
        <v>7933176.9367700005</v>
      </c>
      <c r="AF742" s="692">
        <f t="shared" si="1349"/>
        <v>0.98978673527728978</v>
      </c>
      <c r="AG742" s="168">
        <v>3498976.9667600002</v>
      </c>
      <c r="AH742" s="692">
        <f t="shared" si="1357"/>
        <v>1.0010050579802698</v>
      </c>
      <c r="AI742" s="990">
        <v>4434199.9700100003</v>
      </c>
      <c r="AJ742" s="692">
        <f>AI742/F742</f>
        <v>0.98111041942681521</v>
      </c>
      <c r="AK742" s="825"/>
      <c r="AL742" s="825"/>
      <c r="AM742" s="825"/>
      <c r="AN742" s="825"/>
      <c r="AO742" s="825"/>
      <c r="AP742" s="825">
        <f>AR742-AE742</f>
        <v>81859.690839999355</v>
      </c>
      <c r="AQ742" s="825"/>
      <c r="AR742" s="168">
        <f>AT742+AV742</f>
        <v>8015036.6276099999</v>
      </c>
      <c r="AS742" s="692">
        <f t="shared" si="1351"/>
        <v>1</v>
      </c>
      <c r="AT742" s="168">
        <f>E742</f>
        <v>3495463.8229499999</v>
      </c>
      <c r="AU742" s="692">
        <f t="shared" si="1361"/>
        <v>1</v>
      </c>
      <c r="AV742" s="825">
        <f>F742</f>
        <v>4519572.8046599999</v>
      </c>
      <c r="AW742" s="692">
        <f t="shared" si="1396"/>
        <v>1</v>
      </c>
      <c r="AX742" s="168"/>
      <c r="AY742" s="692"/>
      <c r="AZ742" s="825"/>
      <c r="BA742" s="692"/>
      <c r="BB742" s="825"/>
      <c r="BC742" s="825"/>
      <c r="BD742" s="825"/>
      <c r="BE742" s="825"/>
      <c r="BF742" s="825"/>
      <c r="BG742" s="825"/>
      <c r="BH742" s="825"/>
      <c r="BI742" s="825"/>
      <c r="BJ742" s="825"/>
      <c r="BK742" s="825"/>
      <c r="BL742" s="825"/>
      <c r="BM742" s="825"/>
      <c r="BN742" s="825"/>
      <c r="BO742" s="825"/>
      <c r="BP742" s="825"/>
      <c r="BQ742" s="825"/>
      <c r="BR742" s="825"/>
      <c r="BS742" s="825"/>
      <c r="BT742" s="825"/>
      <c r="BU742" s="825"/>
      <c r="BV742" s="825"/>
      <c r="BW742" s="825"/>
      <c r="BX742" s="825"/>
      <c r="BY742" s="825"/>
      <c r="BZ742" s="825"/>
      <c r="CE742" s="692"/>
    </row>
    <row r="743" spans="1:12295" s="45" customFormat="1" ht="106.5" hidden="1" customHeight="1" x14ac:dyDescent="0.25">
      <c r="B743" s="526" t="s">
        <v>14</v>
      </c>
      <c r="C743" s="99" t="s">
        <v>509</v>
      </c>
      <c r="D743" s="168">
        <f t="shared" ref="D743:D744" si="1417">E743+F743</f>
        <v>0</v>
      </c>
      <c r="E743" s="168"/>
      <c r="F743" s="168"/>
      <c r="G743" s="168"/>
      <c r="H743" s="168"/>
      <c r="I743" s="168">
        <v>0</v>
      </c>
      <c r="J743" s="168">
        <v>0</v>
      </c>
      <c r="K743" s="168">
        <f t="shared" ref="K743:K744" si="1418">M743+O743</f>
        <v>971439.17405000003</v>
      </c>
      <c r="L743" s="695" t="e">
        <f t="shared" si="1348"/>
        <v>#DIV/0!</v>
      </c>
      <c r="M743" s="168">
        <v>971439.17405000003</v>
      </c>
      <c r="N743" s="692" t="e">
        <f t="shared" ref="N743:N744" si="1419">M743/E743</f>
        <v>#DIV/0!</v>
      </c>
      <c r="O743" s="661"/>
      <c r="P743" s="683"/>
      <c r="Q743" s="661"/>
      <c r="R743" s="683"/>
      <c r="S743" s="661"/>
      <c r="T743" s="683"/>
      <c r="U743" s="661">
        <v>0</v>
      </c>
      <c r="V743" s="661"/>
      <c r="W743" s="661"/>
      <c r="X743" s="661"/>
      <c r="Y743" s="661"/>
      <c r="Z743" s="661"/>
      <c r="AA743" s="661"/>
      <c r="AB743" s="661"/>
      <c r="AC743" s="661"/>
      <c r="AD743" s="683"/>
      <c r="AE743" s="168">
        <f t="shared" ref="AE743:AE744" si="1420">AG743</f>
        <v>0</v>
      </c>
      <c r="AF743" s="695" t="e">
        <f t="shared" si="1349"/>
        <v>#DIV/0!</v>
      </c>
      <c r="AG743" s="168"/>
      <c r="AH743" s="695" t="e">
        <f t="shared" si="1357"/>
        <v>#DIV/0!</v>
      </c>
      <c r="AI743" s="990"/>
      <c r="AJ743" s="683"/>
      <c r="AK743" s="661"/>
      <c r="AL743" s="683"/>
      <c r="AM743" s="661"/>
      <c r="AN743" s="683"/>
      <c r="AO743" s="661"/>
      <c r="AP743" s="661">
        <v>0</v>
      </c>
      <c r="AQ743" s="683"/>
      <c r="AR743" s="756">
        <f t="shared" ref="AR743:AR744" si="1421">AT743</f>
        <v>0</v>
      </c>
      <c r="AS743" s="695" t="e">
        <f t="shared" si="1351"/>
        <v>#DIV/0!</v>
      </c>
      <c r="AT743" s="988">
        <f t="shared" ref="AT743" si="1422">E743</f>
        <v>0</v>
      </c>
      <c r="AU743" s="695" t="e">
        <f t="shared" si="1361"/>
        <v>#DIV/0!</v>
      </c>
      <c r="AV743" s="622"/>
      <c r="AW743" s="695" t="e">
        <f t="shared" si="1396"/>
        <v>#DIV/0!</v>
      </c>
      <c r="AX743" s="166"/>
      <c r="AY743" s="695" t="e">
        <f t="shared" si="1376"/>
        <v>#DIV/0!</v>
      </c>
      <c r="AZ743" s="622"/>
      <c r="BA743" s="695" t="e">
        <f t="shared" si="1377"/>
        <v>#DIV/0!</v>
      </c>
      <c r="BB743" s="622"/>
      <c r="BC743" s="622"/>
      <c r="BD743" s="622"/>
      <c r="BE743" s="622"/>
      <c r="BF743" s="622"/>
      <c r="BG743" s="622"/>
      <c r="BH743" s="622"/>
      <c r="BI743" s="622"/>
      <c r="BJ743" s="622"/>
      <c r="BK743" s="622"/>
      <c r="BL743" s="622"/>
      <c r="BM743" s="622"/>
      <c r="BN743" s="628">
        <f t="shared" ref="BN743" si="1423">BO743+BR743+BS743</f>
        <v>800000</v>
      </c>
      <c r="BO743" s="628">
        <f t="shared" ref="BO743" si="1424">BF743</f>
        <v>0</v>
      </c>
      <c r="BP743" s="628"/>
      <c r="BQ743" s="628"/>
      <c r="BR743" s="628">
        <f t="shared" ref="BR743" si="1425">BH743</f>
        <v>0</v>
      </c>
      <c r="BS743" s="628">
        <v>800000</v>
      </c>
      <c r="BT743" s="661">
        <v>0</v>
      </c>
      <c r="BU743" s="628">
        <f t="shared" ref="BU743" si="1426">BV743+BY743+BZ743</f>
        <v>800000</v>
      </c>
      <c r="BV743" s="538">
        <f t="shared" ref="BV743" si="1427">BM743</f>
        <v>0</v>
      </c>
      <c r="BW743" s="538"/>
      <c r="BX743" s="538"/>
      <c r="BY743" s="538">
        <f t="shared" ref="BY743" si="1428">BO743</f>
        <v>0</v>
      </c>
      <c r="BZ743" s="538">
        <v>800000</v>
      </c>
      <c r="CE743" s="695" t="e">
        <f t="shared" si="1326"/>
        <v>#DIV/0!</v>
      </c>
    </row>
    <row r="744" spans="1:12295" s="52" customFormat="1" ht="172.5" customHeight="1" x14ac:dyDescent="0.25">
      <c r="B744" s="526" t="s">
        <v>440</v>
      </c>
      <c r="C744" s="99" t="s">
        <v>510</v>
      </c>
      <c r="D744" s="168">
        <f t="shared" si="1417"/>
        <v>16564.511050000001</v>
      </c>
      <c r="E744" s="168">
        <v>16564.511050000001</v>
      </c>
      <c r="F744" s="168"/>
      <c r="G744" s="168"/>
      <c r="H744" s="168"/>
      <c r="I744" s="168"/>
      <c r="J744" s="168"/>
      <c r="K744" s="168">
        <f t="shared" si="1418"/>
        <v>16564.511050000001</v>
      </c>
      <c r="L744" s="692">
        <f t="shared" si="1348"/>
        <v>1</v>
      </c>
      <c r="M744" s="168">
        <f>E744</f>
        <v>16564.511050000001</v>
      </c>
      <c r="N744" s="692">
        <f t="shared" si="1419"/>
        <v>1</v>
      </c>
      <c r="O744" s="825"/>
      <c r="P744" s="825"/>
      <c r="Q744" s="825"/>
      <c r="R744" s="825"/>
      <c r="S744" s="825"/>
      <c r="T744" s="825"/>
      <c r="U744" s="825"/>
      <c r="V744" s="825"/>
      <c r="W744" s="825"/>
      <c r="X744" s="825"/>
      <c r="Y744" s="825"/>
      <c r="Z744" s="825"/>
      <c r="AA744" s="825"/>
      <c r="AB744" s="825"/>
      <c r="AC744" s="825"/>
      <c r="AD744" s="825"/>
      <c r="AE744" s="168">
        <f t="shared" si="1420"/>
        <v>11616.468790000001</v>
      </c>
      <c r="AF744" s="692">
        <f t="shared" si="1349"/>
        <v>0.70128654899234111</v>
      </c>
      <c r="AG744" s="168">
        <v>11616.468790000001</v>
      </c>
      <c r="AH744" s="692">
        <f t="shared" si="1357"/>
        <v>0.70128654899234111</v>
      </c>
      <c r="AI744" s="168"/>
      <c r="AJ744" s="825"/>
      <c r="AK744" s="825"/>
      <c r="AL744" s="825"/>
      <c r="AM744" s="825"/>
      <c r="AN744" s="825"/>
      <c r="AO744" s="825"/>
      <c r="AP744" s="825"/>
      <c r="AQ744" s="825"/>
      <c r="AR744" s="168">
        <f t="shared" si="1421"/>
        <v>16564.511050000001</v>
      </c>
      <c r="AS744" s="692">
        <f t="shared" si="1351"/>
        <v>1</v>
      </c>
      <c r="AT744" s="168">
        <f>D744</f>
        <v>16564.511050000001</v>
      </c>
      <c r="AU744" s="692">
        <f t="shared" si="1361"/>
        <v>1</v>
      </c>
      <c r="AV744" s="825"/>
      <c r="AW744" s="692"/>
      <c r="AX744" s="168"/>
      <c r="AY744" s="692"/>
      <c r="AZ744" s="825"/>
      <c r="BA744" s="692"/>
      <c r="BB744" s="825"/>
      <c r="BC744" s="825"/>
      <c r="BD744" s="825"/>
      <c r="BE744" s="825"/>
      <c r="BF744" s="825"/>
      <c r="BG744" s="825"/>
      <c r="BH744" s="825"/>
      <c r="BI744" s="825"/>
      <c r="BJ744" s="825"/>
      <c r="BK744" s="825"/>
      <c r="BL744" s="825"/>
      <c r="BM744" s="825"/>
      <c r="BN744" s="825"/>
      <c r="BO744" s="825"/>
      <c r="BP744" s="825"/>
      <c r="BQ744" s="825"/>
      <c r="BR744" s="825"/>
      <c r="BS744" s="825"/>
      <c r="BT744" s="825"/>
      <c r="BU744" s="825"/>
      <c r="BV744" s="825"/>
      <c r="BW744" s="825"/>
      <c r="BX744" s="825"/>
      <c r="BY744" s="825"/>
      <c r="BZ744" s="825"/>
      <c r="CE744" s="692"/>
    </row>
    <row r="745" spans="1:12295" s="175" customFormat="1" ht="127.5" customHeight="1" x14ac:dyDescent="0.3">
      <c r="A745" s="203"/>
      <c r="B745" s="526" t="s">
        <v>443</v>
      </c>
      <c r="C745" s="99" t="s">
        <v>113</v>
      </c>
      <c r="D745" s="168">
        <f>I745</f>
        <v>1710793.8065899999</v>
      </c>
      <c r="E745" s="168"/>
      <c r="F745" s="168"/>
      <c r="G745" s="168"/>
      <c r="H745" s="168"/>
      <c r="I745" s="168">
        <v>1710793.8065899999</v>
      </c>
      <c r="J745" s="168">
        <f>U745-I745</f>
        <v>-123867.90290999995</v>
      </c>
      <c r="K745" s="168">
        <f>U745</f>
        <v>1586925.90368</v>
      </c>
      <c r="L745" s="692">
        <f t="shared" si="1348"/>
        <v>0.9275962407434144</v>
      </c>
      <c r="M745" s="168"/>
      <c r="N745" s="825"/>
      <c r="O745" s="825"/>
      <c r="P745" s="825"/>
      <c r="Q745" s="825"/>
      <c r="R745" s="825"/>
      <c r="S745" s="825"/>
      <c r="T745" s="825"/>
      <c r="U745" s="825">
        <v>1586925.90368</v>
      </c>
      <c r="V745" s="825">
        <f t="shared" si="1386"/>
        <v>-1080126.14066</v>
      </c>
      <c r="W745" s="825"/>
      <c r="X745" s="825"/>
      <c r="Y745" s="825">
        <f>AC745-I745</f>
        <v>-1080126.14066</v>
      </c>
      <c r="Z745" s="825">
        <f t="shared" si="1387"/>
        <v>630667.66593000002</v>
      </c>
      <c r="AA745" s="825">
        <f>E745</f>
        <v>0</v>
      </c>
      <c r="AB745" s="825"/>
      <c r="AC745" s="825">
        <v>630667.66593000002</v>
      </c>
      <c r="AD745" s="692">
        <f>U745/I745</f>
        <v>0.9275962407434144</v>
      </c>
      <c r="AE745" s="168">
        <f>AO745</f>
        <v>1396614.0053399999</v>
      </c>
      <c r="AF745" s="692">
        <f t="shared" si="1349"/>
        <v>0.81635437301691449</v>
      </c>
      <c r="AG745" s="168"/>
      <c r="AH745" s="692"/>
      <c r="AI745" s="825"/>
      <c r="AJ745" s="825"/>
      <c r="AK745" s="825"/>
      <c r="AL745" s="825"/>
      <c r="AM745" s="825"/>
      <c r="AN745" s="825"/>
      <c r="AO745" s="825">
        <v>1396614.0053399999</v>
      </c>
      <c r="AP745" s="825">
        <f>AR745-AO745</f>
        <v>313883.86281000008</v>
      </c>
      <c r="AQ745" s="692">
        <f>AO745/D745</f>
        <v>0.81635437301691449</v>
      </c>
      <c r="AR745" s="168">
        <f>BB745</f>
        <v>1710497.86815</v>
      </c>
      <c r="AS745" s="692">
        <f t="shared" si="1351"/>
        <v>0.99982701688604436</v>
      </c>
      <c r="AT745" s="168"/>
      <c r="AU745" s="692"/>
      <c r="AV745" s="825"/>
      <c r="AW745" s="692"/>
      <c r="AX745" s="168"/>
      <c r="AY745" s="692"/>
      <c r="AZ745" s="825"/>
      <c r="BA745" s="692"/>
      <c r="BB745" s="825">
        <v>1710497.86815</v>
      </c>
      <c r="BC745" s="825"/>
      <c r="BD745" s="825"/>
      <c r="BE745" s="825"/>
      <c r="BF745" s="825"/>
      <c r="BG745" s="825"/>
      <c r="BH745" s="825"/>
      <c r="BI745" s="825"/>
      <c r="BJ745" s="825"/>
      <c r="BK745" s="825"/>
      <c r="BL745" s="825"/>
      <c r="BM745" s="825"/>
      <c r="BN745" s="825"/>
      <c r="BO745" s="825"/>
      <c r="BP745" s="825"/>
      <c r="BQ745" s="825"/>
      <c r="BR745" s="825"/>
      <c r="BS745" s="825"/>
      <c r="BT745" s="825"/>
      <c r="BU745" s="825"/>
      <c r="BV745" s="825"/>
      <c r="BW745" s="825"/>
      <c r="BX745" s="825"/>
      <c r="BY745" s="825"/>
      <c r="BZ745" s="825"/>
      <c r="CA745" s="825"/>
      <c r="CB745" s="825"/>
      <c r="CC745" s="825"/>
      <c r="CD745" s="825"/>
      <c r="CE745" s="692">
        <f>BB745/D745</f>
        <v>0.99982701688604436</v>
      </c>
      <c r="CF745" s="825"/>
      <c r="CG745" s="825"/>
      <c r="CH745" s="825"/>
      <c r="CI745" s="825"/>
      <c r="CJ745" s="825"/>
      <c r="CK745" s="825"/>
      <c r="CL745" s="825"/>
      <c r="CM745" s="825"/>
      <c r="CN745" s="825"/>
      <c r="CO745" s="89"/>
      <c r="CP745" s="89"/>
      <c r="CQ745" s="89"/>
      <c r="CR745" s="89"/>
      <c r="CS745" s="89"/>
      <c r="CT745" s="825"/>
      <c r="CU745" s="825"/>
      <c r="CV745" s="89"/>
      <c r="CW745" s="89"/>
      <c r="CX745" s="825"/>
      <c r="CY745" s="825"/>
      <c r="CZ745" s="89"/>
      <c r="DA745" s="89"/>
      <c r="DB745" s="825"/>
      <c r="DC745" s="825"/>
      <c r="DD745" s="825"/>
      <c r="DE745" s="825"/>
      <c r="DF745" s="825"/>
      <c r="DG745" s="825"/>
      <c r="DH745" s="825"/>
      <c r="DI745" s="89"/>
      <c r="DJ745" s="89"/>
      <c r="DK745" s="825"/>
      <c r="DL745" s="825"/>
      <c r="DM745" s="89"/>
      <c r="DN745" s="89"/>
      <c r="DO745" s="825"/>
      <c r="DP745" s="825"/>
      <c r="DQ745" s="825"/>
      <c r="DR745" s="825"/>
      <c r="DS745" s="825"/>
      <c r="DT745" s="203"/>
      <c r="DU745" s="107"/>
      <c r="DV745" s="825"/>
      <c r="DW745" s="825"/>
      <c r="DX745" s="825"/>
      <c r="DY745" s="825"/>
      <c r="DZ745" s="825"/>
      <c r="EA745" s="825"/>
      <c r="EB745" s="825"/>
      <c r="EC745" s="168"/>
      <c r="ED745" s="168"/>
      <c r="EE745" s="168"/>
      <c r="EF745" s="168"/>
      <c r="EG745" s="168"/>
      <c r="EH745" s="168"/>
      <c r="EI745" s="168"/>
      <c r="EJ745" s="168"/>
      <c r="EK745" s="168"/>
      <c r="EL745" s="168"/>
      <c r="EM745" s="168"/>
      <c r="EN745" s="168"/>
      <c r="EO745" s="168"/>
      <c r="EP745" s="168"/>
      <c r="EQ745" s="168"/>
      <c r="ER745" s="168"/>
      <c r="ES745" s="168"/>
      <c r="ET745" s="168"/>
      <c r="EU745" s="168"/>
      <c r="EV745" s="168"/>
      <c r="EW745" s="168"/>
      <c r="EX745" s="168"/>
      <c r="EY745" s="168"/>
      <c r="EZ745" s="168"/>
      <c r="FA745" s="168"/>
      <c r="FB745" s="168"/>
      <c r="FC745" s="168"/>
      <c r="FD745" s="168"/>
      <c r="FE745" s="168"/>
      <c r="FF745" s="168"/>
      <c r="FG745" s="168"/>
      <c r="FH745" s="168"/>
      <c r="FI745" s="168"/>
      <c r="FJ745" s="168"/>
      <c r="FK745" s="168"/>
      <c r="FL745" s="168"/>
      <c r="FM745" s="168"/>
      <c r="FN745" s="168"/>
      <c r="FO745" s="168"/>
      <c r="FP745" s="168"/>
      <c r="FQ745" s="168"/>
      <c r="FR745" s="168"/>
      <c r="FS745" s="168"/>
      <c r="FT745" s="168"/>
      <c r="FU745" s="825"/>
      <c r="FV745" s="825"/>
      <c r="FW745" s="825"/>
      <c r="FX745" s="825"/>
      <c r="FY745" s="825"/>
      <c r="FZ745" s="825"/>
      <c r="GA745" s="825"/>
      <c r="GB745" s="825"/>
      <c r="GC745" s="825"/>
      <c r="GD745" s="825"/>
      <c r="GE745" s="825"/>
      <c r="GF745" s="825"/>
      <c r="GG745" s="825"/>
      <c r="GH745" s="825"/>
      <c r="GI745" s="825"/>
      <c r="GJ745" s="825"/>
      <c r="GK745" s="825"/>
      <c r="GL745" s="825"/>
      <c r="GM745" s="825"/>
      <c r="GN745" s="825"/>
      <c r="GO745" s="825"/>
      <c r="GP745" s="825"/>
      <c r="GQ745" s="825"/>
      <c r="GR745" s="825"/>
      <c r="GS745" s="89"/>
      <c r="GT745" s="89"/>
      <c r="GU745" s="89"/>
      <c r="GV745" s="89"/>
      <c r="GW745" s="89"/>
      <c r="GX745" s="825"/>
      <c r="GY745" s="825"/>
      <c r="GZ745" s="89"/>
      <c r="HA745" s="89"/>
      <c r="HB745" s="825"/>
      <c r="HC745" s="825"/>
      <c r="HD745" s="89"/>
      <c r="HE745" s="89"/>
      <c r="HF745" s="825"/>
      <c r="HG745" s="825"/>
      <c r="HH745" s="825"/>
      <c r="HI745" s="825"/>
      <c r="HJ745" s="825"/>
      <c r="HK745" s="825"/>
      <c r="HL745" s="825"/>
      <c r="HM745" s="89"/>
      <c r="HN745" s="89"/>
      <c r="HO745" s="825"/>
      <c r="HP745" s="825"/>
      <c r="HQ745" s="89"/>
      <c r="HR745" s="89"/>
      <c r="HS745" s="825"/>
      <c r="HT745" s="825"/>
      <c r="HU745" s="825"/>
      <c r="HV745" s="825"/>
      <c r="HW745" s="825"/>
      <c r="HX745" s="203"/>
      <c r="HY745" s="107"/>
      <c r="HZ745" s="825"/>
      <c r="IA745" s="825"/>
      <c r="IB745" s="825"/>
      <c r="IC745" s="825"/>
      <c r="ID745" s="825"/>
      <c r="IE745" s="825"/>
      <c r="IF745" s="825"/>
      <c r="IG745" s="168"/>
      <c r="IH745" s="168"/>
      <c r="II745" s="168"/>
      <c r="IJ745" s="168"/>
      <c r="IK745" s="168"/>
      <c r="IL745" s="168"/>
      <c r="IM745" s="168"/>
      <c r="IN745" s="168"/>
      <c r="IO745" s="168"/>
      <c r="IP745" s="168"/>
      <c r="IQ745" s="168"/>
      <c r="IR745" s="168"/>
      <c r="IS745" s="168"/>
      <c r="IT745" s="168"/>
      <c r="IU745" s="168"/>
      <c r="IV745" s="168"/>
      <c r="IW745" s="168"/>
      <c r="IX745" s="168"/>
      <c r="IY745" s="168"/>
      <c r="IZ745" s="168"/>
      <c r="JA745" s="168"/>
      <c r="JB745" s="168"/>
      <c r="JC745" s="168"/>
      <c r="JD745" s="168"/>
      <c r="JE745" s="168"/>
      <c r="JF745" s="168"/>
      <c r="JG745" s="168"/>
      <c r="JH745" s="168"/>
      <c r="JI745" s="168"/>
      <c r="JJ745" s="168"/>
      <c r="JK745" s="168"/>
      <c r="JL745" s="168"/>
      <c r="JM745" s="168"/>
      <c r="JN745" s="168"/>
      <c r="JO745" s="168"/>
      <c r="JP745" s="168"/>
      <c r="JQ745" s="168"/>
      <c r="JR745" s="168"/>
      <c r="JS745" s="168"/>
      <c r="JT745" s="168"/>
      <c r="JU745" s="168"/>
      <c r="JV745" s="168"/>
      <c r="JW745" s="168"/>
      <c r="JX745" s="168"/>
      <c r="JY745" s="825"/>
      <c r="JZ745" s="825"/>
      <c r="KA745" s="825"/>
      <c r="KB745" s="825"/>
      <c r="KC745" s="825"/>
      <c r="KD745" s="825"/>
      <c r="KE745" s="825"/>
      <c r="KF745" s="825"/>
      <c r="KG745" s="825"/>
      <c r="KH745" s="825"/>
      <c r="KI745" s="825"/>
      <c r="KJ745" s="825"/>
      <c r="KK745" s="825"/>
      <c r="KL745" s="825"/>
      <c r="KM745" s="825"/>
      <c r="KN745" s="825"/>
      <c r="KO745" s="825"/>
      <c r="KP745" s="825"/>
      <c r="KQ745" s="825"/>
      <c r="KR745" s="825"/>
      <c r="KS745" s="825"/>
      <c r="KT745" s="825"/>
      <c r="KU745" s="825"/>
      <c r="KV745" s="825"/>
      <c r="KW745" s="89"/>
      <c r="KX745" s="89"/>
      <c r="KY745" s="89"/>
      <c r="KZ745" s="89"/>
      <c r="LA745" s="89"/>
      <c r="LB745" s="825"/>
      <c r="LC745" s="825"/>
      <c r="LD745" s="89"/>
      <c r="LE745" s="89"/>
      <c r="LF745" s="825"/>
      <c r="LG745" s="825"/>
      <c r="LH745" s="89"/>
      <c r="LI745" s="89"/>
      <c r="LJ745" s="825"/>
      <c r="LK745" s="825"/>
      <c r="LL745" s="825"/>
      <c r="LM745" s="825"/>
      <c r="LN745" s="825"/>
      <c r="LO745" s="825"/>
      <c r="LP745" s="825"/>
      <c r="LQ745" s="89"/>
      <c r="LR745" s="89"/>
      <c r="LS745" s="825"/>
      <c r="LT745" s="825"/>
      <c r="LU745" s="89"/>
      <c r="LV745" s="89"/>
      <c r="LW745" s="825"/>
      <c r="LX745" s="825"/>
      <c r="LY745" s="825"/>
      <c r="LZ745" s="825"/>
      <c r="MA745" s="825"/>
      <c r="MB745" s="203"/>
      <c r="MC745" s="107"/>
      <c r="MD745" s="825"/>
      <c r="ME745" s="825"/>
      <c r="MF745" s="825"/>
      <c r="MG745" s="825"/>
      <c r="MH745" s="825"/>
      <c r="MI745" s="825"/>
      <c r="MJ745" s="825"/>
      <c r="MK745" s="168"/>
      <c r="ML745" s="168"/>
      <c r="MM745" s="168"/>
      <c r="MN745" s="168"/>
      <c r="MO745" s="168"/>
      <c r="MP745" s="168"/>
      <c r="MQ745" s="168"/>
      <c r="MR745" s="168"/>
      <c r="MS745" s="168"/>
      <c r="MT745" s="168"/>
      <c r="MU745" s="168"/>
      <c r="MV745" s="168"/>
      <c r="MW745" s="168"/>
      <c r="MX745" s="168"/>
      <c r="MY745" s="168"/>
      <c r="MZ745" s="168"/>
      <c r="NA745" s="168"/>
      <c r="NB745" s="168"/>
      <c r="NC745" s="168"/>
      <c r="ND745" s="168"/>
      <c r="NE745" s="168"/>
      <c r="NF745" s="168"/>
      <c r="NG745" s="168"/>
      <c r="NH745" s="168"/>
      <c r="NI745" s="168"/>
      <c r="NJ745" s="168"/>
      <c r="NK745" s="168"/>
      <c r="NL745" s="168"/>
      <c r="NM745" s="168"/>
      <c r="NN745" s="168"/>
      <c r="NO745" s="168"/>
      <c r="NP745" s="168"/>
      <c r="NQ745" s="168"/>
      <c r="NR745" s="168"/>
      <c r="NS745" s="168"/>
      <c r="NT745" s="168"/>
      <c r="NU745" s="168"/>
      <c r="NV745" s="168"/>
      <c r="NW745" s="168"/>
      <c r="NX745" s="168"/>
      <c r="NY745" s="168"/>
      <c r="NZ745" s="168"/>
      <c r="OA745" s="168"/>
      <c r="OB745" s="168"/>
      <c r="OC745" s="825"/>
      <c r="OD745" s="825"/>
      <c r="OE745" s="825"/>
      <c r="OF745" s="825"/>
      <c r="OG745" s="825"/>
      <c r="OH745" s="825"/>
      <c r="OI745" s="825"/>
      <c r="OJ745" s="825"/>
      <c r="OK745" s="825"/>
      <c r="OL745" s="825"/>
      <c r="OM745" s="825"/>
      <c r="ON745" s="825"/>
      <c r="OO745" s="825"/>
      <c r="OP745" s="825"/>
      <c r="OQ745" s="825"/>
      <c r="OR745" s="825"/>
      <c r="OS745" s="825"/>
      <c r="OT745" s="825"/>
      <c r="OU745" s="825"/>
      <c r="OV745" s="825"/>
      <c r="OW745" s="825"/>
      <c r="OX745" s="825"/>
      <c r="OY745" s="825"/>
      <c r="OZ745" s="825"/>
      <c r="PA745" s="89"/>
      <c r="PB745" s="89"/>
      <c r="PC745" s="89"/>
      <c r="PD745" s="89"/>
      <c r="PE745" s="89"/>
      <c r="PF745" s="825"/>
      <c r="PG745" s="825"/>
      <c r="PH745" s="89"/>
      <c r="PI745" s="89"/>
      <c r="PJ745" s="825"/>
      <c r="PK745" s="825"/>
      <c r="PL745" s="89"/>
      <c r="PM745" s="89"/>
      <c r="PN745" s="825"/>
      <c r="PO745" s="825"/>
      <c r="PP745" s="825"/>
      <c r="PQ745" s="825"/>
      <c r="PR745" s="825"/>
      <c r="PS745" s="825"/>
      <c r="PT745" s="825"/>
      <c r="PU745" s="89"/>
      <c r="PV745" s="89"/>
      <c r="PW745" s="825"/>
      <c r="PX745" s="825"/>
      <c r="PY745" s="89"/>
      <c r="PZ745" s="89"/>
      <c r="QA745" s="825"/>
      <c r="QB745" s="825"/>
      <c r="QC745" s="825"/>
      <c r="QD745" s="825"/>
      <c r="QE745" s="825"/>
      <c r="QF745" s="203"/>
      <c r="QG745" s="107"/>
      <c r="QH745" s="825"/>
      <c r="QI745" s="825"/>
      <c r="QJ745" s="825"/>
      <c r="QK745" s="825"/>
      <c r="QL745" s="825"/>
      <c r="QM745" s="825"/>
      <c r="QN745" s="825"/>
      <c r="QO745" s="168"/>
      <c r="QP745" s="168"/>
      <c r="QQ745" s="168"/>
      <c r="QR745" s="168"/>
      <c r="QS745" s="168"/>
      <c r="QT745" s="168"/>
      <c r="QU745" s="168"/>
      <c r="QV745" s="168"/>
      <c r="QW745" s="168"/>
      <c r="QX745" s="168"/>
      <c r="QY745" s="168"/>
      <c r="QZ745" s="168"/>
      <c r="RA745" s="168"/>
      <c r="RB745" s="168"/>
      <c r="RC745" s="168"/>
      <c r="RD745" s="168"/>
      <c r="RE745" s="168"/>
      <c r="RF745" s="168"/>
      <c r="RG745" s="168"/>
      <c r="RH745" s="168"/>
      <c r="RI745" s="168"/>
      <c r="RJ745" s="168"/>
      <c r="RK745" s="168"/>
      <c r="RL745" s="168"/>
      <c r="RM745" s="168"/>
      <c r="RN745" s="168"/>
      <c r="RO745" s="168"/>
      <c r="RP745" s="168"/>
      <c r="RQ745" s="168"/>
      <c r="RR745" s="168"/>
      <c r="RS745" s="168"/>
      <c r="RT745" s="168"/>
      <c r="RU745" s="168"/>
      <c r="RV745" s="168"/>
      <c r="RW745" s="168"/>
      <c r="RX745" s="168"/>
      <c r="RY745" s="168"/>
      <c r="RZ745" s="168"/>
      <c r="SA745" s="168"/>
      <c r="SB745" s="168"/>
      <c r="SC745" s="168"/>
      <c r="SD745" s="168"/>
      <c r="SE745" s="168"/>
      <c r="SF745" s="168"/>
      <c r="SG745" s="825"/>
      <c r="SH745" s="825"/>
      <c r="SI745" s="825"/>
      <c r="SJ745" s="825"/>
      <c r="SK745" s="825"/>
      <c r="SL745" s="825"/>
      <c r="SM745" s="825"/>
      <c r="SN745" s="825"/>
      <c r="SO745" s="825"/>
      <c r="SP745" s="825"/>
      <c r="SQ745" s="825"/>
      <c r="SR745" s="825"/>
      <c r="SS745" s="825"/>
      <c r="ST745" s="825"/>
      <c r="SU745" s="825"/>
      <c r="SV745" s="825"/>
      <c r="SW745" s="825"/>
      <c r="SX745" s="825"/>
      <c r="SY745" s="825"/>
      <c r="SZ745" s="825"/>
      <c r="TA745" s="825"/>
      <c r="TB745" s="825"/>
      <c r="TC745" s="825"/>
      <c r="TD745" s="825"/>
      <c r="TE745" s="89"/>
      <c r="TF745" s="89"/>
      <c r="TG745" s="89"/>
      <c r="TH745" s="89"/>
      <c r="TI745" s="89"/>
      <c r="TJ745" s="825"/>
      <c r="TK745" s="825"/>
      <c r="TL745" s="89"/>
      <c r="TM745" s="89"/>
      <c r="TN745" s="825"/>
      <c r="TO745" s="825"/>
      <c r="TP745" s="89"/>
      <c r="TQ745" s="89"/>
      <c r="TR745" s="825"/>
      <c r="TS745" s="825"/>
      <c r="TT745" s="825"/>
      <c r="TU745" s="825"/>
      <c r="TV745" s="825"/>
      <c r="TW745" s="825"/>
      <c r="TX745" s="825"/>
      <c r="TY745" s="89"/>
      <c r="TZ745" s="89"/>
      <c r="UA745" s="825"/>
      <c r="UB745" s="825"/>
      <c r="UC745" s="89"/>
      <c r="UD745" s="89"/>
      <c r="UE745" s="825"/>
      <c r="UF745" s="825"/>
      <c r="UG745" s="825"/>
      <c r="UH745" s="825"/>
      <c r="UI745" s="825"/>
      <c r="UJ745" s="203"/>
      <c r="UK745" s="107"/>
      <c r="UL745" s="825"/>
      <c r="UM745" s="825"/>
      <c r="UN745" s="825"/>
      <c r="UO745" s="825"/>
      <c r="UP745" s="825"/>
      <c r="UQ745" s="825"/>
      <c r="UR745" s="825"/>
      <c r="US745" s="168"/>
      <c r="UT745" s="168"/>
      <c r="UU745" s="168"/>
      <c r="UV745" s="168"/>
      <c r="UW745" s="168"/>
      <c r="UX745" s="168"/>
      <c r="UY745" s="168"/>
      <c r="UZ745" s="168"/>
      <c r="VA745" s="168"/>
      <c r="VB745" s="168"/>
      <c r="VC745" s="168"/>
      <c r="VD745" s="168"/>
      <c r="VE745" s="168"/>
      <c r="VF745" s="168"/>
      <c r="VG745" s="168"/>
      <c r="VH745" s="168"/>
      <c r="VI745" s="168"/>
      <c r="VJ745" s="168"/>
      <c r="VK745" s="168"/>
      <c r="VL745" s="168"/>
      <c r="VM745" s="168"/>
      <c r="VN745" s="168"/>
      <c r="VO745" s="168"/>
      <c r="VP745" s="168"/>
      <c r="VQ745" s="168"/>
      <c r="VR745" s="168"/>
      <c r="VS745" s="168"/>
      <c r="VT745" s="168"/>
      <c r="VU745" s="168"/>
      <c r="VV745" s="168"/>
      <c r="VW745" s="168"/>
      <c r="VX745" s="168"/>
      <c r="VY745" s="168"/>
      <c r="VZ745" s="168"/>
      <c r="WA745" s="168"/>
      <c r="WB745" s="168"/>
      <c r="WC745" s="168"/>
      <c r="WD745" s="168"/>
      <c r="WE745" s="168"/>
      <c r="WF745" s="168"/>
      <c r="WG745" s="168"/>
      <c r="WH745" s="168"/>
      <c r="WI745" s="168"/>
      <c r="WJ745" s="168"/>
      <c r="WK745" s="825"/>
      <c r="WL745" s="825"/>
      <c r="WM745" s="825"/>
      <c r="WN745" s="825"/>
      <c r="WO745" s="825"/>
      <c r="WP745" s="825"/>
      <c r="WQ745" s="825"/>
      <c r="WR745" s="825"/>
      <c r="WS745" s="825"/>
      <c r="WT745" s="825"/>
      <c r="WU745" s="825"/>
      <c r="WV745" s="825"/>
      <c r="WW745" s="825"/>
      <c r="WX745" s="825"/>
      <c r="WY745" s="825"/>
      <c r="WZ745" s="825"/>
      <c r="XA745" s="825"/>
      <c r="XB745" s="825"/>
      <c r="XC745" s="825"/>
      <c r="XD745" s="825"/>
      <c r="XE745" s="825"/>
      <c r="XF745" s="825"/>
      <c r="XG745" s="825"/>
      <c r="XH745" s="825"/>
      <c r="XI745" s="89"/>
      <c r="XJ745" s="89"/>
      <c r="XK745" s="89"/>
      <c r="XL745" s="89"/>
      <c r="XM745" s="89"/>
      <c r="XN745" s="825"/>
      <c r="XO745" s="825"/>
      <c r="XP745" s="89"/>
      <c r="XQ745" s="89"/>
      <c r="XR745" s="825"/>
      <c r="XS745" s="825"/>
      <c r="XT745" s="89"/>
      <c r="XU745" s="89"/>
      <c r="XV745" s="825"/>
      <c r="XW745" s="825"/>
      <c r="XX745" s="825"/>
      <c r="XY745" s="825"/>
      <c r="XZ745" s="825"/>
      <c r="YA745" s="825"/>
      <c r="YB745" s="825"/>
      <c r="YC745" s="89"/>
      <c r="YD745" s="89"/>
      <c r="YE745" s="825"/>
      <c r="YF745" s="825"/>
      <c r="YG745" s="89"/>
      <c r="YH745" s="89"/>
      <c r="YI745" s="825"/>
      <c r="YJ745" s="825"/>
      <c r="YK745" s="825"/>
      <c r="YL745" s="825"/>
      <c r="YM745" s="825"/>
      <c r="YN745" s="203"/>
      <c r="YO745" s="107"/>
      <c r="YP745" s="825"/>
      <c r="YQ745" s="825"/>
      <c r="YR745" s="825"/>
      <c r="YS745" s="825"/>
      <c r="YT745" s="825"/>
      <c r="YU745" s="825"/>
      <c r="YV745" s="825"/>
      <c r="YW745" s="168"/>
      <c r="YX745" s="168"/>
      <c r="YY745" s="168"/>
      <c r="YZ745" s="168"/>
      <c r="ZA745" s="168"/>
      <c r="ZB745" s="168"/>
      <c r="ZC745" s="168"/>
      <c r="ZD745" s="168"/>
      <c r="ZE745" s="168"/>
      <c r="ZF745" s="168"/>
      <c r="ZG745" s="168"/>
      <c r="ZH745" s="168"/>
      <c r="ZI745" s="168"/>
      <c r="ZJ745" s="168"/>
      <c r="ZK745" s="168"/>
      <c r="ZL745" s="168"/>
      <c r="ZM745" s="168"/>
      <c r="ZN745" s="168"/>
      <c r="ZO745" s="168"/>
      <c r="ZP745" s="168"/>
      <c r="ZQ745" s="168"/>
      <c r="ZR745" s="168"/>
      <c r="ZS745" s="168"/>
      <c r="ZT745" s="168"/>
      <c r="ZU745" s="168"/>
      <c r="ZV745" s="168"/>
      <c r="ZW745" s="168"/>
      <c r="ZX745" s="168"/>
      <c r="ZY745" s="168"/>
      <c r="ZZ745" s="168"/>
      <c r="AAA745" s="168"/>
      <c r="AAB745" s="168"/>
      <c r="AAC745" s="168"/>
      <c r="AAD745" s="168"/>
      <c r="AAE745" s="168"/>
      <c r="AAF745" s="168"/>
      <c r="AAG745" s="168"/>
      <c r="AAH745" s="168"/>
      <c r="AAI745" s="168"/>
      <c r="AAJ745" s="168"/>
      <c r="AAK745" s="168"/>
      <c r="AAL745" s="168"/>
      <c r="AAM745" s="168"/>
      <c r="AAN745" s="168"/>
      <c r="AAO745" s="825"/>
      <c r="AAP745" s="825"/>
      <c r="AAQ745" s="825"/>
      <c r="AAR745" s="825"/>
      <c r="AAS745" s="825"/>
      <c r="AAT745" s="825"/>
      <c r="AAU745" s="825"/>
      <c r="AAV745" s="825"/>
      <c r="AAW745" s="825"/>
      <c r="AAX745" s="825"/>
      <c r="AAY745" s="825"/>
      <c r="AAZ745" s="825"/>
      <c r="ABA745" s="825"/>
      <c r="ABB745" s="825"/>
      <c r="ABC745" s="825"/>
      <c r="ABD745" s="825"/>
      <c r="ABE745" s="825"/>
      <c r="ABF745" s="825"/>
      <c r="ABG745" s="825"/>
      <c r="ABH745" s="825"/>
      <c r="ABI745" s="825"/>
      <c r="ABJ745" s="825"/>
      <c r="ABK745" s="825"/>
      <c r="ABL745" s="825"/>
      <c r="ABM745" s="89"/>
      <c r="ABN745" s="89"/>
      <c r="ABO745" s="89"/>
      <c r="ABP745" s="89"/>
      <c r="ABQ745" s="89"/>
      <c r="ABR745" s="825"/>
      <c r="ABS745" s="825"/>
      <c r="ABT745" s="89"/>
      <c r="ABU745" s="89"/>
      <c r="ABV745" s="825"/>
      <c r="ABW745" s="825"/>
      <c r="ABX745" s="89"/>
      <c r="ABY745" s="89"/>
      <c r="ABZ745" s="825"/>
      <c r="ACA745" s="825"/>
      <c r="ACB745" s="825"/>
      <c r="ACC745" s="825"/>
      <c r="ACD745" s="825"/>
      <c r="ACE745" s="825"/>
      <c r="ACF745" s="825"/>
      <c r="ACG745" s="89"/>
      <c r="ACH745" s="89"/>
      <c r="ACI745" s="825"/>
      <c r="ACJ745" s="825"/>
      <c r="ACK745" s="89"/>
      <c r="ACL745" s="89"/>
      <c r="ACM745" s="825"/>
      <c r="ACN745" s="825"/>
      <c r="ACO745" s="825"/>
      <c r="ACP745" s="825"/>
      <c r="ACQ745" s="825"/>
      <c r="ACR745" s="203"/>
      <c r="ACS745" s="107"/>
      <c r="ACT745" s="825"/>
      <c r="ACU745" s="825"/>
      <c r="ACV745" s="825"/>
      <c r="ACW745" s="825"/>
      <c r="ACX745" s="825"/>
      <c r="ACY745" s="825"/>
      <c r="ACZ745" s="825"/>
      <c r="ADA745" s="168"/>
      <c r="ADB745" s="168"/>
      <c r="ADC745" s="168"/>
      <c r="ADD745" s="168"/>
      <c r="ADE745" s="168"/>
      <c r="ADF745" s="168"/>
      <c r="ADG745" s="168"/>
      <c r="ADH745" s="168"/>
      <c r="ADI745" s="168"/>
      <c r="ADJ745" s="168"/>
      <c r="ADK745" s="168"/>
      <c r="ADL745" s="168"/>
      <c r="ADM745" s="168"/>
      <c r="ADN745" s="168"/>
      <c r="ADO745" s="168"/>
      <c r="ADP745" s="168"/>
      <c r="ADQ745" s="168"/>
      <c r="ADR745" s="168"/>
      <c r="ADS745" s="168"/>
      <c r="ADT745" s="168"/>
      <c r="ADU745" s="168"/>
      <c r="ADV745" s="168"/>
      <c r="ADW745" s="168"/>
      <c r="ADX745" s="168"/>
      <c r="ADY745" s="168"/>
      <c r="ADZ745" s="168"/>
      <c r="AEA745" s="168"/>
      <c r="AEB745" s="168"/>
      <c r="AEC745" s="168"/>
      <c r="AED745" s="168"/>
      <c r="AEE745" s="168"/>
      <c r="AEF745" s="168"/>
      <c r="AEG745" s="168"/>
      <c r="AEH745" s="168"/>
      <c r="AEI745" s="168"/>
      <c r="AEJ745" s="168"/>
      <c r="AEK745" s="168"/>
      <c r="AEL745" s="168"/>
      <c r="AEM745" s="168"/>
      <c r="AEN745" s="168"/>
      <c r="AEO745" s="168"/>
      <c r="AEP745" s="168"/>
      <c r="AEQ745" s="168"/>
      <c r="AER745" s="168"/>
      <c r="AES745" s="825"/>
      <c r="AET745" s="825"/>
      <c r="AEU745" s="825"/>
      <c r="AEV745" s="825"/>
      <c r="AEW745" s="825"/>
      <c r="AEX745" s="825"/>
      <c r="AEY745" s="825"/>
      <c r="AEZ745" s="825"/>
      <c r="AFA745" s="825"/>
      <c r="AFB745" s="825"/>
      <c r="AFC745" s="825"/>
      <c r="AFD745" s="825"/>
      <c r="AFE745" s="825"/>
      <c r="AFF745" s="825"/>
      <c r="AFG745" s="825"/>
      <c r="AFH745" s="825"/>
      <c r="AFI745" s="825"/>
      <c r="AFJ745" s="825"/>
      <c r="AFK745" s="825"/>
      <c r="AFL745" s="825"/>
      <c r="AFM745" s="825"/>
      <c r="AFN745" s="825"/>
      <c r="AFO745" s="825"/>
      <c r="AFP745" s="825"/>
      <c r="AFQ745" s="89"/>
      <c r="AFR745" s="89"/>
      <c r="AFS745" s="89"/>
      <c r="AFT745" s="89"/>
      <c r="AFU745" s="89"/>
      <c r="AFV745" s="825"/>
      <c r="AFW745" s="825"/>
      <c r="AFX745" s="89"/>
      <c r="AFY745" s="89"/>
      <c r="AFZ745" s="825"/>
      <c r="AGA745" s="825"/>
      <c r="AGB745" s="89"/>
      <c r="AGC745" s="89"/>
      <c r="AGD745" s="825"/>
      <c r="AGE745" s="825"/>
      <c r="AGF745" s="825"/>
      <c r="AGG745" s="825"/>
      <c r="AGH745" s="825"/>
      <c r="AGI745" s="825"/>
      <c r="AGJ745" s="825"/>
      <c r="AGK745" s="89"/>
      <c r="AGL745" s="89"/>
      <c r="AGM745" s="825"/>
      <c r="AGN745" s="825"/>
      <c r="AGO745" s="89"/>
      <c r="AGP745" s="89"/>
      <c r="AGQ745" s="825"/>
      <c r="AGR745" s="825"/>
      <c r="AGS745" s="825"/>
      <c r="AGT745" s="825"/>
      <c r="AGU745" s="825"/>
      <c r="AGV745" s="203"/>
      <c r="AGW745" s="107"/>
      <c r="AGX745" s="825"/>
      <c r="AGY745" s="825"/>
      <c r="AGZ745" s="825"/>
      <c r="AHA745" s="825"/>
      <c r="AHB745" s="825"/>
      <c r="AHC745" s="825"/>
      <c r="AHD745" s="825"/>
      <c r="AHE745" s="168"/>
      <c r="AHF745" s="168"/>
      <c r="AHG745" s="168"/>
      <c r="AHH745" s="168"/>
      <c r="AHI745" s="168"/>
      <c r="AHJ745" s="168"/>
      <c r="AHK745" s="168"/>
      <c r="AHL745" s="168"/>
      <c r="AHM745" s="168"/>
      <c r="AHN745" s="168"/>
      <c r="AHO745" s="168"/>
      <c r="AHP745" s="168"/>
      <c r="AHQ745" s="168"/>
      <c r="AHR745" s="168"/>
      <c r="AHS745" s="168"/>
      <c r="AHT745" s="168"/>
      <c r="AHU745" s="168"/>
      <c r="AHV745" s="168"/>
      <c r="AHW745" s="168"/>
      <c r="AHX745" s="168"/>
      <c r="AHY745" s="168"/>
      <c r="AHZ745" s="168"/>
      <c r="AIA745" s="168"/>
      <c r="AIB745" s="168"/>
      <c r="AIC745" s="168"/>
      <c r="AID745" s="168"/>
      <c r="AIE745" s="168"/>
      <c r="AIF745" s="168"/>
      <c r="AIG745" s="168"/>
      <c r="AIH745" s="168"/>
      <c r="AII745" s="168"/>
      <c r="AIJ745" s="168"/>
      <c r="AIK745" s="168"/>
      <c r="AIL745" s="168"/>
      <c r="AIM745" s="168"/>
      <c r="AIN745" s="168"/>
      <c r="AIO745" s="168"/>
      <c r="AIP745" s="168"/>
      <c r="AIQ745" s="168"/>
      <c r="AIR745" s="168"/>
      <c r="AIS745" s="168"/>
      <c r="AIT745" s="168"/>
      <c r="AIU745" s="168"/>
      <c r="AIV745" s="168"/>
      <c r="AIW745" s="825"/>
      <c r="AIX745" s="825"/>
      <c r="AIY745" s="825"/>
      <c r="AIZ745" s="825"/>
      <c r="AJA745" s="825"/>
      <c r="AJB745" s="825"/>
      <c r="AJC745" s="825"/>
      <c r="AJD745" s="825"/>
      <c r="AJE745" s="825"/>
      <c r="AJF745" s="825"/>
      <c r="AJG745" s="825"/>
      <c r="AJH745" s="825"/>
      <c r="AJI745" s="825"/>
      <c r="AJJ745" s="825"/>
      <c r="AJK745" s="825"/>
      <c r="AJL745" s="825"/>
      <c r="AJM745" s="825"/>
      <c r="AJN745" s="825"/>
      <c r="AJO745" s="825"/>
      <c r="AJP745" s="825"/>
      <c r="AJQ745" s="825"/>
      <c r="AJR745" s="825"/>
      <c r="AJS745" s="825"/>
      <c r="AJT745" s="825"/>
      <c r="AJU745" s="89"/>
      <c r="AJV745" s="89"/>
      <c r="AJW745" s="89"/>
      <c r="AJX745" s="89"/>
      <c r="AJY745" s="89"/>
      <c r="AJZ745" s="825"/>
      <c r="AKA745" s="825"/>
      <c r="AKB745" s="89"/>
      <c r="AKC745" s="89"/>
      <c r="AKD745" s="825"/>
      <c r="AKE745" s="825"/>
      <c r="AKF745" s="89"/>
      <c r="AKG745" s="89"/>
      <c r="AKH745" s="825"/>
      <c r="AKI745" s="825"/>
      <c r="AKJ745" s="825"/>
      <c r="AKK745" s="825"/>
      <c r="AKL745" s="825"/>
      <c r="AKM745" s="825"/>
      <c r="AKN745" s="825"/>
      <c r="AKO745" s="89"/>
      <c r="AKP745" s="89"/>
      <c r="AKQ745" s="825"/>
      <c r="AKR745" s="825"/>
      <c r="AKS745" s="89"/>
      <c r="AKT745" s="89"/>
      <c r="AKU745" s="825"/>
      <c r="AKV745" s="825"/>
      <c r="AKW745" s="825"/>
      <c r="AKX745" s="825"/>
      <c r="AKY745" s="825"/>
      <c r="AKZ745" s="203"/>
      <c r="ALA745" s="107"/>
      <c r="ALB745" s="825"/>
      <c r="ALC745" s="825"/>
      <c r="ALD745" s="825"/>
      <c r="ALE745" s="825"/>
      <c r="ALF745" s="825"/>
      <c r="ALG745" s="825"/>
      <c r="ALH745" s="825"/>
      <c r="ALI745" s="168"/>
      <c r="ALJ745" s="168"/>
      <c r="ALK745" s="168"/>
      <c r="ALL745" s="168"/>
      <c r="ALM745" s="168"/>
      <c r="ALN745" s="168"/>
      <c r="ALO745" s="168"/>
      <c r="ALP745" s="168"/>
      <c r="ALQ745" s="168"/>
      <c r="ALR745" s="168"/>
      <c r="ALS745" s="168"/>
      <c r="ALT745" s="168"/>
      <c r="ALU745" s="168"/>
      <c r="ALV745" s="168"/>
      <c r="ALW745" s="168"/>
      <c r="ALX745" s="168"/>
      <c r="ALY745" s="168"/>
      <c r="ALZ745" s="168"/>
      <c r="AMA745" s="168"/>
      <c r="AMB745" s="168"/>
      <c r="AMC745" s="168"/>
      <c r="AMD745" s="168"/>
      <c r="AME745" s="168"/>
      <c r="AMF745" s="168"/>
      <c r="AMG745" s="168"/>
      <c r="AMH745" s="168"/>
      <c r="AMI745" s="168"/>
      <c r="AMJ745" s="168"/>
      <c r="AMK745" s="168"/>
      <c r="AML745" s="168"/>
      <c r="AMM745" s="168"/>
      <c r="AMN745" s="168"/>
      <c r="AMO745" s="168"/>
      <c r="AMP745" s="168"/>
      <c r="AMQ745" s="168"/>
      <c r="AMR745" s="168"/>
      <c r="AMS745" s="168"/>
      <c r="AMT745" s="168"/>
      <c r="AMU745" s="168"/>
      <c r="AMV745" s="168"/>
      <c r="AMW745" s="168"/>
      <c r="AMX745" s="168"/>
      <c r="AMY745" s="168"/>
      <c r="AMZ745" s="168"/>
      <c r="ANA745" s="825"/>
      <c r="ANB745" s="825"/>
      <c r="ANC745" s="825"/>
      <c r="AND745" s="825"/>
      <c r="ANE745" s="825"/>
      <c r="ANF745" s="825"/>
      <c r="ANG745" s="825"/>
      <c r="ANH745" s="825"/>
      <c r="ANI745" s="825"/>
      <c r="ANJ745" s="825"/>
      <c r="ANK745" s="825"/>
      <c r="ANL745" s="825"/>
      <c r="ANM745" s="825"/>
      <c r="ANN745" s="825"/>
      <c r="ANO745" s="825"/>
      <c r="ANP745" s="825"/>
      <c r="ANQ745" s="825"/>
      <c r="ANR745" s="825"/>
      <c r="ANS745" s="825"/>
      <c r="ANT745" s="825"/>
      <c r="ANU745" s="825"/>
      <c r="ANV745" s="825"/>
      <c r="ANW745" s="825"/>
      <c r="ANX745" s="825"/>
      <c r="ANY745" s="89"/>
      <c r="ANZ745" s="89"/>
      <c r="AOA745" s="89"/>
      <c r="AOB745" s="89"/>
      <c r="AOC745" s="89"/>
      <c r="AOD745" s="825"/>
      <c r="AOE745" s="825"/>
      <c r="AOF745" s="89"/>
      <c r="AOG745" s="89"/>
      <c r="AOH745" s="825"/>
      <c r="AOI745" s="825"/>
      <c r="AOJ745" s="89"/>
      <c r="AOK745" s="89"/>
      <c r="AOL745" s="825"/>
      <c r="AOM745" s="825"/>
      <c r="AON745" s="825"/>
      <c r="AOO745" s="825"/>
      <c r="AOP745" s="825"/>
      <c r="AOQ745" s="825"/>
      <c r="AOR745" s="825"/>
      <c r="AOS745" s="89"/>
      <c r="AOT745" s="89"/>
      <c r="AOU745" s="825"/>
      <c r="AOV745" s="825"/>
      <c r="AOW745" s="89"/>
      <c r="AOX745" s="89"/>
      <c r="AOY745" s="825"/>
      <c r="AOZ745" s="825"/>
      <c r="APA745" s="825"/>
      <c r="APB745" s="825"/>
      <c r="APC745" s="825"/>
      <c r="APD745" s="203"/>
      <c r="APE745" s="107"/>
      <c r="APF745" s="825"/>
      <c r="APG745" s="825"/>
      <c r="APH745" s="825"/>
      <c r="API745" s="825"/>
      <c r="APJ745" s="825"/>
      <c r="APK745" s="825"/>
      <c r="APL745" s="825"/>
      <c r="APM745" s="168"/>
      <c r="APN745" s="168"/>
      <c r="APO745" s="168"/>
      <c r="APP745" s="168"/>
      <c r="APQ745" s="168"/>
      <c r="APR745" s="168"/>
      <c r="APS745" s="168"/>
      <c r="APT745" s="168"/>
      <c r="APU745" s="168"/>
      <c r="APV745" s="168"/>
      <c r="APW745" s="168"/>
      <c r="APX745" s="168"/>
      <c r="APY745" s="168"/>
      <c r="APZ745" s="168"/>
      <c r="AQA745" s="168"/>
      <c r="AQB745" s="168"/>
      <c r="AQC745" s="168"/>
      <c r="AQD745" s="168"/>
      <c r="AQE745" s="168"/>
      <c r="AQF745" s="168"/>
      <c r="AQG745" s="168"/>
      <c r="AQH745" s="168"/>
      <c r="AQI745" s="168"/>
      <c r="AQJ745" s="168"/>
      <c r="AQK745" s="168"/>
      <c r="AQL745" s="168"/>
      <c r="AQM745" s="168"/>
      <c r="AQN745" s="168"/>
      <c r="AQO745" s="168"/>
      <c r="AQP745" s="168"/>
      <c r="AQQ745" s="168"/>
      <c r="AQR745" s="168"/>
      <c r="AQS745" s="168"/>
      <c r="AQT745" s="168"/>
      <c r="AQU745" s="168"/>
      <c r="AQV745" s="168"/>
      <c r="AQW745" s="168"/>
      <c r="AQX745" s="168"/>
      <c r="AQY745" s="168"/>
      <c r="AQZ745" s="168"/>
      <c r="ARA745" s="168"/>
      <c r="ARB745" s="168"/>
      <c r="ARC745" s="168"/>
      <c r="ARD745" s="168"/>
      <c r="ARE745" s="825"/>
      <c r="ARF745" s="825"/>
      <c r="ARG745" s="825"/>
      <c r="ARH745" s="825"/>
      <c r="ARI745" s="825"/>
      <c r="ARJ745" s="825"/>
      <c r="ARK745" s="825"/>
      <c r="ARL745" s="825"/>
      <c r="ARM745" s="825"/>
      <c r="ARN745" s="825"/>
      <c r="ARO745" s="825"/>
      <c r="ARP745" s="825"/>
      <c r="ARQ745" s="825"/>
      <c r="ARR745" s="825"/>
      <c r="ARS745" s="825"/>
      <c r="ART745" s="825"/>
      <c r="ARU745" s="825"/>
      <c r="ARV745" s="825"/>
      <c r="ARW745" s="825"/>
      <c r="ARX745" s="825"/>
      <c r="ARY745" s="825"/>
      <c r="ARZ745" s="825"/>
      <c r="ASA745" s="825"/>
      <c r="ASB745" s="825"/>
      <c r="ASC745" s="89"/>
      <c r="ASD745" s="89"/>
      <c r="ASE745" s="89"/>
      <c r="ASF745" s="89"/>
      <c r="ASG745" s="89"/>
      <c r="ASH745" s="825"/>
      <c r="ASI745" s="825"/>
      <c r="ASJ745" s="89"/>
      <c r="ASK745" s="89"/>
      <c r="ASL745" s="825"/>
      <c r="ASM745" s="825"/>
      <c r="ASN745" s="89"/>
      <c r="ASO745" s="89"/>
      <c r="ASP745" s="825"/>
      <c r="ASQ745" s="825"/>
      <c r="ASR745" s="825"/>
      <c r="ASS745" s="825"/>
      <c r="AST745" s="825"/>
      <c r="ASU745" s="825"/>
      <c r="ASV745" s="825"/>
      <c r="ASW745" s="89"/>
      <c r="ASX745" s="89"/>
      <c r="ASY745" s="825"/>
      <c r="ASZ745" s="825"/>
      <c r="ATA745" s="89"/>
      <c r="ATB745" s="89"/>
      <c r="ATC745" s="825"/>
      <c r="ATD745" s="825"/>
      <c r="ATE745" s="825"/>
      <c r="ATF745" s="825"/>
      <c r="ATG745" s="825"/>
      <c r="ATH745" s="203"/>
      <c r="ATI745" s="107"/>
      <c r="ATJ745" s="825"/>
      <c r="ATK745" s="825"/>
      <c r="ATL745" s="825"/>
      <c r="ATM745" s="825"/>
      <c r="ATN745" s="825"/>
      <c r="ATO745" s="825"/>
      <c r="ATP745" s="825"/>
      <c r="ATQ745" s="168"/>
      <c r="ATR745" s="168"/>
      <c r="ATS745" s="168"/>
      <c r="ATT745" s="168"/>
      <c r="ATU745" s="168"/>
      <c r="ATV745" s="168"/>
      <c r="ATW745" s="168"/>
      <c r="ATX745" s="168"/>
      <c r="ATY745" s="168"/>
      <c r="ATZ745" s="168"/>
      <c r="AUA745" s="168"/>
      <c r="AUB745" s="168"/>
      <c r="AUC745" s="168"/>
      <c r="AUD745" s="168"/>
      <c r="AUE745" s="168"/>
      <c r="AUF745" s="168"/>
      <c r="AUG745" s="168"/>
      <c r="AUH745" s="168"/>
      <c r="AUI745" s="168"/>
      <c r="AUJ745" s="168"/>
      <c r="AUK745" s="168"/>
      <c r="AUL745" s="168"/>
      <c r="AUM745" s="168"/>
      <c r="AUN745" s="168"/>
      <c r="AUO745" s="168"/>
      <c r="AUP745" s="168"/>
      <c r="AUQ745" s="168"/>
      <c r="AUR745" s="168"/>
      <c r="AUS745" s="168"/>
      <c r="AUT745" s="168"/>
      <c r="AUU745" s="168"/>
      <c r="AUV745" s="168"/>
      <c r="AUW745" s="168"/>
      <c r="AUX745" s="168"/>
      <c r="AUY745" s="168"/>
      <c r="AUZ745" s="168"/>
      <c r="AVA745" s="168"/>
      <c r="AVB745" s="168"/>
      <c r="AVC745" s="168"/>
      <c r="AVD745" s="168"/>
      <c r="AVE745" s="168"/>
      <c r="AVF745" s="168"/>
      <c r="AVG745" s="168"/>
      <c r="AVH745" s="168"/>
      <c r="AVI745" s="825"/>
      <c r="AVJ745" s="825"/>
      <c r="AVK745" s="825"/>
      <c r="AVL745" s="825"/>
      <c r="AVM745" s="825"/>
      <c r="AVN745" s="825"/>
      <c r="AVO745" s="825"/>
      <c r="AVP745" s="825"/>
      <c r="AVQ745" s="825"/>
      <c r="AVR745" s="825"/>
      <c r="AVS745" s="825"/>
      <c r="AVT745" s="825"/>
      <c r="AVU745" s="825"/>
      <c r="AVV745" s="825"/>
      <c r="AVW745" s="825"/>
      <c r="AVX745" s="825"/>
      <c r="AVY745" s="825"/>
      <c r="AVZ745" s="825"/>
      <c r="AWA745" s="825"/>
      <c r="AWB745" s="825"/>
      <c r="AWC745" s="825"/>
      <c r="AWD745" s="825"/>
      <c r="AWE745" s="825"/>
      <c r="AWF745" s="825"/>
      <c r="AWG745" s="89"/>
      <c r="AWH745" s="89"/>
      <c r="AWI745" s="89"/>
      <c r="AWJ745" s="89"/>
      <c r="AWK745" s="89"/>
      <c r="AWL745" s="825"/>
      <c r="AWM745" s="825"/>
      <c r="AWN745" s="89"/>
      <c r="AWO745" s="89"/>
      <c r="AWP745" s="825"/>
      <c r="AWQ745" s="825"/>
      <c r="AWR745" s="89"/>
      <c r="AWS745" s="89"/>
      <c r="AWT745" s="825"/>
      <c r="AWU745" s="825"/>
      <c r="AWV745" s="825"/>
      <c r="AWW745" s="825"/>
      <c r="AWX745" s="825"/>
      <c r="AWY745" s="825"/>
      <c r="AWZ745" s="825"/>
      <c r="AXA745" s="89"/>
      <c r="AXB745" s="89"/>
      <c r="AXC745" s="825"/>
      <c r="AXD745" s="825"/>
      <c r="AXE745" s="89"/>
      <c r="AXF745" s="89"/>
      <c r="AXG745" s="825"/>
      <c r="AXH745" s="825"/>
      <c r="AXI745" s="825"/>
      <c r="AXJ745" s="825"/>
      <c r="AXK745" s="825"/>
      <c r="AXL745" s="203"/>
      <c r="AXM745" s="107"/>
      <c r="AXN745" s="825"/>
      <c r="AXO745" s="825"/>
      <c r="AXP745" s="825"/>
      <c r="AXQ745" s="825"/>
      <c r="AXR745" s="825"/>
      <c r="AXS745" s="825"/>
      <c r="AXT745" s="825"/>
      <c r="AXU745" s="168"/>
      <c r="AXV745" s="168"/>
      <c r="AXW745" s="168"/>
      <c r="AXX745" s="168"/>
      <c r="AXY745" s="168"/>
      <c r="AXZ745" s="168"/>
      <c r="AYA745" s="168"/>
      <c r="AYB745" s="168"/>
      <c r="AYC745" s="168"/>
      <c r="AYD745" s="168"/>
      <c r="AYE745" s="168"/>
      <c r="AYF745" s="168"/>
      <c r="AYG745" s="168"/>
      <c r="AYH745" s="168"/>
      <c r="AYI745" s="168"/>
      <c r="AYJ745" s="168"/>
      <c r="AYK745" s="168"/>
      <c r="AYL745" s="168"/>
      <c r="AYM745" s="168"/>
      <c r="AYN745" s="168"/>
      <c r="AYO745" s="168"/>
      <c r="AYP745" s="168"/>
      <c r="AYQ745" s="168"/>
      <c r="AYR745" s="168"/>
      <c r="AYS745" s="168"/>
      <c r="AYT745" s="168"/>
      <c r="AYU745" s="168"/>
      <c r="AYV745" s="168"/>
      <c r="AYW745" s="168"/>
      <c r="AYX745" s="168"/>
      <c r="AYY745" s="168"/>
      <c r="AYZ745" s="168"/>
      <c r="AZA745" s="168"/>
      <c r="AZB745" s="168"/>
      <c r="AZC745" s="168"/>
      <c r="AZD745" s="168"/>
      <c r="AZE745" s="168"/>
      <c r="AZF745" s="168"/>
      <c r="AZG745" s="168"/>
      <c r="AZH745" s="168"/>
      <c r="AZI745" s="168"/>
      <c r="AZJ745" s="168"/>
      <c r="AZK745" s="168"/>
      <c r="AZL745" s="168"/>
      <c r="AZM745" s="825"/>
      <c r="AZN745" s="825"/>
      <c r="AZO745" s="825"/>
      <c r="AZP745" s="825"/>
      <c r="AZQ745" s="825"/>
      <c r="AZR745" s="825"/>
      <c r="AZS745" s="825"/>
      <c r="AZT745" s="825"/>
      <c r="AZU745" s="825"/>
      <c r="AZV745" s="825"/>
      <c r="AZW745" s="825"/>
      <c r="AZX745" s="825"/>
      <c r="AZY745" s="825"/>
      <c r="AZZ745" s="825"/>
      <c r="BAA745" s="825"/>
      <c r="BAB745" s="825"/>
      <c r="BAC745" s="825"/>
      <c r="BAD745" s="825"/>
      <c r="BAE745" s="825"/>
      <c r="BAF745" s="825"/>
      <c r="BAG745" s="825"/>
      <c r="BAH745" s="825"/>
      <c r="BAI745" s="825"/>
      <c r="BAJ745" s="825"/>
      <c r="BAK745" s="89"/>
      <c r="BAL745" s="89"/>
      <c r="BAM745" s="89"/>
      <c r="BAN745" s="89"/>
      <c r="BAO745" s="89"/>
      <c r="BAP745" s="825"/>
      <c r="BAQ745" s="825"/>
      <c r="BAR745" s="89"/>
      <c r="BAS745" s="89"/>
      <c r="BAT745" s="825"/>
      <c r="BAU745" s="825"/>
      <c r="BAV745" s="89"/>
      <c r="BAW745" s="89"/>
      <c r="BAX745" s="825"/>
      <c r="BAY745" s="825"/>
      <c r="BAZ745" s="825"/>
      <c r="BBA745" s="825"/>
      <c r="BBB745" s="825"/>
      <c r="BBC745" s="825"/>
      <c r="BBD745" s="825"/>
      <c r="BBE745" s="89"/>
      <c r="BBF745" s="89"/>
      <c r="BBG745" s="825"/>
      <c r="BBH745" s="825"/>
      <c r="BBI745" s="89"/>
      <c r="BBJ745" s="89"/>
      <c r="BBK745" s="825"/>
      <c r="BBL745" s="825"/>
      <c r="BBM745" s="825"/>
      <c r="BBN745" s="825"/>
      <c r="BBO745" s="825"/>
      <c r="BBP745" s="203"/>
      <c r="BBQ745" s="107"/>
      <c r="BBR745" s="825"/>
      <c r="BBS745" s="825"/>
      <c r="BBT745" s="825"/>
      <c r="BBU745" s="825"/>
      <c r="BBV745" s="825"/>
      <c r="BBW745" s="825"/>
      <c r="BBX745" s="825"/>
      <c r="BBY745" s="168"/>
      <c r="BBZ745" s="168"/>
      <c r="BCA745" s="168"/>
      <c r="BCB745" s="168"/>
      <c r="BCC745" s="168"/>
      <c r="BCD745" s="168"/>
      <c r="BCE745" s="168"/>
      <c r="BCF745" s="168"/>
      <c r="BCG745" s="168"/>
      <c r="BCH745" s="168"/>
      <c r="BCI745" s="168"/>
      <c r="BCJ745" s="168"/>
      <c r="BCK745" s="168"/>
      <c r="BCL745" s="168"/>
      <c r="BCM745" s="168"/>
      <c r="BCN745" s="168"/>
      <c r="BCO745" s="168"/>
      <c r="BCP745" s="168"/>
      <c r="BCQ745" s="168"/>
      <c r="BCR745" s="168"/>
      <c r="BCS745" s="168"/>
      <c r="BCT745" s="168"/>
      <c r="BCU745" s="168"/>
      <c r="BCV745" s="168"/>
      <c r="BCW745" s="168"/>
      <c r="BCX745" s="168"/>
      <c r="BCY745" s="168"/>
      <c r="BCZ745" s="168"/>
      <c r="BDA745" s="168"/>
      <c r="BDB745" s="168"/>
      <c r="BDC745" s="168"/>
      <c r="BDD745" s="168"/>
      <c r="BDE745" s="168"/>
      <c r="BDF745" s="168"/>
      <c r="BDG745" s="168"/>
      <c r="BDH745" s="168"/>
      <c r="BDI745" s="168"/>
      <c r="BDJ745" s="168"/>
      <c r="BDK745" s="168"/>
      <c r="BDL745" s="168"/>
      <c r="BDM745" s="168"/>
      <c r="BDN745" s="168"/>
      <c r="BDO745" s="168"/>
      <c r="BDP745" s="168"/>
      <c r="BDQ745" s="825"/>
      <c r="BDR745" s="825"/>
      <c r="BDS745" s="825"/>
      <c r="BDT745" s="825"/>
      <c r="BDU745" s="825"/>
      <c r="BDV745" s="825"/>
      <c r="BDW745" s="825"/>
      <c r="BDX745" s="825"/>
      <c r="BDY745" s="825"/>
      <c r="BDZ745" s="825"/>
      <c r="BEA745" s="825"/>
      <c r="BEB745" s="825"/>
      <c r="BEC745" s="825"/>
      <c r="BED745" s="825"/>
      <c r="BEE745" s="825"/>
      <c r="BEF745" s="825"/>
      <c r="BEG745" s="825"/>
      <c r="BEH745" s="825"/>
      <c r="BEI745" s="825"/>
      <c r="BEJ745" s="825"/>
      <c r="BEK745" s="825"/>
      <c r="BEL745" s="825"/>
      <c r="BEM745" s="825"/>
      <c r="BEN745" s="825"/>
      <c r="BEO745" s="89"/>
      <c r="BEP745" s="89"/>
      <c r="BEQ745" s="89"/>
      <c r="BER745" s="89"/>
      <c r="BES745" s="89"/>
      <c r="BET745" s="825"/>
      <c r="BEU745" s="825"/>
      <c r="BEV745" s="89"/>
      <c r="BEW745" s="89"/>
      <c r="BEX745" s="825"/>
      <c r="BEY745" s="825"/>
      <c r="BEZ745" s="89"/>
      <c r="BFA745" s="89"/>
      <c r="BFB745" s="825"/>
      <c r="BFC745" s="825"/>
      <c r="BFD745" s="825"/>
      <c r="BFE745" s="825"/>
      <c r="BFF745" s="825"/>
      <c r="BFG745" s="825"/>
      <c r="BFH745" s="825"/>
      <c r="BFI745" s="89"/>
      <c r="BFJ745" s="89"/>
      <c r="BFK745" s="825"/>
      <c r="BFL745" s="825"/>
      <c r="BFM745" s="89"/>
      <c r="BFN745" s="89"/>
      <c r="BFO745" s="825"/>
      <c r="BFP745" s="825"/>
      <c r="BFQ745" s="825"/>
      <c r="BFR745" s="825"/>
      <c r="BFS745" s="825"/>
      <c r="BFT745" s="203"/>
      <c r="BFU745" s="107"/>
      <c r="BFV745" s="825"/>
      <c r="BFW745" s="825"/>
      <c r="BFX745" s="825"/>
      <c r="BFY745" s="825"/>
      <c r="BFZ745" s="825"/>
      <c r="BGA745" s="825"/>
      <c r="BGB745" s="825"/>
      <c r="BGC745" s="168"/>
      <c r="BGD745" s="168"/>
      <c r="BGE745" s="168"/>
      <c r="BGF745" s="168"/>
      <c r="BGG745" s="168"/>
      <c r="BGH745" s="168"/>
      <c r="BGI745" s="168"/>
      <c r="BGJ745" s="168"/>
      <c r="BGK745" s="168"/>
      <c r="BGL745" s="168"/>
      <c r="BGM745" s="168"/>
      <c r="BGN745" s="168"/>
      <c r="BGO745" s="168"/>
      <c r="BGP745" s="168"/>
      <c r="BGQ745" s="168"/>
      <c r="BGR745" s="168"/>
      <c r="BGS745" s="168"/>
      <c r="BGT745" s="168"/>
      <c r="BGU745" s="168"/>
      <c r="BGV745" s="168"/>
      <c r="BGW745" s="168"/>
      <c r="BGX745" s="168"/>
      <c r="BGY745" s="168"/>
      <c r="BGZ745" s="168"/>
      <c r="BHA745" s="168"/>
      <c r="BHB745" s="168"/>
      <c r="BHC745" s="168"/>
      <c r="BHD745" s="168"/>
      <c r="BHE745" s="168"/>
      <c r="BHF745" s="168"/>
      <c r="BHG745" s="168"/>
      <c r="BHH745" s="168"/>
      <c r="BHI745" s="168"/>
      <c r="BHJ745" s="168"/>
      <c r="BHK745" s="168"/>
      <c r="BHL745" s="168"/>
      <c r="BHM745" s="168"/>
      <c r="BHN745" s="168"/>
      <c r="BHO745" s="168"/>
      <c r="BHP745" s="168"/>
      <c r="BHQ745" s="168"/>
      <c r="BHR745" s="168"/>
      <c r="BHS745" s="168"/>
      <c r="BHT745" s="168"/>
      <c r="BHU745" s="825"/>
      <c r="BHV745" s="825"/>
      <c r="BHW745" s="825"/>
      <c r="BHX745" s="825"/>
      <c r="BHY745" s="825"/>
      <c r="BHZ745" s="825"/>
      <c r="BIA745" s="825"/>
      <c r="BIB745" s="825"/>
      <c r="BIC745" s="825"/>
      <c r="BID745" s="825"/>
      <c r="BIE745" s="825"/>
      <c r="BIF745" s="825"/>
      <c r="BIG745" s="825"/>
      <c r="BIH745" s="825"/>
      <c r="BII745" s="825"/>
      <c r="BIJ745" s="825"/>
      <c r="BIK745" s="825"/>
      <c r="BIL745" s="825"/>
      <c r="BIM745" s="825"/>
      <c r="BIN745" s="825"/>
      <c r="BIO745" s="825"/>
      <c r="BIP745" s="825"/>
      <c r="BIQ745" s="825"/>
      <c r="BIR745" s="825"/>
      <c r="BIS745" s="89"/>
      <c r="BIT745" s="89"/>
      <c r="BIU745" s="89"/>
      <c r="BIV745" s="89"/>
      <c r="BIW745" s="89"/>
      <c r="BIX745" s="825"/>
      <c r="BIY745" s="825"/>
      <c r="BIZ745" s="89"/>
      <c r="BJA745" s="89"/>
      <c r="BJB745" s="825"/>
      <c r="BJC745" s="825"/>
      <c r="BJD745" s="89"/>
      <c r="BJE745" s="89"/>
      <c r="BJF745" s="825"/>
      <c r="BJG745" s="825"/>
      <c r="BJH745" s="825"/>
      <c r="BJI745" s="825"/>
      <c r="BJJ745" s="825"/>
      <c r="BJK745" s="825"/>
      <c r="BJL745" s="825"/>
      <c r="BJM745" s="89"/>
      <c r="BJN745" s="89"/>
      <c r="BJO745" s="825"/>
      <c r="BJP745" s="825"/>
      <c r="BJQ745" s="89"/>
      <c r="BJR745" s="89"/>
      <c r="BJS745" s="825"/>
      <c r="BJT745" s="825"/>
      <c r="BJU745" s="825"/>
      <c r="BJV745" s="825"/>
      <c r="BJW745" s="825"/>
      <c r="BJX745" s="203"/>
      <c r="BJY745" s="107"/>
      <c r="BJZ745" s="825"/>
      <c r="BKA745" s="825"/>
      <c r="BKB745" s="825"/>
      <c r="BKC745" s="825"/>
      <c r="BKD745" s="825"/>
      <c r="BKE745" s="825"/>
      <c r="BKF745" s="825"/>
      <c r="BKG745" s="168"/>
      <c r="BKH745" s="168"/>
      <c r="BKI745" s="168"/>
      <c r="BKJ745" s="168"/>
      <c r="BKK745" s="168"/>
      <c r="BKL745" s="168"/>
      <c r="BKM745" s="168"/>
      <c r="BKN745" s="168"/>
      <c r="BKO745" s="168"/>
      <c r="BKP745" s="168"/>
      <c r="BKQ745" s="168"/>
      <c r="BKR745" s="168"/>
      <c r="BKS745" s="168"/>
      <c r="BKT745" s="168"/>
      <c r="BKU745" s="168"/>
      <c r="BKV745" s="168"/>
      <c r="BKW745" s="168"/>
      <c r="BKX745" s="168"/>
      <c r="BKY745" s="168"/>
      <c r="BKZ745" s="168"/>
      <c r="BLA745" s="168"/>
      <c r="BLB745" s="168"/>
      <c r="BLC745" s="168"/>
      <c r="BLD745" s="168"/>
      <c r="BLE745" s="168"/>
      <c r="BLF745" s="168"/>
      <c r="BLG745" s="168"/>
      <c r="BLH745" s="168"/>
      <c r="BLI745" s="168"/>
      <c r="BLJ745" s="168"/>
      <c r="BLK745" s="168"/>
      <c r="BLL745" s="168"/>
      <c r="BLM745" s="168"/>
      <c r="BLN745" s="168"/>
      <c r="BLO745" s="168"/>
      <c r="BLP745" s="168"/>
      <c r="BLQ745" s="168"/>
      <c r="BLR745" s="168"/>
      <c r="BLS745" s="168"/>
      <c r="BLT745" s="168"/>
      <c r="BLU745" s="168"/>
      <c r="BLV745" s="168"/>
      <c r="BLW745" s="168"/>
      <c r="BLX745" s="168"/>
      <c r="BLY745" s="825"/>
      <c r="BLZ745" s="825"/>
      <c r="BMA745" s="825"/>
      <c r="BMB745" s="825"/>
      <c r="BMC745" s="825"/>
      <c r="BMD745" s="825"/>
      <c r="BME745" s="825"/>
      <c r="BMF745" s="825"/>
      <c r="BMG745" s="825"/>
      <c r="BMH745" s="825"/>
      <c r="BMI745" s="825"/>
      <c r="BMJ745" s="825"/>
      <c r="BMK745" s="825"/>
      <c r="BML745" s="825"/>
      <c r="BMM745" s="825"/>
      <c r="BMN745" s="825"/>
      <c r="BMO745" s="825"/>
      <c r="BMP745" s="825"/>
      <c r="BMQ745" s="825"/>
      <c r="BMR745" s="825"/>
      <c r="BMS745" s="825"/>
      <c r="BMT745" s="825"/>
      <c r="BMU745" s="825"/>
      <c r="BMV745" s="825"/>
      <c r="BMW745" s="89"/>
      <c r="BMX745" s="89"/>
      <c r="BMY745" s="89"/>
      <c r="BMZ745" s="89"/>
      <c r="BNA745" s="89"/>
      <c r="BNB745" s="825"/>
      <c r="BNC745" s="825"/>
      <c r="BND745" s="89"/>
      <c r="BNE745" s="89"/>
      <c r="BNF745" s="825"/>
      <c r="BNG745" s="825"/>
      <c r="BNH745" s="89"/>
      <c r="BNI745" s="89"/>
      <c r="BNJ745" s="825"/>
      <c r="BNK745" s="825"/>
      <c r="BNL745" s="825"/>
      <c r="BNM745" s="825"/>
      <c r="BNN745" s="825"/>
      <c r="BNO745" s="825"/>
      <c r="BNP745" s="825"/>
      <c r="BNQ745" s="89"/>
      <c r="BNR745" s="89"/>
      <c r="BNS745" s="825"/>
      <c r="BNT745" s="825"/>
      <c r="BNU745" s="89"/>
      <c r="BNV745" s="89"/>
      <c r="BNW745" s="825"/>
      <c r="BNX745" s="825"/>
      <c r="BNY745" s="825"/>
      <c r="BNZ745" s="825"/>
      <c r="BOA745" s="825"/>
      <c r="BOB745" s="203"/>
      <c r="BOC745" s="107"/>
      <c r="BOD745" s="825"/>
      <c r="BOE745" s="825"/>
      <c r="BOF745" s="825"/>
      <c r="BOG745" s="825"/>
      <c r="BOH745" s="825"/>
      <c r="BOI745" s="825"/>
      <c r="BOJ745" s="825"/>
      <c r="BOK745" s="168"/>
      <c r="BOL745" s="168"/>
      <c r="BOM745" s="168"/>
      <c r="BON745" s="168"/>
      <c r="BOO745" s="168"/>
      <c r="BOP745" s="168"/>
      <c r="BOQ745" s="168"/>
      <c r="BOR745" s="168"/>
      <c r="BOS745" s="168"/>
      <c r="BOT745" s="168"/>
      <c r="BOU745" s="168"/>
      <c r="BOV745" s="168"/>
      <c r="BOW745" s="168"/>
      <c r="BOX745" s="168"/>
      <c r="BOY745" s="168"/>
      <c r="BOZ745" s="168"/>
      <c r="BPA745" s="168"/>
      <c r="BPB745" s="168"/>
      <c r="BPC745" s="168"/>
      <c r="BPD745" s="168"/>
      <c r="BPE745" s="168"/>
      <c r="BPF745" s="168"/>
      <c r="BPG745" s="168"/>
      <c r="BPH745" s="168"/>
      <c r="BPI745" s="168"/>
      <c r="BPJ745" s="168"/>
      <c r="BPK745" s="168"/>
      <c r="BPL745" s="168"/>
      <c r="BPM745" s="168"/>
      <c r="BPN745" s="168"/>
      <c r="BPO745" s="168"/>
      <c r="BPP745" s="168"/>
      <c r="BPQ745" s="168"/>
      <c r="BPR745" s="168"/>
      <c r="BPS745" s="168"/>
      <c r="BPT745" s="168"/>
      <c r="BPU745" s="168"/>
      <c r="BPV745" s="168"/>
      <c r="BPW745" s="168"/>
      <c r="BPX745" s="168"/>
      <c r="BPY745" s="168"/>
      <c r="BPZ745" s="168"/>
      <c r="BQA745" s="168"/>
      <c r="BQB745" s="168"/>
      <c r="BQC745" s="825"/>
      <c r="BQD745" s="825"/>
      <c r="BQE745" s="825"/>
      <c r="BQF745" s="825"/>
      <c r="BQG745" s="825"/>
      <c r="BQH745" s="825"/>
      <c r="BQI745" s="825"/>
      <c r="BQJ745" s="825"/>
      <c r="BQK745" s="825"/>
      <c r="BQL745" s="825"/>
      <c r="BQM745" s="825"/>
      <c r="BQN745" s="825"/>
      <c r="BQO745" s="825"/>
      <c r="BQP745" s="825"/>
      <c r="BQQ745" s="825"/>
      <c r="BQR745" s="825"/>
      <c r="BQS745" s="825"/>
      <c r="BQT745" s="825"/>
      <c r="BQU745" s="825"/>
      <c r="BQV745" s="825"/>
      <c r="BQW745" s="825"/>
      <c r="BQX745" s="825"/>
      <c r="BQY745" s="825"/>
      <c r="BQZ745" s="825"/>
      <c r="BRA745" s="89"/>
      <c r="BRB745" s="89"/>
      <c r="BRC745" s="89"/>
      <c r="BRD745" s="89"/>
      <c r="BRE745" s="89"/>
      <c r="BRF745" s="825"/>
      <c r="BRG745" s="825"/>
      <c r="BRH745" s="89"/>
      <c r="BRI745" s="89"/>
      <c r="BRJ745" s="825"/>
      <c r="BRK745" s="825"/>
      <c r="BRL745" s="89"/>
      <c r="BRM745" s="89"/>
      <c r="BRN745" s="825"/>
      <c r="BRO745" s="825"/>
      <c r="BRP745" s="825"/>
      <c r="BRQ745" s="825"/>
      <c r="BRR745" s="825"/>
      <c r="BRS745" s="825"/>
      <c r="BRT745" s="825"/>
      <c r="BRU745" s="89"/>
      <c r="BRV745" s="89"/>
      <c r="BRW745" s="825"/>
      <c r="BRX745" s="825"/>
      <c r="BRY745" s="89"/>
      <c r="BRZ745" s="89"/>
      <c r="BSA745" s="825"/>
      <c r="BSB745" s="825"/>
      <c r="BSC745" s="825"/>
      <c r="BSD745" s="825"/>
      <c r="BSE745" s="825"/>
      <c r="BSF745" s="203"/>
      <c r="BSG745" s="107"/>
      <c r="BSH745" s="825"/>
      <c r="BSI745" s="825"/>
      <c r="BSJ745" s="825"/>
      <c r="BSK745" s="825"/>
      <c r="BSL745" s="825"/>
      <c r="BSM745" s="825"/>
      <c r="BSN745" s="825"/>
      <c r="BSO745" s="168"/>
      <c r="BSP745" s="168"/>
      <c r="BSQ745" s="168"/>
      <c r="BSR745" s="168"/>
      <c r="BSS745" s="168"/>
      <c r="BST745" s="168"/>
      <c r="BSU745" s="168"/>
      <c r="BSV745" s="168"/>
      <c r="BSW745" s="168"/>
      <c r="BSX745" s="168"/>
      <c r="BSY745" s="168"/>
      <c r="BSZ745" s="168"/>
      <c r="BTA745" s="168"/>
      <c r="BTB745" s="168"/>
      <c r="BTC745" s="168"/>
      <c r="BTD745" s="168"/>
      <c r="BTE745" s="168"/>
      <c r="BTF745" s="168"/>
      <c r="BTG745" s="168"/>
      <c r="BTH745" s="168"/>
      <c r="BTI745" s="168"/>
      <c r="BTJ745" s="168"/>
      <c r="BTK745" s="168"/>
      <c r="BTL745" s="168"/>
      <c r="BTM745" s="168"/>
      <c r="BTN745" s="168"/>
      <c r="BTO745" s="168"/>
      <c r="BTP745" s="168"/>
      <c r="BTQ745" s="168"/>
      <c r="BTR745" s="168"/>
      <c r="BTS745" s="168"/>
      <c r="BTT745" s="168"/>
      <c r="BTU745" s="168"/>
      <c r="BTV745" s="168"/>
      <c r="BTW745" s="168"/>
      <c r="BTX745" s="168"/>
      <c r="BTY745" s="168"/>
      <c r="BTZ745" s="168"/>
      <c r="BUA745" s="168"/>
      <c r="BUB745" s="168"/>
      <c r="BUC745" s="168"/>
      <c r="BUD745" s="168"/>
      <c r="BUE745" s="168"/>
      <c r="BUF745" s="168"/>
      <c r="BUG745" s="825"/>
      <c r="BUH745" s="825"/>
      <c r="BUI745" s="825"/>
      <c r="BUJ745" s="825"/>
      <c r="BUK745" s="825"/>
      <c r="BUL745" s="825"/>
      <c r="BUM745" s="825"/>
      <c r="BUN745" s="825"/>
      <c r="BUO745" s="825"/>
      <c r="BUP745" s="825"/>
      <c r="BUQ745" s="825"/>
      <c r="BUR745" s="825"/>
      <c r="BUS745" s="825"/>
      <c r="BUT745" s="825"/>
      <c r="BUU745" s="825"/>
      <c r="BUV745" s="825"/>
      <c r="BUW745" s="825"/>
      <c r="BUX745" s="825"/>
      <c r="BUY745" s="825"/>
      <c r="BUZ745" s="825"/>
      <c r="BVA745" s="825"/>
      <c r="BVB745" s="825"/>
      <c r="BVC745" s="825"/>
      <c r="BVD745" s="825"/>
      <c r="BVE745" s="89"/>
      <c r="BVF745" s="89"/>
      <c r="BVG745" s="89"/>
      <c r="BVH745" s="89"/>
      <c r="BVI745" s="89"/>
      <c r="BVJ745" s="825"/>
      <c r="BVK745" s="825"/>
      <c r="BVL745" s="89"/>
      <c r="BVM745" s="89"/>
      <c r="BVN745" s="825"/>
      <c r="BVO745" s="825"/>
      <c r="BVP745" s="89"/>
      <c r="BVQ745" s="89"/>
      <c r="BVR745" s="825"/>
      <c r="BVS745" s="825"/>
      <c r="BVT745" s="825"/>
      <c r="BVU745" s="825"/>
      <c r="BVV745" s="825"/>
      <c r="BVW745" s="825"/>
      <c r="BVX745" s="825"/>
      <c r="BVY745" s="89"/>
      <c r="BVZ745" s="89"/>
      <c r="BWA745" s="825"/>
      <c r="BWB745" s="825"/>
      <c r="BWC745" s="89"/>
      <c r="BWD745" s="89"/>
      <c r="BWE745" s="825"/>
      <c r="BWF745" s="825"/>
      <c r="BWG745" s="825"/>
      <c r="BWH745" s="825"/>
      <c r="BWI745" s="825"/>
      <c r="BWJ745" s="203"/>
      <c r="BWK745" s="107"/>
      <c r="BWL745" s="825"/>
      <c r="BWM745" s="825"/>
      <c r="BWN745" s="825"/>
      <c r="BWO745" s="825"/>
      <c r="BWP745" s="825"/>
      <c r="BWQ745" s="825"/>
      <c r="BWR745" s="825"/>
      <c r="BWS745" s="168"/>
      <c r="BWT745" s="168"/>
      <c r="BWU745" s="168"/>
      <c r="BWV745" s="168"/>
      <c r="BWW745" s="168"/>
      <c r="BWX745" s="168"/>
      <c r="BWY745" s="168"/>
      <c r="BWZ745" s="168"/>
      <c r="BXA745" s="168"/>
      <c r="BXB745" s="168"/>
      <c r="BXC745" s="168"/>
      <c r="BXD745" s="168"/>
      <c r="BXE745" s="168"/>
      <c r="BXF745" s="168"/>
      <c r="BXG745" s="168"/>
      <c r="BXH745" s="168"/>
      <c r="BXI745" s="168"/>
      <c r="BXJ745" s="168"/>
      <c r="BXK745" s="168"/>
      <c r="BXL745" s="168"/>
      <c r="BXM745" s="168"/>
      <c r="BXN745" s="168"/>
      <c r="BXO745" s="168"/>
      <c r="BXP745" s="168"/>
      <c r="BXQ745" s="168"/>
      <c r="BXR745" s="168"/>
      <c r="BXS745" s="168"/>
      <c r="BXT745" s="168"/>
      <c r="BXU745" s="168"/>
      <c r="BXV745" s="168"/>
      <c r="BXW745" s="168"/>
      <c r="BXX745" s="168"/>
      <c r="BXY745" s="168"/>
      <c r="BXZ745" s="168"/>
      <c r="BYA745" s="168"/>
      <c r="BYB745" s="168"/>
      <c r="BYC745" s="168"/>
      <c r="BYD745" s="168"/>
      <c r="BYE745" s="168"/>
      <c r="BYF745" s="168"/>
      <c r="BYG745" s="168"/>
      <c r="BYH745" s="168"/>
      <c r="BYI745" s="168"/>
      <c r="BYJ745" s="168"/>
      <c r="BYK745" s="825"/>
      <c r="BYL745" s="825"/>
      <c r="BYM745" s="825"/>
      <c r="BYN745" s="825"/>
      <c r="BYO745" s="825"/>
      <c r="BYP745" s="825"/>
      <c r="BYQ745" s="825"/>
      <c r="BYR745" s="825"/>
      <c r="BYS745" s="825"/>
      <c r="BYT745" s="825"/>
      <c r="BYU745" s="825"/>
      <c r="BYV745" s="825"/>
      <c r="BYW745" s="825"/>
      <c r="BYX745" s="825"/>
      <c r="BYY745" s="825"/>
      <c r="BYZ745" s="825"/>
      <c r="BZA745" s="825"/>
      <c r="BZB745" s="825"/>
      <c r="BZC745" s="825"/>
      <c r="BZD745" s="825"/>
      <c r="BZE745" s="825"/>
      <c r="BZF745" s="825"/>
      <c r="BZG745" s="825"/>
      <c r="BZH745" s="825"/>
      <c r="BZI745" s="89"/>
      <c r="BZJ745" s="89"/>
      <c r="BZK745" s="89"/>
      <c r="BZL745" s="89"/>
      <c r="BZM745" s="89"/>
      <c r="BZN745" s="825"/>
      <c r="BZO745" s="825"/>
      <c r="BZP745" s="89"/>
      <c r="BZQ745" s="89"/>
      <c r="BZR745" s="825"/>
      <c r="BZS745" s="825"/>
      <c r="BZT745" s="89"/>
      <c r="BZU745" s="89"/>
      <c r="BZV745" s="825"/>
      <c r="BZW745" s="825"/>
      <c r="BZX745" s="825"/>
      <c r="BZY745" s="825"/>
      <c r="BZZ745" s="825"/>
      <c r="CAA745" s="825"/>
      <c r="CAB745" s="825"/>
      <c r="CAC745" s="89"/>
      <c r="CAD745" s="89"/>
      <c r="CAE745" s="825"/>
      <c r="CAF745" s="825"/>
      <c r="CAG745" s="89"/>
      <c r="CAH745" s="89"/>
      <c r="CAI745" s="825"/>
      <c r="CAJ745" s="825"/>
      <c r="CAK745" s="825"/>
      <c r="CAL745" s="825"/>
      <c r="CAM745" s="825"/>
      <c r="CAN745" s="203"/>
      <c r="CAO745" s="107"/>
      <c r="CAP745" s="825"/>
      <c r="CAQ745" s="825"/>
      <c r="CAR745" s="825"/>
      <c r="CAS745" s="825"/>
      <c r="CAT745" s="825"/>
      <c r="CAU745" s="825"/>
      <c r="CAV745" s="825"/>
      <c r="CAW745" s="168"/>
      <c r="CAX745" s="168"/>
      <c r="CAY745" s="168"/>
      <c r="CAZ745" s="168"/>
      <c r="CBA745" s="168"/>
      <c r="CBB745" s="168"/>
      <c r="CBC745" s="168"/>
      <c r="CBD745" s="168"/>
      <c r="CBE745" s="168"/>
      <c r="CBF745" s="168"/>
      <c r="CBG745" s="168"/>
      <c r="CBH745" s="168"/>
      <c r="CBI745" s="168"/>
      <c r="CBJ745" s="168"/>
      <c r="CBK745" s="168"/>
      <c r="CBL745" s="168"/>
      <c r="CBM745" s="168"/>
      <c r="CBN745" s="168"/>
      <c r="CBO745" s="168"/>
      <c r="CBP745" s="168"/>
      <c r="CBQ745" s="168"/>
      <c r="CBR745" s="168"/>
      <c r="CBS745" s="168"/>
      <c r="CBT745" s="168"/>
      <c r="CBU745" s="168"/>
      <c r="CBV745" s="168"/>
      <c r="CBW745" s="168"/>
      <c r="CBX745" s="168"/>
      <c r="CBY745" s="168"/>
      <c r="CBZ745" s="168"/>
      <c r="CCA745" s="168"/>
      <c r="CCB745" s="168"/>
      <c r="CCC745" s="168"/>
      <c r="CCD745" s="168"/>
      <c r="CCE745" s="168"/>
      <c r="CCF745" s="168"/>
      <c r="CCG745" s="168"/>
      <c r="CCH745" s="168"/>
      <c r="CCI745" s="168"/>
      <c r="CCJ745" s="168"/>
      <c r="CCK745" s="168"/>
      <c r="CCL745" s="168"/>
      <c r="CCM745" s="168"/>
      <c r="CCN745" s="168"/>
      <c r="CCO745" s="825"/>
      <c r="CCP745" s="825"/>
      <c r="CCQ745" s="825"/>
      <c r="CCR745" s="825"/>
      <c r="CCS745" s="825"/>
      <c r="CCT745" s="825"/>
      <c r="CCU745" s="825"/>
      <c r="CCV745" s="825"/>
      <c r="CCW745" s="825"/>
      <c r="CCX745" s="825"/>
      <c r="CCY745" s="825"/>
      <c r="CCZ745" s="825"/>
      <c r="CDA745" s="825"/>
      <c r="CDB745" s="825"/>
      <c r="CDC745" s="825"/>
      <c r="CDD745" s="825"/>
      <c r="CDE745" s="825"/>
      <c r="CDF745" s="825"/>
      <c r="CDG745" s="825"/>
      <c r="CDH745" s="825"/>
      <c r="CDI745" s="825"/>
      <c r="CDJ745" s="825"/>
      <c r="CDK745" s="825"/>
      <c r="CDL745" s="825"/>
      <c r="CDM745" s="89"/>
      <c r="CDN745" s="89"/>
      <c r="CDO745" s="89"/>
      <c r="CDP745" s="89"/>
      <c r="CDQ745" s="89"/>
      <c r="CDR745" s="825"/>
      <c r="CDS745" s="825"/>
      <c r="CDT745" s="89"/>
      <c r="CDU745" s="89"/>
      <c r="CDV745" s="825"/>
      <c r="CDW745" s="825"/>
      <c r="CDX745" s="89"/>
      <c r="CDY745" s="89"/>
      <c r="CDZ745" s="825"/>
      <c r="CEA745" s="825"/>
      <c r="CEB745" s="825"/>
      <c r="CEC745" s="825"/>
      <c r="CED745" s="825"/>
      <c r="CEE745" s="825"/>
      <c r="CEF745" s="825"/>
      <c r="CEG745" s="89"/>
      <c r="CEH745" s="89"/>
      <c r="CEI745" s="825"/>
      <c r="CEJ745" s="825"/>
      <c r="CEK745" s="89"/>
      <c r="CEL745" s="89"/>
      <c r="CEM745" s="825"/>
      <c r="CEN745" s="825"/>
      <c r="CEO745" s="825"/>
      <c r="CEP745" s="825"/>
      <c r="CEQ745" s="825"/>
      <c r="CER745" s="203"/>
      <c r="CES745" s="107"/>
      <c r="CET745" s="825"/>
      <c r="CEU745" s="825"/>
      <c r="CEV745" s="825"/>
      <c r="CEW745" s="825"/>
      <c r="CEX745" s="825"/>
      <c r="CEY745" s="825"/>
      <c r="CEZ745" s="825"/>
      <c r="CFA745" s="168"/>
      <c r="CFB745" s="168"/>
      <c r="CFC745" s="168"/>
      <c r="CFD745" s="168"/>
      <c r="CFE745" s="168"/>
      <c r="CFF745" s="168"/>
      <c r="CFG745" s="168"/>
      <c r="CFH745" s="168"/>
      <c r="CFI745" s="168"/>
      <c r="CFJ745" s="168"/>
      <c r="CFK745" s="168"/>
      <c r="CFL745" s="168"/>
      <c r="CFM745" s="168"/>
      <c r="CFN745" s="168"/>
      <c r="CFO745" s="168"/>
      <c r="CFP745" s="168"/>
      <c r="CFQ745" s="168"/>
      <c r="CFR745" s="168"/>
      <c r="CFS745" s="168"/>
      <c r="CFT745" s="168"/>
      <c r="CFU745" s="168"/>
      <c r="CFV745" s="168"/>
      <c r="CFW745" s="168"/>
      <c r="CFX745" s="168"/>
      <c r="CFY745" s="168"/>
      <c r="CFZ745" s="168"/>
      <c r="CGA745" s="168"/>
      <c r="CGB745" s="168"/>
      <c r="CGC745" s="168"/>
      <c r="CGD745" s="168"/>
      <c r="CGE745" s="168"/>
      <c r="CGF745" s="168"/>
      <c r="CGG745" s="168"/>
      <c r="CGH745" s="168"/>
      <c r="CGI745" s="168"/>
      <c r="CGJ745" s="168"/>
      <c r="CGK745" s="168"/>
      <c r="CGL745" s="168"/>
      <c r="CGM745" s="168"/>
      <c r="CGN745" s="168"/>
      <c r="CGO745" s="168"/>
      <c r="CGP745" s="168"/>
      <c r="CGQ745" s="168"/>
      <c r="CGR745" s="168"/>
      <c r="CGS745" s="825"/>
      <c r="CGT745" s="825"/>
      <c r="CGU745" s="825"/>
      <c r="CGV745" s="825"/>
      <c r="CGW745" s="825"/>
      <c r="CGX745" s="825"/>
      <c r="CGY745" s="825"/>
      <c r="CGZ745" s="825"/>
      <c r="CHA745" s="825"/>
      <c r="CHB745" s="825"/>
      <c r="CHC745" s="825"/>
      <c r="CHD745" s="825"/>
      <c r="CHE745" s="825"/>
      <c r="CHF745" s="825"/>
      <c r="CHG745" s="825"/>
      <c r="CHH745" s="825"/>
      <c r="CHI745" s="825"/>
      <c r="CHJ745" s="825"/>
      <c r="CHK745" s="825"/>
      <c r="CHL745" s="825"/>
      <c r="CHM745" s="825"/>
      <c r="CHN745" s="825"/>
      <c r="CHO745" s="825"/>
      <c r="CHP745" s="825"/>
      <c r="CHQ745" s="89"/>
      <c r="CHR745" s="89"/>
      <c r="CHS745" s="89"/>
      <c r="CHT745" s="89"/>
      <c r="CHU745" s="89"/>
      <c r="CHV745" s="825"/>
      <c r="CHW745" s="825"/>
      <c r="CHX745" s="89"/>
      <c r="CHY745" s="89"/>
      <c r="CHZ745" s="825"/>
      <c r="CIA745" s="825"/>
      <c r="CIB745" s="89"/>
      <c r="CIC745" s="89"/>
      <c r="CID745" s="825"/>
      <c r="CIE745" s="825"/>
      <c r="CIF745" s="825"/>
      <c r="CIG745" s="825"/>
      <c r="CIH745" s="825"/>
      <c r="CII745" s="825"/>
      <c r="CIJ745" s="825"/>
      <c r="CIK745" s="89"/>
      <c r="CIL745" s="89"/>
      <c r="CIM745" s="825"/>
      <c r="CIN745" s="825"/>
      <c r="CIO745" s="89"/>
      <c r="CIP745" s="89"/>
      <c r="CIQ745" s="825"/>
      <c r="CIR745" s="825"/>
      <c r="CIS745" s="825"/>
      <c r="CIT745" s="825"/>
      <c r="CIU745" s="825"/>
      <c r="CIV745" s="203"/>
      <c r="CIW745" s="107"/>
      <c r="CIX745" s="825"/>
      <c r="CIY745" s="825"/>
      <c r="CIZ745" s="825"/>
      <c r="CJA745" s="825"/>
      <c r="CJB745" s="825"/>
      <c r="CJC745" s="825"/>
      <c r="CJD745" s="825"/>
      <c r="CJE745" s="168"/>
      <c r="CJF745" s="168"/>
      <c r="CJG745" s="168"/>
      <c r="CJH745" s="168"/>
      <c r="CJI745" s="168"/>
      <c r="CJJ745" s="168"/>
      <c r="CJK745" s="168"/>
      <c r="CJL745" s="168"/>
      <c r="CJM745" s="168"/>
      <c r="CJN745" s="168"/>
      <c r="CJO745" s="168"/>
      <c r="CJP745" s="168"/>
      <c r="CJQ745" s="168"/>
      <c r="CJR745" s="168"/>
      <c r="CJS745" s="168"/>
      <c r="CJT745" s="168"/>
      <c r="CJU745" s="168"/>
      <c r="CJV745" s="168"/>
      <c r="CJW745" s="168"/>
      <c r="CJX745" s="168"/>
      <c r="CJY745" s="168"/>
      <c r="CJZ745" s="168"/>
      <c r="CKA745" s="168"/>
      <c r="CKB745" s="168"/>
      <c r="CKC745" s="168"/>
      <c r="CKD745" s="168"/>
      <c r="CKE745" s="168"/>
      <c r="CKF745" s="168"/>
      <c r="CKG745" s="168"/>
      <c r="CKH745" s="168"/>
      <c r="CKI745" s="168"/>
      <c r="CKJ745" s="168"/>
      <c r="CKK745" s="168"/>
      <c r="CKL745" s="168"/>
      <c r="CKM745" s="168"/>
      <c r="CKN745" s="168"/>
      <c r="CKO745" s="168"/>
      <c r="CKP745" s="168"/>
      <c r="CKQ745" s="168"/>
      <c r="CKR745" s="168"/>
      <c r="CKS745" s="168"/>
      <c r="CKT745" s="168"/>
      <c r="CKU745" s="168"/>
      <c r="CKV745" s="168"/>
      <c r="CKW745" s="825"/>
      <c r="CKX745" s="825"/>
      <c r="CKY745" s="825"/>
      <c r="CKZ745" s="825"/>
      <c r="CLA745" s="825"/>
      <c r="CLB745" s="825"/>
      <c r="CLC745" s="825"/>
      <c r="CLD745" s="825"/>
      <c r="CLE745" s="825"/>
      <c r="CLF745" s="825"/>
      <c r="CLG745" s="825"/>
      <c r="CLH745" s="825"/>
      <c r="CLI745" s="825"/>
      <c r="CLJ745" s="825"/>
      <c r="CLK745" s="825"/>
      <c r="CLL745" s="825"/>
      <c r="CLM745" s="825"/>
      <c r="CLN745" s="825"/>
      <c r="CLO745" s="825"/>
      <c r="CLP745" s="825"/>
      <c r="CLQ745" s="825"/>
      <c r="CLR745" s="825"/>
      <c r="CLS745" s="825"/>
      <c r="CLT745" s="825"/>
      <c r="CLU745" s="89"/>
      <c r="CLV745" s="89"/>
      <c r="CLW745" s="89"/>
      <c r="CLX745" s="89"/>
      <c r="CLY745" s="89"/>
      <c r="CLZ745" s="825"/>
      <c r="CMA745" s="825"/>
      <c r="CMB745" s="89"/>
      <c r="CMC745" s="89"/>
      <c r="CMD745" s="825"/>
      <c r="CME745" s="825"/>
      <c r="CMF745" s="89"/>
      <c r="CMG745" s="89"/>
      <c r="CMH745" s="825"/>
      <c r="CMI745" s="825"/>
      <c r="CMJ745" s="825"/>
      <c r="CMK745" s="825"/>
      <c r="CML745" s="825"/>
      <c r="CMM745" s="825"/>
      <c r="CMN745" s="825"/>
      <c r="CMO745" s="89"/>
      <c r="CMP745" s="89"/>
      <c r="CMQ745" s="825"/>
      <c r="CMR745" s="825"/>
      <c r="CMS745" s="89"/>
      <c r="CMT745" s="89"/>
      <c r="CMU745" s="825"/>
      <c r="CMV745" s="825"/>
      <c r="CMW745" s="825"/>
      <c r="CMX745" s="825"/>
      <c r="CMY745" s="825"/>
      <c r="CMZ745" s="203"/>
      <c r="CNA745" s="107"/>
      <c r="CNB745" s="825"/>
      <c r="CNC745" s="825"/>
      <c r="CND745" s="825"/>
      <c r="CNE745" s="825"/>
      <c r="CNF745" s="825"/>
      <c r="CNG745" s="825"/>
      <c r="CNH745" s="825"/>
      <c r="CNI745" s="168"/>
      <c r="CNJ745" s="168"/>
      <c r="CNK745" s="168"/>
      <c r="CNL745" s="168"/>
      <c r="CNM745" s="168"/>
      <c r="CNN745" s="168"/>
      <c r="CNO745" s="168"/>
      <c r="CNP745" s="168"/>
      <c r="CNQ745" s="168"/>
      <c r="CNR745" s="168"/>
      <c r="CNS745" s="168"/>
      <c r="CNT745" s="168"/>
      <c r="CNU745" s="168"/>
      <c r="CNV745" s="168"/>
      <c r="CNW745" s="168"/>
      <c r="CNX745" s="168"/>
      <c r="CNY745" s="168"/>
      <c r="CNZ745" s="168"/>
      <c r="COA745" s="168"/>
      <c r="COB745" s="168"/>
      <c r="COC745" s="168"/>
      <c r="COD745" s="168"/>
      <c r="COE745" s="168"/>
      <c r="COF745" s="168"/>
      <c r="COG745" s="168"/>
      <c r="COH745" s="168"/>
      <c r="COI745" s="168"/>
      <c r="COJ745" s="168"/>
      <c r="COK745" s="168"/>
      <c r="COL745" s="168"/>
      <c r="COM745" s="168"/>
      <c r="CON745" s="168"/>
      <c r="COO745" s="168"/>
      <c r="COP745" s="168"/>
      <c r="COQ745" s="168"/>
      <c r="COR745" s="168"/>
      <c r="COS745" s="168"/>
      <c r="COT745" s="168"/>
      <c r="COU745" s="168"/>
      <c r="COV745" s="168"/>
      <c r="COW745" s="168"/>
      <c r="COX745" s="168"/>
      <c r="COY745" s="168"/>
      <c r="COZ745" s="168"/>
      <c r="CPA745" s="825"/>
      <c r="CPB745" s="825"/>
      <c r="CPC745" s="825"/>
      <c r="CPD745" s="825"/>
      <c r="CPE745" s="825"/>
      <c r="CPF745" s="825"/>
      <c r="CPG745" s="825"/>
      <c r="CPH745" s="825"/>
      <c r="CPI745" s="825"/>
      <c r="CPJ745" s="825"/>
      <c r="CPK745" s="825"/>
      <c r="CPL745" s="825"/>
      <c r="CPM745" s="825"/>
      <c r="CPN745" s="825"/>
      <c r="CPO745" s="825"/>
      <c r="CPP745" s="825"/>
      <c r="CPQ745" s="825"/>
      <c r="CPR745" s="825"/>
      <c r="CPS745" s="825"/>
      <c r="CPT745" s="825"/>
      <c r="CPU745" s="825"/>
      <c r="CPV745" s="825"/>
      <c r="CPW745" s="825"/>
      <c r="CPX745" s="825"/>
      <c r="CPY745" s="89"/>
      <c r="CPZ745" s="89"/>
      <c r="CQA745" s="89"/>
      <c r="CQB745" s="89"/>
      <c r="CQC745" s="89"/>
      <c r="CQD745" s="825"/>
      <c r="CQE745" s="825"/>
      <c r="CQF745" s="89"/>
      <c r="CQG745" s="89"/>
      <c r="CQH745" s="825"/>
      <c r="CQI745" s="825"/>
      <c r="CQJ745" s="89"/>
      <c r="CQK745" s="89"/>
      <c r="CQL745" s="825"/>
      <c r="CQM745" s="825"/>
      <c r="CQN745" s="825"/>
      <c r="CQO745" s="825"/>
      <c r="CQP745" s="825"/>
      <c r="CQQ745" s="825"/>
      <c r="CQR745" s="825"/>
      <c r="CQS745" s="89"/>
      <c r="CQT745" s="89"/>
      <c r="CQU745" s="825"/>
      <c r="CQV745" s="825"/>
      <c r="CQW745" s="89"/>
      <c r="CQX745" s="89"/>
      <c r="CQY745" s="825"/>
      <c r="CQZ745" s="825"/>
      <c r="CRA745" s="825"/>
      <c r="CRB745" s="825"/>
      <c r="CRC745" s="825"/>
      <c r="CRD745" s="203"/>
      <c r="CRE745" s="107"/>
      <c r="CRF745" s="825"/>
      <c r="CRG745" s="825"/>
      <c r="CRH745" s="825"/>
      <c r="CRI745" s="825"/>
      <c r="CRJ745" s="825"/>
      <c r="CRK745" s="825"/>
      <c r="CRL745" s="825"/>
      <c r="CRM745" s="168"/>
      <c r="CRN745" s="168"/>
      <c r="CRO745" s="168"/>
      <c r="CRP745" s="168"/>
      <c r="CRQ745" s="168"/>
      <c r="CRR745" s="168"/>
      <c r="CRS745" s="168"/>
      <c r="CRT745" s="168"/>
      <c r="CRU745" s="168"/>
      <c r="CRV745" s="168"/>
      <c r="CRW745" s="168"/>
      <c r="CRX745" s="168"/>
      <c r="CRY745" s="168"/>
      <c r="CRZ745" s="168"/>
      <c r="CSA745" s="168"/>
      <c r="CSB745" s="168"/>
      <c r="CSC745" s="168"/>
      <c r="CSD745" s="168"/>
      <c r="CSE745" s="168"/>
      <c r="CSF745" s="168"/>
      <c r="CSG745" s="168"/>
      <c r="CSH745" s="168"/>
      <c r="CSI745" s="168"/>
      <c r="CSJ745" s="168"/>
      <c r="CSK745" s="168"/>
      <c r="CSL745" s="168"/>
      <c r="CSM745" s="168"/>
      <c r="CSN745" s="168"/>
      <c r="CSO745" s="168"/>
      <c r="CSP745" s="168"/>
      <c r="CSQ745" s="168"/>
      <c r="CSR745" s="168"/>
      <c r="CSS745" s="168"/>
      <c r="CST745" s="168"/>
      <c r="CSU745" s="168"/>
      <c r="CSV745" s="168"/>
      <c r="CSW745" s="168"/>
      <c r="CSX745" s="168"/>
      <c r="CSY745" s="168"/>
      <c r="CSZ745" s="168"/>
      <c r="CTA745" s="168"/>
      <c r="CTB745" s="168"/>
      <c r="CTC745" s="168"/>
      <c r="CTD745" s="168"/>
      <c r="CTE745" s="825"/>
      <c r="CTF745" s="825"/>
      <c r="CTG745" s="825"/>
      <c r="CTH745" s="825"/>
      <c r="CTI745" s="825"/>
      <c r="CTJ745" s="825"/>
      <c r="CTK745" s="825"/>
      <c r="CTL745" s="825"/>
      <c r="CTM745" s="825"/>
      <c r="CTN745" s="825"/>
      <c r="CTO745" s="825"/>
      <c r="CTP745" s="825"/>
      <c r="CTQ745" s="825"/>
      <c r="CTR745" s="825"/>
      <c r="CTS745" s="825"/>
      <c r="CTT745" s="825"/>
      <c r="CTU745" s="825"/>
      <c r="CTV745" s="825"/>
      <c r="CTW745" s="825"/>
      <c r="CTX745" s="825"/>
      <c r="CTY745" s="825"/>
      <c r="CTZ745" s="825"/>
      <c r="CUA745" s="825"/>
      <c r="CUB745" s="825"/>
      <c r="CUC745" s="89"/>
      <c r="CUD745" s="89"/>
      <c r="CUE745" s="89"/>
      <c r="CUF745" s="89"/>
      <c r="CUG745" s="89"/>
      <c r="CUH745" s="825"/>
      <c r="CUI745" s="825"/>
      <c r="CUJ745" s="89"/>
      <c r="CUK745" s="89"/>
      <c r="CUL745" s="825"/>
      <c r="CUM745" s="825"/>
      <c r="CUN745" s="89"/>
      <c r="CUO745" s="89"/>
      <c r="CUP745" s="825"/>
      <c r="CUQ745" s="825"/>
      <c r="CUR745" s="825"/>
      <c r="CUS745" s="825"/>
      <c r="CUT745" s="825"/>
      <c r="CUU745" s="825"/>
      <c r="CUV745" s="825"/>
      <c r="CUW745" s="89"/>
      <c r="CUX745" s="89"/>
      <c r="CUY745" s="825"/>
      <c r="CUZ745" s="825"/>
      <c r="CVA745" s="89"/>
      <c r="CVB745" s="89"/>
      <c r="CVC745" s="825"/>
      <c r="CVD745" s="825"/>
      <c r="CVE745" s="825"/>
      <c r="CVF745" s="825"/>
      <c r="CVG745" s="825"/>
      <c r="CVH745" s="203"/>
      <c r="CVI745" s="107"/>
      <c r="CVJ745" s="825"/>
      <c r="CVK745" s="825"/>
      <c r="CVL745" s="825"/>
      <c r="CVM745" s="825"/>
      <c r="CVN745" s="825"/>
      <c r="CVO745" s="825"/>
      <c r="CVP745" s="825"/>
      <c r="CVQ745" s="168"/>
      <c r="CVR745" s="168"/>
      <c r="CVS745" s="168"/>
      <c r="CVT745" s="168"/>
      <c r="CVU745" s="168"/>
      <c r="CVV745" s="168"/>
      <c r="CVW745" s="168"/>
      <c r="CVX745" s="168"/>
      <c r="CVY745" s="168"/>
      <c r="CVZ745" s="168"/>
      <c r="CWA745" s="168"/>
      <c r="CWB745" s="168"/>
      <c r="CWC745" s="168"/>
      <c r="CWD745" s="168"/>
      <c r="CWE745" s="168"/>
      <c r="CWF745" s="168"/>
      <c r="CWG745" s="168"/>
      <c r="CWH745" s="168"/>
      <c r="CWI745" s="168"/>
      <c r="CWJ745" s="168"/>
      <c r="CWK745" s="168"/>
      <c r="CWL745" s="168"/>
      <c r="CWM745" s="168"/>
      <c r="CWN745" s="168"/>
      <c r="CWO745" s="168"/>
      <c r="CWP745" s="168"/>
      <c r="CWQ745" s="168"/>
      <c r="CWR745" s="168"/>
      <c r="CWS745" s="168"/>
      <c r="CWT745" s="168"/>
      <c r="CWU745" s="168"/>
      <c r="CWV745" s="168"/>
      <c r="CWW745" s="168"/>
      <c r="CWX745" s="168"/>
      <c r="CWY745" s="168"/>
      <c r="CWZ745" s="168"/>
      <c r="CXA745" s="168"/>
      <c r="CXB745" s="168"/>
      <c r="CXC745" s="168"/>
      <c r="CXD745" s="168"/>
      <c r="CXE745" s="168"/>
      <c r="CXF745" s="168"/>
      <c r="CXG745" s="168"/>
      <c r="CXH745" s="168"/>
      <c r="CXI745" s="825"/>
      <c r="CXJ745" s="825"/>
      <c r="CXK745" s="825"/>
      <c r="CXL745" s="825"/>
      <c r="CXM745" s="825"/>
      <c r="CXN745" s="825"/>
      <c r="CXO745" s="825"/>
      <c r="CXP745" s="825"/>
      <c r="CXQ745" s="825"/>
      <c r="CXR745" s="825"/>
      <c r="CXS745" s="825"/>
      <c r="CXT745" s="825"/>
      <c r="CXU745" s="825"/>
      <c r="CXV745" s="825"/>
      <c r="CXW745" s="825"/>
      <c r="CXX745" s="825"/>
      <c r="CXY745" s="825"/>
      <c r="CXZ745" s="825"/>
      <c r="CYA745" s="825"/>
      <c r="CYB745" s="825"/>
      <c r="CYC745" s="825"/>
      <c r="CYD745" s="825"/>
      <c r="CYE745" s="825"/>
      <c r="CYF745" s="825"/>
      <c r="CYG745" s="89"/>
      <c r="CYH745" s="89"/>
      <c r="CYI745" s="89"/>
      <c r="CYJ745" s="89"/>
      <c r="CYK745" s="89"/>
      <c r="CYL745" s="825"/>
      <c r="CYM745" s="825"/>
      <c r="CYN745" s="89"/>
      <c r="CYO745" s="89"/>
      <c r="CYP745" s="825"/>
      <c r="CYQ745" s="825"/>
      <c r="CYR745" s="89"/>
      <c r="CYS745" s="89"/>
      <c r="CYT745" s="825"/>
      <c r="CYU745" s="825"/>
      <c r="CYV745" s="825"/>
      <c r="CYW745" s="825"/>
      <c r="CYX745" s="825"/>
      <c r="CYY745" s="825"/>
      <c r="CYZ745" s="825"/>
      <c r="CZA745" s="89"/>
      <c r="CZB745" s="89"/>
      <c r="CZC745" s="825"/>
      <c r="CZD745" s="825"/>
      <c r="CZE745" s="89"/>
      <c r="CZF745" s="89"/>
      <c r="CZG745" s="825"/>
      <c r="CZH745" s="825"/>
      <c r="CZI745" s="825"/>
      <c r="CZJ745" s="825"/>
      <c r="CZK745" s="825"/>
      <c r="CZL745" s="203"/>
      <c r="CZM745" s="107"/>
      <c r="CZN745" s="825"/>
      <c r="CZO745" s="825"/>
      <c r="CZP745" s="825"/>
      <c r="CZQ745" s="825"/>
      <c r="CZR745" s="825"/>
      <c r="CZS745" s="825"/>
      <c r="CZT745" s="825"/>
      <c r="CZU745" s="168"/>
      <c r="CZV745" s="168"/>
      <c r="CZW745" s="168"/>
      <c r="CZX745" s="168"/>
      <c r="CZY745" s="168"/>
      <c r="CZZ745" s="168"/>
      <c r="DAA745" s="168"/>
      <c r="DAB745" s="168"/>
      <c r="DAC745" s="168"/>
      <c r="DAD745" s="168"/>
      <c r="DAE745" s="168"/>
      <c r="DAF745" s="168"/>
      <c r="DAG745" s="168"/>
      <c r="DAH745" s="168"/>
      <c r="DAI745" s="168"/>
      <c r="DAJ745" s="168"/>
      <c r="DAK745" s="168"/>
      <c r="DAL745" s="168"/>
      <c r="DAM745" s="168"/>
      <c r="DAN745" s="168"/>
      <c r="DAO745" s="168"/>
      <c r="DAP745" s="168"/>
      <c r="DAQ745" s="168"/>
      <c r="DAR745" s="168"/>
      <c r="DAS745" s="168"/>
      <c r="DAT745" s="168"/>
      <c r="DAU745" s="168"/>
      <c r="DAV745" s="168"/>
      <c r="DAW745" s="168"/>
      <c r="DAX745" s="168"/>
      <c r="DAY745" s="168"/>
      <c r="DAZ745" s="168"/>
      <c r="DBA745" s="168"/>
      <c r="DBB745" s="168"/>
      <c r="DBC745" s="168"/>
      <c r="DBD745" s="168"/>
      <c r="DBE745" s="168"/>
      <c r="DBF745" s="168"/>
      <c r="DBG745" s="168"/>
      <c r="DBH745" s="168"/>
      <c r="DBI745" s="168"/>
      <c r="DBJ745" s="168"/>
      <c r="DBK745" s="168"/>
      <c r="DBL745" s="168"/>
      <c r="DBM745" s="825"/>
      <c r="DBN745" s="825"/>
      <c r="DBO745" s="825"/>
      <c r="DBP745" s="825"/>
      <c r="DBQ745" s="825"/>
      <c r="DBR745" s="825"/>
      <c r="DBS745" s="825"/>
      <c r="DBT745" s="825"/>
      <c r="DBU745" s="825"/>
      <c r="DBV745" s="825"/>
      <c r="DBW745" s="825"/>
      <c r="DBX745" s="825"/>
      <c r="DBY745" s="825"/>
      <c r="DBZ745" s="825"/>
      <c r="DCA745" s="825"/>
      <c r="DCB745" s="825"/>
      <c r="DCC745" s="825"/>
      <c r="DCD745" s="825"/>
      <c r="DCE745" s="825"/>
      <c r="DCF745" s="825"/>
      <c r="DCG745" s="825"/>
      <c r="DCH745" s="825"/>
      <c r="DCI745" s="825"/>
      <c r="DCJ745" s="825"/>
      <c r="DCK745" s="89"/>
      <c r="DCL745" s="89"/>
      <c r="DCM745" s="89"/>
      <c r="DCN745" s="89"/>
      <c r="DCO745" s="89"/>
      <c r="DCP745" s="825"/>
      <c r="DCQ745" s="825"/>
      <c r="DCR745" s="89"/>
      <c r="DCS745" s="89"/>
      <c r="DCT745" s="825"/>
      <c r="DCU745" s="825"/>
      <c r="DCV745" s="89"/>
      <c r="DCW745" s="89"/>
      <c r="DCX745" s="825"/>
      <c r="DCY745" s="825"/>
      <c r="DCZ745" s="825"/>
      <c r="DDA745" s="825"/>
      <c r="DDB745" s="825"/>
      <c r="DDC745" s="825"/>
      <c r="DDD745" s="825"/>
      <c r="DDE745" s="89"/>
      <c r="DDF745" s="89"/>
      <c r="DDG745" s="825"/>
      <c r="DDH745" s="825"/>
      <c r="DDI745" s="89"/>
      <c r="DDJ745" s="89"/>
      <c r="DDK745" s="825"/>
      <c r="DDL745" s="825"/>
      <c r="DDM745" s="825"/>
      <c r="DDN745" s="825"/>
      <c r="DDO745" s="825"/>
      <c r="DDP745" s="203"/>
      <c r="DDQ745" s="107"/>
      <c r="DDR745" s="825"/>
      <c r="DDS745" s="825"/>
      <c r="DDT745" s="825"/>
      <c r="DDU745" s="825"/>
      <c r="DDV745" s="825"/>
      <c r="DDW745" s="825"/>
      <c r="DDX745" s="825"/>
      <c r="DDY745" s="168"/>
      <c r="DDZ745" s="168"/>
      <c r="DEA745" s="168"/>
      <c r="DEB745" s="168"/>
      <c r="DEC745" s="168"/>
      <c r="DED745" s="168"/>
      <c r="DEE745" s="168"/>
      <c r="DEF745" s="168"/>
      <c r="DEG745" s="168"/>
      <c r="DEH745" s="168"/>
      <c r="DEI745" s="168"/>
      <c r="DEJ745" s="168"/>
      <c r="DEK745" s="168"/>
      <c r="DEL745" s="168"/>
      <c r="DEM745" s="168"/>
      <c r="DEN745" s="168"/>
      <c r="DEO745" s="168"/>
      <c r="DEP745" s="168"/>
      <c r="DEQ745" s="168"/>
      <c r="DER745" s="168"/>
      <c r="DES745" s="168"/>
      <c r="DET745" s="168"/>
      <c r="DEU745" s="168"/>
      <c r="DEV745" s="168"/>
      <c r="DEW745" s="168"/>
      <c r="DEX745" s="168"/>
      <c r="DEY745" s="168"/>
      <c r="DEZ745" s="168"/>
      <c r="DFA745" s="168"/>
      <c r="DFB745" s="168"/>
      <c r="DFC745" s="168"/>
      <c r="DFD745" s="168"/>
      <c r="DFE745" s="168"/>
      <c r="DFF745" s="168"/>
      <c r="DFG745" s="168"/>
      <c r="DFH745" s="168"/>
      <c r="DFI745" s="168"/>
      <c r="DFJ745" s="168"/>
      <c r="DFK745" s="168"/>
      <c r="DFL745" s="168"/>
      <c r="DFM745" s="168"/>
      <c r="DFN745" s="168"/>
      <c r="DFO745" s="168"/>
      <c r="DFP745" s="168"/>
      <c r="DFQ745" s="825"/>
      <c r="DFR745" s="825"/>
      <c r="DFS745" s="825"/>
      <c r="DFT745" s="825"/>
      <c r="DFU745" s="825"/>
      <c r="DFV745" s="825"/>
      <c r="DFW745" s="825"/>
      <c r="DFX745" s="825"/>
      <c r="DFY745" s="825"/>
      <c r="DFZ745" s="825"/>
      <c r="DGA745" s="825"/>
      <c r="DGB745" s="825"/>
      <c r="DGC745" s="825"/>
      <c r="DGD745" s="825"/>
      <c r="DGE745" s="825"/>
      <c r="DGF745" s="825"/>
      <c r="DGG745" s="825"/>
      <c r="DGH745" s="825"/>
      <c r="DGI745" s="825"/>
      <c r="DGJ745" s="825"/>
      <c r="DGK745" s="825"/>
      <c r="DGL745" s="825"/>
      <c r="DGM745" s="825"/>
      <c r="DGN745" s="825"/>
      <c r="DGO745" s="89"/>
      <c r="DGP745" s="89"/>
      <c r="DGQ745" s="89"/>
      <c r="DGR745" s="89"/>
      <c r="DGS745" s="89"/>
      <c r="DGT745" s="825"/>
      <c r="DGU745" s="825"/>
      <c r="DGV745" s="89"/>
      <c r="DGW745" s="89"/>
      <c r="DGX745" s="825"/>
      <c r="DGY745" s="825"/>
      <c r="DGZ745" s="89"/>
      <c r="DHA745" s="89"/>
      <c r="DHB745" s="825"/>
      <c r="DHC745" s="825"/>
      <c r="DHD745" s="825"/>
      <c r="DHE745" s="825"/>
      <c r="DHF745" s="825"/>
      <c r="DHG745" s="825"/>
      <c r="DHH745" s="825"/>
      <c r="DHI745" s="89"/>
      <c r="DHJ745" s="89"/>
      <c r="DHK745" s="825"/>
      <c r="DHL745" s="825"/>
      <c r="DHM745" s="89"/>
      <c r="DHN745" s="89"/>
      <c r="DHO745" s="825"/>
      <c r="DHP745" s="825"/>
      <c r="DHQ745" s="825"/>
      <c r="DHR745" s="825"/>
      <c r="DHS745" s="825"/>
      <c r="DHT745" s="203"/>
      <c r="DHU745" s="107"/>
      <c r="DHV745" s="825"/>
      <c r="DHW745" s="825"/>
      <c r="DHX745" s="825"/>
      <c r="DHY745" s="825"/>
      <c r="DHZ745" s="825"/>
      <c r="DIA745" s="825"/>
      <c r="DIB745" s="825"/>
      <c r="DIC745" s="168"/>
      <c r="DID745" s="168"/>
      <c r="DIE745" s="168"/>
      <c r="DIF745" s="168"/>
      <c r="DIG745" s="168"/>
      <c r="DIH745" s="168"/>
      <c r="DII745" s="168"/>
      <c r="DIJ745" s="168"/>
      <c r="DIK745" s="168"/>
      <c r="DIL745" s="168"/>
      <c r="DIM745" s="168"/>
      <c r="DIN745" s="168"/>
      <c r="DIO745" s="168"/>
      <c r="DIP745" s="168"/>
      <c r="DIQ745" s="168"/>
      <c r="DIR745" s="168"/>
      <c r="DIS745" s="168"/>
      <c r="DIT745" s="168"/>
      <c r="DIU745" s="168"/>
      <c r="DIV745" s="168"/>
      <c r="DIW745" s="168"/>
      <c r="DIX745" s="168"/>
      <c r="DIY745" s="168"/>
      <c r="DIZ745" s="168"/>
      <c r="DJA745" s="168"/>
      <c r="DJB745" s="168"/>
      <c r="DJC745" s="168"/>
      <c r="DJD745" s="168"/>
      <c r="DJE745" s="168"/>
      <c r="DJF745" s="168"/>
      <c r="DJG745" s="168"/>
      <c r="DJH745" s="168"/>
      <c r="DJI745" s="168"/>
      <c r="DJJ745" s="168"/>
      <c r="DJK745" s="168"/>
      <c r="DJL745" s="168"/>
      <c r="DJM745" s="168"/>
      <c r="DJN745" s="168"/>
      <c r="DJO745" s="168"/>
      <c r="DJP745" s="168"/>
      <c r="DJQ745" s="168"/>
      <c r="DJR745" s="168"/>
      <c r="DJS745" s="168"/>
      <c r="DJT745" s="168"/>
      <c r="DJU745" s="825"/>
      <c r="DJV745" s="825"/>
      <c r="DJW745" s="825"/>
      <c r="DJX745" s="825"/>
      <c r="DJY745" s="825"/>
      <c r="DJZ745" s="825"/>
      <c r="DKA745" s="825"/>
      <c r="DKB745" s="825"/>
      <c r="DKC745" s="825"/>
      <c r="DKD745" s="825"/>
      <c r="DKE745" s="825"/>
      <c r="DKF745" s="825"/>
      <c r="DKG745" s="825"/>
      <c r="DKH745" s="825"/>
      <c r="DKI745" s="825"/>
      <c r="DKJ745" s="825"/>
      <c r="DKK745" s="825"/>
      <c r="DKL745" s="825"/>
      <c r="DKM745" s="825"/>
      <c r="DKN745" s="825"/>
      <c r="DKO745" s="825"/>
      <c r="DKP745" s="825"/>
      <c r="DKQ745" s="825"/>
      <c r="DKR745" s="825"/>
      <c r="DKS745" s="89"/>
      <c r="DKT745" s="89"/>
      <c r="DKU745" s="89"/>
      <c r="DKV745" s="89"/>
      <c r="DKW745" s="89"/>
      <c r="DKX745" s="825"/>
      <c r="DKY745" s="825"/>
      <c r="DKZ745" s="89"/>
      <c r="DLA745" s="89"/>
      <c r="DLB745" s="825"/>
      <c r="DLC745" s="825"/>
      <c r="DLD745" s="89"/>
      <c r="DLE745" s="89"/>
      <c r="DLF745" s="825"/>
      <c r="DLG745" s="825"/>
      <c r="DLH745" s="825"/>
      <c r="DLI745" s="825"/>
      <c r="DLJ745" s="825"/>
      <c r="DLK745" s="825"/>
      <c r="DLL745" s="825"/>
      <c r="DLM745" s="89"/>
      <c r="DLN745" s="89"/>
      <c r="DLO745" s="825"/>
      <c r="DLP745" s="825"/>
      <c r="DLQ745" s="89"/>
      <c r="DLR745" s="89"/>
      <c r="DLS745" s="825"/>
      <c r="DLT745" s="825"/>
      <c r="DLU745" s="825"/>
      <c r="DLV745" s="825"/>
      <c r="DLW745" s="825"/>
      <c r="DLX745" s="203"/>
      <c r="DLY745" s="107"/>
      <c r="DLZ745" s="825"/>
      <c r="DMA745" s="825"/>
      <c r="DMB745" s="825"/>
      <c r="DMC745" s="825"/>
      <c r="DMD745" s="825"/>
      <c r="DME745" s="825"/>
      <c r="DMF745" s="825"/>
      <c r="DMG745" s="168"/>
      <c r="DMH745" s="168"/>
      <c r="DMI745" s="168"/>
      <c r="DMJ745" s="168"/>
      <c r="DMK745" s="168"/>
      <c r="DML745" s="168"/>
      <c r="DMM745" s="168"/>
      <c r="DMN745" s="168"/>
      <c r="DMO745" s="168"/>
      <c r="DMP745" s="168"/>
      <c r="DMQ745" s="168"/>
      <c r="DMR745" s="168"/>
      <c r="DMS745" s="168"/>
      <c r="DMT745" s="168"/>
      <c r="DMU745" s="168"/>
      <c r="DMV745" s="168"/>
      <c r="DMW745" s="168"/>
      <c r="DMX745" s="168"/>
      <c r="DMY745" s="168"/>
      <c r="DMZ745" s="168"/>
      <c r="DNA745" s="168"/>
      <c r="DNB745" s="168"/>
      <c r="DNC745" s="168"/>
      <c r="DND745" s="168"/>
      <c r="DNE745" s="168"/>
      <c r="DNF745" s="168"/>
      <c r="DNG745" s="168"/>
      <c r="DNH745" s="168"/>
      <c r="DNI745" s="168"/>
      <c r="DNJ745" s="168"/>
      <c r="DNK745" s="168"/>
      <c r="DNL745" s="168"/>
      <c r="DNM745" s="168"/>
      <c r="DNN745" s="168"/>
      <c r="DNO745" s="168"/>
      <c r="DNP745" s="168"/>
      <c r="DNQ745" s="168"/>
      <c r="DNR745" s="168"/>
      <c r="DNS745" s="168"/>
      <c r="DNT745" s="168"/>
      <c r="DNU745" s="168"/>
      <c r="DNV745" s="168"/>
      <c r="DNW745" s="168"/>
      <c r="DNX745" s="168"/>
      <c r="DNY745" s="825"/>
      <c r="DNZ745" s="825"/>
      <c r="DOA745" s="825"/>
      <c r="DOB745" s="825"/>
      <c r="DOC745" s="825"/>
      <c r="DOD745" s="825"/>
      <c r="DOE745" s="825"/>
      <c r="DOF745" s="825"/>
      <c r="DOG745" s="825"/>
      <c r="DOH745" s="825"/>
      <c r="DOI745" s="825"/>
      <c r="DOJ745" s="825"/>
      <c r="DOK745" s="825"/>
      <c r="DOL745" s="825"/>
      <c r="DOM745" s="825"/>
      <c r="DON745" s="825"/>
      <c r="DOO745" s="825"/>
      <c r="DOP745" s="825"/>
      <c r="DOQ745" s="825"/>
      <c r="DOR745" s="825"/>
      <c r="DOS745" s="825"/>
      <c r="DOT745" s="825"/>
      <c r="DOU745" s="825"/>
      <c r="DOV745" s="825"/>
      <c r="DOW745" s="89"/>
      <c r="DOX745" s="89"/>
      <c r="DOY745" s="89"/>
      <c r="DOZ745" s="89"/>
      <c r="DPA745" s="89"/>
      <c r="DPB745" s="825"/>
      <c r="DPC745" s="825"/>
      <c r="DPD745" s="89"/>
      <c r="DPE745" s="89"/>
      <c r="DPF745" s="825"/>
      <c r="DPG745" s="825"/>
      <c r="DPH745" s="89"/>
      <c r="DPI745" s="89"/>
      <c r="DPJ745" s="825"/>
      <c r="DPK745" s="825"/>
      <c r="DPL745" s="825"/>
      <c r="DPM745" s="825"/>
      <c r="DPN745" s="825"/>
      <c r="DPO745" s="825"/>
      <c r="DPP745" s="825"/>
      <c r="DPQ745" s="89"/>
      <c r="DPR745" s="89"/>
      <c r="DPS745" s="825"/>
      <c r="DPT745" s="825"/>
      <c r="DPU745" s="89"/>
      <c r="DPV745" s="89"/>
      <c r="DPW745" s="825"/>
      <c r="DPX745" s="825"/>
      <c r="DPY745" s="825"/>
      <c r="DPZ745" s="825"/>
      <c r="DQA745" s="825"/>
      <c r="DQB745" s="203"/>
      <c r="DQC745" s="107"/>
      <c r="DQD745" s="825"/>
      <c r="DQE745" s="825"/>
      <c r="DQF745" s="825"/>
      <c r="DQG745" s="825"/>
      <c r="DQH745" s="825"/>
      <c r="DQI745" s="825"/>
      <c r="DQJ745" s="825"/>
      <c r="DQK745" s="168"/>
      <c r="DQL745" s="168"/>
      <c r="DQM745" s="168"/>
      <c r="DQN745" s="168"/>
      <c r="DQO745" s="168"/>
      <c r="DQP745" s="168"/>
      <c r="DQQ745" s="168"/>
      <c r="DQR745" s="168"/>
      <c r="DQS745" s="168"/>
      <c r="DQT745" s="168"/>
      <c r="DQU745" s="168"/>
      <c r="DQV745" s="168"/>
      <c r="DQW745" s="168"/>
      <c r="DQX745" s="168"/>
      <c r="DQY745" s="168"/>
      <c r="DQZ745" s="168"/>
      <c r="DRA745" s="168"/>
      <c r="DRB745" s="168"/>
      <c r="DRC745" s="168"/>
      <c r="DRD745" s="168"/>
      <c r="DRE745" s="168"/>
      <c r="DRF745" s="168"/>
      <c r="DRG745" s="168"/>
      <c r="DRH745" s="168"/>
      <c r="DRI745" s="168"/>
      <c r="DRJ745" s="168"/>
      <c r="DRK745" s="168"/>
      <c r="DRL745" s="168"/>
      <c r="DRM745" s="168"/>
      <c r="DRN745" s="168"/>
      <c r="DRO745" s="168"/>
      <c r="DRP745" s="168"/>
      <c r="DRQ745" s="168"/>
      <c r="DRR745" s="168"/>
      <c r="DRS745" s="168"/>
      <c r="DRT745" s="168"/>
      <c r="DRU745" s="168"/>
      <c r="DRV745" s="168"/>
      <c r="DRW745" s="168"/>
      <c r="DRX745" s="168"/>
      <c r="DRY745" s="168"/>
      <c r="DRZ745" s="168"/>
      <c r="DSA745" s="168"/>
      <c r="DSB745" s="168"/>
      <c r="DSC745" s="825"/>
      <c r="DSD745" s="825"/>
      <c r="DSE745" s="825"/>
      <c r="DSF745" s="825"/>
      <c r="DSG745" s="825"/>
      <c r="DSH745" s="825"/>
      <c r="DSI745" s="825"/>
      <c r="DSJ745" s="825"/>
      <c r="DSK745" s="825"/>
      <c r="DSL745" s="825"/>
      <c r="DSM745" s="825"/>
      <c r="DSN745" s="825"/>
      <c r="DSO745" s="825"/>
      <c r="DSP745" s="825"/>
      <c r="DSQ745" s="825"/>
      <c r="DSR745" s="825"/>
      <c r="DSS745" s="825"/>
      <c r="DST745" s="825"/>
      <c r="DSU745" s="825"/>
      <c r="DSV745" s="825"/>
      <c r="DSW745" s="825"/>
      <c r="DSX745" s="825"/>
      <c r="DSY745" s="825"/>
      <c r="DSZ745" s="825"/>
      <c r="DTA745" s="89"/>
      <c r="DTB745" s="89"/>
      <c r="DTC745" s="89"/>
      <c r="DTD745" s="89"/>
      <c r="DTE745" s="89"/>
      <c r="DTF745" s="825"/>
      <c r="DTG745" s="825"/>
      <c r="DTH745" s="89"/>
      <c r="DTI745" s="89"/>
      <c r="DTJ745" s="825"/>
      <c r="DTK745" s="825"/>
      <c r="DTL745" s="89"/>
      <c r="DTM745" s="89"/>
      <c r="DTN745" s="825"/>
      <c r="DTO745" s="825"/>
      <c r="DTP745" s="825"/>
      <c r="DTQ745" s="825"/>
      <c r="DTR745" s="825"/>
      <c r="DTS745" s="825"/>
      <c r="DTT745" s="825"/>
      <c r="DTU745" s="89"/>
      <c r="DTV745" s="89"/>
      <c r="DTW745" s="825"/>
      <c r="DTX745" s="825"/>
      <c r="DTY745" s="89"/>
      <c r="DTZ745" s="89"/>
      <c r="DUA745" s="825"/>
      <c r="DUB745" s="825"/>
      <c r="DUC745" s="825"/>
      <c r="DUD745" s="825"/>
      <c r="DUE745" s="825"/>
      <c r="DUF745" s="203"/>
      <c r="DUG745" s="107"/>
      <c r="DUH745" s="825"/>
      <c r="DUI745" s="825"/>
      <c r="DUJ745" s="825"/>
      <c r="DUK745" s="825"/>
      <c r="DUL745" s="825"/>
      <c r="DUM745" s="825"/>
      <c r="DUN745" s="825"/>
      <c r="DUO745" s="168"/>
      <c r="DUP745" s="168"/>
      <c r="DUQ745" s="168"/>
      <c r="DUR745" s="168"/>
      <c r="DUS745" s="168"/>
      <c r="DUT745" s="168"/>
      <c r="DUU745" s="168"/>
      <c r="DUV745" s="168"/>
      <c r="DUW745" s="168"/>
      <c r="DUX745" s="168"/>
      <c r="DUY745" s="168"/>
      <c r="DUZ745" s="168"/>
      <c r="DVA745" s="168"/>
      <c r="DVB745" s="168"/>
      <c r="DVC745" s="168"/>
      <c r="DVD745" s="168"/>
      <c r="DVE745" s="168"/>
      <c r="DVF745" s="168"/>
      <c r="DVG745" s="168"/>
      <c r="DVH745" s="168"/>
      <c r="DVI745" s="168"/>
      <c r="DVJ745" s="168"/>
      <c r="DVK745" s="168"/>
      <c r="DVL745" s="168"/>
      <c r="DVM745" s="168"/>
      <c r="DVN745" s="168"/>
      <c r="DVO745" s="168"/>
      <c r="DVP745" s="168"/>
      <c r="DVQ745" s="168"/>
      <c r="DVR745" s="168"/>
      <c r="DVS745" s="168"/>
      <c r="DVT745" s="168"/>
      <c r="DVU745" s="168"/>
      <c r="DVV745" s="168"/>
      <c r="DVW745" s="168"/>
      <c r="DVX745" s="168"/>
      <c r="DVY745" s="168"/>
      <c r="DVZ745" s="168"/>
      <c r="DWA745" s="168"/>
      <c r="DWB745" s="168"/>
      <c r="DWC745" s="168"/>
      <c r="DWD745" s="168"/>
      <c r="DWE745" s="168"/>
      <c r="DWF745" s="168"/>
      <c r="DWG745" s="825"/>
      <c r="DWH745" s="825"/>
      <c r="DWI745" s="825"/>
      <c r="DWJ745" s="825"/>
      <c r="DWK745" s="825"/>
      <c r="DWL745" s="825"/>
      <c r="DWM745" s="825"/>
      <c r="DWN745" s="825"/>
      <c r="DWO745" s="825"/>
      <c r="DWP745" s="825"/>
      <c r="DWQ745" s="825"/>
      <c r="DWR745" s="825"/>
      <c r="DWS745" s="825"/>
      <c r="DWT745" s="825"/>
      <c r="DWU745" s="825"/>
      <c r="DWV745" s="825"/>
      <c r="DWW745" s="825"/>
      <c r="DWX745" s="825"/>
      <c r="DWY745" s="825"/>
      <c r="DWZ745" s="825"/>
      <c r="DXA745" s="825"/>
      <c r="DXB745" s="825"/>
      <c r="DXC745" s="825"/>
      <c r="DXD745" s="825"/>
      <c r="DXE745" s="89"/>
      <c r="DXF745" s="89"/>
      <c r="DXG745" s="89"/>
      <c r="DXH745" s="89"/>
      <c r="DXI745" s="89"/>
      <c r="DXJ745" s="825"/>
      <c r="DXK745" s="825"/>
      <c r="DXL745" s="89"/>
      <c r="DXM745" s="89"/>
      <c r="DXN745" s="825"/>
      <c r="DXO745" s="825"/>
      <c r="DXP745" s="89"/>
      <c r="DXQ745" s="89"/>
      <c r="DXR745" s="825"/>
      <c r="DXS745" s="825"/>
      <c r="DXT745" s="825"/>
      <c r="DXU745" s="825"/>
      <c r="DXV745" s="825"/>
      <c r="DXW745" s="825"/>
      <c r="DXX745" s="825"/>
      <c r="DXY745" s="89"/>
      <c r="DXZ745" s="89"/>
      <c r="DYA745" s="825"/>
      <c r="DYB745" s="825"/>
      <c r="DYC745" s="89"/>
      <c r="DYD745" s="89"/>
      <c r="DYE745" s="825"/>
      <c r="DYF745" s="825"/>
      <c r="DYG745" s="825"/>
      <c r="DYH745" s="825"/>
      <c r="DYI745" s="825"/>
      <c r="DYJ745" s="203"/>
      <c r="DYK745" s="107"/>
      <c r="DYL745" s="825"/>
      <c r="DYM745" s="825"/>
      <c r="DYN745" s="825"/>
      <c r="DYO745" s="825"/>
      <c r="DYP745" s="825"/>
      <c r="DYQ745" s="825"/>
      <c r="DYR745" s="825"/>
      <c r="DYS745" s="168"/>
      <c r="DYT745" s="168"/>
      <c r="DYU745" s="168"/>
      <c r="DYV745" s="168"/>
      <c r="DYW745" s="168"/>
      <c r="DYX745" s="168"/>
      <c r="DYY745" s="168"/>
      <c r="DYZ745" s="168"/>
      <c r="DZA745" s="168"/>
      <c r="DZB745" s="168"/>
      <c r="DZC745" s="168"/>
      <c r="DZD745" s="168"/>
      <c r="DZE745" s="168"/>
      <c r="DZF745" s="168"/>
      <c r="DZG745" s="168"/>
      <c r="DZH745" s="168"/>
      <c r="DZI745" s="168"/>
      <c r="DZJ745" s="168"/>
      <c r="DZK745" s="168"/>
      <c r="DZL745" s="168"/>
      <c r="DZM745" s="168"/>
      <c r="DZN745" s="168"/>
      <c r="DZO745" s="168"/>
      <c r="DZP745" s="168"/>
      <c r="DZQ745" s="168"/>
      <c r="DZR745" s="168"/>
      <c r="DZS745" s="168"/>
      <c r="DZT745" s="168"/>
      <c r="DZU745" s="168"/>
      <c r="DZV745" s="168"/>
      <c r="DZW745" s="168"/>
      <c r="DZX745" s="168"/>
      <c r="DZY745" s="168"/>
      <c r="DZZ745" s="168"/>
      <c r="EAA745" s="168"/>
      <c r="EAB745" s="168"/>
      <c r="EAC745" s="168"/>
      <c r="EAD745" s="168"/>
      <c r="EAE745" s="168"/>
      <c r="EAF745" s="168"/>
      <c r="EAG745" s="168"/>
      <c r="EAH745" s="168"/>
      <c r="EAI745" s="168"/>
      <c r="EAJ745" s="168"/>
      <c r="EAK745" s="825"/>
      <c r="EAL745" s="825"/>
      <c r="EAM745" s="825"/>
      <c r="EAN745" s="825"/>
      <c r="EAO745" s="825"/>
      <c r="EAP745" s="825"/>
      <c r="EAQ745" s="825"/>
      <c r="EAR745" s="825"/>
      <c r="EAS745" s="825"/>
      <c r="EAT745" s="825"/>
      <c r="EAU745" s="825"/>
      <c r="EAV745" s="825"/>
      <c r="EAW745" s="825"/>
      <c r="EAX745" s="825"/>
      <c r="EAY745" s="825"/>
      <c r="EAZ745" s="825"/>
      <c r="EBA745" s="825"/>
      <c r="EBB745" s="825"/>
      <c r="EBC745" s="825"/>
      <c r="EBD745" s="825"/>
      <c r="EBE745" s="825"/>
      <c r="EBF745" s="825"/>
      <c r="EBG745" s="825"/>
      <c r="EBH745" s="825"/>
      <c r="EBI745" s="89"/>
      <c r="EBJ745" s="89"/>
      <c r="EBK745" s="89"/>
      <c r="EBL745" s="89"/>
      <c r="EBM745" s="89"/>
      <c r="EBN745" s="825"/>
      <c r="EBO745" s="825"/>
      <c r="EBP745" s="89"/>
      <c r="EBQ745" s="89"/>
      <c r="EBR745" s="825"/>
      <c r="EBS745" s="825"/>
      <c r="EBT745" s="89"/>
      <c r="EBU745" s="89"/>
      <c r="EBV745" s="825"/>
      <c r="EBW745" s="825"/>
      <c r="EBX745" s="825"/>
      <c r="EBY745" s="825"/>
      <c r="EBZ745" s="825"/>
      <c r="ECA745" s="825"/>
      <c r="ECB745" s="825"/>
      <c r="ECC745" s="89"/>
      <c r="ECD745" s="89"/>
      <c r="ECE745" s="825"/>
      <c r="ECF745" s="825"/>
      <c r="ECG745" s="89"/>
      <c r="ECH745" s="89"/>
      <c r="ECI745" s="825"/>
      <c r="ECJ745" s="825"/>
      <c r="ECK745" s="825"/>
      <c r="ECL745" s="825"/>
      <c r="ECM745" s="825"/>
      <c r="ECN745" s="203"/>
      <c r="ECO745" s="107"/>
      <c r="ECP745" s="825"/>
      <c r="ECQ745" s="825"/>
      <c r="ECR745" s="825"/>
      <c r="ECS745" s="825"/>
      <c r="ECT745" s="825"/>
      <c r="ECU745" s="825"/>
      <c r="ECV745" s="825"/>
      <c r="ECW745" s="168"/>
      <c r="ECX745" s="168"/>
      <c r="ECY745" s="168"/>
      <c r="ECZ745" s="168"/>
      <c r="EDA745" s="168"/>
      <c r="EDB745" s="168"/>
      <c r="EDC745" s="168"/>
      <c r="EDD745" s="168"/>
      <c r="EDE745" s="168"/>
      <c r="EDF745" s="168"/>
      <c r="EDG745" s="168"/>
      <c r="EDH745" s="168"/>
      <c r="EDI745" s="168"/>
      <c r="EDJ745" s="168"/>
      <c r="EDK745" s="168"/>
      <c r="EDL745" s="168"/>
      <c r="EDM745" s="168"/>
      <c r="EDN745" s="168"/>
      <c r="EDO745" s="168"/>
      <c r="EDP745" s="168"/>
      <c r="EDQ745" s="168"/>
      <c r="EDR745" s="168"/>
      <c r="EDS745" s="168"/>
      <c r="EDT745" s="168"/>
      <c r="EDU745" s="168"/>
      <c r="EDV745" s="168"/>
      <c r="EDW745" s="168"/>
      <c r="EDX745" s="168"/>
      <c r="EDY745" s="168"/>
      <c r="EDZ745" s="168"/>
      <c r="EEA745" s="168"/>
      <c r="EEB745" s="168"/>
      <c r="EEC745" s="168"/>
      <c r="EED745" s="168"/>
      <c r="EEE745" s="168"/>
      <c r="EEF745" s="168"/>
      <c r="EEG745" s="168"/>
      <c r="EEH745" s="168"/>
      <c r="EEI745" s="168"/>
      <c r="EEJ745" s="168"/>
      <c r="EEK745" s="168"/>
      <c r="EEL745" s="168"/>
      <c r="EEM745" s="168"/>
      <c r="EEN745" s="168"/>
      <c r="EEO745" s="825"/>
      <c r="EEP745" s="825"/>
      <c r="EEQ745" s="825"/>
      <c r="EER745" s="825"/>
      <c r="EES745" s="825"/>
      <c r="EET745" s="825"/>
      <c r="EEU745" s="825"/>
      <c r="EEV745" s="825"/>
      <c r="EEW745" s="825"/>
      <c r="EEX745" s="825"/>
      <c r="EEY745" s="825"/>
      <c r="EEZ745" s="825"/>
      <c r="EFA745" s="825"/>
      <c r="EFB745" s="825"/>
      <c r="EFC745" s="825"/>
      <c r="EFD745" s="825"/>
      <c r="EFE745" s="825"/>
      <c r="EFF745" s="825"/>
      <c r="EFG745" s="825"/>
      <c r="EFH745" s="825"/>
      <c r="EFI745" s="825"/>
      <c r="EFJ745" s="825"/>
      <c r="EFK745" s="825"/>
      <c r="EFL745" s="825"/>
      <c r="EFM745" s="89"/>
      <c r="EFN745" s="89"/>
      <c r="EFO745" s="89"/>
      <c r="EFP745" s="89"/>
      <c r="EFQ745" s="89"/>
      <c r="EFR745" s="825"/>
      <c r="EFS745" s="825"/>
      <c r="EFT745" s="89"/>
      <c r="EFU745" s="89"/>
      <c r="EFV745" s="825"/>
      <c r="EFW745" s="825"/>
      <c r="EFX745" s="89"/>
      <c r="EFY745" s="89"/>
      <c r="EFZ745" s="825"/>
      <c r="EGA745" s="825"/>
      <c r="EGB745" s="825"/>
      <c r="EGC745" s="825"/>
      <c r="EGD745" s="825"/>
      <c r="EGE745" s="825"/>
      <c r="EGF745" s="825"/>
      <c r="EGG745" s="89"/>
      <c r="EGH745" s="89"/>
      <c r="EGI745" s="825"/>
      <c r="EGJ745" s="825"/>
      <c r="EGK745" s="89"/>
      <c r="EGL745" s="89"/>
      <c r="EGM745" s="825"/>
      <c r="EGN745" s="825"/>
      <c r="EGO745" s="825"/>
      <c r="EGP745" s="825"/>
      <c r="EGQ745" s="825"/>
      <c r="EGR745" s="203"/>
      <c r="EGS745" s="107"/>
      <c r="EGT745" s="825"/>
      <c r="EGU745" s="825"/>
      <c r="EGV745" s="825"/>
      <c r="EGW745" s="825"/>
      <c r="EGX745" s="825"/>
      <c r="EGY745" s="825"/>
      <c r="EGZ745" s="825"/>
      <c r="EHA745" s="168"/>
      <c r="EHB745" s="168"/>
      <c r="EHC745" s="168"/>
      <c r="EHD745" s="168"/>
      <c r="EHE745" s="168"/>
      <c r="EHF745" s="168"/>
      <c r="EHG745" s="168"/>
      <c r="EHH745" s="168"/>
      <c r="EHI745" s="168"/>
      <c r="EHJ745" s="168"/>
      <c r="EHK745" s="168"/>
      <c r="EHL745" s="168"/>
      <c r="EHM745" s="168"/>
      <c r="EHN745" s="168"/>
      <c r="EHO745" s="168"/>
      <c r="EHP745" s="168"/>
      <c r="EHQ745" s="168"/>
      <c r="EHR745" s="168"/>
      <c r="EHS745" s="168"/>
      <c r="EHT745" s="168"/>
      <c r="EHU745" s="168"/>
      <c r="EHV745" s="168"/>
      <c r="EHW745" s="168"/>
      <c r="EHX745" s="168"/>
      <c r="EHY745" s="168"/>
      <c r="EHZ745" s="168"/>
      <c r="EIA745" s="168"/>
      <c r="EIB745" s="168"/>
      <c r="EIC745" s="168"/>
      <c r="EID745" s="168"/>
      <c r="EIE745" s="168"/>
      <c r="EIF745" s="168"/>
      <c r="EIG745" s="168"/>
      <c r="EIH745" s="168"/>
      <c r="EII745" s="168"/>
      <c r="EIJ745" s="168"/>
      <c r="EIK745" s="168"/>
      <c r="EIL745" s="168"/>
      <c r="EIM745" s="168"/>
      <c r="EIN745" s="168"/>
      <c r="EIO745" s="168"/>
      <c r="EIP745" s="168"/>
      <c r="EIQ745" s="168"/>
      <c r="EIR745" s="168"/>
      <c r="EIS745" s="825"/>
      <c r="EIT745" s="825"/>
      <c r="EIU745" s="825"/>
      <c r="EIV745" s="825"/>
      <c r="EIW745" s="825"/>
      <c r="EIX745" s="825"/>
      <c r="EIY745" s="825"/>
      <c r="EIZ745" s="825"/>
      <c r="EJA745" s="825"/>
      <c r="EJB745" s="825"/>
      <c r="EJC745" s="825"/>
      <c r="EJD745" s="825"/>
      <c r="EJE745" s="825"/>
      <c r="EJF745" s="825"/>
      <c r="EJG745" s="825"/>
      <c r="EJH745" s="825"/>
      <c r="EJI745" s="825"/>
      <c r="EJJ745" s="825"/>
      <c r="EJK745" s="825"/>
      <c r="EJL745" s="825"/>
      <c r="EJM745" s="825"/>
      <c r="EJN745" s="825"/>
      <c r="EJO745" s="825"/>
      <c r="EJP745" s="825"/>
      <c r="EJQ745" s="89"/>
      <c r="EJR745" s="89"/>
      <c r="EJS745" s="89"/>
      <c r="EJT745" s="89"/>
      <c r="EJU745" s="89"/>
      <c r="EJV745" s="825"/>
      <c r="EJW745" s="825"/>
      <c r="EJX745" s="89"/>
      <c r="EJY745" s="89"/>
      <c r="EJZ745" s="825"/>
      <c r="EKA745" s="825"/>
      <c r="EKB745" s="89"/>
      <c r="EKC745" s="89"/>
      <c r="EKD745" s="825"/>
      <c r="EKE745" s="825"/>
      <c r="EKF745" s="825"/>
      <c r="EKG745" s="825"/>
      <c r="EKH745" s="825"/>
      <c r="EKI745" s="825"/>
      <c r="EKJ745" s="825"/>
      <c r="EKK745" s="89"/>
      <c r="EKL745" s="89"/>
      <c r="EKM745" s="825"/>
      <c r="EKN745" s="825"/>
      <c r="EKO745" s="89"/>
      <c r="EKP745" s="89"/>
      <c r="EKQ745" s="825"/>
      <c r="EKR745" s="825"/>
      <c r="EKS745" s="825"/>
      <c r="EKT745" s="825"/>
      <c r="EKU745" s="825"/>
      <c r="EKV745" s="203"/>
      <c r="EKW745" s="107"/>
      <c r="EKX745" s="825"/>
      <c r="EKY745" s="825"/>
      <c r="EKZ745" s="825"/>
      <c r="ELA745" s="825"/>
      <c r="ELB745" s="825"/>
      <c r="ELC745" s="825"/>
      <c r="ELD745" s="825"/>
      <c r="ELE745" s="168"/>
      <c r="ELF745" s="168"/>
      <c r="ELG745" s="168"/>
      <c r="ELH745" s="168"/>
      <c r="ELI745" s="168"/>
      <c r="ELJ745" s="168"/>
      <c r="ELK745" s="168"/>
      <c r="ELL745" s="168"/>
      <c r="ELM745" s="168"/>
      <c r="ELN745" s="168"/>
      <c r="ELO745" s="168"/>
      <c r="ELP745" s="168"/>
      <c r="ELQ745" s="168"/>
      <c r="ELR745" s="168"/>
      <c r="ELS745" s="168"/>
      <c r="ELT745" s="168"/>
      <c r="ELU745" s="168"/>
      <c r="ELV745" s="168"/>
      <c r="ELW745" s="168"/>
      <c r="ELX745" s="168"/>
      <c r="ELY745" s="168"/>
      <c r="ELZ745" s="168"/>
      <c r="EMA745" s="168"/>
      <c r="EMB745" s="168"/>
      <c r="EMC745" s="168"/>
      <c r="EMD745" s="168"/>
      <c r="EME745" s="168"/>
      <c r="EMF745" s="168"/>
      <c r="EMG745" s="168"/>
      <c r="EMH745" s="168"/>
      <c r="EMI745" s="168"/>
      <c r="EMJ745" s="168"/>
      <c r="EMK745" s="168"/>
      <c r="EML745" s="168"/>
      <c r="EMM745" s="168"/>
      <c r="EMN745" s="168"/>
      <c r="EMO745" s="168"/>
      <c r="EMP745" s="168"/>
      <c r="EMQ745" s="168"/>
      <c r="EMR745" s="168"/>
      <c r="EMS745" s="168"/>
      <c r="EMT745" s="168"/>
      <c r="EMU745" s="168"/>
      <c r="EMV745" s="168"/>
      <c r="EMW745" s="825"/>
      <c r="EMX745" s="825"/>
      <c r="EMY745" s="825"/>
      <c r="EMZ745" s="825"/>
      <c r="ENA745" s="825"/>
      <c r="ENB745" s="825"/>
      <c r="ENC745" s="825"/>
      <c r="END745" s="825"/>
      <c r="ENE745" s="825"/>
      <c r="ENF745" s="825"/>
      <c r="ENG745" s="825"/>
      <c r="ENH745" s="825"/>
      <c r="ENI745" s="825"/>
      <c r="ENJ745" s="825"/>
      <c r="ENK745" s="825"/>
      <c r="ENL745" s="825"/>
      <c r="ENM745" s="825"/>
      <c r="ENN745" s="825"/>
      <c r="ENO745" s="825"/>
      <c r="ENP745" s="825"/>
      <c r="ENQ745" s="825"/>
      <c r="ENR745" s="825"/>
      <c r="ENS745" s="825"/>
      <c r="ENT745" s="825"/>
      <c r="ENU745" s="89"/>
      <c r="ENV745" s="89"/>
      <c r="ENW745" s="89"/>
      <c r="ENX745" s="89"/>
      <c r="ENY745" s="89"/>
      <c r="ENZ745" s="825"/>
      <c r="EOA745" s="825"/>
      <c r="EOB745" s="89"/>
      <c r="EOC745" s="89"/>
      <c r="EOD745" s="825"/>
      <c r="EOE745" s="825"/>
      <c r="EOF745" s="89"/>
      <c r="EOG745" s="89"/>
      <c r="EOH745" s="825"/>
      <c r="EOI745" s="825"/>
      <c r="EOJ745" s="825"/>
      <c r="EOK745" s="825"/>
      <c r="EOL745" s="825"/>
      <c r="EOM745" s="825"/>
      <c r="EON745" s="825"/>
      <c r="EOO745" s="89"/>
      <c r="EOP745" s="89"/>
      <c r="EOQ745" s="825"/>
      <c r="EOR745" s="825"/>
      <c r="EOS745" s="89"/>
      <c r="EOT745" s="89"/>
      <c r="EOU745" s="825"/>
      <c r="EOV745" s="825"/>
      <c r="EOW745" s="825"/>
      <c r="EOX745" s="825"/>
      <c r="EOY745" s="825"/>
      <c r="EOZ745" s="203"/>
      <c r="EPA745" s="107"/>
      <c r="EPB745" s="825"/>
      <c r="EPC745" s="825"/>
      <c r="EPD745" s="825"/>
      <c r="EPE745" s="825"/>
      <c r="EPF745" s="825"/>
      <c r="EPG745" s="825"/>
      <c r="EPH745" s="825"/>
      <c r="EPI745" s="168"/>
      <c r="EPJ745" s="168"/>
      <c r="EPK745" s="168"/>
      <c r="EPL745" s="168"/>
      <c r="EPM745" s="168"/>
      <c r="EPN745" s="168"/>
      <c r="EPO745" s="168"/>
      <c r="EPP745" s="168"/>
      <c r="EPQ745" s="168"/>
      <c r="EPR745" s="168"/>
      <c r="EPS745" s="168"/>
      <c r="EPT745" s="168"/>
      <c r="EPU745" s="168"/>
      <c r="EPV745" s="168"/>
      <c r="EPW745" s="168"/>
      <c r="EPX745" s="168"/>
      <c r="EPY745" s="168"/>
      <c r="EPZ745" s="168"/>
      <c r="EQA745" s="168"/>
      <c r="EQB745" s="168"/>
      <c r="EQC745" s="168"/>
      <c r="EQD745" s="168"/>
      <c r="EQE745" s="168"/>
      <c r="EQF745" s="168"/>
      <c r="EQG745" s="168"/>
      <c r="EQH745" s="168"/>
      <c r="EQI745" s="168"/>
      <c r="EQJ745" s="168"/>
      <c r="EQK745" s="168"/>
      <c r="EQL745" s="168"/>
      <c r="EQM745" s="168"/>
      <c r="EQN745" s="168"/>
      <c r="EQO745" s="168"/>
      <c r="EQP745" s="168"/>
      <c r="EQQ745" s="168"/>
      <c r="EQR745" s="168"/>
      <c r="EQS745" s="168"/>
      <c r="EQT745" s="168"/>
      <c r="EQU745" s="168"/>
      <c r="EQV745" s="168"/>
      <c r="EQW745" s="168"/>
      <c r="EQX745" s="168"/>
      <c r="EQY745" s="168"/>
      <c r="EQZ745" s="168"/>
      <c r="ERA745" s="825"/>
      <c r="ERB745" s="825"/>
      <c r="ERC745" s="825"/>
      <c r="ERD745" s="825"/>
      <c r="ERE745" s="825"/>
      <c r="ERF745" s="825"/>
      <c r="ERG745" s="825"/>
      <c r="ERH745" s="825"/>
      <c r="ERI745" s="825"/>
      <c r="ERJ745" s="825"/>
      <c r="ERK745" s="825"/>
      <c r="ERL745" s="825"/>
      <c r="ERM745" s="825"/>
      <c r="ERN745" s="825"/>
      <c r="ERO745" s="825"/>
      <c r="ERP745" s="825"/>
      <c r="ERQ745" s="825"/>
      <c r="ERR745" s="825"/>
      <c r="ERS745" s="825"/>
      <c r="ERT745" s="825"/>
      <c r="ERU745" s="825"/>
      <c r="ERV745" s="825"/>
      <c r="ERW745" s="825"/>
      <c r="ERX745" s="825"/>
      <c r="ERY745" s="89"/>
      <c r="ERZ745" s="89"/>
      <c r="ESA745" s="89"/>
      <c r="ESB745" s="89"/>
      <c r="ESC745" s="89"/>
      <c r="ESD745" s="825"/>
      <c r="ESE745" s="825"/>
      <c r="ESF745" s="89"/>
      <c r="ESG745" s="89"/>
      <c r="ESH745" s="825"/>
      <c r="ESI745" s="825"/>
      <c r="ESJ745" s="89"/>
      <c r="ESK745" s="89"/>
      <c r="ESL745" s="825"/>
      <c r="ESM745" s="825"/>
      <c r="ESN745" s="825"/>
      <c r="ESO745" s="825"/>
      <c r="ESP745" s="825"/>
      <c r="ESQ745" s="825"/>
      <c r="ESR745" s="825"/>
      <c r="ESS745" s="89"/>
      <c r="EST745" s="89"/>
      <c r="ESU745" s="825"/>
      <c r="ESV745" s="825"/>
      <c r="ESW745" s="89"/>
      <c r="ESX745" s="89"/>
      <c r="ESY745" s="825"/>
      <c r="ESZ745" s="825"/>
      <c r="ETA745" s="825"/>
      <c r="ETB745" s="825"/>
      <c r="ETC745" s="825"/>
      <c r="ETD745" s="203"/>
      <c r="ETE745" s="107"/>
      <c r="ETF745" s="825"/>
      <c r="ETG745" s="825"/>
      <c r="ETH745" s="825"/>
      <c r="ETI745" s="825"/>
      <c r="ETJ745" s="825"/>
      <c r="ETK745" s="825"/>
      <c r="ETL745" s="825"/>
      <c r="ETM745" s="168"/>
      <c r="ETN745" s="168"/>
      <c r="ETO745" s="168"/>
      <c r="ETP745" s="168"/>
      <c r="ETQ745" s="168"/>
      <c r="ETR745" s="168"/>
      <c r="ETS745" s="168"/>
      <c r="ETT745" s="168"/>
      <c r="ETU745" s="168"/>
      <c r="ETV745" s="168"/>
      <c r="ETW745" s="168"/>
      <c r="ETX745" s="168"/>
      <c r="ETY745" s="168"/>
      <c r="ETZ745" s="168"/>
      <c r="EUA745" s="168"/>
      <c r="EUB745" s="168"/>
      <c r="EUC745" s="168"/>
      <c r="EUD745" s="168"/>
      <c r="EUE745" s="168"/>
      <c r="EUF745" s="168"/>
      <c r="EUG745" s="168"/>
      <c r="EUH745" s="168"/>
      <c r="EUI745" s="168"/>
      <c r="EUJ745" s="168"/>
      <c r="EUK745" s="168"/>
      <c r="EUL745" s="168"/>
      <c r="EUM745" s="168"/>
      <c r="EUN745" s="168"/>
      <c r="EUO745" s="168"/>
      <c r="EUP745" s="168"/>
      <c r="EUQ745" s="168"/>
      <c r="EUR745" s="168"/>
      <c r="EUS745" s="168"/>
      <c r="EUT745" s="168"/>
      <c r="EUU745" s="168"/>
      <c r="EUV745" s="168"/>
      <c r="EUW745" s="168"/>
      <c r="EUX745" s="168"/>
      <c r="EUY745" s="168"/>
      <c r="EUZ745" s="168"/>
      <c r="EVA745" s="168"/>
      <c r="EVB745" s="168"/>
      <c r="EVC745" s="168"/>
      <c r="EVD745" s="168"/>
      <c r="EVE745" s="825"/>
      <c r="EVF745" s="825"/>
      <c r="EVG745" s="825"/>
      <c r="EVH745" s="825"/>
      <c r="EVI745" s="825"/>
      <c r="EVJ745" s="825"/>
      <c r="EVK745" s="825"/>
      <c r="EVL745" s="825"/>
      <c r="EVM745" s="825"/>
      <c r="EVN745" s="825"/>
      <c r="EVO745" s="825"/>
      <c r="EVP745" s="825"/>
      <c r="EVQ745" s="825"/>
      <c r="EVR745" s="825"/>
      <c r="EVS745" s="825"/>
      <c r="EVT745" s="825"/>
      <c r="EVU745" s="825"/>
      <c r="EVV745" s="825"/>
      <c r="EVW745" s="825"/>
      <c r="EVX745" s="825"/>
      <c r="EVY745" s="825"/>
      <c r="EVZ745" s="825"/>
      <c r="EWA745" s="825"/>
      <c r="EWB745" s="825"/>
      <c r="EWC745" s="89"/>
      <c r="EWD745" s="89"/>
      <c r="EWE745" s="89"/>
      <c r="EWF745" s="89"/>
      <c r="EWG745" s="89"/>
      <c r="EWH745" s="825"/>
      <c r="EWI745" s="825"/>
      <c r="EWJ745" s="89"/>
      <c r="EWK745" s="89"/>
      <c r="EWL745" s="825"/>
      <c r="EWM745" s="825"/>
      <c r="EWN745" s="89"/>
      <c r="EWO745" s="89"/>
      <c r="EWP745" s="825"/>
      <c r="EWQ745" s="825"/>
      <c r="EWR745" s="825"/>
      <c r="EWS745" s="825"/>
      <c r="EWT745" s="825"/>
      <c r="EWU745" s="825"/>
      <c r="EWV745" s="825"/>
      <c r="EWW745" s="89"/>
      <c r="EWX745" s="89"/>
      <c r="EWY745" s="825"/>
      <c r="EWZ745" s="825"/>
      <c r="EXA745" s="89"/>
      <c r="EXB745" s="89"/>
      <c r="EXC745" s="825"/>
      <c r="EXD745" s="825"/>
      <c r="EXE745" s="825"/>
      <c r="EXF745" s="825"/>
      <c r="EXG745" s="825"/>
      <c r="EXH745" s="203"/>
      <c r="EXI745" s="107"/>
      <c r="EXJ745" s="825"/>
      <c r="EXK745" s="825"/>
      <c r="EXL745" s="825"/>
      <c r="EXM745" s="825"/>
      <c r="EXN745" s="825"/>
      <c r="EXO745" s="825"/>
      <c r="EXP745" s="825"/>
      <c r="EXQ745" s="168"/>
      <c r="EXR745" s="168"/>
      <c r="EXS745" s="168"/>
      <c r="EXT745" s="168"/>
      <c r="EXU745" s="168"/>
      <c r="EXV745" s="168"/>
      <c r="EXW745" s="168"/>
      <c r="EXX745" s="168"/>
      <c r="EXY745" s="168"/>
      <c r="EXZ745" s="168"/>
      <c r="EYA745" s="168"/>
      <c r="EYB745" s="168"/>
      <c r="EYC745" s="168"/>
      <c r="EYD745" s="168"/>
      <c r="EYE745" s="168"/>
      <c r="EYF745" s="168"/>
      <c r="EYG745" s="168"/>
      <c r="EYH745" s="168"/>
      <c r="EYI745" s="168"/>
      <c r="EYJ745" s="168"/>
      <c r="EYK745" s="168"/>
      <c r="EYL745" s="168"/>
      <c r="EYM745" s="168"/>
      <c r="EYN745" s="168"/>
      <c r="EYO745" s="168"/>
      <c r="EYP745" s="168"/>
      <c r="EYQ745" s="168"/>
      <c r="EYR745" s="168"/>
      <c r="EYS745" s="168"/>
      <c r="EYT745" s="168"/>
      <c r="EYU745" s="168"/>
      <c r="EYV745" s="168"/>
      <c r="EYW745" s="168"/>
      <c r="EYX745" s="168"/>
      <c r="EYY745" s="168"/>
      <c r="EYZ745" s="168"/>
      <c r="EZA745" s="168"/>
      <c r="EZB745" s="168"/>
      <c r="EZC745" s="168"/>
      <c r="EZD745" s="168"/>
      <c r="EZE745" s="168"/>
      <c r="EZF745" s="168"/>
      <c r="EZG745" s="168"/>
      <c r="EZH745" s="168"/>
      <c r="EZI745" s="825"/>
      <c r="EZJ745" s="825"/>
      <c r="EZK745" s="825"/>
      <c r="EZL745" s="825"/>
      <c r="EZM745" s="825"/>
      <c r="EZN745" s="825"/>
      <c r="EZO745" s="825"/>
      <c r="EZP745" s="825"/>
      <c r="EZQ745" s="825"/>
      <c r="EZR745" s="825"/>
      <c r="EZS745" s="825"/>
      <c r="EZT745" s="825"/>
      <c r="EZU745" s="825"/>
      <c r="EZV745" s="825"/>
      <c r="EZW745" s="825"/>
      <c r="EZX745" s="825"/>
      <c r="EZY745" s="825"/>
      <c r="EZZ745" s="825"/>
      <c r="FAA745" s="825"/>
      <c r="FAB745" s="825"/>
      <c r="FAC745" s="825"/>
      <c r="FAD745" s="825"/>
      <c r="FAE745" s="825"/>
      <c r="FAF745" s="825"/>
      <c r="FAG745" s="89"/>
      <c r="FAH745" s="89"/>
      <c r="FAI745" s="89"/>
      <c r="FAJ745" s="89"/>
      <c r="FAK745" s="89"/>
      <c r="FAL745" s="825"/>
      <c r="FAM745" s="825"/>
      <c r="FAN745" s="89"/>
      <c r="FAO745" s="89"/>
      <c r="FAP745" s="825"/>
      <c r="FAQ745" s="825"/>
      <c r="FAR745" s="89"/>
      <c r="FAS745" s="89"/>
      <c r="FAT745" s="825"/>
      <c r="FAU745" s="825"/>
      <c r="FAV745" s="825"/>
      <c r="FAW745" s="825"/>
      <c r="FAX745" s="825"/>
      <c r="FAY745" s="825"/>
      <c r="FAZ745" s="825"/>
      <c r="FBA745" s="89"/>
      <c r="FBB745" s="89"/>
      <c r="FBC745" s="825"/>
      <c r="FBD745" s="825"/>
      <c r="FBE745" s="89"/>
      <c r="FBF745" s="89"/>
      <c r="FBG745" s="825"/>
      <c r="FBH745" s="825"/>
      <c r="FBI745" s="825"/>
      <c r="FBJ745" s="825"/>
      <c r="FBK745" s="825"/>
      <c r="FBL745" s="203"/>
      <c r="FBM745" s="107"/>
      <c r="FBN745" s="825"/>
      <c r="FBO745" s="825"/>
      <c r="FBP745" s="825"/>
      <c r="FBQ745" s="825"/>
      <c r="FBR745" s="825"/>
      <c r="FBS745" s="825"/>
      <c r="FBT745" s="825"/>
      <c r="FBU745" s="168"/>
      <c r="FBV745" s="168"/>
      <c r="FBW745" s="168"/>
      <c r="FBX745" s="168"/>
      <c r="FBY745" s="168"/>
      <c r="FBZ745" s="168"/>
      <c r="FCA745" s="168"/>
      <c r="FCB745" s="168"/>
      <c r="FCC745" s="168"/>
      <c r="FCD745" s="168"/>
      <c r="FCE745" s="168"/>
      <c r="FCF745" s="168"/>
      <c r="FCG745" s="168"/>
      <c r="FCH745" s="168"/>
      <c r="FCI745" s="168"/>
      <c r="FCJ745" s="168"/>
      <c r="FCK745" s="168"/>
      <c r="FCL745" s="168"/>
      <c r="FCM745" s="168"/>
      <c r="FCN745" s="168"/>
      <c r="FCO745" s="168"/>
      <c r="FCP745" s="168"/>
      <c r="FCQ745" s="168"/>
      <c r="FCR745" s="168"/>
      <c r="FCS745" s="168"/>
      <c r="FCT745" s="168"/>
      <c r="FCU745" s="168"/>
      <c r="FCV745" s="168"/>
      <c r="FCW745" s="168"/>
      <c r="FCX745" s="168"/>
      <c r="FCY745" s="168"/>
      <c r="FCZ745" s="168"/>
      <c r="FDA745" s="168"/>
      <c r="FDB745" s="168"/>
      <c r="FDC745" s="168"/>
      <c r="FDD745" s="168"/>
      <c r="FDE745" s="168"/>
      <c r="FDF745" s="168"/>
      <c r="FDG745" s="168"/>
      <c r="FDH745" s="168"/>
      <c r="FDI745" s="168"/>
      <c r="FDJ745" s="168"/>
      <c r="FDK745" s="168"/>
      <c r="FDL745" s="168"/>
      <c r="FDM745" s="825"/>
      <c r="FDN745" s="825"/>
      <c r="FDO745" s="825"/>
      <c r="FDP745" s="825"/>
      <c r="FDQ745" s="825"/>
      <c r="FDR745" s="825"/>
      <c r="FDS745" s="825"/>
      <c r="FDT745" s="825"/>
      <c r="FDU745" s="825"/>
      <c r="FDV745" s="825"/>
      <c r="FDW745" s="825"/>
      <c r="FDX745" s="825"/>
      <c r="FDY745" s="825"/>
      <c r="FDZ745" s="825"/>
      <c r="FEA745" s="825"/>
      <c r="FEB745" s="825"/>
      <c r="FEC745" s="825"/>
      <c r="FED745" s="825"/>
      <c r="FEE745" s="825"/>
      <c r="FEF745" s="825"/>
      <c r="FEG745" s="825"/>
      <c r="FEH745" s="825"/>
      <c r="FEI745" s="825"/>
      <c r="FEJ745" s="825"/>
      <c r="FEK745" s="89"/>
      <c r="FEL745" s="89"/>
      <c r="FEM745" s="89"/>
      <c r="FEN745" s="89"/>
      <c r="FEO745" s="89"/>
      <c r="FEP745" s="825"/>
      <c r="FEQ745" s="825"/>
      <c r="FER745" s="89"/>
      <c r="FES745" s="89"/>
      <c r="FET745" s="825"/>
      <c r="FEU745" s="825"/>
      <c r="FEV745" s="89"/>
      <c r="FEW745" s="89"/>
      <c r="FEX745" s="825"/>
      <c r="FEY745" s="825"/>
      <c r="FEZ745" s="825"/>
      <c r="FFA745" s="825"/>
      <c r="FFB745" s="825"/>
      <c r="FFC745" s="825"/>
      <c r="FFD745" s="825"/>
      <c r="FFE745" s="89"/>
      <c r="FFF745" s="89"/>
      <c r="FFG745" s="825"/>
      <c r="FFH745" s="825"/>
      <c r="FFI745" s="89"/>
      <c r="FFJ745" s="89"/>
      <c r="FFK745" s="825"/>
      <c r="FFL745" s="825"/>
      <c r="FFM745" s="825"/>
      <c r="FFN745" s="825"/>
      <c r="FFO745" s="825"/>
      <c r="FFP745" s="203"/>
      <c r="FFQ745" s="107"/>
      <c r="FFR745" s="825"/>
      <c r="FFS745" s="825"/>
      <c r="FFT745" s="825"/>
      <c r="FFU745" s="825"/>
      <c r="FFV745" s="825"/>
      <c r="FFW745" s="825"/>
      <c r="FFX745" s="825"/>
      <c r="FFY745" s="168"/>
      <c r="FFZ745" s="168"/>
      <c r="FGA745" s="168"/>
      <c r="FGB745" s="168"/>
      <c r="FGC745" s="168"/>
      <c r="FGD745" s="168"/>
      <c r="FGE745" s="168"/>
      <c r="FGF745" s="168"/>
      <c r="FGG745" s="168"/>
      <c r="FGH745" s="168"/>
      <c r="FGI745" s="168"/>
      <c r="FGJ745" s="168"/>
      <c r="FGK745" s="168"/>
      <c r="FGL745" s="168"/>
      <c r="FGM745" s="168"/>
      <c r="FGN745" s="168"/>
      <c r="FGO745" s="168"/>
      <c r="FGP745" s="168"/>
      <c r="FGQ745" s="168"/>
      <c r="FGR745" s="168"/>
      <c r="FGS745" s="168"/>
      <c r="FGT745" s="168"/>
      <c r="FGU745" s="168"/>
      <c r="FGV745" s="168"/>
      <c r="FGW745" s="168"/>
      <c r="FGX745" s="168"/>
      <c r="FGY745" s="168"/>
      <c r="FGZ745" s="168"/>
      <c r="FHA745" s="168"/>
      <c r="FHB745" s="168"/>
      <c r="FHC745" s="168"/>
      <c r="FHD745" s="168"/>
      <c r="FHE745" s="168"/>
      <c r="FHF745" s="168"/>
      <c r="FHG745" s="168"/>
      <c r="FHH745" s="168"/>
      <c r="FHI745" s="168"/>
      <c r="FHJ745" s="168"/>
      <c r="FHK745" s="168"/>
      <c r="FHL745" s="168"/>
      <c r="FHM745" s="168"/>
      <c r="FHN745" s="168"/>
      <c r="FHO745" s="168"/>
      <c r="FHP745" s="168"/>
      <c r="FHQ745" s="825"/>
      <c r="FHR745" s="825"/>
      <c r="FHS745" s="825"/>
      <c r="FHT745" s="825"/>
      <c r="FHU745" s="825"/>
      <c r="FHV745" s="825"/>
      <c r="FHW745" s="825"/>
      <c r="FHX745" s="825"/>
      <c r="FHY745" s="825"/>
      <c r="FHZ745" s="825"/>
      <c r="FIA745" s="825"/>
      <c r="FIB745" s="825"/>
      <c r="FIC745" s="825"/>
      <c r="FID745" s="825"/>
      <c r="FIE745" s="825"/>
      <c r="FIF745" s="825"/>
      <c r="FIG745" s="825"/>
      <c r="FIH745" s="825"/>
      <c r="FII745" s="825"/>
      <c r="FIJ745" s="825"/>
      <c r="FIK745" s="825"/>
      <c r="FIL745" s="825"/>
      <c r="FIM745" s="825"/>
      <c r="FIN745" s="825"/>
      <c r="FIO745" s="89"/>
      <c r="FIP745" s="89"/>
      <c r="FIQ745" s="89"/>
      <c r="FIR745" s="89"/>
      <c r="FIS745" s="89"/>
      <c r="FIT745" s="825"/>
      <c r="FIU745" s="825"/>
      <c r="FIV745" s="89"/>
      <c r="FIW745" s="89"/>
      <c r="FIX745" s="825"/>
      <c r="FIY745" s="825"/>
      <c r="FIZ745" s="89"/>
      <c r="FJA745" s="89"/>
      <c r="FJB745" s="825"/>
      <c r="FJC745" s="825"/>
      <c r="FJD745" s="825"/>
      <c r="FJE745" s="825"/>
      <c r="FJF745" s="825"/>
      <c r="FJG745" s="825"/>
      <c r="FJH745" s="825"/>
      <c r="FJI745" s="89"/>
      <c r="FJJ745" s="89"/>
      <c r="FJK745" s="825"/>
      <c r="FJL745" s="825"/>
      <c r="FJM745" s="89"/>
      <c r="FJN745" s="89"/>
      <c r="FJO745" s="825"/>
      <c r="FJP745" s="825"/>
      <c r="FJQ745" s="825"/>
      <c r="FJR745" s="825"/>
      <c r="FJS745" s="825"/>
      <c r="FJT745" s="203"/>
      <c r="FJU745" s="107"/>
      <c r="FJV745" s="825"/>
      <c r="FJW745" s="825"/>
      <c r="FJX745" s="825"/>
      <c r="FJY745" s="825"/>
      <c r="FJZ745" s="825"/>
      <c r="FKA745" s="825"/>
      <c r="FKB745" s="825"/>
      <c r="FKC745" s="168"/>
      <c r="FKD745" s="168"/>
      <c r="FKE745" s="168"/>
      <c r="FKF745" s="168"/>
      <c r="FKG745" s="168"/>
      <c r="FKH745" s="168"/>
      <c r="FKI745" s="168"/>
      <c r="FKJ745" s="168"/>
      <c r="FKK745" s="168"/>
      <c r="FKL745" s="168"/>
      <c r="FKM745" s="168"/>
      <c r="FKN745" s="168"/>
      <c r="FKO745" s="168"/>
      <c r="FKP745" s="168"/>
      <c r="FKQ745" s="168"/>
      <c r="FKR745" s="168"/>
      <c r="FKS745" s="168"/>
      <c r="FKT745" s="168"/>
      <c r="FKU745" s="168"/>
      <c r="FKV745" s="168"/>
      <c r="FKW745" s="168"/>
      <c r="FKX745" s="168"/>
      <c r="FKY745" s="168"/>
      <c r="FKZ745" s="168"/>
      <c r="FLA745" s="168"/>
      <c r="FLB745" s="168"/>
      <c r="FLC745" s="168"/>
      <c r="FLD745" s="168"/>
      <c r="FLE745" s="168"/>
      <c r="FLF745" s="168"/>
      <c r="FLG745" s="168"/>
      <c r="FLH745" s="168"/>
      <c r="FLI745" s="168"/>
      <c r="FLJ745" s="168"/>
      <c r="FLK745" s="168"/>
      <c r="FLL745" s="168"/>
      <c r="FLM745" s="168"/>
      <c r="FLN745" s="168"/>
      <c r="FLO745" s="168"/>
      <c r="FLP745" s="168"/>
      <c r="FLQ745" s="168"/>
      <c r="FLR745" s="168"/>
      <c r="FLS745" s="168"/>
      <c r="FLT745" s="168"/>
      <c r="FLU745" s="825"/>
      <c r="FLV745" s="825"/>
      <c r="FLW745" s="825"/>
      <c r="FLX745" s="825"/>
      <c r="FLY745" s="825"/>
      <c r="FLZ745" s="825"/>
      <c r="FMA745" s="825"/>
      <c r="FMB745" s="825"/>
      <c r="FMC745" s="825"/>
      <c r="FMD745" s="825"/>
      <c r="FME745" s="825"/>
      <c r="FMF745" s="825"/>
      <c r="FMG745" s="825"/>
      <c r="FMH745" s="825"/>
      <c r="FMI745" s="825"/>
      <c r="FMJ745" s="825"/>
      <c r="FMK745" s="825"/>
      <c r="FML745" s="825"/>
      <c r="FMM745" s="825"/>
      <c r="FMN745" s="825"/>
      <c r="FMO745" s="825"/>
      <c r="FMP745" s="825"/>
      <c r="FMQ745" s="825"/>
      <c r="FMR745" s="825"/>
      <c r="FMS745" s="89"/>
      <c r="FMT745" s="89"/>
      <c r="FMU745" s="89"/>
      <c r="FMV745" s="89"/>
      <c r="FMW745" s="89"/>
      <c r="FMX745" s="825"/>
      <c r="FMY745" s="825"/>
      <c r="FMZ745" s="89"/>
      <c r="FNA745" s="89"/>
      <c r="FNB745" s="825"/>
      <c r="FNC745" s="825"/>
      <c r="FND745" s="89"/>
      <c r="FNE745" s="89"/>
      <c r="FNF745" s="825"/>
      <c r="FNG745" s="825"/>
      <c r="FNH745" s="825"/>
      <c r="FNI745" s="825"/>
      <c r="FNJ745" s="825"/>
      <c r="FNK745" s="825"/>
      <c r="FNL745" s="825"/>
      <c r="FNM745" s="89"/>
      <c r="FNN745" s="89"/>
      <c r="FNO745" s="825"/>
      <c r="FNP745" s="825"/>
      <c r="FNQ745" s="89"/>
      <c r="FNR745" s="89"/>
      <c r="FNS745" s="825"/>
      <c r="FNT745" s="825"/>
      <c r="FNU745" s="825"/>
      <c r="FNV745" s="825"/>
      <c r="FNW745" s="825"/>
      <c r="FNX745" s="203"/>
      <c r="FNY745" s="107"/>
      <c r="FNZ745" s="825"/>
      <c r="FOA745" s="825"/>
      <c r="FOB745" s="825"/>
      <c r="FOC745" s="825"/>
      <c r="FOD745" s="825"/>
      <c r="FOE745" s="825"/>
      <c r="FOF745" s="825"/>
      <c r="FOG745" s="168"/>
      <c r="FOH745" s="168"/>
      <c r="FOI745" s="168"/>
      <c r="FOJ745" s="168"/>
      <c r="FOK745" s="168"/>
      <c r="FOL745" s="168"/>
      <c r="FOM745" s="168"/>
      <c r="FON745" s="168"/>
      <c r="FOO745" s="168"/>
      <c r="FOP745" s="168"/>
      <c r="FOQ745" s="168"/>
      <c r="FOR745" s="168"/>
      <c r="FOS745" s="168"/>
      <c r="FOT745" s="168"/>
      <c r="FOU745" s="168"/>
      <c r="FOV745" s="168"/>
      <c r="FOW745" s="168"/>
      <c r="FOX745" s="168"/>
      <c r="FOY745" s="168"/>
      <c r="FOZ745" s="168"/>
      <c r="FPA745" s="168"/>
      <c r="FPB745" s="168"/>
      <c r="FPC745" s="168"/>
      <c r="FPD745" s="168"/>
      <c r="FPE745" s="168"/>
      <c r="FPF745" s="168"/>
      <c r="FPG745" s="168"/>
      <c r="FPH745" s="168"/>
      <c r="FPI745" s="168"/>
      <c r="FPJ745" s="168"/>
      <c r="FPK745" s="168"/>
      <c r="FPL745" s="168"/>
      <c r="FPM745" s="168"/>
      <c r="FPN745" s="168"/>
      <c r="FPO745" s="168"/>
      <c r="FPP745" s="168"/>
      <c r="FPQ745" s="168"/>
      <c r="FPR745" s="168"/>
      <c r="FPS745" s="168"/>
      <c r="FPT745" s="168"/>
      <c r="FPU745" s="168"/>
      <c r="FPV745" s="168"/>
      <c r="FPW745" s="168"/>
      <c r="FPX745" s="168"/>
      <c r="FPY745" s="825"/>
      <c r="FPZ745" s="825"/>
      <c r="FQA745" s="825"/>
      <c r="FQB745" s="825"/>
      <c r="FQC745" s="825"/>
      <c r="FQD745" s="825"/>
      <c r="FQE745" s="825"/>
      <c r="FQF745" s="825"/>
      <c r="FQG745" s="825"/>
      <c r="FQH745" s="825"/>
      <c r="FQI745" s="825"/>
      <c r="FQJ745" s="825"/>
      <c r="FQK745" s="825"/>
      <c r="FQL745" s="825"/>
      <c r="FQM745" s="825"/>
      <c r="FQN745" s="825"/>
      <c r="FQO745" s="825"/>
      <c r="FQP745" s="825"/>
      <c r="FQQ745" s="825"/>
      <c r="FQR745" s="825"/>
      <c r="FQS745" s="825"/>
      <c r="FQT745" s="825"/>
      <c r="FQU745" s="825"/>
      <c r="FQV745" s="825"/>
      <c r="FQW745" s="89"/>
      <c r="FQX745" s="89"/>
      <c r="FQY745" s="89"/>
      <c r="FQZ745" s="89"/>
      <c r="FRA745" s="89"/>
      <c r="FRB745" s="825"/>
      <c r="FRC745" s="825"/>
      <c r="FRD745" s="89"/>
      <c r="FRE745" s="89"/>
      <c r="FRF745" s="825"/>
      <c r="FRG745" s="825"/>
      <c r="FRH745" s="89"/>
      <c r="FRI745" s="89"/>
      <c r="FRJ745" s="825"/>
      <c r="FRK745" s="825"/>
      <c r="FRL745" s="825"/>
      <c r="FRM745" s="825"/>
      <c r="FRN745" s="825"/>
      <c r="FRO745" s="825"/>
      <c r="FRP745" s="825"/>
      <c r="FRQ745" s="89"/>
      <c r="FRR745" s="89"/>
      <c r="FRS745" s="825"/>
      <c r="FRT745" s="825"/>
      <c r="FRU745" s="89"/>
      <c r="FRV745" s="89"/>
      <c r="FRW745" s="825"/>
      <c r="FRX745" s="825"/>
      <c r="FRY745" s="825"/>
      <c r="FRZ745" s="825"/>
      <c r="FSA745" s="825"/>
      <c r="FSB745" s="203"/>
      <c r="FSC745" s="107"/>
      <c r="FSD745" s="825"/>
      <c r="FSE745" s="825"/>
      <c r="FSF745" s="825"/>
      <c r="FSG745" s="825"/>
      <c r="FSH745" s="825"/>
      <c r="FSI745" s="825"/>
      <c r="FSJ745" s="825"/>
      <c r="FSK745" s="168"/>
      <c r="FSL745" s="168"/>
      <c r="FSM745" s="168"/>
      <c r="FSN745" s="168"/>
      <c r="FSO745" s="168"/>
      <c r="FSP745" s="168"/>
      <c r="FSQ745" s="168"/>
      <c r="FSR745" s="168"/>
      <c r="FSS745" s="168"/>
      <c r="FST745" s="168"/>
      <c r="FSU745" s="168"/>
      <c r="FSV745" s="168"/>
      <c r="FSW745" s="168"/>
      <c r="FSX745" s="168"/>
      <c r="FSY745" s="168"/>
      <c r="FSZ745" s="168"/>
      <c r="FTA745" s="168"/>
      <c r="FTB745" s="168"/>
      <c r="FTC745" s="168"/>
      <c r="FTD745" s="168"/>
      <c r="FTE745" s="168"/>
      <c r="FTF745" s="168"/>
      <c r="FTG745" s="168"/>
      <c r="FTH745" s="168"/>
      <c r="FTI745" s="168"/>
      <c r="FTJ745" s="168"/>
      <c r="FTK745" s="168"/>
      <c r="FTL745" s="168"/>
      <c r="FTM745" s="168"/>
      <c r="FTN745" s="168"/>
      <c r="FTO745" s="168"/>
      <c r="FTP745" s="168"/>
      <c r="FTQ745" s="168"/>
      <c r="FTR745" s="168"/>
      <c r="FTS745" s="168"/>
      <c r="FTT745" s="168"/>
      <c r="FTU745" s="168"/>
      <c r="FTV745" s="168"/>
      <c r="FTW745" s="168"/>
      <c r="FTX745" s="168"/>
      <c r="FTY745" s="168"/>
      <c r="FTZ745" s="168"/>
      <c r="FUA745" s="168"/>
      <c r="FUB745" s="168"/>
      <c r="FUC745" s="825"/>
      <c r="FUD745" s="825"/>
      <c r="FUE745" s="825"/>
      <c r="FUF745" s="825"/>
      <c r="FUG745" s="825"/>
      <c r="FUH745" s="825"/>
      <c r="FUI745" s="825"/>
      <c r="FUJ745" s="825"/>
      <c r="FUK745" s="825"/>
      <c r="FUL745" s="825"/>
      <c r="FUM745" s="825"/>
      <c r="FUN745" s="825"/>
      <c r="FUO745" s="825"/>
      <c r="FUP745" s="825"/>
      <c r="FUQ745" s="825"/>
      <c r="FUR745" s="825"/>
      <c r="FUS745" s="825"/>
      <c r="FUT745" s="825"/>
      <c r="FUU745" s="825"/>
      <c r="FUV745" s="825"/>
      <c r="FUW745" s="825"/>
      <c r="FUX745" s="825"/>
      <c r="FUY745" s="825"/>
      <c r="FUZ745" s="825"/>
      <c r="FVA745" s="89"/>
      <c r="FVB745" s="89"/>
      <c r="FVC745" s="89"/>
      <c r="FVD745" s="89"/>
      <c r="FVE745" s="89"/>
      <c r="FVF745" s="825"/>
      <c r="FVG745" s="825"/>
      <c r="FVH745" s="89"/>
      <c r="FVI745" s="89"/>
      <c r="FVJ745" s="825"/>
      <c r="FVK745" s="825"/>
      <c r="FVL745" s="89"/>
      <c r="FVM745" s="89"/>
      <c r="FVN745" s="825"/>
      <c r="FVO745" s="825"/>
      <c r="FVP745" s="825"/>
      <c r="FVQ745" s="825"/>
      <c r="FVR745" s="825"/>
      <c r="FVS745" s="825"/>
      <c r="FVT745" s="825"/>
      <c r="FVU745" s="89"/>
      <c r="FVV745" s="89"/>
      <c r="FVW745" s="825"/>
      <c r="FVX745" s="825"/>
      <c r="FVY745" s="89"/>
      <c r="FVZ745" s="89"/>
      <c r="FWA745" s="825"/>
      <c r="FWB745" s="825"/>
      <c r="FWC745" s="825"/>
      <c r="FWD745" s="825"/>
      <c r="FWE745" s="825"/>
      <c r="FWF745" s="203"/>
      <c r="FWG745" s="107"/>
      <c r="FWH745" s="825"/>
      <c r="FWI745" s="825"/>
      <c r="FWJ745" s="825"/>
      <c r="FWK745" s="825"/>
      <c r="FWL745" s="825"/>
      <c r="FWM745" s="825"/>
      <c r="FWN745" s="825"/>
      <c r="FWO745" s="168"/>
      <c r="FWP745" s="168"/>
      <c r="FWQ745" s="168"/>
      <c r="FWR745" s="168"/>
      <c r="FWS745" s="168"/>
      <c r="FWT745" s="168"/>
      <c r="FWU745" s="168"/>
      <c r="FWV745" s="168"/>
      <c r="FWW745" s="168"/>
      <c r="FWX745" s="168"/>
      <c r="FWY745" s="168"/>
      <c r="FWZ745" s="168"/>
      <c r="FXA745" s="168"/>
      <c r="FXB745" s="168"/>
      <c r="FXC745" s="168"/>
      <c r="FXD745" s="168"/>
      <c r="FXE745" s="168"/>
      <c r="FXF745" s="168"/>
      <c r="FXG745" s="168"/>
      <c r="FXH745" s="168"/>
      <c r="FXI745" s="168"/>
      <c r="FXJ745" s="168"/>
      <c r="FXK745" s="168"/>
      <c r="FXL745" s="168"/>
      <c r="FXM745" s="168"/>
      <c r="FXN745" s="168"/>
      <c r="FXO745" s="168"/>
      <c r="FXP745" s="168"/>
      <c r="FXQ745" s="168"/>
      <c r="FXR745" s="168"/>
      <c r="FXS745" s="168"/>
      <c r="FXT745" s="168"/>
      <c r="FXU745" s="168"/>
      <c r="FXV745" s="168"/>
      <c r="FXW745" s="168"/>
      <c r="FXX745" s="168"/>
      <c r="FXY745" s="168"/>
      <c r="FXZ745" s="168"/>
      <c r="FYA745" s="168"/>
      <c r="FYB745" s="168"/>
      <c r="FYC745" s="168"/>
      <c r="FYD745" s="168"/>
      <c r="FYE745" s="168"/>
      <c r="FYF745" s="168"/>
      <c r="FYG745" s="825"/>
      <c r="FYH745" s="825"/>
      <c r="FYI745" s="825"/>
      <c r="FYJ745" s="825"/>
      <c r="FYK745" s="825"/>
      <c r="FYL745" s="825"/>
      <c r="FYM745" s="825"/>
      <c r="FYN745" s="825"/>
      <c r="FYO745" s="825"/>
      <c r="FYP745" s="825"/>
      <c r="FYQ745" s="825"/>
      <c r="FYR745" s="825"/>
      <c r="FYS745" s="825"/>
      <c r="FYT745" s="825"/>
      <c r="FYU745" s="825"/>
      <c r="FYV745" s="825"/>
      <c r="FYW745" s="825"/>
      <c r="FYX745" s="825"/>
      <c r="FYY745" s="825"/>
      <c r="FYZ745" s="825"/>
      <c r="FZA745" s="825"/>
      <c r="FZB745" s="825"/>
      <c r="FZC745" s="825"/>
      <c r="FZD745" s="825"/>
      <c r="FZE745" s="89"/>
      <c r="FZF745" s="89"/>
      <c r="FZG745" s="89"/>
      <c r="FZH745" s="89"/>
      <c r="FZI745" s="89"/>
      <c r="FZJ745" s="825"/>
      <c r="FZK745" s="825"/>
      <c r="FZL745" s="89"/>
      <c r="FZM745" s="89"/>
      <c r="FZN745" s="825"/>
      <c r="FZO745" s="825"/>
      <c r="FZP745" s="89"/>
      <c r="FZQ745" s="89"/>
      <c r="FZR745" s="825"/>
      <c r="FZS745" s="825"/>
      <c r="FZT745" s="825"/>
      <c r="FZU745" s="825"/>
      <c r="FZV745" s="825"/>
      <c r="FZW745" s="825"/>
      <c r="FZX745" s="825"/>
      <c r="FZY745" s="89"/>
      <c r="FZZ745" s="89"/>
      <c r="GAA745" s="825"/>
      <c r="GAB745" s="825"/>
      <c r="GAC745" s="89"/>
      <c r="GAD745" s="89"/>
      <c r="GAE745" s="825"/>
      <c r="GAF745" s="825"/>
      <c r="GAG745" s="825"/>
      <c r="GAH745" s="825"/>
      <c r="GAI745" s="825"/>
      <c r="GAJ745" s="203"/>
      <c r="GAK745" s="107"/>
      <c r="GAL745" s="825"/>
      <c r="GAM745" s="825"/>
      <c r="GAN745" s="825"/>
      <c r="GAO745" s="825"/>
      <c r="GAP745" s="825"/>
      <c r="GAQ745" s="825"/>
      <c r="GAR745" s="825"/>
      <c r="GAS745" s="168"/>
      <c r="GAT745" s="168"/>
      <c r="GAU745" s="168"/>
      <c r="GAV745" s="168"/>
      <c r="GAW745" s="168"/>
      <c r="GAX745" s="168"/>
      <c r="GAY745" s="168"/>
      <c r="GAZ745" s="168"/>
      <c r="GBA745" s="168"/>
      <c r="GBB745" s="168"/>
      <c r="GBC745" s="168"/>
      <c r="GBD745" s="168"/>
      <c r="GBE745" s="168"/>
      <c r="GBF745" s="168"/>
      <c r="GBG745" s="168"/>
      <c r="GBH745" s="168"/>
      <c r="GBI745" s="168"/>
      <c r="GBJ745" s="168"/>
      <c r="GBK745" s="168"/>
      <c r="GBL745" s="168"/>
      <c r="GBM745" s="168"/>
      <c r="GBN745" s="168"/>
      <c r="GBO745" s="168"/>
      <c r="GBP745" s="168"/>
      <c r="GBQ745" s="168"/>
      <c r="GBR745" s="168"/>
      <c r="GBS745" s="168"/>
      <c r="GBT745" s="168"/>
      <c r="GBU745" s="168"/>
      <c r="GBV745" s="168"/>
      <c r="GBW745" s="168"/>
      <c r="GBX745" s="168"/>
      <c r="GBY745" s="168"/>
      <c r="GBZ745" s="168"/>
      <c r="GCA745" s="168"/>
      <c r="GCB745" s="168"/>
      <c r="GCC745" s="168"/>
      <c r="GCD745" s="168"/>
      <c r="GCE745" s="168"/>
      <c r="GCF745" s="168"/>
      <c r="GCG745" s="168"/>
      <c r="GCH745" s="168"/>
      <c r="GCI745" s="168"/>
      <c r="GCJ745" s="168"/>
      <c r="GCK745" s="825"/>
      <c r="GCL745" s="825"/>
      <c r="GCM745" s="825"/>
      <c r="GCN745" s="825"/>
      <c r="GCO745" s="825"/>
      <c r="GCP745" s="825"/>
      <c r="GCQ745" s="825"/>
      <c r="GCR745" s="825"/>
      <c r="GCS745" s="825"/>
      <c r="GCT745" s="825"/>
      <c r="GCU745" s="825"/>
      <c r="GCV745" s="825"/>
      <c r="GCW745" s="825"/>
      <c r="GCX745" s="825"/>
      <c r="GCY745" s="825"/>
      <c r="GCZ745" s="825"/>
      <c r="GDA745" s="825"/>
      <c r="GDB745" s="825"/>
      <c r="GDC745" s="825"/>
      <c r="GDD745" s="825"/>
      <c r="GDE745" s="825"/>
      <c r="GDF745" s="825"/>
      <c r="GDG745" s="825"/>
      <c r="GDH745" s="825"/>
      <c r="GDI745" s="89"/>
      <c r="GDJ745" s="89"/>
      <c r="GDK745" s="89"/>
      <c r="GDL745" s="89"/>
      <c r="GDM745" s="89"/>
      <c r="GDN745" s="825"/>
      <c r="GDO745" s="825"/>
      <c r="GDP745" s="89"/>
      <c r="GDQ745" s="89"/>
      <c r="GDR745" s="825"/>
      <c r="GDS745" s="825"/>
      <c r="GDT745" s="89"/>
      <c r="GDU745" s="89"/>
      <c r="GDV745" s="825"/>
      <c r="GDW745" s="825"/>
      <c r="GDX745" s="825"/>
      <c r="GDY745" s="825"/>
      <c r="GDZ745" s="825"/>
      <c r="GEA745" s="825"/>
      <c r="GEB745" s="825"/>
      <c r="GEC745" s="89"/>
      <c r="GED745" s="89"/>
      <c r="GEE745" s="825"/>
      <c r="GEF745" s="825"/>
      <c r="GEG745" s="89"/>
      <c r="GEH745" s="89"/>
      <c r="GEI745" s="825"/>
      <c r="GEJ745" s="825"/>
      <c r="GEK745" s="825"/>
      <c r="GEL745" s="825"/>
      <c r="GEM745" s="825"/>
      <c r="GEN745" s="203"/>
      <c r="GEO745" s="107"/>
      <c r="GEP745" s="825"/>
      <c r="GEQ745" s="825"/>
      <c r="GER745" s="825"/>
      <c r="GES745" s="825"/>
      <c r="GET745" s="825"/>
      <c r="GEU745" s="825"/>
      <c r="GEV745" s="825"/>
      <c r="GEW745" s="168"/>
      <c r="GEX745" s="168"/>
      <c r="GEY745" s="168"/>
      <c r="GEZ745" s="168"/>
      <c r="GFA745" s="168"/>
      <c r="GFB745" s="168"/>
      <c r="GFC745" s="168"/>
      <c r="GFD745" s="168"/>
      <c r="GFE745" s="168"/>
      <c r="GFF745" s="168"/>
      <c r="GFG745" s="168"/>
      <c r="GFH745" s="168"/>
      <c r="GFI745" s="168"/>
      <c r="GFJ745" s="168"/>
      <c r="GFK745" s="168"/>
      <c r="GFL745" s="168"/>
      <c r="GFM745" s="168"/>
      <c r="GFN745" s="168"/>
      <c r="GFO745" s="168"/>
      <c r="GFP745" s="168"/>
      <c r="GFQ745" s="168"/>
      <c r="GFR745" s="168"/>
      <c r="GFS745" s="168"/>
      <c r="GFT745" s="168"/>
      <c r="GFU745" s="168"/>
      <c r="GFV745" s="168"/>
      <c r="GFW745" s="168"/>
      <c r="GFX745" s="168"/>
      <c r="GFY745" s="168"/>
      <c r="GFZ745" s="168"/>
      <c r="GGA745" s="168"/>
      <c r="GGB745" s="168"/>
      <c r="GGC745" s="168"/>
      <c r="GGD745" s="168"/>
      <c r="GGE745" s="168"/>
      <c r="GGF745" s="168"/>
      <c r="GGG745" s="168"/>
      <c r="GGH745" s="168"/>
      <c r="GGI745" s="168"/>
      <c r="GGJ745" s="168"/>
      <c r="GGK745" s="168"/>
      <c r="GGL745" s="168"/>
      <c r="GGM745" s="168"/>
      <c r="GGN745" s="168"/>
      <c r="GGO745" s="825"/>
      <c r="GGP745" s="825"/>
      <c r="GGQ745" s="825"/>
      <c r="GGR745" s="825"/>
      <c r="GGS745" s="825"/>
      <c r="GGT745" s="825"/>
      <c r="GGU745" s="825"/>
      <c r="GGV745" s="825"/>
      <c r="GGW745" s="825"/>
      <c r="GGX745" s="825"/>
      <c r="GGY745" s="825"/>
      <c r="GGZ745" s="825"/>
      <c r="GHA745" s="825"/>
      <c r="GHB745" s="825"/>
      <c r="GHC745" s="825"/>
      <c r="GHD745" s="825"/>
      <c r="GHE745" s="825"/>
      <c r="GHF745" s="825"/>
      <c r="GHG745" s="825"/>
      <c r="GHH745" s="825"/>
      <c r="GHI745" s="825"/>
      <c r="GHJ745" s="825"/>
      <c r="GHK745" s="825"/>
      <c r="GHL745" s="825"/>
      <c r="GHM745" s="89"/>
      <c r="GHN745" s="89"/>
      <c r="GHO745" s="89"/>
      <c r="GHP745" s="89"/>
      <c r="GHQ745" s="89"/>
      <c r="GHR745" s="825"/>
      <c r="GHS745" s="825"/>
      <c r="GHT745" s="89"/>
      <c r="GHU745" s="89"/>
      <c r="GHV745" s="825"/>
      <c r="GHW745" s="825"/>
      <c r="GHX745" s="89"/>
      <c r="GHY745" s="89"/>
      <c r="GHZ745" s="825"/>
      <c r="GIA745" s="825"/>
      <c r="GIB745" s="825"/>
      <c r="GIC745" s="825"/>
      <c r="GID745" s="825"/>
      <c r="GIE745" s="825"/>
      <c r="GIF745" s="825"/>
      <c r="GIG745" s="89"/>
      <c r="GIH745" s="89"/>
      <c r="GII745" s="825"/>
      <c r="GIJ745" s="825"/>
      <c r="GIK745" s="89"/>
      <c r="GIL745" s="89"/>
      <c r="GIM745" s="825"/>
      <c r="GIN745" s="825"/>
      <c r="GIO745" s="825"/>
      <c r="GIP745" s="825"/>
      <c r="GIQ745" s="825"/>
      <c r="GIR745" s="203"/>
      <c r="GIS745" s="107"/>
      <c r="GIT745" s="825"/>
      <c r="GIU745" s="825"/>
      <c r="GIV745" s="825"/>
      <c r="GIW745" s="825"/>
      <c r="GIX745" s="825"/>
      <c r="GIY745" s="825"/>
      <c r="GIZ745" s="825"/>
      <c r="GJA745" s="168"/>
      <c r="GJB745" s="168"/>
      <c r="GJC745" s="168"/>
      <c r="GJD745" s="168"/>
      <c r="GJE745" s="168"/>
      <c r="GJF745" s="168"/>
      <c r="GJG745" s="168"/>
      <c r="GJH745" s="168"/>
      <c r="GJI745" s="168"/>
      <c r="GJJ745" s="168"/>
      <c r="GJK745" s="168"/>
      <c r="GJL745" s="168"/>
      <c r="GJM745" s="168"/>
      <c r="GJN745" s="168"/>
      <c r="GJO745" s="168"/>
      <c r="GJP745" s="168"/>
      <c r="GJQ745" s="168"/>
      <c r="GJR745" s="168"/>
      <c r="GJS745" s="168"/>
      <c r="GJT745" s="168"/>
      <c r="GJU745" s="168"/>
      <c r="GJV745" s="168"/>
      <c r="GJW745" s="168"/>
      <c r="GJX745" s="168"/>
      <c r="GJY745" s="168"/>
      <c r="GJZ745" s="168"/>
      <c r="GKA745" s="168"/>
      <c r="GKB745" s="168"/>
      <c r="GKC745" s="168"/>
      <c r="GKD745" s="168"/>
      <c r="GKE745" s="168"/>
      <c r="GKF745" s="168"/>
      <c r="GKG745" s="168"/>
      <c r="GKH745" s="168"/>
      <c r="GKI745" s="168"/>
      <c r="GKJ745" s="168"/>
      <c r="GKK745" s="168"/>
      <c r="GKL745" s="168"/>
      <c r="GKM745" s="168"/>
      <c r="GKN745" s="168"/>
      <c r="GKO745" s="168"/>
      <c r="GKP745" s="168"/>
      <c r="GKQ745" s="168"/>
      <c r="GKR745" s="168"/>
      <c r="GKS745" s="825"/>
      <c r="GKT745" s="825"/>
      <c r="GKU745" s="825"/>
      <c r="GKV745" s="825"/>
      <c r="GKW745" s="825"/>
      <c r="GKX745" s="825"/>
      <c r="GKY745" s="825"/>
      <c r="GKZ745" s="825"/>
      <c r="GLA745" s="825"/>
      <c r="GLB745" s="825"/>
      <c r="GLC745" s="825"/>
      <c r="GLD745" s="825"/>
      <c r="GLE745" s="825"/>
      <c r="GLF745" s="825"/>
      <c r="GLG745" s="825"/>
      <c r="GLH745" s="825"/>
      <c r="GLI745" s="825"/>
      <c r="GLJ745" s="825"/>
      <c r="GLK745" s="825"/>
      <c r="GLL745" s="825"/>
      <c r="GLM745" s="825"/>
      <c r="GLN745" s="825"/>
      <c r="GLO745" s="825"/>
      <c r="GLP745" s="825"/>
      <c r="GLQ745" s="89"/>
      <c r="GLR745" s="89"/>
      <c r="GLS745" s="89"/>
      <c r="GLT745" s="89"/>
      <c r="GLU745" s="89"/>
      <c r="GLV745" s="825"/>
      <c r="GLW745" s="825"/>
      <c r="GLX745" s="89"/>
      <c r="GLY745" s="89"/>
      <c r="GLZ745" s="825"/>
      <c r="GMA745" s="825"/>
      <c r="GMB745" s="89"/>
      <c r="GMC745" s="89"/>
      <c r="GMD745" s="825"/>
      <c r="GME745" s="825"/>
      <c r="GMF745" s="825"/>
      <c r="GMG745" s="825"/>
      <c r="GMH745" s="825"/>
      <c r="GMI745" s="825"/>
      <c r="GMJ745" s="825"/>
      <c r="GMK745" s="89"/>
      <c r="GML745" s="89"/>
      <c r="GMM745" s="825"/>
      <c r="GMN745" s="825"/>
      <c r="GMO745" s="89"/>
      <c r="GMP745" s="89"/>
      <c r="GMQ745" s="825"/>
      <c r="GMR745" s="825"/>
      <c r="GMS745" s="825"/>
      <c r="GMT745" s="825"/>
      <c r="GMU745" s="825"/>
      <c r="GMV745" s="203"/>
      <c r="GMW745" s="107"/>
      <c r="GMX745" s="825"/>
      <c r="GMY745" s="825"/>
      <c r="GMZ745" s="825"/>
      <c r="GNA745" s="825"/>
      <c r="GNB745" s="825"/>
      <c r="GNC745" s="825"/>
      <c r="GND745" s="825"/>
      <c r="GNE745" s="168"/>
      <c r="GNF745" s="168"/>
      <c r="GNG745" s="168"/>
      <c r="GNH745" s="168"/>
      <c r="GNI745" s="168"/>
      <c r="GNJ745" s="168"/>
      <c r="GNK745" s="168"/>
      <c r="GNL745" s="168"/>
      <c r="GNM745" s="168"/>
      <c r="GNN745" s="168"/>
      <c r="GNO745" s="168"/>
      <c r="GNP745" s="168"/>
      <c r="GNQ745" s="168"/>
      <c r="GNR745" s="168"/>
      <c r="GNS745" s="168"/>
      <c r="GNT745" s="168"/>
      <c r="GNU745" s="168"/>
      <c r="GNV745" s="168"/>
      <c r="GNW745" s="168"/>
      <c r="GNX745" s="168"/>
      <c r="GNY745" s="168"/>
      <c r="GNZ745" s="168"/>
      <c r="GOA745" s="168"/>
      <c r="GOB745" s="168"/>
      <c r="GOC745" s="168"/>
      <c r="GOD745" s="168"/>
      <c r="GOE745" s="168"/>
      <c r="GOF745" s="168"/>
      <c r="GOG745" s="168"/>
      <c r="GOH745" s="168"/>
      <c r="GOI745" s="168"/>
      <c r="GOJ745" s="168"/>
      <c r="GOK745" s="168"/>
      <c r="GOL745" s="168"/>
      <c r="GOM745" s="168"/>
      <c r="GON745" s="168"/>
      <c r="GOO745" s="168"/>
      <c r="GOP745" s="168"/>
      <c r="GOQ745" s="168"/>
      <c r="GOR745" s="168"/>
      <c r="GOS745" s="168"/>
      <c r="GOT745" s="168"/>
      <c r="GOU745" s="168"/>
      <c r="GOV745" s="168"/>
      <c r="GOW745" s="825"/>
      <c r="GOX745" s="825"/>
      <c r="GOY745" s="825"/>
      <c r="GOZ745" s="825"/>
      <c r="GPA745" s="825"/>
      <c r="GPB745" s="825"/>
      <c r="GPC745" s="825"/>
      <c r="GPD745" s="825"/>
      <c r="GPE745" s="825"/>
      <c r="GPF745" s="825"/>
      <c r="GPG745" s="825"/>
      <c r="GPH745" s="825"/>
      <c r="GPI745" s="825"/>
      <c r="GPJ745" s="825"/>
      <c r="GPK745" s="825"/>
      <c r="GPL745" s="825"/>
      <c r="GPM745" s="825"/>
      <c r="GPN745" s="825"/>
      <c r="GPO745" s="825"/>
      <c r="GPP745" s="825"/>
      <c r="GPQ745" s="825"/>
      <c r="GPR745" s="825"/>
      <c r="GPS745" s="825"/>
      <c r="GPT745" s="825"/>
      <c r="GPU745" s="89"/>
      <c r="GPV745" s="89"/>
      <c r="GPW745" s="89"/>
      <c r="GPX745" s="89"/>
      <c r="GPY745" s="89"/>
      <c r="GPZ745" s="825"/>
      <c r="GQA745" s="825"/>
      <c r="GQB745" s="89"/>
      <c r="GQC745" s="89"/>
      <c r="GQD745" s="825"/>
      <c r="GQE745" s="825"/>
      <c r="GQF745" s="89"/>
      <c r="GQG745" s="89"/>
      <c r="GQH745" s="825"/>
      <c r="GQI745" s="825"/>
      <c r="GQJ745" s="825"/>
      <c r="GQK745" s="825"/>
      <c r="GQL745" s="825"/>
      <c r="GQM745" s="825"/>
      <c r="GQN745" s="825"/>
      <c r="GQO745" s="89"/>
      <c r="GQP745" s="89"/>
      <c r="GQQ745" s="825"/>
      <c r="GQR745" s="825"/>
      <c r="GQS745" s="89"/>
      <c r="GQT745" s="89"/>
      <c r="GQU745" s="825"/>
      <c r="GQV745" s="825"/>
      <c r="GQW745" s="825"/>
      <c r="GQX745" s="825"/>
      <c r="GQY745" s="825"/>
      <c r="GQZ745" s="203"/>
      <c r="GRA745" s="107"/>
      <c r="GRB745" s="825"/>
      <c r="GRC745" s="825"/>
      <c r="GRD745" s="825"/>
      <c r="GRE745" s="825"/>
      <c r="GRF745" s="825"/>
      <c r="GRG745" s="825"/>
      <c r="GRH745" s="825"/>
      <c r="GRI745" s="168"/>
      <c r="GRJ745" s="168"/>
      <c r="GRK745" s="168"/>
      <c r="GRL745" s="168"/>
      <c r="GRM745" s="168"/>
      <c r="GRN745" s="168"/>
      <c r="GRO745" s="168"/>
      <c r="GRP745" s="168"/>
      <c r="GRQ745" s="168"/>
      <c r="GRR745" s="168"/>
      <c r="GRS745" s="168"/>
      <c r="GRT745" s="168"/>
      <c r="GRU745" s="168"/>
      <c r="GRV745" s="168"/>
      <c r="GRW745" s="168"/>
      <c r="GRX745" s="168"/>
      <c r="GRY745" s="168"/>
      <c r="GRZ745" s="168"/>
      <c r="GSA745" s="168"/>
      <c r="GSB745" s="168"/>
      <c r="GSC745" s="168"/>
      <c r="GSD745" s="168"/>
      <c r="GSE745" s="168"/>
      <c r="GSF745" s="168"/>
      <c r="GSG745" s="168"/>
      <c r="GSH745" s="168"/>
      <c r="GSI745" s="168"/>
      <c r="GSJ745" s="168"/>
      <c r="GSK745" s="168"/>
      <c r="GSL745" s="168"/>
      <c r="GSM745" s="168"/>
      <c r="GSN745" s="168"/>
      <c r="GSO745" s="168"/>
      <c r="GSP745" s="168"/>
      <c r="GSQ745" s="168"/>
      <c r="GSR745" s="168"/>
      <c r="GSS745" s="168"/>
      <c r="GST745" s="168"/>
      <c r="GSU745" s="168"/>
      <c r="GSV745" s="168"/>
      <c r="GSW745" s="168"/>
      <c r="GSX745" s="168"/>
      <c r="GSY745" s="168"/>
      <c r="GSZ745" s="168"/>
      <c r="GTA745" s="825"/>
      <c r="GTB745" s="825"/>
      <c r="GTC745" s="825"/>
      <c r="GTD745" s="825"/>
      <c r="GTE745" s="825"/>
      <c r="GTF745" s="825"/>
      <c r="GTG745" s="825"/>
      <c r="GTH745" s="825"/>
      <c r="GTI745" s="825"/>
      <c r="GTJ745" s="825"/>
      <c r="GTK745" s="825"/>
      <c r="GTL745" s="825"/>
      <c r="GTM745" s="825"/>
      <c r="GTN745" s="825"/>
      <c r="GTO745" s="825"/>
      <c r="GTP745" s="825"/>
      <c r="GTQ745" s="825"/>
      <c r="GTR745" s="825"/>
      <c r="GTS745" s="825"/>
      <c r="GTT745" s="825"/>
      <c r="GTU745" s="825"/>
      <c r="GTV745" s="825"/>
      <c r="GTW745" s="825"/>
      <c r="GTX745" s="825"/>
      <c r="GTY745" s="89"/>
      <c r="GTZ745" s="89"/>
      <c r="GUA745" s="89"/>
      <c r="GUB745" s="89"/>
      <c r="GUC745" s="89"/>
      <c r="GUD745" s="825"/>
      <c r="GUE745" s="825"/>
      <c r="GUF745" s="89"/>
      <c r="GUG745" s="89"/>
      <c r="GUH745" s="825"/>
      <c r="GUI745" s="825"/>
      <c r="GUJ745" s="89"/>
      <c r="GUK745" s="89"/>
      <c r="GUL745" s="825"/>
      <c r="GUM745" s="825"/>
      <c r="GUN745" s="825"/>
      <c r="GUO745" s="825"/>
      <c r="GUP745" s="825"/>
      <c r="GUQ745" s="825"/>
      <c r="GUR745" s="825"/>
      <c r="GUS745" s="89"/>
      <c r="GUT745" s="89"/>
      <c r="GUU745" s="825"/>
      <c r="GUV745" s="825"/>
      <c r="GUW745" s="89"/>
      <c r="GUX745" s="89"/>
      <c r="GUY745" s="825"/>
      <c r="GUZ745" s="825"/>
      <c r="GVA745" s="825"/>
      <c r="GVB745" s="825"/>
      <c r="GVC745" s="825"/>
      <c r="GVD745" s="203"/>
      <c r="GVE745" s="107"/>
      <c r="GVF745" s="825"/>
      <c r="GVG745" s="825"/>
      <c r="GVH745" s="825"/>
      <c r="GVI745" s="825"/>
      <c r="GVJ745" s="825"/>
      <c r="GVK745" s="825"/>
      <c r="GVL745" s="825"/>
      <c r="GVM745" s="168"/>
      <c r="GVN745" s="168"/>
      <c r="GVO745" s="168"/>
      <c r="GVP745" s="168"/>
      <c r="GVQ745" s="168"/>
      <c r="GVR745" s="168"/>
      <c r="GVS745" s="168"/>
      <c r="GVT745" s="168"/>
      <c r="GVU745" s="168"/>
      <c r="GVV745" s="168"/>
      <c r="GVW745" s="168"/>
      <c r="GVX745" s="168"/>
      <c r="GVY745" s="168"/>
      <c r="GVZ745" s="168"/>
      <c r="GWA745" s="168"/>
      <c r="GWB745" s="168"/>
      <c r="GWC745" s="168"/>
      <c r="GWD745" s="168"/>
      <c r="GWE745" s="168"/>
      <c r="GWF745" s="168"/>
      <c r="GWG745" s="168"/>
      <c r="GWH745" s="168"/>
      <c r="GWI745" s="168"/>
      <c r="GWJ745" s="168"/>
      <c r="GWK745" s="168"/>
      <c r="GWL745" s="168"/>
      <c r="GWM745" s="168"/>
      <c r="GWN745" s="168"/>
      <c r="GWO745" s="168"/>
      <c r="GWP745" s="168"/>
      <c r="GWQ745" s="168"/>
      <c r="GWR745" s="168"/>
      <c r="GWS745" s="168"/>
      <c r="GWT745" s="168"/>
      <c r="GWU745" s="168"/>
      <c r="GWV745" s="168"/>
      <c r="GWW745" s="168"/>
      <c r="GWX745" s="168"/>
      <c r="GWY745" s="168"/>
      <c r="GWZ745" s="168"/>
      <c r="GXA745" s="168"/>
      <c r="GXB745" s="168"/>
      <c r="GXC745" s="168"/>
      <c r="GXD745" s="168"/>
      <c r="GXE745" s="825"/>
      <c r="GXF745" s="825"/>
      <c r="GXG745" s="825"/>
      <c r="GXH745" s="825"/>
      <c r="GXI745" s="825"/>
      <c r="GXJ745" s="825"/>
      <c r="GXK745" s="825"/>
      <c r="GXL745" s="825"/>
      <c r="GXM745" s="825"/>
      <c r="GXN745" s="825"/>
      <c r="GXO745" s="825"/>
      <c r="GXP745" s="825"/>
      <c r="GXQ745" s="825"/>
      <c r="GXR745" s="825"/>
      <c r="GXS745" s="825"/>
      <c r="GXT745" s="825"/>
      <c r="GXU745" s="825"/>
      <c r="GXV745" s="825"/>
      <c r="GXW745" s="825"/>
      <c r="GXX745" s="825"/>
      <c r="GXY745" s="825"/>
      <c r="GXZ745" s="825"/>
      <c r="GYA745" s="825"/>
      <c r="GYB745" s="825"/>
      <c r="GYC745" s="89"/>
      <c r="GYD745" s="89"/>
      <c r="GYE745" s="89"/>
      <c r="GYF745" s="89"/>
      <c r="GYG745" s="89"/>
      <c r="GYH745" s="825"/>
      <c r="GYI745" s="825"/>
      <c r="GYJ745" s="89"/>
      <c r="GYK745" s="89"/>
      <c r="GYL745" s="825"/>
      <c r="GYM745" s="825"/>
      <c r="GYN745" s="89"/>
      <c r="GYO745" s="89"/>
      <c r="GYP745" s="825"/>
      <c r="GYQ745" s="825"/>
      <c r="GYR745" s="825"/>
      <c r="GYS745" s="825"/>
      <c r="GYT745" s="825"/>
      <c r="GYU745" s="825"/>
      <c r="GYV745" s="825"/>
      <c r="GYW745" s="89"/>
      <c r="GYX745" s="89"/>
      <c r="GYY745" s="825"/>
      <c r="GYZ745" s="825"/>
      <c r="GZA745" s="89"/>
      <c r="GZB745" s="89"/>
      <c r="GZC745" s="825"/>
      <c r="GZD745" s="825"/>
      <c r="GZE745" s="825"/>
      <c r="GZF745" s="825"/>
      <c r="GZG745" s="825"/>
      <c r="GZH745" s="203"/>
      <c r="GZI745" s="107"/>
      <c r="GZJ745" s="825"/>
      <c r="GZK745" s="825"/>
      <c r="GZL745" s="825"/>
      <c r="GZM745" s="825"/>
      <c r="GZN745" s="825"/>
      <c r="GZO745" s="825"/>
      <c r="GZP745" s="825"/>
      <c r="GZQ745" s="168"/>
      <c r="GZR745" s="168"/>
      <c r="GZS745" s="168"/>
      <c r="GZT745" s="168"/>
      <c r="GZU745" s="168"/>
      <c r="GZV745" s="168"/>
      <c r="GZW745" s="168"/>
      <c r="GZX745" s="168"/>
      <c r="GZY745" s="168"/>
      <c r="GZZ745" s="168"/>
      <c r="HAA745" s="168"/>
      <c r="HAB745" s="168"/>
      <c r="HAC745" s="168"/>
      <c r="HAD745" s="168"/>
      <c r="HAE745" s="168"/>
      <c r="HAF745" s="168"/>
      <c r="HAG745" s="168"/>
      <c r="HAH745" s="168"/>
      <c r="HAI745" s="168"/>
      <c r="HAJ745" s="168"/>
      <c r="HAK745" s="168"/>
      <c r="HAL745" s="168"/>
      <c r="HAM745" s="168"/>
      <c r="HAN745" s="168"/>
      <c r="HAO745" s="168"/>
      <c r="HAP745" s="168"/>
      <c r="HAQ745" s="168"/>
      <c r="HAR745" s="168"/>
      <c r="HAS745" s="168"/>
      <c r="HAT745" s="168"/>
      <c r="HAU745" s="168"/>
      <c r="HAV745" s="168"/>
      <c r="HAW745" s="168"/>
      <c r="HAX745" s="168"/>
      <c r="HAY745" s="168"/>
      <c r="HAZ745" s="168"/>
      <c r="HBA745" s="168"/>
      <c r="HBB745" s="168"/>
      <c r="HBC745" s="168"/>
      <c r="HBD745" s="168"/>
      <c r="HBE745" s="168"/>
      <c r="HBF745" s="168"/>
      <c r="HBG745" s="168"/>
      <c r="HBH745" s="168"/>
      <c r="HBI745" s="825"/>
      <c r="HBJ745" s="825"/>
      <c r="HBK745" s="825"/>
      <c r="HBL745" s="825"/>
      <c r="HBM745" s="825"/>
      <c r="HBN745" s="825"/>
      <c r="HBO745" s="825"/>
      <c r="HBP745" s="825"/>
      <c r="HBQ745" s="825"/>
      <c r="HBR745" s="825"/>
      <c r="HBS745" s="825"/>
      <c r="HBT745" s="825"/>
      <c r="HBU745" s="825"/>
      <c r="HBV745" s="825"/>
      <c r="HBW745" s="825"/>
      <c r="HBX745" s="825"/>
      <c r="HBY745" s="825"/>
      <c r="HBZ745" s="825"/>
      <c r="HCA745" s="825"/>
      <c r="HCB745" s="825"/>
      <c r="HCC745" s="825"/>
      <c r="HCD745" s="825"/>
      <c r="HCE745" s="825"/>
      <c r="HCF745" s="825"/>
      <c r="HCG745" s="89"/>
      <c r="HCH745" s="89"/>
      <c r="HCI745" s="89"/>
      <c r="HCJ745" s="89"/>
      <c r="HCK745" s="89"/>
      <c r="HCL745" s="825"/>
      <c r="HCM745" s="825"/>
      <c r="HCN745" s="89"/>
      <c r="HCO745" s="89"/>
      <c r="HCP745" s="825"/>
      <c r="HCQ745" s="825"/>
      <c r="HCR745" s="89"/>
      <c r="HCS745" s="89"/>
      <c r="HCT745" s="825"/>
      <c r="HCU745" s="825"/>
      <c r="HCV745" s="825"/>
      <c r="HCW745" s="825"/>
      <c r="HCX745" s="825"/>
      <c r="HCY745" s="825"/>
      <c r="HCZ745" s="825"/>
      <c r="HDA745" s="89"/>
      <c r="HDB745" s="89"/>
      <c r="HDC745" s="825"/>
      <c r="HDD745" s="825"/>
      <c r="HDE745" s="89"/>
      <c r="HDF745" s="89"/>
      <c r="HDG745" s="825"/>
      <c r="HDH745" s="825"/>
      <c r="HDI745" s="825"/>
      <c r="HDJ745" s="825"/>
      <c r="HDK745" s="825"/>
      <c r="HDL745" s="203"/>
      <c r="HDM745" s="107"/>
      <c r="HDN745" s="825"/>
      <c r="HDO745" s="825"/>
      <c r="HDP745" s="825"/>
      <c r="HDQ745" s="825"/>
      <c r="HDR745" s="825"/>
      <c r="HDS745" s="825"/>
      <c r="HDT745" s="825"/>
      <c r="HDU745" s="168"/>
      <c r="HDV745" s="168"/>
      <c r="HDW745" s="168"/>
      <c r="HDX745" s="168"/>
      <c r="HDY745" s="168"/>
      <c r="HDZ745" s="168"/>
      <c r="HEA745" s="168"/>
      <c r="HEB745" s="168"/>
      <c r="HEC745" s="168"/>
      <c r="HED745" s="168"/>
      <c r="HEE745" s="168"/>
      <c r="HEF745" s="168"/>
      <c r="HEG745" s="168"/>
      <c r="HEH745" s="168"/>
      <c r="HEI745" s="168"/>
      <c r="HEJ745" s="168"/>
      <c r="HEK745" s="168"/>
      <c r="HEL745" s="168"/>
      <c r="HEM745" s="168"/>
      <c r="HEN745" s="168"/>
      <c r="HEO745" s="168"/>
      <c r="HEP745" s="168"/>
      <c r="HEQ745" s="168"/>
      <c r="HER745" s="168"/>
      <c r="HES745" s="168"/>
      <c r="HET745" s="168"/>
      <c r="HEU745" s="168"/>
      <c r="HEV745" s="168"/>
      <c r="HEW745" s="168"/>
      <c r="HEX745" s="168"/>
      <c r="HEY745" s="168"/>
      <c r="HEZ745" s="168"/>
      <c r="HFA745" s="168"/>
      <c r="HFB745" s="168"/>
      <c r="HFC745" s="168"/>
      <c r="HFD745" s="168"/>
      <c r="HFE745" s="168"/>
      <c r="HFF745" s="168"/>
      <c r="HFG745" s="168"/>
      <c r="HFH745" s="168"/>
      <c r="HFI745" s="168"/>
      <c r="HFJ745" s="168"/>
      <c r="HFK745" s="168"/>
      <c r="HFL745" s="168"/>
      <c r="HFM745" s="825"/>
      <c r="HFN745" s="825"/>
      <c r="HFO745" s="825"/>
      <c r="HFP745" s="825"/>
      <c r="HFQ745" s="825"/>
      <c r="HFR745" s="825"/>
      <c r="HFS745" s="825"/>
      <c r="HFT745" s="825"/>
      <c r="HFU745" s="825"/>
      <c r="HFV745" s="825"/>
      <c r="HFW745" s="825"/>
      <c r="HFX745" s="825"/>
      <c r="HFY745" s="825"/>
      <c r="HFZ745" s="825"/>
      <c r="HGA745" s="825"/>
      <c r="HGB745" s="825"/>
      <c r="HGC745" s="825"/>
      <c r="HGD745" s="825"/>
      <c r="HGE745" s="825"/>
      <c r="HGF745" s="825"/>
      <c r="HGG745" s="825"/>
      <c r="HGH745" s="825"/>
      <c r="HGI745" s="825"/>
      <c r="HGJ745" s="825"/>
      <c r="HGK745" s="89"/>
      <c r="HGL745" s="89"/>
      <c r="HGM745" s="89"/>
      <c r="HGN745" s="89"/>
      <c r="HGO745" s="89"/>
      <c r="HGP745" s="825"/>
      <c r="HGQ745" s="825"/>
      <c r="HGR745" s="89"/>
      <c r="HGS745" s="89"/>
      <c r="HGT745" s="825"/>
      <c r="HGU745" s="825"/>
      <c r="HGV745" s="89"/>
      <c r="HGW745" s="89"/>
      <c r="HGX745" s="825"/>
      <c r="HGY745" s="825"/>
      <c r="HGZ745" s="825"/>
      <c r="HHA745" s="825"/>
      <c r="HHB745" s="825"/>
      <c r="HHC745" s="825"/>
      <c r="HHD745" s="825"/>
      <c r="HHE745" s="89"/>
      <c r="HHF745" s="89"/>
      <c r="HHG745" s="825"/>
      <c r="HHH745" s="825"/>
      <c r="HHI745" s="89"/>
      <c r="HHJ745" s="89"/>
      <c r="HHK745" s="825"/>
      <c r="HHL745" s="825"/>
      <c r="HHM745" s="825"/>
      <c r="HHN745" s="825"/>
      <c r="HHO745" s="825"/>
      <c r="HHP745" s="203"/>
      <c r="HHQ745" s="107"/>
      <c r="HHR745" s="825"/>
      <c r="HHS745" s="825"/>
      <c r="HHT745" s="825"/>
      <c r="HHU745" s="825"/>
      <c r="HHV745" s="825"/>
      <c r="HHW745" s="825"/>
      <c r="HHX745" s="825"/>
      <c r="HHY745" s="168"/>
      <c r="HHZ745" s="168"/>
      <c r="HIA745" s="168"/>
      <c r="HIB745" s="168"/>
      <c r="HIC745" s="168"/>
      <c r="HID745" s="168"/>
      <c r="HIE745" s="168"/>
      <c r="HIF745" s="168"/>
      <c r="HIG745" s="168"/>
      <c r="HIH745" s="168"/>
      <c r="HII745" s="168"/>
      <c r="HIJ745" s="168"/>
      <c r="HIK745" s="168"/>
      <c r="HIL745" s="168"/>
      <c r="HIM745" s="168"/>
      <c r="HIN745" s="168"/>
      <c r="HIO745" s="168"/>
      <c r="HIP745" s="168"/>
      <c r="HIQ745" s="168"/>
      <c r="HIR745" s="168"/>
      <c r="HIS745" s="168"/>
      <c r="HIT745" s="168"/>
      <c r="HIU745" s="168"/>
      <c r="HIV745" s="168"/>
      <c r="HIW745" s="168"/>
      <c r="HIX745" s="168"/>
      <c r="HIY745" s="168"/>
      <c r="HIZ745" s="168"/>
      <c r="HJA745" s="168"/>
      <c r="HJB745" s="168"/>
      <c r="HJC745" s="168"/>
      <c r="HJD745" s="168"/>
      <c r="HJE745" s="168"/>
      <c r="HJF745" s="168"/>
      <c r="HJG745" s="168"/>
      <c r="HJH745" s="168"/>
      <c r="HJI745" s="168"/>
      <c r="HJJ745" s="168"/>
      <c r="HJK745" s="168"/>
      <c r="HJL745" s="168"/>
      <c r="HJM745" s="168"/>
      <c r="HJN745" s="168"/>
      <c r="HJO745" s="168"/>
      <c r="HJP745" s="168"/>
      <c r="HJQ745" s="825"/>
      <c r="HJR745" s="825"/>
      <c r="HJS745" s="825"/>
      <c r="HJT745" s="825"/>
      <c r="HJU745" s="825"/>
      <c r="HJV745" s="825"/>
      <c r="HJW745" s="825"/>
      <c r="HJX745" s="825"/>
      <c r="HJY745" s="825"/>
      <c r="HJZ745" s="825"/>
      <c r="HKA745" s="825"/>
      <c r="HKB745" s="825"/>
      <c r="HKC745" s="825"/>
      <c r="HKD745" s="825"/>
      <c r="HKE745" s="825"/>
      <c r="HKF745" s="825"/>
      <c r="HKG745" s="825"/>
      <c r="HKH745" s="825"/>
      <c r="HKI745" s="825"/>
      <c r="HKJ745" s="825"/>
      <c r="HKK745" s="825"/>
      <c r="HKL745" s="825"/>
      <c r="HKM745" s="825"/>
      <c r="HKN745" s="825"/>
      <c r="HKO745" s="89"/>
      <c r="HKP745" s="89"/>
      <c r="HKQ745" s="89"/>
      <c r="HKR745" s="89"/>
      <c r="HKS745" s="89"/>
      <c r="HKT745" s="825"/>
      <c r="HKU745" s="825"/>
      <c r="HKV745" s="89"/>
      <c r="HKW745" s="89"/>
      <c r="HKX745" s="825"/>
      <c r="HKY745" s="825"/>
      <c r="HKZ745" s="89"/>
      <c r="HLA745" s="89"/>
      <c r="HLB745" s="825"/>
      <c r="HLC745" s="825"/>
      <c r="HLD745" s="825"/>
      <c r="HLE745" s="825"/>
      <c r="HLF745" s="825"/>
      <c r="HLG745" s="825"/>
      <c r="HLH745" s="825"/>
      <c r="HLI745" s="89"/>
      <c r="HLJ745" s="89"/>
      <c r="HLK745" s="825"/>
      <c r="HLL745" s="825"/>
      <c r="HLM745" s="89"/>
      <c r="HLN745" s="89"/>
      <c r="HLO745" s="825"/>
      <c r="HLP745" s="825"/>
      <c r="HLQ745" s="825"/>
      <c r="HLR745" s="825"/>
      <c r="HLS745" s="825"/>
      <c r="HLT745" s="203"/>
      <c r="HLU745" s="107"/>
      <c r="HLV745" s="825"/>
      <c r="HLW745" s="825"/>
      <c r="HLX745" s="825"/>
      <c r="HLY745" s="825"/>
      <c r="HLZ745" s="825"/>
      <c r="HMA745" s="825"/>
      <c r="HMB745" s="825"/>
      <c r="HMC745" s="168"/>
      <c r="HMD745" s="168"/>
      <c r="HME745" s="168"/>
      <c r="HMF745" s="168"/>
      <c r="HMG745" s="168"/>
      <c r="HMH745" s="168"/>
      <c r="HMI745" s="168"/>
      <c r="HMJ745" s="168"/>
      <c r="HMK745" s="168"/>
      <c r="HML745" s="168"/>
      <c r="HMM745" s="168"/>
      <c r="HMN745" s="168"/>
      <c r="HMO745" s="168"/>
      <c r="HMP745" s="168"/>
      <c r="HMQ745" s="168"/>
      <c r="HMR745" s="168"/>
      <c r="HMS745" s="168"/>
      <c r="HMT745" s="168"/>
      <c r="HMU745" s="168"/>
      <c r="HMV745" s="168"/>
      <c r="HMW745" s="168"/>
      <c r="HMX745" s="168"/>
      <c r="HMY745" s="168"/>
      <c r="HMZ745" s="168"/>
      <c r="HNA745" s="168"/>
      <c r="HNB745" s="168"/>
      <c r="HNC745" s="168"/>
      <c r="HND745" s="168"/>
      <c r="HNE745" s="168"/>
      <c r="HNF745" s="168"/>
      <c r="HNG745" s="168"/>
      <c r="HNH745" s="168"/>
      <c r="HNI745" s="168"/>
      <c r="HNJ745" s="168"/>
      <c r="HNK745" s="168"/>
      <c r="HNL745" s="168"/>
      <c r="HNM745" s="168"/>
      <c r="HNN745" s="168"/>
      <c r="HNO745" s="168"/>
      <c r="HNP745" s="168"/>
      <c r="HNQ745" s="168"/>
      <c r="HNR745" s="168"/>
      <c r="HNS745" s="168"/>
      <c r="HNT745" s="168"/>
      <c r="HNU745" s="825"/>
      <c r="HNV745" s="825"/>
      <c r="HNW745" s="825"/>
      <c r="HNX745" s="825"/>
      <c r="HNY745" s="825"/>
      <c r="HNZ745" s="825"/>
      <c r="HOA745" s="825"/>
      <c r="HOB745" s="825"/>
      <c r="HOC745" s="825"/>
      <c r="HOD745" s="825"/>
      <c r="HOE745" s="825"/>
      <c r="HOF745" s="825"/>
      <c r="HOG745" s="825"/>
      <c r="HOH745" s="825"/>
      <c r="HOI745" s="825"/>
      <c r="HOJ745" s="825"/>
      <c r="HOK745" s="825"/>
      <c r="HOL745" s="825"/>
      <c r="HOM745" s="825"/>
      <c r="HON745" s="825"/>
      <c r="HOO745" s="825"/>
      <c r="HOP745" s="825"/>
      <c r="HOQ745" s="825"/>
      <c r="HOR745" s="825"/>
      <c r="HOS745" s="89"/>
      <c r="HOT745" s="89"/>
      <c r="HOU745" s="89"/>
      <c r="HOV745" s="89"/>
      <c r="HOW745" s="89"/>
      <c r="HOX745" s="825"/>
      <c r="HOY745" s="825"/>
      <c r="HOZ745" s="89"/>
      <c r="HPA745" s="89"/>
      <c r="HPB745" s="825"/>
      <c r="HPC745" s="825"/>
      <c r="HPD745" s="89"/>
      <c r="HPE745" s="89"/>
      <c r="HPF745" s="825"/>
      <c r="HPG745" s="825"/>
      <c r="HPH745" s="825"/>
      <c r="HPI745" s="825"/>
      <c r="HPJ745" s="825"/>
      <c r="HPK745" s="825"/>
      <c r="HPL745" s="825"/>
      <c r="HPM745" s="89"/>
      <c r="HPN745" s="89"/>
      <c r="HPO745" s="825"/>
      <c r="HPP745" s="825"/>
      <c r="HPQ745" s="89"/>
      <c r="HPR745" s="89"/>
      <c r="HPS745" s="825"/>
      <c r="HPT745" s="825"/>
      <c r="HPU745" s="825"/>
      <c r="HPV745" s="825"/>
      <c r="HPW745" s="825"/>
      <c r="HPX745" s="203"/>
      <c r="HPY745" s="107"/>
      <c r="HPZ745" s="825"/>
      <c r="HQA745" s="825"/>
      <c r="HQB745" s="825"/>
      <c r="HQC745" s="825"/>
      <c r="HQD745" s="825"/>
      <c r="HQE745" s="825"/>
      <c r="HQF745" s="825"/>
      <c r="HQG745" s="168"/>
      <c r="HQH745" s="168"/>
      <c r="HQI745" s="168"/>
      <c r="HQJ745" s="168"/>
      <c r="HQK745" s="168"/>
      <c r="HQL745" s="168"/>
      <c r="HQM745" s="168"/>
      <c r="HQN745" s="168"/>
      <c r="HQO745" s="168"/>
      <c r="HQP745" s="168"/>
      <c r="HQQ745" s="168"/>
      <c r="HQR745" s="168"/>
      <c r="HQS745" s="168"/>
      <c r="HQT745" s="168"/>
      <c r="HQU745" s="168"/>
      <c r="HQV745" s="168"/>
      <c r="HQW745" s="168"/>
      <c r="HQX745" s="168"/>
      <c r="HQY745" s="168"/>
      <c r="HQZ745" s="168"/>
      <c r="HRA745" s="168"/>
      <c r="HRB745" s="168"/>
      <c r="HRC745" s="168"/>
      <c r="HRD745" s="168"/>
      <c r="HRE745" s="168"/>
      <c r="HRF745" s="168"/>
      <c r="HRG745" s="168"/>
      <c r="HRH745" s="168"/>
      <c r="HRI745" s="168"/>
      <c r="HRJ745" s="168"/>
      <c r="HRK745" s="168"/>
      <c r="HRL745" s="168"/>
      <c r="HRM745" s="168"/>
      <c r="HRN745" s="168"/>
      <c r="HRO745" s="168"/>
      <c r="HRP745" s="168"/>
      <c r="HRQ745" s="168"/>
      <c r="HRR745" s="168"/>
      <c r="HRS745" s="168"/>
      <c r="HRT745" s="168"/>
      <c r="HRU745" s="168"/>
      <c r="HRV745" s="168"/>
      <c r="HRW745" s="168"/>
      <c r="HRX745" s="168"/>
      <c r="HRY745" s="825"/>
      <c r="HRZ745" s="825"/>
      <c r="HSA745" s="825"/>
      <c r="HSB745" s="825"/>
      <c r="HSC745" s="825"/>
      <c r="HSD745" s="825"/>
      <c r="HSE745" s="825"/>
      <c r="HSF745" s="825"/>
      <c r="HSG745" s="825"/>
      <c r="HSH745" s="825"/>
      <c r="HSI745" s="825"/>
      <c r="HSJ745" s="825"/>
      <c r="HSK745" s="825"/>
      <c r="HSL745" s="825"/>
      <c r="HSM745" s="825"/>
      <c r="HSN745" s="825"/>
      <c r="HSO745" s="825"/>
      <c r="HSP745" s="825"/>
      <c r="HSQ745" s="825"/>
      <c r="HSR745" s="825"/>
      <c r="HSS745" s="825"/>
      <c r="HST745" s="825"/>
      <c r="HSU745" s="825"/>
      <c r="HSV745" s="825"/>
      <c r="HSW745" s="89"/>
      <c r="HSX745" s="89"/>
      <c r="HSY745" s="89"/>
      <c r="HSZ745" s="89"/>
      <c r="HTA745" s="89"/>
      <c r="HTB745" s="825"/>
      <c r="HTC745" s="825"/>
      <c r="HTD745" s="89"/>
      <c r="HTE745" s="89"/>
      <c r="HTF745" s="825"/>
      <c r="HTG745" s="825"/>
      <c r="HTH745" s="89"/>
      <c r="HTI745" s="89"/>
      <c r="HTJ745" s="825"/>
      <c r="HTK745" s="825"/>
      <c r="HTL745" s="825"/>
      <c r="HTM745" s="825"/>
      <c r="HTN745" s="825"/>
      <c r="HTO745" s="825"/>
      <c r="HTP745" s="825"/>
      <c r="HTQ745" s="89"/>
      <c r="HTR745" s="89"/>
      <c r="HTS745" s="825"/>
      <c r="HTT745" s="825"/>
      <c r="HTU745" s="89"/>
      <c r="HTV745" s="89"/>
      <c r="HTW745" s="825"/>
      <c r="HTX745" s="825"/>
      <c r="HTY745" s="825"/>
      <c r="HTZ745" s="825"/>
      <c r="HUA745" s="825"/>
      <c r="HUB745" s="203"/>
      <c r="HUC745" s="107"/>
      <c r="HUD745" s="825"/>
      <c r="HUE745" s="825"/>
      <c r="HUF745" s="825"/>
      <c r="HUG745" s="825"/>
      <c r="HUH745" s="825"/>
      <c r="HUI745" s="825"/>
      <c r="HUJ745" s="825"/>
      <c r="HUK745" s="168"/>
      <c r="HUL745" s="168"/>
      <c r="HUM745" s="168"/>
      <c r="HUN745" s="168"/>
      <c r="HUO745" s="168"/>
      <c r="HUP745" s="168"/>
      <c r="HUQ745" s="168"/>
      <c r="HUR745" s="168"/>
      <c r="HUS745" s="168"/>
      <c r="HUT745" s="168"/>
      <c r="HUU745" s="168"/>
      <c r="HUV745" s="168"/>
      <c r="HUW745" s="168"/>
      <c r="HUX745" s="168"/>
      <c r="HUY745" s="168"/>
      <c r="HUZ745" s="168"/>
      <c r="HVA745" s="168"/>
      <c r="HVB745" s="168"/>
      <c r="HVC745" s="168"/>
      <c r="HVD745" s="168"/>
      <c r="HVE745" s="168"/>
      <c r="HVF745" s="168"/>
      <c r="HVG745" s="168"/>
      <c r="HVH745" s="168"/>
      <c r="HVI745" s="168"/>
      <c r="HVJ745" s="168"/>
      <c r="HVK745" s="168"/>
      <c r="HVL745" s="168"/>
      <c r="HVM745" s="168"/>
      <c r="HVN745" s="168"/>
      <c r="HVO745" s="168"/>
      <c r="HVP745" s="168"/>
      <c r="HVQ745" s="168"/>
      <c r="HVR745" s="168"/>
      <c r="HVS745" s="168"/>
      <c r="HVT745" s="168"/>
      <c r="HVU745" s="168"/>
      <c r="HVV745" s="168"/>
      <c r="HVW745" s="168"/>
      <c r="HVX745" s="168"/>
      <c r="HVY745" s="168"/>
      <c r="HVZ745" s="168"/>
      <c r="HWA745" s="168"/>
      <c r="HWB745" s="168"/>
      <c r="HWC745" s="825"/>
      <c r="HWD745" s="825"/>
      <c r="HWE745" s="825"/>
      <c r="HWF745" s="825"/>
      <c r="HWG745" s="825"/>
      <c r="HWH745" s="825"/>
      <c r="HWI745" s="825"/>
      <c r="HWJ745" s="825"/>
      <c r="HWK745" s="825"/>
      <c r="HWL745" s="825"/>
      <c r="HWM745" s="825"/>
      <c r="HWN745" s="825"/>
      <c r="HWO745" s="825"/>
      <c r="HWP745" s="825"/>
      <c r="HWQ745" s="825"/>
      <c r="HWR745" s="825"/>
      <c r="HWS745" s="825"/>
      <c r="HWT745" s="825"/>
      <c r="HWU745" s="825"/>
      <c r="HWV745" s="825"/>
      <c r="HWW745" s="825"/>
      <c r="HWX745" s="825"/>
      <c r="HWY745" s="825"/>
      <c r="HWZ745" s="825"/>
      <c r="HXA745" s="89"/>
      <c r="HXB745" s="89"/>
      <c r="HXC745" s="89"/>
      <c r="HXD745" s="89"/>
      <c r="HXE745" s="89"/>
      <c r="HXF745" s="825"/>
      <c r="HXG745" s="825"/>
      <c r="HXH745" s="89"/>
      <c r="HXI745" s="89"/>
      <c r="HXJ745" s="825"/>
      <c r="HXK745" s="825"/>
      <c r="HXL745" s="89"/>
      <c r="HXM745" s="89"/>
      <c r="HXN745" s="825"/>
      <c r="HXO745" s="825"/>
      <c r="HXP745" s="825"/>
      <c r="HXQ745" s="825"/>
      <c r="HXR745" s="825"/>
      <c r="HXS745" s="825"/>
      <c r="HXT745" s="825"/>
      <c r="HXU745" s="89"/>
      <c r="HXV745" s="89"/>
      <c r="HXW745" s="825"/>
      <c r="HXX745" s="825"/>
      <c r="HXY745" s="89"/>
      <c r="HXZ745" s="89"/>
      <c r="HYA745" s="825"/>
      <c r="HYB745" s="825"/>
      <c r="HYC745" s="825"/>
      <c r="HYD745" s="825"/>
      <c r="HYE745" s="825"/>
      <c r="HYF745" s="203"/>
      <c r="HYG745" s="107"/>
      <c r="HYH745" s="825"/>
      <c r="HYI745" s="825"/>
      <c r="HYJ745" s="825"/>
      <c r="HYK745" s="825"/>
      <c r="HYL745" s="825"/>
      <c r="HYM745" s="825"/>
      <c r="HYN745" s="825"/>
      <c r="HYO745" s="168"/>
      <c r="HYP745" s="168"/>
      <c r="HYQ745" s="168"/>
      <c r="HYR745" s="168"/>
      <c r="HYS745" s="168"/>
      <c r="HYT745" s="168"/>
      <c r="HYU745" s="168"/>
      <c r="HYV745" s="168"/>
      <c r="HYW745" s="168"/>
      <c r="HYX745" s="168"/>
      <c r="HYY745" s="168"/>
      <c r="HYZ745" s="168"/>
      <c r="HZA745" s="168"/>
      <c r="HZB745" s="168"/>
      <c r="HZC745" s="168"/>
      <c r="HZD745" s="168"/>
      <c r="HZE745" s="168"/>
      <c r="HZF745" s="168"/>
      <c r="HZG745" s="168"/>
      <c r="HZH745" s="168"/>
      <c r="HZI745" s="168"/>
      <c r="HZJ745" s="168"/>
      <c r="HZK745" s="168"/>
      <c r="HZL745" s="168"/>
      <c r="HZM745" s="168"/>
      <c r="HZN745" s="168"/>
      <c r="HZO745" s="168"/>
      <c r="HZP745" s="168"/>
      <c r="HZQ745" s="168"/>
      <c r="HZR745" s="168"/>
      <c r="HZS745" s="168"/>
      <c r="HZT745" s="168"/>
      <c r="HZU745" s="168"/>
      <c r="HZV745" s="168"/>
      <c r="HZW745" s="168"/>
      <c r="HZX745" s="168"/>
      <c r="HZY745" s="168"/>
      <c r="HZZ745" s="168"/>
      <c r="IAA745" s="168"/>
      <c r="IAB745" s="168"/>
      <c r="IAC745" s="168"/>
      <c r="IAD745" s="168"/>
      <c r="IAE745" s="168"/>
      <c r="IAF745" s="168"/>
      <c r="IAG745" s="825"/>
      <c r="IAH745" s="825"/>
      <c r="IAI745" s="825"/>
      <c r="IAJ745" s="825"/>
      <c r="IAK745" s="825"/>
      <c r="IAL745" s="825"/>
      <c r="IAM745" s="825"/>
      <c r="IAN745" s="825"/>
      <c r="IAO745" s="825"/>
      <c r="IAP745" s="825"/>
      <c r="IAQ745" s="825"/>
      <c r="IAR745" s="825"/>
      <c r="IAS745" s="825"/>
      <c r="IAT745" s="825"/>
      <c r="IAU745" s="825"/>
      <c r="IAV745" s="825"/>
      <c r="IAW745" s="825"/>
      <c r="IAX745" s="825"/>
      <c r="IAY745" s="825"/>
      <c r="IAZ745" s="825"/>
      <c r="IBA745" s="825"/>
      <c r="IBB745" s="825"/>
      <c r="IBC745" s="825"/>
      <c r="IBD745" s="825"/>
      <c r="IBE745" s="89"/>
      <c r="IBF745" s="89"/>
      <c r="IBG745" s="89"/>
      <c r="IBH745" s="89"/>
      <c r="IBI745" s="89"/>
      <c r="IBJ745" s="825"/>
      <c r="IBK745" s="825"/>
      <c r="IBL745" s="89"/>
      <c r="IBM745" s="89"/>
      <c r="IBN745" s="825"/>
      <c r="IBO745" s="825"/>
      <c r="IBP745" s="89"/>
      <c r="IBQ745" s="89"/>
      <c r="IBR745" s="825"/>
      <c r="IBS745" s="825"/>
      <c r="IBT745" s="825"/>
      <c r="IBU745" s="825"/>
      <c r="IBV745" s="825"/>
      <c r="IBW745" s="825"/>
      <c r="IBX745" s="825"/>
      <c r="IBY745" s="89"/>
      <c r="IBZ745" s="89"/>
      <c r="ICA745" s="825"/>
      <c r="ICB745" s="825"/>
      <c r="ICC745" s="89"/>
      <c r="ICD745" s="89"/>
      <c r="ICE745" s="825"/>
      <c r="ICF745" s="825"/>
      <c r="ICG745" s="825"/>
      <c r="ICH745" s="825"/>
      <c r="ICI745" s="825"/>
      <c r="ICJ745" s="203"/>
      <c r="ICK745" s="107"/>
      <c r="ICL745" s="825"/>
      <c r="ICM745" s="825"/>
      <c r="ICN745" s="825"/>
      <c r="ICO745" s="825"/>
      <c r="ICP745" s="825"/>
      <c r="ICQ745" s="825"/>
      <c r="ICR745" s="825"/>
      <c r="ICS745" s="168"/>
      <c r="ICT745" s="168"/>
      <c r="ICU745" s="168"/>
      <c r="ICV745" s="168"/>
      <c r="ICW745" s="168"/>
      <c r="ICX745" s="168"/>
      <c r="ICY745" s="168"/>
      <c r="ICZ745" s="168"/>
      <c r="IDA745" s="168"/>
      <c r="IDB745" s="168"/>
      <c r="IDC745" s="168"/>
      <c r="IDD745" s="168"/>
      <c r="IDE745" s="168"/>
      <c r="IDF745" s="168"/>
      <c r="IDG745" s="168"/>
      <c r="IDH745" s="168"/>
      <c r="IDI745" s="168"/>
      <c r="IDJ745" s="168"/>
      <c r="IDK745" s="168"/>
      <c r="IDL745" s="168"/>
      <c r="IDM745" s="168"/>
      <c r="IDN745" s="168"/>
      <c r="IDO745" s="168"/>
      <c r="IDP745" s="168"/>
      <c r="IDQ745" s="168"/>
      <c r="IDR745" s="168"/>
      <c r="IDS745" s="168"/>
      <c r="IDT745" s="168"/>
      <c r="IDU745" s="168"/>
      <c r="IDV745" s="168"/>
      <c r="IDW745" s="168"/>
      <c r="IDX745" s="168"/>
      <c r="IDY745" s="168"/>
      <c r="IDZ745" s="168"/>
      <c r="IEA745" s="168"/>
      <c r="IEB745" s="168"/>
      <c r="IEC745" s="168"/>
      <c r="IED745" s="168"/>
      <c r="IEE745" s="168"/>
      <c r="IEF745" s="168"/>
      <c r="IEG745" s="168"/>
      <c r="IEH745" s="168"/>
      <c r="IEI745" s="168"/>
      <c r="IEJ745" s="168"/>
      <c r="IEK745" s="825"/>
      <c r="IEL745" s="825"/>
      <c r="IEM745" s="825"/>
      <c r="IEN745" s="825"/>
      <c r="IEO745" s="825"/>
      <c r="IEP745" s="825"/>
      <c r="IEQ745" s="825"/>
      <c r="IER745" s="825"/>
      <c r="IES745" s="825"/>
      <c r="IET745" s="825"/>
      <c r="IEU745" s="825"/>
      <c r="IEV745" s="825"/>
      <c r="IEW745" s="825"/>
      <c r="IEX745" s="825"/>
      <c r="IEY745" s="825"/>
      <c r="IEZ745" s="825"/>
      <c r="IFA745" s="825"/>
      <c r="IFB745" s="825"/>
      <c r="IFC745" s="825"/>
      <c r="IFD745" s="825"/>
      <c r="IFE745" s="825"/>
      <c r="IFF745" s="825"/>
      <c r="IFG745" s="825"/>
      <c r="IFH745" s="825"/>
      <c r="IFI745" s="89"/>
      <c r="IFJ745" s="89"/>
      <c r="IFK745" s="89"/>
      <c r="IFL745" s="89"/>
      <c r="IFM745" s="89"/>
      <c r="IFN745" s="825"/>
      <c r="IFO745" s="825"/>
      <c r="IFP745" s="89"/>
      <c r="IFQ745" s="89"/>
      <c r="IFR745" s="825"/>
      <c r="IFS745" s="825"/>
      <c r="IFT745" s="89"/>
      <c r="IFU745" s="89"/>
      <c r="IFV745" s="825"/>
      <c r="IFW745" s="825"/>
      <c r="IFX745" s="825"/>
      <c r="IFY745" s="825"/>
      <c r="IFZ745" s="825"/>
      <c r="IGA745" s="825"/>
      <c r="IGB745" s="825"/>
      <c r="IGC745" s="89"/>
      <c r="IGD745" s="89"/>
      <c r="IGE745" s="825"/>
      <c r="IGF745" s="825"/>
      <c r="IGG745" s="89"/>
      <c r="IGH745" s="89"/>
      <c r="IGI745" s="825"/>
      <c r="IGJ745" s="825"/>
      <c r="IGK745" s="825"/>
      <c r="IGL745" s="825"/>
      <c r="IGM745" s="825"/>
      <c r="IGN745" s="203"/>
      <c r="IGO745" s="107"/>
      <c r="IGP745" s="825"/>
      <c r="IGQ745" s="825"/>
      <c r="IGR745" s="825"/>
      <c r="IGS745" s="825"/>
      <c r="IGT745" s="825"/>
      <c r="IGU745" s="825"/>
      <c r="IGV745" s="825"/>
      <c r="IGW745" s="168"/>
      <c r="IGX745" s="168"/>
      <c r="IGY745" s="168"/>
      <c r="IGZ745" s="168"/>
      <c r="IHA745" s="168"/>
      <c r="IHB745" s="168"/>
      <c r="IHC745" s="168"/>
      <c r="IHD745" s="168"/>
      <c r="IHE745" s="168"/>
      <c r="IHF745" s="168"/>
      <c r="IHG745" s="168"/>
      <c r="IHH745" s="168"/>
      <c r="IHI745" s="168"/>
      <c r="IHJ745" s="168"/>
      <c r="IHK745" s="168"/>
      <c r="IHL745" s="168"/>
      <c r="IHM745" s="168"/>
      <c r="IHN745" s="168"/>
      <c r="IHO745" s="168"/>
      <c r="IHP745" s="168"/>
      <c r="IHQ745" s="168"/>
      <c r="IHR745" s="168"/>
      <c r="IHS745" s="168"/>
      <c r="IHT745" s="168"/>
      <c r="IHU745" s="168"/>
      <c r="IHV745" s="168"/>
      <c r="IHW745" s="168"/>
      <c r="IHX745" s="168"/>
      <c r="IHY745" s="168"/>
      <c r="IHZ745" s="168"/>
      <c r="IIA745" s="168"/>
      <c r="IIB745" s="168"/>
      <c r="IIC745" s="168"/>
      <c r="IID745" s="168"/>
      <c r="IIE745" s="168"/>
      <c r="IIF745" s="168"/>
      <c r="IIG745" s="168"/>
      <c r="IIH745" s="168"/>
      <c r="III745" s="168"/>
      <c r="IIJ745" s="168"/>
      <c r="IIK745" s="168"/>
      <c r="IIL745" s="168"/>
      <c r="IIM745" s="168"/>
      <c r="IIN745" s="168"/>
      <c r="IIO745" s="825"/>
      <c r="IIP745" s="825"/>
      <c r="IIQ745" s="825"/>
      <c r="IIR745" s="825"/>
      <c r="IIS745" s="825"/>
      <c r="IIT745" s="825"/>
      <c r="IIU745" s="825"/>
      <c r="IIV745" s="825"/>
      <c r="IIW745" s="825"/>
      <c r="IIX745" s="825"/>
      <c r="IIY745" s="825"/>
      <c r="IIZ745" s="825"/>
      <c r="IJA745" s="825"/>
      <c r="IJB745" s="825"/>
      <c r="IJC745" s="825"/>
      <c r="IJD745" s="825"/>
      <c r="IJE745" s="825"/>
      <c r="IJF745" s="825"/>
      <c r="IJG745" s="825"/>
      <c r="IJH745" s="825"/>
      <c r="IJI745" s="825"/>
      <c r="IJJ745" s="825"/>
      <c r="IJK745" s="825"/>
      <c r="IJL745" s="825"/>
      <c r="IJM745" s="89"/>
      <c r="IJN745" s="89"/>
      <c r="IJO745" s="89"/>
      <c r="IJP745" s="89"/>
      <c r="IJQ745" s="89"/>
      <c r="IJR745" s="825"/>
      <c r="IJS745" s="825"/>
      <c r="IJT745" s="89"/>
      <c r="IJU745" s="89"/>
      <c r="IJV745" s="825"/>
      <c r="IJW745" s="825"/>
      <c r="IJX745" s="89"/>
      <c r="IJY745" s="89"/>
      <c r="IJZ745" s="825"/>
      <c r="IKA745" s="825"/>
      <c r="IKB745" s="825"/>
      <c r="IKC745" s="825"/>
      <c r="IKD745" s="825"/>
      <c r="IKE745" s="825"/>
      <c r="IKF745" s="825"/>
      <c r="IKG745" s="89"/>
      <c r="IKH745" s="89"/>
      <c r="IKI745" s="825"/>
      <c r="IKJ745" s="825"/>
      <c r="IKK745" s="89"/>
      <c r="IKL745" s="89"/>
      <c r="IKM745" s="825"/>
      <c r="IKN745" s="825"/>
      <c r="IKO745" s="825"/>
      <c r="IKP745" s="825"/>
      <c r="IKQ745" s="825"/>
      <c r="IKR745" s="203"/>
      <c r="IKS745" s="107"/>
      <c r="IKT745" s="825"/>
      <c r="IKU745" s="825"/>
      <c r="IKV745" s="825"/>
      <c r="IKW745" s="825"/>
      <c r="IKX745" s="825"/>
      <c r="IKY745" s="825"/>
      <c r="IKZ745" s="825"/>
      <c r="ILA745" s="168"/>
      <c r="ILB745" s="168"/>
      <c r="ILC745" s="168"/>
      <c r="ILD745" s="168"/>
      <c r="ILE745" s="168"/>
      <c r="ILF745" s="168"/>
      <c r="ILG745" s="168"/>
      <c r="ILH745" s="168"/>
      <c r="ILI745" s="168"/>
      <c r="ILJ745" s="168"/>
      <c r="ILK745" s="168"/>
      <c r="ILL745" s="168"/>
      <c r="ILM745" s="168"/>
      <c r="ILN745" s="168"/>
      <c r="ILO745" s="168"/>
      <c r="ILP745" s="168"/>
      <c r="ILQ745" s="168"/>
      <c r="ILR745" s="168"/>
      <c r="ILS745" s="168"/>
      <c r="ILT745" s="168"/>
      <c r="ILU745" s="168"/>
      <c r="ILV745" s="168"/>
      <c r="ILW745" s="168"/>
      <c r="ILX745" s="168"/>
      <c r="ILY745" s="168"/>
      <c r="ILZ745" s="168"/>
      <c r="IMA745" s="168"/>
      <c r="IMB745" s="168"/>
      <c r="IMC745" s="168"/>
      <c r="IMD745" s="168"/>
      <c r="IME745" s="168"/>
      <c r="IMF745" s="168"/>
      <c r="IMG745" s="168"/>
      <c r="IMH745" s="168"/>
      <c r="IMI745" s="168"/>
      <c r="IMJ745" s="168"/>
      <c r="IMK745" s="168"/>
      <c r="IML745" s="168"/>
      <c r="IMM745" s="168"/>
      <c r="IMN745" s="168"/>
      <c r="IMO745" s="168"/>
      <c r="IMP745" s="168"/>
      <c r="IMQ745" s="168"/>
      <c r="IMR745" s="168"/>
      <c r="IMS745" s="825"/>
      <c r="IMT745" s="825"/>
      <c r="IMU745" s="825"/>
      <c r="IMV745" s="825"/>
      <c r="IMW745" s="825"/>
      <c r="IMX745" s="825"/>
      <c r="IMY745" s="825"/>
      <c r="IMZ745" s="825"/>
      <c r="INA745" s="825"/>
      <c r="INB745" s="825"/>
      <c r="INC745" s="825"/>
      <c r="IND745" s="825"/>
      <c r="INE745" s="825"/>
      <c r="INF745" s="825"/>
      <c r="ING745" s="825"/>
      <c r="INH745" s="825"/>
      <c r="INI745" s="825"/>
      <c r="INJ745" s="825"/>
      <c r="INK745" s="825"/>
      <c r="INL745" s="825"/>
      <c r="INM745" s="825"/>
      <c r="INN745" s="825"/>
      <c r="INO745" s="825"/>
      <c r="INP745" s="825"/>
      <c r="INQ745" s="89"/>
      <c r="INR745" s="89"/>
      <c r="INS745" s="89"/>
      <c r="INT745" s="89"/>
      <c r="INU745" s="89"/>
      <c r="INV745" s="825"/>
      <c r="INW745" s="825"/>
      <c r="INX745" s="89"/>
      <c r="INY745" s="89"/>
      <c r="INZ745" s="825"/>
      <c r="IOA745" s="825"/>
      <c r="IOB745" s="89"/>
      <c r="IOC745" s="89"/>
      <c r="IOD745" s="825"/>
      <c r="IOE745" s="825"/>
      <c r="IOF745" s="825"/>
      <c r="IOG745" s="825"/>
      <c r="IOH745" s="825"/>
      <c r="IOI745" s="825"/>
      <c r="IOJ745" s="825"/>
      <c r="IOK745" s="89"/>
      <c r="IOL745" s="89"/>
      <c r="IOM745" s="825"/>
      <c r="ION745" s="825"/>
      <c r="IOO745" s="89"/>
      <c r="IOP745" s="89"/>
      <c r="IOQ745" s="825"/>
      <c r="IOR745" s="825"/>
      <c r="IOS745" s="825"/>
      <c r="IOT745" s="825"/>
      <c r="IOU745" s="825"/>
      <c r="IOV745" s="203"/>
      <c r="IOW745" s="107"/>
      <c r="IOX745" s="825"/>
      <c r="IOY745" s="825"/>
      <c r="IOZ745" s="825"/>
      <c r="IPA745" s="825"/>
      <c r="IPB745" s="825"/>
      <c r="IPC745" s="825"/>
      <c r="IPD745" s="825"/>
      <c r="IPE745" s="168"/>
      <c r="IPF745" s="168"/>
      <c r="IPG745" s="168"/>
      <c r="IPH745" s="168"/>
      <c r="IPI745" s="168"/>
      <c r="IPJ745" s="168"/>
      <c r="IPK745" s="168"/>
      <c r="IPL745" s="168"/>
      <c r="IPM745" s="168"/>
      <c r="IPN745" s="168"/>
      <c r="IPO745" s="168"/>
      <c r="IPP745" s="168"/>
      <c r="IPQ745" s="168"/>
      <c r="IPR745" s="168"/>
      <c r="IPS745" s="168"/>
      <c r="IPT745" s="168"/>
      <c r="IPU745" s="168"/>
      <c r="IPV745" s="168"/>
      <c r="IPW745" s="168"/>
      <c r="IPX745" s="168"/>
      <c r="IPY745" s="168"/>
      <c r="IPZ745" s="168"/>
      <c r="IQA745" s="168"/>
      <c r="IQB745" s="168"/>
      <c r="IQC745" s="168"/>
      <c r="IQD745" s="168"/>
      <c r="IQE745" s="168"/>
      <c r="IQF745" s="168"/>
      <c r="IQG745" s="168"/>
      <c r="IQH745" s="168"/>
      <c r="IQI745" s="168"/>
      <c r="IQJ745" s="168"/>
      <c r="IQK745" s="168"/>
      <c r="IQL745" s="168"/>
      <c r="IQM745" s="168"/>
      <c r="IQN745" s="168"/>
      <c r="IQO745" s="168"/>
      <c r="IQP745" s="168"/>
      <c r="IQQ745" s="168"/>
      <c r="IQR745" s="168"/>
      <c r="IQS745" s="168"/>
      <c r="IQT745" s="168"/>
      <c r="IQU745" s="168"/>
      <c r="IQV745" s="168"/>
      <c r="IQW745" s="825"/>
      <c r="IQX745" s="825"/>
      <c r="IQY745" s="825"/>
      <c r="IQZ745" s="825"/>
      <c r="IRA745" s="825"/>
      <c r="IRB745" s="825"/>
      <c r="IRC745" s="825"/>
      <c r="IRD745" s="825"/>
      <c r="IRE745" s="825"/>
      <c r="IRF745" s="825"/>
      <c r="IRG745" s="825"/>
      <c r="IRH745" s="825"/>
      <c r="IRI745" s="825"/>
      <c r="IRJ745" s="825"/>
      <c r="IRK745" s="825"/>
      <c r="IRL745" s="825"/>
      <c r="IRM745" s="825"/>
      <c r="IRN745" s="825"/>
      <c r="IRO745" s="825"/>
      <c r="IRP745" s="825"/>
      <c r="IRQ745" s="825"/>
      <c r="IRR745" s="825"/>
      <c r="IRS745" s="825"/>
      <c r="IRT745" s="825"/>
      <c r="IRU745" s="89"/>
      <c r="IRV745" s="89"/>
      <c r="IRW745" s="89"/>
      <c r="IRX745" s="89"/>
      <c r="IRY745" s="89"/>
      <c r="IRZ745" s="825"/>
      <c r="ISA745" s="825"/>
      <c r="ISB745" s="89"/>
      <c r="ISC745" s="89"/>
      <c r="ISD745" s="825"/>
      <c r="ISE745" s="825"/>
      <c r="ISF745" s="89"/>
      <c r="ISG745" s="89"/>
      <c r="ISH745" s="825"/>
      <c r="ISI745" s="825"/>
      <c r="ISJ745" s="825"/>
      <c r="ISK745" s="825"/>
      <c r="ISL745" s="825"/>
      <c r="ISM745" s="825"/>
      <c r="ISN745" s="825"/>
      <c r="ISO745" s="89"/>
      <c r="ISP745" s="89"/>
      <c r="ISQ745" s="825"/>
      <c r="ISR745" s="825"/>
      <c r="ISS745" s="89"/>
      <c r="IST745" s="89"/>
      <c r="ISU745" s="825"/>
      <c r="ISV745" s="825"/>
      <c r="ISW745" s="825"/>
      <c r="ISX745" s="825"/>
      <c r="ISY745" s="825"/>
      <c r="ISZ745" s="203"/>
      <c r="ITA745" s="107"/>
      <c r="ITB745" s="825"/>
      <c r="ITC745" s="825"/>
      <c r="ITD745" s="825"/>
      <c r="ITE745" s="825"/>
      <c r="ITF745" s="825"/>
      <c r="ITG745" s="825"/>
      <c r="ITH745" s="825"/>
      <c r="ITI745" s="168"/>
      <c r="ITJ745" s="168"/>
      <c r="ITK745" s="168"/>
      <c r="ITL745" s="168"/>
      <c r="ITM745" s="168"/>
      <c r="ITN745" s="168"/>
      <c r="ITO745" s="168"/>
      <c r="ITP745" s="168"/>
      <c r="ITQ745" s="168"/>
      <c r="ITR745" s="168"/>
      <c r="ITS745" s="168"/>
      <c r="ITT745" s="168"/>
      <c r="ITU745" s="168"/>
      <c r="ITV745" s="168"/>
      <c r="ITW745" s="168"/>
      <c r="ITX745" s="168"/>
      <c r="ITY745" s="168"/>
      <c r="ITZ745" s="168"/>
      <c r="IUA745" s="168"/>
      <c r="IUB745" s="168"/>
      <c r="IUC745" s="168"/>
      <c r="IUD745" s="168"/>
      <c r="IUE745" s="168"/>
      <c r="IUF745" s="168"/>
      <c r="IUG745" s="168"/>
      <c r="IUH745" s="168"/>
      <c r="IUI745" s="168"/>
      <c r="IUJ745" s="168"/>
      <c r="IUK745" s="168"/>
      <c r="IUL745" s="168"/>
      <c r="IUM745" s="168"/>
      <c r="IUN745" s="168"/>
      <c r="IUO745" s="168"/>
      <c r="IUP745" s="168"/>
      <c r="IUQ745" s="168"/>
      <c r="IUR745" s="168"/>
      <c r="IUS745" s="168"/>
      <c r="IUT745" s="168"/>
      <c r="IUU745" s="168"/>
      <c r="IUV745" s="168"/>
      <c r="IUW745" s="168"/>
      <c r="IUX745" s="168"/>
      <c r="IUY745" s="168"/>
      <c r="IUZ745" s="168"/>
      <c r="IVA745" s="825"/>
      <c r="IVB745" s="825"/>
      <c r="IVC745" s="825"/>
      <c r="IVD745" s="825"/>
      <c r="IVE745" s="825"/>
      <c r="IVF745" s="825"/>
      <c r="IVG745" s="825"/>
      <c r="IVH745" s="825"/>
      <c r="IVI745" s="825"/>
      <c r="IVJ745" s="825"/>
      <c r="IVK745" s="825"/>
      <c r="IVL745" s="825"/>
      <c r="IVM745" s="825"/>
      <c r="IVN745" s="825"/>
      <c r="IVO745" s="825"/>
      <c r="IVP745" s="825"/>
      <c r="IVQ745" s="825"/>
      <c r="IVR745" s="825"/>
      <c r="IVS745" s="825"/>
      <c r="IVT745" s="825"/>
      <c r="IVU745" s="825"/>
      <c r="IVV745" s="825"/>
      <c r="IVW745" s="825"/>
      <c r="IVX745" s="825"/>
      <c r="IVY745" s="89"/>
      <c r="IVZ745" s="89"/>
      <c r="IWA745" s="89"/>
      <c r="IWB745" s="89"/>
      <c r="IWC745" s="89"/>
      <c r="IWD745" s="825"/>
      <c r="IWE745" s="825"/>
      <c r="IWF745" s="89"/>
      <c r="IWG745" s="89"/>
      <c r="IWH745" s="825"/>
      <c r="IWI745" s="825"/>
      <c r="IWJ745" s="89"/>
      <c r="IWK745" s="89"/>
      <c r="IWL745" s="825"/>
      <c r="IWM745" s="825"/>
      <c r="IWN745" s="825"/>
      <c r="IWO745" s="825"/>
      <c r="IWP745" s="825"/>
      <c r="IWQ745" s="825"/>
      <c r="IWR745" s="825"/>
      <c r="IWS745" s="89"/>
      <c r="IWT745" s="89"/>
      <c r="IWU745" s="825"/>
      <c r="IWV745" s="825"/>
      <c r="IWW745" s="89"/>
      <c r="IWX745" s="89"/>
      <c r="IWY745" s="825"/>
      <c r="IWZ745" s="825"/>
      <c r="IXA745" s="825"/>
      <c r="IXB745" s="825"/>
      <c r="IXC745" s="825"/>
      <c r="IXD745" s="203"/>
      <c r="IXE745" s="107"/>
      <c r="IXF745" s="825"/>
      <c r="IXG745" s="825"/>
      <c r="IXH745" s="825"/>
      <c r="IXI745" s="825"/>
      <c r="IXJ745" s="825"/>
      <c r="IXK745" s="825"/>
      <c r="IXL745" s="825"/>
      <c r="IXM745" s="168"/>
      <c r="IXN745" s="168"/>
      <c r="IXO745" s="168"/>
      <c r="IXP745" s="168"/>
      <c r="IXQ745" s="168"/>
      <c r="IXR745" s="168"/>
      <c r="IXS745" s="168"/>
      <c r="IXT745" s="168"/>
      <c r="IXU745" s="168"/>
      <c r="IXV745" s="168"/>
      <c r="IXW745" s="168"/>
      <c r="IXX745" s="168"/>
      <c r="IXY745" s="168"/>
      <c r="IXZ745" s="168"/>
      <c r="IYA745" s="168"/>
      <c r="IYB745" s="168"/>
      <c r="IYC745" s="168"/>
      <c r="IYD745" s="168"/>
      <c r="IYE745" s="168"/>
      <c r="IYF745" s="168"/>
      <c r="IYG745" s="168"/>
      <c r="IYH745" s="168"/>
      <c r="IYI745" s="168"/>
      <c r="IYJ745" s="168"/>
      <c r="IYK745" s="168"/>
      <c r="IYL745" s="168"/>
      <c r="IYM745" s="168"/>
      <c r="IYN745" s="168"/>
      <c r="IYO745" s="168"/>
      <c r="IYP745" s="168"/>
      <c r="IYQ745" s="168"/>
      <c r="IYR745" s="168"/>
      <c r="IYS745" s="168"/>
      <c r="IYT745" s="168"/>
      <c r="IYU745" s="168"/>
      <c r="IYV745" s="168"/>
      <c r="IYW745" s="168"/>
      <c r="IYX745" s="168"/>
      <c r="IYY745" s="168"/>
      <c r="IYZ745" s="168"/>
      <c r="IZA745" s="168"/>
      <c r="IZB745" s="168"/>
      <c r="IZC745" s="168"/>
      <c r="IZD745" s="168"/>
      <c r="IZE745" s="825"/>
      <c r="IZF745" s="825"/>
      <c r="IZG745" s="825"/>
      <c r="IZH745" s="825"/>
      <c r="IZI745" s="825"/>
      <c r="IZJ745" s="825"/>
      <c r="IZK745" s="825"/>
      <c r="IZL745" s="825"/>
      <c r="IZM745" s="825"/>
      <c r="IZN745" s="825"/>
      <c r="IZO745" s="825"/>
      <c r="IZP745" s="825"/>
      <c r="IZQ745" s="825"/>
      <c r="IZR745" s="825"/>
      <c r="IZS745" s="825"/>
      <c r="IZT745" s="825"/>
      <c r="IZU745" s="825"/>
      <c r="IZV745" s="825"/>
      <c r="IZW745" s="825"/>
      <c r="IZX745" s="825"/>
      <c r="IZY745" s="825"/>
      <c r="IZZ745" s="825"/>
      <c r="JAA745" s="825"/>
      <c r="JAB745" s="825"/>
      <c r="JAC745" s="89"/>
      <c r="JAD745" s="89"/>
      <c r="JAE745" s="89"/>
      <c r="JAF745" s="89"/>
      <c r="JAG745" s="89"/>
      <c r="JAH745" s="825"/>
      <c r="JAI745" s="825"/>
      <c r="JAJ745" s="89"/>
      <c r="JAK745" s="89"/>
      <c r="JAL745" s="825"/>
      <c r="JAM745" s="825"/>
      <c r="JAN745" s="89"/>
      <c r="JAO745" s="89"/>
      <c r="JAP745" s="825"/>
      <c r="JAQ745" s="825"/>
      <c r="JAR745" s="825"/>
      <c r="JAS745" s="825"/>
      <c r="JAT745" s="825"/>
      <c r="JAU745" s="825"/>
      <c r="JAV745" s="825"/>
      <c r="JAW745" s="89"/>
      <c r="JAX745" s="89"/>
      <c r="JAY745" s="825"/>
      <c r="JAZ745" s="825"/>
      <c r="JBA745" s="89"/>
      <c r="JBB745" s="89"/>
      <c r="JBC745" s="825"/>
      <c r="JBD745" s="825"/>
      <c r="JBE745" s="825"/>
      <c r="JBF745" s="825"/>
      <c r="JBG745" s="825"/>
      <c r="JBH745" s="203"/>
      <c r="JBI745" s="107"/>
      <c r="JBJ745" s="825"/>
      <c r="JBK745" s="825"/>
      <c r="JBL745" s="825"/>
      <c r="JBM745" s="825"/>
      <c r="JBN745" s="825"/>
      <c r="JBO745" s="825"/>
      <c r="JBP745" s="825"/>
      <c r="JBQ745" s="168"/>
      <c r="JBR745" s="168"/>
      <c r="JBS745" s="168"/>
      <c r="JBT745" s="168"/>
      <c r="JBU745" s="168"/>
      <c r="JBV745" s="168"/>
      <c r="JBW745" s="168"/>
      <c r="JBX745" s="168"/>
      <c r="JBY745" s="168"/>
      <c r="JBZ745" s="168"/>
      <c r="JCA745" s="168"/>
      <c r="JCB745" s="168"/>
      <c r="JCC745" s="168"/>
      <c r="JCD745" s="168"/>
      <c r="JCE745" s="168"/>
      <c r="JCF745" s="168"/>
      <c r="JCG745" s="168"/>
      <c r="JCH745" s="168"/>
      <c r="JCI745" s="168"/>
      <c r="JCJ745" s="168"/>
      <c r="JCK745" s="168"/>
      <c r="JCL745" s="168"/>
      <c r="JCM745" s="168"/>
      <c r="JCN745" s="168"/>
      <c r="JCO745" s="168"/>
      <c r="JCP745" s="168"/>
      <c r="JCQ745" s="168"/>
      <c r="JCR745" s="168"/>
      <c r="JCS745" s="168"/>
      <c r="JCT745" s="168"/>
      <c r="JCU745" s="168"/>
      <c r="JCV745" s="168"/>
      <c r="JCW745" s="168"/>
      <c r="JCX745" s="168"/>
      <c r="JCY745" s="168"/>
      <c r="JCZ745" s="168"/>
      <c r="JDA745" s="168"/>
      <c r="JDB745" s="168"/>
      <c r="JDC745" s="168"/>
      <c r="JDD745" s="168"/>
      <c r="JDE745" s="168"/>
      <c r="JDF745" s="168"/>
      <c r="JDG745" s="168"/>
      <c r="JDH745" s="168"/>
      <c r="JDI745" s="825"/>
      <c r="JDJ745" s="825"/>
      <c r="JDK745" s="825"/>
      <c r="JDL745" s="825"/>
      <c r="JDM745" s="825"/>
      <c r="JDN745" s="825"/>
      <c r="JDO745" s="825"/>
      <c r="JDP745" s="825"/>
      <c r="JDQ745" s="825"/>
      <c r="JDR745" s="825"/>
      <c r="JDS745" s="825"/>
      <c r="JDT745" s="825"/>
      <c r="JDU745" s="825"/>
      <c r="JDV745" s="825"/>
      <c r="JDW745" s="825"/>
      <c r="JDX745" s="825"/>
      <c r="JDY745" s="825"/>
      <c r="JDZ745" s="825"/>
      <c r="JEA745" s="825"/>
      <c r="JEB745" s="825"/>
      <c r="JEC745" s="825"/>
      <c r="JED745" s="825"/>
      <c r="JEE745" s="825"/>
      <c r="JEF745" s="825"/>
      <c r="JEG745" s="89"/>
      <c r="JEH745" s="89"/>
      <c r="JEI745" s="89"/>
      <c r="JEJ745" s="89"/>
      <c r="JEK745" s="89"/>
      <c r="JEL745" s="825"/>
      <c r="JEM745" s="825"/>
      <c r="JEN745" s="89"/>
      <c r="JEO745" s="89"/>
      <c r="JEP745" s="825"/>
      <c r="JEQ745" s="825"/>
      <c r="JER745" s="89"/>
      <c r="JES745" s="89"/>
      <c r="JET745" s="825"/>
      <c r="JEU745" s="825"/>
      <c r="JEV745" s="825"/>
      <c r="JEW745" s="825"/>
      <c r="JEX745" s="825"/>
      <c r="JEY745" s="825"/>
      <c r="JEZ745" s="825"/>
      <c r="JFA745" s="89"/>
      <c r="JFB745" s="89"/>
      <c r="JFC745" s="825"/>
      <c r="JFD745" s="825"/>
      <c r="JFE745" s="89"/>
      <c r="JFF745" s="89"/>
      <c r="JFG745" s="825"/>
      <c r="JFH745" s="825"/>
      <c r="JFI745" s="825"/>
      <c r="JFJ745" s="825"/>
      <c r="JFK745" s="825"/>
      <c r="JFL745" s="203"/>
      <c r="JFM745" s="107"/>
      <c r="JFN745" s="825"/>
      <c r="JFO745" s="825"/>
      <c r="JFP745" s="825"/>
      <c r="JFQ745" s="825"/>
      <c r="JFR745" s="825"/>
      <c r="JFS745" s="825"/>
      <c r="JFT745" s="825"/>
      <c r="JFU745" s="168"/>
      <c r="JFV745" s="168"/>
      <c r="JFW745" s="168"/>
      <c r="JFX745" s="168"/>
      <c r="JFY745" s="168"/>
      <c r="JFZ745" s="168"/>
      <c r="JGA745" s="168"/>
      <c r="JGB745" s="168"/>
      <c r="JGC745" s="168"/>
      <c r="JGD745" s="168"/>
      <c r="JGE745" s="168"/>
      <c r="JGF745" s="168"/>
      <c r="JGG745" s="168"/>
      <c r="JGH745" s="168"/>
      <c r="JGI745" s="168"/>
      <c r="JGJ745" s="168"/>
      <c r="JGK745" s="168"/>
      <c r="JGL745" s="168"/>
      <c r="JGM745" s="168"/>
      <c r="JGN745" s="168"/>
      <c r="JGO745" s="168"/>
      <c r="JGP745" s="168"/>
      <c r="JGQ745" s="168"/>
      <c r="JGR745" s="168"/>
      <c r="JGS745" s="168"/>
      <c r="JGT745" s="168"/>
      <c r="JGU745" s="168"/>
      <c r="JGV745" s="168"/>
      <c r="JGW745" s="168"/>
      <c r="JGX745" s="168"/>
      <c r="JGY745" s="168"/>
      <c r="JGZ745" s="168"/>
      <c r="JHA745" s="168"/>
      <c r="JHB745" s="168"/>
      <c r="JHC745" s="168"/>
      <c r="JHD745" s="168"/>
      <c r="JHE745" s="168"/>
      <c r="JHF745" s="168"/>
      <c r="JHG745" s="168"/>
      <c r="JHH745" s="168"/>
      <c r="JHI745" s="168"/>
      <c r="JHJ745" s="168"/>
      <c r="JHK745" s="168"/>
      <c r="JHL745" s="168"/>
      <c r="JHM745" s="825"/>
      <c r="JHN745" s="825"/>
      <c r="JHO745" s="825"/>
      <c r="JHP745" s="825"/>
      <c r="JHQ745" s="825"/>
      <c r="JHR745" s="825"/>
      <c r="JHS745" s="825"/>
      <c r="JHT745" s="825"/>
      <c r="JHU745" s="825"/>
      <c r="JHV745" s="825"/>
      <c r="JHW745" s="825"/>
      <c r="JHX745" s="825"/>
      <c r="JHY745" s="825"/>
      <c r="JHZ745" s="825"/>
      <c r="JIA745" s="825"/>
      <c r="JIB745" s="825"/>
      <c r="JIC745" s="825"/>
      <c r="JID745" s="825"/>
      <c r="JIE745" s="825"/>
      <c r="JIF745" s="825"/>
      <c r="JIG745" s="825"/>
      <c r="JIH745" s="825"/>
      <c r="JII745" s="825"/>
      <c r="JIJ745" s="825"/>
      <c r="JIK745" s="89"/>
      <c r="JIL745" s="89"/>
      <c r="JIM745" s="89"/>
      <c r="JIN745" s="89"/>
      <c r="JIO745" s="89"/>
      <c r="JIP745" s="825"/>
      <c r="JIQ745" s="825"/>
      <c r="JIR745" s="89"/>
      <c r="JIS745" s="89"/>
      <c r="JIT745" s="825"/>
      <c r="JIU745" s="825"/>
      <c r="JIV745" s="89"/>
      <c r="JIW745" s="89"/>
      <c r="JIX745" s="825"/>
      <c r="JIY745" s="825"/>
      <c r="JIZ745" s="825"/>
      <c r="JJA745" s="825"/>
      <c r="JJB745" s="825"/>
      <c r="JJC745" s="825"/>
      <c r="JJD745" s="825"/>
      <c r="JJE745" s="89"/>
      <c r="JJF745" s="89"/>
      <c r="JJG745" s="825"/>
      <c r="JJH745" s="825"/>
      <c r="JJI745" s="89"/>
      <c r="JJJ745" s="89"/>
      <c r="JJK745" s="825"/>
      <c r="JJL745" s="825"/>
      <c r="JJM745" s="825"/>
      <c r="JJN745" s="825"/>
      <c r="JJO745" s="825"/>
      <c r="JJP745" s="203"/>
      <c r="JJQ745" s="107"/>
      <c r="JJR745" s="825"/>
      <c r="JJS745" s="825"/>
      <c r="JJT745" s="825"/>
      <c r="JJU745" s="825"/>
      <c r="JJV745" s="825"/>
      <c r="JJW745" s="825"/>
      <c r="JJX745" s="825"/>
      <c r="JJY745" s="168"/>
      <c r="JJZ745" s="168"/>
      <c r="JKA745" s="168"/>
      <c r="JKB745" s="168"/>
      <c r="JKC745" s="168"/>
      <c r="JKD745" s="168"/>
      <c r="JKE745" s="168"/>
      <c r="JKF745" s="168"/>
      <c r="JKG745" s="168"/>
      <c r="JKH745" s="168"/>
      <c r="JKI745" s="168"/>
      <c r="JKJ745" s="168"/>
      <c r="JKK745" s="168"/>
      <c r="JKL745" s="168"/>
      <c r="JKM745" s="168"/>
      <c r="JKN745" s="168"/>
      <c r="JKO745" s="168"/>
      <c r="JKP745" s="168"/>
      <c r="JKQ745" s="168"/>
      <c r="JKR745" s="168"/>
      <c r="JKS745" s="168"/>
      <c r="JKT745" s="168"/>
      <c r="JKU745" s="168"/>
      <c r="JKV745" s="168"/>
      <c r="JKW745" s="168"/>
      <c r="JKX745" s="168"/>
      <c r="JKY745" s="168"/>
      <c r="JKZ745" s="168"/>
      <c r="JLA745" s="168"/>
      <c r="JLB745" s="168"/>
      <c r="JLC745" s="168"/>
      <c r="JLD745" s="168"/>
      <c r="JLE745" s="168"/>
      <c r="JLF745" s="168"/>
      <c r="JLG745" s="168"/>
      <c r="JLH745" s="168"/>
      <c r="JLI745" s="168"/>
      <c r="JLJ745" s="168"/>
      <c r="JLK745" s="168"/>
      <c r="JLL745" s="168"/>
      <c r="JLM745" s="168"/>
      <c r="JLN745" s="168"/>
      <c r="JLO745" s="168"/>
      <c r="JLP745" s="168"/>
      <c r="JLQ745" s="825"/>
      <c r="JLR745" s="825"/>
      <c r="JLS745" s="825"/>
      <c r="JLT745" s="825"/>
      <c r="JLU745" s="825"/>
      <c r="JLV745" s="825"/>
      <c r="JLW745" s="825"/>
      <c r="JLX745" s="825"/>
      <c r="JLY745" s="825"/>
      <c r="JLZ745" s="825"/>
      <c r="JMA745" s="825"/>
      <c r="JMB745" s="825"/>
      <c r="JMC745" s="825"/>
      <c r="JMD745" s="825"/>
      <c r="JME745" s="825"/>
      <c r="JMF745" s="825"/>
      <c r="JMG745" s="825"/>
      <c r="JMH745" s="825"/>
      <c r="JMI745" s="825"/>
      <c r="JMJ745" s="825"/>
      <c r="JMK745" s="825"/>
      <c r="JML745" s="825"/>
      <c r="JMM745" s="825"/>
      <c r="JMN745" s="825"/>
      <c r="JMO745" s="89"/>
      <c r="JMP745" s="89"/>
      <c r="JMQ745" s="89"/>
      <c r="JMR745" s="89"/>
      <c r="JMS745" s="89"/>
      <c r="JMT745" s="825"/>
      <c r="JMU745" s="825"/>
      <c r="JMV745" s="89"/>
      <c r="JMW745" s="89"/>
      <c r="JMX745" s="825"/>
      <c r="JMY745" s="825"/>
      <c r="JMZ745" s="89"/>
      <c r="JNA745" s="89"/>
      <c r="JNB745" s="825"/>
      <c r="JNC745" s="825"/>
      <c r="JND745" s="825"/>
      <c r="JNE745" s="825"/>
      <c r="JNF745" s="825"/>
      <c r="JNG745" s="825"/>
      <c r="JNH745" s="825"/>
      <c r="JNI745" s="89"/>
      <c r="JNJ745" s="89"/>
      <c r="JNK745" s="825"/>
      <c r="JNL745" s="825"/>
      <c r="JNM745" s="89"/>
      <c r="JNN745" s="89"/>
      <c r="JNO745" s="825"/>
      <c r="JNP745" s="825"/>
      <c r="JNQ745" s="825"/>
      <c r="JNR745" s="825"/>
      <c r="JNS745" s="825"/>
      <c r="JNT745" s="203"/>
      <c r="JNU745" s="107"/>
      <c r="JNV745" s="825"/>
      <c r="JNW745" s="825"/>
      <c r="JNX745" s="825"/>
      <c r="JNY745" s="825"/>
      <c r="JNZ745" s="825"/>
      <c r="JOA745" s="825"/>
      <c r="JOB745" s="825"/>
      <c r="JOC745" s="168"/>
      <c r="JOD745" s="168"/>
      <c r="JOE745" s="168"/>
      <c r="JOF745" s="168"/>
      <c r="JOG745" s="168"/>
      <c r="JOH745" s="168"/>
      <c r="JOI745" s="168"/>
      <c r="JOJ745" s="168"/>
      <c r="JOK745" s="168"/>
      <c r="JOL745" s="168"/>
      <c r="JOM745" s="168"/>
      <c r="JON745" s="168"/>
      <c r="JOO745" s="168"/>
      <c r="JOP745" s="168"/>
      <c r="JOQ745" s="168"/>
      <c r="JOR745" s="168"/>
      <c r="JOS745" s="168"/>
      <c r="JOT745" s="168"/>
      <c r="JOU745" s="168"/>
      <c r="JOV745" s="168"/>
      <c r="JOW745" s="168"/>
      <c r="JOX745" s="168"/>
      <c r="JOY745" s="168"/>
      <c r="JOZ745" s="168"/>
      <c r="JPA745" s="168"/>
      <c r="JPB745" s="168"/>
      <c r="JPC745" s="168"/>
      <c r="JPD745" s="168"/>
      <c r="JPE745" s="168"/>
      <c r="JPF745" s="168"/>
      <c r="JPG745" s="168"/>
      <c r="JPH745" s="168"/>
      <c r="JPI745" s="168"/>
      <c r="JPJ745" s="168"/>
      <c r="JPK745" s="168"/>
      <c r="JPL745" s="168"/>
      <c r="JPM745" s="168"/>
      <c r="JPN745" s="168"/>
      <c r="JPO745" s="168"/>
      <c r="JPP745" s="168"/>
      <c r="JPQ745" s="168"/>
      <c r="JPR745" s="168"/>
      <c r="JPS745" s="168"/>
      <c r="JPT745" s="168"/>
      <c r="JPU745" s="825"/>
      <c r="JPV745" s="825"/>
      <c r="JPW745" s="825"/>
      <c r="JPX745" s="825"/>
      <c r="JPY745" s="825"/>
      <c r="JPZ745" s="825"/>
      <c r="JQA745" s="825"/>
      <c r="JQB745" s="825"/>
      <c r="JQC745" s="825"/>
      <c r="JQD745" s="825"/>
      <c r="JQE745" s="825"/>
      <c r="JQF745" s="825"/>
      <c r="JQG745" s="825"/>
      <c r="JQH745" s="825"/>
      <c r="JQI745" s="825"/>
      <c r="JQJ745" s="825"/>
      <c r="JQK745" s="825"/>
      <c r="JQL745" s="825"/>
      <c r="JQM745" s="825"/>
      <c r="JQN745" s="825"/>
      <c r="JQO745" s="825"/>
      <c r="JQP745" s="825"/>
      <c r="JQQ745" s="825"/>
      <c r="JQR745" s="825"/>
      <c r="JQS745" s="89"/>
      <c r="JQT745" s="89"/>
      <c r="JQU745" s="89"/>
      <c r="JQV745" s="89"/>
      <c r="JQW745" s="89"/>
      <c r="JQX745" s="825"/>
      <c r="JQY745" s="825"/>
      <c r="JQZ745" s="89"/>
      <c r="JRA745" s="89"/>
      <c r="JRB745" s="825"/>
      <c r="JRC745" s="825"/>
      <c r="JRD745" s="89"/>
      <c r="JRE745" s="89"/>
      <c r="JRF745" s="825"/>
      <c r="JRG745" s="825"/>
      <c r="JRH745" s="825"/>
      <c r="JRI745" s="825"/>
      <c r="JRJ745" s="825"/>
      <c r="JRK745" s="825"/>
      <c r="JRL745" s="825"/>
      <c r="JRM745" s="89"/>
      <c r="JRN745" s="89"/>
      <c r="JRO745" s="825"/>
      <c r="JRP745" s="825"/>
      <c r="JRQ745" s="89"/>
      <c r="JRR745" s="89"/>
      <c r="JRS745" s="825"/>
      <c r="JRT745" s="825"/>
      <c r="JRU745" s="825"/>
      <c r="JRV745" s="825"/>
      <c r="JRW745" s="825"/>
      <c r="JRX745" s="203"/>
      <c r="JRY745" s="107"/>
      <c r="JRZ745" s="825"/>
      <c r="JSA745" s="825"/>
      <c r="JSB745" s="825"/>
      <c r="JSC745" s="825"/>
      <c r="JSD745" s="825"/>
      <c r="JSE745" s="825"/>
      <c r="JSF745" s="825"/>
      <c r="JSG745" s="168"/>
      <c r="JSH745" s="168"/>
      <c r="JSI745" s="168"/>
      <c r="JSJ745" s="168"/>
      <c r="JSK745" s="168"/>
      <c r="JSL745" s="168"/>
      <c r="JSM745" s="168"/>
      <c r="JSN745" s="168"/>
      <c r="JSO745" s="168"/>
      <c r="JSP745" s="168"/>
      <c r="JSQ745" s="168"/>
      <c r="JSR745" s="168"/>
      <c r="JSS745" s="168"/>
      <c r="JST745" s="168"/>
      <c r="JSU745" s="168"/>
      <c r="JSV745" s="168"/>
      <c r="JSW745" s="168"/>
      <c r="JSX745" s="168"/>
      <c r="JSY745" s="168"/>
      <c r="JSZ745" s="168"/>
      <c r="JTA745" s="168"/>
      <c r="JTB745" s="168"/>
      <c r="JTC745" s="168"/>
      <c r="JTD745" s="168"/>
      <c r="JTE745" s="168"/>
      <c r="JTF745" s="168"/>
      <c r="JTG745" s="168"/>
      <c r="JTH745" s="168"/>
      <c r="JTI745" s="168"/>
      <c r="JTJ745" s="168"/>
      <c r="JTK745" s="168"/>
      <c r="JTL745" s="168"/>
      <c r="JTM745" s="168"/>
      <c r="JTN745" s="168"/>
      <c r="JTO745" s="168"/>
      <c r="JTP745" s="168"/>
      <c r="JTQ745" s="168"/>
      <c r="JTR745" s="168"/>
      <c r="JTS745" s="168"/>
      <c r="JTT745" s="168"/>
      <c r="JTU745" s="168"/>
      <c r="JTV745" s="168"/>
      <c r="JTW745" s="168"/>
      <c r="JTX745" s="168"/>
      <c r="JTY745" s="825"/>
      <c r="JTZ745" s="825"/>
      <c r="JUA745" s="825"/>
      <c r="JUB745" s="825"/>
      <c r="JUC745" s="825"/>
      <c r="JUD745" s="825"/>
      <c r="JUE745" s="825"/>
      <c r="JUF745" s="825"/>
      <c r="JUG745" s="825"/>
      <c r="JUH745" s="825"/>
      <c r="JUI745" s="825"/>
      <c r="JUJ745" s="825"/>
      <c r="JUK745" s="825"/>
      <c r="JUL745" s="825"/>
      <c r="JUM745" s="825"/>
      <c r="JUN745" s="825"/>
      <c r="JUO745" s="825"/>
      <c r="JUP745" s="825"/>
      <c r="JUQ745" s="825"/>
      <c r="JUR745" s="825"/>
      <c r="JUS745" s="825"/>
      <c r="JUT745" s="825"/>
      <c r="JUU745" s="825"/>
      <c r="JUV745" s="825"/>
      <c r="JUW745" s="89"/>
      <c r="JUX745" s="89"/>
      <c r="JUY745" s="89"/>
      <c r="JUZ745" s="89"/>
      <c r="JVA745" s="89"/>
      <c r="JVB745" s="825"/>
      <c r="JVC745" s="825"/>
      <c r="JVD745" s="89"/>
      <c r="JVE745" s="89"/>
      <c r="JVF745" s="825"/>
      <c r="JVG745" s="825"/>
      <c r="JVH745" s="89"/>
      <c r="JVI745" s="89"/>
      <c r="JVJ745" s="825"/>
      <c r="JVK745" s="825"/>
      <c r="JVL745" s="825"/>
      <c r="JVM745" s="825"/>
      <c r="JVN745" s="825"/>
      <c r="JVO745" s="825"/>
      <c r="JVP745" s="825"/>
      <c r="JVQ745" s="89"/>
      <c r="JVR745" s="89"/>
      <c r="JVS745" s="825"/>
      <c r="JVT745" s="825"/>
      <c r="JVU745" s="89"/>
      <c r="JVV745" s="89"/>
      <c r="JVW745" s="825"/>
      <c r="JVX745" s="825"/>
      <c r="JVY745" s="825"/>
      <c r="JVZ745" s="825"/>
      <c r="JWA745" s="825"/>
      <c r="JWB745" s="203"/>
      <c r="JWC745" s="107"/>
      <c r="JWD745" s="825"/>
      <c r="JWE745" s="825"/>
      <c r="JWF745" s="825"/>
      <c r="JWG745" s="825"/>
      <c r="JWH745" s="825"/>
      <c r="JWI745" s="825"/>
      <c r="JWJ745" s="825"/>
      <c r="JWK745" s="168"/>
      <c r="JWL745" s="168"/>
      <c r="JWM745" s="168"/>
      <c r="JWN745" s="168"/>
      <c r="JWO745" s="168"/>
      <c r="JWP745" s="168"/>
      <c r="JWQ745" s="168"/>
      <c r="JWR745" s="168"/>
      <c r="JWS745" s="168"/>
      <c r="JWT745" s="168"/>
      <c r="JWU745" s="168"/>
      <c r="JWV745" s="168"/>
      <c r="JWW745" s="168"/>
      <c r="JWX745" s="168"/>
      <c r="JWY745" s="168"/>
      <c r="JWZ745" s="168"/>
      <c r="JXA745" s="168"/>
      <c r="JXB745" s="168"/>
      <c r="JXC745" s="168"/>
      <c r="JXD745" s="168"/>
      <c r="JXE745" s="168"/>
      <c r="JXF745" s="168"/>
      <c r="JXG745" s="168"/>
      <c r="JXH745" s="168"/>
      <c r="JXI745" s="168"/>
      <c r="JXJ745" s="168"/>
      <c r="JXK745" s="168"/>
      <c r="JXL745" s="168"/>
      <c r="JXM745" s="168"/>
      <c r="JXN745" s="168"/>
      <c r="JXO745" s="168"/>
      <c r="JXP745" s="168"/>
      <c r="JXQ745" s="168"/>
      <c r="JXR745" s="168"/>
      <c r="JXS745" s="168"/>
      <c r="JXT745" s="168"/>
      <c r="JXU745" s="168"/>
      <c r="JXV745" s="168"/>
      <c r="JXW745" s="168"/>
      <c r="JXX745" s="168"/>
      <c r="JXY745" s="168"/>
      <c r="JXZ745" s="168"/>
      <c r="JYA745" s="168"/>
      <c r="JYB745" s="168"/>
      <c r="JYC745" s="825"/>
      <c r="JYD745" s="825"/>
      <c r="JYE745" s="825"/>
      <c r="JYF745" s="825"/>
      <c r="JYG745" s="825"/>
      <c r="JYH745" s="825"/>
      <c r="JYI745" s="825"/>
      <c r="JYJ745" s="825"/>
      <c r="JYK745" s="825"/>
      <c r="JYL745" s="825"/>
      <c r="JYM745" s="825"/>
      <c r="JYN745" s="825"/>
      <c r="JYO745" s="825"/>
      <c r="JYP745" s="825"/>
      <c r="JYQ745" s="825"/>
      <c r="JYR745" s="825"/>
      <c r="JYS745" s="825"/>
      <c r="JYT745" s="825"/>
      <c r="JYU745" s="825"/>
      <c r="JYV745" s="825"/>
      <c r="JYW745" s="825"/>
      <c r="JYX745" s="825"/>
      <c r="JYY745" s="825"/>
      <c r="JYZ745" s="825"/>
      <c r="JZA745" s="89"/>
      <c r="JZB745" s="89"/>
      <c r="JZC745" s="89"/>
      <c r="JZD745" s="89"/>
      <c r="JZE745" s="89"/>
      <c r="JZF745" s="825"/>
      <c r="JZG745" s="825"/>
      <c r="JZH745" s="89"/>
      <c r="JZI745" s="89"/>
      <c r="JZJ745" s="825"/>
      <c r="JZK745" s="825"/>
      <c r="JZL745" s="89"/>
      <c r="JZM745" s="89"/>
      <c r="JZN745" s="825"/>
      <c r="JZO745" s="825"/>
      <c r="JZP745" s="825"/>
      <c r="JZQ745" s="825"/>
      <c r="JZR745" s="825"/>
      <c r="JZS745" s="825"/>
      <c r="JZT745" s="825"/>
      <c r="JZU745" s="89"/>
      <c r="JZV745" s="89"/>
      <c r="JZW745" s="825"/>
      <c r="JZX745" s="825"/>
      <c r="JZY745" s="89"/>
      <c r="JZZ745" s="89"/>
      <c r="KAA745" s="825"/>
      <c r="KAB745" s="825"/>
      <c r="KAC745" s="825"/>
      <c r="KAD745" s="825"/>
      <c r="KAE745" s="825"/>
      <c r="KAF745" s="203"/>
      <c r="KAG745" s="107"/>
      <c r="KAH745" s="825"/>
      <c r="KAI745" s="825"/>
      <c r="KAJ745" s="825"/>
      <c r="KAK745" s="825"/>
      <c r="KAL745" s="825"/>
      <c r="KAM745" s="825"/>
      <c r="KAN745" s="825"/>
      <c r="KAO745" s="168"/>
      <c r="KAP745" s="168"/>
      <c r="KAQ745" s="168"/>
      <c r="KAR745" s="168"/>
      <c r="KAS745" s="168"/>
      <c r="KAT745" s="168"/>
      <c r="KAU745" s="168"/>
      <c r="KAV745" s="168"/>
      <c r="KAW745" s="168"/>
      <c r="KAX745" s="168"/>
      <c r="KAY745" s="168"/>
      <c r="KAZ745" s="168"/>
      <c r="KBA745" s="168"/>
      <c r="KBB745" s="168"/>
      <c r="KBC745" s="168"/>
      <c r="KBD745" s="168"/>
      <c r="KBE745" s="168"/>
      <c r="KBF745" s="168"/>
      <c r="KBG745" s="168"/>
      <c r="KBH745" s="168"/>
      <c r="KBI745" s="168"/>
      <c r="KBJ745" s="168"/>
      <c r="KBK745" s="168"/>
      <c r="KBL745" s="168"/>
      <c r="KBM745" s="168"/>
      <c r="KBN745" s="168"/>
      <c r="KBO745" s="168"/>
      <c r="KBP745" s="168"/>
      <c r="KBQ745" s="168"/>
      <c r="KBR745" s="168"/>
      <c r="KBS745" s="168"/>
      <c r="KBT745" s="168"/>
      <c r="KBU745" s="168"/>
      <c r="KBV745" s="168"/>
      <c r="KBW745" s="168"/>
      <c r="KBX745" s="168"/>
      <c r="KBY745" s="168"/>
      <c r="KBZ745" s="168"/>
      <c r="KCA745" s="168"/>
      <c r="KCB745" s="168"/>
      <c r="KCC745" s="168"/>
      <c r="KCD745" s="168"/>
      <c r="KCE745" s="168"/>
      <c r="KCF745" s="168"/>
      <c r="KCG745" s="825"/>
      <c r="KCH745" s="825"/>
      <c r="KCI745" s="825"/>
      <c r="KCJ745" s="825"/>
      <c r="KCK745" s="825"/>
      <c r="KCL745" s="825"/>
      <c r="KCM745" s="825"/>
      <c r="KCN745" s="825"/>
      <c r="KCO745" s="825"/>
      <c r="KCP745" s="825"/>
      <c r="KCQ745" s="825"/>
      <c r="KCR745" s="825"/>
      <c r="KCS745" s="825"/>
      <c r="KCT745" s="825"/>
      <c r="KCU745" s="825"/>
      <c r="KCV745" s="825"/>
      <c r="KCW745" s="825"/>
      <c r="KCX745" s="825"/>
      <c r="KCY745" s="825"/>
      <c r="KCZ745" s="825"/>
      <c r="KDA745" s="825"/>
      <c r="KDB745" s="825"/>
      <c r="KDC745" s="825"/>
      <c r="KDD745" s="825"/>
      <c r="KDE745" s="89"/>
      <c r="KDF745" s="89"/>
      <c r="KDG745" s="89"/>
      <c r="KDH745" s="89"/>
      <c r="KDI745" s="89"/>
      <c r="KDJ745" s="825"/>
      <c r="KDK745" s="825"/>
      <c r="KDL745" s="89"/>
      <c r="KDM745" s="89"/>
      <c r="KDN745" s="825"/>
      <c r="KDO745" s="825"/>
      <c r="KDP745" s="89"/>
      <c r="KDQ745" s="89"/>
      <c r="KDR745" s="825"/>
      <c r="KDS745" s="825"/>
      <c r="KDT745" s="825"/>
      <c r="KDU745" s="825"/>
      <c r="KDV745" s="825"/>
      <c r="KDW745" s="825"/>
      <c r="KDX745" s="825"/>
      <c r="KDY745" s="89"/>
      <c r="KDZ745" s="89"/>
      <c r="KEA745" s="825"/>
      <c r="KEB745" s="825"/>
      <c r="KEC745" s="89"/>
      <c r="KED745" s="89"/>
      <c r="KEE745" s="825"/>
      <c r="KEF745" s="825"/>
      <c r="KEG745" s="825"/>
      <c r="KEH745" s="825"/>
      <c r="KEI745" s="825"/>
      <c r="KEJ745" s="203"/>
      <c r="KEK745" s="107"/>
      <c r="KEL745" s="825"/>
      <c r="KEM745" s="825"/>
      <c r="KEN745" s="825"/>
      <c r="KEO745" s="825"/>
      <c r="KEP745" s="825"/>
      <c r="KEQ745" s="825"/>
      <c r="KER745" s="825"/>
      <c r="KES745" s="168"/>
      <c r="KET745" s="168"/>
      <c r="KEU745" s="168"/>
      <c r="KEV745" s="168"/>
      <c r="KEW745" s="168"/>
      <c r="KEX745" s="168"/>
      <c r="KEY745" s="168"/>
      <c r="KEZ745" s="168"/>
      <c r="KFA745" s="168"/>
      <c r="KFB745" s="168"/>
      <c r="KFC745" s="168"/>
      <c r="KFD745" s="168"/>
      <c r="KFE745" s="168"/>
      <c r="KFF745" s="168"/>
      <c r="KFG745" s="168"/>
      <c r="KFH745" s="168"/>
      <c r="KFI745" s="168"/>
      <c r="KFJ745" s="168"/>
      <c r="KFK745" s="168"/>
      <c r="KFL745" s="168"/>
      <c r="KFM745" s="168"/>
      <c r="KFN745" s="168"/>
      <c r="KFO745" s="168"/>
      <c r="KFP745" s="168"/>
      <c r="KFQ745" s="168"/>
      <c r="KFR745" s="168"/>
      <c r="KFS745" s="168"/>
      <c r="KFT745" s="168"/>
      <c r="KFU745" s="168"/>
      <c r="KFV745" s="168"/>
      <c r="KFW745" s="168"/>
      <c r="KFX745" s="168"/>
      <c r="KFY745" s="168"/>
      <c r="KFZ745" s="168"/>
      <c r="KGA745" s="168"/>
      <c r="KGB745" s="168"/>
      <c r="KGC745" s="168"/>
      <c r="KGD745" s="168"/>
      <c r="KGE745" s="168"/>
      <c r="KGF745" s="168"/>
      <c r="KGG745" s="168"/>
      <c r="KGH745" s="168"/>
      <c r="KGI745" s="168"/>
      <c r="KGJ745" s="168"/>
      <c r="KGK745" s="825"/>
      <c r="KGL745" s="825"/>
      <c r="KGM745" s="825"/>
      <c r="KGN745" s="825"/>
      <c r="KGO745" s="825"/>
      <c r="KGP745" s="825"/>
      <c r="KGQ745" s="825"/>
      <c r="KGR745" s="825"/>
      <c r="KGS745" s="825"/>
      <c r="KGT745" s="825"/>
      <c r="KGU745" s="825"/>
      <c r="KGV745" s="825"/>
      <c r="KGW745" s="825"/>
      <c r="KGX745" s="825"/>
      <c r="KGY745" s="825"/>
      <c r="KGZ745" s="825"/>
      <c r="KHA745" s="825"/>
      <c r="KHB745" s="825"/>
      <c r="KHC745" s="825"/>
      <c r="KHD745" s="825"/>
      <c r="KHE745" s="825"/>
      <c r="KHF745" s="825"/>
      <c r="KHG745" s="825"/>
      <c r="KHH745" s="825"/>
      <c r="KHI745" s="89"/>
      <c r="KHJ745" s="89"/>
      <c r="KHK745" s="89"/>
      <c r="KHL745" s="89"/>
      <c r="KHM745" s="89"/>
      <c r="KHN745" s="825"/>
      <c r="KHO745" s="825"/>
      <c r="KHP745" s="89"/>
      <c r="KHQ745" s="89"/>
      <c r="KHR745" s="825"/>
      <c r="KHS745" s="825"/>
      <c r="KHT745" s="89"/>
      <c r="KHU745" s="89"/>
      <c r="KHV745" s="825"/>
      <c r="KHW745" s="825"/>
      <c r="KHX745" s="825"/>
      <c r="KHY745" s="825"/>
      <c r="KHZ745" s="825"/>
      <c r="KIA745" s="825"/>
      <c r="KIB745" s="825"/>
      <c r="KIC745" s="89"/>
      <c r="KID745" s="89"/>
      <c r="KIE745" s="825"/>
      <c r="KIF745" s="825"/>
      <c r="KIG745" s="89"/>
      <c r="KIH745" s="89"/>
      <c r="KII745" s="825"/>
      <c r="KIJ745" s="825"/>
      <c r="KIK745" s="825"/>
      <c r="KIL745" s="825"/>
      <c r="KIM745" s="825"/>
      <c r="KIN745" s="203"/>
      <c r="KIO745" s="107"/>
      <c r="KIP745" s="825"/>
      <c r="KIQ745" s="825"/>
      <c r="KIR745" s="825"/>
      <c r="KIS745" s="825"/>
      <c r="KIT745" s="825"/>
      <c r="KIU745" s="825"/>
      <c r="KIV745" s="825"/>
      <c r="KIW745" s="168"/>
      <c r="KIX745" s="168"/>
      <c r="KIY745" s="168"/>
      <c r="KIZ745" s="168"/>
      <c r="KJA745" s="168"/>
      <c r="KJB745" s="168"/>
      <c r="KJC745" s="168"/>
      <c r="KJD745" s="168"/>
      <c r="KJE745" s="168"/>
      <c r="KJF745" s="168"/>
      <c r="KJG745" s="168"/>
      <c r="KJH745" s="168"/>
      <c r="KJI745" s="168"/>
      <c r="KJJ745" s="168"/>
      <c r="KJK745" s="168"/>
      <c r="KJL745" s="168"/>
      <c r="KJM745" s="168"/>
      <c r="KJN745" s="168"/>
      <c r="KJO745" s="168"/>
      <c r="KJP745" s="168"/>
      <c r="KJQ745" s="168"/>
      <c r="KJR745" s="168"/>
      <c r="KJS745" s="168"/>
      <c r="KJT745" s="168"/>
      <c r="KJU745" s="168"/>
      <c r="KJV745" s="168"/>
      <c r="KJW745" s="168"/>
      <c r="KJX745" s="168"/>
      <c r="KJY745" s="168"/>
      <c r="KJZ745" s="168"/>
      <c r="KKA745" s="168"/>
      <c r="KKB745" s="168"/>
      <c r="KKC745" s="168"/>
      <c r="KKD745" s="168"/>
      <c r="KKE745" s="168"/>
      <c r="KKF745" s="168"/>
      <c r="KKG745" s="168"/>
      <c r="KKH745" s="168"/>
      <c r="KKI745" s="168"/>
      <c r="KKJ745" s="168"/>
      <c r="KKK745" s="168"/>
      <c r="KKL745" s="168"/>
      <c r="KKM745" s="168"/>
      <c r="KKN745" s="168"/>
      <c r="KKO745" s="825"/>
      <c r="KKP745" s="825"/>
      <c r="KKQ745" s="825"/>
      <c r="KKR745" s="825"/>
      <c r="KKS745" s="825"/>
      <c r="KKT745" s="825"/>
      <c r="KKU745" s="825"/>
      <c r="KKV745" s="825"/>
      <c r="KKW745" s="825"/>
      <c r="KKX745" s="825"/>
      <c r="KKY745" s="825"/>
      <c r="KKZ745" s="825"/>
      <c r="KLA745" s="825"/>
      <c r="KLB745" s="825"/>
      <c r="KLC745" s="825"/>
      <c r="KLD745" s="825"/>
      <c r="KLE745" s="825"/>
      <c r="KLF745" s="825"/>
      <c r="KLG745" s="825"/>
      <c r="KLH745" s="825"/>
      <c r="KLI745" s="825"/>
      <c r="KLJ745" s="825"/>
      <c r="KLK745" s="825"/>
      <c r="KLL745" s="825"/>
      <c r="KLM745" s="89"/>
      <c r="KLN745" s="89"/>
      <c r="KLO745" s="89"/>
      <c r="KLP745" s="89"/>
      <c r="KLQ745" s="89"/>
      <c r="KLR745" s="825"/>
      <c r="KLS745" s="825"/>
      <c r="KLT745" s="89"/>
      <c r="KLU745" s="89"/>
      <c r="KLV745" s="825"/>
      <c r="KLW745" s="825"/>
      <c r="KLX745" s="89"/>
      <c r="KLY745" s="89"/>
      <c r="KLZ745" s="825"/>
      <c r="KMA745" s="825"/>
      <c r="KMB745" s="825"/>
      <c r="KMC745" s="825"/>
      <c r="KMD745" s="825"/>
      <c r="KME745" s="825"/>
      <c r="KMF745" s="825"/>
      <c r="KMG745" s="89"/>
      <c r="KMH745" s="89"/>
      <c r="KMI745" s="825"/>
      <c r="KMJ745" s="825"/>
      <c r="KMK745" s="89"/>
      <c r="KML745" s="89"/>
      <c r="KMM745" s="825"/>
      <c r="KMN745" s="825"/>
      <c r="KMO745" s="825"/>
      <c r="KMP745" s="825"/>
      <c r="KMQ745" s="825"/>
      <c r="KMR745" s="203"/>
      <c r="KMS745" s="107"/>
      <c r="KMT745" s="825"/>
      <c r="KMU745" s="825"/>
      <c r="KMV745" s="825"/>
      <c r="KMW745" s="825"/>
      <c r="KMX745" s="825"/>
      <c r="KMY745" s="825"/>
      <c r="KMZ745" s="825"/>
      <c r="KNA745" s="168"/>
      <c r="KNB745" s="168"/>
      <c r="KNC745" s="168"/>
      <c r="KND745" s="168"/>
      <c r="KNE745" s="168"/>
      <c r="KNF745" s="168"/>
      <c r="KNG745" s="168"/>
      <c r="KNH745" s="168"/>
      <c r="KNI745" s="168"/>
      <c r="KNJ745" s="168"/>
      <c r="KNK745" s="168"/>
      <c r="KNL745" s="168"/>
      <c r="KNM745" s="168"/>
      <c r="KNN745" s="168"/>
      <c r="KNO745" s="168"/>
      <c r="KNP745" s="168"/>
      <c r="KNQ745" s="168"/>
      <c r="KNR745" s="168"/>
      <c r="KNS745" s="168"/>
      <c r="KNT745" s="168"/>
      <c r="KNU745" s="168"/>
      <c r="KNV745" s="168"/>
      <c r="KNW745" s="168"/>
      <c r="KNX745" s="168"/>
      <c r="KNY745" s="168"/>
      <c r="KNZ745" s="168"/>
      <c r="KOA745" s="168"/>
      <c r="KOB745" s="168"/>
      <c r="KOC745" s="168"/>
      <c r="KOD745" s="168"/>
      <c r="KOE745" s="168"/>
      <c r="KOF745" s="168"/>
      <c r="KOG745" s="168"/>
      <c r="KOH745" s="168"/>
      <c r="KOI745" s="168"/>
      <c r="KOJ745" s="168"/>
      <c r="KOK745" s="168"/>
      <c r="KOL745" s="168"/>
      <c r="KOM745" s="168"/>
      <c r="KON745" s="168"/>
      <c r="KOO745" s="168"/>
      <c r="KOP745" s="168"/>
      <c r="KOQ745" s="168"/>
      <c r="KOR745" s="168"/>
      <c r="KOS745" s="825"/>
      <c r="KOT745" s="825"/>
      <c r="KOU745" s="825"/>
      <c r="KOV745" s="825"/>
      <c r="KOW745" s="825"/>
      <c r="KOX745" s="825"/>
      <c r="KOY745" s="825"/>
      <c r="KOZ745" s="825"/>
      <c r="KPA745" s="825"/>
      <c r="KPB745" s="825"/>
      <c r="KPC745" s="825"/>
      <c r="KPD745" s="825"/>
      <c r="KPE745" s="825"/>
      <c r="KPF745" s="825"/>
      <c r="KPG745" s="825"/>
      <c r="KPH745" s="825"/>
      <c r="KPI745" s="825"/>
      <c r="KPJ745" s="825"/>
      <c r="KPK745" s="825"/>
      <c r="KPL745" s="825"/>
      <c r="KPM745" s="825"/>
      <c r="KPN745" s="825"/>
      <c r="KPO745" s="825"/>
      <c r="KPP745" s="825"/>
      <c r="KPQ745" s="89"/>
      <c r="KPR745" s="89"/>
      <c r="KPS745" s="89"/>
      <c r="KPT745" s="89"/>
      <c r="KPU745" s="89"/>
      <c r="KPV745" s="825"/>
      <c r="KPW745" s="825"/>
      <c r="KPX745" s="89"/>
      <c r="KPY745" s="89"/>
      <c r="KPZ745" s="825"/>
      <c r="KQA745" s="825"/>
      <c r="KQB745" s="89"/>
      <c r="KQC745" s="89"/>
      <c r="KQD745" s="825"/>
      <c r="KQE745" s="825"/>
      <c r="KQF745" s="825"/>
      <c r="KQG745" s="825"/>
      <c r="KQH745" s="825"/>
      <c r="KQI745" s="825"/>
      <c r="KQJ745" s="825"/>
      <c r="KQK745" s="89"/>
      <c r="KQL745" s="89"/>
      <c r="KQM745" s="825"/>
      <c r="KQN745" s="825"/>
      <c r="KQO745" s="89"/>
      <c r="KQP745" s="89"/>
      <c r="KQQ745" s="825"/>
      <c r="KQR745" s="825"/>
      <c r="KQS745" s="825"/>
      <c r="KQT745" s="825"/>
      <c r="KQU745" s="825"/>
      <c r="KQV745" s="203"/>
      <c r="KQW745" s="107"/>
      <c r="KQX745" s="825"/>
      <c r="KQY745" s="825"/>
      <c r="KQZ745" s="825"/>
      <c r="KRA745" s="825"/>
      <c r="KRB745" s="825"/>
      <c r="KRC745" s="825"/>
      <c r="KRD745" s="825"/>
      <c r="KRE745" s="168"/>
      <c r="KRF745" s="168"/>
      <c r="KRG745" s="168"/>
      <c r="KRH745" s="168"/>
      <c r="KRI745" s="168"/>
      <c r="KRJ745" s="168"/>
      <c r="KRK745" s="168"/>
      <c r="KRL745" s="168"/>
      <c r="KRM745" s="168"/>
      <c r="KRN745" s="168"/>
      <c r="KRO745" s="168"/>
      <c r="KRP745" s="168"/>
      <c r="KRQ745" s="168"/>
      <c r="KRR745" s="168"/>
      <c r="KRS745" s="168"/>
      <c r="KRT745" s="168"/>
      <c r="KRU745" s="168"/>
      <c r="KRV745" s="168"/>
      <c r="KRW745" s="168"/>
      <c r="KRX745" s="168"/>
      <c r="KRY745" s="168"/>
      <c r="KRZ745" s="168"/>
      <c r="KSA745" s="168"/>
      <c r="KSB745" s="168"/>
      <c r="KSC745" s="168"/>
      <c r="KSD745" s="168"/>
      <c r="KSE745" s="168"/>
      <c r="KSF745" s="168"/>
      <c r="KSG745" s="168"/>
      <c r="KSH745" s="168"/>
      <c r="KSI745" s="168"/>
      <c r="KSJ745" s="168"/>
      <c r="KSK745" s="168"/>
      <c r="KSL745" s="168"/>
      <c r="KSM745" s="168"/>
      <c r="KSN745" s="168"/>
      <c r="KSO745" s="168"/>
      <c r="KSP745" s="168"/>
      <c r="KSQ745" s="168"/>
      <c r="KSR745" s="168"/>
      <c r="KSS745" s="168"/>
      <c r="KST745" s="168"/>
      <c r="KSU745" s="168"/>
      <c r="KSV745" s="168"/>
      <c r="KSW745" s="825"/>
      <c r="KSX745" s="825"/>
      <c r="KSY745" s="825"/>
      <c r="KSZ745" s="825"/>
      <c r="KTA745" s="825"/>
      <c r="KTB745" s="825"/>
      <c r="KTC745" s="825"/>
      <c r="KTD745" s="825"/>
      <c r="KTE745" s="825"/>
      <c r="KTF745" s="825"/>
      <c r="KTG745" s="825"/>
      <c r="KTH745" s="825"/>
      <c r="KTI745" s="825"/>
      <c r="KTJ745" s="825"/>
      <c r="KTK745" s="825"/>
      <c r="KTL745" s="825"/>
      <c r="KTM745" s="825"/>
      <c r="KTN745" s="825"/>
      <c r="KTO745" s="825"/>
      <c r="KTP745" s="825"/>
      <c r="KTQ745" s="825"/>
      <c r="KTR745" s="825"/>
      <c r="KTS745" s="825"/>
      <c r="KTT745" s="825"/>
      <c r="KTU745" s="89"/>
      <c r="KTV745" s="89"/>
      <c r="KTW745" s="89"/>
      <c r="KTX745" s="89"/>
      <c r="KTY745" s="89"/>
      <c r="KTZ745" s="825"/>
      <c r="KUA745" s="825"/>
      <c r="KUB745" s="89"/>
      <c r="KUC745" s="89"/>
      <c r="KUD745" s="825"/>
      <c r="KUE745" s="825"/>
      <c r="KUF745" s="89"/>
      <c r="KUG745" s="89"/>
      <c r="KUH745" s="825"/>
      <c r="KUI745" s="825"/>
      <c r="KUJ745" s="825"/>
      <c r="KUK745" s="825"/>
      <c r="KUL745" s="825"/>
      <c r="KUM745" s="825"/>
      <c r="KUN745" s="825"/>
      <c r="KUO745" s="89"/>
      <c r="KUP745" s="89"/>
      <c r="KUQ745" s="825"/>
      <c r="KUR745" s="825"/>
      <c r="KUS745" s="89"/>
      <c r="KUT745" s="89"/>
      <c r="KUU745" s="825"/>
      <c r="KUV745" s="825"/>
      <c r="KUW745" s="825"/>
      <c r="KUX745" s="825"/>
      <c r="KUY745" s="825"/>
      <c r="KUZ745" s="203"/>
      <c r="KVA745" s="107"/>
      <c r="KVB745" s="825"/>
      <c r="KVC745" s="825"/>
      <c r="KVD745" s="825"/>
      <c r="KVE745" s="825"/>
      <c r="KVF745" s="825"/>
      <c r="KVG745" s="825"/>
      <c r="KVH745" s="825"/>
      <c r="KVI745" s="168"/>
      <c r="KVJ745" s="168"/>
      <c r="KVK745" s="168"/>
      <c r="KVL745" s="168"/>
      <c r="KVM745" s="168"/>
      <c r="KVN745" s="168"/>
      <c r="KVO745" s="168"/>
      <c r="KVP745" s="168"/>
      <c r="KVQ745" s="168"/>
      <c r="KVR745" s="168"/>
      <c r="KVS745" s="168"/>
      <c r="KVT745" s="168"/>
      <c r="KVU745" s="168"/>
      <c r="KVV745" s="168"/>
      <c r="KVW745" s="168"/>
      <c r="KVX745" s="168"/>
      <c r="KVY745" s="168"/>
      <c r="KVZ745" s="168"/>
      <c r="KWA745" s="168"/>
      <c r="KWB745" s="168"/>
      <c r="KWC745" s="168"/>
      <c r="KWD745" s="168"/>
      <c r="KWE745" s="168"/>
      <c r="KWF745" s="168"/>
      <c r="KWG745" s="168"/>
      <c r="KWH745" s="168"/>
      <c r="KWI745" s="168"/>
      <c r="KWJ745" s="168"/>
      <c r="KWK745" s="168"/>
      <c r="KWL745" s="168"/>
      <c r="KWM745" s="168"/>
      <c r="KWN745" s="168"/>
      <c r="KWO745" s="168"/>
      <c r="KWP745" s="168"/>
      <c r="KWQ745" s="168"/>
      <c r="KWR745" s="168"/>
      <c r="KWS745" s="168"/>
      <c r="KWT745" s="168"/>
      <c r="KWU745" s="168"/>
      <c r="KWV745" s="168"/>
      <c r="KWW745" s="168"/>
      <c r="KWX745" s="168"/>
      <c r="KWY745" s="168"/>
      <c r="KWZ745" s="168"/>
      <c r="KXA745" s="825"/>
      <c r="KXB745" s="825"/>
      <c r="KXC745" s="825"/>
      <c r="KXD745" s="825"/>
      <c r="KXE745" s="825"/>
      <c r="KXF745" s="825"/>
      <c r="KXG745" s="825"/>
      <c r="KXH745" s="825"/>
      <c r="KXI745" s="825"/>
      <c r="KXJ745" s="825"/>
      <c r="KXK745" s="825"/>
      <c r="KXL745" s="825"/>
      <c r="KXM745" s="825"/>
      <c r="KXN745" s="825"/>
      <c r="KXO745" s="825"/>
      <c r="KXP745" s="825"/>
      <c r="KXQ745" s="825"/>
      <c r="KXR745" s="825"/>
      <c r="KXS745" s="825"/>
      <c r="KXT745" s="825"/>
      <c r="KXU745" s="825"/>
      <c r="KXV745" s="825"/>
      <c r="KXW745" s="825"/>
      <c r="KXX745" s="825"/>
      <c r="KXY745" s="89"/>
      <c r="KXZ745" s="89"/>
      <c r="KYA745" s="89"/>
      <c r="KYB745" s="89"/>
      <c r="KYC745" s="89"/>
      <c r="KYD745" s="825"/>
      <c r="KYE745" s="825"/>
      <c r="KYF745" s="89"/>
      <c r="KYG745" s="89"/>
      <c r="KYH745" s="825"/>
      <c r="KYI745" s="825"/>
      <c r="KYJ745" s="89"/>
      <c r="KYK745" s="89"/>
      <c r="KYL745" s="825"/>
      <c r="KYM745" s="825"/>
      <c r="KYN745" s="825"/>
      <c r="KYO745" s="825"/>
      <c r="KYP745" s="825"/>
      <c r="KYQ745" s="825"/>
      <c r="KYR745" s="825"/>
      <c r="KYS745" s="89"/>
      <c r="KYT745" s="89"/>
      <c r="KYU745" s="825"/>
      <c r="KYV745" s="825"/>
      <c r="KYW745" s="89"/>
      <c r="KYX745" s="89"/>
      <c r="KYY745" s="825"/>
      <c r="KYZ745" s="825"/>
      <c r="KZA745" s="825"/>
      <c r="KZB745" s="825"/>
      <c r="KZC745" s="825"/>
      <c r="KZD745" s="203"/>
      <c r="KZE745" s="107"/>
      <c r="KZF745" s="825"/>
      <c r="KZG745" s="825"/>
      <c r="KZH745" s="825"/>
      <c r="KZI745" s="825"/>
      <c r="KZJ745" s="825"/>
      <c r="KZK745" s="825"/>
      <c r="KZL745" s="825"/>
      <c r="KZM745" s="168"/>
      <c r="KZN745" s="168"/>
      <c r="KZO745" s="168"/>
      <c r="KZP745" s="168"/>
      <c r="KZQ745" s="168"/>
      <c r="KZR745" s="168"/>
      <c r="KZS745" s="168"/>
      <c r="KZT745" s="168"/>
      <c r="KZU745" s="168"/>
      <c r="KZV745" s="168"/>
      <c r="KZW745" s="168"/>
      <c r="KZX745" s="168"/>
      <c r="KZY745" s="168"/>
      <c r="KZZ745" s="168"/>
      <c r="LAA745" s="168"/>
      <c r="LAB745" s="168"/>
      <c r="LAC745" s="168"/>
      <c r="LAD745" s="168"/>
      <c r="LAE745" s="168"/>
      <c r="LAF745" s="168"/>
      <c r="LAG745" s="168"/>
      <c r="LAH745" s="168"/>
      <c r="LAI745" s="168"/>
      <c r="LAJ745" s="168"/>
      <c r="LAK745" s="168"/>
      <c r="LAL745" s="168"/>
      <c r="LAM745" s="168"/>
      <c r="LAN745" s="168"/>
      <c r="LAO745" s="168"/>
      <c r="LAP745" s="168"/>
      <c r="LAQ745" s="168"/>
      <c r="LAR745" s="168"/>
      <c r="LAS745" s="168"/>
      <c r="LAT745" s="168"/>
      <c r="LAU745" s="168"/>
      <c r="LAV745" s="168"/>
      <c r="LAW745" s="168"/>
      <c r="LAX745" s="168"/>
      <c r="LAY745" s="168"/>
      <c r="LAZ745" s="168"/>
      <c r="LBA745" s="168"/>
      <c r="LBB745" s="168"/>
      <c r="LBC745" s="168"/>
      <c r="LBD745" s="168"/>
      <c r="LBE745" s="825"/>
      <c r="LBF745" s="825"/>
      <c r="LBG745" s="825"/>
      <c r="LBH745" s="825"/>
      <c r="LBI745" s="825"/>
      <c r="LBJ745" s="825"/>
      <c r="LBK745" s="825"/>
      <c r="LBL745" s="825"/>
      <c r="LBM745" s="825"/>
      <c r="LBN745" s="825"/>
      <c r="LBO745" s="825"/>
      <c r="LBP745" s="825"/>
      <c r="LBQ745" s="825"/>
      <c r="LBR745" s="825"/>
      <c r="LBS745" s="825"/>
      <c r="LBT745" s="825"/>
      <c r="LBU745" s="825"/>
      <c r="LBV745" s="825"/>
      <c r="LBW745" s="825"/>
      <c r="LBX745" s="825"/>
      <c r="LBY745" s="825"/>
      <c r="LBZ745" s="825"/>
      <c r="LCA745" s="825"/>
      <c r="LCB745" s="825"/>
      <c r="LCC745" s="89"/>
      <c r="LCD745" s="89"/>
      <c r="LCE745" s="89"/>
      <c r="LCF745" s="89"/>
      <c r="LCG745" s="89"/>
      <c r="LCH745" s="825"/>
      <c r="LCI745" s="825"/>
      <c r="LCJ745" s="89"/>
      <c r="LCK745" s="89"/>
      <c r="LCL745" s="825"/>
      <c r="LCM745" s="825"/>
      <c r="LCN745" s="89"/>
      <c r="LCO745" s="89"/>
      <c r="LCP745" s="825"/>
      <c r="LCQ745" s="825"/>
      <c r="LCR745" s="825"/>
      <c r="LCS745" s="825"/>
      <c r="LCT745" s="825"/>
      <c r="LCU745" s="825"/>
      <c r="LCV745" s="825"/>
      <c r="LCW745" s="89"/>
      <c r="LCX745" s="89"/>
      <c r="LCY745" s="825"/>
      <c r="LCZ745" s="825"/>
      <c r="LDA745" s="89"/>
      <c r="LDB745" s="89"/>
      <c r="LDC745" s="825"/>
      <c r="LDD745" s="825"/>
      <c r="LDE745" s="825"/>
      <c r="LDF745" s="825"/>
      <c r="LDG745" s="825"/>
      <c r="LDH745" s="203"/>
      <c r="LDI745" s="107"/>
      <c r="LDJ745" s="825"/>
      <c r="LDK745" s="825"/>
      <c r="LDL745" s="825"/>
      <c r="LDM745" s="825"/>
      <c r="LDN745" s="825"/>
      <c r="LDO745" s="825"/>
      <c r="LDP745" s="825"/>
      <c r="LDQ745" s="168"/>
      <c r="LDR745" s="168"/>
      <c r="LDS745" s="168"/>
      <c r="LDT745" s="168"/>
      <c r="LDU745" s="168"/>
      <c r="LDV745" s="168"/>
      <c r="LDW745" s="168"/>
      <c r="LDX745" s="168"/>
      <c r="LDY745" s="168"/>
      <c r="LDZ745" s="168"/>
      <c r="LEA745" s="168"/>
      <c r="LEB745" s="168"/>
      <c r="LEC745" s="168"/>
      <c r="LED745" s="168"/>
      <c r="LEE745" s="168"/>
      <c r="LEF745" s="168"/>
      <c r="LEG745" s="168"/>
      <c r="LEH745" s="168"/>
      <c r="LEI745" s="168"/>
      <c r="LEJ745" s="168"/>
      <c r="LEK745" s="168"/>
      <c r="LEL745" s="168"/>
      <c r="LEM745" s="168"/>
      <c r="LEN745" s="168"/>
      <c r="LEO745" s="168"/>
      <c r="LEP745" s="168"/>
      <c r="LEQ745" s="168"/>
      <c r="LER745" s="168"/>
      <c r="LES745" s="168"/>
      <c r="LET745" s="168"/>
      <c r="LEU745" s="168"/>
      <c r="LEV745" s="168"/>
      <c r="LEW745" s="168"/>
      <c r="LEX745" s="168"/>
      <c r="LEY745" s="168"/>
      <c r="LEZ745" s="168"/>
      <c r="LFA745" s="168"/>
      <c r="LFB745" s="168"/>
      <c r="LFC745" s="168"/>
      <c r="LFD745" s="168"/>
      <c r="LFE745" s="168"/>
      <c r="LFF745" s="168"/>
      <c r="LFG745" s="168"/>
      <c r="LFH745" s="168"/>
      <c r="LFI745" s="825"/>
      <c r="LFJ745" s="825"/>
      <c r="LFK745" s="825"/>
      <c r="LFL745" s="825"/>
      <c r="LFM745" s="825"/>
      <c r="LFN745" s="825"/>
      <c r="LFO745" s="825"/>
      <c r="LFP745" s="825"/>
      <c r="LFQ745" s="825"/>
      <c r="LFR745" s="825"/>
      <c r="LFS745" s="825"/>
      <c r="LFT745" s="825"/>
      <c r="LFU745" s="825"/>
      <c r="LFV745" s="825"/>
      <c r="LFW745" s="825"/>
      <c r="LFX745" s="825"/>
      <c r="LFY745" s="825"/>
      <c r="LFZ745" s="825"/>
      <c r="LGA745" s="825"/>
      <c r="LGB745" s="825"/>
      <c r="LGC745" s="825"/>
      <c r="LGD745" s="825"/>
      <c r="LGE745" s="825"/>
      <c r="LGF745" s="825"/>
      <c r="LGG745" s="89"/>
      <c r="LGH745" s="89"/>
      <c r="LGI745" s="89"/>
      <c r="LGJ745" s="89"/>
      <c r="LGK745" s="89"/>
      <c r="LGL745" s="825"/>
      <c r="LGM745" s="825"/>
      <c r="LGN745" s="89"/>
      <c r="LGO745" s="89"/>
      <c r="LGP745" s="825"/>
      <c r="LGQ745" s="825"/>
      <c r="LGR745" s="89"/>
      <c r="LGS745" s="89"/>
      <c r="LGT745" s="825"/>
      <c r="LGU745" s="825"/>
      <c r="LGV745" s="825"/>
      <c r="LGW745" s="825"/>
      <c r="LGX745" s="825"/>
      <c r="LGY745" s="825"/>
      <c r="LGZ745" s="825"/>
      <c r="LHA745" s="89"/>
      <c r="LHB745" s="89"/>
      <c r="LHC745" s="825"/>
      <c r="LHD745" s="825"/>
      <c r="LHE745" s="89"/>
      <c r="LHF745" s="89"/>
      <c r="LHG745" s="825"/>
      <c r="LHH745" s="825"/>
      <c r="LHI745" s="825"/>
      <c r="LHJ745" s="825"/>
      <c r="LHK745" s="825"/>
      <c r="LHL745" s="203"/>
      <c r="LHM745" s="107"/>
      <c r="LHN745" s="825"/>
      <c r="LHO745" s="825"/>
      <c r="LHP745" s="825"/>
      <c r="LHQ745" s="825"/>
      <c r="LHR745" s="825"/>
      <c r="LHS745" s="825"/>
      <c r="LHT745" s="825"/>
      <c r="LHU745" s="168"/>
      <c r="LHV745" s="168"/>
      <c r="LHW745" s="168"/>
      <c r="LHX745" s="168"/>
      <c r="LHY745" s="168"/>
      <c r="LHZ745" s="168"/>
      <c r="LIA745" s="168"/>
      <c r="LIB745" s="168"/>
      <c r="LIC745" s="168"/>
      <c r="LID745" s="168"/>
      <c r="LIE745" s="168"/>
      <c r="LIF745" s="168"/>
      <c r="LIG745" s="168"/>
      <c r="LIH745" s="168"/>
      <c r="LII745" s="168"/>
      <c r="LIJ745" s="168"/>
      <c r="LIK745" s="168"/>
      <c r="LIL745" s="168"/>
      <c r="LIM745" s="168"/>
      <c r="LIN745" s="168"/>
      <c r="LIO745" s="168"/>
      <c r="LIP745" s="168"/>
      <c r="LIQ745" s="168"/>
      <c r="LIR745" s="168"/>
      <c r="LIS745" s="168"/>
      <c r="LIT745" s="168"/>
      <c r="LIU745" s="168"/>
      <c r="LIV745" s="168"/>
      <c r="LIW745" s="168"/>
      <c r="LIX745" s="168"/>
      <c r="LIY745" s="168"/>
      <c r="LIZ745" s="168"/>
      <c r="LJA745" s="168"/>
      <c r="LJB745" s="168"/>
      <c r="LJC745" s="168"/>
      <c r="LJD745" s="168"/>
      <c r="LJE745" s="168"/>
      <c r="LJF745" s="168"/>
      <c r="LJG745" s="168"/>
      <c r="LJH745" s="168"/>
      <c r="LJI745" s="168"/>
      <c r="LJJ745" s="168"/>
      <c r="LJK745" s="168"/>
      <c r="LJL745" s="168"/>
      <c r="LJM745" s="825"/>
      <c r="LJN745" s="825"/>
      <c r="LJO745" s="825"/>
      <c r="LJP745" s="825"/>
      <c r="LJQ745" s="825"/>
      <c r="LJR745" s="825"/>
      <c r="LJS745" s="825"/>
      <c r="LJT745" s="825"/>
      <c r="LJU745" s="825"/>
      <c r="LJV745" s="825"/>
      <c r="LJW745" s="825"/>
      <c r="LJX745" s="825"/>
      <c r="LJY745" s="825"/>
      <c r="LJZ745" s="825"/>
      <c r="LKA745" s="825"/>
      <c r="LKB745" s="825"/>
      <c r="LKC745" s="825"/>
      <c r="LKD745" s="825"/>
      <c r="LKE745" s="825"/>
      <c r="LKF745" s="825"/>
      <c r="LKG745" s="825"/>
      <c r="LKH745" s="825"/>
      <c r="LKI745" s="825"/>
      <c r="LKJ745" s="825"/>
      <c r="LKK745" s="89"/>
      <c r="LKL745" s="89"/>
      <c r="LKM745" s="89"/>
      <c r="LKN745" s="89"/>
      <c r="LKO745" s="89"/>
      <c r="LKP745" s="825"/>
      <c r="LKQ745" s="825"/>
      <c r="LKR745" s="89"/>
      <c r="LKS745" s="89"/>
      <c r="LKT745" s="825"/>
      <c r="LKU745" s="825"/>
      <c r="LKV745" s="89"/>
      <c r="LKW745" s="89"/>
      <c r="LKX745" s="825"/>
      <c r="LKY745" s="825"/>
      <c r="LKZ745" s="825"/>
      <c r="LLA745" s="825"/>
      <c r="LLB745" s="825"/>
      <c r="LLC745" s="825"/>
      <c r="LLD745" s="825"/>
      <c r="LLE745" s="89"/>
      <c r="LLF745" s="89"/>
      <c r="LLG745" s="825"/>
      <c r="LLH745" s="825"/>
      <c r="LLI745" s="89"/>
      <c r="LLJ745" s="89"/>
      <c r="LLK745" s="825"/>
      <c r="LLL745" s="825"/>
      <c r="LLM745" s="825"/>
      <c r="LLN745" s="825"/>
      <c r="LLO745" s="825"/>
      <c r="LLP745" s="203"/>
      <c r="LLQ745" s="107"/>
      <c r="LLR745" s="825"/>
      <c r="LLS745" s="825"/>
      <c r="LLT745" s="825"/>
      <c r="LLU745" s="825"/>
      <c r="LLV745" s="825"/>
      <c r="LLW745" s="825"/>
      <c r="LLX745" s="825"/>
      <c r="LLY745" s="168"/>
      <c r="LLZ745" s="168"/>
      <c r="LMA745" s="168"/>
      <c r="LMB745" s="168"/>
      <c r="LMC745" s="168"/>
      <c r="LMD745" s="168"/>
      <c r="LME745" s="168"/>
      <c r="LMF745" s="168"/>
      <c r="LMG745" s="168"/>
      <c r="LMH745" s="168"/>
      <c r="LMI745" s="168"/>
      <c r="LMJ745" s="168"/>
      <c r="LMK745" s="168"/>
      <c r="LML745" s="168"/>
      <c r="LMM745" s="168"/>
      <c r="LMN745" s="168"/>
      <c r="LMO745" s="168"/>
      <c r="LMP745" s="168"/>
      <c r="LMQ745" s="168"/>
      <c r="LMR745" s="168"/>
      <c r="LMS745" s="168"/>
      <c r="LMT745" s="168"/>
      <c r="LMU745" s="168"/>
      <c r="LMV745" s="168"/>
      <c r="LMW745" s="168"/>
      <c r="LMX745" s="168"/>
      <c r="LMY745" s="168"/>
      <c r="LMZ745" s="168"/>
      <c r="LNA745" s="168"/>
      <c r="LNB745" s="168"/>
      <c r="LNC745" s="168"/>
      <c r="LND745" s="168"/>
      <c r="LNE745" s="168"/>
      <c r="LNF745" s="168"/>
      <c r="LNG745" s="168"/>
      <c r="LNH745" s="168"/>
      <c r="LNI745" s="168"/>
      <c r="LNJ745" s="168"/>
      <c r="LNK745" s="168"/>
      <c r="LNL745" s="168"/>
      <c r="LNM745" s="168"/>
      <c r="LNN745" s="168"/>
      <c r="LNO745" s="168"/>
      <c r="LNP745" s="168"/>
      <c r="LNQ745" s="825"/>
      <c r="LNR745" s="825"/>
      <c r="LNS745" s="825"/>
      <c r="LNT745" s="825"/>
      <c r="LNU745" s="825"/>
      <c r="LNV745" s="825"/>
      <c r="LNW745" s="825"/>
      <c r="LNX745" s="825"/>
      <c r="LNY745" s="825"/>
      <c r="LNZ745" s="825"/>
      <c r="LOA745" s="825"/>
      <c r="LOB745" s="825"/>
      <c r="LOC745" s="825"/>
      <c r="LOD745" s="825"/>
      <c r="LOE745" s="825"/>
      <c r="LOF745" s="825"/>
      <c r="LOG745" s="825"/>
      <c r="LOH745" s="825"/>
      <c r="LOI745" s="825"/>
      <c r="LOJ745" s="825"/>
      <c r="LOK745" s="825"/>
      <c r="LOL745" s="825"/>
      <c r="LOM745" s="825"/>
      <c r="LON745" s="825"/>
      <c r="LOO745" s="89"/>
      <c r="LOP745" s="89"/>
      <c r="LOQ745" s="89"/>
      <c r="LOR745" s="89"/>
      <c r="LOS745" s="89"/>
      <c r="LOT745" s="825"/>
      <c r="LOU745" s="825"/>
      <c r="LOV745" s="89"/>
      <c r="LOW745" s="89"/>
      <c r="LOX745" s="825"/>
      <c r="LOY745" s="825"/>
      <c r="LOZ745" s="89"/>
      <c r="LPA745" s="89"/>
      <c r="LPB745" s="825"/>
      <c r="LPC745" s="825"/>
      <c r="LPD745" s="825"/>
      <c r="LPE745" s="825"/>
      <c r="LPF745" s="825"/>
      <c r="LPG745" s="825"/>
      <c r="LPH745" s="825"/>
      <c r="LPI745" s="89"/>
      <c r="LPJ745" s="89"/>
      <c r="LPK745" s="825"/>
      <c r="LPL745" s="825"/>
      <c r="LPM745" s="89"/>
      <c r="LPN745" s="89"/>
      <c r="LPO745" s="825"/>
      <c r="LPP745" s="825"/>
      <c r="LPQ745" s="825"/>
      <c r="LPR745" s="825"/>
      <c r="LPS745" s="825"/>
      <c r="LPT745" s="203"/>
      <c r="LPU745" s="107"/>
      <c r="LPV745" s="825"/>
      <c r="LPW745" s="825"/>
      <c r="LPX745" s="825"/>
      <c r="LPY745" s="825"/>
      <c r="LPZ745" s="825"/>
      <c r="LQA745" s="825"/>
      <c r="LQB745" s="825"/>
      <c r="LQC745" s="168"/>
      <c r="LQD745" s="168"/>
      <c r="LQE745" s="168"/>
      <c r="LQF745" s="168"/>
      <c r="LQG745" s="168"/>
      <c r="LQH745" s="168"/>
      <c r="LQI745" s="168"/>
      <c r="LQJ745" s="168"/>
      <c r="LQK745" s="168"/>
      <c r="LQL745" s="168"/>
      <c r="LQM745" s="168"/>
      <c r="LQN745" s="168"/>
      <c r="LQO745" s="168"/>
      <c r="LQP745" s="168"/>
      <c r="LQQ745" s="168"/>
      <c r="LQR745" s="168"/>
      <c r="LQS745" s="168"/>
      <c r="LQT745" s="168"/>
      <c r="LQU745" s="168"/>
      <c r="LQV745" s="168"/>
      <c r="LQW745" s="168"/>
      <c r="LQX745" s="168"/>
      <c r="LQY745" s="168"/>
      <c r="LQZ745" s="168"/>
      <c r="LRA745" s="168"/>
      <c r="LRB745" s="168"/>
      <c r="LRC745" s="168"/>
      <c r="LRD745" s="168"/>
      <c r="LRE745" s="168"/>
      <c r="LRF745" s="168"/>
      <c r="LRG745" s="168"/>
      <c r="LRH745" s="168"/>
      <c r="LRI745" s="168"/>
      <c r="LRJ745" s="168"/>
      <c r="LRK745" s="168"/>
      <c r="LRL745" s="168"/>
      <c r="LRM745" s="168"/>
      <c r="LRN745" s="168"/>
      <c r="LRO745" s="168"/>
      <c r="LRP745" s="168"/>
      <c r="LRQ745" s="168"/>
      <c r="LRR745" s="168"/>
      <c r="LRS745" s="168"/>
      <c r="LRT745" s="168"/>
      <c r="LRU745" s="825"/>
      <c r="LRV745" s="825"/>
      <c r="LRW745" s="825"/>
      <c r="LRX745" s="825"/>
      <c r="LRY745" s="825"/>
      <c r="LRZ745" s="825"/>
      <c r="LSA745" s="825"/>
      <c r="LSB745" s="825"/>
      <c r="LSC745" s="825"/>
      <c r="LSD745" s="825"/>
      <c r="LSE745" s="825"/>
      <c r="LSF745" s="825"/>
      <c r="LSG745" s="825"/>
      <c r="LSH745" s="825"/>
      <c r="LSI745" s="825"/>
      <c r="LSJ745" s="825"/>
      <c r="LSK745" s="825"/>
      <c r="LSL745" s="825"/>
      <c r="LSM745" s="825"/>
      <c r="LSN745" s="825"/>
      <c r="LSO745" s="825"/>
      <c r="LSP745" s="825"/>
      <c r="LSQ745" s="825"/>
      <c r="LSR745" s="825"/>
      <c r="LSS745" s="89"/>
      <c r="LST745" s="89"/>
      <c r="LSU745" s="89"/>
      <c r="LSV745" s="89"/>
      <c r="LSW745" s="89"/>
      <c r="LSX745" s="825"/>
      <c r="LSY745" s="825"/>
      <c r="LSZ745" s="89"/>
      <c r="LTA745" s="89"/>
      <c r="LTB745" s="825"/>
      <c r="LTC745" s="825"/>
      <c r="LTD745" s="89"/>
      <c r="LTE745" s="89"/>
      <c r="LTF745" s="825"/>
      <c r="LTG745" s="825"/>
      <c r="LTH745" s="825"/>
      <c r="LTI745" s="825"/>
      <c r="LTJ745" s="825"/>
      <c r="LTK745" s="825"/>
      <c r="LTL745" s="825"/>
      <c r="LTM745" s="89"/>
      <c r="LTN745" s="89"/>
      <c r="LTO745" s="825"/>
      <c r="LTP745" s="825"/>
      <c r="LTQ745" s="89"/>
      <c r="LTR745" s="89"/>
      <c r="LTS745" s="825"/>
      <c r="LTT745" s="825"/>
      <c r="LTU745" s="825"/>
      <c r="LTV745" s="825"/>
      <c r="LTW745" s="825"/>
      <c r="LTX745" s="203"/>
      <c r="LTY745" s="107"/>
      <c r="LTZ745" s="825"/>
      <c r="LUA745" s="825"/>
      <c r="LUB745" s="825"/>
      <c r="LUC745" s="825"/>
      <c r="LUD745" s="825"/>
      <c r="LUE745" s="825"/>
      <c r="LUF745" s="825"/>
      <c r="LUG745" s="168"/>
      <c r="LUH745" s="168"/>
      <c r="LUI745" s="168"/>
      <c r="LUJ745" s="168"/>
      <c r="LUK745" s="168"/>
      <c r="LUL745" s="168"/>
      <c r="LUM745" s="168"/>
      <c r="LUN745" s="168"/>
      <c r="LUO745" s="168"/>
      <c r="LUP745" s="168"/>
      <c r="LUQ745" s="168"/>
      <c r="LUR745" s="168"/>
      <c r="LUS745" s="168"/>
      <c r="LUT745" s="168"/>
      <c r="LUU745" s="168"/>
      <c r="LUV745" s="168"/>
      <c r="LUW745" s="168"/>
      <c r="LUX745" s="168"/>
      <c r="LUY745" s="168"/>
      <c r="LUZ745" s="168"/>
      <c r="LVA745" s="168"/>
      <c r="LVB745" s="168"/>
      <c r="LVC745" s="168"/>
      <c r="LVD745" s="168"/>
      <c r="LVE745" s="168"/>
      <c r="LVF745" s="168"/>
      <c r="LVG745" s="168"/>
      <c r="LVH745" s="168"/>
      <c r="LVI745" s="168"/>
      <c r="LVJ745" s="168"/>
      <c r="LVK745" s="168"/>
      <c r="LVL745" s="168"/>
      <c r="LVM745" s="168"/>
      <c r="LVN745" s="168"/>
      <c r="LVO745" s="168"/>
      <c r="LVP745" s="168"/>
      <c r="LVQ745" s="168"/>
      <c r="LVR745" s="168"/>
      <c r="LVS745" s="168"/>
      <c r="LVT745" s="168"/>
      <c r="LVU745" s="168"/>
      <c r="LVV745" s="168"/>
      <c r="LVW745" s="168"/>
      <c r="LVX745" s="168"/>
      <c r="LVY745" s="825"/>
      <c r="LVZ745" s="825"/>
      <c r="LWA745" s="825"/>
      <c r="LWB745" s="825"/>
      <c r="LWC745" s="825"/>
      <c r="LWD745" s="825"/>
      <c r="LWE745" s="825"/>
      <c r="LWF745" s="825"/>
      <c r="LWG745" s="825"/>
      <c r="LWH745" s="825"/>
      <c r="LWI745" s="825"/>
      <c r="LWJ745" s="825"/>
      <c r="LWK745" s="825"/>
      <c r="LWL745" s="825"/>
      <c r="LWM745" s="825"/>
      <c r="LWN745" s="825"/>
      <c r="LWO745" s="825"/>
      <c r="LWP745" s="825"/>
      <c r="LWQ745" s="825"/>
      <c r="LWR745" s="825"/>
      <c r="LWS745" s="825"/>
      <c r="LWT745" s="825"/>
      <c r="LWU745" s="825"/>
      <c r="LWV745" s="825"/>
      <c r="LWW745" s="89"/>
      <c r="LWX745" s="89"/>
      <c r="LWY745" s="89"/>
      <c r="LWZ745" s="89"/>
      <c r="LXA745" s="89"/>
      <c r="LXB745" s="825"/>
      <c r="LXC745" s="825"/>
      <c r="LXD745" s="89"/>
      <c r="LXE745" s="89"/>
      <c r="LXF745" s="825"/>
      <c r="LXG745" s="825"/>
      <c r="LXH745" s="89"/>
      <c r="LXI745" s="89"/>
      <c r="LXJ745" s="825"/>
      <c r="LXK745" s="825"/>
      <c r="LXL745" s="825"/>
      <c r="LXM745" s="825"/>
      <c r="LXN745" s="825"/>
      <c r="LXO745" s="825"/>
      <c r="LXP745" s="825"/>
      <c r="LXQ745" s="89"/>
      <c r="LXR745" s="89"/>
      <c r="LXS745" s="825"/>
      <c r="LXT745" s="825"/>
      <c r="LXU745" s="89"/>
      <c r="LXV745" s="89"/>
      <c r="LXW745" s="825"/>
      <c r="LXX745" s="825"/>
      <c r="LXY745" s="825"/>
      <c r="LXZ745" s="825"/>
      <c r="LYA745" s="825"/>
      <c r="LYB745" s="203"/>
      <c r="LYC745" s="107"/>
      <c r="LYD745" s="825"/>
      <c r="LYE745" s="825"/>
      <c r="LYF745" s="825"/>
      <c r="LYG745" s="825"/>
      <c r="LYH745" s="825"/>
      <c r="LYI745" s="825"/>
      <c r="LYJ745" s="825"/>
      <c r="LYK745" s="168"/>
      <c r="LYL745" s="168"/>
      <c r="LYM745" s="168"/>
      <c r="LYN745" s="168"/>
      <c r="LYO745" s="168"/>
      <c r="LYP745" s="168"/>
      <c r="LYQ745" s="168"/>
      <c r="LYR745" s="168"/>
      <c r="LYS745" s="168"/>
      <c r="LYT745" s="168"/>
      <c r="LYU745" s="168"/>
      <c r="LYV745" s="168"/>
      <c r="LYW745" s="168"/>
      <c r="LYX745" s="168"/>
      <c r="LYY745" s="168"/>
      <c r="LYZ745" s="168"/>
      <c r="LZA745" s="168"/>
      <c r="LZB745" s="168"/>
      <c r="LZC745" s="168"/>
      <c r="LZD745" s="168"/>
      <c r="LZE745" s="168"/>
      <c r="LZF745" s="168"/>
      <c r="LZG745" s="168"/>
      <c r="LZH745" s="168"/>
      <c r="LZI745" s="168"/>
      <c r="LZJ745" s="168"/>
      <c r="LZK745" s="168"/>
      <c r="LZL745" s="168"/>
      <c r="LZM745" s="168"/>
      <c r="LZN745" s="168"/>
      <c r="LZO745" s="168"/>
      <c r="LZP745" s="168"/>
      <c r="LZQ745" s="168"/>
      <c r="LZR745" s="168"/>
      <c r="LZS745" s="168"/>
      <c r="LZT745" s="168"/>
      <c r="LZU745" s="168"/>
      <c r="LZV745" s="168"/>
      <c r="LZW745" s="168"/>
      <c r="LZX745" s="168"/>
      <c r="LZY745" s="168"/>
      <c r="LZZ745" s="168"/>
      <c r="MAA745" s="168"/>
      <c r="MAB745" s="168"/>
      <c r="MAC745" s="825"/>
      <c r="MAD745" s="825"/>
      <c r="MAE745" s="825"/>
      <c r="MAF745" s="825"/>
      <c r="MAG745" s="825"/>
      <c r="MAH745" s="825"/>
      <c r="MAI745" s="825"/>
      <c r="MAJ745" s="825"/>
      <c r="MAK745" s="825"/>
      <c r="MAL745" s="825"/>
      <c r="MAM745" s="825"/>
      <c r="MAN745" s="825"/>
      <c r="MAO745" s="825"/>
      <c r="MAP745" s="825"/>
      <c r="MAQ745" s="825"/>
      <c r="MAR745" s="825"/>
      <c r="MAS745" s="825"/>
      <c r="MAT745" s="825"/>
      <c r="MAU745" s="825"/>
      <c r="MAV745" s="825"/>
      <c r="MAW745" s="825"/>
      <c r="MAX745" s="825"/>
      <c r="MAY745" s="825"/>
      <c r="MAZ745" s="825"/>
      <c r="MBA745" s="89"/>
      <c r="MBB745" s="89"/>
      <c r="MBC745" s="89"/>
      <c r="MBD745" s="89"/>
      <c r="MBE745" s="89"/>
      <c r="MBF745" s="825"/>
      <c r="MBG745" s="825"/>
      <c r="MBH745" s="89"/>
      <c r="MBI745" s="89"/>
      <c r="MBJ745" s="825"/>
      <c r="MBK745" s="825"/>
      <c r="MBL745" s="89"/>
      <c r="MBM745" s="89"/>
      <c r="MBN745" s="825"/>
      <c r="MBO745" s="825"/>
      <c r="MBP745" s="825"/>
      <c r="MBQ745" s="825"/>
      <c r="MBR745" s="825"/>
      <c r="MBS745" s="825"/>
      <c r="MBT745" s="825"/>
      <c r="MBU745" s="89"/>
      <c r="MBV745" s="89"/>
      <c r="MBW745" s="825"/>
      <c r="MBX745" s="825"/>
      <c r="MBY745" s="89"/>
      <c r="MBZ745" s="89"/>
      <c r="MCA745" s="825"/>
      <c r="MCB745" s="825"/>
      <c r="MCC745" s="825"/>
      <c r="MCD745" s="825"/>
      <c r="MCE745" s="825"/>
      <c r="MCF745" s="203"/>
      <c r="MCG745" s="107"/>
      <c r="MCH745" s="825"/>
      <c r="MCI745" s="825"/>
      <c r="MCJ745" s="825"/>
      <c r="MCK745" s="825"/>
      <c r="MCL745" s="825"/>
      <c r="MCM745" s="825"/>
      <c r="MCN745" s="825"/>
      <c r="MCO745" s="168"/>
      <c r="MCP745" s="168"/>
      <c r="MCQ745" s="168"/>
      <c r="MCR745" s="168"/>
      <c r="MCS745" s="168"/>
      <c r="MCT745" s="168"/>
      <c r="MCU745" s="168"/>
      <c r="MCV745" s="168"/>
      <c r="MCW745" s="168"/>
      <c r="MCX745" s="168"/>
      <c r="MCY745" s="168"/>
      <c r="MCZ745" s="168"/>
      <c r="MDA745" s="168"/>
      <c r="MDB745" s="168"/>
      <c r="MDC745" s="168"/>
      <c r="MDD745" s="168"/>
      <c r="MDE745" s="168"/>
      <c r="MDF745" s="168"/>
      <c r="MDG745" s="168"/>
      <c r="MDH745" s="168"/>
      <c r="MDI745" s="168"/>
      <c r="MDJ745" s="168"/>
      <c r="MDK745" s="168"/>
      <c r="MDL745" s="168"/>
      <c r="MDM745" s="168"/>
      <c r="MDN745" s="168"/>
      <c r="MDO745" s="168"/>
      <c r="MDP745" s="168"/>
      <c r="MDQ745" s="168"/>
      <c r="MDR745" s="168"/>
      <c r="MDS745" s="168"/>
      <c r="MDT745" s="168"/>
      <c r="MDU745" s="168"/>
      <c r="MDV745" s="168"/>
      <c r="MDW745" s="168"/>
      <c r="MDX745" s="168"/>
      <c r="MDY745" s="168"/>
      <c r="MDZ745" s="168"/>
      <c r="MEA745" s="168"/>
      <c r="MEB745" s="168"/>
      <c r="MEC745" s="168"/>
      <c r="MED745" s="168"/>
      <c r="MEE745" s="168"/>
      <c r="MEF745" s="168"/>
      <c r="MEG745" s="825"/>
      <c r="MEH745" s="825"/>
      <c r="MEI745" s="825"/>
      <c r="MEJ745" s="825"/>
      <c r="MEK745" s="825"/>
      <c r="MEL745" s="825"/>
      <c r="MEM745" s="825"/>
      <c r="MEN745" s="825"/>
      <c r="MEO745" s="825"/>
      <c r="MEP745" s="825"/>
      <c r="MEQ745" s="825"/>
      <c r="MER745" s="825"/>
      <c r="MES745" s="825"/>
      <c r="MET745" s="825"/>
      <c r="MEU745" s="825"/>
      <c r="MEV745" s="825"/>
      <c r="MEW745" s="825"/>
      <c r="MEX745" s="825"/>
      <c r="MEY745" s="825"/>
      <c r="MEZ745" s="825"/>
      <c r="MFA745" s="825"/>
      <c r="MFB745" s="825"/>
      <c r="MFC745" s="825"/>
      <c r="MFD745" s="825"/>
      <c r="MFE745" s="89"/>
      <c r="MFF745" s="89"/>
      <c r="MFG745" s="89"/>
      <c r="MFH745" s="89"/>
      <c r="MFI745" s="89"/>
      <c r="MFJ745" s="825"/>
      <c r="MFK745" s="825"/>
      <c r="MFL745" s="89"/>
      <c r="MFM745" s="89"/>
      <c r="MFN745" s="825"/>
      <c r="MFO745" s="825"/>
      <c r="MFP745" s="89"/>
      <c r="MFQ745" s="89"/>
      <c r="MFR745" s="825"/>
      <c r="MFS745" s="825"/>
      <c r="MFT745" s="825"/>
      <c r="MFU745" s="825"/>
      <c r="MFV745" s="825"/>
      <c r="MFW745" s="825"/>
      <c r="MFX745" s="825"/>
      <c r="MFY745" s="89"/>
      <c r="MFZ745" s="89"/>
      <c r="MGA745" s="825"/>
      <c r="MGB745" s="825"/>
      <c r="MGC745" s="89"/>
      <c r="MGD745" s="89"/>
      <c r="MGE745" s="825"/>
      <c r="MGF745" s="825"/>
      <c r="MGG745" s="825"/>
      <c r="MGH745" s="825"/>
      <c r="MGI745" s="825"/>
      <c r="MGJ745" s="203"/>
      <c r="MGK745" s="107"/>
      <c r="MGL745" s="825"/>
      <c r="MGM745" s="825"/>
      <c r="MGN745" s="825"/>
      <c r="MGO745" s="825"/>
      <c r="MGP745" s="825"/>
      <c r="MGQ745" s="825"/>
      <c r="MGR745" s="825"/>
      <c r="MGS745" s="168"/>
      <c r="MGT745" s="168"/>
      <c r="MGU745" s="168"/>
      <c r="MGV745" s="168"/>
      <c r="MGW745" s="168"/>
      <c r="MGX745" s="168"/>
      <c r="MGY745" s="168"/>
      <c r="MGZ745" s="168"/>
      <c r="MHA745" s="168"/>
      <c r="MHB745" s="168"/>
      <c r="MHC745" s="168"/>
      <c r="MHD745" s="168"/>
      <c r="MHE745" s="168"/>
      <c r="MHF745" s="168"/>
      <c r="MHG745" s="168"/>
      <c r="MHH745" s="168"/>
      <c r="MHI745" s="168"/>
      <c r="MHJ745" s="168"/>
      <c r="MHK745" s="168"/>
      <c r="MHL745" s="168"/>
      <c r="MHM745" s="168"/>
      <c r="MHN745" s="168"/>
      <c r="MHO745" s="168"/>
      <c r="MHP745" s="168"/>
      <c r="MHQ745" s="168"/>
      <c r="MHR745" s="168"/>
      <c r="MHS745" s="168"/>
      <c r="MHT745" s="168"/>
      <c r="MHU745" s="168"/>
      <c r="MHV745" s="168"/>
      <c r="MHW745" s="168"/>
      <c r="MHX745" s="168"/>
      <c r="MHY745" s="168"/>
      <c r="MHZ745" s="168"/>
      <c r="MIA745" s="168"/>
      <c r="MIB745" s="168"/>
      <c r="MIC745" s="168"/>
      <c r="MID745" s="168"/>
      <c r="MIE745" s="168"/>
      <c r="MIF745" s="168"/>
      <c r="MIG745" s="168"/>
      <c r="MIH745" s="168"/>
      <c r="MII745" s="168"/>
      <c r="MIJ745" s="168"/>
      <c r="MIK745" s="825"/>
      <c r="MIL745" s="825"/>
      <c r="MIM745" s="825"/>
      <c r="MIN745" s="825"/>
      <c r="MIO745" s="825"/>
      <c r="MIP745" s="825"/>
      <c r="MIQ745" s="825"/>
      <c r="MIR745" s="825"/>
      <c r="MIS745" s="825"/>
      <c r="MIT745" s="825"/>
      <c r="MIU745" s="825"/>
      <c r="MIV745" s="825"/>
      <c r="MIW745" s="825"/>
      <c r="MIX745" s="825"/>
      <c r="MIY745" s="825"/>
      <c r="MIZ745" s="825"/>
      <c r="MJA745" s="825"/>
      <c r="MJB745" s="825"/>
      <c r="MJC745" s="825"/>
      <c r="MJD745" s="825"/>
      <c r="MJE745" s="825"/>
      <c r="MJF745" s="825"/>
      <c r="MJG745" s="825"/>
      <c r="MJH745" s="825"/>
      <c r="MJI745" s="89"/>
      <c r="MJJ745" s="89"/>
      <c r="MJK745" s="89"/>
      <c r="MJL745" s="89"/>
      <c r="MJM745" s="89"/>
      <c r="MJN745" s="825"/>
      <c r="MJO745" s="825"/>
      <c r="MJP745" s="89"/>
      <c r="MJQ745" s="89"/>
      <c r="MJR745" s="825"/>
      <c r="MJS745" s="825"/>
      <c r="MJT745" s="89"/>
      <c r="MJU745" s="89"/>
      <c r="MJV745" s="825"/>
      <c r="MJW745" s="825"/>
      <c r="MJX745" s="825"/>
      <c r="MJY745" s="825"/>
      <c r="MJZ745" s="825"/>
      <c r="MKA745" s="825"/>
      <c r="MKB745" s="825"/>
      <c r="MKC745" s="89"/>
      <c r="MKD745" s="89"/>
      <c r="MKE745" s="825"/>
      <c r="MKF745" s="825"/>
      <c r="MKG745" s="89"/>
      <c r="MKH745" s="89"/>
      <c r="MKI745" s="825"/>
      <c r="MKJ745" s="825"/>
      <c r="MKK745" s="825"/>
      <c r="MKL745" s="825"/>
      <c r="MKM745" s="825"/>
      <c r="MKN745" s="203"/>
      <c r="MKO745" s="107"/>
      <c r="MKP745" s="825"/>
      <c r="MKQ745" s="825"/>
      <c r="MKR745" s="825"/>
      <c r="MKS745" s="825"/>
      <c r="MKT745" s="825"/>
      <c r="MKU745" s="825"/>
      <c r="MKV745" s="825"/>
      <c r="MKW745" s="168"/>
      <c r="MKX745" s="168"/>
      <c r="MKY745" s="168"/>
      <c r="MKZ745" s="168"/>
      <c r="MLA745" s="168"/>
      <c r="MLB745" s="168"/>
      <c r="MLC745" s="168"/>
      <c r="MLD745" s="168"/>
      <c r="MLE745" s="168"/>
      <c r="MLF745" s="168"/>
      <c r="MLG745" s="168"/>
      <c r="MLH745" s="168"/>
      <c r="MLI745" s="168"/>
      <c r="MLJ745" s="168"/>
      <c r="MLK745" s="168"/>
      <c r="MLL745" s="168"/>
      <c r="MLM745" s="168"/>
      <c r="MLN745" s="168"/>
      <c r="MLO745" s="168"/>
      <c r="MLP745" s="168"/>
      <c r="MLQ745" s="168"/>
      <c r="MLR745" s="168"/>
      <c r="MLS745" s="168"/>
      <c r="MLT745" s="168"/>
      <c r="MLU745" s="168"/>
      <c r="MLV745" s="168"/>
      <c r="MLW745" s="168"/>
      <c r="MLX745" s="168"/>
      <c r="MLY745" s="168"/>
      <c r="MLZ745" s="168"/>
      <c r="MMA745" s="168"/>
      <c r="MMB745" s="168"/>
      <c r="MMC745" s="168"/>
      <c r="MMD745" s="168"/>
      <c r="MME745" s="168"/>
      <c r="MMF745" s="168"/>
      <c r="MMG745" s="168"/>
      <c r="MMH745" s="168"/>
      <c r="MMI745" s="168"/>
      <c r="MMJ745" s="168"/>
      <c r="MMK745" s="168"/>
      <c r="MML745" s="168"/>
      <c r="MMM745" s="168"/>
      <c r="MMN745" s="168"/>
      <c r="MMO745" s="825"/>
      <c r="MMP745" s="825"/>
      <c r="MMQ745" s="825"/>
      <c r="MMR745" s="825"/>
      <c r="MMS745" s="825"/>
      <c r="MMT745" s="825"/>
      <c r="MMU745" s="825"/>
      <c r="MMV745" s="825"/>
      <c r="MMW745" s="825"/>
      <c r="MMX745" s="825"/>
      <c r="MMY745" s="825"/>
      <c r="MMZ745" s="825"/>
      <c r="MNA745" s="825"/>
      <c r="MNB745" s="825"/>
      <c r="MNC745" s="825"/>
      <c r="MND745" s="825"/>
      <c r="MNE745" s="825"/>
      <c r="MNF745" s="825"/>
      <c r="MNG745" s="825"/>
      <c r="MNH745" s="825"/>
      <c r="MNI745" s="825"/>
      <c r="MNJ745" s="825"/>
      <c r="MNK745" s="825"/>
      <c r="MNL745" s="825"/>
      <c r="MNM745" s="89"/>
      <c r="MNN745" s="89"/>
      <c r="MNO745" s="89"/>
      <c r="MNP745" s="89"/>
      <c r="MNQ745" s="89"/>
      <c r="MNR745" s="825"/>
      <c r="MNS745" s="825"/>
      <c r="MNT745" s="89"/>
      <c r="MNU745" s="89"/>
      <c r="MNV745" s="825"/>
      <c r="MNW745" s="825"/>
      <c r="MNX745" s="89"/>
      <c r="MNY745" s="89"/>
      <c r="MNZ745" s="825"/>
      <c r="MOA745" s="825"/>
      <c r="MOB745" s="825"/>
      <c r="MOC745" s="825"/>
      <c r="MOD745" s="825"/>
      <c r="MOE745" s="825"/>
      <c r="MOF745" s="825"/>
      <c r="MOG745" s="89"/>
      <c r="MOH745" s="89"/>
      <c r="MOI745" s="825"/>
      <c r="MOJ745" s="825"/>
      <c r="MOK745" s="89"/>
      <c r="MOL745" s="89"/>
      <c r="MOM745" s="825"/>
      <c r="MON745" s="825"/>
      <c r="MOO745" s="825"/>
      <c r="MOP745" s="825"/>
      <c r="MOQ745" s="825"/>
      <c r="MOR745" s="203"/>
      <c r="MOS745" s="107"/>
      <c r="MOT745" s="825"/>
      <c r="MOU745" s="825"/>
      <c r="MOV745" s="825"/>
      <c r="MOW745" s="825"/>
      <c r="MOX745" s="825"/>
      <c r="MOY745" s="825"/>
      <c r="MOZ745" s="825"/>
      <c r="MPA745" s="168"/>
      <c r="MPB745" s="168"/>
      <c r="MPC745" s="168"/>
      <c r="MPD745" s="168"/>
      <c r="MPE745" s="168"/>
      <c r="MPF745" s="168"/>
      <c r="MPG745" s="168"/>
      <c r="MPH745" s="168"/>
      <c r="MPI745" s="168"/>
      <c r="MPJ745" s="168"/>
      <c r="MPK745" s="168"/>
      <c r="MPL745" s="168"/>
      <c r="MPM745" s="168"/>
      <c r="MPN745" s="168"/>
      <c r="MPO745" s="168"/>
      <c r="MPP745" s="168"/>
      <c r="MPQ745" s="168"/>
      <c r="MPR745" s="168"/>
      <c r="MPS745" s="168"/>
      <c r="MPT745" s="168"/>
      <c r="MPU745" s="168"/>
      <c r="MPV745" s="168"/>
      <c r="MPW745" s="168"/>
      <c r="MPX745" s="168"/>
      <c r="MPY745" s="168"/>
      <c r="MPZ745" s="168"/>
      <c r="MQA745" s="168"/>
      <c r="MQB745" s="168"/>
      <c r="MQC745" s="168"/>
      <c r="MQD745" s="168"/>
      <c r="MQE745" s="168"/>
      <c r="MQF745" s="168"/>
      <c r="MQG745" s="168"/>
      <c r="MQH745" s="168"/>
      <c r="MQI745" s="168"/>
      <c r="MQJ745" s="168"/>
      <c r="MQK745" s="168"/>
      <c r="MQL745" s="168"/>
      <c r="MQM745" s="168"/>
      <c r="MQN745" s="168"/>
      <c r="MQO745" s="168"/>
      <c r="MQP745" s="168"/>
      <c r="MQQ745" s="168"/>
      <c r="MQR745" s="168"/>
      <c r="MQS745" s="825"/>
      <c r="MQT745" s="825"/>
      <c r="MQU745" s="825"/>
      <c r="MQV745" s="825"/>
      <c r="MQW745" s="825"/>
      <c r="MQX745" s="825"/>
      <c r="MQY745" s="825"/>
      <c r="MQZ745" s="825"/>
      <c r="MRA745" s="825"/>
      <c r="MRB745" s="825"/>
      <c r="MRC745" s="825"/>
      <c r="MRD745" s="825"/>
      <c r="MRE745" s="825"/>
      <c r="MRF745" s="825"/>
      <c r="MRG745" s="825"/>
      <c r="MRH745" s="825"/>
      <c r="MRI745" s="825"/>
      <c r="MRJ745" s="825"/>
      <c r="MRK745" s="825"/>
      <c r="MRL745" s="825"/>
      <c r="MRM745" s="825"/>
      <c r="MRN745" s="825"/>
      <c r="MRO745" s="825"/>
      <c r="MRP745" s="825"/>
      <c r="MRQ745" s="89"/>
      <c r="MRR745" s="89"/>
      <c r="MRS745" s="89"/>
      <c r="MRT745" s="89"/>
      <c r="MRU745" s="89"/>
      <c r="MRV745" s="825"/>
      <c r="MRW745" s="825"/>
      <c r="MRX745" s="89"/>
      <c r="MRY745" s="89"/>
      <c r="MRZ745" s="825"/>
      <c r="MSA745" s="825"/>
      <c r="MSB745" s="89"/>
      <c r="MSC745" s="89"/>
      <c r="MSD745" s="825"/>
      <c r="MSE745" s="825"/>
      <c r="MSF745" s="825"/>
      <c r="MSG745" s="825"/>
      <c r="MSH745" s="825"/>
      <c r="MSI745" s="825"/>
      <c r="MSJ745" s="825"/>
      <c r="MSK745" s="89"/>
      <c r="MSL745" s="89"/>
      <c r="MSM745" s="825"/>
      <c r="MSN745" s="825"/>
      <c r="MSO745" s="89"/>
      <c r="MSP745" s="89"/>
      <c r="MSQ745" s="825"/>
      <c r="MSR745" s="825"/>
      <c r="MSS745" s="825"/>
      <c r="MST745" s="825"/>
      <c r="MSU745" s="825"/>
      <c r="MSV745" s="203"/>
      <c r="MSW745" s="107"/>
      <c r="MSX745" s="825"/>
      <c r="MSY745" s="825"/>
      <c r="MSZ745" s="825"/>
      <c r="MTA745" s="825"/>
      <c r="MTB745" s="825"/>
      <c r="MTC745" s="825"/>
      <c r="MTD745" s="825"/>
      <c r="MTE745" s="168"/>
      <c r="MTF745" s="168"/>
      <c r="MTG745" s="168"/>
      <c r="MTH745" s="168"/>
      <c r="MTI745" s="168"/>
      <c r="MTJ745" s="168"/>
      <c r="MTK745" s="168"/>
      <c r="MTL745" s="168"/>
      <c r="MTM745" s="168"/>
      <c r="MTN745" s="168"/>
      <c r="MTO745" s="168"/>
      <c r="MTP745" s="168"/>
      <c r="MTQ745" s="168"/>
      <c r="MTR745" s="168"/>
      <c r="MTS745" s="168"/>
      <c r="MTT745" s="168"/>
      <c r="MTU745" s="168"/>
      <c r="MTV745" s="168"/>
      <c r="MTW745" s="168"/>
      <c r="MTX745" s="168"/>
      <c r="MTY745" s="168"/>
      <c r="MTZ745" s="168"/>
      <c r="MUA745" s="168"/>
      <c r="MUB745" s="168"/>
      <c r="MUC745" s="168"/>
      <c r="MUD745" s="168"/>
      <c r="MUE745" s="168"/>
      <c r="MUF745" s="168"/>
      <c r="MUG745" s="168"/>
      <c r="MUH745" s="168"/>
      <c r="MUI745" s="168"/>
      <c r="MUJ745" s="168"/>
      <c r="MUK745" s="168"/>
      <c r="MUL745" s="168"/>
      <c r="MUM745" s="168"/>
      <c r="MUN745" s="168"/>
      <c r="MUO745" s="168"/>
      <c r="MUP745" s="168"/>
      <c r="MUQ745" s="168"/>
      <c r="MUR745" s="168"/>
      <c r="MUS745" s="168"/>
      <c r="MUT745" s="168"/>
      <c r="MUU745" s="168"/>
      <c r="MUV745" s="168"/>
      <c r="MUW745" s="825"/>
      <c r="MUX745" s="825"/>
      <c r="MUY745" s="825"/>
      <c r="MUZ745" s="825"/>
      <c r="MVA745" s="825"/>
      <c r="MVB745" s="825"/>
      <c r="MVC745" s="825"/>
      <c r="MVD745" s="825"/>
      <c r="MVE745" s="825"/>
      <c r="MVF745" s="825"/>
      <c r="MVG745" s="825"/>
      <c r="MVH745" s="825"/>
      <c r="MVI745" s="825"/>
      <c r="MVJ745" s="825"/>
      <c r="MVK745" s="825"/>
      <c r="MVL745" s="825"/>
      <c r="MVM745" s="825"/>
      <c r="MVN745" s="825"/>
      <c r="MVO745" s="825"/>
      <c r="MVP745" s="825"/>
      <c r="MVQ745" s="825"/>
      <c r="MVR745" s="825"/>
      <c r="MVS745" s="825"/>
      <c r="MVT745" s="825"/>
      <c r="MVU745" s="89"/>
      <c r="MVV745" s="89"/>
      <c r="MVW745" s="89"/>
      <c r="MVX745" s="89"/>
      <c r="MVY745" s="89"/>
      <c r="MVZ745" s="825"/>
      <c r="MWA745" s="825"/>
      <c r="MWB745" s="89"/>
      <c r="MWC745" s="89"/>
      <c r="MWD745" s="825"/>
      <c r="MWE745" s="825"/>
      <c r="MWF745" s="89"/>
      <c r="MWG745" s="89"/>
      <c r="MWH745" s="825"/>
      <c r="MWI745" s="825"/>
      <c r="MWJ745" s="825"/>
      <c r="MWK745" s="825"/>
      <c r="MWL745" s="825"/>
      <c r="MWM745" s="825"/>
      <c r="MWN745" s="825"/>
      <c r="MWO745" s="89"/>
      <c r="MWP745" s="89"/>
      <c r="MWQ745" s="825"/>
      <c r="MWR745" s="825"/>
      <c r="MWS745" s="89"/>
      <c r="MWT745" s="89"/>
      <c r="MWU745" s="825"/>
      <c r="MWV745" s="825"/>
      <c r="MWW745" s="825"/>
      <c r="MWX745" s="825"/>
      <c r="MWY745" s="825"/>
      <c r="MWZ745" s="203"/>
      <c r="MXA745" s="107"/>
      <c r="MXB745" s="825"/>
      <c r="MXC745" s="825"/>
      <c r="MXD745" s="825"/>
      <c r="MXE745" s="825"/>
      <c r="MXF745" s="825"/>
      <c r="MXG745" s="825"/>
      <c r="MXH745" s="825"/>
      <c r="MXI745" s="168"/>
      <c r="MXJ745" s="168"/>
      <c r="MXK745" s="168"/>
      <c r="MXL745" s="168"/>
      <c r="MXM745" s="168"/>
      <c r="MXN745" s="168"/>
      <c r="MXO745" s="168"/>
      <c r="MXP745" s="168"/>
      <c r="MXQ745" s="168"/>
      <c r="MXR745" s="168"/>
      <c r="MXS745" s="168"/>
      <c r="MXT745" s="168"/>
      <c r="MXU745" s="168"/>
      <c r="MXV745" s="168"/>
      <c r="MXW745" s="168"/>
      <c r="MXX745" s="168"/>
      <c r="MXY745" s="168"/>
      <c r="MXZ745" s="168"/>
      <c r="MYA745" s="168"/>
      <c r="MYB745" s="168"/>
      <c r="MYC745" s="168"/>
      <c r="MYD745" s="168"/>
      <c r="MYE745" s="168"/>
      <c r="MYF745" s="168"/>
      <c r="MYG745" s="168"/>
      <c r="MYH745" s="168"/>
      <c r="MYI745" s="168"/>
      <c r="MYJ745" s="168"/>
      <c r="MYK745" s="168"/>
      <c r="MYL745" s="168"/>
      <c r="MYM745" s="168"/>
      <c r="MYN745" s="168"/>
      <c r="MYO745" s="168"/>
      <c r="MYP745" s="168"/>
      <c r="MYQ745" s="168"/>
      <c r="MYR745" s="168"/>
      <c r="MYS745" s="168"/>
      <c r="MYT745" s="168"/>
      <c r="MYU745" s="168"/>
      <c r="MYV745" s="168"/>
      <c r="MYW745" s="168"/>
      <c r="MYX745" s="168"/>
      <c r="MYY745" s="168"/>
      <c r="MYZ745" s="168"/>
      <c r="MZA745" s="825"/>
      <c r="MZB745" s="825"/>
      <c r="MZC745" s="825"/>
      <c r="MZD745" s="825"/>
      <c r="MZE745" s="825"/>
      <c r="MZF745" s="825"/>
      <c r="MZG745" s="825"/>
      <c r="MZH745" s="825"/>
      <c r="MZI745" s="825"/>
      <c r="MZJ745" s="825"/>
      <c r="MZK745" s="825"/>
      <c r="MZL745" s="825"/>
      <c r="MZM745" s="825"/>
      <c r="MZN745" s="825"/>
      <c r="MZO745" s="825"/>
      <c r="MZP745" s="825"/>
      <c r="MZQ745" s="825"/>
      <c r="MZR745" s="825"/>
      <c r="MZS745" s="825"/>
      <c r="MZT745" s="825"/>
      <c r="MZU745" s="825"/>
      <c r="MZV745" s="825"/>
      <c r="MZW745" s="825"/>
      <c r="MZX745" s="825"/>
      <c r="MZY745" s="89"/>
      <c r="MZZ745" s="89"/>
      <c r="NAA745" s="89"/>
      <c r="NAB745" s="89"/>
      <c r="NAC745" s="89"/>
      <c r="NAD745" s="825"/>
      <c r="NAE745" s="825"/>
      <c r="NAF745" s="89"/>
      <c r="NAG745" s="89"/>
      <c r="NAH745" s="825"/>
      <c r="NAI745" s="825"/>
      <c r="NAJ745" s="89"/>
      <c r="NAK745" s="89"/>
      <c r="NAL745" s="825"/>
      <c r="NAM745" s="825"/>
      <c r="NAN745" s="825"/>
      <c r="NAO745" s="825"/>
      <c r="NAP745" s="825"/>
      <c r="NAQ745" s="825"/>
      <c r="NAR745" s="825"/>
      <c r="NAS745" s="89"/>
      <c r="NAT745" s="89"/>
      <c r="NAU745" s="825"/>
      <c r="NAV745" s="825"/>
      <c r="NAW745" s="89"/>
      <c r="NAX745" s="89"/>
      <c r="NAY745" s="825"/>
      <c r="NAZ745" s="825"/>
      <c r="NBA745" s="825"/>
      <c r="NBB745" s="825"/>
      <c r="NBC745" s="825"/>
      <c r="NBD745" s="203"/>
      <c r="NBE745" s="107"/>
      <c r="NBF745" s="825"/>
      <c r="NBG745" s="825"/>
      <c r="NBH745" s="825"/>
      <c r="NBI745" s="825"/>
      <c r="NBJ745" s="825"/>
      <c r="NBK745" s="825"/>
      <c r="NBL745" s="825"/>
      <c r="NBM745" s="168"/>
      <c r="NBN745" s="168"/>
      <c r="NBO745" s="168"/>
      <c r="NBP745" s="168"/>
      <c r="NBQ745" s="168"/>
      <c r="NBR745" s="168"/>
      <c r="NBS745" s="168"/>
      <c r="NBT745" s="168"/>
      <c r="NBU745" s="168"/>
      <c r="NBV745" s="168"/>
      <c r="NBW745" s="168"/>
      <c r="NBX745" s="168"/>
      <c r="NBY745" s="168"/>
      <c r="NBZ745" s="168"/>
      <c r="NCA745" s="168"/>
      <c r="NCB745" s="168"/>
      <c r="NCC745" s="168"/>
      <c r="NCD745" s="168"/>
      <c r="NCE745" s="168"/>
      <c r="NCF745" s="168"/>
      <c r="NCG745" s="168"/>
      <c r="NCH745" s="168"/>
      <c r="NCI745" s="168"/>
      <c r="NCJ745" s="168"/>
      <c r="NCK745" s="168"/>
      <c r="NCL745" s="168"/>
      <c r="NCM745" s="168"/>
      <c r="NCN745" s="168"/>
      <c r="NCO745" s="168"/>
      <c r="NCP745" s="168"/>
      <c r="NCQ745" s="168"/>
      <c r="NCR745" s="168"/>
      <c r="NCS745" s="168"/>
      <c r="NCT745" s="168"/>
      <c r="NCU745" s="168"/>
      <c r="NCV745" s="168"/>
      <c r="NCW745" s="168"/>
      <c r="NCX745" s="168"/>
      <c r="NCY745" s="168"/>
      <c r="NCZ745" s="168"/>
      <c r="NDA745" s="168"/>
      <c r="NDB745" s="168"/>
      <c r="NDC745" s="168"/>
      <c r="NDD745" s="168"/>
      <c r="NDE745" s="825"/>
      <c r="NDF745" s="825"/>
      <c r="NDG745" s="825"/>
      <c r="NDH745" s="825"/>
      <c r="NDI745" s="825"/>
      <c r="NDJ745" s="825"/>
      <c r="NDK745" s="825"/>
      <c r="NDL745" s="825"/>
      <c r="NDM745" s="825"/>
      <c r="NDN745" s="825"/>
      <c r="NDO745" s="825"/>
      <c r="NDP745" s="825"/>
      <c r="NDQ745" s="825"/>
      <c r="NDR745" s="825"/>
      <c r="NDS745" s="825"/>
      <c r="NDT745" s="825"/>
      <c r="NDU745" s="825"/>
      <c r="NDV745" s="825"/>
      <c r="NDW745" s="825"/>
      <c r="NDX745" s="825"/>
      <c r="NDY745" s="825"/>
      <c r="NDZ745" s="825"/>
      <c r="NEA745" s="825"/>
      <c r="NEB745" s="825"/>
      <c r="NEC745" s="89"/>
      <c r="NED745" s="89"/>
      <c r="NEE745" s="89"/>
      <c r="NEF745" s="89"/>
      <c r="NEG745" s="89"/>
      <c r="NEH745" s="825"/>
      <c r="NEI745" s="825"/>
      <c r="NEJ745" s="89"/>
      <c r="NEK745" s="89"/>
      <c r="NEL745" s="825"/>
      <c r="NEM745" s="825"/>
      <c r="NEN745" s="89"/>
      <c r="NEO745" s="89"/>
      <c r="NEP745" s="825"/>
      <c r="NEQ745" s="825"/>
      <c r="NER745" s="825"/>
      <c r="NES745" s="825"/>
      <c r="NET745" s="825"/>
      <c r="NEU745" s="825"/>
      <c r="NEV745" s="825"/>
      <c r="NEW745" s="89"/>
      <c r="NEX745" s="89"/>
      <c r="NEY745" s="825"/>
      <c r="NEZ745" s="825"/>
      <c r="NFA745" s="89"/>
      <c r="NFB745" s="89"/>
      <c r="NFC745" s="825"/>
      <c r="NFD745" s="825"/>
      <c r="NFE745" s="825"/>
      <c r="NFF745" s="825"/>
      <c r="NFG745" s="825"/>
      <c r="NFH745" s="203"/>
      <c r="NFI745" s="107"/>
      <c r="NFJ745" s="825"/>
      <c r="NFK745" s="825"/>
      <c r="NFL745" s="825"/>
      <c r="NFM745" s="825"/>
      <c r="NFN745" s="825"/>
      <c r="NFO745" s="825"/>
      <c r="NFP745" s="825"/>
      <c r="NFQ745" s="168"/>
      <c r="NFR745" s="168"/>
      <c r="NFS745" s="168"/>
      <c r="NFT745" s="168"/>
      <c r="NFU745" s="168"/>
      <c r="NFV745" s="168"/>
      <c r="NFW745" s="168"/>
      <c r="NFX745" s="168"/>
      <c r="NFY745" s="168"/>
      <c r="NFZ745" s="168"/>
      <c r="NGA745" s="168"/>
      <c r="NGB745" s="168"/>
      <c r="NGC745" s="168"/>
      <c r="NGD745" s="168"/>
      <c r="NGE745" s="168"/>
      <c r="NGF745" s="168"/>
      <c r="NGG745" s="168"/>
      <c r="NGH745" s="168"/>
      <c r="NGI745" s="168"/>
      <c r="NGJ745" s="168"/>
      <c r="NGK745" s="168"/>
      <c r="NGL745" s="168"/>
      <c r="NGM745" s="168"/>
      <c r="NGN745" s="168"/>
      <c r="NGO745" s="168"/>
      <c r="NGP745" s="168"/>
      <c r="NGQ745" s="168"/>
      <c r="NGR745" s="168"/>
      <c r="NGS745" s="168"/>
      <c r="NGT745" s="168"/>
      <c r="NGU745" s="168"/>
      <c r="NGV745" s="168"/>
      <c r="NGW745" s="168"/>
      <c r="NGX745" s="168"/>
      <c r="NGY745" s="168"/>
      <c r="NGZ745" s="168"/>
      <c r="NHA745" s="168"/>
      <c r="NHB745" s="168"/>
      <c r="NHC745" s="168"/>
      <c r="NHD745" s="168"/>
      <c r="NHE745" s="168"/>
      <c r="NHF745" s="168"/>
      <c r="NHG745" s="168"/>
      <c r="NHH745" s="168"/>
      <c r="NHI745" s="825"/>
      <c r="NHJ745" s="825"/>
      <c r="NHK745" s="825"/>
      <c r="NHL745" s="825"/>
      <c r="NHM745" s="825"/>
      <c r="NHN745" s="825"/>
      <c r="NHO745" s="825"/>
      <c r="NHP745" s="825"/>
      <c r="NHQ745" s="825"/>
      <c r="NHR745" s="825"/>
      <c r="NHS745" s="825"/>
      <c r="NHT745" s="825"/>
      <c r="NHU745" s="825"/>
      <c r="NHV745" s="825"/>
      <c r="NHW745" s="825"/>
      <c r="NHX745" s="825"/>
      <c r="NHY745" s="825"/>
      <c r="NHZ745" s="825"/>
      <c r="NIA745" s="825"/>
      <c r="NIB745" s="825"/>
      <c r="NIC745" s="825"/>
      <c r="NID745" s="825"/>
      <c r="NIE745" s="825"/>
      <c r="NIF745" s="825"/>
      <c r="NIG745" s="89"/>
      <c r="NIH745" s="89"/>
      <c r="NII745" s="89"/>
      <c r="NIJ745" s="89"/>
      <c r="NIK745" s="89"/>
      <c r="NIL745" s="825"/>
      <c r="NIM745" s="825"/>
      <c r="NIN745" s="89"/>
      <c r="NIO745" s="89"/>
      <c r="NIP745" s="825"/>
      <c r="NIQ745" s="825"/>
      <c r="NIR745" s="89"/>
      <c r="NIS745" s="89"/>
      <c r="NIT745" s="825"/>
      <c r="NIU745" s="825"/>
      <c r="NIV745" s="825"/>
      <c r="NIW745" s="825"/>
      <c r="NIX745" s="825"/>
      <c r="NIY745" s="825"/>
      <c r="NIZ745" s="825"/>
      <c r="NJA745" s="89"/>
      <c r="NJB745" s="89"/>
      <c r="NJC745" s="825"/>
      <c r="NJD745" s="825"/>
      <c r="NJE745" s="89"/>
      <c r="NJF745" s="89"/>
      <c r="NJG745" s="825"/>
      <c r="NJH745" s="825"/>
      <c r="NJI745" s="825"/>
      <c r="NJJ745" s="825"/>
      <c r="NJK745" s="825"/>
      <c r="NJL745" s="203"/>
      <c r="NJM745" s="107"/>
      <c r="NJN745" s="825"/>
      <c r="NJO745" s="825"/>
      <c r="NJP745" s="825"/>
      <c r="NJQ745" s="825"/>
      <c r="NJR745" s="825"/>
      <c r="NJS745" s="825"/>
      <c r="NJT745" s="825"/>
      <c r="NJU745" s="168"/>
      <c r="NJV745" s="168"/>
      <c r="NJW745" s="168"/>
      <c r="NJX745" s="168"/>
      <c r="NJY745" s="168"/>
      <c r="NJZ745" s="168"/>
      <c r="NKA745" s="168"/>
      <c r="NKB745" s="168"/>
      <c r="NKC745" s="168"/>
      <c r="NKD745" s="168"/>
      <c r="NKE745" s="168"/>
      <c r="NKF745" s="168"/>
      <c r="NKG745" s="168"/>
      <c r="NKH745" s="168"/>
      <c r="NKI745" s="168"/>
      <c r="NKJ745" s="168"/>
      <c r="NKK745" s="168"/>
      <c r="NKL745" s="168"/>
      <c r="NKM745" s="168"/>
      <c r="NKN745" s="168"/>
      <c r="NKO745" s="168"/>
      <c r="NKP745" s="168"/>
      <c r="NKQ745" s="168"/>
      <c r="NKR745" s="168"/>
      <c r="NKS745" s="168"/>
      <c r="NKT745" s="168"/>
      <c r="NKU745" s="168"/>
      <c r="NKV745" s="168"/>
      <c r="NKW745" s="168"/>
      <c r="NKX745" s="168"/>
      <c r="NKY745" s="168"/>
      <c r="NKZ745" s="168"/>
      <c r="NLA745" s="168"/>
      <c r="NLB745" s="168"/>
      <c r="NLC745" s="168"/>
      <c r="NLD745" s="168"/>
      <c r="NLE745" s="168"/>
      <c r="NLF745" s="168"/>
      <c r="NLG745" s="168"/>
      <c r="NLH745" s="168"/>
      <c r="NLI745" s="168"/>
      <c r="NLJ745" s="168"/>
      <c r="NLK745" s="168"/>
      <c r="NLL745" s="168"/>
      <c r="NLM745" s="825"/>
      <c r="NLN745" s="825"/>
      <c r="NLO745" s="825"/>
      <c r="NLP745" s="825"/>
      <c r="NLQ745" s="825"/>
      <c r="NLR745" s="825"/>
      <c r="NLS745" s="825"/>
      <c r="NLT745" s="825"/>
      <c r="NLU745" s="825"/>
      <c r="NLV745" s="825"/>
      <c r="NLW745" s="825"/>
      <c r="NLX745" s="825"/>
      <c r="NLY745" s="825"/>
      <c r="NLZ745" s="825"/>
      <c r="NMA745" s="825"/>
      <c r="NMB745" s="825"/>
      <c r="NMC745" s="825"/>
      <c r="NMD745" s="825"/>
      <c r="NME745" s="825"/>
      <c r="NMF745" s="825"/>
      <c r="NMG745" s="825"/>
      <c r="NMH745" s="825"/>
      <c r="NMI745" s="825"/>
      <c r="NMJ745" s="825"/>
      <c r="NMK745" s="89"/>
      <c r="NML745" s="89"/>
      <c r="NMM745" s="89"/>
      <c r="NMN745" s="89"/>
      <c r="NMO745" s="89"/>
      <c r="NMP745" s="825"/>
      <c r="NMQ745" s="825"/>
      <c r="NMR745" s="89"/>
      <c r="NMS745" s="89"/>
      <c r="NMT745" s="825"/>
      <c r="NMU745" s="825"/>
      <c r="NMV745" s="89"/>
      <c r="NMW745" s="89"/>
      <c r="NMX745" s="825"/>
      <c r="NMY745" s="825"/>
      <c r="NMZ745" s="825"/>
      <c r="NNA745" s="825"/>
      <c r="NNB745" s="825"/>
      <c r="NNC745" s="825"/>
      <c r="NND745" s="825"/>
      <c r="NNE745" s="89"/>
      <c r="NNF745" s="89"/>
      <c r="NNG745" s="825"/>
      <c r="NNH745" s="825"/>
      <c r="NNI745" s="89"/>
      <c r="NNJ745" s="89"/>
      <c r="NNK745" s="825"/>
      <c r="NNL745" s="825"/>
      <c r="NNM745" s="825"/>
      <c r="NNN745" s="825"/>
      <c r="NNO745" s="825"/>
      <c r="NNP745" s="203"/>
      <c r="NNQ745" s="107"/>
      <c r="NNR745" s="825"/>
      <c r="NNS745" s="825"/>
      <c r="NNT745" s="825"/>
      <c r="NNU745" s="825"/>
      <c r="NNV745" s="825"/>
      <c r="NNW745" s="825"/>
      <c r="NNX745" s="825"/>
      <c r="NNY745" s="168"/>
      <c r="NNZ745" s="168"/>
      <c r="NOA745" s="168"/>
      <c r="NOB745" s="168"/>
      <c r="NOC745" s="168"/>
      <c r="NOD745" s="168"/>
      <c r="NOE745" s="168"/>
      <c r="NOF745" s="168"/>
      <c r="NOG745" s="168"/>
      <c r="NOH745" s="168"/>
      <c r="NOI745" s="168"/>
      <c r="NOJ745" s="168"/>
      <c r="NOK745" s="168"/>
      <c r="NOL745" s="168"/>
      <c r="NOM745" s="168"/>
      <c r="NON745" s="168"/>
      <c r="NOO745" s="168"/>
      <c r="NOP745" s="168"/>
      <c r="NOQ745" s="168"/>
      <c r="NOR745" s="168"/>
      <c r="NOS745" s="168"/>
      <c r="NOT745" s="168"/>
      <c r="NOU745" s="168"/>
      <c r="NOV745" s="168"/>
      <c r="NOW745" s="168"/>
      <c r="NOX745" s="168"/>
      <c r="NOY745" s="168"/>
      <c r="NOZ745" s="168"/>
      <c r="NPA745" s="168"/>
      <c r="NPB745" s="168"/>
      <c r="NPC745" s="168"/>
      <c r="NPD745" s="168"/>
      <c r="NPE745" s="168"/>
      <c r="NPF745" s="168"/>
      <c r="NPG745" s="168"/>
      <c r="NPH745" s="168"/>
      <c r="NPI745" s="168"/>
      <c r="NPJ745" s="168"/>
      <c r="NPK745" s="168"/>
      <c r="NPL745" s="168"/>
      <c r="NPM745" s="168"/>
      <c r="NPN745" s="168"/>
      <c r="NPO745" s="168"/>
      <c r="NPP745" s="168"/>
      <c r="NPQ745" s="825"/>
      <c r="NPR745" s="825"/>
      <c r="NPS745" s="825"/>
      <c r="NPT745" s="825"/>
      <c r="NPU745" s="825"/>
      <c r="NPV745" s="825"/>
      <c r="NPW745" s="825"/>
      <c r="NPX745" s="825"/>
      <c r="NPY745" s="825"/>
      <c r="NPZ745" s="825"/>
      <c r="NQA745" s="825"/>
      <c r="NQB745" s="825"/>
      <c r="NQC745" s="825"/>
      <c r="NQD745" s="825"/>
      <c r="NQE745" s="825"/>
      <c r="NQF745" s="825"/>
      <c r="NQG745" s="825"/>
      <c r="NQH745" s="825"/>
      <c r="NQI745" s="825"/>
      <c r="NQJ745" s="825"/>
      <c r="NQK745" s="825"/>
      <c r="NQL745" s="825"/>
      <c r="NQM745" s="825"/>
      <c r="NQN745" s="825"/>
      <c r="NQO745" s="89"/>
      <c r="NQP745" s="89"/>
      <c r="NQQ745" s="89"/>
      <c r="NQR745" s="89"/>
      <c r="NQS745" s="89"/>
      <c r="NQT745" s="825"/>
      <c r="NQU745" s="825"/>
      <c r="NQV745" s="89"/>
      <c r="NQW745" s="89"/>
      <c r="NQX745" s="825"/>
      <c r="NQY745" s="825"/>
      <c r="NQZ745" s="89"/>
      <c r="NRA745" s="89"/>
      <c r="NRB745" s="825"/>
      <c r="NRC745" s="825"/>
      <c r="NRD745" s="825"/>
      <c r="NRE745" s="825"/>
      <c r="NRF745" s="825"/>
      <c r="NRG745" s="825"/>
      <c r="NRH745" s="825"/>
      <c r="NRI745" s="89"/>
      <c r="NRJ745" s="89"/>
      <c r="NRK745" s="825"/>
      <c r="NRL745" s="825"/>
      <c r="NRM745" s="89"/>
      <c r="NRN745" s="89"/>
      <c r="NRO745" s="825"/>
      <c r="NRP745" s="825"/>
      <c r="NRQ745" s="825"/>
      <c r="NRR745" s="825"/>
      <c r="NRS745" s="825"/>
      <c r="NRT745" s="203"/>
      <c r="NRU745" s="107"/>
      <c r="NRV745" s="825"/>
      <c r="NRW745" s="825"/>
      <c r="NRX745" s="825"/>
      <c r="NRY745" s="825"/>
      <c r="NRZ745" s="825"/>
      <c r="NSA745" s="825"/>
      <c r="NSB745" s="825"/>
      <c r="NSC745" s="168"/>
      <c r="NSD745" s="168"/>
      <c r="NSE745" s="168"/>
      <c r="NSF745" s="168"/>
      <c r="NSG745" s="168"/>
      <c r="NSH745" s="168"/>
      <c r="NSI745" s="168"/>
      <c r="NSJ745" s="168"/>
      <c r="NSK745" s="168"/>
      <c r="NSL745" s="168"/>
      <c r="NSM745" s="168"/>
      <c r="NSN745" s="168"/>
      <c r="NSO745" s="168"/>
      <c r="NSP745" s="168"/>
      <c r="NSQ745" s="168"/>
      <c r="NSR745" s="168"/>
      <c r="NSS745" s="168"/>
      <c r="NST745" s="168"/>
      <c r="NSU745" s="168"/>
      <c r="NSV745" s="168"/>
      <c r="NSW745" s="168"/>
      <c r="NSX745" s="168"/>
      <c r="NSY745" s="168"/>
      <c r="NSZ745" s="168"/>
      <c r="NTA745" s="168"/>
      <c r="NTB745" s="168"/>
      <c r="NTC745" s="168"/>
      <c r="NTD745" s="168"/>
      <c r="NTE745" s="168"/>
      <c r="NTF745" s="168"/>
      <c r="NTG745" s="168"/>
      <c r="NTH745" s="168"/>
      <c r="NTI745" s="168"/>
      <c r="NTJ745" s="168"/>
      <c r="NTK745" s="168"/>
      <c r="NTL745" s="168"/>
      <c r="NTM745" s="168"/>
      <c r="NTN745" s="168"/>
      <c r="NTO745" s="168"/>
      <c r="NTP745" s="168"/>
      <c r="NTQ745" s="168"/>
      <c r="NTR745" s="168"/>
      <c r="NTS745" s="168"/>
      <c r="NTT745" s="168"/>
      <c r="NTU745" s="825"/>
      <c r="NTV745" s="825"/>
      <c r="NTW745" s="825"/>
      <c r="NTX745" s="825"/>
      <c r="NTY745" s="825"/>
      <c r="NTZ745" s="825"/>
      <c r="NUA745" s="825"/>
      <c r="NUB745" s="825"/>
      <c r="NUC745" s="825"/>
      <c r="NUD745" s="825"/>
      <c r="NUE745" s="825"/>
      <c r="NUF745" s="825"/>
      <c r="NUG745" s="825"/>
      <c r="NUH745" s="825"/>
      <c r="NUI745" s="825"/>
      <c r="NUJ745" s="825"/>
      <c r="NUK745" s="825"/>
      <c r="NUL745" s="825"/>
      <c r="NUM745" s="825"/>
      <c r="NUN745" s="825"/>
      <c r="NUO745" s="825"/>
      <c r="NUP745" s="825"/>
      <c r="NUQ745" s="825"/>
      <c r="NUR745" s="825"/>
      <c r="NUS745" s="89"/>
      <c r="NUT745" s="89"/>
      <c r="NUU745" s="89"/>
      <c r="NUV745" s="89"/>
      <c r="NUW745" s="89"/>
      <c r="NUX745" s="825"/>
      <c r="NUY745" s="825"/>
      <c r="NUZ745" s="89"/>
      <c r="NVA745" s="89"/>
      <c r="NVB745" s="825"/>
      <c r="NVC745" s="825"/>
      <c r="NVD745" s="89"/>
      <c r="NVE745" s="89"/>
      <c r="NVF745" s="825"/>
      <c r="NVG745" s="825"/>
      <c r="NVH745" s="825"/>
      <c r="NVI745" s="825"/>
      <c r="NVJ745" s="825"/>
      <c r="NVK745" s="825"/>
      <c r="NVL745" s="825"/>
      <c r="NVM745" s="89"/>
      <c r="NVN745" s="89"/>
      <c r="NVO745" s="825"/>
      <c r="NVP745" s="825"/>
      <c r="NVQ745" s="89"/>
      <c r="NVR745" s="89"/>
      <c r="NVS745" s="825"/>
      <c r="NVT745" s="825"/>
      <c r="NVU745" s="825"/>
      <c r="NVV745" s="825"/>
      <c r="NVW745" s="825"/>
      <c r="NVX745" s="203"/>
      <c r="NVY745" s="107"/>
      <c r="NVZ745" s="825"/>
      <c r="NWA745" s="825"/>
      <c r="NWB745" s="825"/>
      <c r="NWC745" s="825"/>
      <c r="NWD745" s="825"/>
      <c r="NWE745" s="825"/>
      <c r="NWF745" s="825"/>
      <c r="NWG745" s="168"/>
      <c r="NWH745" s="168"/>
      <c r="NWI745" s="168"/>
      <c r="NWJ745" s="168"/>
      <c r="NWK745" s="168"/>
      <c r="NWL745" s="168"/>
      <c r="NWM745" s="168"/>
      <c r="NWN745" s="168"/>
      <c r="NWO745" s="168"/>
      <c r="NWP745" s="168"/>
      <c r="NWQ745" s="168"/>
      <c r="NWR745" s="168"/>
      <c r="NWS745" s="168"/>
      <c r="NWT745" s="168"/>
      <c r="NWU745" s="168"/>
      <c r="NWV745" s="168"/>
      <c r="NWW745" s="168"/>
      <c r="NWX745" s="168"/>
      <c r="NWY745" s="168"/>
      <c r="NWZ745" s="168"/>
      <c r="NXA745" s="168"/>
      <c r="NXB745" s="168"/>
      <c r="NXC745" s="168"/>
      <c r="NXD745" s="168"/>
      <c r="NXE745" s="168"/>
      <c r="NXF745" s="168"/>
      <c r="NXG745" s="168"/>
      <c r="NXH745" s="168"/>
      <c r="NXI745" s="168"/>
      <c r="NXJ745" s="168"/>
      <c r="NXK745" s="168"/>
      <c r="NXL745" s="168"/>
      <c r="NXM745" s="168"/>
      <c r="NXN745" s="168"/>
      <c r="NXO745" s="168"/>
      <c r="NXP745" s="168"/>
      <c r="NXQ745" s="168"/>
      <c r="NXR745" s="168"/>
      <c r="NXS745" s="168"/>
      <c r="NXT745" s="168"/>
      <c r="NXU745" s="168"/>
      <c r="NXV745" s="168"/>
      <c r="NXW745" s="168"/>
      <c r="NXX745" s="168"/>
      <c r="NXY745" s="825"/>
      <c r="NXZ745" s="825"/>
      <c r="NYA745" s="825"/>
      <c r="NYB745" s="825"/>
      <c r="NYC745" s="825"/>
      <c r="NYD745" s="825"/>
      <c r="NYE745" s="825"/>
      <c r="NYF745" s="825"/>
      <c r="NYG745" s="825"/>
      <c r="NYH745" s="825"/>
      <c r="NYI745" s="825"/>
      <c r="NYJ745" s="825"/>
      <c r="NYK745" s="825"/>
      <c r="NYL745" s="825"/>
      <c r="NYM745" s="825"/>
      <c r="NYN745" s="825"/>
      <c r="NYO745" s="825"/>
      <c r="NYP745" s="825"/>
      <c r="NYQ745" s="825"/>
      <c r="NYR745" s="825"/>
      <c r="NYS745" s="825"/>
      <c r="NYT745" s="825"/>
      <c r="NYU745" s="825"/>
      <c r="NYV745" s="825"/>
      <c r="NYW745" s="89"/>
      <c r="NYX745" s="89"/>
      <c r="NYY745" s="89"/>
      <c r="NYZ745" s="89"/>
      <c r="NZA745" s="89"/>
      <c r="NZB745" s="825"/>
      <c r="NZC745" s="825"/>
      <c r="NZD745" s="89"/>
      <c r="NZE745" s="89"/>
      <c r="NZF745" s="825"/>
      <c r="NZG745" s="825"/>
      <c r="NZH745" s="89"/>
      <c r="NZI745" s="89"/>
      <c r="NZJ745" s="825"/>
      <c r="NZK745" s="825"/>
      <c r="NZL745" s="825"/>
      <c r="NZM745" s="825"/>
      <c r="NZN745" s="825"/>
      <c r="NZO745" s="825"/>
      <c r="NZP745" s="825"/>
      <c r="NZQ745" s="89"/>
      <c r="NZR745" s="89"/>
      <c r="NZS745" s="825"/>
      <c r="NZT745" s="825"/>
      <c r="NZU745" s="89"/>
      <c r="NZV745" s="89"/>
      <c r="NZW745" s="825"/>
      <c r="NZX745" s="825"/>
      <c r="NZY745" s="825"/>
      <c r="NZZ745" s="825"/>
      <c r="OAA745" s="825"/>
      <c r="OAB745" s="203"/>
      <c r="OAC745" s="107"/>
      <c r="OAD745" s="825"/>
      <c r="OAE745" s="825"/>
      <c r="OAF745" s="825"/>
      <c r="OAG745" s="825"/>
      <c r="OAH745" s="825"/>
      <c r="OAI745" s="825"/>
      <c r="OAJ745" s="825"/>
      <c r="OAK745" s="168"/>
      <c r="OAL745" s="168"/>
      <c r="OAM745" s="168"/>
      <c r="OAN745" s="168"/>
      <c r="OAO745" s="168"/>
      <c r="OAP745" s="168"/>
      <c r="OAQ745" s="168"/>
      <c r="OAR745" s="168"/>
      <c r="OAS745" s="168"/>
      <c r="OAT745" s="168"/>
      <c r="OAU745" s="168"/>
      <c r="OAV745" s="168"/>
      <c r="OAW745" s="168"/>
      <c r="OAX745" s="168"/>
      <c r="OAY745" s="168"/>
      <c r="OAZ745" s="168"/>
      <c r="OBA745" s="168"/>
      <c r="OBB745" s="168"/>
      <c r="OBC745" s="168"/>
      <c r="OBD745" s="168"/>
      <c r="OBE745" s="168"/>
      <c r="OBF745" s="168"/>
      <c r="OBG745" s="168"/>
      <c r="OBH745" s="168"/>
      <c r="OBI745" s="168"/>
      <c r="OBJ745" s="168"/>
      <c r="OBK745" s="168"/>
      <c r="OBL745" s="168"/>
      <c r="OBM745" s="168"/>
      <c r="OBN745" s="168"/>
      <c r="OBO745" s="168"/>
      <c r="OBP745" s="168"/>
      <c r="OBQ745" s="168"/>
      <c r="OBR745" s="168"/>
      <c r="OBS745" s="168"/>
      <c r="OBT745" s="168"/>
      <c r="OBU745" s="168"/>
      <c r="OBV745" s="168"/>
      <c r="OBW745" s="168"/>
      <c r="OBX745" s="168"/>
      <c r="OBY745" s="168"/>
      <c r="OBZ745" s="168"/>
      <c r="OCA745" s="168"/>
      <c r="OCB745" s="168"/>
      <c r="OCC745" s="825"/>
      <c r="OCD745" s="825"/>
      <c r="OCE745" s="825"/>
      <c r="OCF745" s="825"/>
      <c r="OCG745" s="825"/>
      <c r="OCH745" s="825"/>
      <c r="OCI745" s="825"/>
      <c r="OCJ745" s="825"/>
      <c r="OCK745" s="825"/>
      <c r="OCL745" s="825"/>
      <c r="OCM745" s="825"/>
      <c r="OCN745" s="825"/>
      <c r="OCO745" s="825"/>
      <c r="OCP745" s="825"/>
      <c r="OCQ745" s="825"/>
      <c r="OCR745" s="825"/>
      <c r="OCS745" s="825"/>
      <c r="OCT745" s="825"/>
      <c r="OCU745" s="825"/>
      <c r="OCV745" s="825"/>
      <c r="OCW745" s="825"/>
      <c r="OCX745" s="825"/>
      <c r="OCY745" s="825"/>
      <c r="OCZ745" s="825"/>
      <c r="ODA745" s="89"/>
      <c r="ODB745" s="89"/>
      <c r="ODC745" s="89"/>
      <c r="ODD745" s="89"/>
      <c r="ODE745" s="89"/>
      <c r="ODF745" s="825"/>
      <c r="ODG745" s="825"/>
      <c r="ODH745" s="89"/>
      <c r="ODI745" s="89"/>
      <c r="ODJ745" s="825"/>
      <c r="ODK745" s="825"/>
      <c r="ODL745" s="89"/>
      <c r="ODM745" s="89"/>
      <c r="ODN745" s="825"/>
      <c r="ODO745" s="825"/>
      <c r="ODP745" s="825"/>
      <c r="ODQ745" s="825"/>
      <c r="ODR745" s="825"/>
      <c r="ODS745" s="825"/>
      <c r="ODT745" s="825"/>
      <c r="ODU745" s="89"/>
      <c r="ODV745" s="89"/>
      <c r="ODW745" s="825"/>
      <c r="ODX745" s="825"/>
      <c r="ODY745" s="89"/>
      <c r="ODZ745" s="89"/>
      <c r="OEA745" s="825"/>
      <c r="OEB745" s="825"/>
      <c r="OEC745" s="825"/>
      <c r="OED745" s="825"/>
      <c r="OEE745" s="825"/>
      <c r="OEF745" s="203"/>
      <c r="OEG745" s="107"/>
      <c r="OEH745" s="825"/>
      <c r="OEI745" s="825"/>
      <c r="OEJ745" s="825"/>
      <c r="OEK745" s="825"/>
      <c r="OEL745" s="825"/>
      <c r="OEM745" s="825"/>
      <c r="OEN745" s="825"/>
      <c r="OEO745" s="168"/>
      <c r="OEP745" s="168"/>
      <c r="OEQ745" s="168"/>
      <c r="OER745" s="168"/>
      <c r="OES745" s="168"/>
      <c r="OET745" s="168"/>
      <c r="OEU745" s="168"/>
      <c r="OEV745" s="168"/>
      <c r="OEW745" s="168"/>
      <c r="OEX745" s="168"/>
      <c r="OEY745" s="168"/>
      <c r="OEZ745" s="168"/>
      <c r="OFA745" s="168"/>
      <c r="OFB745" s="168"/>
      <c r="OFC745" s="168"/>
      <c r="OFD745" s="168"/>
      <c r="OFE745" s="168"/>
      <c r="OFF745" s="168"/>
      <c r="OFG745" s="168"/>
      <c r="OFH745" s="168"/>
      <c r="OFI745" s="168"/>
      <c r="OFJ745" s="168"/>
      <c r="OFK745" s="168"/>
      <c r="OFL745" s="168"/>
      <c r="OFM745" s="168"/>
      <c r="OFN745" s="168"/>
      <c r="OFO745" s="168"/>
      <c r="OFP745" s="168"/>
      <c r="OFQ745" s="168"/>
      <c r="OFR745" s="168"/>
      <c r="OFS745" s="168"/>
      <c r="OFT745" s="168"/>
      <c r="OFU745" s="168"/>
      <c r="OFV745" s="168"/>
      <c r="OFW745" s="168"/>
      <c r="OFX745" s="168"/>
      <c r="OFY745" s="168"/>
      <c r="OFZ745" s="168"/>
      <c r="OGA745" s="168"/>
      <c r="OGB745" s="168"/>
      <c r="OGC745" s="168"/>
      <c r="OGD745" s="168"/>
      <c r="OGE745" s="168"/>
      <c r="OGF745" s="168"/>
      <c r="OGG745" s="825"/>
      <c r="OGH745" s="825"/>
      <c r="OGI745" s="825"/>
      <c r="OGJ745" s="825"/>
      <c r="OGK745" s="825"/>
      <c r="OGL745" s="825"/>
      <c r="OGM745" s="825"/>
      <c r="OGN745" s="825"/>
      <c r="OGO745" s="825"/>
      <c r="OGP745" s="825"/>
      <c r="OGQ745" s="825"/>
      <c r="OGR745" s="825"/>
      <c r="OGS745" s="825"/>
      <c r="OGT745" s="825"/>
      <c r="OGU745" s="825"/>
      <c r="OGV745" s="825"/>
      <c r="OGW745" s="825"/>
      <c r="OGX745" s="825"/>
      <c r="OGY745" s="825"/>
      <c r="OGZ745" s="825"/>
      <c r="OHA745" s="825"/>
      <c r="OHB745" s="825"/>
      <c r="OHC745" s="825"/>
      <c r="OHD745" s="825"/>
      <c r="OHE745" s="89"/>
      <c r="OHF745" s="89"/>
      <c r="OHG745" s="89"/>
      <c r="OHH745" s="89"/>
      <c r="OHI745" s="89"/>
      <c r="OHJ745" s="825"/>
      <c r="OHK745" s="825"/>
      <c r="OHL745" s="89"/>
      <c r="OHM745" s="89"/>
      <c r="OHN745" s="825"/>
      <c r="OHO745" s="825"/>
      <c r="OHP745" s="89"/>
      <c r="OHQ745" s="89"/>
      <c r="OHR745" s="825"/>
      <c r="OHS745" s="825"/>
      <c r="OHT745" s="825"/>
      <c r="OHU745" s="825"/>
      <c r="OHV745" s="825"/>
      <c r="OHW745" s="825"/>
      <c r="OHX745" s="825"/>
      <c r="OHY745" s="89"/>
      <c r="OHZ745" s="89"/>
      <c r="OIA745" s="825"/>
      <c r="OIB745" s="825"/>
      <c r="OIC745" s="89"/>
      <c r="OID745" s="89"/>
      <c r="OIE745" s="825"/>
      <c r="OIF745" s="825"/>
      <c r="OIG745" s="825"/>
      <c r="OIH745" s="825"/>
      <c r="OII745" s="825"/>
      <c r="OIJ745" s="203"/>
      <c r="OIK745" s="107"/>
      <c r="OIL745" s="825"/>
      <c r="OIM745" s="825"/>
      <c r="OIN745" s="825"/>
      <c r="OIO745" s="825"/>
      <c r="OIP745" s="825"/>
      <c r="OIQ745" s="825"/>
      <c r="OIR745" s="825"/>
      <c r="OIS745" s="168"/>
      <c r="OIT745" s="168"/>
      <c r="OIU745" s="168"/>
      <c r="OIV745" s="168"/>
      <c r="OIW745" s="168"/>
      <c r="OIX745" s="168"/>
      <c r="OIY745" s="168"/>
      <c r="OIZ745" s="168"/>
      <c r="OJA745" s="168"/>
      <c r="OJB745" s="168"/>
      <c r="OJC745" s="168"/>
      <c r="OJD745" s="168"/>
      <c r="OJE745" s="168"/>
      <c r="OJF745" s="168"/>
      <c r="OJG745" s="168"/>
      <c r="OJH745" s="168"/>
      <c r="OJI745" s="168"/>
      <c r="OJJ745" s="168"/>
      <c r="OJK745" s="168"/>
      <c r="OJL745" s="168"/>
      <c r="OJM745" s="168"/>
      <c r="OJN745" s="168"/>
      <c r="OJO745" s="168"/>
      <c r="OJP745" s="168"/>
      <c r="OJQ745" s="168"/>
      <c r="OJR745" s="168"/>
      <c r="OJS745" s="168"/>
      <c r="OJT745" s="168"/>
      <c r="OJU745" s="168"/>
      <c r="OJV745" s="168"/>
      <c r="OJW745" s="168"/>
      <c r="OJX745" s="168"/>
      <c r="OJY745" s="168"/>
      <c r="OJZ745" s="168"/>
      <c r="OKA745" s="168"/>
      <c r="OKB745" s="168"/>
      <c r="OKC745" s="168"/>
      <c r="OKD745" s="168"/>
      <c r="OKE745" s="168"/>
      <c r="OKF745" s="168"/>
      <c r="OKG745" s="168"/>
      <c r="OKH745" s="168"/>
      <c r="OKI745" s="168"/>
      <c r="OKJ745" s="168"/>
      <c r="OKK745" s="825"/>
      <c r="OKL745" s="825"/>
      <c r="OKM745" s="825"/>
      <c r="OKN745" s="825"/>
      <c r="OKO745" s="825"/>
      <c r="OKP745" s="825"/>
      <c r="OKQ745" s="825"/>
      <c r="OKR745" s="825"/>
      <c r="OKS745" s="825"/>
      <c r="OKT745" s="825"/>
      <c r="OKU745" s="825"/>
      <c r="OKV745" s="825"/>
      <c r="OKW745" s="825"/>
      <c r="OKX745" s="825"/>
      <c r="OKY745" s="825"/>
      <c r="OKZ745" s="825"/>
      <c r="OLA745" s="825"/>
      <c r="OLB745" s="825"/>
      <c r="OLC745" s="825"/>
      <c r="OLD745" s="825"/>
      <c r="OLE745" s="825"/>
      <c r="OLF745" s="825"/>
      <c r="OLG745" s="825"/>
      <c r="OLH745" s="825"/>
      <c r="OLI745" s="89"/>
      <c r="OLJ745" s="89"/>
      <c r="OLK745" s="89"/>
      <c r="OLL745" s="89"/>
      <c r="OLM745" s="89"/>
      <c r="OLN745" s="825"/>
      <c r="OLO745" s="825"/>
      <c r="OLP745" s="89"/>
      <c r="OLQ745" s="89"/>
      <c r="OLR745" s="825"/>
      <c r="OLS745" s="825"/>
      <c r="OLT745" s="89"/>
      <c r="OLU745" s="89"/>
      <c r="OLV745" s="825"/>
      <c r="OLW745" s="825"/>
      <c r="OLX745" s="825"/>
      <c r="OLY745" s="825"/>
      <c r="OLZ745" s="825"/>
      <c r="OMA745" s="825"/>
      <c r="OMB745" s="825"/>
      <c r="OMC745" s="89"/>
      <c r="OMD745" s="89"/>
      <c r="OME745" s="825"/>
      <c r="OMF745" s="825"/>
      <c r="OMG745" s="89"/>
      <c r="OMH745" s="89"/>
      <c r="OMI745" s="825"/>
      <c r="OMJ745" s="825"/>
      <c r="OMK745" s="825"/>
      <c r="OML745" s="825"/>
      <c r="OMM745" s="825"/>
      <c r="OMN745" s="203"/>
      <c r="OMO745" s="107"/>
      <c r="OMP745" s="825"/>
      <c r="OMQ745" s="825"/>
      <c r="OMR745" s="825"/>
      <c r="OMS745" s="825"/>
      <c r="OMT745" s="825"/>
      <c r="OMU745" s="825"/>
      <c r="OMV745" s="825"/>
      <c r="OMW745" s="168"/>
      <c r="OMX745" s="168"/>
      <c r="OMY745" s="168"/>
      <c r="OMZ745" s="168"/>
      <c r="ONA745" s="168"/>
      <c r="ONB745" s="168"/>
      <c r="ONC745" s="168"/>
      <c r="OND745" s="168"/>
      <c r="ONE745" s="168"/>
      <c r="ONF745" s="168"/>
      <c r="ONG745" s="168"/>
      <c r="ONH745" s="168"/>
      <c r="ONI745" s="168"/>
      <c r="ONJ745" s="168"/>
      <c r="ONK745" s="168"/>
      <c r="ONL745" s="168"/>
      <c r="ONM745" s="168"/>
      <c r="ONN745" s="168"/>
      <c r="ONO745" s="168"/>
      <c r="ONP745" s="168"/>
      <c r="ONQ745" s="168"/>
      <c r="ONR745" s="168"/>
      <c r="ONS745" s="168"/>
      <c r="ONT745" s="168"/>
      <c r="ONU745" s="168"/>
      <c r="ONV745" s="168"/>
      <c r="ONW745" s="168"/>
      <c r="ONX745" s="168"/>
      <c r="ONY745" s="168"/>
      <c r="ONZ745" s="168"/>
      <c r="OOA745" s="168"/>
      <c r="OOB745" s="168"/>
      <c r="OOC745" s="168"/>
      <c r="OOD745" s="168"/>
      <c r="OOE745" s="168"/>
      <c r="OOF745" s="168"/>
      <c r="OOG745" s="168"/>
      <c r="OOH745" s="168"/>
      <c r="OOI745" s="168"/>
      <c r="OOJ745" s="168"/>
      <c r="OOK745" s="168"/>
      <c r="OOL745" s="168"/>
      <c r="OOM745" s="168"/>
      <c r="OON745" s="168"/>
      <c r="OOO745" s="825"/>
      <c r="OOP745" s="825"/>
      <c r="OOQ745" s="825"/>
      <c r="OOR745" s="825"/>
      <c r="OOS745" s="825"/>
      <c r="OOT745" s="825"/>
      <c r="OOU745" s="825"/>
      <c r="OOV745" s="825"/>
      <c r="OOW745" s="825"/>
      <c r="OOX745" s="825"/>
      <c r="OOY745" s="825"/>
      <c r="OOZ745" s="825"/>
      <c r="OPA745" s="825"/>
      <c r="OPB745" s="825"/>
      <c r="OPC745" s="825"/>
      <c r="OPD745" s="825"/>
      <c r="OPE745" s="825"/>
      <c r="OPF745" s="825"/>
      <c r="OPG745" s="825"/>
      <c r="OPH745" s="825"/>
      <c r="OPI745" s="825"/>
      <c r="OPJ745" s="825"/>
      <c r="OPK745" s="825"/>
      <c r="OPL745" s="825"/>
      <c r="OPM745" s="89"/>
      <c r="OPN745" s="89"/>
      <c r="OPO745" s="89"/>
      <c r="OPP745" s="89"/>
      <c r="OPQ745" s="89"/>
      <c r="OPR745" s="825"/>
      <c r="OPS745" s="825"/>
      <c r="OPT745" s="89"/>
      <c r="OPU745" s="89"/>
      <c r="OPV745" s="825"/>
      <c r="OPW745" s="825"/>
      <c r="OPX745" s="89"/>
      <c r="OPY745" s="89"/>
      <c r="OPZ745" s="825"/>
      <c r="OQA745" s="825"/>
      <c r="OQB745" s="825"/>
      <c r="OQC745" s="825"/>
      <c r="OQD745" s="825"/>
      <c r="OQE745" s="825"/>
      <c r="OQF745" s="825"/>
      <c r="OQG745" s="89"/>
      <c r="OQH745" s="89"/>
      <c r="OQI745" s="825"/>
      <c r="OQJ745" s="825"/>
      <c r="OQK745" s="89"/>
      <c r="OQL745" s="89"/>
      <c r="OQM745" s="825"/>
      <c r="OQN745" s="825"/>
      <c r="OQO745" s="825"/>
      <c r="OQP745" s="825"/>
      <c r="OQQ745" s="825"/>
      <c r="OQR745" s="203"/>
      <c r="OQS745" s="107"/>
      <c r="OQT745" s="825"/>
      <c r="OQU745" s="825"/>
      <c r="OQV745" s="825"/>
      <c r="OQW745" s="825"/>
      <c r="OQX745" s="825"/>
      <c r="OQY745" s="825"/>
      <c r="OQZ745" s="825"/>
      <c r="ORA745" s="168"/>
      <c r="ORB745" s="168"/>
      <c r="ORC745" s="168"/>
      <c r="ORD745" s="168"/>
      <c r="ORE745" s="168"/>
      <c r="ORF745" s="168"/>
      <c r="ORG745" s="168"/>
      <c r="ORH745" s="168"/>
      <c r="ORI745" s="168"/>
      <c r="ORJ745" s="168"/>
      <c r="ORK745" s="168"/>
      <c r="ORL745" s="168"/>
      <c r="ORM745" s="168"/>
      <c r="ORN745" s="168"/>
      <c r="ORO745" s="168"/>
      <c r="ORP745" s="168"/>
      <c r="ORQ745" s="168"/>
      <c r="ORR745" s="168"/>
      <c r="ORS745" s="168"/>
      <c r="ORT745" s="168"/>
      <c r="ORU745" s="168"/>
      <c r="ORV745" s="168"/>
      <c r="ORW745" s="168"/>
      <c r="ORX745" s="168"/>
      <c r="ORY745" s="168"/>
      <c r="ORZ745" s="168"/>
      <c r="OSA745" s="168"/>
      <c r="OSB745" s="168"/>
      <c r="OSC745" s="168"/>
      <c r="OSD745" s="168"/>
      <c r="OSE745" s="168"/>
      <c r="OSF745" s="168"/>
      <c r="OSG745" s="168"/>
      <c r="OSH745" s="168"/>
      <c r="OSI745" s="168"/>
      <c r="OSJ745" s="168"/>
      <c r="OSK745" s="168"/>
      <c r="OSL745" s="168"/>
      <c r="OSM745" s="168"/>
      <c r="OSN745" s="168"/>
      <c r="OSO745" s="168"/>
      <c r="OSP745" s="168"/>
      <c r="OSQ745" s="168"/>
      <c r="OSR745" s="168"/>
      <c r="OSS745" s="825"/>
      <c r="OST745" s="825"/>
      <c r="OSU745" s="825"/>
      <c r="OSV745" s="825"/>
      <c r="OSW745" s="825"/>
      <c r="OSX745" s="825"/>
      <c r="OSY745" s="825"/>
      <c r="OSZ745" s="825"/>
      <c r="OTA745" s="825"/>
      <c r="OTB745" s="825"/>
      <c r="OTC745" s="825"/>
      <c r="OTD745" s="825"/>
      <c r="OTE745" s="825"/>
      <c r="OTF745" s="825"/>
      <c r="OTG745" s="825"/>
      <c r="OTH745" s="825"/>
      <c r="OTI745" s="825"/>
      <c r="OTJ745" s="825"/>
      <c r="OTK745" s="825"/>
      <c r="OTL745" s="825"/>
      <c r="OTM745" s="825"/>
      <c r="OTN745" s="825"/>
      <c r="OTO745" s="825"/>
      <c r="OTP745" s="825"/>
      <c r="OTQ745" s="89"/>
      <c r="OTR745" s="89"/>
      <c r="OTS745" s="89"/>
      <c r="OTT745" s="89"/>
      <c r="OTU745" s="89"/>
      <c r="OTV745" s="825"/>
      <c r="OTW745" s="825"/>
      <c r="OTX745" s="89"/>
      <c r="OTY745" s="89"/>
      <c r="OTZ745" s="825"/>
      <c r="OUA745" s="825"/>
      <c r="OUB745" s="89"/>
      <c r="OUC745" s="89"/>
      <c r="OUD745" s="825"/>
      <c r="OUE745" s="825"/>
      <c r="OUF745" s="825"/>
      <c r="OUG745" s="825"/>
      <c r="OUH745" s="825"/>
      <c r="OUI745" s="825"/>
      <c r="OUJ745" s="825"/>
      <c r="OUK745" s="89"/>
      <c r="OUL745" s="89"/>
      <c r="OUM745" s="825"/>
      <c r="OUN745" s="825"/>
      <c r="OUO745" s="89"/>
      <c r="OUP745" s="89"/>
      <c r="OUQ745" s="825"/>
      <c r="OUR745" s="825"/>
      <c r="OUS745" s="825"/>
      <c r="OUT745" s="825"/>
      <c r="OUU745" s="825"/>
      <c r="OUV745" s="203"/>
      <c r="OUW745" s="107"/>
      <c r="OUX745" s="825"/>
      <c r="OUY745" s="825"/>
      <c r="OUZ745" s="825"/>
      <c r="OVA745" s="825"/>
      <c r="OVB745" s="825"/>
      <c r="OVC745" s="825"/>
      <c r="OVD745" s="825"/>
      <c r="OVE745" s="168"/>
      <c r="OVF745" s="168"/>
      <c r="OVG745" s="168"/>
      <c r="OVH745" s="168"/>
      <c r="OVI745" s="168"/>
      <c r="OVJ745" s="168"/>
      <c r="OVK745" s="168"/>
      <c r="OVL745" s="168"/>
      <c r="OVM745" s="168"/>
      <c r="OVN745" s="168"/>
      <c r="OVO745" s="168"/>
      <c r="OVP745" s="168"/>
      <c r="OVQ745" s="168"/>
      <c r="OVR745" s="168"/>
      <c r="OVS745" s="168"/>
      <c r="OVT745" s="168"/>
      <c r="OVU745" s="168"/>
      <c r="OVV745" s="168"/>
      <c r="OVW745" s="168"/>
      <c r="OVX745" s="168"/>
      <c r="OVY745" s="168"/>
      <c r="OVZ745" s="168"/>
      <c r="OWA745" s="168"/>
      <c r="OWB745" s="168"/>
      <c r="OWC745" s="168"/>
      <c r="OWD745" s="168"/>
      <c r="OWE745" s="168"/>
      <c r="OWF745" s="168"/>
      <c r="OWG745" s="168"/>
      <c r="OWH745" s="168"/>
      <c r="OWI745" s="168"/>
      <c r="OWJ745" s="168"/>
      <c r="OWK745" s="168"/>
      <c r="OWL745" s="168"/>
      <c r="OWM745" s="168"/>
      <c r="OWN745" s="168"/>
      <c r="OWO745" s="168"/>
      <c r="OWP745" s="168"/>
      <c r="OWQ745" s="168"/>
      <c r="OWR745" s="168"/>
      <c r="OWS745" s="168"/>
      <c r="OWT745" s="168"/>
      <c r="OWU745" s="168"/>
      <c r="OWV745" s="168"/>
      <c r="OWW745" s="825"/>
      <c r="OWX745" s="825"/>
      <c r="OWY745" s="825"/>
      <c r="OWZ745" s="825"/>
      <c r="OXA745" s="825"/>
      <c r="OXB745" s="825"/>
      <c r="OXC745" s="825"/>
      <c r="OXD745" s="825"/>
      <c r="OXE745" s="825"/>
      <c r="OXF745" s="825"/>
      <c r="OXG745" s="825"/>
      <c r="OXH745" s="825"/>
      <c r="OXI745" s="825"/>
      <c r="OXJ745" s="825"/>
      <c r="OXK745" s="825"/>
      <c r="OXL745" s="825"/>
      <c r="OXM745" s="825"/>
      <c r="OXN745" s="825"/>
      <c r="OXO745" s="825"/>
      <c r="OXP745" s="825"/>
      <c r="OXQ745" s="825"/>
      <c r="OXR745" s="825"/>
      <c r="OXS745" s="825"/>
      <c r="OXT745" s="825"/>
      <c r="OXU745" s="89"/>
      <c r="OXV745" s="89"/>
      <c r="OXW745" s="89"/>
      <c r="OXX745" s="89"/>
      <c r="OXY745" s="89"/>
      <c r="OXZ745" s="825"/>
      <c r="OYA745" s="825"/>
      <c r="OYB745" s="89"/>
      <c r="OYC745" s="89"/>
      <c r="OYD745" s="825"/>
      <c r="OYE745" s="825"/>
      <c r="OYF745" s="89"/>
      <c r="OYG745" s="89"/>
      <c r="OYH745" s="825"/>
      <c r="OYI745" s="825"/>
      <c r="OYJ745" s="825"/>
      <c r="OYK745" s="825"/>
      <c r="OYL745" s="825"/>
      <c r="OYM745" s="825"/>
      <c r="OYN745" s="825"/>
      <c r="OYO745" s="89"/>
      <c r="OYP745" s="89"/>
      <c r="OYQ745" s="825"/>
      <c r="OYR745" s="825"/>
      <c r="OYS745" s="89"/>
      <c r="OYT745" s="89"/>
      <c r="OYU745" s="825"/>
      <c r="OYV745" s="825"/>
      <c r="OYW745" s="825"/>
      <c r="OYX745" s="825"/>
      <c r="OYY745" s="825"/>
      <c r="OYZ745" s="203"/>
      <c r="OZA745" s="107"/>
      <c r="OZB745" s="825"/>
      <c r="OZC745" s="825"/>
      <c r="OZD745" s="825"/>
      <c r="OZE745" s="825"/>
      <c r="OZF745" s="825"/>
      <c r="OZG745" s="825"/>
      <c r="OZH745" s="825"/>
      <c r="OZI745" s="168"/>
      <c r="OZJ745" s="168"/>
      <c r="OZK745" s="168"/>
      <c r="OZL745" s="168"/>
      <c r="OZM745" s="168"/>
      <c r="OZN745" s="168"/>
      <c r="OZO745" s="168"/>
      <c r="OZP745" s="168"/>
      <c r="OZQ745" s="168"/>
      <c r="OZR745" s="168"/>
      <c r="OZS745" s="168"/>
      <c r="OZT745" s="168"/>
      <c r="OZU745" s="168"/>
      <c r="OZV745" s="168"/>
      <c r="OZW745" s="168"/>
      <c r="OZX745" s="168"/>
      <c r="OZY745" s="168"/>
      <c r="OZZ745" s="168"/>
      <c r="PAA745" s="168"/>
      <c r="PAB745" s="168"/>
      <c r="PAC745" s="168"/>
      <c r="PAD745" s="168"/>
      <c r="PAE745" s="168"/>
      <c r="PAF745" s="168"/>
      <c r="PAG745" s="168"/>
      <c r="PAH745" s="168"/>
      <c r="PAI745" s="168"/>
      <c r="PAJ745" s="168"/>
      <c r="PAK745" s="168"/>
      <c r="PAL745" s="168"/>
      <c r="PAM745" s="168"/>
      <c r="PAN745" s="168"/>
      <c r="PAO745" s="168"/>
      <c r="PAP745" s="168"/>
      <c r="PAQ745" s="168"/>
      <c r="PAR745" s="168"/>
      <c r="PAS745" s="168"/>
      <c r="PAT745" s="168"/>
      <c r="PAU745" s="168"/>
      <c r="PAV745" s="168"/>
      <c r="PAW745" s="168"/>
      <c r="PAX745" s="168"/>
      <c r="PAY745" s="168"/>
      <c r="PAZ745" s="168"/>
      <c r="PBA745" s="825"/>
      <c r="PBB745" s="825"/>
      <c r="PBC745" s="825"/>
      <c r="PBD745" s="825"/>
      <c r="PBE745" s="825"/>
      <c r="PBF745" s="825"/>
      <c r="PBG745" s="825"/>
      <c r="PBH745" s="825"/>
      <c r="PBI745" s="825"/>
      <c r="PBJ745" s="825"/>
      <c r="PBK745" s="825"/>
      <c r="PBL745" s="825"/>
      <c r="PBM745" s="825"/>
      <c r="PBN745" s="825"/>
      <c r="PBO745" s="825"/>
      <c r="PBP745" s="825"/>
      <c r="PBQ745" s="825"/>
      <c r="PBR745" s="825"/>
      <c r="PBS745" s="825"/>
      <c r="PBT745" s="825"/>
      <c r="PBU745" s="825"/>
      <c r="PBV745" s="825"/>
      <c r="PBW745" s="825"/>
      <c r="PBX745" s="825"/>
      <c r="PBY745" s="89"/>
      <c r="PBZ745" s="89"/>
      <c r="PCA745" s="89"/>
      <c r="PCB745" s="89"/>
      <c r="PCC745" s="89"/>
      <c r="PCD745" s="825"/>
      <c r="PCE745" s="825"/>
      <c r="PCF745" s="89"/>
      <c r="PCG745" s="89"/>
      <c r="PCH745" s="825"/>
      <c r="PCI745" s="825"/>
      <c r="PCJ745" s="89"/>
      <c r="PCK745" s="89"/>
      <c r="PCL745" s="825"/>
      <c r="PCM745" s="825"/>
      <c r="PCN745" s="825"/>
      <c r="PCO745" s="825"/>
      <c r="PCP745" s="825"/>
      <c r="PCQ745" s="825"/>
      <c r="PCR745" s="825"/>
      <c r="PCS745" s="89"/>
      <c r="PCT745" s="89"/>
      <c r="PCU745" s="825"/>
      <c r="PCV745" s="825"/>
      <c r="PCW745" s="89"/>
      <c r="PCX745" s="89"/>
      <c r="PCY745" s="825"/>
      <c r="PCZ745" s="825"/>
      <c r="PDA745" s="825"/>
      <c r="PDB745" s="825"/>
      <c r="PDC745" s="825"/>
      <c r="PDD745" s="203"/>
      <c r="PDE745" s="107"/>
      <c r="PDF745" s="825"/>
      <c r="PDG745" s="825"/>
      <c r="PDH745" s="825"/>
      <c r="PDI745" s="825"/>
      <c r="PDJ745" s="825"/>
      <c r="PDK745" s="825"/>
      <c r="PDL745" s="825"/>
      <c r="PDM745" s="168"/>
      <c r="PDN745" s="168"/>
      <c r="PDO745" s="168"/>
      <c r="PDP745" s="168"/>
      <c r="PDQ745" s="168"/>
      <c r="PDR745" s="168"/>
      <c r="PDS745" s="168"/>
      <c r="PDT745" s="168"/>
      <c r="PDU745" s="168"/>
      <c r="PDV745" s="168"/>
      <c r="PDW745" s="168"/>
      <c r="PDX745" s="168"/>
      <c r="PDY745" s="168"/>
      <c r="PDZ745" s="168"/>
      <c r="PEA745" s="168"/>
      <c r="PEB745" s="168"/>
      <c r="PEC745" s="168"/>
      <c r="PED745" s="168"/>
      <c r="PEE745" s="168"/>
      <c r="PEF745" s="168"/>
      <c r="PEG745" s="168"/>
      <c r="PEH745" s="168"/>
      <c r="PEI745" s="168"/>
      <c r="PEJ745" s="168"/>
      <c r="PEK745" s="168"/>
      <c r="PEL745" s="168"/>
      <c r="PEM745" s="168"/>
      <c r="PEN745" s="168"/>
      <c r="PEO745" s="168"/>
      <c r="PEP745" s="168"/>
      <c r="PEQ745" s="168"/>
      <c r="PER745" s="168"/>
      <c r="PES745" s="168"/>
      <c r="PET745" s="168"/>
      <c r="PEU745" s="168"/>
      <c r="PEV745" s="168"/>
      <c r="PEW745" s="168"/>
      <c r="PEX745" s="168"/>
      <c r="PEY745" s="168"/>
      <c r="PEZ745" s="168"/>
      <c r="PFA745" s="168"/>
      <c r="PFB745" s="168"/>
      <c r="PFC745" s="168"/>
      <c r="PFD745" s="168"/>
      <c r="PFE745" s="825"/>
      <c r="PFF745" s="825"/>
      <c r="PFG745" s="825"/>
      <c r="PFH745" s="825"/>
      <c r="PFI745" s="825"/>
      <c r="PFJ745" s="825"/>
      <c r="PFK745" s="825"/>
      <c r="PFL745" s="825"/>
      <c r="PFM745" s="825"/>
      <c r="PFN745" s="825"/>
      <c r="PFO745" s="825"/>
      <c r="PFP745" s="825"/>
      <c r="PFQ745" s="825"/>
      <c r="PFR745" s="825"/>
      <c r="PFS745" s="825"/>
      <c r="PFT745" s="825"/>
      <c r="PFU745" s="825"/>
      <c r="PFV745" s="825"/>
      <c r="PFW745" s="825"/>
      <c r="PFX745" s="825"/>
      <c r="PFY745" s="825"/>
      <c r="PFZ745" s="825"/>
      <c r="PGA745" s="825"/>
      <c r="PGB745" s="825"/>
      <c r="PGC745" s="89"/>
      <c r="PGD745" s="89"/>
      <c r="PGE745" s="89"/>
      <c r="PGF745" s="89"/>
      <c r="PGG745" s="89"/>
      <c r="PGH745" s="825"/>
      <c r="PGI745" s="825"/>
      <c r="PGJ745" s="89"/>
      <c r="PGK745" s="89"/>
      <c r="PGL745" s="825"/>
      <c r="PGM745" s="825"/>
      <c r="PGN745" s="89"/>
      <c r="PGO745" s="89"/>
      <c r="PGP745" s="825"/>
      <c r="PGQ745" s="825"/>
      <c r="PGR745" s="825"/>
      <c r="PGS745" s="825"/>
      <c r="PGT745" s="825"/>
      <c r="PGU745" s="825"/>
      <c r="PGV745" s="825"/>
      <c r="PGW745" s="89"/>
      <c r="PGX745" s="89"/>
      <c r="PGY745" s="825"/>
      <c r="PGZ745" s="825"/>
      <c r="PHA745" s="89"/>
      <c r="PHB745" s="89"/>
      <c r="PHC745" s="825"/>
      <c r="PHD745" s="825"/>
      <c r="PHE745" s="825"/>
      <c r="PHF745" s="825"/>
      <c r="PHG745" s="825"/>
      <c r="PHH745" s="203"/>
      <c r="PHI745" s="107"/>
      <c r="PHJ745" s="825"/>
      <c r="PHK745" s="825"/>
      <c r="PHL745" s="825"/>
      <c r="PHM745" s="825"/>
      <c r="PHN745" s="825"/>
      <c r="PHO745" s="825"/>
      <c r="PHP745" s="825"/>
      <c r="PHQ745" s="168"/>
      <c r="PHR745" s="168"/>
      <c r="PHS745" s="168"/>
      <c r="PHT745" s="168"/>
      <c r="PHU745" s="168"/>
      <c r="PHV745" s="168"/>
      <c r="PHW745" s="168"/>
      <c r="PHX745" s="168"/>
      <c r="PHY745" s="168"/>
      <c r="PHZ745" s="168"/>
      <c r="PIA745" s="168"/>
      <c r="PIB745" s="168"/>
      <c r="PIC745" s="168"/>
      <c r="PID745" s="168"/>
      <c r="PIE745" s="168"/>
      <c r="PIF745" s="168"/>
      <c r="PIG745" s="168"/>
      <c r="PIH745" s="168"/>
      <c r="PII745" s="168"/>
      <c r="PIJ745" s="168"/>
      <c r="PIK745" s="168"/>
      <c r="PIL745" s="168"/>
      <c r="PIM745" s="168"/>
      <c r="PIN745" s="168"/>
      <c r="PIO745" s="168"/>
      <c r="PIP745" s="168"/>
      <c r="PIQ745" s="168"/>
      <c r="PIR745" s="168"/>
      <c r="PIS745" s="168"/>
      <c r="PIT745" s="168"/>
      <c r="PIU745" s="168"/>
      <c r="PIV745" s="168"/>
      <c r="PIW745" s="168"/>
      <c r="PIX745" s="168"/>
      <c r="PIY745" s="168"/>
      <c r="PIZ745" s="168"/>
      <c r="PJA745" s="168"/>
      <c r="PJB745" s="168"/>
      <c r="PJC745" s="168"/>
      <c r="PJD745" s="168"/>
      <c r="PJE745" s="168"/>
      <c r="PJF745" s="168"/>
      <c r="PJG745" s="168"/>
      <c r="PJH745" s="168"/>
      <c r="PJI745" s="825"/>
      <c r="PJJ745" s="825"/>
      <c r="PJK745" s="825"/>
      <c r="PJL745" s="825"/>
      <c r="PJM745" s="825"/>
      <c r="PJN745" s="825"/>
      <c r="PJO745" s="825"/>
      <c r="PJP745" s="825"/>
      <c r="PJQ745" s="825"/>
      <c r="PJR745" s="825"/>
      <c r="PJS745" s="825"/>
      <c r="PJT745" s="825"/>
      <c r="PJU745" s="825"/>
      <c r="PJV745" s="825"/>
      <c r="PJW745" s="825"/>
      <c r="PJX745" s="825"/>
      <c r="PJY745" s="825"/>
      <c r="PJZ745" s="825"/>
      <c r="PKA745" s="825"/>
      <c r="PKB745" s="825"/>
      <c r="PKC745" s="825"/>
      <c r="PKD745" s="825"/>
      <c r="PKE745" s="825"/>
      <c r="PKF745" s="825"/>
      <c r="PKG745" s="89"/>
      <c r="PKH745" s="89"/>
      <c r="PKI745" s="89"/>
      <c r="PKJ745" s="89"/>
      <c r="PKK745" s="89"/>
      <c r="PKL745" s="825"/>
      <c r="PKM745" s="825"/>
      <c r="PKN745" s="89"/>
      <c r="PKO745" s="89"/>
      <c r="PKP745" s="825"/>
      <c r="PKQ745" s="825"/>
      <c r="PKR745" s="89"/>
      <c r="PKS745" s="89"/>
      <c r="PKT745" s="825"/>
      <c r="PKU745" s="825"/>
      <c r="PKV745" s="825"/>
      <c r="PKW745" s="825"/>
      <c r="PKX745" s="825"/>
      <c r="PKY745" s="825"/>
      <c r="PKZ745" s="825"/>
      <c r="PLA745" s="89"/>
      <c r="PLB745" s="89"/>
      <c r="PLC745" s="825"/>
      <c r="PLD745" s="825"/>
      <c r="PLE745" s="89"/>
      <c r="PLF745" s="89"/>
      <c r="PLG745" s="825"/>
      <c r="PLH745" s="825"/>
      <c r="PLI745" s="825"/>
      <c r="PLJ745" s="825"/>
      <c r="PLK745" s="825"/>
      <c r="PLL745" s="203"/>
      <c r="PLM745" s="107"/>
      <c r="PLN745" s="825"/>
      <c r="PLO745" s="825"/>
      <c r="PLP745" s="825"/>
      <c r="PLQ745" s="825"/>
      <c r="PLR745" s="825"/>
      <c r="PLS745" s="825"/>
      <c r="PLT745" s="825"/>
      <c r="PLU745" s="168"/>
      <c r="PLV745" s="168"/>
      <c r="PLW745" s="168"/>
      <c r="PLX745" s="168"/>
      <c r="PLY745" s="168"/>
      <c r="PLZ745" s="168"/>
      <c r="PMA745" s="168"/>
      <c r="PMB745" s="168"/>
      <c r="PMC745" s="168"/>
      <c r="PMD745" s="168"/>
      <c r="PME745" s="168"/>
      <c r="PMF745" s="168"/>
      <c r="PMG745" s="168"/>
      <c r="PMH745" s="168"/>
      <c r="PMI745" s="168"/>
      <c r="PMJ745" s="168"/>
      <c r="PMK745" s="168"/>
      <c r="PML745" s="168"/>
      <c r="PMM745" s="168"/>
      <c r="PMN745" s="168"/>
      <c r="PMO745" s="168"/>
      <c r="PMP745" s="168"/>
      <c r="PMQ745" s="168"/>
      <c r="PMR745" s="168"/>
      <c r="PMS745" s="168"/>
      <c r="PMT745" s="168"/>
      <c r="PMU745" s="168"/>
      <c r="PMV745" s="168"/>
      <c r="PMW745" s="168"/>
      <c r="PMX745" s="168"/>
      <c r="PMY745" s="168"/>
      <c r="PMZ745" s="168"/>
      <c r="PNA745" s="168"/>
      <c r="PNB745" s="168"/>
      <c r="PNC745" s="168"/>
      <c r="PND745" s="168"/>
      <c r="PNE745" s="168"/>
      <c r="PNF745" s="168"/>
      <c r="PNG745" s="168"/>
      <c r="PNH745" s="168"/>
      <c r="PNI745" s="168"/>
      <c r="PNJ745" s="168"/>
      <c r="PNK745" s="168"/>
      <c r="PNL745" s="168"/>
      <c r="PNM745" s="825"/>
      <c r="PNN745" s="825"/>
      <c r="PNO745" s="825"/>
      <c r="PNP745" s="825"/>
      <c r="PNQ745" s="825"/>
      <c r="PNR745" s="825"/>
      <c r="PNS745" s="825"/>
      <c r="PNT745" s="825"/>
      <c r="PNU745" s="825"/>
      <c r="PNV745" s="825"/>
      <c r="PNW745" s="825"/>
      <c r="PNX745" s="825"/>
      <c r="PNY745" s="825"/>
      <c r="PNZ745" s="825"/>
      <c r="POA745" s="825"/>
      <c r="POB745" s="825"/>
      <c r="POC745" s="825"/>
      <c r="POD745" s="825"/>
      <c r="POE745" s="825"/>
      <c r="POF745" s="825"/>
      <c r="POG745" s="825"/>
      <c r="POH745" s="825"/>
      <c r="POI745" s="825"/>
      <c r="POJ745" s="825"/>
      <c r="POK745" s="89"/>
      <c r="POL745" s="89"/>
      <c r="POM745" s="89"/>
      <c r="PON745" s="89"/>
      <c r="POO745" s="89"/>
      <c r="POP745" s="825"/>
      <c r="POQ745" s="825"/>
      <c r="POR745" s="89"/>
      <c r="POS745" s="89"/>
      <c r="POT745" s="825"/>
      <c r="POU745" s="825"/>
      <c r="POV745" s="89"/>
      <c r="POW745" s="89"/>
      <c r="POX745" s="825"/>
      <c r="POY745" s="825"/>
      <c r="POZ745" s="825"/>
      <c r="PPA745" s="825"/>
      <c r="PPB745" s="825"/>
      <c r="PPC745" s="825"/>
      <c r="PPD745" s="825"/>
      <c r="PPE745" s="89"/>
      <c r="PPF745" s="89"/>
      <c r="PPG745" s="825"/>
      <c r="PPH745" s="825"/>
      <c r="PPI745" s="89"/>
      <c r="PPJ745" s="89"/>
      <c r="PPK745" s="825"/>
      <c r="PPL745" s="825"/>
      <c r="PPM745" s="825"/>
      <c r="PPN745" s="825"/>
      <c r="PPO745" s="825"/>
      <c r="PPP745" s="203"/>
      <c r="PPQ745" s="107"/>
      <c r="PPR745" s="825"/>
      <c r="PPS745" s="825"/>
      <c r="PPT745" s="825"/>
      <c r="PPU745" s="825"/>
      <c r="PPV745" s="825"/>
      <c r="PPW745" s="825"/>
      <c r="PPX745" s="825"/>
      <c r="PPY745" s="168"/>
      <c r="PPZ745" s="168"/>
      <c r="PQA745" s="168"/>
      <c r="PQB745" s="168"/>
      <c r="PQC745" s="168"/>
      <c r="PQD745" s="168"/>
      <c r="PQE745" s="168"/>
      <c r="PQF745" s="168"/>
      <c r="PQG745" s="168"/>
      <c r="PQH745" s="168"/>
      <c r="PQI745" s="168"/>
      <c r="PQJ745" s="168"/>
      <c r="PQK745" s="168"/>
      <c r="PQL745" s="168"/>
      <c r="PQM745" s="168"/>
      <c r="PQN745" s="168"/>
      <c r="PQO745" s="168"/>
      <c r="PQP745" s="168"/>
      <c r="PQQ745" s="168"/>
      <c r="PQR745" s="168"/>
      <c r="PQS745" s="168"/>
      <c r="PQT745" s="168"/>
      <c r="PQU745" s="168"/>
      <c r="PQV745" s="168"/>
      <c r="PQW745" s="168"/>
      <c r="PQX745" s="168"/>
      <c r="PQY745" s="168"/>
      <c r="PQZ745" s="168"/>
      <c r="PRA745" s="168"/>
      <c r="PRB745" s="168"/>
      <c r="PRC745" s="168"/>
      <c r="PRD745" s="168"/>
      <c r="PRE745" s="168"/>
      <c r="PRF745" s="168"/>
      <c r="PRG745" s="168"/>
      <c r="PRH745" s="168"/>
      <c r="PRI745" s="168"/>
      <c r="PRJ745" s="168"/>
      <c r="PRK745" s="168"/>
      <c r="PRL745" s="168"/>
      <c r="PRM745" s="168"/>
      <c r="PRN745" s="168"/>
      <c r="PRO745" s="168"/>
      <c r="PRP745" s="168"/>
      <c r="PRQ745" s="825"/>
      <c r="PRR745" s="825"/>
      <c r="PRS745" s="825"/>
      <c r="PRT745" s="825"/>
      <c r="PRU745" s="825"/>
      <c r="PRV745" s="825"/>
      <c r="PRW745" s="825"/>
      <c r="PRX745" s="825"/>
      <c r="PRY745" s="825"/>
      <c r="PRZ745" s="825"/>
      <c r="PSA745" s="825"/>
      <c r="PSB745" s="825"/>
      <c r="PSC745" s="825"/>
      <c r="PSD745" s="825"/>
      <c r="PSE745" s="825"/>
      <c r="PSF745" s="825"/>
      <c r="PSG745" s="825"/>
      <c r="PSH745" s="825"/>
      <c r="PSI745" s="825"/>
      <c r="PSJ745" s="825"/>
      <c r="PSK745" s="825"/>
      <c r="PSL745" s="825"/>
      <c r="PSM745" s="825"/>
      <c r="PSN745" s="825"/>
      <c r="PSO745" s="89"/>
      <c r="PSP745" s="89"/>
      <c r="PSQ745" s="89"/>
      <c r="PSR745" s="89"/>
      <c r="PSS745" s="89"/>
      <c r="PST745" s="825"/>
      <c r="PSU745" s="825"/>
      <c r="PSV745" s="89"/>
      <c r="PSW745" s="89"/>
      <c r="PSX745" s="825"/>
      <c r="PSY745" s="825"/>
      <c r="PSZ745" s="89"/>
      <c r="PTA745" s="89"/>
      <c r="PTB745" s="825"/>
      <c r="PTC745" s="825"/>
      <c r="PTD745" s="825"/>
      <c r="PTE745" s="825"/>
      <c r="PTF745" s="825"/>
      <c r="PTG745" s="825"/>
      <c r="PTH745" s="825"/>
      <c r="PTI745" s="89"/>
      <c r="PTJ745" s="89"/>
      <c r="PTK745" s="825"/>
      <c r="PTL745" s="825"/>
      <c r="PTM745" s="89"/>
      <c r="PTN745" s="89"/>
      <c r="PTO745" s="825"/>
      <c r="PTP745" s="825"/>
      <c r="PTQ745" s="825"/>
      <c r="PTR745" s="825"/>
      <c r="PTS745" s="825"/>
      <c r="PTT745" s="203"/>
      <c r="PTU745" s="107"/>
      <c r="PTV745" s="825"/>
      <c r="PTW745" s="825"/>
      <c r="PTX745" s="825"/>
      <c r="PTY745" s="825"/>
      <c r="PTZ745" s="825"/>
      <c r="PUA745" s="825"/>
      <c r="PUB745" s="825"/>
      <c r="PUC745" s="168"/>
      <c r="PUD745" s="168"/>
      <c r="PUE745" s="168"/>
      <c r="PUF745" s="168"/>
      <c r="PUG745" s="168"/>
      <c r="PUH745" s="168"/>
      <c r="PUI745" s="168"/>
      <c r="PUJ745" s="168"/>
      <c r="PUK745" s="168"/>
      <c r="PUL745" s="168"/>
      <c r="PUM745" s="168"/>
      <c r="PUN745" s="168"/>
      <c r="PUO745" s="168"/>
      <c r="PUP745" s="168"/>
      <c r="PUQ745" s="168"/>
      <c r="PUR745" s="168"/>
      <c r="PUS745" s="168"/>
      <c r="PUT745" s="168"/>
      <c r="PUU745" s="168"/>
      <c r="PUV745" s="168"/>
      <c r="PUW745" s="168"/>
      <c r="PUX745" s="168"/>
      <c r="PUY745" s="168"/>
      <c r="PUZ745" s="168"/>
      <c r="PVA745" s="168"/>
      <c r="PVB745" s="168"/>
      <c r="PVC745" s="168"/>
      <c r="PVD745" s="168"/>
      <c r="PVE745" s="168"/>
      <c r="PVF745" s="168"/>
      <c r="PVG745" s="168"/>
      <c r="PVH745" s="168"/>
      <c r="PVI745" s="168"/>
      <c r="PVJ745" s="168"/>
      <c r="PVK745" s="168"/>
      <c r="PVL745" s="168"/>
      <c r="PVM745" s="168"/>
      <c r="PVN745" s="168"/>
      <c r="PVO745" s="168"/>
      <c r="PVP745" s="168"/>
      <c r="PVQ745" s="168"/>
      <c r="PVR745" s="168"/>
      <c r="PVS745" s="168"/>
      <c r="PVT745" s="168"/>
      <c r="PVU745" s="825"/>
      <c r="PVV745" s="825"/>
      <c r="PVW745" s="825"/>
      <c r="PVX745" s="825"/>
      <c r="PVY745" s="825"/>
      <c r="PVZ745" s="825"/>
      <c r="PWA745" s="825"/>
      <c r="PWB745" s="825"/>
      <c r="PWC745" s="825"/>
      <c r="PWD745" s="825"/>
      <c r="PWE745" s="825"/>
      <c r="PWF745" s="825"/>
      <c r="PWG745" s="825"/>
      <c r="PWH745" s="825"/>
      <c r="PWI745" s="825"/>
      <c r="PWJ745" s="825"/>
      <c r="PWK745" s="825"/>
      <c r="PWL745" s="825"/>
      <c r="PWM745" s="825"/>
      <c r="PWN745" s="825"/>
      <c r="PWO745" s="825"/>
      <c r="PWP745" s="825"/>
      <c r="PWQ745" s="825"/>
      <c r="PWR745" s="825"/>
      <c r="PWS745" s="89"/>
      <c r="PWT745" s="89"/>
      <c r="PWU745" s="89"/>
      <c r="PWV745" s="89"/>
      <c r="PWW745" s="89"/>
      <c r="PWX745" s="825"/>
      <c r="PWY745" s="825"/>
      <c r="PWZ745" s="89"/>
      <c r="PXA745" s="89"/>
      <c r="PXB745" s="825"/>
      <c r="PXC745" s="825"/>
      <c r="PXD745" s="89"/>
      <c r="PXE745" s="89"/>
      <c r="PXF745" s="825"/>
      <c r="PXG745" s="825"/>
      <c r="PXH745" s="825"/>
      <c r="PXI745" s="825"/>
      <c r="PXJ745" s="825"/>
      <c r="PXK745" s="825"/>
      <c r="PXL745" s="825"/>
      <c r="PXM745" s="89"/>
      <c r="PXN745" s="89"/>
      <c r="PXO745" s="825"/>
      <c r="PXP745" s="825"/>
      <c r="PXQ745" s="89"/>
      <c r="PXR745" s="89"/>
      <c r="PXS745" s="825"/>
      <c r="PXT745" s="825"/>
      <c r="PXU745" s="825"/>
      <c r="PXV745" s="825"/>
      <c r="PXW745" s="825"/>
      <c r="PXX745" s="203"/>
      <c r="PXY745" s="107"/>
      <c r="PXZ745" s="825"/>
      <c r="PYA745" s="825"/>
      <c r="PYB745" s="825"/>
      <c r="PYC745" s="825"/>
      <c r="PYD745" s="825"/>
      <c r="PYE745" s="825"/>
      <c r="PYF745" s="825"/>
      <c r="PYG745" s="168"/>
      <c r="PYH745" s="168"/>
      <c r="PYI745" s="168"/>
      <c r="PYJ745" s="168"/>
      <c r="PYK745" s="168"/>
      <c r="PYL745" s="168"/>
      <c r="PYM745" s="168"/>
      <c r="PYN745" s="168"/>
      <c r="PYO745" s="168"/>
      <c r="PYP745" s="168"/>
      <c r="PYQ745" s="168"/>
      <c r="PYR745" s="168"/>
      <c r="PYS745" s="168"/>
      <c r="PYT745" s="168"/>
      <c r="PYU745" s="168"/>
      <c r="PYV745" s="168"/>
      <c r="PYW745" s="168"/>
      <c r="PYX745" s="168"/>
      <c r="PYY745" s="168"/>
      <c r="PYZ745" s="168"/>
      <c r="PZA745" s="168"/>
      <c r="PZB745" s="168"/>
      <c r="PZC745" s="168"/>
      <c r="PZD745" s="168"/>
      <c r="PZE745" s="168"/>
      <c r="PZF745" s="168"/>
      <c r="PZG745" s="168"/>
      <c r="PZH745" s="168"/>
      <c r="PZI745" s="168"/>
      <c r="PZJ745" s="168"/>
      <c r="PZK745" s="168"/>
      <c r="PZL745" s="168"/>
      <c r="PZM745" s="168"/>
      <c r="PZN745" s="168"/>
      <c r="PZO745" s="168"/>
      <c r="PZP745" s="168"/>
      <c r="PZQ745" s="168"/>
      <c r="PZR745" s="168"/>
      <c r="PZS745" s="168"/>
      <c r="PZT745" s="168"/>
      <c r="PZU745" s="168"/>
      <c r="PZV745" s="168"/>
      <c r="PZW745" s="168"/>
      <c r="PZX745" s="168"/>
      <c r="PZY745" s="825"/>
      <c r="PZZ745" s="825"/>
      <c r="QAA745" s="825"/>
      <c r="QAB745" s="825"/>
      <c r="QAC745" s="825"/>
      <c r="QAD745" s="825"/>
      <c r="QAE745" s="825"/>
      <c r="QAF745" s="825"/>
      <c r="QAG745" s="825"/>
      <c r="QAH745" s="825"/>
      <c r="QAI745" s="825"/>
      <c r="QAJ745" s="825"/>
      <c r="QAK745" s="825"/>
      <c r="QAL745" s="825"/>
      <c r="QAM745" s="825"/>
      <c r="QAN745" s="825"/>
      <c r="QAO745" s="825"/>
      <c r="QAP745" s="825"/>
      <c r="QAQ745" s="825"/>
      <c r="QAR745" s="825"/>
      <c r="QAS745" s="825"/>
      <c r="QAT745" s="825"/>
      <c r="QAU745" s="825"/>
      <c r="QAV745" s="825"/>
      <c r="QAW745" s="89"/>
      <c r="QAX745" s="89"/>
      <c r="QAY745" s="89"/>
      <c r="QAZ745" s="89"/>
      <c r="QBA745" s="89"/>
      <c r="QBB745" s="825"/>
      <c r="QBC745" s="825"/>
      <c r="QBD745" s="89"/>
      <c r="QBE745" s="89"/>
      <c r="QBF745" s="825"/>
      <c r="QBG745" s="825"/>
      <c r="QBH745" s="89"/>
      <c r="QBI745" s="89"/>
      <c r="QBJ745" s="825"/>
      <c r="QBK745" s="825"/>
      <c r="QBL745" s="825"/>
      <c r="QBM745" s="825"/>
      <c r="QBN745" s="825"/>
      <c r="QBO745" s="825"/>
      <c r="QBP745" s="825"/>
      <c r="QBQ745" s="89"/>
      <c r="QBR745" s="89"/>
      <c r="QBS745" s="825"/>
      <c r="QBT745" s="825"/>
      <c r="QBU745" s="89"/>
      <c r="QBV745" s="89"/>
      <c r="QBW745" s="825"/>
      <c r="QBX745" s="825"/>
      <c r="QBY745" s="825"/>
      <c r="QBZ745" s="825"/>
      <c r="QCA745" s="825"/>
      <c r="QCB745" s="203"/>
      <c r="QCC745" s="107"/>
      <c r="QCD745" s="825"/>
      <c r="QCE745" s="825"/>
      <c r="QCF745" s="825"/>
      <c r="QCG745" s="825"/>
      <c r="QCH745" s="825"/>
      <c r="QCI745" s="825"/>
      <c r="QCJ745" s="825"/>
      <c r="QCK745" s="168"/>
      <c r="QCL745" s="168"/>
      <c r="QCM745" s="168"/>
      <c r="QCN745" s="168"/>
      <c r="QCO745" s="168"/>
      <c r="QCP745" s="168"/>
      <c r="QCQ745" s="168"/>
      <c r="QCR745" s="168"/>
      <c r="QCS745" s="168"/>
      <c r="QCT745" s="168"/>
      <c r="QCU745" s="168"/>
      <c r="QCV745" s="168"/>
      <c r="QCW745" s="168"/>
      <c r="QCX745" s="168"/>
      <c r="QCY745" s="168"/>
      <c r="QCZ745" s="168"/>
      <c r="QDA745" s="168"/>
      <c r="QDB745" s="168"/>
      <c r="QDC745" s="168"/>
      <c r="QDD745" s="168"/>
      <c r="QDE745" s="168"/>
      <c r="QDF745" s="168"/>
      <c r="QDG745" s="168"/>
      <c r="QDH745" s="168"/>
      <c r="QDI745" s="168"/>
      <c r="QDJ745" s="168"/>
      <c r="QDK745" s="168"/>
      <c r="QDL745" s="168"/>
      <c r="QDM745" s="168"/>
      <c r="QDN745" s="168"/>
      <c r="QDO745" s="168"/>
      <c r="QDP745" s="168"/>
      <c r="QDQ745" s="168"/>
      <c r="QDR745" s="168"/>
      <c r="QDS745" s="168"/>
      <c r="QDT745" s="168"/>
      <c r="QDU745" s="168"/>
      <c r="QDV745" s="168"/>
      <c r="QDW745" s="168"/>
      <c r="QDX745" s="168"/>
      <c r="QDY745" s="168"/>
      <c r="QDZ745" s="168"/>
      <c r="QEA745" s="168"/>
      <c r="QEB745" s="168"/>
      <c r="QEC745" s="825"/>
      <c r="QED745" s="825"/>
      <c r="QEE745" s="825"/>
      <c r="QEF745" s="825"/>
      <c r="QEG745" s="825"/>
      <c r="QEH745" s="825"/>
      <c r="QEI745" s="825"/>
      <c r="QEJ745" s="825"/>
      <c r="QEK745" s="825"/>
      <c r="QEL745" s="825"/>
      <c r="QEM745" s="825"/>
      <c r="QEN745" s="825"/>
      <c r="QEO745" s="825"/>
      <c r="QEP745" s="825"/>
      <c r="QEQ745" s="825"/>
      <c r="QER745" s="825"/>
      <c r="QES745" s="825"/>
      <c r="QET745" s="825"/>
      <c r="QEU745" s="825"/>
      <c r="QEV745" s="825"/>
      <c r="QEW745" s="825"/>
      <c r="QEX745" s="825"/>
      <c r="QEY745" s="825"/>
      <c r="QEZ745" s="825"/>
      <c r="QFA745" s="89"/>
      <c r="QFB745" s="89"/>
      <c r="QFC745" s="89"/>
      <c r="QFD745" s="89"/>
      <c r="QFE745" s="89"/>
      <c r="QFF745" s="825"/>
      <c r="QFG745" s="825"/>
      <c r="QFH745" s="89"/>
      <c r="QFI745" s="89"/>
      <c r="QFJ745" s="825"/>
      <c r="QFK745" s="825"/>
      <c r="QFL745" s="89"/>
      <c r="QFM745" s="89"/>
      <c r="QFN745" s="825"/>
      <c r="QFO745" s="825"/>
      <c r="QFP745" s="825"/>
      <c r="QFQ745" s="825"/>
      <c r="QFR745" s="825"/>
      <c r="QFS745" s="825"/>
      <c r="QFT745" s="825"/>
      <c r="QFU745" s="89"/>
      <c r="QFV745" s="89"/>
      <c r="QFW745" s="825"/>
      <c r="QFX745" s="825"/>
      <c r="QFY745" s="89"/>
      <c r="QFZ745" s="89"/>
      <c r="QGA745" s="825"/>
      <c r="QGB745" s="825"/>
      <c r="QGC745" s="825"/>
      <c r="QGD745" s="825"/>
      <c r="QGE745" s="825"/>
      <c r="QGF745" s="203"/>
      <c r="QGG745" s="107"/>
      <c r="QGH745" s="825"/>
      <c r="QGI745" s="825"/>
      <c r="QGJ745" s="825"/>
      <c r="QGK745" s="825"/>
      <c r="QGL745" s="825"/>
      <c r="QGM745" s="825"/>
      <c r="QGN745" s="825"/>
      <c r="QGO745" s="168"/>
      <c r="QGP745" s="168"/>
      <c r="QGQ745" s="168"/>
      <c r="QGR745" s="168"/>
      <c r="QGS745" s="168"/>
      <c r="QGT745" s="168"/>
      <c r="QGU745" s="168"/>
      <c r="QGV745" s="168"/>
      <c r="QGW745" s="168"/>
      <c r="QGX745" s="168"/>
      <c r="QGY745" s="168"/>
      <c r="QGZ745" s="168"/>
      <c r="QHA745" s="168"/>
      <c r="QHB745" s="168"/>
      <c r="QHC745" s="168"/>
      <c r="QHD745" s="168"/>
      <c r="QHE745" s="168"/>
      <c r="QHF745" s="168"/>
      <c r="QHG745" s="168"/>
      <c r="QHH745" s="168"/>
      <c r="QHI745" s="168"/>
      <c r="QHJ745" s="168"/>
      <c r="QHK745" s="168"/>
      <c r="QHL745" s="168"/>
      <c r="QHM745" s="168"/>
      <c r="QHN745" s="168"/>
      <c r="QHO745" s="168"/>
      <c r="QHP745" s="168"/>
      <c r="QHQ745" s="168"/>
      <c r="QHR745" s="168"/>
      <c r="QHS745" s="168"/>
      <c r="QHT745" s="168"/>
      <c r="QHU745" s="168"/>
      <c r="QHV745" s="168"/>
      <c r="QHW745" s="168"/>
      <c r="QHX745" s="168"/>
      <c r="QHY745" s="168"/>
      <c r="QHZ745" s="168"/>
      <c r="QIA745" s="168"/>
      <c r="QIB745" s="168"/>
      <c r="QIC745" s="168"/>
      <c r="QID745" s="168"/>
      <c r="QIE745" s="168"/>
      <c r="QIF745" s="168"/>
      <c r="QIG745" s="825"/>
      <c r="QIH745" s="825"/>
      <c r="QII745" s="825"/>
      <c r="QIJ745" s="825"/>
      <c r="QIK745" s="825"/>
      <c r="QIL745" s="825"/>
      <c r="QIM745" s="825"/>
      <c r="QIN745" s="825"/>
      <c r="QIO745" s="825"/>
      <c r="QIP745" s="825"/>
      <c r="QIQ745" s="825"/>
      <c r="QIR745" s="825"/>
      <c r="QIS745" s="825"/>
      <c r="QIT745" s="825"/>
      <c r="QIU745" s="825"/>
      <c r="QIV745" s="825"/>
      <c r="QIW745" s="825"/>
      <c r="QIX745" s="825"/>
      <c r="QIY745" s="825"/>
      <c r="QIZ745" s="825"/>
      <c r="QJA745" s="825"/>
      <c r="QJB745" s="825"/>
      <c r="QJC745" s="825"/>
      <c r="QJD745" s="825"/>
      <c r="QJE745" s="89"/>
      <c r="QJF745" s="89"/>
      <c r="QJG745" s="89"/>
      <c r="QJH745" s="89"/>
      <c r="QJI745" s="89"/>
      <c r="QJJ745" s="825"/>
      <c r="QJK745" s="825"/>
      <c r="QJL745" s="89"/>
      <c r="QJM745" s="89"/>
      <c r="QJN745" s="825"/>
      <c r="QJO745" s="825"/>
      <c r="QJP745" s="89"/>
      <c r="QJQ745" s="89"/>
      <c r="QJR745" s="825"/>
      <c r="QJS745" s="825"/>
      <c r="QJT745" s="825"/>
      <c r="QJU745" s="825"/>
      <c r="QJV745" s="825"/>
      <c r="QJW745" s="825"/>
      <c r="QJX745" s="825"/>
      <c r="QJY745" s="89"/>
      <c r="QJZ745" s="89"/>
      <c r="QKA745" s="825"/>
      <c r="QKB745" s="825"/>
      <c r="QKC745" s="89"/>
      <c r="QKD745" s="89"/>
      <c r="QKE745" s="825"/>
      <c r="QKF745" s="825"/>
      <c r="QKG745" s="825"/>
      <c r="QKH745" s="825"/>
      <c r="QKI745" s="825"/>
      <c r="QKJ745" s="203"/>
      <c r="QKK745" s="107"/>
      <c r="QKL745" s="825"/>
      <c r="QKM745" s="825"/>
      <c r="QKN745" s="825"/>
      <c r="QKO745" s="825"/>
      <c r="QKP745" s="825"/>
      <c r="QKQ745" s="825"/>
      <c r="QKR745" s="825"/>
      <c r="QKS745" s="168"/>
      <c r="QKT745" s="168"/>
      <c r="QKU745" s="168"/>
      <c r="QKV745" s="168"/>
      <c r="QKW745" s="168"/>
      <c r="QKX745" s="168"/>
      <c r="QKY745" s="168"/>
      <c r="QKZ745" s="168"/>
      <c r="QLA745" s="168"/>
      <c r="QLB745" s="168"/>
      <c r="QLC745" s="168"/>
      <c r="QLD745" s="168"/>
      <c r="QLE745" s="168"/>
      <c r="QLF745" s="168"/>
      <c r="QLG745" s="168"/>
      <c r="QLH745" s="168"/>
      <c r="QLI745" s="168"/>
      <c r="QLJ745" s="168"/>
      <c r="QLK745" s="168"/>
      <c r="QLL745" s="168"/>
      <c r="QLM745" s="168"/>
      <c r="QLN745" s="168"/>
      <c r="QLO745" s="168"/>
      <c r="QLP745" s="168"/>
      <c r="QLQ745" s="168"/>
      <c r="QLR745" s="168"/>
      <c r="QLS745" s="168"/>
      <c r="QLT745" s="168"/>
      <c r="QLU745" s="168"/>
      <c r="QLV745" s="168"/>
      <c r="QLW745" s="168"/>
      <c r="QLX745" s="168"/>
      <c r="QLY745" s="168"/>
      <c r="QLZ745" s="168"/>
      <c r="QMA745" s="168"/>
      <c r="QMB745" s="168"/>
      <c r="QMC745" s="168"/>
      <c r="QMD745" s="168"/>
      <c r="QME745" s="168"/>
      <c r="QMF745" s="168"/>
      <c r="QMG745" s="168"/>
      <c r="QMH745" s="168"/>
      <c r="QMI745" s="168"/>
      <c r="QMJ745" s="168"/>
      <c r="QMK745" s="825"/>
      <c r="QML745" s="825"/>
      <c r="QMM745" s="825"/>
      <c r="QMN745" s="825"/>
      <c r="QMO745" s="825"/>
      <c r="QMP745" s="825"/>
      <c r="QMQ745" s="825"/>
      <c r="QMR745" s="825"/>
      <c r="QMS745" s="825"/>
      <c r="QMT745" s="825"/>
      <c r="QMU745" s="825"/>
      <c r="QMV745" s="825"/>
      <c r="QMW745" s="825"/>
      <c r="QMX745" s="825"/>
      <c r="QMY745" s="825"/>
      <c r="QMZ745" s="825"/>
      <c r="QNA745" s="825"/>
      <c r="QNB745" s="825"/>
      <c r="QNC745" s="825"/>
      <c r="QND745" s="825"/>
      <c r="QNE745" s="825"/>
      <c r="QNF745" s="825"/>
      <c r="QNG745" s="825"/>
      <c r="QNH745" s="825"/>
      <c r="QNI745" s="89"/>
      <c r="QNJ745" s="89"/>
      <c r="QNK745" s="89"/>
      <c r="QNL745" s="89"/>
      <c r="QNM745" s="89"/>
      <c r="QNN745" s="825"/>
      <c r="QNO745" s="825"/>
      <c r="QNP745" s="89"/>
      <c r="QNQ745" s="89"/>
      <c r="QNR745" s="825"/>
      <c r="QNS745" s="825"/>
      <c r="QNT745" s="89"/>
      <c r="QNU745" s="89"/>
      <c r="QNV745" s="825"/>
      <c r="QNW745" s="825"/>
      <c r="QNX745" s="825"/>
      <c r="QNY745" s="825"/>
      <c r="QNZ745" s="825"/>
      <c r="QOA745" s="825"/>
      <c r="QOB745" s="825"/>
      <c r="QOC745" s="89"/>
      <c r="QOD745" s="89"/>
      <c r="QOE745" s="825"/>
      <c r="QOF745" s="825"/>
      <c r="QOG745" s="89"/>
      <c r="QOH745" s="89"/>
      <c r="QOI745" s="825"/>
      <c r="QOJ745" s="825"/>
      <c r="QOK745" s="825"/>
      <c r="QOL745" s="825"/>
      <c r="QOM745" s="825"/>
      <c r="QON745" s="203"/>
      <c r="QOO745" s="107"/>
      <c r="QOP745" s="825"/>
      <c r="QOQ745" s="825"/>
      <c r="QOR745" s="825"/>
      <c r="QOS745" s="825"/>
      <c r="QOT745" s="825"/>
      <c r="QOU745" s="825"/>
      <c r="QOV745" s="825"/>
      <c r="QOW745" s="168"/>
      <c r="QOX745" s="168"/>
      <c r="QOY745" s="168"/>
      <c r="QOZ745" s="168"/>
      <c r="QPA745" s="168"/>
      <c r="QPB745" s="168"/>
      <c r="QPC745" s="168"/>
      <c r="QPD745" s="168"/>
      <c r="QPE745" s="168"/>
      <c r="QPF745" s="168"/>
      <c r="QPG745" s="168"/>
      <c r="QPH745" s="168"/>
      <c r="QPI745" s="168"/>
      <c r="QPJ745" s="168"/>
      <c r="QPK745" s="168"/>
      <c r="QPL745" s="168"/>
      <c r="QPM745" s="168"/>
      <c r="QPN745" s="168"/>
      <c r="QPO745" s="168"/>
      <c r="QPP745" s="168"/>
      <c r="QPQ745" s="168"/>
      <c r="QPR745" s="168"/>
      <c r="QPS745" s="168"/>
      <c r="QPT745" s="168"/>
      <c r="QPU745" s="168"/>
      <c r="QPV745" s="168"/>
      <c r="QPW745" s="168"/>
      <c r="QPX745" s="168"/>
      <c r="QPY745" s="168"/>
      <c r="QPZ745" s="168"/>
      <c r="QQA745" s="168"/>
      <c r="QQB745" s="168"/>
      <c r="QQC745" s="168"/>
      <c r="QQD745" s="168"/>
      <c r="QQE745" s="168"/>
      <c r="QQF745" s="168"/>
      <c r="QQG745" s="168"/>
      <c r="QQH745" s="168"/>
      <c r="QQI745" s="168"/>
      <c r="QQJ745" s="168"/>
      <c r="QQK745" s="168"/>
      <c r="QQL745" s="168"/>
      <c r="QQM745" s="168"/>
      <c r="QQN745" s="168"/>
      <c r="QQO745" s="825"/>
      <c r="QQP745" s="825"/>
      <c r="QQQ745" s="825"/>
      <c r="QQR745" s="825"/>
      <c r="QQS745" s="825"/>
      <c r="QQT745" s="825"/>
      <c r="QQU745" s="825"/>
      <c r="QQV745" s="825"/>
      <c r="QQW745" s="825"/>
      <c r="QQX745" s="825"/>
      <c r="QQY745" s="825"/>
      <c r="QQZ745" s="825"/>
      <c r="QRA745" s="825"/>
      <c r="QRB745" s="825"/>
      <c r="QRC745" s="825"/>
      <c r="QRD745" s="825"/>
      <c r="QRE745" s="825"/>
      <c r="QRF745" s="825"/>
      <c r="QRG745" s="825"/>
      <c r="QRH745" s="825"/>
      <c r="QRI745" s="825"/>
      <c r="QRJ745" s="825"/>
      <c r="QRK745" s="825"/>
      <c r="QRL745" s="825"/>
      <c r="QRM745" s="89"/>
      <c r="QRN745" s="89"/>
      <c r="QRO745" s="89"/>
      <c r="QRP745" s="89"/>
      <c r="QRQ745" s="89"/>
      <c r="QRR745" s="825"/>
      <c r="QRS745" s="825"/>
      <c r="QRT745" s="89"/>
      <c r="QRU745" s="89"/>
      <c r="QRV745" s="825"/>
      <c r="QRW745" s="825"/>
      <c r="QRX745" s="89"/>
      <c r="QRY745" s="89"/>
      <c r="QRZ745" s="825"/>
      <c r="QSA745" s="825"/>
      <c r="QSB745" s="825"/>
      <c r="QSC745" s="825"/>
      <c r="QSD745" s="825"/>
      <c r="QSE745" s="825"/>
      <c r="QSF745" s="825"/>
      <c r="QSG745" s="89"/>
      <c r="QSH745" s="89"/>
      <c r="QSI745" s="825"/>
      <c r="QSJ745" s="825"/>
      <c r="QSK745" s="89"/>
      <c r="QSL745" s="89"/>
      <c r="QSM745" s="825"/>
      <c r="QSN745" s="825"/>
      <c r="QSO745" s="825"/>
      <c r="QSP745" s="825"/>
      <c r="QSQ745" s="825"/>
      <c r="QSR745" s="203"/>
      <c r="QSS745" s="107"/>
      <c r="QST745" s="825"/>
      <c r="QSU745" s="825"/>
      <c r="QSV745" s="825"/>
      <c r="QSW745" s="825"/>
      <c r="QSX745" s="825"/>
      <c r="QSY745" s="825"/>
      <c r="QSZ745" s="825"/>
      <c r="QTA745" s="168"/>
      <c r="QTB745" s="168"/>
      <c r="QTC745" s="168"/>
      <c r="QTD745" s="168"/>
      <c r="QTE745" s="168"/>
      <c r="QTF745" s="168"/>
      <c r="QTG745" s="168"/>
      <c r="QTH745" s="168"/>
      <c r="QTI745" s="168"/>
      <c r="QTJ745" s="168"/>
      <c r="QTK745" s="168"/>
      <c r="QTL745" s="168"/>
      <c r="QTM745" s="168"/>
      <c r="QTN745" s="168"/>
      <c r="QTO745" s="168"/>
      <c r="QTP745" s="168"/>
      <c r="QTQ745" s="168"/>
      <c r="QTR745" s="168"/>
      <c r="QTS745" s="168"/>
      <c r="QTT745" s="168"/>
      <c r="QTU745" s="168"/>
      <c r="QTV745" s="168"/>
      <c r="QTW745" s="168"/>
      <c r="QTX745" s="168"/>
      <c r="QTY745" s="168"/>
      <c r="QTZ745" s="168"/>
      <c r="QUA745" s="168"/>
      <c r="QUB745" s="168"/>
      <c r="QUC745" s="168"/>
      <c r="QUD745" s="168"/>
      <c r="QUE745" s="168"/>
      <c r="QUF745" s="168"/>
      <c r="QUG745" s="168"/>
      <c r="QUH745" s="168"/>
      <c r="QUI745" s="168"/>
      <c r="QUJ745" s="168"/>
      <c r="QUK745" s="168"/>
      <c r="QUL745" s="168"/>
      <c r="QUM745" s="168"/>
      <c r="QUN745" s="168"/>
      <c r="QUO745" s="168"/>
      <c r="QUP745" s="168"/>
      <c r="QUQ745" s="168"/>
      <c r="QUR745" s="168"/>
      <c r="QUS745" s="825"/>
      <c r="QUT745" s="825"/>
      <c r="QUU745" s="825"/>
      <c r="QUV745" s="825"/>
      <c r="QUW745" s="825"/>
      <c r="QUX745" s="825"/>
      <c r="QUY745" s="825"/>
      <c r="QUZ745" s="825"/>
      <c r="QVA745" s="825"/>
      <c r="QVB745" s="825"/>
      <c r="QVC745" s="825"/>
      <c r="QVD745" s="825"/>
      <c r="QVE745" s="825"/>
      <c r="QVF745" s="825"/>
      <c r="QVG745" s="825"/>
      <c r="QVH745" s="825"/>
      <c r="QVI745" s="825"/>
      <c r="QVJ745" s="825"/>
      <c r="QVK745" s="825"/>
      <c r="QVL745" s="825"/>
      <c r="QVM745" s="825"/>
      <c r="QVN745" s="825"/>
      <c r="QVO745" s="825"/>
      <c r="QVP745" s="825"/>
      <c r="QVQ745" s="89"/>
      <c r="QVR745" s="89"/>
      <c r="QVS745" s="89"/>
      <c r="QVT745" s="89"/>
      <c r="QVU745" s="89"/>
      <c r="QVV745" s="825"/>
      <c r="QVW745" s="825"/>
      <c r="QVX745" s="89"/>
      <c r="QVY745" s="89"/>
      <c r="QVZ745" s="825"/>
      <c r="QWA745" s="825"/>
      <c r="QWB745" s="89"/>
      <c r="QWC745" s="89"/>
      <c r="QWD745" s="825"/>
      <c r="QWE745" s="825"/>
      <c r="QWF745" s="825"/>
      <c r="QWG745" s="825"/>
      <c r="QWH745" s="825"/>
      <c r="QWI745" s="825"/>
      <c r="QWJ745" s="825"/>
      <c r="QWK745" s="89"/>
      <c r="QWL745" s="89"/>
      <c r="QWM745" s="825"/>
      <c r="QWN745" s="825"/>
      <c r="QWO745" s="89"/>
      <c r="QWP745" s="89"/>
      <c r="QWQ745" s="825"/>
      <c r="QWR745" s="825"/>
      <c r="QWS745" s="825"/>
      <c r="QWT745" s="825"/>
      <c r="QWU745" s="825"/>
      <c r="QWV745" s="203"/>
      <c r="QWW745" s="107"/>
      <c r="QWX745" s="825"/>
      <c r="QWY745" s="825"/>
      <c r="QWZ745" s="825"/>
      <c r="QXA745" s="825"/>
      <c r="QXB745" s="825"/>
      <c r="QXC745" s="825"/>
      <c r="QXD745" s="825"/>
      <c r="QXE745" s="168"/>
      <c r="QXF745" s="168"/>
      <c r="QXG745" s="168"/>
      <c r="QXH745" s="168"/>
      <c r="QXI745" s="168"/>
      <c r="QXJ745" s="168"/>
      <c r="QXK745" s="168"/>
      <c r="QXL745" s="168"/>
      <c r="QXM745" s="168"/>
      <c r="QXN745" s="168"/>
      <c r="QXO745" s="168"/>
      <c r="QXP745" s="168"/>
      <c r="QXQ745" s="168"/>
      <c r="QXR745" s="168"/>
      <c r="QXS745" s="168"/>
      <c r="QXT745" s="168"/>
      <c r="QXU745" s="168"/>
      <c r="QXV745" s="168"/>
      <c r="QXW745" s="168"/>
      <c r="QXX745" s="168"/>
      <c r="QXY745" s="168"/>
      <c r="QXZ745" s="168"/>
      <c r="QYA745" s="168"/>
      <c r="QYB745" s="168"/>
      <c r="QYC745" s="168"/>
      <c r="QYD745" s="168"/>
      <c r="QYE745" s="168"/>
      <c r="QYF745" s="168"/>
      <c r="QYG745" s="168"/>
      <c r="QYH745" s="168"/>
      <c r="QYI745" s="168"/>
      <c r="QYJ745" s="168"/>
      <c r="QYK745" s="168"/>
      <c r="QYL745" s="168"/>
      <c r="QYM745" s="168"/>
      <c r="QYN745" s="168"/>
      <c r="QYO745" s="168"/>
      <c r="QYP745" s="168"/>
      <c r="QYQ745" s="168"/>
      <c r="QYR745" s="168"/>
      <c r="QYS745" s="168"/>
      <c r="QYT745" s="168"/>
      <c r="QYU745" s="168"/>
      <c r="QYV745" s="168"/>
      <c r="QYW745" s="825"/>
      <c r="QYX745" s="825"/>
      <c r="QYY745" s="825"/>
      <c r="QYZ745" s="825"/>
      <c r="QZA745" s="825"/>
      <c r="QZB745" s="825"/>
      <c r="QZC745" s="825"/>
      <c r="QZD745" s="825"/>
      <c r="QZE745" s="825"/>
      <c r="QZF745" s="825"/>
      <c r="QZG745" s="825"/>
      <c r="QZH745" s="825"/>
      <c r="QZI745" s="825"/>
      <c r="QZJ745" s="825"/>
      <c r="QZK745" s="825"/>
      <c r="QZL745" s="825"/>
      <c r="QZM745" s="825"/>
      <c r="QZN745" s="825"/>
      <c r="QZO745" s="825"/>
      <c r="QZP745" s="825"/>
      <c r="QZQ745" s="825"/>
      <c r="QZR745" s="825"/>
      <c r="QZS745" s="825"/>
      <c r="QZT745" s="825"/>
      <c r="QZU745" s="89"/>
      <c r="QZV745" s="89"/>
      <c r="QZW745" s="89"/>
      <c r="QZX745" s="89"/>
      <c r="QZY745" s="89"/>
      <c r="QZZ745" s="825"/>
      <c r="RAA745" s="825"/>
      <c r="RAB745" s="89"/>
      <c r="RAC745" s="89"/>
      <c r="RAD745" s="825"/>
      <c r="RAE745" s="825"/>
      <c r="RAF745" s="89"/>
      <c r="RAG745" s="89"/>
      <c r="RAH745" s="825"/>
      <c r="RAI745" s="825"/>
      <c r="RAJ745" s="825"/>
      <c r="RAK745" s="825"/>
      <c r="RAL745" s="825"/>
      <c r="RAM745" s="825"/>
      <c r="RAN745" s="825"/>
      <c r="RAO745" s="89"/>
      <c r="RAP745" s="89"/>
      <c r="RAQ745" s="825"/>
      <c r="RAR745" s="825"/>
      <c r="RAS745" s="89"/>
      <c r="RAT745" s="89"/>
      <c r="RAU745" s="825"/>
      <c r="RAV745" s="825"/>
      <c r="RAW745" s="825"/>
      <c r="RAX745" s="825"/>
      <c r="RAY745" s="825"/>
      <c r="RAZ745" s="203"/>
      <c r="RBA745" s="107"/>
      <c r="RBB745" s="825"/>
      <c r="RBC745" s="825"/>
      <c r="RBD745" s="825"/>
      <c r="RBE745" s="825"/>
      <c r="RBF745" s="825"/>
      <c r="RBG745" s="825"/>
      <c r="RBH745" s="825"/>
      <c r="RBI745" s="168"/>
      <c r="RBJ745" s="168"/>
      <c r="RBK745" s="168"/>
      <c r="RBL745" s="168"/>
      <c r="RBM745" s="168"/>
      <c r="RBN745" s="168"/>
      <c r="RBO745" s="168"/>
      <c r="RBP745" s="168"/>
      <c r="RBQ745" s="168"/>
      <c r="RBR745" s="168"/>
      <c r="RBS745" s="168"/>
      <c r="RBT745" s="168"/>
      <c r="RBU745" s="168"/>
      <c r="RBV745" s="168"/>
      <c r="RBW745" s="168"/>
      <c r="RBX745" s="168"/>
      <c r="RBY745" s="168"/>
      <c r="RBZ745" s="168"/>
      <c r="RCA745" s="168"/>
      <c r="RCB745" s="168"/>
      <c r="RCC745" s="168"/>
      <c r="RCD745" s="168"/>
      <c r="RCE745" s="168"/>
      <c r="RCF745" s="168"/>
      <c r="RCG745" s="168"/>
      <c r="RCH745" s="168"/>
      <c r="RCI745" s="168"/>
      <c r="RCJ745" s="168"/>
      <c r="RCK745" s="168"/>
      <c r="RCL745" s="168"/>
      <c r="RCM745" s="168"/>
      <c r="RCN745" s="168"/>
      <c r="RCO745" s="168"/>
      <c r="RCP745" s="168"/>
      <c r="RCQ745" s="168"/>
      <c r="RCR745" s="168"/>
      <c r="RCS745" s="168"/>
      <c r="RCT745" s="168"/>
      <c r="RCU745" s="168"/>
      <c r="RCV745" s="168"/>
      <c r="RCW745" s="168"/>
      <c r="RCX745" s="168"/>
      <c r="RCY745" s="168"/>
      <c r="RCZ745" s="168"/>
      <c r="RDA745" s="825"/>
      <c r="RDB745" s="825"/>
      <c r="RDC745" s="825"/>
      <c r="RDD745" s="825"/>
      <c r="RDE745" s="825"/>
      <c r="RDF745" s="825"/>
      <c r="RDG745" s="825"/>
      <c r="RDH745" s="825"/>
      <c r="RDI745" s="825"/>
      <c r="RDJ745" s="825"/>
      <c r="RDK745" s="825"/>
      <c r="RDL745" s="825"/>
      <c r="RDM745" s="825"/>
      <c r="RDN745" s="825"/>
      <c r="RDO745" s="825"/>
      <c r="RDP745" s="825"/>
      <c r="RDQ745" s="825"/>
      <c r="RDR745" s="825"/>
      <c r="RDS745" s="825"/>
      <c r="RDT745" s="825"/>
      <c r="RDU745" s="825"/>
      <c r="RDV745" s="825"/>
      <c r="RDW745" s="825"/>
    </row>
    <row r="746" spans="1:12295" s="256" customFormat="1" ht="59.25" hidden="1" customHeight="1" x14ac:dyDescent="0.3">
      <c r="B746" s="526" t="s">
        <v>21</v>
      </c>
      <c r="C746" s="255" t="s">
        <v>304</v>
      </c>
      <c r="D746" s="168">
        <f t="shared" ref="D746:D751" si="1429">I746</f>
        <v>0</v>
      </c>
      <c r="E746" s="884"/>
      <c r="F746" s="884"/>
      <c r="G746" s="884"/>
      <c r="H746" s="884"/>
      <c r="I746" s="172"/>
      <c r="J746" s="884"/>
      <c r="K746" s="168"/>
      <c r="L746" s="695" t="e">
        <f t="shared" si="1348"/>
        <v>#DIV/0!</v>
      </c>
      <c r="M746" s="884"/>
      <c r="N746" s="114"/>
      <c r="O746" s="118"/>
      <c r="P746" s="114"/>
      <c r="Q746" s="118"/>
      <c r="R746" s="114"/>
      <c r="S746" s="118"/>
      <c r="T746" s="114"/>
      <c r="U746" s="926">
        <v>105803.01453</v>
      </c>
      <c r="V746" s="926">
        <f t="shared" ref="V746:V751" si="1430">W746+X746+Y746</f>
        <v>630668.66593000002</v>
      </c>
      <c r="W746" s="926"/>
      <c r="X746" s="926"/>
      <c r="Y746" s="926">
        <f t="shared" ref="Y746:Y751" si="1431">AC746-I746</f>
        <v>630668.66593000002</v>
      </c>
      <c r="Z746" s="926">
        <f t="shared" ref="Z746:Z751" si="1432">AA746+AB746+AC746</f>
        <v>630668.66593000002</v>
      </c>
      <c r="AA746" s="926">
        <f t="shared" ref="AA746:AA751" si="1433">E746</f>
        <v>0</v>
      </c>
      <c r="AB746" s="926"/>
      <c r="AC746" s="926">
        <v>630668.66593000002</v>
      </c>
      <c r="AD746" s="692" t="e">
        <f t="shared" ref="AD746:AD751" si="1434">U746/I746</f>
        <v>#DIV/0!</v>
      </c>
      <c r="AE746" s="168">
        <f t="shared" ref="AE746:AE751" si="1435">AO746</f>
        <v>103346.79574</v>
      </c>
      <c r="AF746" s="695" t="e">
        <f t="shared" si="1349"/>
        <v>#DIV/0!</v>
      </c>
      <c r="AG746" s="172"/>
      <c r="AH746" s="695"/>
      <c r="AI746" s="35"/>
      <c r="AJ746" s="35"/>
      <c r="AK746" s="35"/>
      <c r="AL746" s="35"/>
      <c r="AM746" s="35"/>
      <c r="AN746" s="35"/>
      <c r="AO746" s="932">
        <v>103346.79574</v>
      </c>
      <c r="AP746" s="932">
        <f t="shared" ref="AP746:AP751" si="1436">AR746-AO746</f>
        <v>-103346.79574</v>
      </c>
      <c r="AQ746" s="692" t="e">
        <f t="shared" ref="AQ746:AQ752" si="1437">AO746/D746</f>
        <v>#DIV/0!</v>
      </c>
      <c r="AR746" s="168">
        <f t="shared" ref="AR746:AR751" si="1438">BB746</f>
        <v>0</v>
      </c>
      <c r="AS746" s="692" t="e">
        <f t="shared" si="1351"/>
        <v>#DIV/0!</v>
      </c>
      <c r="AT746" s="172"/>
      <c r="AU746" s="695" t="e">
        <f t="shared" si="1361"/>
        <v>#DIV/0!</v>
      </c>
      <c r="AV746" s="35"/>
      <c r="AW746" s="695" t="e">
        <f t="shared" si="1396"/>
        <v>#DIV/0!</v>
      </c>
      <c r="AX746" s="172"/>
      <c r="AY746" s="695" t="e">
        <f t="shared" si="1376"/>
        <v>#DIV/0!</v>
      </c>
      <c r="AZ746" s="35"/>
      <c r="BA746" s="695" t="e">
        <f t="shared" si="1377"/>
        <v>#DIV/0!</v>
      </c>
      <c r="BB746" s="35"/>
      <c r="BC746" s="118">
        <f t="shared" si="1397"/>
        <v>0</v>
      </c>
      <c r="BD746" s="118">
        <f t="shared" si="1398"/>
        <v>103346.79574</v>
      </c>
      <c r="BE746" s="35"/>
      <c r="BF746" s="35"/>
      <c r="BG746" s="35"/>
      <c r="BH746" s="35"/>
      <c r="BI746" s="35"/>
      <c r="BJ746" s="31">
        <f t="shared" si="1400"/>
        <v>0</v>
      </c>
      <c r="BK746" s="35"/>
      <c r="BL746" s="35"/>
      <c r="BM746" s="35"/>
      <c r="BN746" s="35">
        <f t="shared" ref="BN746:BN748" si="1439">BO746+BR746+BS746</f>
        <v>0</v>
      </c>
      <c r="BO746" s="118">
        <f t="shared" ref="BO746:BO755" si="1440">BF746</f>
        <v>0</v>
      </c>
      <c r="BP746" s="118"/>
      <c r="BQ746" s="118"/>
      <c r="BR746" s="118">
        <f t="shared" si="1403"/>
        <v>0</v>
      </c>
      <c r="BS746" s="35"/>
      <c r="BT746" s="31"/>
      <c r="BU746" s="35"/>
      <c r="BV746" s="172"/>
      <c r="BW746" s="172"/>
      <c r="BX746" s="172"/>
      <c r="BY746" s="172"/>
      <c r="BZ746" s="172"/>
      <c r="CE746" s="695" t="e">
        <f t="shared" si="1326"/>
        <v>#DIV/0!</v>
      </c>
    </row>
    <row r="747" spans="1:12295" s="65" customFormat="1" ht="49.5" hidden="1" customHeight="1" x14ac:dyDescent="0.3">
      <c r="B747" s="526"/>
      <c r="C747" s="108" t="s">
        <v>303</v>
      </c>
      <c r="D747" s="168">
        <f t="shared" si="1429"/>
        <v>0</v>
      </c>
      <c r="E747" s="834"/>
      <c r="F747" s="834"/>
      <c r="G747" s="834"/>
      <c r="H747" s="834"/>
      <c r="I747" s="172"/>
      <c r="J747" s="834"/>
      <c r="K747" s="168"/>
      <c r="L747" s="695" t="e">
        <f t="shared" si="1348"/>
        <v>#DIV/0!</v>
      </c>
      <c r="M747" s="952"/>
      <c r="N747" s="114"/>
      <c r="O747" s="114"/>
      <c r="P747" s="114"/>
      <c r="Q747" s="114"/>
      <c r="R747" s="114"/>
      <c r="S747" s="114"/>
      <c r="T747" s="114"/>
      <c r="U747" s="926">
        <v>105804.01453</v>
      </c>
      <c r="V747" s="926">
        <f t="shared" si="1430"/>
        <v>630669.66593000002</v>
      </c>
      <c r="W747" s="926"/>
      <c r="X747" s="926"/>
      <c r="Y747" s="926">
        <f t="shared" si="1431"/>
        <v>630669.66593000002</v>
      </c>
      <c r="Z747" s="926">
        <f t="shared" si="1432"/>
        <v>630669.66593000002</v>
      </c>
      <c r="AA747" s="926">
        <f t="shared" si="1433"/>
        <v>0</v>
      </c>
      <c r="AB747" s="926"/>
      <c r="AC747" s="926">
        <v>630669.66593000002</v>
      </c>
      <c r="AD747" s="692" t="e">
        <f t="shared" si="1434"/>
        <v>#DIV/0!</v>
      </c>
      <c r="AE747" s="168">
        <f t="shared" si="1435"/>
        <v>103347.79574</v>
      </c>
      <c r="AF747" s="695" t="e">
        <f t="shared" si="1349"/>
        <v>#DIV/0!</v>
      </c>
      <c r="AG747" s="172"/>
      <c r="AH747" s="695"/>
      <c r="AI747" s="35"/>
      <c r="AJ747" s="35"/>
      <c r="AK747" s="35"/>
      <c r="AL747" s="35"/>
      <c r="AM747" s="35"/>
      <c r="AN747" s="35"/>
      <c r="AO747" s="932">
        <v>103347.79574</v>
      </c>
      <c r="AP747" s="932">
        <f t="shared" si="1436"/>
        <v>-103347.79574</v>
      </c>
      <c r="AQ747" s="692" t="e">
        <f t="shared" si="1437"/>
        <v>#DIV/0!</v>
      </c>
      <c r="AR747" s="168">
        <f t="shared" si="1438"/>
        <v>0</v>
      </c>
      <c r="AS747" s="692" t="e">
        <f t="shared" si="1351"/>
        <v>#DIV/0!</v>
      </c>
      <c r="AT747" s="172"/>
      <c r="AU747" s="695" t="e">
        <f t="shared" si="1361"/>
        <v>#DIV/0!</v>
      </c>
      <c r="AV747" s="35"/>
      <c r="AW747" s="695" t="e">
        <f t="shared" si="1396"/>
        <v>#DIV/0!</v>
      </c>
      <c r="AX747" s="172"/>
      <c r="AY747" s="695" t="e">
        <f t="shared" si="1376"/>
        <v>#DIV/0!</v>
      </c>
      <c r="AZ747" s="35"/>
      <c r="BA747" s="695" t="e">
        <f t="shared" si="1377"/>
        <v>#DIV/0!</v>
      </c>
      <c r="BB747" s="35"/>
      <c r="BC747" s="114">
        <f t="shared" si="1397"/>
        <v>0</v>
      </c>
      <c r="BD747" s="114">
        <f t="shared" si="1398"/>
        <v>103347.79574</v>
      </c>
      <c r="BE747" s="35"/>
      <c r="BF747" s="35"/>
      <c r="BG747" s="35"/>
      <c r="BH747" s="35"/>
      <c r="BI747" s="35"/>
      <c r="BJ747" s="31">
        <f t="shared" si="1400"/>
        <v>0</v>
      </c>
      <c r="BK747" s="35"/>
      <c r="BL747" s="35"/>
      <c r="BM747" s="35"/>
      <c r="BN747" s="35">
        <f t="shared" si="1439"/>
        <v>0</v>
      </c>
      <c r="BO747" s="114">
        <f t="shared" si="1440"/>
        <v>0</v>
      </c>
      <c r="BP747" s="114"/>
      <c r="BQ747" s="114"/>
      <c r="BR747" s="114">
        <f t="shared" si="1403"/>
        <v>0</v>
      </c>
      <c r="BS747" s="35"/>
      <c r="BT747" s="31"/>
      <c r="BU747" s="35"/>
      <c r="BV747" s="172"/>
      <c r="BW747" s="172"/>
      <c r="BX747" s="172"/>
      <c r="BY747" s="172"/>
      <c r="BZ747" s="172"/>
      <c r="CE747" s="695" t="e">
        <f t="shared" si="1326"/>
        <v>#DIV/0!</v>
      </c>
    </row>
    <row r="748" spans="1:12295" s="256" customFormat="1" ht="54" hidden="1" customHeight="1" x14ac:dyDescent="0.3">
      <c r="B748" s="526" t="s">
        <v>22</v>
      </c>
      <c r="C748" s="255" t="s">
        <v>253</v>
      </c>
      <c r="D748" s="168">
        <f t="shared" si="1429"/>
        <v>0</v>
      </c>
      <c r="E748" s="884"/>
      <c r="F748" s="884"/>
      <c r="G748" s="884"/>
      <c r="H748" s="884"/>
      <c r="I748" s="172"/>
      <c r="J748" s="884"/>
      <c r="K748" s="168"/>
      <c r="L748" s="695" t="e">
        <f t="shared" si="1348"/>
        <v>#DIV/0!</v>
      </c>
      <c r="M748" s="884"/>
      <c r="N748" s="114"/>
      <c r="O748" s="118"/>
      <c r="P748" s="114"/>
      <c r="Q748" s="118"/>
      <c r="R748" s="114"/>
      <c r="S748" s="118"/>
      <c r="T748" s="114"/>
      <c r="U748" s="926">
        <v>105805.01453</v>
      </c>
      <c r="V748" s="926">
        <f t="shared" si="1430"/>
        <v>630670.66593000002</v>
      </c>
      <c r="W748" s="926"/>
      <c r="X748" s="926"/>
      <c r="Y748" s="926">
        <f t="shared" si="1431"/>
        <v>630670.66593000002</v>
      </c>
      <c r="Z748" s="926">
        <f t="shared" si="1432"/>
        <v>630670.66593000002</v>
      </c>
      <c r="AA748" s="926">
        <f t="shared" si="1433"/>
        <v>0</v>
      </c>
      <c r="AB748" s="926"/>
      <c r="AC748" s="926">
        <v>630670.66593000002</v>
      </c>
      <c r="AD748" s="692" t="e">
        <f t="shared" si="1434"/>
        <v>#DIV/0!</v>
      </c>
      <c r="AE748" s="168">
        <f t="shared" si="1435"/>
        <v>103348.79574</v>
      </c>
      <c r="AF748" s="695" t="e">
        <f t="shared" si="1349"/>
        <v>#DIV/0!</v>
      </c>
      <c r="AG748" s="172"/>
      <c r="AH748" s="695"/>
      <c r="AI748" s="35"/>
      <c r="AJ748" s="35"/>
      <c r="AK748" s="35"/>
      <c r="AL748" s="35"/>
      <c r="AM748" s="35"/>
      <c r="AN748" s="35"/>
      <c r="AO748" s="932">
        <v>103348.79574</v>
      </c>
      <c r="AP748" s="932">
        <f t="shared" si="1436"/>
        <v>-103348.79574</v>
      </c>
      <c r="AQ748" s="692" t="e">
        <f t="shared" si="1437"/>
        <v>#DIV/0!</v>
      </c>
      <c r="AR748" s="168">
        <f t="shared" si="1438"/>
        <v>0</v>
      </c>
      <c r="AS748" s="692" t="e">
        <f t="shared" si="1351"/>
        <v>#DIV/0!</v>
      </c>
      <c r="AT748" s="172"/>
      <c r="AU748" s="695" t="e">
        <f t="shared" si="1361"/>
        <v>#DIV/0!</v>
      </c>
      <c r="AV748" s="35"/>
      <c r="AW748" s="695" t="e">
        <f t="shared" si="1396"/>
        <v>#DIV/0!</v>
      </c>
      <c r="AX748" s="172"/>
      <c r="AY748" s="695" t="e">
        <f t="shared" si="1376"/>
        <v>#DIV/0!</v>
      </c>
      <c r="AZ748" s="35"/>
      <c r="BA748" s="695" t="e">
        <f t="shared" si="1377"/>
        <v>#DIV/0!</v>
      </c>
      <c r="BB748" s="35"/>
      <c r="BC748" s="118">
        <f t="shared" si="1397"/>
        <v>0</v>
      </c>
      <c r="BD748" s="118">
        <f t="shared" si="1398"/>
        <v>103348.79574</v>
      </c>
      <c r="BE748" s="35"/>
      <c r="BF748" s="35"/>
      <c r="BG748" s="35"/>
      <c r="BH748" s="35"/>
      <c r="BI748" s="35"/>
      <c r="BJ748" s="31">
        <f t="shared" si="1400"/>
        <v>0</v>
      </c>
      <c r="BK748" s="35"/>
      <c r="BL748" s="35"/>
      <c r="BM748" s="35"/>
      <c r="BN748" s="35">
        <f t="shared" si="1439"/>
        <v>0</v>
      </c>
      <c r="BO748" s="118">
        <f t="shared" si="1440"/>
        <v>0</v>
      </c>
      <c r="BP748" s="118"/>
      <c r="BQ748" s="118"/>
      <c r="BR748" s="118">
        <f t="shared" si="1403"/>
        <v>0</v>
      </c>
      <c r="BS748" s="35"/>
      <c r="BT748" s="31"/>
      <c r="BU748" s="35"/>
      <c r="BV748" s="172"/>
      <c r="BW748" s="172"/>
      <c r="BX748" s="172"/>
      <c r="BY748" s="172"/>
      <c r="BZ748" s="172"/>
      <c r="CE748" s="695" t="e">
        <f t="shared" si="1326"/>
        <v>#DIV/0!</v>
      </c>
    </row>
    <row r="749" spans="1:12295" s="256" customFormat="1" ht="54" hidden="1" customHeight="1" x14ac:dyDescent="0.3">
      <c r="B749" s="526" t="s">
        <v>10</v>
      </c>
      <c r="C749" s="260" t="s">
        <v>347</v>
      </c>
      <c r="D749" s="168">
        <f t="shared" si="1429"/>
        <v>0</v>
      </c>
      <c r="E749" s="235">
        <f>E750</f>
        <v>0</v>
      </c>
      <c r="F749" s="235"/>
      <c r="G749" s="235"/>
      <c r="H749" s="884"/>
      <c r="I749" s="172"/>
      <c r="J749" s="884"/>
      <c r="K749" s="168"/>
      <c r="L749" s="695" t="e">
        <f t="shared" si="1348"/>
        <v>#DIV/0!</v>
      </c>
      <c r="M749" s="235">
        <f>M750</f>
        <v>0</v>
      </c>
      <c r="N749" s="114"/>
      <c r="O749" s="194"/>
      <c r="P749" s="114"/>
      <c r="Q749" s="194"/>
      <c r="R749" s="114"/>
      <c r="S749" s="118"/>
      <c r="T749" s="114"/>
      <c r="U749" s="926">
        <v>105806.01453</v>
      </c>
      <c r="V749" s="926">
        <f t="shared" si="1430"/>
        <v>630671.66593000002</v>
      </c>
      <c r="W749" s="926"/>
      <c r="X749" s="926"/>
      <c r="Y749" s="926">
        <f t="shared" si="1431"/>
        <v>630671.66593000002</v>
      </c>
      <c r="Z749" s="926">
        <f t="shared" si="1432"/>
        <v>630671.66593000002</v>
      </c>
      <c r="AA749" s="926">
        <f t="shared" si="1433"/>
        <v>0</v>
      </c>
      <c r="AB749" s="926"/>
      <c r="AC749" s="926">
        <v>630671.66593000002</v>
      </c>
      <c r="AD749" s="692" t="e">
        <f t="shared" si="1434"/>
        <v>#DIV/0!</v>
      </c>
      <c r="AE749" s="168">
        <f t="shared" si="1435"/>
        <v>103349.79574</v>
      </c>
      <c r="AF749" s="695" t="e">
        <f t="shared" si="1349"/>
        <v>#DIV/0!</v>
      </c>
      <c r="AG749" s="235">
        <f>AG750</f>
        <v>0</v>
      </c>
      <c r="AH749" s="695"/>
      <c r="AI749" s="194"/>
      <c r="AJ749" s="114"/>
      <c r="AK749" s="194"/>
      <c r="AL749" s="114"/>
      <c r="AM749" s="35"/>
      <c r="AN749" s="35"/>
      <c r="AO749" s="932">
        <v>103349.79574</v>
      </c>
      <c r="AP749" s="932">
        <f t="shared" si="1436"/>
        <v>-103349.79574</v>
      </c>
      <c r="AQ749" s="692" t="e">
        <f t="shared" si="1437"/>
        <v>#DIV/0!</v>
      </c>
      <c r="AR749" s="168">
        <f t="shared" si="1438"/>
        <v>0</v>
      </c>
      <c r="AS749" s="692" t="e">
        <f t="shared" si="1351"/>
        <v>#DIV/0!</v>
      </c>
      <c r="AT749" s="235">
        <f>AT750</f>
        <v>0</v>
      </c>
      <c r="AU749" s="695" t="e">
        <f t="shared" si="1361"/>
        <v>#DIV/0!</v>
      </c>
      <c r="AV749" s="194"/>
      <c r="AW749" s="695" t="e">
        <f t="shared" si="1396"/>
        <v>#DIV/0!</v>
      </c>
      <c r="AX749" s="235"/>
      <c r="AY749" s="695" t="e">
        <f t="shared" si="1376"/>
        <v>#DIV/0!</v>
      </c>
      <c r="AZ749" s="35"/>
      <c r="BA749" s="695" t="e">
        <f t="shared" si="1377"/>
        <v>#DIV/0!</v>
      </c>
      <c r="BB749" s="35"/>
      <c r="BC749" s="118"/>
      <c r="BD749" s="118"/>
      <c r="BE749" s="194">
        <f t="shared" ref="BE749:BE760" si="1441">BF749</f>
        <v>0</v>
      </c>
      <c r="BF749" s="194">
        <f>BF750</f>
        <v>0</v>
      </c>
      <c r="BG749" s="194"/>
      <c r="BH749" s="35"/>
      <c r="BI749" s="35"/>
      <c r="BJ749" s="31"/>
      <c r="BK749" s="35"/>
      <c r="BL749" s="35"/>
      <c r="BM749" s="35"/>
      <c r="BN749" s="35"/>
      <c r="BO749" s="118"/>
      <c r="BP749" s="118"/>
      <c r="BQ749" s="118"/>
      <c r="BR749" s="118"/>
      <c r="BS749" s="35"/>
      <c r="BT749" s="31"/>
      <c r="BU749" s="194">
        <f t="shared" ref="BU749:BU750" si="1442">BV749</f>
        <v>0</v>
      </c>
      <c r="BV749" s="194">
        <f>BV750</f>
        <v>0</v>
      </c>
      <c r="BW749" s="194"/>
      <c r="BX749" s="194"/>
      <c r="BY749" s="172"/>
      <c r="BZ749" s="172"/>
      <c r="CE749" s="695" t="e">
        <f t="shared" si="1326"/>
        <v>#DIV/0!</v>
      </c>
    </row>
    <row r="750" spans="1:12295" s="45" customFormat="1" ht="54" hidden="1" customHeight="1" x14ac:dyDescent="0.25">
      <c r="B750" s="526"/>
      <c r="C750" s="97" t="s">
        <v>31</v>
      </c>
      <c r="D750" s="168">
        <f t="shared" si="1429"/>
        <v>0</v>
      </c>
      <c r="E750" s="166">
        <f>E753</f>
        <v>0</v>
      </c>
      <c r="F750" s="166"/>
      <c r="G750" s="166"/>
      <c r="H750" s="166"/>
      <c r="I750" s="166"/>
      <c r="J750" s="166">
        <f>K750+M750+Q750</f>
        <v>0</v>
      </c>
      <c r="K750" s="168"/>
      <c r="L750" s="695" t="e">
        <f t="shared" si="1348"/>
        <v>#DIV/0!</v>
      </c>
      <c r="M750" s="166">
        <f>M753</f>
        <v>0</v>
      </c>
      <c r="N750" s="683"/>
      <c r="O750" s="622"/>
      <c r="P750" s="683"/>
      <c r="Q750" s="622"/>
      <c r="R750" s="683"/>
      <c r="S750" s="622"/>
      <c r="T750" s="683"/>
      <c r="U750" s="926">
        <v>105807.01453</v>
      </c>
      <c r="V750" s="926">
        <f t="shared" si="1430"/>
        <v>630672.66593000002</v>
      </c>
      <c r="W750" s="926"/>
      <c r="X750" s="926"/>
      <c r="Y750" s="926">
        <f t="shared" si="1431"/>
        <v>630672.66593000002</v>
      </c>
      <c r="Z750" s="926">
        <f t="shared" si="1432"/>
        <v>630672.66593000002</v>
      </c>
      <c r="AA750" s="926">
        <f t="shared" si="1433"/>
        <v>0</v>
      </c>
      <c r="AB750" s="926"/>
      <c r="AC750" s="926">
        <v>630672.66593000002</v>
      </c>
      <c r="AD750" s="692" t="e">
        <f t="shared" si="1434"/>
        <v>#DIV/0!</v>
      </c>
      <c r="AE750" s="168">
        <f t="shared" si="1435"/>
        <v>103350.79574</v>
      </c>
      <c r="AF750" s="695" t="e">
        <f t="shared" si="1349"/>
        <v>#DIV/0!</v>
      </c>
      <c r="AG750" s="166">
        <f>AG753</f>
        <v>0</v>
      </c>
      <c r="AH750" s="695"/>
      <c r="AI750" s="622"/>
      <c r="AJ750" s="683"/>
      <c r="AK750" s="622"/>
      <c r="AL750" s="683"/>
      <c r="AM750" s="622"/>
      <c r="AN750" s="683"/>
      <c r="AO750" s="932">
        <v>103350.79574</v>
      </c>
      <c r="AP750" s="932">
        <f t="shared" si="1436"/>
        <v>-103350.79574</v>
      </c>
      <c r="AQ750" s="692" t="e">
        <f t="shared" si="1437"/>
        <v>#DIV/0!</v>
      </c>
      <c r="AR750" s="168">
        <f t="shared" si="1438"/>
        <v>0</v>
      </c>
      <c r="AS750" s="692" t="e">
        <f t="shared" si="1351"/>
        <v>#DIV/0!</v>
      </c>
      <c r="AT750" s="166">
        <f>AT753</f>
        <v>0</v>
      </c>
      <c r="AU750" s="695" t="e">
        <f t="shared" si="1361"/>
        <v>#DIV/0!</v>
      </c>
      <c r="AV750" s="622"/>
      <c r="AW750" s="695" t="e">
        <f t="shared" si="1396"/>
        <v>#DIV/0!</v>
      </c>
      <c r="AX750" s="166"/>
      <c r="AY750" s="695" t="e">
        <f t="shared" si="1376"/>
        <v>#DIV/0!</v>
      </c>
      <c r="AZ750" s="622"/>
      <c r="BA750" s="695" t="e">
        <f t="shared" si="1377"/>
        <v>#DIV/0!</v>
      </c>
      <c r="BB750" s="622"/>
      <c r="BC750" s="622"/>
      <c r="BD750" s="622"/>
      <c r="BE750" s="622">
        <f t="shared" si="1441"/>
        <v>0</v>
      </c>
      <c r="BF750" s="622">
        <f>BF753</f>
        <v>0</v>
      </c>
      <c r="BG750" s="622"/>
      <c r="BH750" s="622"/>
      <c r="BI750" s="622"/>
      <c r="BJ750" s="622" t="e">
        <f t="shared" ref="BJ750" si="1443">BK750+BL750+BM750</f>
        <v>#REF!</v>
      </c>
      <c r="BK750" s="622" t="e">
        <f>BK473+BK677+#REF!</f>
        <v>#REF!</v>
      </c>
      <c r="BL750" s="622"/>
      <c r="BM750" s="622"/>
      <c r="BN750" s="622" t="e">
        <f t="shared" ref="BN750" si="1444">BO750+BR750+BS750</f>
        <v>#REF!</v>
      </c>
      <c r="BO750" s="622" t="e">
        <f>BO473+BO677+#REF!</f>
        <v>#REF!</v>
      </c>
      <c r="BP750" s="622"/>
      <c r="BQ750" s="622"/>
      <c r="BR750" s="622"/>
      <c r="BS750" s="622"/>
      <c r="BT750" s="622"/>
      <c r="BU750" s="622">
        <f t="shared" si="1442"/>
        <v>0</v>
      </c>
      <c r="BV750" s="504">
        <f>BV753</f>
        <v>0</v>
      </c>
      <c r="BW750" s="519"/>
      <c r="BX750" s="504"/>
      <c r="BY750" s="504"/>
      <c r="BZ750" s="504"/>
      <c r="CE750" s="695" t="e">
        <f t="shared" si="1326"/>
        <v>#DIV/0!</v>
      </c>
    </row>
    <row r="751" spans="1:12295" s="45" customFormat="1" ht="175.5" customHeight="1" x14ac:dyDescent="0.25">
      <c r="B751" s="526" t="s">
        <v>444</v>
      </c>
      <c r="C751" s="99" t="s">
        <v>499</v>
      </c>
      <c r="D751" s="168">
        <f t="shared" si="1429"/>
        <v>44249.121760000002</v>
      </c>
      <c r="E751" s="166"/>
      <c r="F751" s="166"/>
      <c r="G751" s="166"/>
      <c r="H751" s="166"/>
      <c r="I751" s="168">
        <v>44249.121760000002</v>
      </c>
      <c r="J751" s="168">
        <f>K751-D751</f>
        <v>0</v>
      </c>
      <c r="K751" s="168">
        <f t="shared" ref="K751" si="1445">U751</f>
        <v>44249.121760000002</v>
      </c>
      <c r="L751" s="695">
        <f t="shared" si="1348"/>
        <v>1</v>
      </c>
      <c r="M751" s="166"/>
      <c r="N751" s="683"/>
      <c r="O751" s="674"/>
      <c r="P751" s="683"/>
      <c r="Q751" s="674"/>
      <c r="R751" s="683"/>
      <c r="S751" s="674"/>
      <c r="T751" s="683"/>
      <c r="U751" s="926">
        <f>I751</f>
        <v>44249.121760000002</v>
      </c>
      <c r="V751" s="926">
        <f t="shared" si="1430"/>
        <v>586424.54417000001</v>
      </c>
      <c r="W751" s="926"/>
      <c r="X751" s="926"/>
      <c r="Y751" s="926">
        <f t="shared" si="1431"/>
        <v>586424.54417000001</v>
      </c>
      <c r="Z751" s="926">
        <f t="shared" si="1432"/>
        <v>630673.66593000002</v>
      </c>
      <c r="AA751" s="926">
        <f t="shared" si="1433"/>
        <v>0</v>
      </c>
      <c r="AB751" s="926"/>
      <c r="AC751" s="926">
        <v>630673.66593000002</v>
      </c>
      <c r="AD751" s="692">
        <f t="shared" si="1434"/>
        <v>1</v>
      </c>
      <c r="AE751" s="168">
        <f t="shared" si="1435"/>
        <v>44249.121760000002</v>
      </c>
      <c r="AF751" s="692">
        <f t="shared" si="1349"/>
        <v>1</v>
      </c>
      <c r="AG751" s="166"/>
      <c r="AH751" s="695"/>
      <c r="AI751" s="674"/>
      <c r="AJ751" s="683"/>
      <c r="AK751" s="674"/>
      <c r="AL751" s="683"/>
      <c r="AM751" s="674"/>
      <c r="AN751" s="683"/>
      <c r="AO751" s="932">
        <f>U751</f>
        <v>44249.121760000002</v>
      </c>
      <c r="AP751" s="932">
        <f t="shared" si="1436"/>
        <v>0</v>
      </c>
      <c r="AQ751" s="692">
        <f t="shared" si="1437"/>
        <v>1</v>
      </c>
      <c r="AR751" s="168">
        <f t="shared" si="1438"/>
        <v>44249.121760000002</v>
      </c>
      <c r="AS751" s="692">
        <f t="shared" si="1351"/>
        <v>1</v>
      </c>
      <c r="AT751" s="166"/>
      <c r="AU751" s="695"/>
      <c r="AV751" s="674"/>
      <c r="AW751" s="695"/>
      <c r="AX751" s="166"/>
      <c r="AY751" s="695"/>
      <c r="AZ751" s="674"/>
      <c r="BA751" s="695"/>
      <c r="BB751" s="932">
        <v>44249.121760000002</v>
      </c>
      <c r="BC751" s="674"/>
      <c r="BD751" s="674"/>
      <c r="BE751" s="674"/>
      <c r="BF751" s="674"/>
      <c r="BG751" s="674"/>
      <c r="BH751" s="674"/>
      <c r="BI751" s="674"/>
      <c r="BJ751" s="674"/>
      <c r="BK751" s="674"/>
      <c r="BL751" s="674"/>
      <c r="BM751" s="674"/>
      <c r="BN751" s="674"/>
      <c r="BO751" s="674"/>
      <c r="BP751" s="674"/>
      <c r="BQ751" s="674"/>
      <c r="BR751" s="674"/>
      <c r="BS751" s="674"/>
      <c r="BT751" s="674"/>
      <c r="BU751" s="674"/>
      <c r="BV751" s="674"/>
      <c r="BW751" s="674"/>
      <c r="BX751" s="674"/>
      <c r="BY751" s="674"/>
      <c r="BZ751" s="674"/>
      <c r="CE751" s="695">
        <f t="shared" si="1326"/>
        <v>1</v>
      </c>
    </row>
    <row r="752" spans="1:12295" s="175" customFormat="1" ht="84" customHeight="1" x14ac:dyDescent="0.3">
      <c r="A752" s="203"/>
      <c r="B752" s="526" t="s">
        <v>444</v>
      </c>
      <c r="C752" s="99" t="s">
        <v>528</v>
      </c>
      <c r="D752" s="168">
        <f>I752</f>
        <v>107000</v>
      </c>
      <c r="E752" s="168"/>
      <c r="F752" s="168"/>
      <c r="G752" s="168"/>
      <c r="H752" s="168"/>
      <c r="I752" s="168">
        <v>107000</v>
      </c>
      <c r="J752" s="168">
        <f>U752-I752</f>
        <v>-1.0000003385357559E-5</v>
      </c>
      <c r="K752" s="168">
        <f>U752</f>
        <v>106999.99999</v>
      </c>
      <c r="L752" s="692">
        <f t="shared" si="1348"/>
        <v>0.99999999990654198</v>
      </c>
      <c r="M752" s="168"/>
      <c r="N752" s="825"/>
      <c r="O752" s="825"/>
      <c r="P752" s="825"/>
      <c r="Q752" s="825"/>
      <c r="R752" s="825"/>
      <c r="S752" s="825"/>
      <c r="T752" s="825"/>
      <c r="U752" s="986">
        <v>106999.99999</v>
      </c>
      <c r="V752" s="986">
        <f t="shared" ref="V752:V769" si="1446">W752+X752+Y752</f>
        <v>523674.66593000002</v>
      </c>
      <c r="W752" s="986"/>
      <c r="X752" s="986"/>
      <c r="Y752" s="986">
        <f t="shared" ref="Y752:Y769" si="1447">AC752-I752</f>
        <v>523674.66593000002</v>
      </c>
      <c r="Z752" s="986">
        <f t="shared" ref="Z752:Z769" si="1448">AA752+AB752+AC752</f>
        <v>630674.66593000002</v>
      </c>
      <c r="AA752" s="986">
        <f t="shared" ref="AA752:AA769" si="1449">E752</f>
        <v>0</v>
      </c>
      <c r="AB752" s="986"/>
      <c r="AC752" s="986">
        <v>630674.66593000002</v>
      </c>
      <c r="AD752" s="692">
        <f t="shared" ref="AD752:AD769" si="1450">U752/I752</f>
        <v>0.99999999990654198</v>
      </c>
      <c r="AE752" s="168">
        <f>AO752</f>
        <v>106999.99999</v>
      </c>
      <c r="AF752" s="692">
        <f t="shared" si="1349"/>
        <v>0.99999999990654198</v>
      </c>
      <c r="AG752" s="168"/>
      <c r="AH752" s="692"/>
      <c r="AI752" s="825"/>
      <c r="AJ752" s="825"/>
      <c r="AK752" s="825"/>
      <c r="AL752" s="825"/>
      <c r="AM752" s="825"/>
      <c r="AN752" s="825"/>
      <c r="AO752" s="168">
        <f>U752</f>
        <v>106999.99999</v>
      </c>
      <c r="AP752" s="825">
        <f>BB752-AE752</f>
        <v>1.0000003385357559E-5</v>
      </c>
      <c r="AQ752" s="692">
        <f t="shared" si="1437"/>
        <v>0.99999999990654198</v>
      </c>
      <c r="AR752" s="168">
        <f>BB752</f>
        <v>107000</v>
      </c>
      <c r="AS752" s="692">
        <f t="shared" si="1351"/>
        <v>1</v>
      </c>
      <c r="AT752" s="168"/>
      <c r="AU752" s="692"/>
      <c r="AV752" s="825"/>
      <c r="AW752" s="692"/>
      <c r="AX752" s="168"/>
      <c r="AY752" s="692"/>
      <c r="AZ752" s="825"/>
      <c r="BA752" s="692"/>
      <c r="BB752" s="825">
        <f>D752</f>
        <v>107000</v>
      </c>
      <c r="BC752" s="825"/>
      <c r="BD752" s="825"/>
      <c r="BE752" s="825">
        <v>0</v>
      </c>
      <c r="BF752" s="825"/>
      <c r="BG752" s="825"/>
      <c r="BH752" s="825"/>
      <c r="BI752" s="825"/>
      <c r="BJ752" s="825"/>
      <c r="BK752" s="825"/>
      <c r="BL752" s="825"/>
      <c r="BM752" s="825"/>
      <c r="BN752" s="825">
        <f>BS752</f>
        <v>111000</v>
      </c>
      <c r="BO752" s="825"/>
      <c r="BP752" s="825"/>
      <c r="BQ752" s="825"/>
      <c r="BR752" s="825"/>
      <c r="BS752" s="825">
        <v>111000</v>
      </c>
      <c r="BT752" s="825">
        <v>0</v>
      </c>
      <c r="BU752" s="825">
        <f>BZ752</f>
        <v>111000</v>
      </c>
      <c r="BV752" s="825"/>
      <c r="BW752" s="825"/>
      <c r="BX752" s="825"/>
      <c r="BY752" s="825"/>
      <c r="BZ752" s="825">
        <v>111000</v>
      </c>
      <c r="CA752" s="825"/>
      <c r="CB752" s="825"/>
      <c r="CC752" s="825"/>
      <c r="CD752" s="825"/>
      <c r="CE752" s="692">
        <f t="shared" si="1326"/>
        <v>1</v>
      </c>
      <c r="CF752" s="825"/>
      <c r="CG752" s="825"/>
      <c r="CH752" s="825"/>
      <c r="CI752" s="825"/>
      <c r="CJ752" s="825"/>
      <c r="CK752" s="825"/>
      <c r="CL752" s="825"/>
      <c r="CM752" s="825"/>
      <c r="CN752" s="825"/>
      <c r="CO752" s="89"/>
      <c r="CP752" s="89"/>
      <c r="CQ752" s="89"/>
      <c r="CR752" s="89"/>
      <c r="CS752" s="89"/>
      <c r="CT752" s="825"/>
      <c r="CU752" s="825"/>
      <c r="CV752" s="89"/>
      <c r="CW752" s="89"/>
      <c r="CX752" s="825"/>
      <c r="CY752" s="825"/>
      <c r="CZ752" s="89"/>
      <c r="DA752" s="89"/>
      <c r="DB752" s="825"/>
      <c r="DC752" s="825"/>
      <c r="DD752" s="825"/>
      <c r="DE752" s="825"/>
      <c r="DF752" s="825"/>
      <c r="DG752" s="825"/>
      <c r="DH752" s="825"/>
      <c r="DI752" s="89"/>
      <c r="DJ752" s="89"/>
      <c r="DK752" s="825"/>
      <c r="DL752" s="825"/>
      <c r="DM752" s="89"/>
      <c r="DN752" s="89"/>
      <c r="DO752" s="825"/>
      <c r="DP752" s="825"/>
      <c r="DQ752" s="825"/>
      <c r="DR752" s="825"/>
      <c r="DS752" s="825"/>
      <c r="DT752" s="203"/>
      <c r="DU752" s="107"/>
      <c r="DV752" s="825"/>
      <c r="DW752" s="825"/>
      <c r="DX752" s="825"/>
      <c r="DY752" s="825"/>
      <c r="DZ752" s="825"/>
      <c r="EA752" s="825"/>
      <c r="EB752" s="825"/>
      <c r="EC752" s="168"/>
      <c r="ED752" s="168"/>
      <c r="EE752" s="168"/>
      <c r="EF752" s="168"/>
      <c r="EG752" s="168"/>
      <c r="EH752" s="168"/>
      <c r="EI752" s="168"/>
      <c r="EJ752" s="168"/>
      <c r="EK752" s="168"/>
      <c r="EL752" s="168"/>
      <c r="EM752" s="168"/>
      <c r="EN752" s="168"/>
      <c r="EO752" s="168"/>
      <c r="EP752" s="168"/>
      <c r="EQ752" s="168"/>
      <c r="ER752" s="168"/>
      <c r="ES752" s="168"/>
      <c r="ET752" s="168"/>
      <c r="EU752" s="168"/>
      <c r="EV752" s="168"/>
      <c r="EW752" s="168"/>
      <c r="EX752" s="168"/>
      <c r="EY752" s="168"/>
      <c r="EZ752" s="168"/>
      <c r="FA752" s="168"/>
      <c r="FB752" s="168"/>
      <c r="FC752" s="168"/>
      <c r="FD752" s="168"/>
      <c r="FE752" s="168"/>
      <c r="FF752" s="168"/>
      <c r="FG752" s="168"/>
      <c r="FH752" s="168"/>
      <c r="FI752" s="168"/>
      <c r="FJ752" s="168"/>
      <c r="FK752" s="168"/>
      <c r="FL752" s="168"/>
      <c r="FM752" s="168"/>
      <c r="FN752" s="168"/>
      <c r="FO752" s="168"/>
      <c r="FP752" s="168"/>
      <c r="FQ752" s="168"/>
      <c r="FR752" s="168"/>
      <c r="FS752" s="168"/>
      <c r="FT752" s="168"/>
      <c r="FU752" s="825"/>
      <c r="FV752" s="825"/>
      <c r="FW752" s="825"/>
      <c r="FX752" s="825"/>
      <c r="FY752" s="825"/>
      <c r="FZ752" s="825"/>
      <c r="GA752" s="825"/>
      <c r="GB752" s="825"/>
      <c r="GC752" s="825"/>
      <c r="GD752" s="825"/>
      <c r="GE752" s="825"/>
      <c r="GF752" s="825"/>
      <c r="GG752" s="825"/>
      <c r="GH752" s="825"/>
      <c r="GI752" s="825"/>
      <c r="GJ752" s="825"/>
      <c r="GK752" s="825"/>
      <c r="GL752" s="825"/>
      <c r="GM752" s="825"/>
      <c r="GN752" s="825"/>
      <c r="GO752" s="825"/>
      <c r="GP752" s="825"/>
      <c r="GQ752" s="825"/>
      <c r="GR752" s="825"/>
      <c r="GS752" s="89"/>
      <c r="GT752" s="89"/>
      <c r="GU752" s="89"/>
      <c r="GV752" s="89"/>
      <c r="GW752" s="89"/>
      <c r="GX752" s="825"/>
      <c r="GY752" s="825"/>
      <c r="GZ752" s="89"/>
      <c r="HA752" s="89"/>
      <c r="HB752" s="825"/>
      <c r="HC752" s="825"/>
      <c r="HD752" s="89"/>
      <c r="HE752" s="89"/>
      <c r="HF752" s="825"/>
      <c r="HG752" s="825"/>
      <c r="HH752" s="825"/>
      <c r="HI752" s="825"/>
      <c r="HJ752" s="825"/>
      <c r="HK752" s="825"/>
      <c r="HL752" s="825"/>
      <c r="HM752" s="89"/>
      <c r="HN752" s="89"/>
      <c r="HO752" s="825"/>
      <c r="HP752" s="825"/>
      <c r="HQ752" s="89"/>
      <c r="HR752" s="89"/>
      <c r="HS752" s="825"/>
      <c r="HT752" s="825"/>
      <c r="HU752" s="825"/>
      <c r="HV752" s="825"/>
      <c r="HW752" s="825"/>
      <c r="HX752" s="203"/>
      <c r="HY752" s="107"/>
      <c r="HZ752" s="825"/>
      <c r="IA752" s="825"/>
      <c r="IB752" s="825"/>
      <c r="IC752" s="825"/>
      <c r="ID752" s="825"/>
      <c r="IE752" s="825"/>
      <c r="IF752" s="825"/>
      <c r="IG752" s="168"/>
      <c r="IH752" s="168"/>
      <c r="II752" s="168"/>
      <c r="IJ752" s="168"/>
      <c r="IK752" s="168"/>
      <c r="IL752" s="168"/>
      <c r="IM752" s="168"/>
      <c r="IN752" s="168"/>
      <c r="IO752" s="168"/>
      <c r="IP752" s="168"/>
      <c r="IQ752" s="168"/>
      <c r="IR752" s="168"/>
      <c r="IS752" s="168"/>
      <c r="IT752" s="168"/>
      <c r="IU752" s="168"/>
      <c r="IV752" s="168"/>
      <c r="IW752" s="168"/>
      <c r="IX752" s="168"/>
      <c r="IY752" s="168"/>
      <c r="IZ752" s="168"/>
      <c r="JA752" s="168"/>
      <c r="JB752" s="168"/>
      <c r="JC752" s="168"/>
      <c r="JD752" s="168"/>
      <c r="JE752" s="168"/>
      <c r="JF752" s="168"/>
      <c r="JG752" s="168"/>
      <c r="JH752" s="168"/>
      <c r="JI752" s="168"/>
      <c r="JJ752" s="168"/>
      <c r="JK752" s="168"/>
      <c r="JL752" s="168"/>
      <c r="JM752" s="168"/>
      <c r="JN752" s="168"/>
      <c r="JO752" s="168"/>
      <c r="JP752" s="168"/>
      <c r="JQ752" s="168"/>
      <c r="JR752" s="168"/>
      <c r="JS752" s="168"/>
      <c r="JT752" s="168"/>
      <c r="JU752" s="168"/>
      <c r="JV752" s="168"/>
      <c r="JW752" s="168"/>
      <c r="JX752" s="168"/>
      <c r="JY752" s="825"/>
      <c r="JZ752" s="825"/>
      <c r="KA752" s="825"/>
      <c r="KB752" s="825"/>
      <c r="KC752" s="825"/>
      <c r="KD752" s="825"/>
      <c r="KE752" s="825"/>
      <c r="KF752" s="825"/>
      <c r="KG752" s="825"/>
      <c r="KH752" s="825"/>
      <c r="KI752" s="825"/>
      <c r="KJ752" s="825"/>
      <c r="KK752" s="825"/>
      <c r="KL752" s="825"/>
      <c r="KM752" s="825"/>
      <c r="KN752" s="825"/>
      <c r="KO752" s="825"/>
      <c r="KP752" s="825"/>
      <c r="KQ752" s="825"/>
      <c r="KR752" s="825"/>
      <c r="KS752" s="825"/>
      <c r="KT752" s="825"/>
      <c r="KU752" s="825"/>
      <c r="KV752" s="825"/>
      <c r="KW752" s="89"/>
      <c r="KX752" s="89"/>
      <c r="KY752" s="89"/>
      <c r="KZ752" s="89"/>
      <c r="LA752" s="89"/>
      <c r="LB752" s="825"/>
      <c r="LC752" s="825"/>
      <c r="LD752" s="89"/>
      <c r="LE752" s="89"/>
      <c r="LF752" s="825"/>
      <c r="LG752" s="825"/>
      <c r="LH752" s="89"/>
      <c r="LI752" s="89"/>
      <c r="LJ752" s="825"/>
      <c r="LK752" s="825"/>
      <c r="LL752" s="825"/>
      <c r="LM752" s="825"/>
      <c r="LN752" s="825"/>
      <c r="LO752" s="825"/>
      <c r="LP752" s="825"/>
      <c r="LQ752" s="89"/>
      <c r="LR752" s="89"/>
      <c r="LS752" s="825"/>
      <c r="LT752" s="825"/>
      <c r="LU752" s="89"/>
      <c r="LV752" s="89"/>
      <c r="LW752" s="825"/>
      <c r="LX752" s="825"/>
      <c r="LY752" s="825"/>
      <c r="LZ752" s="825"/>
      <c r="MA752" s="825"/>
      <c r="MB752" s="203"/>
      <c r="MC752" s="107"/>
      <c r="MD752" s="825"/>
      <c r="ME752" s="825"/>
      <c r="MF752" s="825"/>
      <c r="MG752" s="825"/>
      <c r="MH752" s="825"/>
      <c r="MI752" s="825"/>
      <c r="MJ752" s="825"/>
      <c r="MK752" s="168"/>
      <c r="ML752" s="168"/>
      <c r="MM752" s="168"/>
      <c r="MN752" s="168"/>
      <c r="MO752" s="168"/>
      <c r="MP752" s="168"/>
      <c r="MQ752" s="168"/>
      <c r="MR752" s="168"/>
      <c r="MS752" s="168"/>
      <c r="MT752" s="168"/>
      <c r="MU752" s="168"/>
      <c r="MV752" s="168"/>
      <c r="MW752" s="168"/>
      <c r="MX752" s="168"/>
      <c r="MY752" s="168"/>
      <c r="MZ752" s="168"/>
      <c r="NA752" s="168"/>
      <c r="NB752" s="168"/>
      <c r="NC752" s="168"/>
      <c r="ND752" s="168"/>
      <c r="NE752" s="168"/>
      <c r="NF752" s="168"/>
      <c r="NG752" s="168"/>
      <c r="NH752" s="168"/>
      <c r="NI752" s="168"/>
      <c r="NJ752" s="168"/>
      <c r="NK752" s="168"/>
      <c r="NL752" s="168"/>
      <c r="NM752" s="168"/>
      <c r="NN752" s="168"/>
      <c r="NO752" s="168"/>
      <c r="NP752" s="168"/>
      <c r="NQ752" s="168"/>
      <c r="NR752" s="168"/>
      <c r="NS752" s="168"/>
      <c r="NT752" s="168"/>
      <c r="NU752" s="168"/>
      <c r="NV752" s="168"/>
      <c r="NW752" s="168"/>
      <c r="NX752" s="168"/>
      <c r="NY752" s="168"/>
      <c r="NZ752" s="168"/>
      <c r="OA752" s="168"/>
      <c r="OB752" s="168"/>
      <c r="OC752" s="825"/>
      <c r="OD752" s="825"/>
      <c r="OE752" s="825"/>
      <c r="OF752" s="825"/>
      <c r="OG752" s="825"/>
      <c r="OH752" s="825"/>
      <c r="OI752" s="825"/>
      <c r="OJ752" s="825"/>
      <c r="OK752" s="825"/>
      <c r="OL752" s="825"/>
      <c r="OM752" s="825"/>
      <c r="ON752" s="825"/>
      <c r="OO752" s="825"/>
      <c r="OP752" s="825"/>
      <c r="OQ752" s="825"/>
      <c r="OR752" s="825"/>
      <c r="OS752" s="825"/>
      <c r="OT752" s="825"/>
      <c r="OU752" s="825"/>
      <c r="OV752" s="825"/>
      <c r="OW752" s="825"/>
      <c r="OX752" s="825"/>
      <c r="OY752" s="825"/>
      <c r="OZ752" s="825"/>
      <c r="PA752" s="89"/>
      <c r="PB752" s="89"/>
      <c r="PC752" s="89"/>
      <c r="PD752" s="89"/>
      <c r="PE752" s="89"/>
      <c r="PF752" s="825"/>
      <c r="PG752" s="825"/>
      <c r="PH752" s="89"/>
      <c r="PI752" s="89"/>
      <c r="PJ752" s="825"/>
      <c r="PK752" s="825"/>
      <c r="PL752" s="89"/>
      <c r="PM752" s="89"/>
      <c r="PN752" s="825"/>
      <c r="PO752" s="825"/>
      <c r="PP752" s="825"/>
      <c r="PQ752" s="825"/>
      <c r="PR752" s="825"/>
      <c r="PS752" s="825"/>
      <c r="PT752" s="825"/>
      <c r="PU752" s="89"/>
      <c r="PV752" s="89"/>
      <c r="PW752" s="825"/>
      <c r="PX752" s="825"/>
      <c r="PY752" s="89"/>
      <c r="PZ752" s="89"/>
      <c r="QA752" s="825"/>
      <c r="QB752" s="825"/>
      <c r="QC752" s="825"/>
      <c r="QD752" s="825"/>
      <c r="QE752" s="825"/>
      <c r="QF752" s="203"/>
      <c r="QG752" s="107"/>
      <c r="QH752" s="825"/>
      <c r="QI752" s="825"/>
      <c r="QJ752" s="825"/>
      <c r="QK752" s="825"/>
      <c r="QL752" s="825"/>
      <c r="QM752" s="825"/>
      <c r="QN752" s="825"/>
      <c r="QO752" s="168"/>
      <c r="QP752" s="168"/>
      <c r="QQ752" s="168"/>
      <c r="QR752" s="168"/>
      <c r="QS752" s="168"/>
      <c r="QT752" s="168"/>
      <c r="QU752" s="168"/>
      <c r="QV752" s="168"/>
      <c r="QW752" s="168"/>
      <c r="QX752" s="168"/>
      <c r="QY752" s="168"/>
      <c r="QZ752" s="168"/>
      <c r="RA752" s="168"/>
      <c r="RB752" s="168"/>
      <c r="RC752" s="168"/>
      <c r="RD752" s="168"/>
      <c r="RE752" s="168"/>
      <c r="RF752" s="168"/>
      <c r="RG752" s="168"/>
      <c r="RH752" s="168"/>
      <c r="RI752" s="168"/>
      <c r="RJ752" s="168"/>
      <c r="RK752" s="168"/>
      <c r="RL752" s="168"/>
      <c r="RM752" s="168"/>
      <c r="RN752" s="168"/>
      <c r="RO752" s="168"/>
      <c r="RP752" s="168"/>
      <c r="RQ752" s="168"/>
      <c r="RR752" s="168"/>
      <c r="RS752" s="168"/>
      <c r="RT752" s="168"/>
      <c r="RU752" s="168"/>
      <c r="RV752" s="168"/>
      <c r="RW752" s="168"/>
      <c r="RX752" s="168"/>
      <c r="RY752" s="168"/>
      <c r="RZ752" s="168"/>
      <c r="SA752" s="168"/>
      <c r="SB752" s="168"/>
      <c r="SC752" s="168"/>
      <c r="SD752" s="168"/>
      <c r="SE752" s="168"/>
      <c r="SF752" s="168"/>
      <c r="SG752" s="825"/>
      <c r="SH752" s="825"/>
      <c r="SI752" s="825"/>
      <c r="SJ752" s="825"/>
      <c r="SK752" s="825"/>
      <c r="SL752" s="825"/>
      <c r="SM752" s="825"/>
      <c r="SN752" s="825"/>
      <c r="SO752" s="825"/>
      <c r="SP752" s="825"/>
      <c r="SQ752" s="825"/>
      <c r="SR752" s="825"/>
      <c r="SS752" s="825"/>
      <c r="ST752" s="825"/>
      <c r="SU752" s="825"/>
      <c r="SV752" s="825"/>
      <c r="SW752" s="825"/>
      <c r="SX752" s="825"/>
      <c r="SY752" s="825"/>
      <c r="SZ752" s="825"/>
      <c r="TA752" s="825"/>
      <c r="TB752" s="825"/>
      <c r="TC752" s="825"/>
      <c r="TD752" s="825"/>
      <c r="TE752" s="89"/>
      <c r="TF752" s="89"/>
      <c r="TG752" s="89"/>
      <c r="TH752" s="89"/>
      <c r="TI752" s="89"/>
      <c r="TJ752" s="825"/>
      <c r="TK752" s="825"/>
      <c r="TL752" s="89"/>
      <c r="TM752" s="89"/>
      <c r="TN752" s="825"/>
      <c r="TO752" s="825"/>
      <c r="TP752" s="89"/>
      <c r="TQ752" s="89"/>
      <c r="TR752" s="825"/>
      <c r="TS752" s="825"/>
      <c r="TT752" s="825"/>
      <c r="TU752" s="825"/>
      <c r="TV752" s="825"/>
      <c r="TW752" s="825"/>
      <c r="TX752" s="825"/>
      <c r="TY752" s="89"/>
      <c r="TZ752" s="89"/>
      <c r="UA752" s="825"/>
      <c r="UB752" s="825"/>
      <c r="UC752" s="89"/>
      <c r="UD752" s="89"/>
      <c r="UE752" s="825"/>
      <c r="UF752" s="825"/>
      <c r="UG752" s="825"/>
      <c r="UH752" s="825"/>
      <c r="UI752" s="825"/>
      <c r="UJ752" s="203"/>
      <c r="UK752" s="107"/>
      <c r="UL752" s="825"/>
      <c r="UM752" s="825"/>
      <c r="UN752" s="825"/>
      <c r="UO752" s="825"/>
      <c r="UP752" s="825"/>
      <c r="UQ752" s="825"/>
      <c r="UR752" s="825"/>
      <c r="US752" s="168"/>
      <c r="UT752" s="168"/>
      <c r="UU752" s="168"/>
      <c r="UV752" s="168"/>
      <c r="UW752" s="168"/>
      <c r="UX752" s="168"/>
      <c r="UY752" s="168"/>
      <c r="UZ752" s="168"/>
      <c r="VA752" s="168"/>
      <c r="VB752" s="168"/>
      <c r="VC752" s="168"/>
      <c r="VD752" s="168"/>
      <c r="VE752" s="168"/>
      <c r="VF752" s="168"/>
      <c r="VG752" s="168"/>
      <c r="VH752" s="168"/>
      <c r="VI752" s="168"/>
      <c r="VJ752" s="168"/>
      <c r="VK752" s="168"/>
      <c r="VL752" s="168"/>
      <c r="VM752" s="168"/>
      <c r="VN752" s="168"/>
      <c r="VO752" s="168"/>
      <c r="VP752" s="168"/>
      <c r="VQ752" s="168"/>
      <c r="VR752" s="168"/>
      <c r="VS752" s="168"/>
      <c r="VT752" s="168"/>
      <c r="VU752" s="168"/>
      <c r="VV752" s="168"/>
      <c r="VW752" s="168"/>
      <c r="VX752" s="168"/>
      <c r="VY752" s="168"/>
      <c r="VZ752" s="168"/>
      <c r="WA752" s="168"/>
      <c r="WB752" s="168"/>
      <c r="WC752" s="168"/>
      <c r="WD752" s="168"/>
      <c r="WE752" s="168"/>
      <c r="WF752" s="168"/>
      <c r="WG752" s="168"/>
      <c r="WH752" s="168"/>
      <c r="WI752" s="168"/>
      <c r="WJ752" s="168"/>
      <c r="WK752" s="825"/>
      <c r="WL752" s="825"/>
      <c r="WM752" s="825"/>
      <c r="WN752" s="825"/>
      <c r="WO752" s="825"/>
      <c r="WP752" s="825"/>
      <c r="WQ752" s="825"/>
      <c r="WR752" s="825"/>
      <c r="WS752" s="825"/>
      <c r="WT752" s="825"/>
      <c r="WU752" s="825"/>
      <c r="WV752" s="825"/>
      <c r="WW752" s="825"/>
      <c r="WX752" s="825"/>
      <c r="WY752" s="825"/>
      <c r="WZ752" s="825"/>
      <c r="XA752" s="825"/>
      <c r="XB752" s="825"/>
      <c r="XC752" s="825"/>
      <c r="XD752" s="825"/>
      <c r="XE752" s="825"/>
      <c r="XF752" s="825"/>
      <c r="XG752" s="825"/>
      <c r="XH752" s="825"/>
      <c r="XI752" s="89"/>
      <c r="XJ752" s="89"/>
      <c r="XK752" s="89"/>
      <c r="XL752" s="89"/>
      <c r="XM752" s="89"/>
      <c r="XN752" s="825"/>
      <c r="XO752" s="825"/>
      <c r="XP752" s="89"/>
      <c r="XQ752" s="89"/>
      <c r="XR752" s="825"/>
      <c r="XS752" s="825"/>
      <c r="XT752" s="89"/>
      <c r="XU752" s="89"/>
      <c r="XV752" s="825"/>
      <c r="XW752" s="825"/>
      <c r="XX752" s="825"/>
      <c r="XY752" s="825"/>
      <c r="XZ752" s="825"/>
      <c r="YA752" s="825"/>
      <c r="YB752" s="825"/>
      <c r="YC752" s="89"/>
      <c r="YD752" s="89"/>
      <c r="YE752" s="825"/>
      <c r="YF752" s="825"/>
      <c r="YG752" s="89"/>
      <c r="YH752" s="89"/>
      <c r="YI752" s="825"/>
      <c r="YJ752" s="825"/>
      <c r="YK752" s="825"/>
      <c r="YL752" s="825"/>
      <c r="YM752" s="825"/>
      <c r="YN752" s="203"/>
      <c r="YO752" s="107"/>
      <c r="YP752" s="825"/>
      <c r="YQ752" s="825"/>
      <c r="YR752" s="825"/>
      <c r="YS752" s="825"/>
      <c r="YT752" s="825"/>
      <c r="YU752" s="825"/>
      <c r="YV752" s="825"/>
      <c r="YW752" s="168"/>
      <c r="YX752" s="168"/>
      <c r="YY752" s="168"/>
      <c r="YZ752" s="168"/>
      <c r="ZA752" s="168"/>
      <c r="ZB752" s="168"/>
      <c r="ZC752" s="168"/>
      <c r="ZD752" s="168"/>
      <c r="ZE752" s="168"/>
      <c r="ZF752" s="168"/>
      <c r="ZG752" s="168"/>
      <c r="ZH752" s="168"/>
      <c r="ZI752" s="168"/>
      <c r="ZJ752" s="168"/>
      <c r="ZK752" s="168"/>
      <c r="ZL752" s="168"/>
      <c r="ZM752" s="168"/>
      <c r="ZN752" s="168"/>
      <c r="ZO752" s="168"/>
      <c r="ZP752" s="168"/>
      <c r="ZQ752" s="168"/>
      <c r="ZR752" s="168"/>
      <c r="ZS752" s="168"/>
      <c r="ZT752" s="168"/>
      <c r="ZU752" s="168"/>
      <c r="ZV752" s="168"/>
      <c r="ZW752" s="168"/>
      <c r="ZX752" s="168"/>
      <c r="ZY752" s="168"/>
      <c r="ZZ752" s="168"/>
      <c r="AAA752" s="168"/>
      <c r="AAB752" s="168"/>
      <c r="AAC752" s="168"/>
      <c r="AAD752" s="168"/>
      <c r="AAE752" s="168"/>
      <c r="AAF752" s="168"/>
      <c r="AAG752" s="168"/>
      <c r="AAH752" s="168"/>
      <c r="AAI752" s="168"/>
      <c r="AAJ752" s="168"/>
      <c r="AAK752" s="168"/>
      <c r="AAL752" s="168"/>
      <c r="AAM752" s="168"/>
      <c r="AAN752" s="168"/>
      <c r="AAO752" s="825"/>
      <c r="AAP752" s="825"/>
      <c r="AAQ752" s="825"/>
      <c r="AAR752" s="825"/>
      <c r="AAS752" s="825"/>
      <c r="AAT752" s="825"/>
      <c r="AAU752" s="825"/>
      <c r="AAV752" s="825"/>
      <c r="AAW752" s="825"/>
      <c r="AAX752" s="825"/>
      <c r="AAY752" s="825"/>
      <c r="AAZ752" s="825"/>
      <c r="ABA752" s="825"/>
      <c r="ABB752" s="825"/>
      <c r="ABC752" s="825"/>
      <c r="ABD752" s="825"/>
      <c r="ABE752" s="825"/>
      <c r="ABF752" s="825"/>
      <c r="ABG752" s="825"/>
      <c r="ABH752" s="825"/>
      <c r="ABI752" s="825"/>
      <c r="ABJ752" s="825"/>
      <c r="ABK752" s="825"/>
      <c r="ABL752" s="825"/>
      <c r="ABM752" s="89"/>
      <c r="ABN752" s="89"/>
      <c r="ABO752" s="89"/>
      <c r="ABP752" s="89"/>
      <c r="ABQ752" s="89"/>
      <c r="ABR752" s="825"/>
      <c r="ABS752" s="825"/>
      <c r="ABT752" s="89"/>
      <c r="ABU752" s="89"/>
      <c r="ABV752" s="825"/>
      <c r="ABW752" s="825"/>
      <c r="ABX752" s="89"/>
      <c r="ABY752" s="89"/>
      <c r="ABZ752" s="825"/>
      <c r="ACA752" s="825"/>
      <c r="ACB752" s="825"/>
      <c r="ACC752" s="825"/>
      <c r="ACD752" s="825"/>
      <c r="ACE752" s="825"/>
      <c r="ACF752" s="825"/>
      <c r="ACG752" s="89"/>
      <c r="ACH752" s="89"/>
      <c r="ACI752" s="825"/>
      <c r="ACJ752" s="825"/>
      <c r="ACK752" s="89"/>
      <c r="ACL752" s="89"/>
      <c r="ACM752" s="825"/>
      <c r="ACN752" s="825"/>
      <c r="ACO752" s="825"/>
      <c r="ACP752" s="825"/>
      <c r="ACQ752" s="825"/>
      <c r="ACR752" s="203"/>
      <c r="ACS752" s="107"/>
      <c r="ACT752" s="825"/>
      <c r="ACU752" s="825"/>
      <c r="ACV752" s="825"/>
      <c r="ACW752" s="825"/>
      <c r="ACX752" s="825"/>
      <c r="ACY752" s="825"/>
      <c r="ACZ752" s="825"/>
      <c r="ADA752" s="168"/>
      <c r="ADB752" s="168"/>
      <c r="ADC752" s="168"/>
      <c r="ADD752" s="168"/>
      <c r="ADE752" s="168"/>
      <c r="ADF752" s="168"/>
      <c r="ADG752" s="168"/>
      <c r="ADH752" s="168"/>
      <c r="ADI752" s="168"/>
      <c r="ADJ752" s="168"/>
      <c r="ADK752" s="168"/>
      <c r="ADL752" s="168"/>
      <c r="ADM752" s="168"/>
      <c r="ADN752" s="168"/>
      <c r="ADO752" s="168"/>
      <c r="ADP752" s="168"/>
      <c r="ADQ752" s="168"/>
      <c r="ADR752" s="168"/>
      <c r="ADS752" s="168"/>
      <c r="ADT752" s="168"/>
      <c r="ADU752" s="168"/>
      <c r="ADV752" s="168"/>
      <c r="ADW752" s="168"/>
      <c r="ADX752" s="168"/>
      <c r="ADY752" s="168"/>
      <c r="ADZ752" s="168"/>
      <c r="AEA752" s="168"/>
      <c r="AEB752" s="168"/>
      <c r="AEC752" s="168"/>
      <c r="AED752" s="168"/>
      <c r="AEE752" s="168"/>
      <c r="AEF752" s="168"/>
      <c r="AEG752" s="168"/>
      <c r="AEH752" s="168"/>
      <c r="AEI752" s="168"/>
      <c r="AEJ752" s="168"/>
      <c r="AEK752" s="168"/>
      <c r="AEL752" s="168"/>
      <c r="AEM752" s="168"/>
      <c r="AEN752" s="168"/>
      <c r="AEO752" s="168"/>
      <c r="AEP752" s="168"/>
      <c r="AEQ752" s="168"/>
      <c r="AER752" s="168"/>
      <c r="AES752" s="825"/>
      <c r="AET752" s="825"/>
      <c r="AEU752" s="825"/>
      <c r="AEV752" s="825"/>
      <c r="AEW752" s="825"/>
      <c r="AEX752" s="825"/>
      <c r="AEY752" s="825"/>
      <c r="AEZ752" s="825"/>
      <c r="AFA752" s="825"/>
      <c r="AFB752" s="825"/>
      <c r="AFC752" s="825"/>
      <c r="AFD752" s="825"/>
      <c r="AFE752" s="825"/>
      <c r="AFF752" s="825"/>
      <c r="AFG752" s="825"/>
      <c r="AFH752" s="825"/>
      <c r="AFI752" s="825"/>
      <c r="AFJ752" s="825"/>
      <c r="AFK752" s="825"/>
      <c r="AFL752" s="825"/>
      <c r="AFM752" s="825"/>
      <c r="AFN752" s="825"/>
      <c r="AFO752" s="825"/>
      <c r="AFP752" s="825"/>
      <c r="AFQ752" s="89"/>
      <c r="AFR752" s="89"/>
      <c r="AFS752" s="89"/>
      <c r="AFT752" s="89"/>
      <c r="AFU752" s="89"/>
      <c r="AFV752" s="825"/>
      <c r="AFW752" s="825"/>
      <c r="AFX752" s="89"/>
      <c r="AFY752" s="89"/>
      <c r="AFZ752" s="825"/>
      <c r="AGA752" s="825"/>
      <c r="AGB752" s="89"/>
      <c r="AGC752" s="89"/>
      <c r="AGD752" s="825"/>
      <c r="AGE752" s="825"/>
      <c r="AGF752" s="825"/>
      <c r="AGG752" s="825"/>
      <c r="AGH752" s="825"/>
      <c r="AGI752" s="825"/>
      <c r="AGJ752" s="825"/>
      <c r="AGK752" s="89"/>
      <c r="AGL752" s="89"/>
      <c r="AGM752" s="825"/>
      <c r="AGN752" s="825"/>
      <c r="AGO752" s="89"/>
      <c r="AGP752" s="89"/>
      <c r="AGQ752" s="825"/>
      <c r="AGR752" s="825"/>
      <c r="AGS752" s="825"/>
      <c r="AGT752" s="825"/>
      <c r="AGU752" s="825"/>
      <c r="AGV752" s="203"/>
      <c r="AGW752" s="107"/>
      <c r="AGX752" s="825"/>
      <c r="AGY752" s="825"/>
      <c r="AGZ752" s="825"/>
      <c r="AHA752" s="825"/>
      <c r="AHB752" s="825"/>
      <c r="AHC752" s="825"/>
      <c r="AHD752" s="825"/>
      <c r="AHE752" s="168"/>
      <c r="AHF752" s="168"/>
      <c r="AHG752" s="168"/>
      <c r="AHH752" s="168"/>
      <c r="AHI752" s="168"/>
      <c r="AHJ752" s="168"/>
      <c r="AHK752" s="168"/>
      <c r="AHL752" s="168"/>
      <c r="AHM752" s="168"/>
      <c r="AHN752" s="168"/>
      <c r="AHO752" s="168"/>
      <c r="AHP752" s="168"/>
      <c r="AHQ752" s="168"/>
      <c r="AHR752" s="168"/>
      <c r="AHS752" s="168"/>
      <c r="AHT752" s="168"/>
      <c r="AHU752" s="168"/>
      <c r="AHV752" s="168"/>
      <c r="AHW752" s="168"/>
      <c r="AHX752" s="168"/>
      <c r="AHY752" s="168"/>
      <c r="AHZ752" s="168"/>
      <c r="AIA752" s="168"/>
      <c r="AIB752" s="168"/>
      <c r="AIC752" s="168"/>
      <c r="AID752" s="168"/>
      <c r="AIE752" s="168"/>
      <c r="AIF752" s="168"/>
      <c r="AIG752" s="168"/>
      <c r="AIH752" s="168"/>
      <c r="AII752" s="168"/>
      <c r="AIJ752" s="168"/>
      <c r="AIK752" s="168"/>
      <c r="AIL752" s="168"/>
      <c r="AIM752" s="168"/>
      <c r="AIN752" s="168"/>
      <c r="AIO752" s="168"/>
      <c r="AIP752" s="168"/>
      <c r="AIQ752" s="168"/>
      <c r="AIR752" s="168"/>
      <c r="AIS752" s="168"/>
      <c r="AIT752" s="168"/>
      <c r="AIU752" s="168"/>
      <c r="AIV752" s="168"/>
      <c r="AIW752" s="825"/>
      <c r="AIX752" s="825"/>
      <c r="AIY752" s="825"/>
      <c r="AIZ752" s="825"/>
      <c r="AJA752" s="825"/>
      <c r="AJB752" s="825"/>
      <c r="AJC752" s="825"/>
      <c r="AJD752" s="825"/>
      <c r="AJE752" s="825"/>
      <c r="AJF752" s="825"/>
      <c r="AJG752" s="825"/>
      <c r="AJH752" s="825"/>
      <c r="AJI752" s="825"/>
      <c r="AJJ752" s="825"/>
      <c r="AJK752" s="825"/>
      <c r="AJL752" s="825"/>
      <c r="AJM752" s="825"/>
      <c r="AJN752" s="825"/>
      <c r="AJO752" s="825"/>
      <c r="AJP752" s="825"/>
      <c r="AJQ752" s="825"/>
      <c r="AJR752" s="825"/>
      <c r="AJS752" s="825"/>
      <c r="AJT752" s="825"/>
      <c r="AJU752" s="89"/>
      <c r="AJV752" s="89"/>
      <c r="AJW752" s="89"/>
      <c r="AJX752" s="89"/>
      <c r="AJY752" s="89"/>
      <c r="AJZ752" s="825"/>
      <c r="AKA752" s="825"/>
      <c r="AKB752" s="89"/>
      <c r="AKC752" s="89"/>
      <c r="AKD752" s="825"/>
      <c r="AKE752" s="825"/>
      <c r="AKF752" s="89"/>
      <c r="AKG752" s="89"/>
      <c r="AKH752" s="825"/>
      <c r="AKI752" s="825"/>
      <c r="AKJ752" s="825"/>
      <c r="AKK752" s="825"/>
      <c r="AKL752" s="825"/>
      <c r="AKM752" s="825"/>
      <c r="AKN752" s="825"/>
      <c r="AKO752" s="89"/>
      <c r="AKP752" s="89"/>
      <c r="AKQ752" s="825"/>
      <c r="AKR752" s="825"/>
      <c r="AKS752" s="89"/>
      <c r="AKT752" s="89"/>
      <c r="AKU752" s="825"/>
      <c r="AKV752" s="825"/>
      <c r="AKW752" s="825"/>
      <c r="AKX752" s="825"/>
      <c r="AKY752" s="825"/>
      <c r="AKZ752" s="203"/>
      <c r="ALA752" s="107"/>
      <c r="ALB752" s="825"/>
      <c r="ALC752" s="825"/>
      <c r="ALD752" s="825"/>
      <c r="ALE752" s="825"/>
      <c r="ALF752" s="825"/>
      <c r="ALG752" s="825"/>
      <c r="ALH752" s="825"/>
      <c r="ALI752" s="168"/>
      <c r="ALJ752" s="168"/>
      <c r="ALK752" s="168"/>
      <c r="ALL752" s="168"/>
      <c r="ALM752" s="168"/>
      <c r="ALN752" s="168"/>
      <c r="ALO752" s="168"/>
      <c r="ALP752" s="168"/>
      <c r="ALQ752" s="168"/>
      <c r="ALR752" s="168"/>
      <c r="ALS752" s="168"/>
      <c r="ALT752" s="168"/>
      <c r="ALU752" s="168"/>
      <c r="ALV752" s="168"/>
      <c r="ALW752" s="168"/>
      <c r="ALX752" s="168"/>
      <c r="ALY752" s="168"/>
      <c r="ALZ752" s="168"/>
      <c r="AMA752" s="168"/>
      <c r="AMB752" s="168"/>
      <c r="AMC752" s="168"/>
      <c r="AMD752" s="168"/>
      <c r="AME752" s="168"/>
      <c r="AMF752" s="168"/>
      <c r="AMG752" s="168"/>
      <c r="AMH752" s="168"/>
      <c r="AMI752" s="168"/>
      <c r="AMJ752" s="168"/>
      <c r="AMK752" s="168"/>
      <c r="AML752" s="168"/>
      <c r="AMM752" s="168"/>
      <c r="AMN752" s="168"/>
      <c r="AMO752" s="168"/>
      <c r="AMP752" s="168"/>
      <c r="AMQ752" s="168"/>
      <c r="AMR752" s="168"/>
      <c r="AMS752" s="168"/>
      <c r="AMT752" s="168"/>
      <c r="AMU752" s="168"/>
      <c r="AMV752" s="168"/>
      <c r="AMW752" s="168"/>
      <c r="AMX752" s="168"/>
      <c r="AMY752" s="168"/>
      <c r="AMZ752" s="168"/>
      <c r="ANA752" s="825"/>
      <c r="ANB752" s="825"/>
      <c r="ANC752" s="825"/>
      <c r="AND752" s="825"/>
      <c r="ANE752" s="825"/>
      <c r="ANF752" s="825"/>
      <c r="ANG752" s="825"/>
      <c r="ANH752" s="825"/>
      <c r="ANI752" s="825"/>
      <c r="ANJ752" s="825"/>
      <c r="ANK752" s="825"/>
      <c r="ANL752" s="825"/>
      <c r="ANM752" s="825"/>
      <c r="ANN752" s="825"/>
      <c r="ANO752" s="825"/>
      <c r="ANP752" s="825"/>
      <c r="ANQ752" s="825"/>
      <c r="ANR752" s="825"/>
      <c r="ANS752" s="825"/>
      <c r="ANT752" s="825"/>
      <c r="ANU752" s="825"/>
      <c r="ANV752" s="825"/>
      <c r="ANW752" s="825"/>
      <c r="ANX752" s="825"/>
      <c r="ANY752" s="89"/>
      <c r="ANZ752" s="89"/>
      <c r="AOA752" s="89"/>
      <c r="AOB752" s="89"/>
      <c r="AOC752" s="89"/>
      <c r="AOD752" s="825"/>
      <c r="AOE752" s="825"/>
      <c r="AOF752" s="89"/>
      <c r="AOG752" s="89"/>
      <c r="AOH752" s="825"/>
      <c r="AOI752" s="825"/>
      <c r="AOJ752" s="89"/>
      <c r="AOK752" s="89"/>
      <c r="AOL752" s="825"/>
      <c r="AOM752" s="825"/>
      <c r="AON752" s="825"/>
      <c r="AOO752" s="825"/>
      <c r="AOP752" s="825"/>
      <c r="AOQ752" s="825"/>
      <c r="AOR752" s="825"/>
      <c r="AOS752" s="89"/>
      <c r="AOT752" s="89"/>
      <c r="AOU752" s="825"/>
      <c r="AOV752" s="825"/>
      <c r="AOW752" s="89"/>
      <c r="AOX752" s="89"/>
      <c r="AOY752" s="825"/>
      <c r="AOZ752" s="825"/>
      <c r="APA752" s="825"/>
      <c r="APB752" s="825"/>
      <c r="APC752" s="825"/>
      <c r="APD752" s="203"/>
      <c r="APE752" s="107"/>
      <c r="APF752" s="825"/>
      <c r="APG752" s="825"/>
      <c r="APH752" s="825"/>
      <c r="API752" s="825"/>
      <c r="APJ752" s="825"/>
      <c r="APK752" s="825"/>
      <c r="APL752" s="825"/>
      <c r="APM752" s="168"/>
      <c r="APN752" s="168"/>
      <c r="APO752" s="168"/>
      <c r="APP752" s="168"/>
      <c r="APQ752" s="168"/>
      <c r="APR752" s="168"/>
      <c r="APS752" s="168"/>
      <c r="APT752" s="168"/>
      <c r="APU752" s="168"/>
      <c r="APV752" s="168"/>
      <c r="APW752" s="168"/>
      <c r="APX752" s="168"/>
      <c r="APY752" s="168"/>
      <c r="APZ752" s="168"/>
      <c r="AQA752" s="168"/>
      <c r="AQB752" s="168"/>
      <c r="AQC752" s="168"/>
      <c r="AQD752" s="168"/>
      <c r="AQE752" s="168"/>
      <c r="AQF752" s="168"/>
      <c r="AQG752" s="168"/>
      <c r="AQH752" s="168"/>
      <c r="AQI752" s="168"/>
      <c r="AQJ752" s="168"/>
      <c r="AQK752" s="168"/>
      <c r="AQL752" s="168"/>
      <c r="AQM752" s="168"/>
      <c r="AQN752" s="168"/>
      <c r="AQO752" s="168"/>
      <c r="AQP752" s="168"/>
      <c r="AQQ752" s="168"/>
      <c r="AQR752" s="168"/>
      <c r="AQS752" s="168"/>
      <c r="AQT752" s="168"/>
      <c r="AQU752" s="168"/>
      <c r="AQV752" s="168"/>
      <c r="AQW752" s="168"/>
      <c r="AQX752" s="168"/>
      <c r="AQY752" s="168"/>
      <c r="AQZ752" s="168"/>
      <c r="ARA752" s="168"/>
      <c r="ARB752" s="168"/>
      <c r="ARC752" s="168"/>
      <c r="ARD752" s="168"/>
      <c r="ARE752" s="825"/>
      <c r="ARF752" s="825"/>
      <c r="ARG752" s="825"/>
      <c r="ARH752" s="825"/>
      <c r="ARI752" s="825"/>
      <c r="ARJ752" s="825"/>
      <c r="ARK752" s="825"/>
      <c r="ARL752" s="825"/>
      <c r="ARM752" s="825"/>
      <c r="ARN752" s="825"/>
      <c r="ARO752" s="825"/>
      <c r="ARP752" s="825"/>
      <c r="ARQ752" s="825"/>
      <c r="ARR752" s="825"/>
      <c r="ARS752" s="825"/>
      <c r="ART752" s="825"/>
      <c r="ARU752" s="825"/>
      <c r="ARV752" s="825"/>
      <c r="ARW752" s="825"/>
      <c r="ARX752" s="825"/>
      <c r="ARY752" s="825"/>
      <c r="ARZ752" s="825"/>
      <c r="ASA752" s="825"/>
      <c r="ASB752" s="825"/>
      <c r="ASC752" s="89"/>
      <c r="ASD752" s="89"/>
      <c r="ASE752" s="89"/>
      <c r="ASF752" s="89"/>
      <c r="ASG752" s="89"/>
      <c r="ASH752" s="825"/>
      <c r="ASI752" s="825"/>
      <c r="ASJ752" s="89"/>
      <c r="ASK752" s="89"/>
      <c r="ASL752" s="825"/>
      <c r="ASM752" s="825"/>
      <c r="ASN752" s="89"/>
      <c r="ASO752" s="89"/>
      <c r="ASP752" s="825"/>
      <c r="ASQ752" s="825"/>
      <c r="ASR752" s="825"/>
      <c r="ASS752" s="825"/>
      <c r="AST752" s="825"/>
      <c r="ASU752" s="825"/>
      <c r="ASV752" s="825"/>
      <c r="ASW752" s="89"/>
      <c r="ASX752" s="89"/>
      <c r="ASY752" s="825"/>
      <c r="ASZ752" s="825"/>
      <c r="ATA752" s="89"/>
      <c r="ATB752" s="89"/>
      <c r="ATC752" s="825"/>
      <c r="ATD752" s="825"/>
      <c r="ATE752" s="825"/>
      <c r="ATF752" s="825"/>
      <c r="ATG752" s="825"/>
      <c r="ATH752" s="203"/>
      <c r="ATI752" s="107"/>
      <c r="ATJ752" s="825"/>
      <c r="ATK752" s="825"/>
      <c r="ATL752" s="825"/>
      <c r="ATM752" s="825"/>
      <c r="ATN752" s="825"/>
      <c r="ATO752" s="825"/>
      <c r="ATP752" s="825"/>
      <c r="ATQ752" s="168"/>
      <c r="ATR752" s="168"/>
      <c r="ATS752" s="168"/>
      <c r="ATT752" s="168"/>
      <c r="ATU752" s="168"/>
      <c r="ATV752" s="168"/>
      <c r="ATW752" s="168"/>
      <c r="ATX752" s="168"/>
      <c r="ATY752" s="168"/>
      <c r="ATZ752" s="168"/>
      <c r="AUA752" s="168"/>
      <c r="AUB752" s="168"/>
      <c r="AUC752" s="168"/>
      <c r="AUD752" s="168"/>
      <c r="AUE752" s="168"/>
      <c r="AUF752" s="168"/>
      <c r="AUG752" s="168"/>
      <c r="AUH752" s="168"/>
      <c r="AUI752" s="168"/>
      <c r="AUJ752" s="168"/>
      <c r="AUK752" s="168"/>
      <c r="AUL752" s="168"/>
      <c r="AUM752" s="168"/>
      <c r="AUN752" s="168"/>
      <c r="AUO752" s="168"/>
      <c r="AUP752" s="168"/>
      <c r="AUQ752" s="168"/>
      <c r="AUR752" s="168"/>
      <c r="AUS752" s="168"/>
      <c r="AUT752" s="168"/>
      <c r="AUU752" s="168"/>
      <c r="AUV752" s="168"/>
      <c r="AUW752" s="168"/>
      <c r="AUX752" s="168"/>
      <c r="AUY752" s="168"/>
      <c r="AUZ752" s="168"/>
      <c r="AVA752" s="168"/>
      <c r="AVB752" s="168"/>
      <c r="AVC752" s="168"/>
      <c r="AVD752" s="168"/>
      <c r="AVE752" s="168"/>
      <c r="AVF752" s="168"/>
      <c r="AVG752" s="168"/>
      <c r="AVH752" s="168"/>
      <c r="AVI752" s="825"/>
      <c r="AVJ752" s="825"/>
      <c r="AVK752" s="825"/>
      <c r="AVL752" s="825"/>
      <c r="AVM752" s="825"/>
      <c r="AVN752" s="825"/>
      <c r="AVO752" s="825"/>
      <c r="AVP752" s="825"/>
      <c r="AVQ752" s="825"/>
      <c r="AVR752" s="825"/>
      <c r="AVS752" s="825"/>
      <c r="AVT752" s="825"/>
      <c r="AVU752" s="825"/>
      <c r="AVV752" s="825"/>
      <c r="AVW752" s="825"/>
      <c r="AVX752" s="825"/>
      <c r="AVY752" s="825"/>
      <c r="AVZ752" s="825"/>
      <c r="AWA752" s="825"/>
      <c r="AWB752" s="825"/>
      <c r="AWC752" s="825"/>
      <c r="AWD752" s="825"/>
      <c r="AWE752" s="825"/>
      <c r="AWF752" s="825"/>
      <c r="AWG752" s="89"/>
      <c r="AWH752" s="89"/>
      <c r="AWI752" s="89"/>
      <c r="AWJ752" s="89"/>
      <c r="AWK752" s="89"/>
      <c r="AWL752" s="825"/>
      <c r="AWM752" s="825"/>
      <c r="AWN752" s="89"/>
      <c r="AWO752" s="89"/>
      <c r="AWP752" s="825"/>
      <c r="AWQ752" s="825"/>
      <c r="AWR752" s="89"/>
      <c r="AWS752" s="89"/>
      <c r="AWT752" s="825"/>
      <c r="AWU752" s="825"/>
      <c r="AWV752" s="825"/>
      <c r="AWW752" s="825"/>
      <c r="AWX752" s="825"/>
      <c r="AWY752" s="825"/>
      <c r="AWZ752" s="825"/>
      <c r="AXA752" s="89"/>
      <c r="AXB752" s="89"/>
      <c r="AXC752" s="825"/>
      <c r="AXD752" s="825"/>
      <c r="AXE752" s="89"/>
      <c r="AXF752" s="89"/>
      <c r="AXG752" s="825"/>
      <c r="AXH752" s="825"/>
      <c r="AXI752" s="825"/>
      <c r="AXJ752" s="825"/>
      <c r="AXK752" s="825"/>
      <c r="AXL752" s="203"/>
      <c r="AXM752" s="107"/>
      <c r="AXN752" s="825"/>
      <c r="AXO752" s="825"/>
      <c r="AXP752" s="825"/>
      <c r="AXQ752" s="825"/>
      <c r="AXR752" s="825"/>
      <c r="AXS752" s="825"/>
      <c r="AXT752" s="825"/>
      <c r="AXU752" s="168"/>
      <c r="AXV752" s="168"/>
      <c r="AXW752" s="168"/>
      <c r="AXX752" s="168"/>
      <c r="AXY752" s="168"/>
      <c r="AXZ752" s="168"/>
      <c r="AYA752" s="168"/>
      <c r="AYB752" s="168"/>
      <c r="AYC752" s="168"/>
      <c r="AYD752" s="168"/>
      <c r="AYE752" s="168"/>
      <c r="AYF752" s="168"/>
      <c r="AYG752" s="168"/>
      <c r="AYH752" s="168"/>
      <c r="AYI752" s="168"/>
      <c r="AYJ752" s="168"/>
      <c r="AYK752" s="168"/>
      <c r="AYL752" s="168"/>
      <c r="AYM752" s="168"/>
      <c r="AYN752" s="168"/>
      <c r="AYO752" s="168"/>
      <c r="AYP752" s="168"/>
      <c r="AYQ752" s="168"/>
      <c r="AYR752" s="168"/>
      <c r="AYS752" s="168"/>
      <c r="AYT752" s="168"/>
      <c r="AYU752" s="168"/>
      <c r="AYV752" s="168"/>
      <c r="AYW752" s="168"/>
      <c r="AYX752" s="168"/>
      <c r="AYY752" s="168"/>
      <c r="AYZ752" s="168"/>
      <c r="AZA752" s="168"/>
      <c r="AZB752" s="168"/>
      <c r="AZC752" s="168"/>
      <c r="AZD752" s="168"/>
      <c r="AZE752" s="168"/>
      <c r="AZF752" s="168"/>
      <c r="AZG752" s="168"/>
      <c r="AZH752" s="168"/>
      <c r="AZI752" s="168"/>
      <c r="AZJ752" s="168"/>
      <c r="AZK752" s="168"/>
      <c r="AZL752" s="168"/>
      <c r="AZM752" s="825"/>
      <c r="AZN752" s="825"/>
      <c r="AZO752" s="825"/>
      <c r="AZP752" s="825"/>
      <c r="AZQ752" s="825"/>
      <c r="AZR752" s="825"/>
      <c r="AZS752" s="825"/>
      <c r="AZT752" s="825"/>
      <c r="AZU752" s="825"/>
      <c r="AZV752" s="825"/>
      <c r="AZW752" s="825"/>
      <c r="AZX752" s="825"/>
      <c r="AZY752" s="825"/>
      <c r="AZZ752" s="825"/>
      <c r="BAA752" s="825"/>
      <c r="BAB752" s="825"/>
      <c r="BAC752" s="825"/>
      <c r="BAD752" s="825"/>
      <c r="BAE752" s="825"/>
      <c r="BAF752" s="825"/>
      <c r="BAG752" s="825"/>
      <c r="BAH752" s="825"/>
      <c r="BAI752" s="825"/>
      <c r="BAJ752" s="825"/>
      <c r="BAK752" s="89"/>
      <c r="BAL752" s="89"/>
      <c r="BAM752" s="89"/>
      <c r="BAN752" s="89"/>
      <c r="BAO752" s="89"/>
      <c r="BAP752" s="825"/>
      <c r="BAQ752" s="825"/>
      <c r="BAR752" s="89"/>
      <c r="BAS752" s="89"/>
      <c r="BAT752" s="825"/>
      <c r="BAU752" s="825"/>
      <c r="BAV752" s="89"/>
      <c r="BAW752" s="89"/>
      <c r="BAX752" s="825"/>
      <c r="BAY752" s="825"/>
      <c r="BAZ752" s="825"/>
      <c r="BBA752" s="825"/>
      <c r="BBB752" s="825"/>
      <c r="BBC752" s="825"/>
      <c r="BBD752" s="825"/>
      <c r="BBE752" s="89"/>
      <c r="BBF752" s="89"/>
      <c r="BBG752" s="825"/>
      <c r="BBH752" s="825"/>
      <c r="BBI752" s="89"/>
      <c r="BBJ752" s="89"/>
      <c r="BBK752" s="825"/>
      <c r="BBL752" s="825"/>
      <c r="BBM752" s="825"/>
      <c r="BBN752" s="825"/>
      <c r="BBO752" s="825"/>
      <c r="BBP752" s="203"/>
      <c r="BBQ752" s="107"/>
      <c r="BBR752" s="825"/>
      <c r="BBS752" s="825"/>
      <c r="BBT752" s="825"/>
      <c r="BBU752" s="825"/>
      <c r="BBV752" s="825"/>
      <c r="BBW752" s="825"/>
      <c r="BBX752" s="825"/>
      <c r="BBY752" s="168"/>
      <c r="BBZ752" s="168"/>
      <c r="BCA752" s="168"/>
      <c r="BCB752" s="168"/>
      <c r="BCC752" s="168"/>
      <c r="BCD752" s="168"/>
      <c r="BCE752" s="168"/>
      <c r="BCF752" s="168"/>
      <c r="BCG752" s="168"/>
      <c r="BCH752" s="168"/>
      <c r="BCI752" s="168"/>
      <c r="BCJ752" s="168"/>
      <c r="BCK752" s="168"/>
      <c r="BCL752" s="168"/>
      <c r="BCM752" s="168"/>
      <c r="BCN752" s="168"/>
      <c r="BCO752" s="168"/>
      <c r="BCP752" s="168"/>
      <c r="BCQ752" s="168"/>
      <c r="BCR752" s="168"/>
      <c r="BCS752" s="168"/>
      <c r="BCT752" s="168"/>
      <c r="BCU752" s="168"/>
      <c r="BCV752" s="168"/>
      <c r="BCW752" s="168"/>
      <c r="BCX752" s="168"/>
      <c r="BCY752" s="168"/>
      <c r="BCZ752" s="168"/>
      <c r="BDA752" s="168"/>
      <c r="BDB752" s="168"/>
      <c r="BDC752" s="168"/>
      <c r="BDD752" s="168"/>
      <c r="BDE752" s="168"/>
      <c r="BDF752" s="168"/>
      <c r="BDG752" s="168"/>
      <c r="BDH752" s="168"/>
      <c r="BDI752" s="168"/>
      <c r="BDJ752" s="168"/>
      <c r="BDK752" s="168"/>
      <c r="BDL752" s="168"/>
      <c r="BDM752" s="168"/>
      <c r="BDN752" s="168"/>
      <c r="BDO752" s="168"/>
      <c r="BDP752" s="168"/>
      <c r="BDQ752" s="825"/>
      <c r="BDR752" s="825"/>
      <c r="BDS752" s="825"/>
      <c r="BDT752" s="825"/>
      <c r="BDU752" s="825"/>
      <c r="BDV752" s="825"/>
      <c r="BDW752" s="825"/>
      <c r="BDX752" s="825"/>
      <c r="BDY752" s="825"/>
      <c r="BDZ752" s="825"/>
      <c r="BEA752" s="825"/>
      <c r="BEB752" s="825"/>
      <c r="BEC752" s="825"/>
      <c r="BED752" s="825"/>
      <c r="BEE752" s="825"/>
      <c r="BEF752" s="825"/>
      <c r="BEG752" s="825"/>
      <c r="BEH752" s="825"/>
      <c r="BEI752" s="825"/>
      <c r="BEJ752" s="825"/>
      <c r="BEK752" s="825"/>
      <c r="BEL752" s="825"/>
      <c r="BEM752" s="825"/>
      <c r="BEN752" s="825"/>
      <c r="BEO752" s="89"/>
      <c r="BEP752" s="89"/>
      <c r="BEQ752" s="89"/>
      <c r="BER752" s="89"/>
      <c r="BES752" s="89"/>
      <c r="BET752" s="825"/>
      <c r="BEU752" s="825"/>
      <c r="BEV752" s="89"/>
      <c r="BEW752" s="89"/>
      <c r="BEX752" s="825"/>
      <c r="BEY752" s="825"/>
      <c r="BEZ752" s="89"/>
      <c r="BFA752" s="89"/>
      <c r="BFB752" s="825"/>
      <c r="BFC752" s="825"/>
      <c r="BFD752" s="825"/>
      <c r="BFE752" s="825"/>
      <c r="BFF752" s="825"/>
      <c r="BFG752" s="825"/>
      <c r="BFH752" s="825"/>
      <c r="BFI752" s="89"/>
      <c r="BFJ752" s="89"/>
      <c r="BFK752" s="825"/>
      <c r="BFL752" s="825"/>
      <c r="BFM752" s="89"/>
      <c r="BFN752" s="89"/>
      <c r="BFO752" s="825"/>
      <c r="BFP752" s="825"/>
      <c r="BFQ752" s="825"/>
      <c r="BFR752" s="825"/>
      <c r="BFS752" s="825"/>
      <c r="BFT752" s="203"/>
      <c r="BFU752" s="107"/>
      <c r="BFV752" s="825"/>
      <c r="BFW752" s="825"/>
      <c r="BFX752" s="825"/>
      <c r="BFY752" s="825"/>
      <c r="BFZ752" s="825"/>
      <c r="BGA752" s="825"/>
      <c r="BGB752" s="825"/>
      <c r="BGC752" s="168"/>
      <c r="BGD752" s="168"/>
      <c r="BGE752" s="168"/>
      <c r="BGF752" s="168"/>
      <c r="BGG752" s="168"/>
      <c r="BGH752" s="168"/>
      <c r="BGI752" s="168"/>
      <c r="BGJ752" s="168"/>
      <c r="BGK752" s="168"/>
      <c r="BGL752" s="168"/>
      <c r="BGM752" s="168"/>
      <c r="BGN752" s="168"/>
      <c r="BGO752" s="168"/>
      <c r="BGP752" s="168"/>
      <c r="BGQ752" s="168"/>
      <c r="BGR752" s="168"/>
      <c r="BGS752" s="168"/>
      <c r="BGT752" s="168"/>
      <c r="BGU752" s="168"/>
      <c r="BGV752" s="168"/>
      <c r="BGW752" s="168"/>
      <c r="BGX752" s="168"/>
      <c r="BGY752" s="168"/>
      <c r="BGZ752" s="168"/>
      <c r="BHA752" s="168"/>
      <c r="BHB752" s="168"/>
      <c r="BHC752" s="168"/>
      <c r="BHD752" s="168"/>
      <c r="BHE752" s="168"/>
      <c r="BHF752" s="168"/>
      <c r="BHG752" s="168"/>
      <c r="BHH752" s="168"/>
      <c r="BHI752" s="168"/>
      <c r="BHJ752" s="168"/>
      <c r="BHK752" s="168"/>
      <c r="BHL752" s="168"/>
      <c r="BHM752" s="168"/>
      <c r="BHN752" s="168"/>
      <c r="BHO752" s="168"/>
      <c r="BHP752" s="168"/>
      <c r="BHQ752" s="168"/>
      <c r="BHR752" s="168"/>
      <c r="BHS752" s="168"/>
      <c r="BHT752" s="168"/>
      <c r="BHU752" s="825"/>
      <c r="BHV752" s="825"/>
      <c r="BHW752" s="825"/>
      <c r="BHX752" s="825"/>
      <c r="BHY752" s="825"/>
      <c r="BHZ752" s="825"/>
      <c r="BIA752" s="825"/>
      <c r="BIB752" s="825"/>
      <c r="BIC752" s="825"/>
      <c r="BID752" s="825"/>
      <c r="BIE752" s="825"/>
      <c r="BIF752" s="825"/>
      <c r="BIG752" s="825"/>
      <c r="BIH752" s="825"/>
      <c r="BII752" s="825"/>
      <c r="BIJ752" s="825"/>
      <c r="BIK752" s="825"/>
      <c r="BIL752" s="825"/>
      <c r="BIM752" s="825"/>
      <c r="BIN752" s="825"/>
      <c r="BIO752" s="825"/>
      <c r="BIP752" s="825"/>
      <c r="BIQ752" s="825"/>
      <c r="BIR752" s="825"/>
      <c r="BIS752" s="89"/>
      <c r="BIT752" s="89"/>
      <c r="BIU752" s="89"/>
      <c r="BIV752" s="89"/>
      <c r="BIW752" s="89"/>
      <c r="BIX752" s="825"/>
      <c r="BIY752" s="825"/>
      <c r="BIZ752" s="89"/>
      <c r="BJA752" s="89"/>
      <c r="BJB752" s="825"/>
      <c r="BJC752" s="825"/>
      <c r="BJD752" s="89"/>
      <c r="BJE752" s="89"/>
      <c r="BJF752" s="825"/>
      <c r="BJG752" s="825"/>
      <c r="BJH752" s="825"/>
      <c r="BJI752" s="825"/>
      <c r="BJJ752" s="825"/>
      <c r="BJK752" s="825"/>
      <c r="BJL752" s="825"/>
      <c r="BJM752" s="89"/>
      <c r="BJN752" s="89"/>
      <c r="BJO752" s="825"/>
      <c r="BJP752" s="825"/>
      <c r="BJQ752" s="89"/>
      <c r="BJR752" s="89"/>
      <c r="BJS752" s="825"/>
      <c r="BJT752" s="825"/>
      <c r="BJU752" s="825"/>
      <c r="BJV752" s="825"/>
      <c r="BJW752" s="825"/>
      <c r="BJX752" s="203"/>
      <c r="BJY752" s="107"/>
      <c r="BJZ752" s="825"/>
      <c r="BKA752" s="825"/>
      <c r="BKB752" s="825"/>
      <c r="BKC752" s="825"/>
      <c r="BKD752" s="825"/>
      <c r="BKE752" s="825"/>
      <c r="BKF752" s="825"/>
      <c r="BKG752" s="168"/>
      <c r="BKH752" s="168"/>
      <c r="BKI752" s="168"/>
      <c r="BKJ752" s="168"/>
      <c r="BKK752" s="168"/>
      <c r="BKL752" s="168"/>
      <c r="BKM752" s="168"/>
      <c r="BKN752" s="168"/>
      <c r="BKO752" s="168"/>
      <c r="BKP752" s="168"/>
      <c r="BKQ752" s="168"/>
      <c r="BKR752" s="168"/>
      <c r="BKS752" s="168"/>
      <c r="BKT752" s="168"/>
      <c r="BKU752" s="168"/>
      <c r="BKV752" s="168"/>
      <c r="BKW752" s="168"/>
      <c r="BKX752" s="168"/>
      <c r="BKY752" s="168"/>
      <c r="BKZ752" s="168"/>
      <c r="BLA752" s="168"/>
      <c r="BLB752" s="168"/>
      <c r="BLC752" s="168"/>
      <c r="BLD752" s="168"/>
      <c r="BLE752" s="168"/>
      <c r="BLF752" s="168"/>
      <c r="BLG752" s="168"/>
      <c r="BLH752" s="168"/>
      <c r="BLI752" s="168"/>
      <c r="BLJ752" s="168"/>
      <c r="BLK752" s="168"/>
      <c r="BLL752" s="168"/>
      <c r="BLM752" s="168"/>
      <c r="BLN752" s="168"/>
      <c r="BLO752" s="168"/>
      <c r="BLP752" s="168"/>
      <c r="BLQ752" s="168"/>
      <c r="BLR752" s="168"/>
      <c r="BLS752" s="168"/>
      <c r="BLT752" s="168"/>
      <c r="BLU752" s="168"/>
      <c r="BLV752" s="168"/>
      <c r="BLW752" s="168"/>
      <c r="BLX752" s="168"/>
      <c r="BLY752" s="825"/>
      <c r="BLZ752" s="825"/>
      <c r="BMA752" s="825"/>
      <c r="BMB752" s="825"/>
      <c r="BMC752" s="825"/>
      <c r="BMD752" s="825"/>
      <c r="BME752" s="825"/>
      <c r="BMF752" s="825"/>
      <c r="BMG752" s="825"/>
      <c r="BMH752" s="825"/>
      <c r="BMI752" s="825"/>
      <c r="BMJ752" s="825"/>
      <c r="BMK752" s="825"/>
      <c r="BML752" s="825"/>
      <c r="BMM752" s="825"/>
      <c r="BMN752" s="825"/>
      <c r="BMO752" s="825"/>
      <c r="BMP752" s="825"/>
      <c r="BMQ752" s="825"/>
      <c r="BMR752" s="825"/>
      <c r="BMS752" s="825"/>
      <c r="BMT752" s="825"/>
      <c r="BMU752" s="825"/>
      <c r="BMV752" s="825"/>
      <c r="BMW752" s="89"/>
      <c r="BMX752" s="89"/>
      <c r="BMY752" s="89"/>
      <c r="BMZ752" s="89"/>
      <c r="BNA752" s="89"/>
      <c r="BNB752" s="825"/>
      <c r="BNC752" s="825"/>
      <c r="BND752" s="89"/>
      <c r="BNE752" s="89"/>
      <c r="BNF752" s="825"/>
      <c r="BNG752" s="825"/>
      <c r="BNH752" s="89"/>
      <c r="BNI752" s="89"/>
      <c r="BNJ752" s="825"/>
      <c r="BNK752" s="825"/>
      <c r="BNL752" s="825"/>
      <c r="BNM752" s="825"/>
      <c r="BNN752" s="825"/>
      <c r="BNO752" s="825"/>
      <c r="BNP752" s="825"/>
      <c r="BNQ752" s="89"/>
      <c r="BNR752" s="89"/>
      <c r="BNS752" s="825"/>
      <c r="BNT752" s="825"/>
      <c r="BNU752" s="89"/>
      <c r="BNV752" s="89"/>
      <c r="BNW752" s="825"/>
      <c r="BNX752" s="825"/>
      <c r="BNY752" s="825"/>
      <c r="BNZ752" s="825"/>
      <c r="BOA752" s="825"/>
      <c r="BOB752" s="203"/>
      <c r="BOC752" s="107"/>
      <c r="BOD752" s="825"/>
      <c r="BOE752" s="825"/>
      <c r="BOF752" s="825"/>
      <c r="BOG752" s="825"/>
      <c r="BOH752" s="825"/>
      <c r="BOI752" s="825"/>
      <c r="BOJ752" s="825"/>
      <c r="BOK752" s="168"/>
      <c r="BOL752" s="168"/>
      <c r="BOM752" s="168"/>
      <c r="BON752" s="168"/>
      <c r="BOO752" s="168"/>
      <c r="BOP752" s="168"/>
      <c r="BOQ752" s="168"/>
      <c r="BOR752" s="168"/>
      <c r="BOS752" s="168"/>
      <c r="BOT752" s="168"/>
      <c r="BOU752" s="168"/>
      <c r="BOV752" s="168"/>
      <c r="BOW752" s="168"/>
      <c r="BOX752" s="168"/>
      <c r="BOY752" s="168"/>
      <c r="BOZ752" s="168"/>
      <c r="BPA752" s="168"/>
      <c r="BPB752" s="168"/>
      <c r="BPC752" s="168"/>
      <c r="BPD752" s="168"/>
      <c r="BPE752" s="168"/>
      <c r="BPF752" s="168"/>
      <c r="BPG752" s="168"/>
      <c r="BPH752" s="168"/>
      <c r="BPI752" s="168"/>
      <c r="BPJ752" s="168"/>
      <c r="BPK752" s="168"/>
      <c r="BPL752" s="168"/>
      <c r="BPM752" s="168"/>
      <c r="BPN752" s="168"/>
      <c r="BPO752" s="168"/>
      <c r="BPP752" s="168"/>
      <c r="BPQ752" s="168"/>
      <c r="BPR752" s="168"/>
      <c r="BPS752" s="168"/>
      <c r="BPT752" s="168"/>
      <c r="BPU752" s="168"/>
      <c r="BPV752" s="168"/>
      <c r="BPW752" s="168"/>
      <c r="BPX752" s="168"/>
      <c r="BPY752" s="168"/>
      <c r="BPZ752" s="168"/>
      <c r="BQA752" s="168"/>
      <c r="BQB752" s="168"/>
      <c r="BQC752" s="825"/>
      <c r="BQD752" s="825"/>
      <c r="BQE752" s="825"/>
      <c r="BQF752" s="825"/>
      <c r="BQG752" s="825"/>
      <c r="BQH752" s="825"/>
      <c r="BQI752" s="825"/>
      <c r="BQJ752" s="825"/>
      <c r="BQK752" s="825"/>
      <c r="BQL752" s="825"/>
      <c r="BQM752" s="825"/>
      <c r="BQN752" s="825"/>
      <c r="BQO752" s="825"/>
      <c r="BQP752" s="825"/>
      <c r="BQQ752" s="825"/>
      <c r="BQR752" s="825"/>
      <c r="BQS752" s="825"/>
      <c r="BQT752" s="825"/>
      <c r="BQU752" s="825"/>
      <c r="BQV752" s="825"/>
      <c r="BQW752" s="825"/>
      <c r="BQX752" s="825"/>
      <c r="BQY752" s="825"/>
      <c r="BQZ752" s="825"/>
      <c r="BRA752" s="89"/>
      <c r="BRB752" s="89"/>
      <c r="BRC752" s="89"/>
      <c r="BRD752" s="89"/>
      <c r="BRE752" s="89"/>
      <c r="BRF752" s="825"/>
      <c r="BRG752" s="825"/>
      <c r="BRH752" s="89"/>
      <c r="BRI752" s="89"/>
      <c r="BRJ752" s="825"/>
      <c r="BRK752" s="825"/>
      <c r="BRL752" s="89"/>
      <c r="BRM752" s="89"/>
      <c r="BRN752" s="825"/>
      <c r="BRO752" s="825"/>
      <c r="BRP752" s="825"/>
      <c r="BRQ752" s="825"/>
      <c r="BRR752" s="825"/>
      <c r="BRS752" s="825"/>
      <c r="BRT752" s="825"/>
      <c r="BRU752" s="89"/>
      <c r="BRV752" s="89"/>
      <c r="BRW752" s="825"/>
      <c r="BRX752" s="825"/>
      <c r="BRY752" s="89"/>
      <c r="BRZ752" s="89"/>
      <c r="BSA752" s="825"/>
      <c r="BSB752" s="825"/>
      <c r="BSC752" s="825"/>
      <c r="BSD752" s="825"/>
      <c r="BSE752" s="825"/>
      <c r="BSF752" s="203"/>
      <c r="BSG752" s="107"/>
      <c r="BSH752" s="825"/>
      <c r="BSI752" s="825"/>
      <c r="BSJ752" s="825"/>
      <c r="BSK752" s="825"/>
      <c r="BSL752" s="825"/>
      <c r="BSM752" s="825"/>
      <c r="BSN752" s="825"/>
      <c r="BSO752" s="168"/>
      <c r="BSP752" s="168"/>
      <c r="BSQ752" s="168"/>
      <c r="BSR752" s="168"/>
      <c r="BSS752" s="168"/>
      <c r="BST752" s="168"/>
      <c r="BSU752" s="168"/>
      <c r="BSV752" s="168"/>
      <c r="BSW752" s="168"/>
      <c r="BSX752" s="168"/>
      <c r="BSY752" s="168"/>
      <c r="BSZ752" s="168"/>
      <c r="BTA752" s="168"/>
      <c r="BTB752" s="168"/>
      <c r="BTC752" s="168"/>
      <c r="BTD752" s="168"/>
      <c r="BTE752" s="168"/>
      <c r="BTF752" s="168"/>
      <c r="BTG752" s="168"/>
      <c r="BTH752" s="168"/>
      <c r="BTI752" s="168"/>
      <c r="BTJ752" s="168"/>
      <c r="BTK752" s="168"/>
      <c r="BTL752" s="168"/>
      <c r="BTM752" s="168"/>
      <c r="BTN752" s="168"/>
      <c r="BTO752" s="168"/>
      <c r="BTP752" s="168"/>
      <c r="BTQ752" s="168"/>
      <c r="BTR752" s="168"/>
      <c r="BTS752" s="168"/>
      <c r="BTT752" s="168"/>
      <c r="BTU752" s="168"/>
      <c r="BTV752" s="168"/>
      <c r="BTW752" s="168"/>
      <c r="BTX752" s="168"/>
      <c r="BTY752" s="168"/>
      <c r="BTZ752" s="168"/>
      <c r="BUA752" s="168"/>
      <c r="BUB752" s="168"/>
      <c r="BUC752" s="168"/>
      <c r="BUD752" s="168"/>
      <c r="BUE752" s="168"/>
      <c r="BUF752" s="168"/>
      <c r="BUG752" s="825"/>
      <c r="BUH752" s="825"/>
      <c r="BUI752" s="825"/>
      <c r="BUJ752" s="825"/>
      <c r="BUK752" s="825"/>
      <c r="BUL752" s="825"/>
      <c r="BUM752" s="825"/>
      <c r="BUN752" s="825"/>
      <c r="BUO752" s="825"/>
      <c r="BUP752" s="825"/>
      <c r="BUQ752" s="825"/>
      <c r="BUR752" s="825"/>
      <c r="BUS752" s="825"/>
      <c r="BUT752" s="825"/>
      <c r="BUU752" s="825"/>
      <c r="BUV752" s="825"/>
      <c r="BUW752" s="825"/>
      <c r="BUX752" s="825"/>
      <c r="BUY752" s="825"/>
      <c r="BUZ752" s="825"/>
      <c r="BVA752" s="825"/>
      <c r="BVB752" s="825"/>
      <c r="BVC752" s="825"/>
      <c r="BVD752" s="825"/>
      <c r="BVE752" s="89"/>
      <c r="BVF752" s="89"/>
      <c r="BVG752" s="89"/>
      <c r="BVH752" s="89"/>
      <c r="BVI752" s="89"/>
      <c r="BVJ752" s="825"/>
      <c r="BVK752" s="825"/>
      <c r="BVL752" s="89"/>
      <c r="BVM752" s="89"/>
      <c r="BVN752" s="825"/>
      <c r="BVO752" s="825"/>
      <c r="BVP752" s="89"/>
      <c r="BVQ752" s="89"/>
      <c r="BVR752" s="825"/>
      <c r="BVS752" s="825"/>
      <c r="BVT752" s="825"/>
      <c r="BVU752" s="825"/>
      <c r="BVV752" s="825"/>
      <c r="BVW752" s="825"/>
      <c r="BVX752" s="825"/>
      <c r="BVY752" s="89"/>
      <c r="BVZ752" s="89"/>
      <c r="BWA752" s="825"/>
      <c r="BWB752" s="825"/>
      <c r="BWC752" s="89"/>
      <c r="BWD752" s="89"/>
      <c r="BWE752" s="825"/>
      <c r="BWF752" s="825"/>
      <c r="BWG752" s="825"/>
      <c r="BWH752" s="825"/>
      <c r="BWI752" s="825"/>
      <c r="BWJ752" s="203"/>
      <c r="BWK752" s="107"/>
      <c r="BWL752" s="825"/>
      <c r="BWM752" s="825"/>
      <c r="BWN752" s="825"/>
      <c r="BWO752" s="825"/>
      <c r="BWP752" s="825"/>
      <c r="BWQ752" s="825"/>
      <c r="BWR752" s="825"/>
      <c r="BWS752" s="168"/>
      <c r="BWT752" s="168"/>
      <c r="BWU752" s="168"/>
      <c r="BWV752" s="168"/>
      <c r="BWW752" s="168"/>
      <c r="BWX752" s="168"/>
      <c r="BWY752" s="168"/>
      <c r="BWZ752" s="168"/>
      <c r="BXA752" s="168"/>
      <c r="BXB752" s="168"/>
      <c r="BXC752" s="168"/>
      <c r="BXD752" s="168"/>
      <c r="BXE752" s="168"/>
      <c r="BXF752" s="168"/>
      <c r="BXG752" s="168"/>
      <c r="BXH752" s="168"/>
      <c r="BXI752" s="168"/>
      <c r="BXJ752" s="168"/>
      <c r="BXK752" s="168"/>
      <c r="BXL752" s="168"/>
      <c r="BXM752" s="168"/>
      <c r="BXN752" s="168"/>
      <c r="BXO752" s="168"/>
      <c r="BXP752" s="168"/>
      <c r="BXQ752" s="168"/>
      <c r="BXR752" s="168"/>
      <c r="BXS752" s="168"/>
      <c r="BXT752" s="168"/>
      <c r="BXU752" s="168"/>
      <c r="BXV752" s="168"/>
      <c r="BXW752" s="168"/>
      <c r="BXX752" s="168"/>
      <c r="BXY752" s="168"/>
      <c r="BXZ752" s="168"/>
      <c r="BYA752" s="168"/>
      <c r="BYB752" s="168"/>
      <c r="BYC752" s="168"/>
      <c r="BYD752" s="168"/>
      <c r="BYE752" s="168"/>
      <c r="BYF752" s="168"/>
      <c r="BYG752" s="168"/>
      <c r="BYH752" s="168"/>
      <c r="BYI752" s="168"/>
      <c r="BYJ752" s="168"/>
      <c r="BYK752" s="825"/>
      <c r="BYL752" s="825"/>
      <c r="BYM752" s="825"/>
      <c r="BYN752" s="825"/>
      <c r="BYO752" s="825"/>
      <c r="BYP752" s="825"/>
      <c r="BYQ752" s="825"/>
      <c r="BYR752" s="825"/>
      <c r="BYS752" s="825"/>
      <c r="BYT752" s="825"/>
      <c r="BYU752" s="825"/>
      <c r="BYV752" s="825"/>
      <c r="BYW752" s="825"/>
      <c r="BYX752" s="825"/>
      <c r="BYY752" s="825"/>
      <c r="BYZ752" s="825"/>
      <c r="BZA752" s="825"/>
      <c r="BZB752" s="825"/>
      <c r="BZC752" s="825"/>
      <c r="BZD752" s="825"/>
      <c r="BZE752" s="825"/>
      <c r="BZF752" s="825"/>
      <c r="BZG752" s="825"/>
      <c r="BZH752" s="825"/>
      <c r="BZI752" s="89"/>
      <c r="BZJ752" s="89"/>
      <c r="BZK752" s="89"/>
      <c r="BZL752" s="89"/>
      <c r="BZM752" s="89"/>
      <c r="BZN752" s="825"/>
      <c r="BZO752" s="825"/>
      <c r="BZP752" s="89"/>
      <c r="BZQ752" s="89"/>
      <c r="BZR752" s="825"/>
      <c r="BZS752" s="825"/>
      <c r="BZT752" s="89"/>
      <c r="BZU752" s="89"/>
      <c r="BZV752" s="825"/>
      <c r="BZW752" s="825"/>
      <c r="BZX752" s="825"/>
      <c r="BZY752" s="825"/>
      <c r="BZZ752" s="825"/>
      <c r="CAA752" s="825"/>
      <c r="CAB752" s="825"/>
      <c r="CAC752" s="89"/>
      <c r="CAD752" s="89"/>
      <c r="CAE752" s="825"/>
      <c r="CAF752" s="825"/>
      <c r="CAG752" s="89"/>
      <c r="CAH752" s="89"/>
      <c r="CAI752" s="825"/>
      <c r="CAJ752" s="825"/>
      <c r="CAK752" s="825"/>
      <c r="CAL752" s="825"/>
      <c r="CAM752" s="825"/>
      <c r="CAN752" s="203"/>
      <c r="CAO752" s="107"/>
      <c r="CAP752" s="825"/>
      <c r="CAQ752" s="825"/>
      <c r="CAR752" s="825"/>
      <c r="CAS752" s="825"/>
      <c r="CAT752" s="825"/>
      <c r="CAU752" s="825"/>
      <c r="CAV752" s="825"/>
      <c r="CAW752" s="168"/>
      <c r="CAX752" s="168"/>
      <c r="CAY752" s="168"/>
      <c r="CAZ752" s="168"/>
      <c r="CBA752" s="168"/>
      <c r="CBB752" s="168"/>
      <c r="CBC752" s="168"/>
      <c r="CBD752" s="168"/>
      <c r="CBE752" s="168"/>
      <c r="CBF752" s="168"/>
      <c r="CBG752" s="168"/>
      <c r="CBH752" s="168"/>
      <c r="CBI752" s="168"/>
      <c r="CBJ752" s="168"/>
      <c r="CBK752" s="168"/>
      <c r="CBL752" s="168"/>
      <c r="CBM752" s="168"/>
      <c r="CBN752" s="168"/>
      <c r="CBO752" s="168"/>
      <c r="CBP752" s="168"/>
      <c r="CBQ752" s="168"/>
      <c r="CBR752" s="168"/>
      <c r="CBS752" s="168"/>
      <c r="CBT752" s="168"/>
      <c r="CBU752" s="168"/>
      <c r="CBV752" s="168"/>
      <c r="CBW752" s="168"/>
      <c r="CBX752" s="168"/>
      <c r="CBY752" s="168"/>
      <c r="CBZ752" s="168"/>
      <c r="CCA752" s="168"/>
      <c r="CCB752" s="168"/>
      <c r="CCC752" s="168"/>
      <c r="CCD752" s="168"/>
      <c r="CCE752" s="168"/>
      <c r="CCF752" s="168"/>
      <c r="CCG752" s="168"/>
      <c r="CCH752" s="168"/>
      <c r="CCI752" s="168"/>
      <c r="CCJ752" s="168"/>
      <c r="CCK752" s="168"/>
      <c r="CCL752" s="168"/>
      <c r="CCM752" s="168"/>
      <c r="CCN752" s="168"/>
      <c r="CCO752" s="825"/>
      <c r="CCP752" s="825"/>
      <c r="CCQ752" s="825"/>
      <c r="CCR752" s="825"/>
      <c r="CCS752" s="825"/>
      <c r="CCT752" s="825"/>
      <c r="CCU752" s="825"/>
      <c r="CCV752" s="825"/>
      <c r="CCW752" s="825"/>
      <c r="CCX752" s="825"/>
      <c r="CCY752" s="825"/>
      <c r="CCZ752" s="825"/>
      <c r="CDA752" s="825"/>
      <c r="CDB752" s="825"/>
      <c r="CDC752" s="825"/>
      <c r="CDD752" s="825"/>
      <c r="CDE752" s="825"/>
      <c r="CDF752" s="825"/>
      <c r="CDG752" s="825"/>
      <c r="CDH752" s="825"/>
      <c r="CDI752" s="825"/>
      <c r="CDJ752" s="825"/>
      <c r="CDK752" s="825"/>
      <c r="CDL752" s="825"/>
      <c r="CDM752" s="89"/>
      <c r="CDN752" s="89"/>
      <c r="CDO752" s="89"/>
      <c r="CDP752" s="89"/>
      <c r="CDQ752" s="89"/>
      <c r="CDR752" s="825"/>
      <c r="CDS752" s="825"/>
      <c r="CDT752" s="89"/>
      <c r="CDU752" s="89"/>
      <c r="CDV752" s="825"/>
      <c r="CDW752" s="825"/>
      <c r="CDX752" s="89"/>
      <c r="CDY752" s="89"/>
      <c r="CDZ752" s="825"/>
      <c r="CEA752" s="825"/>
      <c r="CEB752" s="825"/>
      <c r="CEC752" s="825"/>
      <c r="CED752" s="825"/>
      <c r="CEE752" s="825"/>
      <c r="CEF752" s="825"/>
      <c r="CEG752" s="89"/>
      <c r="CEH752" s="89"/>
      <c r="CEI752" s="825"/>
      <c r="CEJ752" s="825"/>
      <c r="CEK752" s="89"/>
      <c r="CEL752" s="89"/>
      <c r="CEM752" s="825"/>
      <c r="CEN752" s="825"/>
      <c r="CEO752" s="825"/>
      <c r="CEP752" s="825"/>
      <c r="CEQ752" s="825"/>
      <c r="CER752" s="203"/>
      <c r="CES752" s="107"/>
      <c r="CET752" s="825"/>
      <c r="CEU752" s="825"/>
      <c r="CEV752" s="825"/>
      <c r="CEW752" s="825"/>
      <c r="CEX752" s="825"/>
      <c r="CEY752" s="825"/>
      <c r="CEZ752" s="825"/>
      <c r="CFA752" s="168"/>
      <c r="CFB752" s="168"/>
      <c r="CFC752" s="168"/>
      <c r="CFD752" s="168"/>
      <c r="CFE752" s="168"/>
      <c r="CFF752" s="168"/>
      <c r="CFG752" s="168"/>
      <c r="CFH752" s="168"/>
      <c r="CFI752" s="168"/>
      <c r="CFJ752" s="168"/>
      <c r="CFK752" s="168"/>
      <c r="CFL752" s="168"/>
      <c r="CFM752" s="168"/>
      <c r="CFN752" s="168"/>
      <c r="CFO752" s="168"/>
      <c r="CFP752" s="168"/>
      <c r="CFQ752" s="168"/>
      <c r="CFR752" s="168"/>
      <c r="CFS752" s="168"/>
      <c r="CFT752" s="168"/>
      <c r="CFU752" s="168"/>
      <c r="CFV752" s="168"/>
      <c r="CFW752" s="168"/>
      <c r="CFX752" s="168"/>
      <c r="CFY752" s="168"/>
      <c r="CFZ752" s="168"/>
      <c r="CGA752" s="168"/>
      <c r="CGB752" s="168"/>
      <c r="CGC752" s="168"/>
      <c r="CGD752" s="168"/>
      <c r="CGE752" s="168"/>
      <c r="CGF752" s="168"/>
      <c r="CGG752" s="168"/>
      <c r="CGH752" s="168"/>
      <c r="CGI752" s="168"/>
      <c r="CGJ752" s="168"/>
      <c r="CGK752" s="168"/>
      <c r="CGL752" s="168"/>
      <c r="CGM752" s="168"/>
      <c r="CGN752" s="168"/>
      <c r="CGO752" s="168"/>
      <c r="CGP752" s="168"/>
      <c r="CGQ752" s="168"/>
      <c r="CGR752" s="168"/>
      <c r="CGS752" s="825"/>
      <c r="CGT752" s="825"/>
      <c r="CGU752" s="825"/>
      <c r="CGV752" s="825"/>
      <c r="CGW752" s="825"/>
      <c r="CGX752" s="825"/>
      <c r="CGY752" s="825"/>
      <c r="CGZ752" s="825"/>
      <c r="CHA752" s="825"/>
      <c r="CHB752" s="825"/>
      <c r="CHC752" s="825"/>
      <c r="CHD752" s="825"/>
      <c r="CHE752" s="825"/>
      <c r="CHF752" s="825"/>
      <c r="CHG752" s="825"/>
      <c r="CHH752" s="825"/>
      <c r="CHI752" s="825"/>
      <c r="CHJ752" s="825"/>
      <c r="CHK752" s="825"/>
      <c r="CHL752" s="825"/>
      <c r="CHM752" s="825"/>
      <c r="CHN752" s="825"/>
      <c r="CHO752" s="825"/>
      <c r="CHP752" s="825"/>
      <c r="CHQ752" s="89"/>
      <c r="CHR752" s="89"/>
      <c r="CHS752" s="89"/>
      <c r="CHT752" s="89"/>
      <c r="CHU752" s="89"/>
      <c r="CHV752" s="825"/>
      <c r="CHW752" s="825"/>
      <c r="CHX752" s="89"/>
      <c r="CHY752" s="89"/>
      <c r="CHZ752" s="825"/>
      <c r="CIA752" s="825"/>
      <c r="CIB752" s="89"/>
      <c r="CIC752" s="89"/>
      <c r="CID752" s="825"/>
      <c r="CIE752" s="825"/>
      <c r="CIF752" s="825"/>
      <c r="CIG752" s="825"/>
      <c r="CIH752" s="825"/>
      <c r="CII752" s="825"/>
      <c r="CIJ752" s="825"/>
      <c r="CIK752" s="89"/>
      <c r="CIL752" s="89"/>
      <c r="CIM752" s="825"/>
      <c r="CIN752" s="825"/>
      <c r="CIO752" s="89"/>
      <c r="CIP752" s="89"/>
      <c r="CIQ752" s="825"/>
      <c r="CIR752" s="825"/>
      <c r="CIS752" s="825"/>
      <c r="CIT752" s="825"/>
      <c r="CIU752" s="825"/>
      <c r="CIV752" s="203"/>
      <c r="CIW752" s="107"/>
      <c r="CIX752" s="825"/>
      <c r="CIY752" s="825"/>
      <c r="CIZ752" s="825"/>
      <c r="CJA752" s="825"/>
      <c r="CJB752" s="825"/>
      <c r="CJC752" s="825"/>
      <c r="CJD752" s="825"/>
      <c r="CJE752" s="168"/>
      <c r="CJF752" s="168"/>
      <c r="CJG752" s="168"/>
      <c r="CJH752" s="168"/>
      <c r="CJI752" s="168"/>
      <c r="CJJ752" s="168"/>
      <c r="CJK752" s="168"/>
      <c r="CJL752" s="168"/>
      <c r="CJM752" s="168"/>
      <c r="CJN752" s="168"/>
      <c r="CJO752" s="168"/>
      <c r="CJP752" s="168"/>
      <c r="CJQ752" s="168"/>
      <c r="CJR752" s="168"/>
      <c r="CJS752" s="168"/>
      <c r="CJT752" s="168"/>
      <c r="CJU752" s="168"/>
      <c r="CJV752" s="168"/>
      <c r="CJW752" s="168"/>
      <c r="CJX752" s="168"/>
      <c r="CJY752" s="168"/>
      <c r="CJZ752" s="168"/>
      <c r="CKA752" s="168"/>
      <c r="CKB752" s="168"/>
      <c r="CKC752" s="168"/>
      <c r="CKD752" s="168"/>
      <c r="CKE752" s="168"/>
      <c r="CKF752" s="168"/>
      <c r="CKG752" s="168"/>
      <c r="CKH752" s="168"/>
      <c r="CKI752" s="168"/>
      <c r="CKJ752" s="168"/>
      <c r="CKK752" s="168"/>
      <c r="CKL752" s="168"/>
      <c r="CKM752" s="168"/>
      <c r="CKN752" s="168"/>
      <c r="CKO752" s="168"/>
      <c r="CKP752" s="168"/>
      <c r="CKQ752" s="168"/>
      <c r="CKR752" s="168"/>
      <c r="CKS752" s="168"/>
      <c r="CKT752" s="168"/>
      <c r="CKU752" s="168"/>
      <c r="CKV752" s="168"/>
      <c r="CKW752" s="825"/>
      <c r="CKX752" s="825"/>
      <c r="CKY752" s="825"/>
      <c r="CKZ752" s="825"/>
      <c r="CLA752" s="825"/>
      <c r="CLB752" s="825"/>
      <c r="CLC752" s="825"/>
      <c r="CLD752" s="825"/>
      <c r="CLE752" s="825"/>
      <c r="CLF752" s="825"/>
      <c r="CLG752" s="825"/>
      <c r="CLH752" s="825"/>
      <c r="CLI752" s="825"/>
      <c r="CLJ752" s="825"/>
      <c r="CLK752" s="825"/>
      <c r="CLL752" s="825"/>
      <c r="CLM752" s="825"/>
      <c r="CLN752" s="825"/>
      <c r="CLO752" s="825"/>
      <c r="CLP752" s="825"/>
      <c r="CLQ752" s="825"/>
      <c r="CLR752" s="825"/>
      <c r="CLS752" s="825"/>
      <c r="CLT752" s="825"/>
      <c r="CLU752" s="89"/>
      <c r="CLV752" s="89"/>
      <c r="CLW752" s="89"/>
      <c r="CLX752" s="89"/>
      <c r="CLY752" s="89"/>
      <c r="CLZ752" s="825"/>
      <c r="CMA752" s="825"/>
      <c r="CMB752" s="89"/>
      <c r="CMC752" s="89"/>
      <c r="CMD752" s="825"/>
      <c r="CME752" s="825"/>
      <c r="CMF752" s="89"/>
      <c r="CMG752" s="89"/>
      <c r="CMH752" s="825"/>
      <c r="CMI752" s="825"/>
      <c r="CMJ752" s="825"/>
      <c r="CMK752" s="825"/>
      <c r="CML752" s="825"/>
      <c r="CMM752" s="825"/>
      <c r="CMN752" s="825"/>
      <c r="CMO752" s="89"/>
      <c r="CMP752" s="89"/>
      <c r="CMQ752" s="825"/>
      <c r="CMR752" s="825"/>
      <c r="CMS752" s="89"/>
      <c r="CMT752" s="89"/>
      <c r="CMU752" s="825"/>
      <c r="CMV752" s="825"/>
      <c r="CMW752" s="825"/>
      <c r="CMX752" s="825"/>
      <c r="CMY752" s="825"/>
      <c r="CMZ752" s="203"/>
      <c r="CNA752" s="107"/>
      <c r="CNB752" s="825"/>
      <c r="CNC752" s="825"/>
      <c r="CND752" s="825"/>
      <c r="CNE752" s="825"/>
      <c r="CNF752" s="825"/>
      <c r="CNG752" s="825"/>
      <c r="CNH752" s="825"/>
      <c r="CNI752" s="168"/>
      <c r="CNJ752" s="168"/>
      <c r="CNK752" s="168"/>
      <c r="CNL752" s="168"/>
      <c r="CNM752" s="168"/>
      <c r="CNN752" s="168"/>
      <c r="CNO752" s="168"/>
      <c r="CNP752" s="168"/>
      <c r="CNQ752" s="168"/>
      <c r="CNR752" s="168"/>
      <c r="CNS752" s="168"/>
      <c r="CNT752" s="168"/>
      <c r="CNU752" s="168"/>
      <c r="CNV752" s="168"/>
      <c r="CNW752" s="168"/>
      <c r="CNX752" s="168"/>
      <c r="CNY752" s="168"/>
      <c r="CNZ752" s="168"/>
      <c r="COA752" s="168"/>
      <c r="COB752" s="168"/>
      <c r="COC752" s="168"/>
      <c r="COD752" s="168"/>
      <c r="COE752" s="168"/>
      <c r="COF752" s="168"/>
      <c r="COG752" s="168"/>
      <c r="COH752" s="168"/>
      <c r="COI752" s="168"/>
      <c r="COJ752" s="168"/>
      <c r="COK752" s="168"/>
      <c r="COL752" s="168"/>
      <c r="COM752" s="168"/>
      <c r="CON752" s="168"/>
      <c r="COO752" s="168"/>
      <c r="COP752" s="168"/>
      <c r="COQ752" s="168"/>
      <c r="COR752" s="168"/>
      <c r="COS752" s="168"/>
      <c r="COT752" s="168"/>
      <c r="COU752" s="168"/>
      <c r="COV752" s="168"/>
      <c r="COW752" s="168"/>
      <c r="COX752" s="168"/>
      <c r="COY752" s="168"/>
      <c r="COZ752" s="168"/>
      <c r="CPA752" s="825"/>
      <c r="CPB752" s="825"/>
      <c r="CPC752" s="825"/>
      <c r="CPD752" s="825"/>
      <c r="CPE752" s="825"/>
      <c r="CPF752" s="825"/>
      <c r="CPG752" s="825"/>
      <c r="CPH752" s="825"/>
      <c r="CPI752" s="825"/>
      <c r="CPJ752" s="825"/>
      <c r="CPK752" s="825"/>
      <c r="CPL752" s="825"/>
      <c r="CPM752" s="825"/>
      <c r="CPN752" s="825"/>
      <c r="CPO752" s="825"/>
      <c r="CPP752" s="825"/>
      <c r="CPQ752" s="825"/>
      <c r="CPR752" s="825"/>
      <c r="CPS752" s="825"/>
      <c r="CPT752" s="825"/>
      <c r="CPU752" s="825"/>
      <c r="CPV752" s="825"/>
      <c r="CPW752" s="825"/>
      <c r="CPX752" s="825"/>
      <c r="CPY752" s="89"/>
      <c r="CPZ752" s="89"/>
      <c r="CQA752" s="89"/>
      <c r="CQB752" s="89"/>
      <c r="CQC752" s="89"/>
      <c r="CQD752" s="825"/>
      <c r="CQE752" s="825"/>
      <c r="CQF752" s="89"/>
      <c r="CQG752" s="89"/>
      <c r="CQH752" s="825"/>
      <c r="CQI752" s="825"/>
      <c r="CQJ752" s="89"/>
      <c r="CQK752" s="89"/>
      <c r="CQL752" s="825"/>
      <c r="CQM752" s="825"/>
      <c r="CQN752" s="825"/>
      <c r="CQO752" s="825"/>
      <c r="CQP752" s="825"/>
      <c r="CQQ752" s="825"/>
      <c r="CQR752" s="825"/>
      <c r="CQS752" s="89"/>
      <c r="CQT752" s="89"/>
      <c r="CQU752" s="825"/>
      <c r="CQV752" s="825"/>
      <c r="CQW752" s="89"/>
      <c r="CQX752" s="89"/>
      <c r="CQY752" s="825"/>
      <c r="CQZ752" s="825"/>
      <c r="CRA752" s="825"/>
      <c r="CRB752" s="825"/>
      <c r="CRC752" s="825"/>
      <c r="CRD752" s="203"/>
      <c r="CRE752" s="107"/>
      <c r="CRF752" s="825"/>
      <c r="CRG752" s="825"/>
      <c r="CRH752" s="825"/>
      <c r="CRI752" s="825"/>
      <c r="CRJ752" s="825"/>
      <c r="CRK752" s="825"/>
      <c r="CRL752" s="825"/>
      <c r="CRM752" s="168"/>
      <c r="CRN752" s="168"/>
      <c r="CRO752" s="168"/>
      <c r="CRP752" s="168"/>
      <c r="CRQ752" s="168"/>
      <c r="CRR752" s="168"/>
      <c r="CRS752" s="168"/>
      <c r="CRT752" s="168"/>
      <c r="CRU752" s="168"/>
      <c r="CRV752" s="168"/>
      <c r="CRW752" s="168"/>
      <c r="CRX752" s="168"/>
      <c r="CRY752" s="168"/>
      <c r="CRZ752" s="168"/>
      <c r="CSA752" s="168"/>
      <c r="CSB752" s="168"/>
      <c r="CSC752" s="168"/>
      <c r="CSD752" s="168"/>
      <c r="CSE752" s="168"/>
      <c r="CSF752" s="168"/>
      <c r="CSG752" s="168"/>
      <c r="CSH752" s="168"/>
      <c r="CSI752" s="168"/>
      <c r="CSJ752" s="168"/>
      <c r="CSK752" s="168"/>
      <c r="CSL752" s="168"/>
      <c r="CSM752" s="168"/>
      <c r="CSN752" s="168"/>
      <c r="CSO752" s="168"/>
      <c r="CSP752" s="168"/>
      <c r="CSQ752" s="168"/>
      <c r="CSR752" s="168"/>
      <c r="CSS752" s="168"/>
      <c r="CST752" s="168"/>
      <c r="CSU752" s="168"/>
      <c r="CSV752" s="168"/>
      <c r="CSW752" s="168"/>
      <c r="CSX752" s="168"/>
      <c r="CSY752" s="168"/>
      <c r="CSZ752" s="168"/>
      <c r="CTA752" s="168"/>
      <c r="CTB752" s="168"/>
      <c r="CTC752" s="168"/>
      <c r="CTD752" s="168"/>
      <c r="CTE752" s="825"/>
      <c r="CTF752" s="825"/>
      <c r="CTG752" s="825"/>
      <c r="CTH752" s="825"/>
      <c r="CTI752" s="825"/>
      <c r="CTJ752" s="825"/>
      <c r="CTK752" s="825"/>
      <c r="CTL752" s="825"/>
      <c r="CTM752" s="825"/>
      <c r="CTN752" s="825"/>
      <c r="CTO752" s="825"/>
      <c r="CTP752" s="825"/>
      <c r="CTQ752" s="825"/>
      <c r="CTR752" s="825"/>
      <c r="CTS752" s="825"/>
      <c r="CTT752" s="825"/>
      <c r="CTU752" s="825"/>
      <c r="CTV752" s="825"/>
      <c r="CTW752" s="825"/>
      <c r="CTX752" s="825"/>
      <c r="CTY752" s="825"/>
      <c r="CTZ752" s="825"/>
      <c r="CUA752" s="825"/>
      <c r="CUB752" s="825"/>
      <c r="CUC752" s="89"/>
      <c r="CUD752" s="89"/>
      <c r="CUE752" s="89"/>
      <c r="CUF752" s="89"/>
      <c r="CUG752" s="89"/>
      <c r="CUH752" s="825"/>
      <c r="CUI752" s="825"/>
      <c r="CUJ752" s="89"/>
      <c r="CUK752" s="89"/>
      <c r="CUL752" s="825"/>
      <c r="CUM752" s="825"/>
      <c r="CUN752" s="89"/>
      <c r="CUO752" s="89"/>
      <c r="CUP752" s="825"/>
      <c r="CUQ752" s="825"/>
      <c r="CUR752" s="825"/>
      <c r="CUS752" s="825"/>
      <c r="CUT752" s="825"/>
      <c r="CUU752" s="825"/>
      <c r="CUV752" s="825"/>
      <c r="CUW752" s="89"/>
      <c r="CUX752" s="89"/>
      <c r="CUY752" s="825"/>
      <c r="CUZ752" s="825"/>
      <c r="CVA752" s="89"/>
      <c r="CVB752" s="89"/>
      <c r="CVC752" s="825"/>
      <c r="CVD752" s="825"/>
      <c r="CVE752" s="825"/>
      <c r="CVF752" s="825"/>
      <c r="CVG752" s="825"/>
      <c r="CVH752" s="203"/>
      <c r="CVI752" s="107"/>
      <c r="CVJ752" s="825"/>
      <c r="CVK752" s="825"/>
      <c r="CVL752" s="825"/>
      <c r="CVM752" s="825"/>
      <c r="CVN752" s="825"/>
      <c r="CVO752" s="825"/>
      <c r="CVP752" s="825"/>
      <c r="CVQ752" s="168"/>
      <c r="CVR752" s="168"/>
      <c r="CVS752" s="168"/>
      <c r="CVT752" s="168"/>
      <c r="CVU752" s="168"/>
      <c r="CVV752" s="168"/>
      <c r="CVW752" s="168"/>
      <c r="CVX752" s="168"/>
      <c r="CVY752" s="168"/>
      <c r="CVZ752" s="168"/>
      <c r="CWA752" s="168"/>
      <c r="CWB752" s="168"/>
      <c r="CWC752" s="168"/>
      <c r="CWD752" s="168"/>
      <c r="CWE752" s="168"/>
      <c r="CWF752" s="168"/>
      <c r="CWG752" s="168"/>
      <c r="CWH752" s="168"/>
      <c r="CWI752" s="168"/>
      <c r="CWJ752" s="168"/>
      <c r="CWK752" s="168"/>
      <c r="CWL752" s="168"/>
      <c r="CWM752" s="168"/>
      <c r="CWN752" s="168"/>
      <c r="CWO752" s="168"/>
      <c r="CWP752" s="168"/>
      <c r="CWQ752" s="168"/>
      <c r="CWR752" s="168"/>
      <c r="CWS752" s="168"/>
      <c r="CWT752" s="168"/>
      <c r="CWU752" s="168"/>
      <c r="CWV752" s="168"/>
      <c r="CWW752" s="168"/>
      <c r="CWX752" s="168"/>
      <c r="CWY752" s="168"/>
      <c r="CWZ752" s="168"/>
      <c r="CXA752" s="168"/>
      <c r="CXB752" s="168"/>
      <c r="CXC752" s="168"/>
      <c r="CXD752" s="168"/>
      <c r="CXE752" s="168"/>
      <c r="CXF752" s="168"/>
      <c r="CXG752" s="168"/>
      <c r="CXH752" s="168"/>
      <c r="CXI752" s="825"/>
      <c r="CXJ752" s="825"/>
      <c r="CXK752" s="825"/>
      <c r="CXL752" s="825"/>
      <c r="CXM752" s="825"/>
      <c r="CXN752" s="825"/>
      <c r="CXO752" s="825"/>
      <c r="CXP752" s="825"/>
      <c r="CXQ752" s="825"/>
      <c r="CXR752" s="825"/>
      <c r="CXS752" s="825"/>
      <c r="CXT752" s="825"/>
      <c r="CXU752" s="825"/>
      <c r="CXV752" s="825"/>
      <c r="CXW752" s="825"/>
      <c r="CXX752" s="825"/>
      <c r="CXY752" s="825"/>
      <c r="CXZ752" s="825"/>
      <c r="CYA752" s="825"/>
      <c r="CYB752" s="825"/>
      <c r="CYC752" s="825"/>
      <c r="CYD752" s="825"/>
      <c r="CYE752" s="825"/>
      <c r="CYF752" s="825"/>
      <c r="CYG752" s="89"/>
      <c r="CYH752" s="89"/>
      <c r="CYI752" s="89"/>
      <c r="CYJ752" s="89"/>
      <c r="CYK752" s="89"/>
      <c r="CYL752" s="825"/>
      <c r="CYM752" s="825"/>
      <c r="CYN752" s="89"/>
      <c r="CYO752" s="89"/>
      <c r="CYP752" s="825"/>
      <c r="CYQ752" s="825"/>
      <c r="CYR752" s="89"/>
      <c r="CYS752" s="89"/>
      <c r="CYT752" s="825"/>
      <c r="CYU752" s="825"/>
      <c r="CYV752" s="825"/>
      <c r="CYW752" s="825"/>
      <c r="CYX752" s="825"/>
      <c r="CYY752" s="825"/>
      <c r="CYZ752" s="825"/>
      <c r="CZA752" s="89"/>
      <c r="CZB752" s="89"/>
      <c r="CZC752" s="825"/>
      <c r="CZD752" s="825"/>
      <c r="CZE752" s="89"/>
      <c r="CZF752" s="89"/>
      <c r="CZG752" s="825"/>
      <c r="CZH752" s="825"/>
      <c r="CZI752" s="825"/>
      <c r="CZJ752" s="825"/>
      <c r="CZK752" s="825"/>
      <c r="CZL752" s="203"/>
      <c r="CZM752" s="107"/>
      <c r="CZN752" s="825"/>
      <c r="CZO752" s="825"/>
      <c r="CZP752" s="825"/>
      <c r="CZQ752" s="825"/>
      <c r="CZR752" s="825"/>
      <c r="CZS752" s="825"/>
      <c r="CZT752" s="825"/>
      <c r="CZU752" s="168"/>
      <c r="CZV752" s="168"/>
      <c r="CZW752" s="168"/>
      <c r="CZX752" s="168"/>
      <c r="CZY752" s="168"/>
      <c r="CZZ752" s="168"/>
      <c r="DAA752" s="168"/>
      <c r="DAB752" s="168"/>
      <c r="DAC752" s="168"/>
      <c r="DAD752" s="168"/>
      <c r="DAE752" s="168"/>
      <c r="DAF752" s="168"/>
      <c r="DAG752" s="168"/>
      <c r="DAH752" s="168"/>
      <c r="DAI752" s="168"/>
      <c r="DAJ752" s="168"/>
      <c r="DAK752" s="168"/>
      <c r="DAL752" s="168"/>
      <c r="DAM752" s="168"/>
      <c r="DAN752" s="168"/>
      <c r="DAO752" s="168"/>
      <c r="DAP752" s="168"/>
      <c r="DAQ752" s="168"/>
      <c r="DAR752" s="168"/>
      <c r="DAS752" s="168"/>
      <c r="DAT752" s="168"/>
      <c r="DAU752" s="168"/>
      <c r="DAV752" s="168"/>
      <c r="DAW752" s="168"/>
      <c r="DAX752" s="168"/>
      <c r="DAY752" s="168"/>
      <c r="DAZ752" s="168"/>
      <c r="DBA752" s="168"/>
      <c r="DBB752" s="168"/>
      <c r="DBC752" s="168"/>
      <c r="DBD752" s="168"/>
      <c r="DBE752" s="168"/>
      <c r="DBF752" s="168"/>
      <c r="DBG752" s="168"/>
      <c r="DBH752" s="168"/>
      <c r="DBI752" s="168"/>
      <c r="DBJ752" s="168"/>
      <c r="DBK752" s="168"/>
      <c r="DBL752" s="168"/>
      <c r="DBM752" s="825"/>
      <c r="DBN752" s="825"/>
      <c r="DBO752" s="825"/>
      <c r="DBP752" s="825"/>
      <c r="DBQ752" s="825"/>
      <c r="DBR752" s="825"/>
      <c r="DBS752" s="825"/>
      <c r="DBT752" s="825"/>
      <c r="DBU752" s="825"/>
      <c r="DBV752" s="825"/>
      <c r="DBW752" s="825"/>
      <c r="DBX752" s="825"/>
      <c r="DBY752" s="825"/>
      <c r="DBZ752" s="825"/>
      <c r="DCA752" s="825"/>
      <c r="DCB752" s="825"/>
      <c r="DCC752" s="825"/>
      <c r="DCD752" s="825"/>
      <c r="DCE752" s="825"/>
      <c r="DCF752" s="825"/>
      <c r="DCG752" s="825"/>
      <c r="DCH752" s="825"/>
      <c r="DCI752" s="825"/>
      <c r="DCJ752" s="825"/>
      <c r="DCK752" s="89"/>
      <c r="DCL752" s="89"/>
      <c r="DCM752" s="89"/>
      <c r="DCN752" s="89"/>
      <c r="DCO752" s="89"/>
      <c r="DCP752" s="825"/>
      <c r="DCQ752" s="825"/>
      <c r="DCR752" s="89"/>
      <c r="DCS752" s="89"/>
      <c r="DCT752" s="825"/>
      <c r="DCU752" s="825"/>
      <c r="DCV752" s="89"/>
      <c r="DCW752" s="89"/>
      <c r="DCX752" s="825"/>
      <c r="DCY752" s="825"/>
      <c r="DCZ752" s="825"/>
      <c r="DDA752" s="825"/>
      <c r="DDB752" s="825"/>
      <c r="DDC752" s="825"/>
      <c r="DDD752" s="825"/>
      <c r="DDE752" s="89"/>
      <c r="DDF752" s="89"/>
      <c r="DDG752" s="825"/>
      <c r="DDH752" s="825"/>
      <c r="DDI752" s="89"/>
      <c r="DDJ752" s="89"/>
      <c r="DDK752" s="825"/>
      <c r="DDL752" s="825"/>
      <c r="DDM752" s="825"/>
      <c r="DDN752" s="825"/>
      <c r="DDO752" s="825"/>
      <c r="DDP752" s="203"/>
      <c r="DDQ752" s="107"/>
      <c r="DDR752" s="825"/>
      <c r="DDS752" s="825"/>
      <c r="DDT752" s="825"/>
      <c r="DDU752" s="825"/>
      <c r="DDV752" s="825"/>
      <c r="DDW752" s="825"/>
      <c r="DDX752" s="825"/>
      <c r="DDY752" s="168"/>
      <c r="DDZ752" s="168"/>
      <c r="DEA752" s="168"/>
      <c r="DEB752" s="168"/>
      <c r="DEC752" s="168"/>
      <c r="DED752" s="168"/>
      <c r="DEE752" s="168"/>
      <c r="DEF752" s="168"/>
      <c r="DEG752" s="168"/>
      <c r="DEH752" s="168"/>
      <c r="DEI752" s="168"/>
      <c r="DEJ752" s="168"/>
      <c r="DEK752" s="168"/>
      <c r="DEL752" s="168"/>
      <c r="DEM752" s="168"/>
      <c r="DEN752" s="168"/>
      <c r="DEO752" s="168"/>
      <c r="DEP752" s="168"/>
      <c r="DEQ752" s="168"/>
      <c r="DER752" s="168"/>
      <c r="DES752" s="168"/>
      <c r="DET752" s="168"/>
      <c r="DEU752" s="168"/>
      <c r="DEV752" s="168"/>
      <c r="DEW752" s="168"/>
      <c r="DEX752" s="168"/>
      <c r="DEY752" s="168"/>
      <c r="DEZ752" s="168"/>
      <c r="DFA752" s="168"/>
      <c r="DFB752" s="168"/>
      <c r="DFC752" s="168"/>
      <c r="DFD752" s="168"/>
      <c r="DFE752" s="168"/>
      <c r="DFF752" s="168"/>
      <c r="DFG752" s="168"/>
      <c r="DFH752" s="168"/>
      <c r="DFI752" s="168"/>
      <c r="DFJ752" s="168"/>
      <c r="DFK752" s="168"/>
      <c r="DFL752" s="168"/>
      <c r="DFM752" s="168"/>
      <c r="DFN752" s="168"/>
      <c r="DFO752" s="168"/>
      <c r="DFP752" s="168"/>
      <c r="DFQ752" s="825"/>
      <c r="DFR752" s="825"/>
      <c r="DFS752" s="825"/>
      <c r="DFT752" s="825"/>
      <c r="DFU752" s="825"/>
      <c r="DFV752" s="825"/>
      <c r="DFW752" s="825"/>
      <c r="DFX752" s="825"/>
      <c r="DFY752" s="825"/>
      <c r="DFZ752" s="825"/>
      <c r="DGA752" s="825"/>
      <c r="DGB752" s="825"/>
      <c r="DGC752" s="825"/>
      <c r="DGD752" s="825"/>
      <c r="DGE752" s="825"/>
      <c r="DGF752" s="825"/>
      <c r="DGG752" s="825"/>
      <c r="DGH752" s="825"/>
      <c r="DGI752" s="825"/>
      <c r="DGJ752" s="825"/>
      <c r="DGK752" s="825"/>
      <c r="DGL752" s="825"/>
      <c r="DGM752" s="825"/>
      <c r="DGN752" s="825"/>
      <c r="DGO752" s="89"/>
      <c r="DGP752" s="89"/>
      <c r="DGQ752" s="89"/>
      <c r="DGR752" s="89"/>
      <c r="DGS752" s="89"/>
      <c r="DGT752" s="825"/>
      <c r="DGU752" s="825"/>
      <c r="DGV752" s="89"/>
      <c r="DGW752" s="89"/>
      <c r="DGX752" s="825"/>
      <c r="DGY752" s="825"/>
      <c r="DGZ752" s="89"/>
      <c r="DHA752" s="89"/>
      <c r="DHB752" s="825"/>
      <c r="DHC752" s="825"/>
      <c r="DHD752" s="825"/>
      <c r="DHE752" s="825"/>
      <c r="DHF752" s="825"/>
      <c r="DHG752" s="825"/>
      <c r="DHH752" s="825"/>
      <c r="DHI752" s="89"/>
      <c r="DHJ752" s="89"/>
      <c r="DHK752" s="825"/>
      <c r="DHL752" s="825"/>
      <c r="DHM752" s="89"/>
      <c r="DHN752" s="89"/>
      <c r="DHO752" s="825"/>
      <c r="DHP752" s="825"/>
      <c r="DHQ752" s="825"/>
      <c r="DHR752" s="825"/>
      <c r="DHS752" s="825"/>
      <c r="DHT752" s="203"/>
      <c r="DHU752" s="107"/>
      <c r="DHV752" s="825"/>
      <c r="DHW752" s="825"/>
      <c r="DHX752" s="825"/>
      <c r="DHY752" s="825"/>
      <c r="DHZ752" s="825"/>
      <c r="DIA752" s="825"/>
      <c r="DIB752" s="825"/>
      <c r="DIC752" s="168"/>
      <c r="DID752" s="168"/>
      <c r="DIE752" s="168"/>
      <c r="DIF752" s="168"/>
      <c r="DIG752" s="168"/>
      <c r="DIH752" s="168"/>
      <c r="DII752" s="168"/>
      <c r="DIJ752" s="168"/>
      <c r="DIK752" s="168"/>
      <c r="DIL752" s="168"/>
      <c r="DIM752" s="168"/>
      <c r="DIN752" s="168"/>
      <c r="DIO752" s="168"/>
      <c r="DIP752" s="168"/>
      <c r="DIQ752" s="168"/>
      <c r="DIR752" s="168"/>
      <c r="DIS752" s="168"/>
      <c r="DIT752" s="168"/>
      <c r="DIU752" s="168"/>
      <c r="DIV752" s="168"/>
      <c r="DIW752" s="168"/>
      <c r="DIX752" s="168"/>
      <c r="DIY752" s="168"/>
      <c r="DIZ752" s="168"/>
      <c r="DJA752" s="168"/>
      <c r="DJB752" s="168"/>
      <c r="DJC752" s="168"/>
      <c r="DJD752" s="168"/>
      <c r="DJE752" s="168"/>
      <c r="DJF752" s="168"/>
      <c r="DJG752" s="168"/>
      <c r="DJH752" s="168"/>
      <c r="DJI752" s="168"/>
      <c r="DJJ752" s="168"/>
      <c r="DJK752" s="168"/>
      <c r="DJL752" s="168"/>
      <c r="DJM752" s="168"/>
      <c r="DJN752" s="168"/>
      <c r="DJO752" s="168"/>
      <c r="DJP752" s="168"/>
      <c r="DJQ752" s="168"/>
      <c r="DJR752" s="168"/>
      <c r="DJS752" s="168"/>
      <c r="DJT752" s="168"/>
      <c r="DJU752" s="825"/>
      <c r="DJV752" s="825"/>
      <c r="DJW752" s="825"/>
      <c r="DJX752" s="825"/>
      <c r="DJY752" s="825"/>
      <c r="DJZ752" s="825"/>
      <c r="DKA752" s="825"/>
      <c r="DKB752" s="825"/>
      <c r="DKC752" s="825"/>
      <c r="DKD752" s="825"/>
      <c r="DKE752" s="825"/>
      <c r="DKF752" s="825"/>
      <c r="DKG752" s="825"/>
      <c r="DKH752" s="825"/>
      <c r="DKI752" s="825"/>
      <c r="DKJ752" s="825"/>
      <c r="DKK752" s="825"/>
      <c r="DKL752" s="825"/>
      <c r="DKM752" s="825"/>
      <c r="DKN752" s="825"/>
      <c r="DKO752" s="825"/>
      <c r="DKP752" s="825"/>
      <c r="DKQ752" s="825"/>
      <c r="DKR752" s="825"/>
      <c r="DKS752" s="89"/>
      <c r="DKT752" s="89"/>
      <c r="DKU752" s="89"/>
      <c r="DKV752" s="89"/>
      <c r="DKW752" s="89"/>
      <c r="DKX752" s="825"/>
      <c r="DKY752" s="825"/>
      <c r="DKZ752" s="89"/>
      <c r="DLA752" s="89"/>
      <c r="DLB752" s="825"/>
      <c r="DLC752" s="825"/>
      <c r="DLD752" s="89"/>
      <c r="DLE752" s="89"/>
      <c r="DLF752" s="825"/>
      <c r="DLG752" s="825"/>
      <c r="DLH752" s="825"/>
      <c r="DLI752" s="825"/>
      <c r="DLJ752" s="825"/>
      <c r="DLK752" s="825"/>
      <c r="DLL752" s="825"/>
      <c r="DLM752" s="89"/>
      <c r="DLN752" s="89"/>
      <c r="DLO752" s="825"/>
      <c r="DLP752" s="825"/>
      <c r="DLQ752" s="89"/>
      <c r="DLR752" s="89"/>
      <c r="DLS752" s="825"/>
      <c r="DLT752" s="825"/>
      <c r="DLU752" s="825"/>
      <c r="DLV752" s="825"/>
      <c r="DLW752" s="825"/>
      <c r="DLX752" s="203"/>
      <c r="DLY752" s="107"/>
      <c r="DLZ752" s="825"/>
      <c r="DMA752" s="825"/>
      <c r="DMB752" s="825"/>
      <c r="DMC752" s="825"/>
      <c r="DMD752" s="825"/>
      <c r="DME752" s="825"/>
      <c r="DMF752" s="825"/>
      <c r="DMG752" s="168"/>
      <c r="DMH752" s="168"/>
      <c r="DMI752" s="168"/>
      <c r="DMJ752" s="168"/>
      <c r="DMK752" s="168"/>
      <c r="DML752" s="168"/>
      <c r="DMM752" s="168"/>
      <c r="DMN752" s="168"/>
      <c r="DMO752" s="168"/>
      <c r="DMP752" s="168"/>
      <c r="DMQ752" s="168"/>
      <c r="DMR752" s="168"/>
      <c r="DMS752" s="168"/>
      <c r="DMT752" s="168"/>
      <c r="DMU752" s="168"/>
      <c r="DMV752" s="168"/>
      <c r="DMW752" s="168"/>
      <c r="DMX752" s="168"/>
      <c r="DMY752" s="168"/>
      <c r="DMZ752" s="168"/>
      <c r="DNA752" s="168"/>
      <c r="DNB752" s="168"/>
      <c r="DNC752" s="168"/>
      <c r="DND752" s="168"/>
      <c r="DNE752" s="168"/>
      <c r="DNF752" s="168"/>
      <c r="DNG752" s="168"/>
      <c r="DNH752" s="168"/>
      <c r="DNI752" s="168"/>
      <c r="DNJ752" s="168"/>
      <c r="DNK752" s="168"/>
      <c r="DNL752" s="168"/>
      <c r="DNM752" s="168"/>
      <c r="DNN752" s="168"/>
      <c r="DNO752" s="168"/>
      <c r="DNP752" s="168"/>
      <c r="DNQ752" s="168"/>
      <c r="DNR752" s="168"/>
      <c r="DNS752" s="168"/>
      <c r="DNT752" s="168"/>
      <c r="DNU752" s="168"/>
      <c r="DNV752" s="168"/>
      <c r="DNW752" s="168"/>
      <c r="DNX752" s="168"/>
      <c r="DNY752" s="825"/>
      <c r="DNZ752" s="825"/>
      <c r="DOA752" s="825"/>
      <c r="DOB752" s="825"/>
      <c r="DOC752" s="825"/>
      <c r="DOD752" s="825"/>
      <c r="DOE752" s="825"/>
      <c r="DOF752" s="825"/>
      <c r="DOG752" s="825"/>
      <c r="DOH752" s="825"/>
      <c r="DOI752" s="825"/>
      <c r="DOJ752" s="825"/>
      <c r="DOK752" s="825"/>
      <c r="DOL752" s="825"/>
      <c r="DOM752" s="825"/>
      <c r="DON752" s="825"/>
      <c r="DOO752" s="825"/>
      <c r="DOP752" s="825"/>
      <c r="DOQ752" s="825"/>
      <c r="DOR752" s="825"/>
      <c r="DOS752" s="825"/>
      <c r="DOT752" s="825"/>
      <c r="DOU752" s="825"/>
      <c r="DOV752" s="825"/>
      <c r="DOW752" s="89"/>
      <c r="DOX752" s="89"/>
      <c r="DOY752" s="89"/>
      <c r="DOZ752" s="89"/>
      <c r="DPA752" s="89"/>
      <c r="DPB752" s="825"/>
      <c r="DPC752" s="825"/>
      <c r="DPD752" s="89"/>
      <c r="DPE752" s="89"/>
      <c r="DPF752" s="825"/>
      <c r="DPG752" s="825"/>
      <c r="DPH752" s="89"/>
      <c r="DPI752" s="89"/>
      <c r="DPJ752" s="825"/>
      <c r="DPK752" s="825"/>
      <c r="DPL752" s="825"/>
      <c r="DPM752" s="825"/>
      <c r="DPN752" s="825"/>
      <c r="DPO752" s="825"/>
      <c r="DPP752" s="825"/>
      <c r="DPQ752" s="89"/>
      <c r="DPR752" s="89"/>
      <c r="DPS752" s="825"/>
      <c r="DPT752" s="825"/>
      <c r="DPU752" s="89"/>
      <c r="DPV752" s="89"/>
      <c r="DPW752" s="825"/>
      <c r="DPX752" s="825"/>
      <c r="DPY752" s="825"/>
      <c r="DPZ752" s="825"/>
      <c r="DQA752" s="825"/>
      <c r="DQB752" s="203"/>
      <c r="DQC752" s="107"/>
      <c r="DQD752" s="825"/>
      <c r="DQE752" s="825"/>
      <c r="DQF752" s="825"/>
      <c r="DQG752" s="825"/>
      <c r="DQH752" s="825"/>
      <c r="DQI752" s="825"/>
      <c r="DQJ752" s="825"/>
      <c r="DQK752" s="168"/>
      <c r="DQL752" s="168"/>
      <c r="DQM752" s="168"/>
      <c r="DQN752" s="168"/>
      <c r="DQO752" s="168"/>
      <c r="DQP752" s="168"/>
      <c r="DQQ752" s="168"/>
      <c r="DQR752" s="168"/>
      <c r="DQS752" s="168"/>
      <c r="DQT752" s="168"/>
      <c r="DQU752" s="168"/>
      <c r="DQV752" s="168"/>
      <c r="DQW752" s="168"/>
      <c r="DQX752" s="168"/>
      <c r="DQY752" s="168"/>
      <c r="DQZ752" s="168"/>
      <c r="DRA752" s="168"/>
      <c r="DRB752" s="168"/>
      <c r="DRC752" s="168"/>
      <c r="DRD752" s="168"/>
      <c r="DRE752" s="168"/>
      <c r="DRF752" s="168"/>
      <c r="DRG752" s="168"/>
      <c r="DRH752" s="168"/>
      <c r="DRI752" s="168"/>
      <c r="DRJ752" s="168"/>
      <c r="DRK752" s="168"/>
      <c r="DRL752" s="168"/>
      <c r="DRM752" s="168"/>
      <c r="DRN752" s="168"/>
      <c r="DRO752" s="168"/>
      <c r="DRP752" s="168"/>
      <c r="DRQ752" s="168"/>
      <c r="DRR752" s="168"/>
      <c r="DRS752" s="168"/>
      <c r="DRT752" s="168"/>
      <c r="DRU752" s="168"/>
      <c r="DRV752" s="168"/>
      <c r="DRW752" s="168"/>
      <c r="DRX752" s="168"/>
      <c r="DRY752" s="168"/>
      <c r="DRZ752" s="168"/>
      <c r="DSA752" s="168"/>
      <c r="DSB752" s="168"/>
      <c r="DSC752" s="825"/>
      <c r="DSD752" s="825"/>
      <c r="DSE752" s="825"/>
      <c r="DSF752" s="825"/>
      <c r="DSG752" s="825"/>
      <c r="DSH752" s="825"/>
      <c r="DSI752" s="825"/>
      <c r="DSJ752" s="825"/>
      <c r="DSK752" s="825"/>
      <c r="DSL752" s="825"/>
      <c r="DSM752" s="825"/>
      <c r="DSN752" s="825"/>
      <c r="DSO752" s="825"/>
      <c r="DSP752" s="825"/>
      <c r="DSQ752" s="825"/>
      <c r="DSR752" s="825"/>
      <c r="DSS752" s="825"/>
      <c r="DST752" s="825"/>
      <c r="DSU752" s="825"/>
      <c r="DSV752" s="825"/>
      <c r="DSW752" s="825"/>
      <c r="DSX752" s="825"/>
      <c r="DSY752" s="825"/>
      <c r="DSZ752" s="825"/>
      <c r="DTA752" s="89"/>
      <c r="DTB752" s="89"/>
      <c r="DTC752" s="89"/>
      <c r="DTD752" s="89"/>
      <c r="DTE752" s="89"/>
      <c r="DTF752" s="825"/>
      <c r="DTG752" s="825"/>
      <c r="DTH752" s="89"/>
      <c r="DTI752" s="89"/>
      <c r="DTJ752" s="825"/>
      <c r="DTK752" s="825"/>
      <c r="DTL752" s="89"/>
      <c r="DTM752" s="89"/>
      <c r="DTN752" s="825"/>
      <c r="DTO752" s="825"/>
      <c r="DTP752" s="825"/>
      <c r="DTQ752" s="825"/>
      <c r="DTR752" s="825"/>
      <c r="DTS752" s="825"/>
      <c r="DTT752" s="825"/>
      <c r="DTU752" s="89"/>
      <c r="DTV752" s="89"/>
      <c r="DTW752" s="825"/>
      <c r="DTX752" s="825"/>
      <c r="DTY752" s="89"/>
      <c r="DTZ752" s="89"/>
      <c r="DUA752" s="825"/>
      <c r="DUB752" s="825"/>
      <c r="DUC752" s="825"/>
      <c r="DUD752" s="825"/>
      <c r="DUE752" s="825"/>
      <c r="DUF752" s="203"/>
      <c r="DUG752" s="107"/>
      <c r="DUH752" s="825"/>
      <c r="DUI752" s="825"/>
      <c r="DUJ752" s="825"/>
      <c r="DUK752" s="825"/>
      <c r="DUL752" s="825"/>
      <c r="DUM752" s="825"/>
      <c r="DUN752" s="825"/>
      <c r="DUO752" s="168"/>
      <c r="DUP752" s="168"/>
      <c r="DUQ752" s="168"/>
      <c r="DUR752" s="168"/>
      <c r="DUS752" s="168"/>
      <c r="DUT752" s="168"/>
      <c r="DUU752" s="168"/>
      <c r="DUV752" s="168"/>
      <c r="DUW752" s="168"/>
      <c r="DUX752" s="168"/>
      <c r="DUY752" s="168"/>
      <c r="DUZ752" s="168"/>
      <c r="DVA752" s="168"/>
      <c r="DVB752" s="168"/>
      <c r="DVC752" s="168"/>
      <c r="DVD752" s="168"/>
      <c r="DVE752" s="168"/>
      <c r="DVF752" s="168"/>
      <c r="DVG752" s="168"/>
      <c r="DVH752" s="168"/>
      <c r="DVI752" s="168"/>
      <c r="DVJ752" s="168"/>
      <c r="DVK752" s="168"/>
      <c r="DVL752" s="168"/>
      <c r="DVM752" s="168"/>
      <c r="DVN752" s="168"/>
      <c r="DVO752" s="168"/>
      <c r="DVP752" s="168"/>
      <c r="DVQ752" s="168"/>
      <c r="DVR752" s="168"/>
      <c r="DVS752" s="168"/>
      <c r="DVT752" s="168"/>
      <c r="DVU752" s="168"/>
      <c r="DVV752" s="168"/>
      <c r="DVW752" s="168"/>
      <c r="DVX752" s="168"/>
      <c r="DVY752" s="168"/>
      <c r="DVZ752" s="168"/>
      <c r="DWA752" s="168"/>
      <c r="DWB752" s="168"/>
      <c r="DWC752" s="168"/>
      <c r="DWD752" s="168"/>
      <c r="DWE752" s="168"/>
      <c r="DWF752" s="168"/>
      <c r="DWG752" s="825"/>
      <c r="DWH752" s="825"/>
      <c r="DWI752" s="825"/>
      <c r="DWJ752" s="825"/>
      <c r="DWK752" s="825"/>
      <c r="DWL752" s="825"/>
      <c r="DWM752" s="825"/>
      <c r="DWN752" s="825"/>
      <c r="DWO752" s="825"/>
      <c r="DWP752" s="825"/>
      <c r="DWQ752" s="825"/>
      <c r="DWR752" s="825"/>
      <c r="DWS752" s="825"/>
      <c r="DWT752" s="825"/>
      <c r="DWU752" s="825"/>
      <c r="DWV752" s="825"/>
      <c r="DWW752" s="825"/>
      <c r="DWX752" s="825"/>
      <c r="DWY752" s="825"/>
      <c r="DWZ752" s="825"/>
      <c r="DXA752" s="825"/>
      <c r="DXB752" s="825"/>
      <c r="DXC752" s="825"/>
      <c r="DXD752" s="825"/>
      <c r="DXE752" s="89"/>
      <c r="DXF752" s="89"/>
      <c r="DXG752" s="89"/>
      <c r="DXH752" s="89"/>
      <c r="DXI752" s="89"/>
      <c r="DXJ752" s="825"/>
      <c r="DXK752" s="825"/>
      <c r="DXL752" s="89"/>
      <c r="DXM752" s="89"/>
      <c r="DXN752" s="825"/>
      <c r="DXO752" s="825"/>
      <c r="DXP752" s="89"/>
      <c r="DXQ752" s="89"/>
      <c r="DXR752" s="825"/>
      <c r="DXS752" s="825"/>
      <c r="DXT752" s="825"/>
      <c r="DXU752" s="825"/>
      <c r="DXV752" s="825"/>
      <c r="DXW752" s="825"/>
      <c r="DXX752" s="825"/>
      <c r="DXY752" s="89"/>
      <c r="DXZ752" s="89"/>
      <c r="DYA752" s="825"/>
      <c r="DYB752" s="825"/>
      <c r="DYC752" s="89"/>
      <c r="DYD752" s="89"/>
      <c r="DYE752" s="825"/>
      <c r="DYF752" s="825"/>
      <c r="DYG752" s="825"/>
      <c r="DYH752" s="825"/>
      <c r="DYI752" s="825"/>
      <c r="DYJ752" s="203"/>
      <c r="DYK752" s="107"/>
      <c r="DYL752" s="825"/>
      <c r="DYM752" s="825"/>
      <c r="DYN752" s="825"/>
      <c r="DYO752" s="825"/>
      <c r="DYP752" s="825"/>
      <c r="DYQ752" s="825"/>
      <c r="DYR752" s="825"/>
      <c r="DYS752" s="168"/>
      <c r="DYT752" s="168"/>
      <c r="DYU752" s="168"/>
      <c r="DYV752" s="168"/>
      <c r="DYW752" s="168"/>
      <c r="DYX752" s="168"/>
      <c r="DYY752" s="168"/>
      <c r="DYZ752" s="168"/>
      <c r="DZA752" s="168"/>
      <c r="DZB752" s="168"/>
      <c r="DZC752" s="168"/>
      <c r="DZD752" s="168"/>
      <c r="DZE752" s="168"/>
      <c r="DZF752" s="168"/>
      <c r="DZG752" s="168"/>
      <c r="DZH752" s="168"/>
      <c r="DZI752" s="168"/>
      <c r="DZJ752" s="168"/>
      <c r="DZK752" s="168"/>
      <c r="DZL752" s="168"/>
      <c r="DZM752" s="168"/>
      <c r="DZN752" s="168"/>
      <c r="DZO752" s="168"/>
      <c r="DZP752" s="168"/>
      <c r="DZQ752" s="168"/>
      <c r="DZR752" s="168"/>
      <c r="DZS752" s="168"/>
      <c r="DZT752" s="168"/>
      <c r="DZU752" s="168"/>
      <c r="DZV752" s="168"/>
      <c r="DZW752" s="168"/>
      <c r="DZX752" s="168"/>
      <c r="DZY752" s="168"/>
      <c r="DZZ752" s="168"/>
      <c r="EAA752" s="168"/>
      <c r="EAB752" s="168"/>
      <c r="EAC752" s="168"/>
      <c r="EAD752" s="168"/>
      <c r="EAE752" s="168"/>
      <c r="EAF752" s="168"/>
      <c r="EAG752" s="168"/>
      <c r="EAH752" s="168"/>
      <c r="EAI752" s="168"/>
      <c r="EAJ752" s="168"/>
      <c r="EAK752" s="825"/>
      <c r="EAL752" s="825"/>
      <c r="EAM752" s="825"/>
      <c r="EAN752" s="825"/>
      <c r="EAO752" s="825"/>
      <c r="EAP752" s="825"/>
      <c r="EAQ752" s="825"/>
      <c r="EAR752" s="825"/>
      <c r="EAS752" s="825"/>
      <c r="EAT752" s="825"/>
      <c r="EAU752" s="825"/>
      <c r="EAV752" s="825"/>
      <c r="EAW752" s="825"/>
      <c r="EAX752" s="825"/>
      <c r="EAY752" s="825"/>
      <c r="EAZ752" s="825"/>
      <c r="EBA752" s="825"/>
      <c r="EBB752" s="825"/>
      <c r="EBC752" s="825"/>
      <c r="EBD752" s="825"/>
      <c r="EBE752" s="825"/>
      <c r="EBF752" s="825"/>
      <c r="EBG752" s="825"/>
      <c r="EBH752" s="825"/>
      <c r="EBI752" s="89"/>
      <c r="EBJ752" s="89"/>
      <c r="EBK752" s="89"/>
      <c r="EBL752" s="89"/>
      <c r="EBM752" s="89"/>
      <c r="EBN752" s="825"/>
      <c r="EBO752" s="825"/>
      <c r="EBP752" s="89"/>
      <c r="EBQ752" s="89"/>
      <c r="EBR752" s="825"/>
      <c r="EBS752" s="825"/>
      <c r="EBT752" s="89"/>
      <c r="EBU752" s="89"/>
      <c r="EBV752" s="825"/>
      <c r="EBW752" s="825"/>
      <c r="EBX752" s="825"/>
      <c r="EBY752" s="825"/>
      <c r="EBZ752" s="825"/>
      <c r="ECA752" s="825"/>
      <c r="ECB752" s="825"/>
      <c r="ECC752" s="89"/>
      <c r="ECD752" s="89"/>
      <c r="ECE752" s="825"/>
      <c r="ECF752" s="825"/>
      <c r="ECG752" s="89"/>
      <c r="ECH752" s="89"/>
      <c r="ECI752" s="825"/>
      <c r="ECJ752" s="825"/>
      <c r="ECK752" s="825"/>
      <c r="ECL752" s="825"/>
      <c r="ECM752" s="825"/>
      <c r="ECN752" s="203"/>
      <c r="ECO752" s="107"/>
      <c r="ECP752" s="825"/>
      <c r="ECQ752" s="825"/>
      <c r="ECR752" s="825"/>
      <c r="ECS752" s="825"/>
      <c r="ECT752" s="825"/>
      <c r="ECU752" s="825"/>
      <c r="ECV752" s="825"/>
      <c r="ECW752" s="168"/>
      <c r="ECX752" s="168"/>
      <c r="ECY752" s="168"/>
      <c r="ECZ752" s="168"/>
      <c r="EDA752" s="168"/>
      <c r="EDB752" s="168"/>
      <c r="EDC752" s="168"/>
      <c r="EDD752" s="168"/>
      <c r="EDE752" s="168"/>
      <c r="EDF752" s="168"/>
      <c r="EDG752" s="168"/>
      <c r="EDH752" s="168"/>
      <c r="EDI752" s="168"/>
      <c r="EDJ752" s="168"/>
      <c r="EDK752" s="168"/>
      <c r="EDL752" s="168"/>
      <c r="EDM752" s="168"/>
      <c r="EDN752" s="168"/>
      <c r="EDO752" s="168"/>
      <c r="EDP752" s="168"/>
      <c r="EDQ752" s="168"/>
      <c r="EDR752" s="168"/>
      <c r="EDS752" s="168"/>
      <c r="EDT752" s="168"/>
      <c r="EDU752" s="168"/>
      <c r="EDV752" s="168"/>
      <c r="EDW752" s="168"/>
      <c r="EDX752" s="168"/>
      <c r="EDY752" s="168"/>
      <c r="EDZ752" s="168"/>
      <c r="EEA752" s="168"/>
      <c r="EEB752" s="168"/>
      <c r="EEC752" s="168"/>
      <c r="EED752" s="168"/>
      <c r="EEE752" s="168"/>
      <c r="EEF752" s="168"/>
      <c r="EEG752" s="168"/>
      <c r="EEH752" s="168"/>
      <c r="EEI752" s="168"/>
      <c r="EEJ752" s="168"/>
      <c r="EEK752" s="168"/>
      <c r="EEL752" s="168"/>
      <c r="EEM752" s="168"/>
      <c r="EEN752" s="168"/>
      <c r="EEO752" s="825"/>
      <c r="EEP752" s="825"/>
      <c r="EEQ752" s="825"/>
      <c r="EER752" s="825"/>
      <c r="EES752" s="825"/>
      <c r="EET752" s="825"/>
      <c r="EEU752" s="825"/>
      <c r="EEV752" s="825"/>
      <c r="EEW752" s="825"/>
      <c r="EEX752" s="825"/>
      <c r="EEY752" s="825"/>
      <c r="EEZ752" s="825"/>
      <c r="EFA752" s="825"/>
      <c r="EFB752" s="825"/>
      <c r="EFC752" s="825"/>
      <c r="EFD752" s="825"/>
      <c r="EFE752" s="825"/>
      <c r="EFF752" s="825"/>
      <c r="EFG752" s="825"/>
      <c r="EFH752" s="825"/>
      <c r="EFI752" s="825"/>
      <c r="EFJ752" s="825"/>
      <c r="EFK752" s="825"/>
      <c r="EFL752" s="825"/>
      <c r="EFM752" s="89"/>
      <c r="EFN752" s="89"/>
      <c r="EFO752" s="89"/>
      <c r="EFP752" s="89"/>
      <c r="EFQ752" s="89"/>
      <c r="EFR752" s="825"/>
      <c r="EFS752" s="825"/>
      <c r="EFT752" s="89"/>
      <c r="EFU752" s="89"/>
      <c r="EFV752" s="825"/>
      <c r="EFW752" s="825"/>
      <c r="EFX752" s="89"/>
      <c r="EFY752" s="89"/>
      <c r="EFZ752" s="825"/>
      <c r="EGA752" s="825"/>
      <c r="EGB752" s="825"/>
      <c r="EGC752" s="825"/>
      <c r="EGD752" s="825"/>
      <c r="EGE752" s="825"/>
      <c r="EGF752" s="825"/>
      <c r="EGG752" s="89"/>
      <c r="EGH752" s="89"/>
      <c r="EGI752" s="825"/>
      <c r="EGJ752" s="825"/>
      <c r="EGK752" s="89"/>
      <c r="EGL752" s="89"/>
      <c r="EGM752" s="825"/>
      <c r="EGN752" s="825"/>
      <c r="EGO752" s="825"/>
      <c r="EGP752" s="825"/>
      <c r="EGQ752" s="825"/>
      <c r="EGR752" s="203"/>
      <c r="EGS752" s="107"/>
      <c r="EGT752" s="825"/>
      <c r="EGU752" s="825"/>
      <c r="EGV752" s="825"/>
      <c r="EGW752" s="825"/>
      <c r="EGX752" s="825"/>
      <c r="EGY752" s="825"/>
      <c r="EGZ752" s="825"/>
      <c r="EHA752" s="168"/>
      <c r="EHB752" s="168"/>
      <c r="EHC752" s="168"/>
      <c r="EHD752" s="168"/>
      <c r="EHE752" s="168"/>
      <c r="EHF752" s="168"/>
      <c r="EHG752" s="168"/>
      <c r="EHH752" s="168"/>
      <c r="EHI752" s="168"/>
      <c r="EHJ752" s="168"/>
      <c r="EHK752" s="168"/>
      <c r="EHL752" s="168"/>
      <c r="EHM752" s="168"/>
      <c r="EHN752" s="168"/>
      <c r="EHO752" s="168"/>
      <c r="EHP752" s="168"/>
      <c r="EHQ752" s="168"/>
      <c r="EHR752" s="168"/>
      <c r="EHS752" s="168"/>
      <c r="EHT752" s="168"/>
      <c r="EHU752" s="168"/>
      <c r="EHV752" s="168"/>
      <c r="EHW752" s="168"/>
      <c r="EHX752" s="168"/>
      <c r="EHY752" s="168"/>
      <c r="EHZ752" s="168"/>
      <c r="EIA752" s="168"/>
      <c r="EIB752" s="168"/>
      <c r="EIC752" s="168"/>
      <c r="EID752" s="168"/>
      <c r="EIE752" s="168"/>
      <c r="EIF752" s="168"/>
      <c r="EIG752" s="168"/>
      <c r="EIH752" s="168"/>
      <c r="EII752" s="168"/>
      <c r="EIJ752" s="168"/>
      <c r="EIK752" s="168"/>
      <c r="EIL752" s="168"/>
      <c r="EIM752" s="168"/>
      <c r="EIN752" s="168"/>
      <c r="EIO752" s="168"/>
      <c r="EIP752" s="168"/>
      <c r="EIQ752" s="168"/>
      <c r="EIR752" s="168"/>
      <c r="EIS752" s="825"/>
      <c r="EIT752" s="825"/>
      <c r="EIU752" s="825"/>
      <c r="EIV752" s="825"/>
      <c r="EIW752" s="825"/>
      <c r="EIX752" s="825"/>
      <c r="EIY752" s="825"/>
      <c r="EIZ752" s="825"/>
      <c r="EJA752" s="825"/>
      <c r="EJB752" s="825"/>
      <c r="EJC752" s="825"/>
      <c r="EJD752" s="825"/>
      <c r="EJE752" s="825"/>
      <c r="EJF752" s="825"/>
      <c r="EJG752" s="825"/>
      <c r="EJH752" s="825"/>
      <c r="EJI752" s="825"/>
      <c r="EJJ752" s="825"/>
      <c r="EJK752" s="825"/>
      <c r="EJL752" s="825"/>
      <c r="EJM752" s="825"/>
      <c r="EJN752" s="825"/>
      <c r="EJO752" s="825"/>
      <c r="EJP752" s="825"/>
      <c r="EJQ752" s="89"/>
      <c r="EJR752" s="89"/>
      <c r="EJS752" s="89"/>
      <c r="EJT752" s="89"/>
      <c r="EJU752" s="89"/>
      <c r="EJV752" s="825"/>
      <c r="EJW752" s="825"/>
      <c r="EJX752" s="89"/>
      <c r="EJY752" s="89"/>
      <c r="EJZ752" s="825"/>
      <c r="EKA752" s="825"/>
      <c r="EKB752" s="89"/>
      <c r="EKC752" s="89"/>
      <c r="EKD752" s="825"/>
      <c r="EKE752" s="825"/>
      <c r="EKF752" s="825"/>
      <c r="EKG752" s="825"/>
      <c r="EKH752" s="825"/>
      <c r="EKI752" s="825"/>
      <c r="EKJ752" s="825"/>
      <c r="EKK752" s="89"/>
      <c r="EKL752" s="89"/>
      <c r="EKM752" s="825"/>
      <c r="EKN752" s="825"/>
      <c r="EKO752" s="89"/>
      <c r="EKP752" s="89"/>
      <c r="EKQ752" s="825"/>
      <c r="EKR752" s="825"/>
      <c r="EKS752" s="825"/>
      <c r="EKT752" s="825"/>
      <c r="EKU752" s="825"/>
      <c r="EKV752" s="203"/>
      <c r="EKW752" s="107"/>
      <c r="EKX752" s="825"/>
      <c r="EKY752" s="825"/>
      <c r="EKZ752" s="825"/>
      <c r="ELA752" s="825"/>
      <c r="ELB752" s="825"/>
      <c r="ELC752" s="825"/>
      <c r="ELD752" s="825"/>
      <c r="ELE752" s="168"/>
      <c r="ELF752" s="168"/>
      <c r="ELG752" s="168"/>
      <c r="ELH752" s="168"/>
      <c r="ELI752" s="168"/>
      <c r="ELJ752" s="168"/>
      <c r="ELK752" s="168"/>
      <c r="ELL752" s="168"/>
      <c r="ELM752" s="168"/>
      <c r="ELN752" s="168"/>
      <c r="ELO752" s="168"/>
      <c r="ELP752" s="168"/>
      <c r="ELQ752" s="168"/>
      <c r="ELR752" s="168"/>
      <c r="ELS752" s="168"/>
      <c r="ELT752" s="168"/>
      <c r="ELU752" s="168"/>
      <c r="ELV752" s="168"/>
      <c r="ELW752" s="168"/>
      <c r="ELX752" s="168"/>
      <c r="ELY752" s="168"/>
      <c r="ELZ752" s="168"/>
      <c r="EMA752" s="168"/>
      <c r="EMB752" s="168"/>
      <c r="EMC752" s="168"/>
      <c r="EMD752" s="168"/>
      <c r="EME752" s="168"/>
      <c r="EMF752" s="168"/>
      <c r="EMG752" s="168"/>
      <c r="EMH752" s="168"/>
      <c r="EMI752" s="168"/>
      <c r="EMJ752" s="168"/>
      <c r="EMK752" s="168"/>
      <c r="EML752" s="168"/>
      <c r="EMM752" s="168"/>
      <c r="EMN752" s="168"/>
      <c r="EMO752" s="168"/>
      <c r="EMP752" s="168"/>
      <c r="EMQ752" s="168"/>
      <c r="EMR752" s="168"/>
      <c r="EMS752" s="168"/>
      <c r="EMT752" s="168"/>
      <c r="EMU752" s="168"/>
      <c r="EMV752" s="168"/>
      <c r="EMW752" s="825"/>
      <c r="EMX752" s="825"/>
      <c r="EMY752" s="825"/>
      <c r="EMZ752" s="825"/>
      <c r="ENA752" s="825"/>
      <c r="ENB752" s="825"/>
      <c r="ENC752" s="825"/>
      <c r="END752" s="825"/>
      <c r="ENE752" s="825"/>
      <c r="ENF752" s="825"/>
      <c r="ENG752" s="825"/>
      <c r="ENH752" s="825"/>
      <c r="ENI752" s="825"/>
      <c r="ENJ752" s="825"/>
      <c r="ENK752" s="825"/>
      <c r="ENL752" s="825"/>
      <c r="ENM752" s="825"/>
      <c r="ENN752" s="825"/>
      <c r="ENO752" s="825"/>
      <c r="ENP752" s="825"/>
      <c r="ENQ752" s="825"/>
      <c r="ENR752" s="825"/>
      <c r="ENS752" s="825"/>
      <c r="ENT752" s="825"/>
      <c r="ENU752" s="89"/>
      <c r="ENV752" s="89"/>
      <c r="ENW752" s="89"/>
      <c r="ENX752" s="89"/>
      <c r="ENY752" s="89"/>
      <c r="ENZ752" s="825"/>
      <c r="EOA752" s="825"/>
      <c r="EOB752" s="89"/>
      <c r="EOC752" s="89"/>
      <c r="EOD752" s="825"/>
      <c r="EOE752" s="825"/>
      <c r="EOF752" s="89"/>
      <c r="EOG752" s="89"/>
      <c r="EOH752" s="825"/>
      <c r="EOI752" s="825"/>
      <c r="EOJ752" s="825"/>
      <c r="EOK752" s="825"/>
      <c r="EOL752" s="825"/>
      <c r="EOM752" s="825"/>
      <c r="EON752" s="825"/>
      <c r="EOO752" s="89"/>
      <c r="EOP752" s="89"/>
      <c r="EOQ752" s="825"/>
      <c r="EOR752" s="825"/>
      <c r="EOS752" s="89"/>
      <c r="EOT752" s="89"/>
      <c r="EOU752" s="825"/>
      <c r="EOV752" s="825"/>
      <c r="EOW752" s="825"/>
      <c r="EOX752" s="825"/>
      <c r="EOY752" s="825"/>
      <c r="EOZ752" s="203"/>
      <c r="EPA752" s="107"/>
      <c r="EPB752" s="825"/>
      <c r="EPC752" s="825"/>
      <c r="EPD752" s="825"/>
      <c r="EPE752" s="825"/>
      <c r="EPF752" s="825"/>
      <c r="EPG752" s="825"/>
      <c r="EPH752" s="825"/>
      <c r="EPI752" s="168"/>
      <c r="EPJ752" s="168"/>
      <c r="EPK752" s="168"/>
      <c r="EPL752" s="168"/>
      <c r="EPM752" s="168"/>
      <c r="EPN752" s="168"/>
      <c r="EPO752" s="168"/>
      <c r="EPP752" s="168"/>
      <c r="EPQ752" s="168"/>
      <c r="EPR752" s="168"/>
      <c r="EPS752" s="168"/>
      <c r="EPT752" s="168"/>
      <c r="EPU752" s="168"/>
      <c r="EPV752" s="168"/>
      <c r="EPW752" s="168"/>
      <c r="EPX752" s="168"/>
      <c r="EPY752" s="168"/>
      <c r="EPZ752" s="168"/>
      <c r="EQA752" s="168"/>
      <c r="EQB752" s="168"/>
      <c r="EQC752" s="168"/>
      <c r="EQD752" s="168"/>
      <c r="EQE752" s="168"/>
      <c r="EQF752" s="168"/>
      <c r="EQG752" s="168"/>
      <c r="EQH752" s="168"/>
      <c r="EQI752" s="168"/>
      <c r="EQJ752" s="168"/>
      <c r="EQK752" s="168"/>
      <c r="EQL752" s="168"/>
      <c r="EQM752" s="168"/>
      <c r="EQN752" s="168"/>
      <c r="EQO752" s="168"/>
      <c r="EQP752" s="168"/>
      <c r="EQQ752" s="168"/>
      <c r="EQR752" s="168"/>
      <c r="EQS752" s="168"/>
      <c r="EQT752" s="168"/>
      <c r="EQU752" s="168"/>
      <c r="EQV752" s="168"/>
      <c r="EQW752" s="168"/>
      <c r="EQX752" s="168"/>
      <c r="EQY752" s="168"/>
      <c r="EQZ752" s="168"/>
      <c r="ERA752" s="825"/>
      <c r="ERB752" s="825"/>
      <c r="ERC752" s="825"/>
      <c r="ERD752" s="825"/>
      <c r="ERE752" s="825"/>
      <c r="ERF752" s="825"/>
      <c r="ERG752" s="825"/>
      <c r="ERH752" s="825"/>
      <c r="ERI752" s="825"/>
      <c r="ERJ752" s="825"/>
      <c r="ERK752" s="825"/>
      <c r="ERL752" s="825"/>
      <c r="ERM752" s="825"/>
      <c r="ERN752" s="825"/>
      <c r="ERO752" s="825"/>
      <c r="ERP752" s="825"/>
      <c r="ERQ752" s="825"/>
      <c r="ERR752" s="825"/>
      <c r="ERS752" s="825"/>
      <c r="ERT752" s="825"/>
      <c r="ERU752" s="825"/>
      <c r="ERV752" s="825"/>
      <c r="ERW752" s="825"/>
      <c r="ERX752" s="825"/>
      <c r="ERY752" s="89"/>
      <c r="ERZ752" s="89"/>
      <c r="ESA752" s="89"/>
      <c r="ESB752" s="89"/>
      <c r="ESC752" s="89"/>
      <c r="ESD752" s="825"/>
      <c r="ESE752" s="825"/>
      <c r="ESF752" s="89"/>
      <c r="ESG752" s="89"/>
      <c r="ESH752" s="825"/>
      <c r="ESI752" s="825"/>
      <c r="ESJ752" s="89"/>
      <c r="ESK752" s="89"/>
      <c r="ESL752" s="825"/>
      <c r="ESM752" s="825"/>
      <c r="ESN752" s="825"/>
      <c r="ESO752" s="825"/>
      <c r="ESP752" s="825"/>
      <c r="ESQ752" s="825"/>
      <c r="ESR752" s="825"/>
      <c r="ESS752" s="89"/>
      <c r="EST752" s="89"/>
      <c r="ESU752" s="825"/>
      <c r="ESV752" s="825"/>
      <c r="ESW752" s="89"/>
      <c r="ESX752" s="89"/>
      <c r="ESY752" s="825"/>
      <c r="ESZ752" s="825"/>
      <c r="ETA752" s="825"/>
      <c r="ETB752" s="825"/>
      <c r="ETC752" s="825"/>
      <c r="ETD752" s="203"/>
      <c r="ETE752" s="107"/>
      <c r="ETF752" s="825"/>
      <c r="ETG752" s="825"/>
      <c r="ETH752" s="825"/>
      <c r="ETI752" s="825"/>
      <c r="ETJ752" s="825"/>
      <c r="ETK752" s="825"/>
      <c r="ETL752" s="825"/>
      <c r="ETM752" s="168"/>
      <c r="ETN752" s="168"/>
      <c r="ETO752" s="168"/>
      <c r="ETP752" s="168"/>
      <c r="ETQ752" s="168"/>
      <c r="ETR752" s="168"/>
      <c r="ETS752" s="168"/>
      <c r="ETT752" s="168"/>
      <c r="ETU752" s="168"/>
      <c r="ETV752" s="168"/>
      <c r="ETW752" s="168"/>
      <c r="ETX752" s="168"/>
      <c r="ETY752" s="168"/>
      <c r="ETZ752" s="168"/>
      <c r="EUA752" s="168"/>
      <c r="EUB752" s="168"/>
      <c r="EUC752" s="168"/>
      <c r="EUD752" s="168"/>
      <c r="EUE752" s="168"/>
      <c r="EUF752" s="168"/>
      <c r="EUG752" s="168"/>
      <c r="EUH752" s="168"/>
      <c r="EUI752" s="168"/>
      <c r="EUJ752" s="168"/>
      <c r="EUK752" s="168"/>
      <c r="EUL752" s="168"/>
      <c r="EUM752" s="168"/>
      <c r="EUN752" s="168"/>
      <c r="EUO752" s="168"/>
      <c r="EUP752" s="168"/>
      <c r="EUQ752" s="168"/>
      <c r="EUR752" s="168"/>
      <c r="EUS752" s="168"/>
      <c r="EUT752" s="168"/>
      <c r="EUU752" s="168"/>
      <c r="EUV752" s="168"/>
      <c r="EUW752" s="168"/>
      <c r="EUX752" s="168"/>
      <c r="EUY752" s="168"/>
      <c r="EUZ752" s="168"/>
      <c r="EVA752" s="168"/>
      <c r="EVB752" s="168"/>
      <c r="EVC752" s="168"/>
      <c r="EVD752" s="168"/>
      <c r="EVE752" s="825"/>
      <c r="EVF752" s="825"/>
      <c r="EVG752" s="825"/>
      <c r="EVH752" s="825"/>
      <c r="EVI752" s="825"/>
      <c r="EVJ752" s="825"/>
      <c r="EVK752" s="825"/>
      <c r="EVL752" s="825"/>
      <c r="EVM752" s="825"/>
      <c r="EVN752" s="825"/>
      <c r="EVO752" s="825"/>
      <c r="EVP752" s="825"/>
      <c r="EVQ752" s="825"/>
      <c r="EVR752" s="825"/>
      <c r="EVS752" s="825"/>
      <c r="EVT752" s="825"/>
      <c r="EVU752" s="825"/>
      <c r="EVV752" s="825"/>
      <c r="EVW752" s="825"/>
      <c r="EVX752" s="825"/>
      <c r="EVY752" s="825"/>
      <c r="EVZ752" s="825"/>
      <c r="EWA752" s="825"/>
      <c r="EWB752" s="825"/>
      <c r="EWC752" s="89"/>
      <c r="EWD752" s="89"/>
      <c r="EWE752" s="89"/>
      <c r="EWF752" s="89"/>
      <c r="EWG752" s="89"/>
      <c r="EWH752" s="825"/>
      <c r="EWI752" s="825"/>
      <c r="EWJ752" s="89"/>
      <c r="EWK752" s="89"/>
      <c r="EWL752" s="825"/>
      <c r="EWM752" s="825"/>
      <c r="EWN752" s="89"/>
      <c r="EWO752" s="89"/>
      <c r="EWP752" s="825"/>
      <c r="EWQ752" s="825"/>
      <c r="EWR752" s="825"/>
      <c r="EWS752" s="825"/>
      <c r="EWT752" s="825"/>
      <c r="EWU752" s="825"/>
      <c r="EWV752" s="825"/>
      <c r="EWW752" s="89"/>
      <c r="EWX752" s="89"/>
      <c r="EWY752" s="825"/>
      <c r="EWZ752" s="825"/>
      <c r="EXA752" s="89"/>
      <c r="EXB752" s="89"/>
      <c r="EXC752" s="825"/>
      <c r="EXD752" s="825"/>
      <c r="EXE752" s="825"/>
      <c r="EXF752" s="825"/>
      <c r="EXG752" s="825"/>
      <c r="EXH752" s="203"/>
      <c r="EXI752" s="107"/>
      <c r="EXJ752" s="825"/>
      <c r="EXK752" s="825"/>
      <c r="EXL752" s="825"/>
      <c r="EXM752" s="825"/>
      <c r="EXN752" s="825"/>
      <c r="EXO752" s="825"/>
      <c r="EXP752" s="825"/>
      <c r="EXQ752" s="168"/>
      <c r="EXR752" s="168"/>
      <c r="EXS752" s="168"/>
      <c r="EXT752" s="168"/>
      <c r="EXU752" s="168"/>
      <c r="EXV752" s="168"/>
      <c r="EXW752" s="168"/>
      <c r="EXX752" s="168"/>
      <c r="EXY752" s="168"/>
      <c r="EXZ752" s="168"/>
      <c r="EYA752" s="168"/>
      <c r="EYB752" s="168"/>
      <c r="EYC752" s="168"/>
      <c r="EYD752" s="168"/>
      <c r="EYE752" s="168"/>
      <c r="EYF752" s="168"/>
      <c r="EYG752" s="168"/>
      <c r="EYH752" s="168"/>
      <c r="EYI752" s="168"/>
      <c r="EYJ752" s="168"/>
      <c r="EYK752" s="168"/>
      <c r="EYL752" s="168"/>
      <c r="EYM752" s="168"/>
      <c r="EYN752" s="168"/>
      <c r="EYO752" s="168"/>
      <c r="EYP752" s="168"/>
      <c r="EYQ752" s="168"/>
      <c r="EYR752" s="168"/>
      <c r="EYS752" s="168"/>
      <c r="EYT752" s="168"/>
      <c r="EYU752" s="168"/>
      <c r="EYV752" s="168"/>
      <c r="EYW752" s="168"/>
      <c r="EYX752" s="168"/>
      <c r="EYY752" s="168"/>
      <c r="EYZ752" s="168"/>
      <c r="EZA752" s="168"/>
      <c r="EZB752" s="168"/>
      <c r="EZC752" s="168"/>
      <c r="EZD752" s="168"/>
      <c r="EZE752" s="168"/>
      <c r="EZF752" s="168"/>
      <c r="EZG752" s="168"/>
      <c r="EZH752" s="168"/>
      <c r="EZI752" s="825"/>
      <c r="EZJ752" s="825"/>
      <c r="EZK752" s="825"/>
      <c r="EZL752" s="825"/>
      <c r="EZM752" s="825"/>
      <c r="EZN752" s="825"/>
      <c r="EZO752" s="825"/>
      <c r="EZP752" s="825"/>
      <c r="EZQ752" s="825"/>
      <c r="EZR752" s="825"/>
      <c r="EZS752" s="825"/>
      <c r="EZT752" s="825"/>
      <c r="EZU752" s="825"/>
      <c r="EZV752" s="825"/>
      <c r="EZW752" s="825"/>
      <c r="EZX752" s="825"/>
      <c r="EZY752" s="825"/>
      <c r="EZZ752" s="825"/>
      <c r="FAA752" s="825"/>
      <c r="FAB752" s="825"/>
      <c r="FAC752" s="825"/>
      <c r="FAD752" s="825"/>
      <c r="FAE752" s="825"/>
      <c r="FAF752" s="825"/>
      <c r="FAG752" s="89"/>
      <c r="FAH752" s="89"/>
      <c r="FAI752" s="89"/>
      <c r="FAJ752" s="89"/>
      <c r="FAK752" s="89"/>
      <c r="FAL752" s="825"/>
      <c r="FAM752" s="825"/>
      <c r="FAN752" s="89"/>
      <c r="FAO752" s="89"/>
      <c r="FAP752" s="825"/>
      <c r="FAQ752" s="825"/>
      <c r="FAR752" s="89"/>
      <c r="FAS752" s="89"/>
      <c r="FAT752" s="825"/>
      <c r="FAU752" s="825"/>
      <c r="FAV752" s="825"/>
      <c r="FAW752" s="825"/>
      <c r="FAX752" s="825"/>
      <c r="FAY752" s="825"/>
      <c r="FAZ752" s="825"/>
      <c r="FBA752" s="89"/>
      <c r="FBB752" s="89"/>
      <c r="FBC752" s="825"/>
      <c r="FBD752" s="825"/>
      <c r="FBE752" s="89"/>
      <c r="FBF752" s="89"/>
      <c r="FBG752" s="825"/>
      <c r="FBH752" s="825"/>
      <c r="FBI752" s="825"/>
      <c r="FBJ752" s="825"/>
      <c r="FBK752" s="825"/>
      <c r="FBL752" s="203"/>
      <c r="FBM752" s="107"/>
      <c r="FBN752" s="825"/>
      <c r="FBO752" s="825"/>
      <c r="FBP752" s="825"/>
      <c r="FBQ752" s="825"/>
      <c r="FBR752" s="825"/>
      <c r="FBS752" s="825"/>
      <c r="FBT752" s="825"/>
      <c r="FBU752" s="168"/>
      <c r="FBV752" s="168"/>
      <c r="FBW752" s="168"/>
      <c r="FBX752" s="168"/>
      <c r="FBY752" s="168"/>
      <c r="FBZ752" s="168"/>
      <c r="FCA752" s="168"/>
      <c r="FCB752" s="168"/>
      <c r="FCC752" s="168"/>
      <c r="FCD752" s="168"/>
      <c r="FCE752" s="168"/>
      <c r="FCF752" s="168"/>
      <c r="FCG752" s="168"/>
      <c r="FCH752" s="168"/>
      <c r="FCI752" s="168"/>
      <c r="FCJ752" s="168"/>
      <c r="FCK752" s="168"/>
      <c r="FCL752" s="168"/>
      <c r="FCM752" s="168"/>
      <c r="FCN752" s="168"/>
      <c r="FCO752" s="168"/>
      <c r="FCP752" s="168"/>
      <c r="FCQ752" s="168"/>
      <c r="FCR752" s="168"/>
      <c r="FCS752" s="168"/>
      <c r="FCT752" s="168"/>
      <c r="FCU752" s="168"/>
      <c r="FCV752" s="168"/>
      <c r="FCW752" s="168"/>
      <c r="FCX752" s="168"/>
      <c r="FCY752" s="168"/>
      <c r="FCZ752" s="168"/>
      <c r="FDA752" s="168"/>
      <c r="FDB752" s="168"/>
      <c r="FDC752" s="168"/>
      <c r="FDD752" s="168"/>
      <c r="FDE752" s="168"/>
      <c r="FDF752" s="168"/>
      <c r="FDG752" s="168"/>
      <c r="FDH752" s="168"/>
      <c r="FDI752" s="168"/>
      <c r="FDJ752" s="168"/>
      <c r="FDK752" s="168"/>
      <c r="FDL752" s="168"/>
      <c r="FDM752" s="825"/>
      <c r="FDN752" s="825"/>
      <c r="FDO752" s="825"/>
      <c r="FDP752" s="825"/>
      <c r="FDQ752" s="825"/>
      <c r="FDR752" s="825"/>
      <c r="FDS752" s="825"/>
      <c r="FDT752" s="825"/>
      <c r="FDU752" s="825"/>
      <c r="FDV752" s="825"/>
      <c r="FDW752" s="825"/>
      <c r="FDX752" s="825"/>
      <c r="FDY752" s="825"/>
      <c r="FDZ752" s="825"/>
      <c r="FEA752" s="825"/>
      <c r="FEB752" s="825"/>
      <c r="FEC752" s="825"/>
      <c r="FED752" s="825"/>
      <c r="FEE752" s="825"/>
      <c r="FEF752" s="825"/>
      <c r="FEG752" s="825"/>
      <c r="FEH752" s="825"/>
      <c r="FEI752" s="825"/>
      <c r="FEJ752" s="825"/>
      <c r="FEK752" s="89"/>
      <c r="FEL752" s="89"/>
      <c r="FEM752" s="89"/>
      <c r="FEN752" s="89"/>
      <c r="FEO752" s="89"/>
      <c r="FEP752" s="825"/>
      <c r="FEQ752" s="825"/>
      <c r="FER752" s="89"/>
      <c r="FES752" s="89"/>
      <c r="FET752" s="825"/>
      <c r="FEU752" s="825"/>
      <c r="FEV752" s="89"/>
      <c r="FEW752" s="89"/>
      <c r="FEX752" s="825"/>
      <c r="FEY752" s="825"/>
      <c r="FEZ752" s="825"/>
      <c r="FFA752" s="825"/>
      <c r="FFB752" s="825"/>
      <c r="FFC752" s="825"/>
      <c r="FFD752" s="825"/>
      <c r="FFE752" s="89"/>
      <c r="FFF752" s="89"/>
      <c r="FFG752" s="825"/>
      <c r="FFH752" s="825"/>
      <c r="FFI752" s="89"/>
      <c r="FFJ752" s="89"/>
      <c r="FFK752" s="825"/>
      <c r="FFL752" s="825"/>
      <c r="FFM752" s="825"/>
      <c r="FFN752" s="825"/>
      <c r="FFO752" s="825"/>
      <c r="FFP752" s="203"/>
      <c r="FFQ752" s="107"/>
      <c r="FFR752" s="825"/>
      <c r="FFS752" s="825"/>
      <c r="FFT752" s="825"/>
      <c r="FFU752" s="825"/>
      <c r="FFV752" s="825"/>
      <c r="FFW752" s="825"/>
      <c r="FFX752" s="825"/>
      <c r="FFY752" s="168"/>
      <c r="FFZ752" s="168"/>
      <c r="FGA752" s="168"/>
      <c r="FGB752" s="168"/>
      <c r="FGC752" s="168"/>
      <c r="FGD752" s="168"/>
      <c r="FGE752" s="168"/>
      <c r="FGF752" s="168"/>
      <c r="FGG752" s="168"/>
      <c r="FGH752" s="168"/>
      <c r="FGI752" s="168"/>
      <c r="FGJ752" s="168"/>
      <c r="FGK752" s="168"/>
      <c r="FGL752" s="168"/>
      <c r="FGM752" s="168"/>
      <c r="FGN752" s="168"/>
      <c r="FGO752" s="168"/>
      <c r="FGP752" s="168"/>
      <c r="FGQ752" s="168"/>
      <c r="FGR752" s="168"/>
      <c r="FGS752" s="168"/>
      <c r="FGT752" s="168"/>
      <c r="FGU752" s="168"/>
      <c r="FGV752" s="168"/>
      <c r="FGW752" s="168"/>
      <c r="FGX752" s="168"/>
      <c r="FGY752" s="168"/>
      <c r="FGZ752" s="168"/>
      <c r="FHA752" s="168"/>
      <c r="FHB752" s="168"/>
      <c r="FHC752" s="168"/>
      <c r="FHD752" s="168"/>
      <c r="FHE752" s="168"/>
      <c r="FHF752" s="168"/>
      <c r="FHG752" s="168"/>
      <c r="FHH752" s="168"/>
      <c r="FHI752" s="168"/>
      <c r="FHJ752" s="168"/>
      <c r="FHK752" s="168"/>
      <c r="FHL752" s="168"/>
      <c r="FHM752" s="168"/>
      <c r="FHN752" s="168"/>
      <c r="FHO752" s="168"/>
      <c r="FHP752" s="168"/>
      <c r="FHQ752" s="825"/>
      <c r="FHR752" s="825"/>
      <c r="FHS752" s="825"/>
      <c r="FHT752" s="825"/>
      <c r="FHU752" s="825"/>
      <c r="FHV752" s="825"/>
      <c r="FHW752" s="825"/>
      <c r="FHX752" s="825"/>
      <c r="FHY752" s="825"/>
      <c r="FHZ752" s="825"/>
      <c r="FIA752" s="825"/>
      <c r="FIB752" s="825"/>
      <c r="FIC752" s="825"/>
      <c r="FID752" s="825"/>
      <c r="FIE752" s="825"/>
      <c r="FIF752" s="825"/>
      <c r="FIG752" s="825"/>
      <c r="FIH752" s="825"/>
      <c r="FII752" s="825"/>
      <c r="FIJ752" s="825"/>
      <c r="FIK752" s="825"/>
      <c r="FIL752" s="825"/>
      <c r="FIM752" s="825"/>
      <c r="FIN752" s="825"/>
      <c r="FIO752" s="89"/>
      <c r="FIP752" s="89"/>
      <c r="FIQ752" s="89"/>
      <c r="FIR752" s="89"/>
      <c r="FIS752" s="89"/>
      <c r="FIT752" s="825"/>
      <c r="FIU752" s="825"/>
      <c r="FIV752" s="89"/>
      <c r="FIW752" s="89"/>
      <c r="FIX752" s="825"/>
      <c r="FIY752" s="825"/>
      <c r="FIZ752" s="89"/>
      <c r="FJA752" s="89"/>
      <c r="FJB752" s="825"/>
      <c r="FJC752" s="825"/>
      <c r="FJD752" s="825"/>
      <c r="FJE752" s="825"/>
      <c r="FJF752" s="825"/>
      <c r="FJG752" s="825"/>
      <c r="FJH752" s="825"/>
      <c r="FJI752" s="89"/>
      <c r="FJJ752" s="89"/>
      <c r="FJK752" s="825"/>
      <c r="FJL752" s="825"/>
      <c r="FJM752" s="89"/>
      <c r="FJN752" s="89"/>
      <c r="FJO752" s="825"/>
      <c r="FJP752" s="825"/>
      <c r="FJQ752" s="825"/>
      <c r="FJR752" s="825"/>
      <c r="FJS752" s="825"/>
      <c r="FJT752" s="203"/>
      <c r="FJU752" s="107"/>
      <c r="FJV752" s="825"/>
      <c r="FJW752" s="825"/>
      <c r="FJX752" s="825"/>
      <c r="FJY752" s="825"/>
      <c r="FJZ752" s="825"/>
      <c r="FKA752" s="825"/>
      <c r="FKB752" s="825"/>
      <c r="FKC752" s="168"/>
      <c r="FKD752" s="168"/>
      <c r="FKE752" s="168"/>
      <c r="FKF752" s="168"/>
      <c r="FKG752" s="168"/>
      <c r="FKH752" s="168"/>
      <c r="FKI752" s="168"/>
      <c r="FKJ752" s="168"/>
      <c r="FKK752" s="168"/>
      <c r="FKL752" s="168"/>
      <c r="FKM752" s="168"/>
      <c r="FKN752" s="168"/>
      <c r="FKO752" s="168"/>
      <c r="FKP752" s="168"/>
      <c r="FKQ752" s="168"/>
      <c r="FKR752" s="168"/>
      <c r="FKS752" s="168"/>
      <c r="FKT752" s="168"/>
      <c r="FKU752" s="168"/>
      <c r="FKV752" s="168"/>
      <c r="FKW752" s="168"/>
      <c r="FKX752" s="168"/>
      <c r="FKY752" s="168"/>
      <c r="FKZ752" s="168"/>
      <c r="FLA752" s="168"/>
      <c r="FLB752" s="168"/>
      <c r="FLC752" s="168"/>
      <c r="FLD752" s="168"/>
      <c r="FLE752" s="168"/>
      <c r="FLF752" s="168"/>
      <c r="FLG752" s="168"/>
      <c r="FLH752" s="168"/>
      <c r="FLI752" s="168"/>
      <c r="FLJ752" s="168"/>
      <c r="FLK752" s="168"/>
      <c r="FLL752" s="168"/>
      <c r="FLM752" s="168"/>
      <c r="FLN752" s="168"/>
      <c r="FLO752" s="168"/>
      <c r="FLP752" s="168"/>
      <c r="FLQ752" s="168"/>
      <c r="FLR752" s="168"/>
      <c r="FLS752" s="168"/>
      <c r="FLT752" s="168"/>
      <c r="FLU752" s="825"/>
      <c r="FLV752" s="825"/>
      <c r="FLW752" s="825"/>
      <c r="FLX752" s="825"/>
      <c r="FLY752" s="825"/>
      <c r="FLZ752" s="825"/>
      <c r="FMA752" s="825"/>
      <c r="FMB752" s="825"/>
      <c r="FMC752" s="825"/>
      <c r="FMD752" s="825"/>
      <c r="FME752" s="825"/>
      <c r="FMF752" s="825"/>
      <c r="FMG752" s="825"/>
      <c r="FMH752" s="825"/>
      <c r="FMI752" s="825"/>
      <c r="FMJ752" s="825"/>
      <c r="FMK752" s="825"/>
      <c r="FML752" s="825"/>
      <c r="FMM752" s="825"/>
      <c r="FMN752" s="825"/>
      <c r="FMO752" s="825"/>
      <c r="FMP752" s="825"/>
      <c r="FMQ752" s="825"/>
      <c r="FMR752" s="825"/>
      <c r="FMS752" s="89"/>
      <c r="FMT752" s="89"/>
      <c r="FMU752" s="89"/>
      <c r="FMV752" s="89"/>
      <c r="FMW752" s="89"/>
      <c r="FMX752" s="825"/>
      <c r="FMY752" s="825"/>
      <c r="FMZ752" s="89"/>
      <c r="FNA752" s="89"/>
      <c r="FNB752" s="825"/>
      <c r="FNC752" s="825"/>
      <c r="FND752" s="89"/>
      <c r="FNE752" s="89"/>
      <c r="FNF752" s="825"/>
      <c r="FNG752" s="825"/>
      <c r="FNH752" s="825"/>
      <c r="FNI752" s="825"/>
      <c r="FNJ752" s="825"/>
      <c r="FNK752" s="825"/>
      <c r="FNL752" s="825"/>
      <c r="FNM752" s="89"/>
      <c r="FNN752" s="89"/>
      <c r="FNO752" s="825"/>
      <c r="FNP752" s="825"/>
      <c r="FNQ752" s="89"/>
      <c r="FNR752" s="89"/>
      <c r="FNS752" s="825"/>
      <c r="FNT752" s="825"/>
      <c r="FNU752" s="825"/>
      <c r="FNV752" s="825"/>
      <c r="FNW752" s="825"/>
      <c r="FNX752" s="203"/>
      <c r="FNY752" s="107"/>
      <c r="FNZ752" s="825"/>
      <c r="FOA752" s="825"/>
      <c r="FOB752" s="825"/>
      <c r="FOC752" s="825"/>
      <c r="FOD752" s="825"/>
      <c r="FOE752" s="825"/>
      <c r="FOF752" s="825"/>
      <c r="FOG752" s="168"/>
      <c r="FOH752" s="168"/>
      <c r="FOI752" s="168"/>
      <c r="FOJ752" s="168"/>
      <c r="FOK752" s="168"/>
      <c r="FOL752" s="168"/>
      <c r="FOM752" s="168"/>
      <c r="FON752" s="168"/>
      <c r="FOO752" s="168"/>
      <c r="FOP752" s="168"/>
      <c r="FOQ752" s="168"/>
      <c r="FOR752" s="168"/>
      <c r="FOS752" s="168"/>
      <c r="FOT752" s="168"/>
      <c r="FOU752" s="168"/>
      <c r="FOV752" s="168"/>
      <c r="FOW752" s="168"/>
      <c r="FOX752" s="168"/>
      <c r="FOY752" s="168"/>
      <c r="FOZ752" s="168"/>
      <c r="FPA752" s="168"/>
      <c r="FPB752" s="168"/>
      <c r="FPC752" s="168"/>
      <c r="FPD752" s="168"/>
      <c r="FPE752" s="168"/>
      <c r="FPF752" s="168"/>
      <c r="FPG752" s="168"/>
      <c r="FPH752" s="168"/>
      <c r="FPI752" s="168"/>
      <c r="FPJ752" s="168"/>
      <c r="FPK752" s="168"/>
      <c r="FPL752" s="168"/>
      <c r="FPM752" s="168"/>
      <c r="FPN752" s="168"/>
      <c r="FPO752" s="168"/>
      <c r="FPP752" s="168"/>
      <c r="FPQ752" s="168"/>
      <c r="FPR752" s="168"/>
      <c r="FPS752" s="168"/>
      <c r="FPT752" s="168"/>
      <c r="FPU752" s="168"/>
      <c r="FPV752" s="168"/>
      <c r="FPW752" s="168"/>
      <c r="FPX752" s="168"/>
      <c r="FPY752" s="825"/>
      <c r="FPZ752" s="825"/>
      <c r="FQA752" s="825"/>
      <c r="FQB752" s="825"/>
      <c r="FQC752" s="825"/>
      <c r="FQD752" s="825"/>
      <c r="FQE752" s="825"/>
      <c r="FQF752" s="825"/>
      <c r="FQG752" s="825"/>
      <c r="FQH752" s="825"/>
      <c r="FQI752" s="825"/>
      <c r="FQJ752" s="825"/>
      <c r="FQK752" s="825"/>
      <c r="FQL752" s="825"/>
      <c r="FQM752" s="825"/>
      <c r="FQN752" s="825"/>
      <c r="FQO752" s="825"/>
      <c r="FQP752" s="825"/>
      <c r="FQQ752" s="825"/>
      <c r="FQR752" s="825"/>
      <c r="FQS752" s="825"/>
      <c r="FQT752" s="825"/>
      <c r="FQU752" s="825"/>
      <c r="FQV752" s="825"/>
      <c r="FQW752" s="89"/>
      <c r="FQX752" s="89"/>
      <c r="FQY752" s="89"/>
      <c r="FQZ752" s="89"/>
      <c r="FRA752" s="89"/>
      <c r="FRB752" s="825"/>
      <c r="FRC752" s="825"/>
      <c r="FRD752" s="89"/>
      <c r="FRE752" s="89"/>
      <c r="FRF752" s="825"/>
      <c r="FRG752" s="825"/>
      <c r="FRH752" s="89"/>
      <c r="FRI752" s="89"/>
      <c r="FRJ752" s="825"/>
      <c r="FRK752" s="825"/>
      <c r="FRL752" s="825"/>
      <c r="FRM752" s="825"/>
      <c r="FRN752" s="825"/>
      <c r="FRO752" s="825"/>
      <c r="FRP752" s="825"/>
      <c r="FRQ752" s="89"/>
      <c r="FRR752" s="89"/>
      <c r="FRS752" s="825"/>
      <c r="FRT752" s="825"/>
      <c r="FRU752" s="89"/>
      <c r="FRV752" s="89"/>
      <c r="FRW752" s="825"/>
      <c r="FRX752" s="825"/>
      <c r="FRY752" s="825"/>
      <c r="FRZ752" s="825"/>
      <c r="FSA752" s="825"/>
      <c r="FSB752" s="203"/>
      <c r="FSC752" s="107"/>
      <c r="FSD752" s="825"/>
      <c r="FSE752" s="825"/>
      <c r="FSF752" s="825"/>
      <c r="FSG752" s="825"/>
      <c r="FSH752" s="825"/>
      <c r="FSI752" s="825"/>
      <c r="FSJ752" s="825"/>
      <c r="FSK752" s="168"/>
      <c r="FSL752" s="168"/>
      <c r="FSM752" s="168"/>
      <c r="FSN752" s="168"/>
      <c r="FSO752" s="168"/>
      <c r="FSP752" s="168"/>
      <c r="FSQ752" s="168"/>
      <c r="FSR752" s="168"/>
      <c r="FSS752" s="168"/>
      <c r="FST752" s="168"/>
      <c r="FSU752" s="168"/>
      <c r="FSV752" s="168"/>
      <c r="FSW752" s="168"/>
      <c r="FSX752" s="168"/>
      <c r="FSY752" s="168"/>
      <c r="FSZ752" s="168"/>
      <c r="FTA752" s="168"/>
      <c r="FTB752" s="168"/>
      <c r="FTC752" s="168"/>
      <c r="FTD752" s="168"/>
      <c r="FTE752" s="168"/>
      <c r="FTF752" s="168"/>
      <c r="FTG752" s="168"/>
      <c r="FTH752" s="168"/>
      <c r="FTI752" s="168"/>
      <c r="FTJ752" s="168"/>
      <c r="FTK752" s="168"/>
      <c r="FTL752" s="168"/>
      <c r="FTM752" s="168"/>
      <c r="FTN752" s="168"/>
      <c r="FTO752" s="168"/>
      <c r="FTP752" s="168"/>
      <c r="FTQ752" s="168"/>
      <c r="FTR752" s="168"/>
      <c r="FTS752" s="168"/>
      <c r="FTT752" s="168"/>
      <c r="FTU752" s="168"/>
      <c r="FTV752" s="168"/>
      <c r="FTW752" s="168"/>
      <c r="FTX752" s="168"/>
      <c r="FTY752" s="168"/>
      <c r="FTZ752" s="168"/>
      <c r="FUA752" s="168"/>
      <c r="FUB752" s="168"/>
      <c r="FUC752" s="825"/>
      <c r="FUD752" s="825"/>
      <c r="FUE752" s="825"/>
      <c r="FUF752" s="825"/>
      <c r="FUG752" s="825"/>
      <c r="FUH752" s="825"/>
      <c r="FUI752" s="825"/>
      <c r="FUJ752" s="825"/>
      <c r="FUK752" s="825"/>
      <c r="FUL752" s="825"/>
      <c r="FUM752" s="825"/>
      <c r="FUN752" s="825"/>
      <c r="FUO752" s="825"/>
      <c r="FUP752" s="825"/>
      <c r="FUQ752" s="825"/>
      <c r="FUR752" s="825"/>
      <c r="FUS752" s="825"/>
      <c r="FUT752" s="825"/>
      <c r="FUU752" s="825"/>
      <c r="FUV752" s="825"/>
      <c r="FUW752" s="825"/>
      <c r="FUX752" s="825"/>
      <c r="FUY752" s="825"/>
      <c r="FUZ752" s="825"/>
      <c r="FVA752" s="89"/>
      <c r="FVB752" s="89"/>
      <c r="FVC752" s="89"/>
      <c r="FVD752" s="89"/>
      <c r="FVE752" s="89"/>
      <c r="FVF752" s="825"/>
      <c r="FVG752" s="825"/>
      <c r="FVH752" s="89"/>
      <c r="FVI752" s="89"/>
      <c r="FVJ752" s="825"/>
      <c r="FVK752" s="825"/>
      <c r="FVL752" s="89"/>
      <c r="FVM752" s="89"/>
      <c r="FVN752" s="825"/>
      <c r="FVO752" s="825"/>
      <c r="FVP752" s="825"/>
      <c r="FVQ752" s="825"/>
      <c r="FVR752" s="825"/>
      <c r="FVS752" s="825"/>
      <c r="FVT752" s="825"/>
      <c r="FVU752" s="89"/>
      <c r="FVV752" s="89"/>
      <c r="FVW752" s="825"/>
      <c r="FVX752" s="825"/>
      <c r="FVY752" s="89"/>
      <c r="FVZ752" s="89"/>
      <c r="FWA752" s="825"/>
      <c r="FWB752" s="825"/>
      <c r="FWC752" s="825"/>
      <c r="FWD752" s="825"/>
      <c r="FWE752" s="825"/>
      <c r="FWF752" s="203"/>
      <c r="FWG752" s="107"/>
      <c r="FWH752" s="825"/>
      <c r="FWI752" s="825"/>
      <c r="FWJ752" s="825"/>
      <c r="FWK752" s="825"/>
      <c r="FWL752" s="825"/>
      <c r="FWM752" s="825"/>
      <c r="FWN752" s="825"/>
      <c r="FWO752" s="168"/>
      <c r="FWP752" s="168"/>
      <c r="FWQ752" s="168"/>
      <c r="FWR752" s="168"/>
      <c r="FWS752" s="168"/>
      <c r="FWT752" s="168"/>
      <c r="FWU752" s="168"/>
      <c r="FWV752" s="168"/>
      <c r="FWW752" s="168"/>
      <c r="FWX752" s="168"/>
      <c r="FWY752" s="168"/>
      <c r="FWZ752" s="168"/>
      <c r="FXA752" s="168"/>
      <c r="FXB752" s="168"/>
      <c r="FXC752" s="168"/>
      <c r="FXD752" s="168"/>
      <c r="FXE752" s="168"/>
      <c r="FXF752" s="168"/>
      <c r="FXG752" s="168"/>
      <c r="FXH752" s="168"/>
      <c r="FXI752" s="168"/>
      <c r="FXJ752" s="168"/>
      <c r="FXK752" s="168"/>
      <c r="FXL752" s="168"/>
      <c r="FXM752" s="168"/>
      <c r="FXN752" s="168"/>
      <c r="FXO752" s="168"/>
      <c r="FXP752" s="168"/>
      <c r="FXQ752" s="168"/>
      <c r="FXR752" s="168"/>
      <c r="FXS752" s="168"/>
      <c r="FXT752" s="168"/>
      <c r="FXU752" s="168"/>
      <c r="FXV752" s="168"/>
      <c r="FXW752" s="168"/>
      <c r="FXX752" s="168"/>
      <c r="FXY752" s="168"/>
      <c r="FXZ752" s="168"/>
      <c r="FYA752" s="168"/>
      <c r="FYB752" s="168"/>
      <c r="FYC752" s="168"/>
      <c r="FYD752" s="168"/>
      <c r="FYE752" s="168"/>
      <c r="FYF752" s="168"/>
      <c r="FYG752" s="825"/>
      <c r="FYH752" s="825"/>
      <c r="FYI752" s="825"/>
      <c r="FYJ752" s="825"/>
      <c r="FYK752" s="825"/>
      <c r="FYL752" s="825"/>
      <c r="FYM752" s="825"/>
      <c r="FYN752" s="825"/>
      <c r="FYO752" s="825"/>
      <c r="FYP752" s="825"/>
      <c r="FYQ752" s="825"/>
      <c r="FYR752" s="825"/>
      <c r="FYS752" s="825"/>
      <c r="FYT752" s="825"/>
      <c r="FYU752" s="825"/>
      <c r="FYV752" s="825"/>
      <c r="FYW752" s="825"/>
      <c r="FYX752" s="825"/>
      <c r="FYY752" s="825"/>
      <c r="FYZ752" s="825"/>
      <c r="FZA752" s="825"/>
      <c r="FZB752" s="825"/>
      <c r="FZC752" s="825"/>
      <c r="FZD752" s="825"/>
      <c r="FZE752" s="89"/>
      <c r="FZF752" s="89"/>
      <c r="FZG752" s="89"/>
      <c r="FZH752" s="89"/>
      <c r="FZI752" s="89"/>
      <c r="FZJ752" s="825"/>
      <c r="FZK752" s="825"/>
      <c r="FZL752" s="89"/>
      <c r="FZM752" s="89"/>
      <c r="FZN752" s="825"/>
      <c r="FZO752" s="825"/>
      <c r="FZP752" s="89"/>
      <c r="FZQ752" s="89"/>
      <c r="FZR752" s="825"/>
      <c r="FZS752" s="825"/>
      <c r="FZT752" s="825"/>
      <c r="FZU752" s="825"/>
      <c r="FZV752" s="825"/>
      <c r="FZW752" s="825"/>
      <c r="FZX752" s="825"/>
      <c r="FZY752" s="89"/>
      <c r="FZZ752" s="89"/>
      <c r="GAA752" s="825"/>
      <c r="GAB752" s="825"/>
      <c r="GAC752" s="89"/>
      <c r="GAD752" s="89"/>
      <c r="GAE752" s="825"/>
      <c r="GAF752" s="825"/>
      <c r="GAG752" s="825"/>
      <c r="GAH752" s="825"/>
      <c r="GAI752" s="825"/>
      <c r="GAJ752" s="203"/>
      <c r="GAK752" s="107"/>
      <c r="GAL752" s="825"/>
      <c r="GAM752" s="825"/>
      <c r="GAN752" s="825"/>
      <c r="GAO752" s="825"/>
      <c r="GAP752" s="825"/>
      <c r="GAQ752" s="825"/>
      <c r="GAR752" s="825"/>
      <c r="GAS752" s="168"/>
      <c r="GAT752" s="168"/>
      <c r="GAU752" s="168"/>
      <c r="GAV752" s="168"/>
      <c r="GAW752" s="168"/>
      <c r="GAX752" s="168"/>
      <c r="GAY752" s="168"/>
      <c r="GAZ752" s="168"/>
      <c r="GBA752" s="168"/>
      <c r="GBB752" s="168"/>
      <c r="GBC752" s="168"/>
      <c r="GBD752" s="168"/>
      <c r="GBE752" s="168"/>
      <c r="GBF752" s="168"/>
      <c r="GBG752" s="168"/>
      <c r="GBH752" s="168"/>
      <c r="GBI752" s="168"/>
      <c r="GBJ752" s="168"/>
      <c r="GBK752" s="168"/>
      <c r="GBL752" s="168"/>
      <c r="GBM752" s="168"/>
      <c r="GBN752" s="168"/>
      <c r="GBO752" s="168"/>
      <c r="GBP752" s="168"/>
      <c r="GBQ752" s="168"/>
      <c r="GBR752" s="168"/>
      <c r="GBS752" s="168"/>
      <c r="GBT752" s="168"/>
      <c r="GBU752" s="168"/>
      <c r="GBV752" s="168"/>
      <c r="GBW752" s="168"/>
      <c r="GBX752" s="168"/>
      <c r="GBY752" s="168"/>
      <c r="GBZ752" s="168"/>
      <c r="GCA752" s="168"/>
      <c r="GCB752" s="168"/>
      <c r="GCC752" s="168"/>
      <c r="GCD752" s="168"/>
      <c r="GCE752" s="168"/>
      <c r="GCF752" s="168"/>
      <c r="GCG752" s="168"/>
      <c r="GCH752" s="168"/>
      <c r="GCI752" s="168"/>
      <c r="GCJ752" s="168"/>
      <c r="GCK752" s="825"/>
      <c r="GCL752" s="825"/>
      <c r="GCM752" s="825"/>
      <c r="GCN752" s="825"/>
      <c r="GCO752" s="825"/>
      <c r="GCP752" s="825"/>
      <c r="GCQ752" s="825"/>
      <c r="GCR752" s="825"/>
      <c r="GCS752" s="825"/>
      <c r="GCT752" s="825"/>
      <c r="GCU752" s="825"/>
      <c r="GCV752" s="825"/>
      <c r="GCW752" s="825"/>
      <c r="GCX752" s="825"/>
      <c r="GCY752" s="825"/>
      <c r="GCZ752" s="825"/>
      <c r="GDA752" s="825"/>
      <c r="GDB752" s="825"/>
      <c r="GDC752" s="825"/>
      <c r="GDD752" s="825"/>
      <c r="GDE752" s="825"/>
      <c r="GDF752" s="825"/>
      <c r="GDG752" s="825"/>
      <c r="GDH752" s="825"/>
      <c r="GDI752" s="89"/>
      <c r="GDJ752" s="89"/>
      <c r="GDK752" s="89"/>
      <c r="GDL752" s="89"/>
      <c r="GDM752" s="89"/>
      <c r="GDN752" s="825"/>
      <c r="GDO752" s="825"/>
      <c r="GDP752" s="89"/>
      <c r="GDQ752" s="89"/>
      <c r="GDR752" s="825"/>
      <c r="GDS752" s="825"/>
      <c r="GDT752" s="89"/>
      <c r="GDU752" s="89"/>
      <c r="GDV752" s="825"/>
      <c r="GDW752" s="825"/>
      <c r="GDX752" s="825"/>
      <c r="GDY752" s="825"/>
      <c r="GDZ752" s="825"/>
      <c r="GEA752" s="825"/>
      <c r="GEB752" s="825"/>
      <c r="GEC752" s="89"/>
      <c r="GED752" s="89"/>
      <c r="GEE752" s="825"/>
      <c r="GEF752" s="825"/>
      <c r="GEG752" s="89"/>
      <c r="GEH752" s="89"/>
      <c r="GEI752" s="825"/>
      <c r="GEJ752" s="825"/>
      <c r="GEK752" s="825"/>
      <c r="GEL752" s="825"/>
      <c r="GEM752" s="825"/>
      <c r="GEN752" s="203"/>
      <c r="GEO752" s="107"/>
      <c r="GEP752" s="825"/>
      <c r="GEQ752" s="825"/>
      <c r="GER752" s="825"/>
      <c r="GES752" s="825"/>
      <c r="GET752" s="825"/>
      <c r="GEU752" s="825"/>
      <c r="GEV752" s="825"/>
      <c r="GEW752" s="168"/>
      <c r="GEX752" s="168"/>
      <c r="GEY752" s="168"/>
      <c r="GEZ752" s="168"/>
      <c r="GFA752" s="168"/>
      <c r="GFB752" s="168"/>
      <c r="GFC752" s="168"/>
      <c r="GFD752" s="168"/>
      <c r="GFE752" s="168"/>
      <c r="GFF752" s="168"/>
      <c r="GFG752" s="168"/>
      <c r="GFH752" s="168"/>
      <c r="GFI752" s="168"/>
      <c r="GFJ752" s="168"/>
      <c r="GFK752" s="168"/>
      <c r="GFL752" s="168"/>
      <c r="GFM752" s="168"/>
      <c r="GFN752" s="168"/>
      <c r="GFO752" s="168"/>
      <c r="GFP752" s="168"/>
      <c r="GFQ752" s="168"/>
      <c r="GFR752" s="168"/>
      <c r="GFS752" s="168"/>
      <c r="GFT752" s="168"/>
      <c r="GFU752" s="168"/>
      <c r="GFV752" s="168"/>
      <c r="GFW752" s="168"/>
      <c r="GFX752" s="168"/>
      <c r="GFY752" s="168"/>
      <c r="GFZ752" s="168"/>
      <c r="GGA752" s="168"/>
      <c r="GGB752" s="168"/>
      <c r="GGC752" s="168"/>
      <c r="GGD752" s="168"/>
      <c r="GGE752" s="168"/>
      <c r="GGF752" s="168"/>
      <c r="GGG752" s="168"/>
      <c r="GGH752" s="168"/>
      <c r="GGI752" s="168"/>
      <c r="GGJ752" s="168"/>
      <c r="GGK752" s="168"/>
      <c r="GGL752" s="168"/>
      <c r="GGM752" s="168"/>
      <c r="GGN752" s="168"/>
      <c r="GGO752" s="825"/>
      <c r="GGP752" s="825"/>
      <c r="GGQ752" s="825"/>
      <c r="GGR752" s="825"/>
      <c r="GGS752" s="825"/>
      <c r="GGT752" s="825"/>
      <c r="GGU752" s="825"/>
      <c r="GGV752" s="825"/>
      <c r="GGW752" s="825"/>
      <c r="GGX752" s="825"/>
      <c r="GGY752" s="825"/>
      <c r="GGZ752" s="825"/>
      <c r="GHA752" s="825"/>
      <c r="GHB752" s="825"/>
      <c r="GHC752" s="825"/>
      <c r="GHD752" s="825"/>
      <c r="GHE752" s="825"/>
      <c r="GHF752" s="825"/>
      <c r="GHG752" s="825"/>
      <c r="GHH752" s="825"/>
      <c r="GHI752" s="825"/>
      <c r="GHJ752" s="825"/>
      <c r="GHK752" s="825"/>
      <c r="GHL752" s="825"/>
      <c r="GHM752" s="89"/>
      <c r="GHN752" s="89"/>
      <c r="GHO752" s="89"/>
      <c r="GHP752" s="89"/>
      <c r="GHQ752" s="89"/>
      <c r="GHR752" s="825"/>
      <c r="GHS752" s="825"/>
      <c r="GHT752" s="89"/>
      <c r="GHU752" s="89"/>
      <c r="GHV752" s="825"/>
      <c r="GHW752" s="825"/>
      <c r="GHX752" s="89"/>
      <c r="GHY752" s="89"/>
      <c r="GHZ752" s="825"/>
      <c r="GIA752" s="825"/>
      <c r="GIB752" s="825"/>
      <c r="GIC752" s="825"/>
      <c r="GID752" s="825"/>
      <c r="GIE752" s="825"/>
      <c r="GIF752" s="825"/>
      <c r="GIG752" s="89"/>
      <c r="GIH752" s="89"/>
      <c r="GII752" s="825"/>
      <c r="GIJ752" s="825"/>
      <c r="GIK752" s="89"/>
      <c r="GIL752" s="89"/>
      <c r="GIM752" s="825"/>
      <c r="GIN752" s="825"/>
      <c r="GIO752" s="825"/>
      <c r="GIP752" s="825"/>
      <c r="GIQ752" s="825"/>
      <c r="GIR752" s="203"/>
      <c r="GIS752" s="107"/>
      <c r="GIT752" s="825"/>
      <c r="GIU752" s="825"/>
      <c r="GIV752" s="825"/>
      <c r="GIW752" s="825"/>
      <c r="GIX752" s="825"/>
      <c r="GIY752" s="825"/>
      <c r="GIZ752" s="825"/>
      <c r="GJA752" s="168"/>
      <c r="GJB752" s="168"/>
      <c r="GJC752" s="168"/>
      <c r="GJD752" s="168"/>
      <c r="GJE752" s="168"/>
      <c r="GJF752" s="168"/>
      <c r="GJG752" s="168"/>
      <c r="GJH752" s="168"/>
      <c r="GJI752" s="168"/>
      <c r="GJJ752" s="168"/>
      <c r="GJK752" s="168"/>
      <c r="GJL752" s="168"/>
      <c r="GJM752" s="168"/>
      <c r="GJN752" s="168"/>
      <c r="GJO752" s="168"/>
      <c r="GJP752" s="168"/>
      <c r="GJQ752" s="168"/>
      <c r="GJR752" s="168"/>
      <c r="GJS752" s="168"/>
      <c r="GJT752" s="168"/>
      <c r="GJU752" s="168"/>
      <c r="GJV752" s="168"/>
      <c r="GJW752" s="168"/>
      <c r="GJX752" s="168"/>
      <c r="GJY752" s="168"/>
      <c r="GJZ752" s="168"/>
      <c r="GKA752" s="168"/>
      <c r="GKB752" s="168"/>
      <c r="GKC752" s="168"/>
      <c r="GKD752" s="168"/>
      <c r="GKE752" s="168"/>
      <c r="GKF752" s="168"/>
      <c r="GKG752" s="168"/>
      <c r="GKH752" s="168"/>
      <c r="GKI752" s="168"/>
      <c r="GKJ752" s="168"/>
      <c r="GKK752" s="168"/>
      <c r="GKL752" s="168"/>
      <c r="GKM752" s="168"/>
      <c r="GKN752" s="168"/>
      <c r="GKO752" s="168"/>
      <c r="GKP752" s="168"/>
      <c r="GKQ752" s="168"/>
      <c r="GKR752" s="168"/>
      <c r="GKS752" s="825"/>
      <c r="GKT752" s="825"/>
      <c r="GKU752" s="825"/>
      <c r="GKV752" s="825"/>
      <c r="GKW752" s="825"/>
      <c r="GKX752" s="825"/>
      <c r="GKY752" s="825"/>
      <c r="GKZ752" s="825"/>
      <c r="GLA752" s="825"/>
      <c r="GLB752" s="825"/>
      <c r="GLC752" s="825"/>
      <c r="GLD752" s="825"/>
      <c r="GLE752" s="825"/>
      <c r="GLF752" s="825"/>
      <c r="GLG752" s="825"/>
      <c r="GLH752" s="825"/>
      <c r="GLI752" s="825"/>
      <c r="GLJ752" s="825"/>
      <c r="GLK752" s="825"/>
      <c r="GLL752" s="825"/>
      <c r="GLM752" s="825"/>
      <c r="GLN752" s="825"/>
      <c r="GLO752" s="825"/>
      <c r="GLP752" s="825"/>
      <c r="GLQ752" s="89"/>
      <c r="GLR752" s="89"/>
      <c r="GLS752" s="89"/>
      <c r="GLT752" s="89"/>
      <c r="GLU752" s="89"/>
      <c r="GLV752" s="825"/>
      <c r="GLW752" s="825"/>
      <c r="GLX752" s="89"/>
      <c r="GLY752" s="89"/>
      <c r="GLZ752" s="825"/>
      <c r="GMA752" s="825"/>
      <c r="GMB752" s="89"/>
      <c r="GMC752" s="89"/>
      <c r="GMD752" s="825"/>
      <c r="GME752" s="825"/>
      <c r="GMF752" s="825"/>
      <c r="GMG752" s="825"/>
      <c r="GMH752" s="825"/>
      <c r="GMI752" s="825"/>
      <c r="GMJ752" s="825"/>
      <c r="GMK752" s="89"/>
      <c r="GML752" s="89"/>
      <c r="GMM752" s="825"/>
      <c r="GMN752" s="825"/>
      <c r="GMO752" s="89"/>
      <c r="GMP752" s="89"/>
      <c r="GMQ752" s="825"/>
      <c r="GMR752" s="825"/>
      <c r="GMS752" s="825"/>
      <c r="GMT752" s="825"/>
      <c r="GMU752" s="825"/>
      <c r="GMV752" s="203"/>
      <c r="GMW752" s="107"/>
      <c r="GMX752" s="825"/>
      <c r="GMY752" s="825"/>
      <c r="GMZ752" s="825"/>
      <c r="GNA752" s="825"/>
      <c r="GNB752" s="825"/>
      <c r="GNC752" s="825"/>
      <c r="GND752" s="825"/>
      <c r="GNE752" s="168"/>
      <c r="GNF752" s="168"/>
      <c r="GNG752" s="168"/>
      <c r="GNH752" s="168"/>
      <c r="GNI752" s="168"/>
      <c r="GNJ752" s="168"/>
      <c r="GNK752" s="168"/>
      <c r="GNL752" s="168"/>
      <c r="GNM752" s="168"/>
      <c r="GNN752" s="168"/>
      <c r="GNO752" s="168"/>
      <c r="GNP752" s="168"/>
      <c r="GNQ752" s="168"/>
      <c r="GNR752" s="168"/>
      <c r="GNS752" s="168"/>
      <c r="GNT752" s="168"/>
      <c r="GNU752" s="168"/>
      <c r="GNV752" s="168"/>
      <c r="GNW752" s="168"/>
      <c r="GNX752" s="168"/>
      <c r="GNY752" s="168"/>
      <c r="GNZ752" s="168"/>
      <c r="GOA752" s="168"/>
      <c r="GOB752" s="168"/>
      <c r="GOC752" s="168"/>
      <c r="GOD752" s="168"/>
      <c r="GOE752" s="168"/>
      <c r="GOF752" s="168"/>
      <c r="GOG752" s="168"/>
      <c r="GOH752" s="168"/>
      <c r="GOI752" s="168"/>
      <c r="GOJ752" s="168"/>
      <c r="GOK752" s="168"/>
      <c r="GOL752" s="168"/>
      <c r="GOM752" s="168"/>
      <c r="GON752" s="168"/>
      <c r="GOO752" s="168"/>
      <c r="GOP752" s="168"/>
      <c r="GOQ752" s="168"/>
      <c r="GOR752" s="168"/>
      <c r="GOS752" s="168"/>
      <c r="GOT752" s="168"/>
      <c r="GOU752" s="168"/>
      <c r="GOV752" s="168"/>
      <c r="GOW752" s="825"/>
      <c r="GOX752" s="825"/>
      <c r="GOY752" s="825"/>
      <c r="GOZ752" s="825"/>
      <c r="GPA752" s="825"/>
      <c r="GPB752" s="825"/>
      <c r="GPC752" s="825"/>
      <c r="GPD752" s="825"/>
      <c r="GPE752" s="825"/>
      <c r="GPF752" s="825"/>
      <c r="GPG752" s="825"/>
      <c r="GPH752" s="825"/>
      <c r="GPI752" s="825"/>
      <c r="GPJ752" s="825"/>
      <c r="GPK752" s="825"/>
      <c r="GPL752" s="825"/>
      <c r="GPM752" s="825"/>
      <c r="GPN752" s="825"/>
      <c r="GPO752" s="825"/>
      <c r="GPP752" s="825"/>
      <c r="GPQ752" s="825"/>
      <c r="GPR752" s="825"/>
      <c r="GPS752" s="825"/>
      <c r="GPT752" s="825"/>
      <c r="GPU752" s="89"/>
      <c r="GPV752" s="89"/>
      <c r="GPW752" s="89"/>
      <c r="GPX752" s="89"/>
      <c r="GPY752" s="89"/>
      <c r="GPZ752" s="825"/>
      <c r="GQA752" s="825"/>
      <c r="GQB752" s="89"/>
      <c r="GQC752" s="89"/>
      <c r="GQD752" s="825"/>
      <c r="GQE752" s="825"/>
      <c r="GQF752" s="89"/>
      <c r="GQG752" s="89"/>
      <c r="GQH752" s="825"/>
      <c r="GQI752" s="825"/>
      <c r="GQJ752" s="825"/>
      <c r="GQK752" s="825"/>
      <c r="GQL752" s="825"/>
      <c r="GQM752" s="825"/>
      <c r="GQN752" s="825"/>
      <c r="GQO752" s="89"/>
      <c r="GQP752" s="89"/>
      <c r="GQQ752" s="825"/>
      <c r="GQR752" s="825"/>
      <c r="GQS752" s="89"/>
      <c r="GQT752" s="89"/>
      <c r="GQU752" s="825"/>
      <c r="GQV752" s="825"/>
      <c r="GQW752" s="825"/>
      <c r="GQX752" s="825"/>
      <c r="GQY752" s="825"/>
      <c r="GQZ752" s="203"/>
      <c r="GRA752" s="107"/>
      <c r="GRB752" s="825"/>
      <c r="GRC752" s="825"/>
      <c r="GRD752" s="825"/>
      <c r="GRE752" s="825"/>
      <c r="GRF752" s="825"/>
      <c r="GRG752" s="825"/>
      <c r="GRH752" s="825"/>
      <c r="GRI752" s="168"/>
      <c r="GRJ752" s="168"/>
      <c r="GRK752" s="168"/>
      <c r="GRL752" s="168"/>
      <c r="GRM752" s="168"/>
      <c r="GRN752" s="168"/>
      <c r="GRO752" s="168"/>
      <c r="GRP752" s="168"/>
      <c r="GRQ752" s="168"/>
      <c r="GRR752" s="168"/>
      <c r="GRS752" s="168"/>
      <c r="GRT752" s="168"/>
      <c r="GRU752" s="168"/>
      <c r="GRV752" s="168"/>
      <c r="GRW752" s="168"/>
      <c r="GRX752" s="168"/>
      <c r="GRY752" s="168"/>
      <c r="GRZ752" s="168"/>
      <c r="GSA752" s="168"/>
      <c r="GSB752" s="168"/>
      <c r="GSC752" s="168"/>
      <c r="GSD752" s="168"/>
      <c r="GSE752" s="168"/>
      <c r="GSF752" s="168"/>
      <c r="GSG752" s="168"/>
      <c r="GSH752" s="168"/>
      <c r="GSI752" s="168"/>
      <c r="GSJ752" s="168"/>
      <c r="GSK752" s="168"/>
      <c r="GSL752" s="168"/>
      <c r="GSM752" s="168"/>
      <c r="GSN752" s="168"/>
      <c r="GSO752" s="168"/>
      <c r="GSP752" s="168"/>
      <c r="GSQ752" s="168"/>
      <c r="GSR752" s="168"/>
      <c r="GSS752" s="168"/>
      <c r="GST752" s="168"/>
      <c r="GSU752" s="168"/>
      <c r="GSV752" s="168"/>
      <c r="GSW752" s="168"/>
      <c r="GSX752" s="168"/>
      <c r="GSY752" s="168"/>
      <c r="GSZ752" s="168"/>
      <c r="GTA752" s="825"/>
      <c r="GTB752" s="825"/>
      <c r="GTC752" s="825"/>
      <c r="GTD752" s="825"/>
      <c r="GTE752" s="825"/>
      <c r="GTF752" s="825"/>
      <c r="GTG752" s="825"/>
      <c r="GTH752" s="825"/>
      <c r="GTI752" s="825"/>
      <c r="GTJ752" s="825"/>
      <c r="GTK752" s="825"/>
      <c r="GTL752" s="825"/>
      <c r="GTM752" s="825"/>
      <c r="GTN752" s="825"/>
      <c r="GTO752" s="825"/>
      <c r="GTP752" s="825"/>
      <c r="GTQ752" s="825"/>
      <c r="GTR752" s="825"/>
      <c r="GTS752" s="825"/>
      <c r="GTT752" s="825"/>
      <c r="GTU752" s="825"/>
      <c r="GTV752" s="825"/>
      <c r="GTW752" s="825"/>
      <c r="GTX752" s="825"/>
      <c r="GTY752" s="89"/>
      <c r="GTZ752" s="89"/>
      <c r="GUA752" s="89"/>
      <c r="GUB752" s="89"/>
      <c r="GUC752" s="89"/>
      <c r="GUD752" s="825"/>
      <c r="GUE752" s="825"/>
      <c r="GUF752" s="89"/>
      <c r="GUG752" s="89"/>
      <c r="GUH752" s="825"/>
      <c r="GUI752" s="825"/>
      <c r="GUJ752" s="89"/>
      <c r="GUK752" s="89"/>
      <c r="GUL752" s="825"/>
      <c r="GUM752" s="825"/>
      <c r="GUN752" s="825"/>
      <c r="GUO752" s="825"/>
      <c r="GUP752" s="825"/>
      <c r="GUQ752" s="825"/>
      <c r="GUR752" s="825"/>
      <c r="GUS752" s="89"/>
      <c r="GUT752" s="89"/>
      <c r="GUU752" s="825"/>
      <c r="GUV752" s="825"/>
      <c r="GUW752" s="89"/>
      <c r="GUX752" s="89"/>
      <c r="GUY752" s="825"/>
      <c r="GUZ752" s="825"/>
      <c r="GVA752" s="825"/>
      <c r="GVB752" s="825"/>
      <c r="GVC752" s="825"/>
      <c r="GVD752" s="203"/>
      <c r="GVE752" s="107"/>
      <c r="GVF752" s="825"/>
      <c r="GVG752" s="825"/>
      <c r="GVH752" s="825"/>
      <c r="GVI752" s="825"/>
      <c r="GVJ752" s="825"/>
      <c r="GVK752" s="825"/>
      <c r="GVL752" s="825"/>
      <c r="GVM752" s="168"/>
      <c r="GVN752" s="168"/>
      <c r="GVO752" s="168"/>
      <c r="GVP752" s="168"/>
      <c r="GVQ752" s="168"/>
      <c r="GVR752" s="168"/>
      <c r="GVS752" s="168"/>
      <c r="GVT752" s="168"/>
      <c r="GVU752" s="168"/>
      <c r="GVV752" s="168"/>
      <c r="GVW752" s="168"/>
      <c r="GVX752" s="168"/>
      <c r="GVY752" s="168"/>
      <c r="GVZ752" s="168"/>
      <c r="GWA752" s="168"/>
      <c r="GWB752" s="168"/>
      <c r="GWC752" s="168"/>
      <c r="GWD752" s="168"/>
      <c r="GWE752" s="168"/>
      <c r="GWF752" s="168"/>
      <c r="GWG752" s="168"/>
      <c r="GWH752" s="168"/>
      <c r="GWI752" s="168"/>
      <c r="GWJ752" s="168"/>
      <c r="GWK752" s="168"/>
      <c r="GWL752" s="168"/>
      <c r="GWM752" s="168"/>
      <c r="GWN752" s="168"/>
      <c r="GWO752" s="168"/>
      <c r="GWP752" s="168"/>
      <c r="GWQ752" s="168"/>
      <c r="GWR752" s="168"/>
      <c r="GWS752" s="168"/>
      <c r="GWT752" s="168"/>
      <c r="GWU752" s="168"/>
      <c r="GWV752" s="168"/>
      <c r="GWW752" s="168"/>
      <c r="GWX752" s="168"/>
      <c r="GWY752" s="168"/>
      <c r="GWZ752" s="168"/>
      <c r="GXA752" s="168"/>
      <c r="GXB752" s="168"/>
      <c r="GXC752" s="168"/>
      <c r="GXD752" s="168"/>
      <c r="GXE752" s="825"/>
      <c r="GXF752" s="825"/>
      <c r="GXG752" s="825"/>
      <c r="GXH752" s="825"/>
      <c r="GXI752" s="825"/>
      <c r="GXJ752" s="825"/>
      <c r="GXK752" s="825"/>
      <c r="GXL752" s="825"/>
      <c r="GXM752" s="825"/>
      <c r="GXN752" s="825"/>
      <c r="GXO752" s="825"/>
      <c r="GXP752" s="825"/>
      <c r="GXQ752" s="825"/>
      <c r="GXR752" s="825"/>
      <c r="GXS752" s="825"/>
      <c r="GXT752" s="825"/>
      <c r="GXU752" s="825"/>
      <c r="GXV752" s="825"/>
      <c r="GXW752" s="825"/>
      <c r="GXX752" s="825"/>
      <c r="GXY752" s="825"/>
      <c r="GXZ752" s="825"/>
      <c r="GYA752" s="825"/>
      <c r="GYB752" s="825"/>
      <c r="GYC752" s="89"/>
      <c r="GYD752" s="89"/>
      <c r="GYE752" s="89"/>
      <c r="GYF752" s="89"/>
      <c r="GYG752" s="89"/>
      <c r="GYH752" s="825"/>
      <c r="GYI752" s="825"/>
      <c r="GYJ752" s="89"/>
      <c r="GYK752" s="89"/>
      <c r="GYL752" s="825"/>
      <c r="GYM752" s="825"/>
      <c r="GYN752" s="89"/>
      <c r="GYO752" s="89"/>
      <c r="GYP752" s="825"/>
      <c r="GYQ752" s="825"/>
      <c r="GYR752" s="825"/>
      <c r="GYS752" s="825"/>
      <c r="GYT752" s="825"/>
      <c r="GYU752" s="825"/>
      <c r="GYV752" s="825"/>
      <c r="GYW752" s="89"/>
      <c r="GYX752" s="89"/>
      <c r="GYY752" s="825"/>
      <c r="GYZ752" s="825"/>
      <c r="GZA752" s="89"/>
      <c r="GZB752" s="89"/>
      <c r="GZC752" s="825"/>
      <c r="GZD752" s="825"/>
      <c r="GZE752" s="825"/>
      <c r="GZF752" s="825"/>
      <c r="GZG752" s="825"/>
      <c r="GZH752" s="203"/>
      <c r="GZI752" s="107"/>
      <c r="GZJ752" s="825"/>
      <c r="GZK752" s="825"/>
      <c r="GZL752" s="825"/>
      <c r="GZM752" s="825"/>
      <c r="GZN752" s="825"/>
      <c r="GZO752" s="825"/>
      <c r="GZP752" s="825"/>
      <c r="GZQ752" s="168"/>
      <c r="GZR752" s="168"/>
      <c r="GZS752" s="168"/>
      <c r="GZT752" s="168"/>
      <c r="GZU752" s="168"/>
      <c r="GZV752" s="168"/>
      <c r="GZW752" s="168"/>
      <c r="GZX752" s="168"/>
      <c r="GZY752" s="168"/>
      <c r="GZZ752" s="168"/>
      <c r="HAA752" s="168"/>
      <c r="HAB752" s="168"/>
      <c r="HAC752" s="168"/>
      <c r="HAD752" s="168"/>
      <c r="HAE752" s="168"/>
      <c r="HAF752" s="168"/>
      <c r="HAG752" s="168"/>
      <c r="HAH752" s="168"/>
      <c r="HAI752" s="168"/>
      <c r="HAJ752" s="168"/>
      <c r="HAK752" s="168"/>
      <c r="HAL752" s="168"/>
      <c r="HAM752" s="168"/>
      <c r="HAN752" s="168"/>
      <c r="HAO752" s="168"/>
      <c r="HAP752" s="168"/>
      <c r="HAQ752" s="168"/>
      <c r="HAR752" s="168"/>
      <c r="HAS752" s="168"/>
      <c r="HAT752" s="168"/>
      <c r="HAU752" s="168"/>
      <c r="HAV752" s="168"/>
      <c r="HAW752" s="168"/>
      <c r="HAX752" s="168"/>
      <c r="HAY752" s="168"/>
      <c r="HAZ752" s="168"/>
      <c r="HBA752" s="168"/>
      <c r="HBB752" s="168"/>
      <c r="HBC752" s="168"/>
      <c r="HBD752" s="168"/>
      <c r="HBE752" s="168"/>
      <c r="HBF752" s="168"/>
      <c r="HBG752" s="168"/>
      <c r="HBH752" s="168"/>
      <c r="HBI752" s="825"/>
      <c r="HBJ752" s="825"/>
      <c r="HBK752" s="825"/>
      <c r="HBL752" s="825"/>
      <c r="HBM752" s="825"/>
      <c r="HBN752" s="825"/>
      <c r="HBO752" s="825"/>
      <c r="HBP752" s="825"/>
      <c r="HBQ752" s="825"/>
      <c r="HBR752" s="825"/>
      <c r="HBS752" s="825"/>
      <c r="HBT752" s="825"/>
      <c r="HBU752" s="825"/>
      <c r="HBV752" s="825"/>
      <c r="HBW752" s="825"/>
      <c r="HBX752" s="825"/>
      <c r="HBY752" s="825"/>
      <c r="HBZ752" s="825"/>
      <c r="HCA752" s="825"/>
      <c r="HCB752" s="825"/>
      <c r="HCC752" s="825"/>
      <c r="HCD752" s="825"/>
      <c r="HCE752" s="825"/>
      <c r="HCF752" s="825"/>
      <c r="HCG752" s="89"/>
      <c r="HCH752" s="89"/>
      <c r="HCI752" s="89"/>
      <c r="HCJ752" s="89"/>
      <c r="HCK752" s="89"/>
      <c r="HCL752" s="825"/>
      <c r="HCM752" s="825"/>
      <c r="HCN752" s="89"/>
      <c r="HCO752" s="89"/>
      <c r="HCP752" s="825"/>
      <c r="HCQ752" s="825"/>
      <c r="HCR752" s="89"/>
      <c r="HCS752" s="89"/>
      <c r="HCT752" s="825"/>
      <c r="HCU752" s="825"/>
      <c r="HCV752" s="825"/>
      <c r="HCW752" s="825"/>
      <c r="HCX752" s="825"/>
      <c r="HCY752" s="825"/>
      <c r="HCZ752" s="825"/>
      <c r="HDA752" s="89"/>
      <c r="HDB752" s="89"/>
      <c r="HDC752" s="825"/>
      <c r="HDD752" s="825"/>
      <c r="HDE752" s="89"/>
      <c r="HDF752" s="89"/>
      <c r="HDG752" s="825"/>
      <c r="HDH752" s="825"/>
      <c r="HDI752" s="825"/>
      <c r="HDJ752" s="825"/>
      <c r="HDK752" s="825"/>
      <c r="HDL752" s="203"/>
      <c r="HDM752" s="107"/>
      <c r="HDN752" s="825"/>
      <c r="HDO752" s="825"/>
      <c r="HDP752" s="825"/>
      <c r="HDQ752" s="825"/>
      <c r="HDR752" s="825"/>
      <c r="HDS752" s="825"/>
      <c r="HDT752" s="825"/>
      <c r="HDU752" s="168"/>
      <c r="HDV752" s="168"/>
      <c r="HDW752" s="168"/>
      <c r="HDX752" s="168"/>
      <c r="HDY752" s="168"/>
      <c r="HDZ752" s="168"/>
      <c r="HEA752" s="168"/>
      <c r="HEB752" s="168"/>
      <c r="HEC752" s="168"/>
      <c r="HED752" s="168"/>
      <c r="HEE752" s="168"/>
      <c r="HEF752" s="168"/>
      <c r="HEG752" s="168"/>
      <c r="HEH752" s="168"/>
      <c r="HEI752" s="168"/>
      <c r="HEJ752" s="168"/>
      <c r="HEK752" s="168"/>
      <c r="HEL752" s="168"/>
      <c r="HEM752" s="168"/>
      <c r="HEN752" s="168"/>
      <c r="HEO752" s="168"/>
      <c r="HEP752" s="168"/>
      <c r="HEQ752" s="168"/>
      <c r="HER752" s="168"/>
      <c r="HES752" s="168"/>
      <c r="HET752" s="168"/>
      <c r="HEU752" s="168"/>
      <c r="HEV752" s="168"/>
      <c r="HEW752" s="168"/>
      <c r="HEX752" s="168"/>
      <c r="HEY752" s="168"/>
      <c r="HEZ752" s="168"/>
      <c r="HFA752" s="168"/>
      <c r="HFB752" s="168"/>
      <c r="HFC752" s="168"/>
      <c r="HFD752" s="168"/>
      <c r="HFE752" s="168"/>
      <c r="HFF752" s="168"/>
      <c r="HFG752" s="168"/>
      <c r="HFH752" s="168"/>
      <c r="HFI752" s="168"/>
      <c r="HFJ752" s="168"/>
      <c r="HFK752" s="168"/>
      <c r="HFL752" s="168"/>
      <c r="HFM752" s="825"/>
      <c r="HFN752" s="825"/>
      <c r="HFO752" s="825"/>
      <c r="HFP752" s="825"/>
      <c r="HFQ752" s="825"/>
      <c r="HFR752" s="825"/>
      <c r="HFS752" s="825"/>
      <c r="HFT752" s="825"/>
      <c r="HFU752" s="825"/>
      <c r="HFV752" s="825"/>
      <c r="HFW752" s="825"/>
      <c r="HFX752" s="825"/>
      <c r="HFY752" s="825"/>
      <c r="HFZ752" s="825"/>
      <c r="HGA752" s="825"/>
      <c r="HGB752" s="825"/>
      <c r="HGC752" s="825"/>
      <c r="HGD752" s="825"/>
      <c r="HGE752" s="825"/>
      <c r="HGF752" s="825"/>
      <c r="HGG752" s="825"/>
      <c r="HGH752" s="825"/>
      <c r="HGI752" s="825"/>
      <c r="HGJ752" s="825"/>
      <c r="HGK752" s="89"/>
      <c r="HGL752" s="89"/>
      <c r="HGM752" s="89"/>
      <c r="HGN752" s="89"/>
      <c r="HGO752" s="89"/>
      <c r="HGP752" s="825"/>
      <c r="HGQ752" s="825"/>
      <c r="HGR752" s="89"/>
      <c r="HGS752" s="89"/>
      <c r="HGT752" s="825"/>
      <c r="HGU752" s="825"/>
      <c r="HGV752" s="89"/>
      <c r="HGW752" s="89"/>
      <c r="HGX752" s="825"/>
      <c r="HGY752" s="825"/>
      <c r="HGZ752" s="825"/>
      <c r="HHA752" s="825"/>
      <c r="HHB752" s="825"/>
      <c r="HHC752" s="825"/>
      <c r="HHD752" s="825"/>
      <c r="HHE752" s="89"/>
      <c r="HHF752" s="89"/>
      <c r="HHG752" s="825"/>
      <c r="HHH752" s="825"/>
      <c r="HHI752" s="89"/>
      <c r="HHJ752" s="89"/>
      <c r="HHK752" s="825"/>
      <c r="HHL752" s="825"/>
      <c r="HHM752" s="825"/>
      <c r="HHN752" s="825"/>
      <c r="HHO752" s="825"/>
      <c r="HHP752" s="203"/>
      <c r="HHQ752" s="107"/>
      <c r="HHR752" s="825"/>
      <c r="HHS752" s="825"/>
      <c r="HHT752" s="825"/>
      <c r="HHU752" s="825"/>
      <c r="HHV752" s="825"/>
      <c r="HHW752" s="825"/>
      <c r="HHX752" s="825"/>
      <c r="HHY752" s="168"/>
      <c r="HHZ752" s="168"/>
      <c r="HIA752" s="168"/>
      <c r="HIB752" s="168"/>
      <c r="HIC752" s="168"/>
      <c r="HID752" s="168"/>
      <c r="HIE752" s="168"/>
      <c r="HIF752" s="168"/>
      <c r="HIG752" s="168"/>
      <c r="HIH752" s="168"/>
      <c r="HII752" s="168"/>
      <c r="HIJ752" s="168"/>
      <c r="HIK752" s="168"/>
      <c r="HIL752" s="168"/>
      <c r="HIM752" s="168"/>
      <c r="HIN752" s="168"/>
      <c r="HIO752" s="168"/>
      <c r="HIP752" s="168"/>
      <c r="HIQ752" s="168"/>
      <c r="HIR752" s="168"/>
      <c r="HIS752" s="168"/>
      <c r="HIT752" s="168"/>
      <c r="HIU752" s="168"/>
      <c r="HIV752" s="168"/>
      <c r="HIW752" s="168"/>
      <c r="HIX752" s="168"/>
      <c r="HIY752" s="168"/>
      <c r="HIZ752" s="168"/>
      <c r="HJA752" s="168"/>
      <c r="HJB752" s="168"/>
      <c r="HJC752" s="168"/>
      <c r="HJD752" s="168"/>
      <c r="HJE752" s="168"/>
      <c r="HJF752" s="168"/>
      <c r="HJG752" s="168"/>
      <c r="HJH752" s="168"/>
      <c r="HJI752" s="168"/>
      <c r="HJJ752" s="168"/>
      <c r="HJK752" s="168"/>
      <c r="HJL752" s="168"/>
      <c r="HJM752" s="168"/>
      <c r="HJN752" s="168"/>
      <c r="HJO752" s="168"/>
      <c r="HJP752" s="168"/>
      <c r="HJQ752" s="825"/>
      <c r="HJR752" s="825"/>
      <c r="HJS752" s="825"/>
      <c r="HJT752" s="825"/>
      <c r="HJU752" s="825"/>
      <c r="HJV752" s="825"/>
      <c r="HJW752" s="825"/>
      <c r="HJX752" s="825"/>
      <c r="HJY752" s="825"/>
      <c r="HJZ752" s="825"/>
      <c r="HKA752" s="825"/>
      <c r="HKB752" s="825"/>
      <c r="HKC752" s="825"/>
      <c r="HKD752" s="825"/>
      <c r="HKE752" s="825"/>
      <c r="HKF752" s="825"/>
      <c r="HKG752" s="825"/>
      <c r="HKH752" s="825"/>
      <c r="HKI752" s="825"/>
      <c r="HKJ752" s="825"/>
      <c r="HKK752" s="825"/>
      <c r="HKL752" s="825"/>
      <c r="HKM752" s="825"/>
      <c r="HKN752" s="825"/>
      <c r="HKO752" s="89"/>
      <c r="HKP752" s="89"/>
      <c r="HKQ752" s="89"/>
      <c r="HKR752" s="89"/>
      <c r="HKS752" s="89"/>
      <c r="HKT752" s="825"/>
      <c r="HKU752" s="825"/>
      <c r="HKV752" s="89"/>
      <c r="HKW752" s="89"/>
      <c r="HKX752" s="825"/>
      <c r="HKY752" s="825"/>
      <c r="HKZ752" s="89"/>
      <c r="HLA752" s="89"/>
      <c r="HLB752" s="825"/>
      <c r="HLC752" s="825"/>
      <c r="HLD752" s="825"/>
      <c r="HLE752" s="825"/>
      <c r="HLF752" s="825"/>
      <c r="HLG752" s="825"/>
      <c r="HLH752" s="825"/>
      <c r="HLI752" s="89"/>
      <c r="HLJ752" s="89"/>
      <c r="HLK752" s="825"/>
      <c r="HLL752" s="825"/>
      <c r="HLM752" s="89"/>
      <c r="HLN752" s="89"/>
      <c r="HLO752" s="825"/>
      <c r="HLP752" s="825"/>
      <c r="HLQ752" s="825"/>
      <c r="HLR752" s="825"/>
      <c r="HLS752" s="825"/>
      <c r="HLT752" s="203"/>
      <c r="HLU752" s="107"/>
      <c r="HLV752" s="825"/>
      <c r="HLW752" s="825"/>
      <c r="HLX752" s="825"/>
      <c r="HLY752" s="825"/>
      <c r="HLZ752" s="825"/>
      <c r="HMA752" s="825"/>
      <c r="HMB752" s="825"/>
      <c r="HMC752" s="168"/>
      <c r="HMD752" s="168"/>
      <c r="HME752" s="168"/>
      <c r="HMF752" s="168"/>
      <c r="HMG752" s="168"/>
      <c r="HMH752" s="168"/>
      <c r="HMI752" s="168"/>
      <c r="HMJ752" s="168"/>
      <c r="HMK752" s="168"/>
      <c r="HML752" s="168"/>
      <c r="HMM752" s="168"/>
      <c r="HMN752" s="168"/>
      <c r="HMO752" s="168"/>
      <c r="HMP752" s="168"/>
      <c r="HMQ752" s="168"/>
      <c r="HMR752" s="168"/>
      <c r="HMS752" s="168"/>
      <c r="HMT752" s="168"/>
      <c r="HMU752" s="168"/>
      <c r="HMV752" s="168"/>
      <c r="HMW752" s="168"/>
      <c r="HMX752" s="168"/>
      <c r="HMY752" s="168"/>
      <c r="HMZ752" s="168"/>
      <c r="HNA752" s="168"/>
      <c r="HNB752" s="168"/>
      <c r="HNC752" s="168"/>
      <c r="HND752" s="168"/>
      <c r="HNE752" s="168"/>
      <c r="HNF752" s="168"/>
      <c r="HNG752" s="168"/>
      <c r="HNH752" s="168"/>
      <c r="HNI752" s="168"/>
      <c r="HNJ752" s="168"/>
      <c r="HNK752" s="168"/>
      <c r="HNL752" s="168"/>
      <c r="HNM752" s="168"/>
      <c r="HNN752" s="168"/>
      <c r="HNO752" s="168"/>
      <c r="HNP752" s="168"/>
      <c r="HNQ752" s="168"/>
      <c r="HNR752" s="168"/>
      <c r="HNS752" s="168"/>
      <c r="HNT752" s="168"/>
      <c r="HNU752" s="825"/>
      <c r="HNV752" s="825"/>
      <c r="HNW752" s="825"/>
      <c r="HNX752" s="825"/>
      <c r="HNY752" s="825"/>
      <c r="HNZ752" s="825"/>
      <c r="HOA752" s="825"/>
      <c r="HOB752" s="825"/>
      <c r="HOC752" s="825"/>
      <c r="HOD752" s="825"/>
      <c r="HOE752" s="825"/>
      <c r="HOF752" s="825"/>
      <c r="HOG752" s="825"/>
      <c r="HOH752" s="825"/>
      <c r="HOI752" s="825"/>
      <c r="HOJ752" s="825"/>
      <c r="HOK752" s="825"/>
      <c r="HOL752" s="825"/>
      <c r="HOM752" s="825"/>
      <c r="HON752" s="825"/>
      <c r="HOO752" s="825"/>
      <c r="HOP752" s="825"/>
      <c r="HOQ752" s="825"/>
      <c r="HOR752" s="825"/>
      <c r="HOS752" s="89"/>
      <c r="HOT752" s="89"/>
      <c r="HOU752" s="89"/>
      <c r="HOV752" s="89"/>
      <c r="HOW752" s="89"/>
      <c r="HOX752" s="825"/>
      <c r="HOY752" s="825"/>
      <c r="HOZ752" s="89"/>
      <c r="HPA752" s="89"/>
      <c r="HPB752" s="825"/>
      <c r="HPC752" s="825"/>
      <c r="HPD752" s="89"/>
      <c r="HPE752" s="89"/>
      <c r="HPF752" s="825"/>
      <c r="HPG752" s="825"/>
      <c r="HPH752" s="825"/>
      <c r="HPI752" s="825"/>
      <c r="HPJ752" s="825"/>
      <c r="HPK752" s="825"/>
      <c r="HPL752" s="825"/>
      <c r="HPM752" s="89"/>
      <c r="HPN752" s="89"/>
      <c r="HPO752" s="825"/>
      <c r="HPP752" s="825"/>
      <c r="HPQ752" s="89"/>
      <c r="HPR752" s="89"/>
      <c r="HPS752" s="825"/>
      <c r="HPT752" s="825"/>
      <c r="HPU752" s="825"/>
      <c r="HPV752" s="825"/>
      <c r="HPW752" s="825"/>
      <c r="HPX752" s="203"/>
      <c r="HPY752" s="107"/>
      <c r="HPZ752" s="825"/>
      <c r="HQA752" s="825"/>
      <c r="HQB752" s="825"/>
      <c r="HQC752" s="825"/>
      <c r="HQD752" s="825"/>
      <c r="HQE752" s="825"/>
      <c r="HQF752" s="825"/>
      <c r="HQG752" s="168"/>
      <c r="HQH752" s="168"/>
      <c r="HQI752" s="168"/>
      <c r="HQJ752" s="168"/>
      <c r="HQK752" s="168"/>
      <c r="HQL752" s="168"/>
      <c r="HQM752" s="168"/>
      <c r="HQN752" s="168"/>
      <c r="HQO752" s="168"/>
      <c r="HQP752" s="168"/>
      <c r="HQQ752" s="168"/>
      <c r="HQR752" s="168"/>
      <c r="HQS752" s="168"/>
      <c r="HQT752" s="168"/>
      <c r="HQU752" s="168"/>
      <c r="HQV752" s="168"/>
      <c r="HQW752" s="168"/>
      <c r="HQX752" s="168"/>
      <c r="HQY752" s="168"/>
      <c r="HQZ752" s="168"/>
      <c r="HRA752" s="168"/>
      <c r="HRB752" s="168"/>
      <c r="HRC752" s="168"/>
      <c r="HRD752" s="168"/>
      <c r="HRE752" s="168"/>
      <c r="HRF752" s="168"/>
      <c r="HRG752" s="168"/>
      <c r="HRH752" s="168"/>
      <c r="HRI752" s="168"/>
      <c r="HRJ752" s="168"/>
      <c r="HRK752" s="168"/>
      <c r="HRL752" s="168"/>
      <c r="HRM752" s="168"/>
      <c r="HRN752" s="168"/>
      <c r="HRO752" s="168"/>
      <c r="HRP752" s="168"/>
      <c r="HRQ752" s="168"/>
      <c r="HRR752" s="168"/>
      <c r="HRS752" s="168"/>
      <c r="HRT752" s="168"/>
      <c r="HRU752" s="168"/>
      <c r="HRV752" s="168"/>
      <c r="HRW752" s="168"/>
      <c r="HRX752" s="168"/>
      <c r="HRY752" s="825"/>
      <c r="HRZ752" s="825"/>
      <c r="HSA752" s="825"/>
      <c r="HSB752" s="825"/>
      <c r="HSC752" s="825"/>
      <c r="HSD752" s="825"/>
      <c r="HSE752" s="825"/>
      <c r="HSF752" s="825"/>
      <c r="HSG752" s="825"/>
      <c r="HSH752" s="825"/>
      <c r="HSI752" s="825"/>
      <c r="HSJ752" s="825"/>
      <c r="HSK752" s="825"/>
      <c r="HSL752" s="825"/>
      <c r="HSM752" s="825"/>
      <c r="HSN752" s="825"/>
      <c r="HSO752" s="825"/>
      <c r="HSP752" s="825"/>
      <c r="HSQ752" s="825"/>
      <c r="HSR752" s="825"/>
      <c r="HSS752" s="825"/>
      <c r="HST752" s="825"/>
      <c r="HSU752" s="825"/>
      <c r="HSV752" s="825"/>
      <c r="HSW752" s="89"/>
      <c r="HSX752" s="89"/>
      <c r="HSY752" s="89"/>
      <c r="HSZ752" s="89"/>
      <c r="HTA752" s="89"/>
      <c r="HTB752" s="825"/>
      <c r="HTC752" s="825"/>
      <c r="HTD752" s="89"/>
      <c r="HTE752" s="89"/>
      <c r="HTF752" s="825"/>
      <c r="HTG752" s="825"/>
      <c r="HTH752" s="89"/>
      <c r="HTI752" s="89"/>
      <c r="HTJ752" s="825"/>
      <c r="HTK752" s="825"/>
      <c r="HTL752" s="825"/>
      <c r="HTM752" s="825"/>
      <c r="HTN752" s="825"/>
      <c r="HTO752" s="825"/>
      <c r="HTP752" s="825"/>
      <c r="HTQ752" s="89"/>
      <c r="HTR752" s="89"/>
      <c r="HTS752" s="825"/>
      <c r="HTT752" s="825"/>
      <c r="HTU752" s="89"/>
      <c r="HTV752" s="89"/>
      <c r="HTW752" s="825"/>
      <c r="HTX752" s="825"/>
      <c r="HTY752" s="825"/>
      <c r="HTZ752" s="825"/>
      <c r="HUA752" s="825"/>
      <c r="HUB752" s="203"/>
      <c r="HUC752" s="107"/>
      <c r="HUD752" s="825"/>
      <c r="HUE752" s="825"/>
      <c r="HUF752" s="825"/>
      <c r="HUG752" s="825"/>
      <c r="HUH752" s="825"/>
      <c r="HUI752" s="825"/>
      <c r="HUJ752" s="825"/>
      <c r="HUK752" s="168"/>
      <c r="HUL752" s="168"/>
      <c r="HUM752" s="168"/>
      <c r="HUN752" s="168"/>
      <c r="HUO752" s="168"/>
      <c r="HUP752" s="168"/>
      <c r="HUQ752" s="168"/>
      <c r="HUR752" s="168"/>
      <c r="HUS752" s="168"/>
      <c r="HUT752" s="168"/>
      <c r="HUU752" s="168"/>
      <c r="HUV752" s="168"/>
      <c r="HUW752" s="168"/>
      <c r="HUX752" s="168"/>
      <c r="HUY752" s="168"/>
      <c r="HUZ752" s="168"/>
      <c r="HVA752" s="168"/>
      <c r="HVB752" s="168"/>
      <c r="HVC752" s="168"/>
      <c r="HVD752" s="168"/>
      <c r="HVE752" s="168"/>
      <c r="HVF752" s="168"/>
      <c r="HVG752" s="168"/>
      <c r="HVH752" s="168"/>
      <c r="HVI752" s="168"/>
      <c r="HVJ752" s="168"/>
      <c r="HVK752" s="168"/>
      <c r="HVL752" s="168"/>
      <c r="HVM752" s="168"/>
      <c r="HVN752" s="168"/>
      <c r="HVO752" s="168"/>
      <c r="HVP752" s="168"/>
      <c r="HVQ752" s="168"/>
      <c r="HVR752" s="168"/>
      <c r="HVS752" s="168"/>
      <c r="HVT752" s="168"/>
      <c r="HVU752" s="168"/>
      <c r="HVV752" s="168"/>
      <c r="HVW752" s="168"/>
      <c r="HVX752" s="168"/>
      <c r="HVY752" s="168"/>
      <c r="HVZ752" s="168"/>
      <c r="HWA752" s="168"/>
      <c r="HWB752" s="168"/>
      <c r="HWC752" s="825"/>
      <c r="HWD752" s="825"/>
      <c r="HWE752" s="825"/>
      <c r="HWF752" s="825"/>
      <c r="HWG752" s="825"/>
      <c r="HWH752" s="825"/>
      <c r="HWI752" s="825"/>
      <c r="HWJ752" s="825"/>
      <c r="HWK752" s="825"/>
      <c r="HWL752" s="825"/>
      <c r="HWM752" s="825"/>
      <c r="HWN752" s="825"/>
      <c r="HWO752" s="825"/>
      <c r="HWP752" s="825"/>
      <c r="HWQ752" s="825"/>
      <c r="HWR752" s="825"/>
      <c r="HWS752" s="825"/>
      <c r="HWT752" s="825"/>
      <c r="HWU752" s="825"/>
      <c r="HWV752" s="825"/>
      <c r="HWW752" s="825"/>
      <c r="HWX752" s="825"/>
      <c r="HWY752" s="825"/>
      <c r="HWZ752" s="825"/>
      <c r="HXA752" s="89"/>
      <c r="HXB752" s="89"/>
      <c r="HXC752" s="89"/>
      <c r="HXD752" s="89"/>
      <c r="HXE752" s="89"/>
      <c r="HXF752" s="825"/>
      <c r="HXG752" s="825"/>
      <c r="HXH752" s="89"/>
      <c r="HXI752" s="89"/>
      <c r="HXJ752" s="825"/>
      <c r="HXK752" s="825"/>
      <c r="HXL752" s="89"/>
      <c r="HXM752" s="89"/>
      <c r="HXN752" s="825"/>
      <c r="HXO752" s="825"/>
      <c r="HXP752" s="825"/>
      <c r="HXQ752" s="825"/>
      <c r="HXR752" s="825"/>
      <c r="HXS752" s="825"/>
      <c r="HXT752" s="825"/>
      <c r="HXU752" s="89"/>
      <c r="HXV752" s="89"/>
      <c r="HXW752" s="825"/>
      <c r="HXX752" s="825"/>
      <c r="HXY752" s="89"/>
      <c r="HXZ752" s="89"/>
      <c r="HYA752" s="825"/>
      <c r="HYB752" s="825"/>
      <c r="HYC752" s="825"/>
      <c r="HYD752" s="825"/>
      <c r="HYE752" s="825"/>
      <c r="HYF752" s="203"/>
      <c r="HYG752" s="107"/>
      <c r="HYH752" s="825"/>
      <c r="HYI752" s="825"/>
      <c r="HYJ752" s="825"/>
      <c r="HYK752" s="825"/>
      <c r="HYL752" s="825"/>
      <c r="HYM752" s="825"/>
      <c r="HYN752" s="825"/>
      <c r="HYO752" s="168"/>
      <c r="HYP752" s="168"/>
      <c r="HYQ752" s="168"/>
      <c r="HYR752" s="168"/>
      <c r="HYS752" s="168"/>
      <c r="HYT752" s="168"/>
      <c r="HYU752" s="168"/>
      <c r="HYV752" s="168"/>
      <c r="HYW752" s="168"/>
      <c r="HYX752" s="168"/>
      <c r="HYY752" s="168"/>
      <c r="HYZ752" s="168"/>
      <c r="HZA752" s="168"/>
      <c r="HZB752" s="168"/>
      <c r="HZC752" s="168"/>
      <c r="HZD752" s="168"/>
      <c r="HZE752" s="168"/>
      <c r="HZF752" s="168"/>
      <c r="HZG752" s="168"/>
      <c r="HZH752" s="168"/>
      <c r="HZI752" s="168"/>
      <c r="HZJ752" s="168"/>
      <c r="HZK752" s="168"/>
      <c r="HZL752" s="168"/>
      <c r="HZM752" s="168"/>
      <c r="HZN752" s="168"/>
      <c r="HZO752" s="168"/>
      <c r="HZP752" s="168"/>
      <c r="HZQ752" s="168"/>
      <c r="HZR752" s="168"/>
      <c r="HZS752" s="168"/>
      <c r="HZT752" s="168"/>
      <c r="HZU752" s="168"/>
      <c r="HZV752" s="168"/>
      <c r="HZW752" s="168"/>
      <c r="HZX752" s="168"/>
      <c r="HZY752" s="168"/>
      <c r="HZZ752" s="168"/>
      <c r="IAA752" s="168"/>
      <c r="IAB752" s="168"/>
      <c r="IAC752" s="168"/>
      <c r="IAD752" s="168"/>
      <c r="IAE752" s="168"/>
      <c r="IAF752" s="168"/>
      <c r="IAG752" s="825"/>
      <c r="IAH752" s="825"/>
      <c r="IAI752" s="825"/>
      <c r="IAJ752" s="825"/>
      <c r="IAK752" s="825"/>
      <c r="IAL752" s="825"/>
      <c r="IAM752" s="825"/>
      <c r="IAN752" s="825"/>
      <c r="IAO752" s="825"/>
      <c r="IAP752" s="825"/>
      <c r="IAQ752" s="825"/>
      <c r="IAR752" s="825"/>
      <c r="IAS752" s="825"/>
      <c r="IAT752" s="825"/>
      <c r="IAU752" s="825"/>
      <c r="IAV752" s="825"/>
      <c r="IAW752" s="825"/>
      <c r="IAX752" s="825"/>
      <c r="IAY752" s="825"/>
      <c r="IAZ752" s="825"/>
      <c r="IBA752" s="825"/>
      <c r="IBB752" s="825"/>
      <c r="IBC752" s="825"/>
      <c r="IBD752" s="825"/>
      <c r="IBE752" s="89"/>
      <c r="IBF752" s="89"/>
      <c r="IBG752" s="89"/>
      <c r="IBH752" s="89"/>
      <c r="IBI752" s="89"/>
      <c r="IBJ752" s="825"/>
      <c r="IBK752" s="825"/>
      <c r="IBL752" s="89"/>
      <c r="IBM752" s="89"/>
      <c r="IBN752" s="825"/>
      <c r="IBO752" s="825"/>
      <c r="IBP752" s="89"/>
      <c r="IBQ752" s="89"/>
      <c r="IBR752" s="825"/>
      <c r="IBS752" s="825"/>
      <c r="IBT752" s="825"/>
      <c r="IBU752" s="825"/>
      <c r="IBV752" s="825"/>
      <c r="IBW752" s="825"/>
      <c r="IBX752" s="825"/>
      <c r="IBY752" s="89"/>
      <c r="IBZ752" s="89"/>
      <c r="ICA752" s="825"/>
      <c r="ICB752" s="825"/>
      <c r="ICC752" s="89"/>
      <c r="ICD752" s="89"/>
      <c r="ICE752" s="825"/>
      <c r="ICF752" s="825"/>
      <c r="ICG752" s="825"/>
      <c r="ICH752" s="825"/>
      <c r="ICI752" s="825"/>
      <c r="ICJ752" s="203"/>
      <c r="ICK752" s="107"/>
      <c r="ICL752" s="825"/>
      <c r="ICM752" s="825"/>
      <c r="ICN752" s="825"/>
      <c r="ICO752" s="825"/>
      <c r="ICP752" s="825"/>
      <c r="ICQ752" s="825"/>
      <c r="ICR752" s="825"/>
      <c r="ICS752" s="168"/>
      <c r="ICT752" s="168"/>
      <c r="ICU752" s="168"/>
      <c r="ICV752" s="168"/>
      <c r="ICW752" s="168"/>
      <c r="ICX752" s="168"/>
      <c r="ICY752" s="168"/>
      <c r="ICZ752" s="168"/>
      <c r="IDA752" s="168"/>
      <c r="IDB752" s="168"/>
      <c r="IDC752" s="168"/>
      <c r="IDD752" s="168"/>
      <c r="IDE752" s="168"/>
      <c r="IDF752" s="168"/>
      <c r="IDG752" s="168"/>
      <c r="IDH752" s="168"/>
      <c r="IDI752" s="168"/>
      <c r="IDJ752" s="168"/>
      <c r="IDK752" s="168"/>
      <c r="IDL752" s="168"/>
      <c r="IDM752" s="168"/>
      <c r="IDN752" s="168"/>
      <c r="IDO752" s="168"/>
      <c r="IDP752" s="168"/>
      <c r="IDQ752" s="168"/>
      <c r="IDR752" s="168"/>
      <c r="IDS752" s="168"/>
      <c r="IDT752" s="168"/>
      <c r="IDU752" s="168"/>
      <c r="IDV752" s="168"/>
      <c r="IDW752" s="168"/>
      <c r="IDX752" s="168"/>
      <c r="IDY752" s="168"/>
      <c r="IDZ752" s="168"/>
      <c r="IEA752" s="168"/>
      <c r="IEB752" s="168"/>
      <c r="IEC752" s="168"/>
      <c r="IED752" s="168"/>
      <c r="IEE752" s="168"/>
      <c r="IEF752" s="168"/>
      <c r="IEG752" s="168"/>
      <c r="IEH752" s="168"/>
      <c r="IEI752" s="168"/>
      <c r="IEJ752" s="168"/>
      <c r="IEK752" s="825"/>
      <c r="IEL752" s="825"/>
      <c r="IEM752" s="825"/>
      <c r="IEN752" s="825"/>
      <c r="IEO752" s="825"/>
      <c r="IEP752" s="825"/>
      <c r="IEQ752" s="825"/>
      <c r="IER752" s="825"/>
      <c r="IES752" s="825"/>
      <c r="IET752" s="825"/>
      <c r="IEU752" s="825"/>
      <c r="IEV752" s="825"/>
      <c r="IEW752" s="825"/>
      <c r="IEX752" s="825"/>
      <c r="IEY752" s="825"/>
      <c r="IEZ752" s="825"/>
      <c r="IFA752" s="825"/>
      <c r="IFB752" s="825"/>
      <c r="IFC752" s="825"/>
      <c r="IFD752" s="825"/>
      <c r="IFE752" s="825"/>
      <c r="IFF752" s="825"/>
      <c r="IFG752" s="825"/>
      <c r="IFH752" s="825"/>
      <c r="IFI752" s="89"/>
      <c r="IFJ752" s="89"/>
      <c r="IFK752" s="89"/>
      <c r="IFL752" s="89"/>
      <c r="IFM752" s="89"/>
      <c r="IFN752" s="825"/>
      <c r="IFO752" s="825"/>
      <c r="IFP752" s="89"/>
      <c r="IFQ752" s="89"/>
      <c r="IFR752" s="825"/>
      <c r="IFS752" s="825"/>
      <c r="IFT752" s="89"/>
      <c r="IFU752" s="89"/>
      <c r="IFV752" s="825"/>
      <c r="IFW752" s="825"/>
      <c r="IFX752" s="825"/>
      <c r="IFY752" s="825"/>
      <c r="IFZ752" s="825"/>
      <c r="IGA752" s="825"/>
      <c r="IGB752" s="825"/>
      <c r="IGC752" s="89"/>
      <c r="IGD752" s="89"/>
      <c r="IGE752" s="825"/>
      <c r="IGF752" s="825"/>
      <c r="IGG752" s="89"/>
      <c r="IGH752" s="89"/>
      <c r="IGI752" s="825"/>
      <c r="IGJ752" s="825"/>
      <c r="IGK752" s="825"/>
      <c r="IGL752" s="825"/>
      <c r="IGM752" s="825"/>
      <c r="IGN752" s="203"/>
      <c r="IGO752" s="107"/>
      <c r="IGP752" s="825"/>
      <c r="IGQ752" s="825"/>
      <c r="IGR752" s="825"/>
      <c r="IGS752" s="825"/>
      <c r="IGT752" s="825"/>
      <c r="IGU752" s="825"/>
      <c r="IGV752" s="825"/>
      <c r="IGW752" s="168"/>
      <c r="IGX752" s="168"/>
      <c r="IGY752" s="168"/>
      <c r="IGZ752" s="168"/>
      <c r="IHA752" s="168"/>
      <c r="IHB752" s="168"/>
      <c r="IHC752" s="168"/>
      <c r="IHD752" s="168"/>
      <c r="IHE752" s="168"/>
      <c r="IHF752" s="168"/>
      <c r="IHG752" s="168"/>
      <c r="IHH752" s="168"/>
      <c r="IHI752" s="168"/>
      <c r="IHJ752" s="168"/>
      <c r="IHK752" s="168"/>
      <c r="IHL752" s="168"/>
      <c r="IHM752" s="168"/>
      <c r="IHN752" s="168"/>
      <c r="IHO752" s="168"/>
      <c r="IHP752" s="168"/>
      <c r="IHQ752" s="168"/>
      <c r="IHR752" s="168"/>
      <c r="IHS752" s="168"/>
      <c r="IHT752" s="168"/>
      <c r="IHU752" s="168"/>
      <c r="IHV752" s="168"/>
      <c r="IHW752" s="168"/>
      <c r="IHX752" s="168"/>
      <c r="IHY752" s="168"/>
      <c r="IHZ752" s="168"/>
      <c r="IIA752" s="168"/>
      <c r="IIB752" s="168"/>
      <c r="IIC752" s="168"/>
      <c r="IID752" s="168"/>
      <c r="IIE752" s="168"/>
      <c r="IIF752" s="168"/>
      <c r="IIG752" s="168"/>
      <c r="IIH752" s="168"/>
      <c r="III752" s="168"/>
      <c r="IIJ752" s="168"/>
      <c r="IIK752" s="168"/>
      <c r="IIL752" s="168"/>
      <c r="IIM752" s="168"/>
      <c r="IIN752" s="168"/>
      <c r="IIO752" s="825"/>
      <c r="IIP752" s="825"/>
      <c r="IIQ752" s="825"/>
      <c r="IIR752" s="825"/>
      <c r="IIS752" s="825"/>
      <c r="IIT752" s="825"/>
      <c r="IIU752" s="825"/>
      <c r="IIV752" s="825"/>
      <c r="IIW752" s="825"/>
      <c r="IIX752" s="825"/>
      <c r="IIY752" s="825"/>
      <c r="IIZ752" s="825"/>
      <c r="IJA752" s="825"/>
      <c r="IJB752" s="825"/>
      <c r="IJC752" s="825"/>
      <c r="IJD752" s="825"/>
      <c r="IJE752" s="825"/>
      <c r="IJF752" s="825"/>
      <c r="IJG752" s="825"/>
      <c r="IJH752" s="825"/>
      <c r="IJI752" s="825"/>
      <c r="IJJ752" s="825"/>
      <c r="IJK752" s="825"/>
      <c r="IJL752" s="825"/>
      <c r="IJM752" s="89"/>
      <c r="IJN752" s="89"/>
      <c r="IJO752" s="89"/>
      <c r="IJP752" s="89"/>
      <c r="IJQ752" s="89"/>
      <c r="IJR752" s="825"/>
      <c r="IJS752" s="825"/>
      <c r="IJT752" s="89"/>
      <c r="IJU752" s="89"/>
      <c r="IJV752" s="825"/>
      <c r="IJW752" s="825"/>
      <c r="IJX752" s="89"/>
      <c r="IJY752" s="89"/>
      <c r="IJZ752" s="825"/>
      <c r="IKA752" s="825"/>
      <c r="IKB752" s="825"/>
      <c r="IKC752" s="825"/>
      <c r="IKD752" s="825"/>
      <c r="IKE752" s="825"/>
      <c r="IKF752" s="825"/>
      <c r="IKG752" s="89"/>
      <c r="IKH752" s="89"/>
      <c r="IKI752" s="825"/>
      <c r="IKJ752" s="825"/>
      <c r="IKK752" s="89"/>
      <c r="IKL752" s="89"/>
      <c r="IKM752" s="825"/>
      <c r="IKN752" s="825"/>
      <c r="IKO752" s="825"/>
      <c r="IKP752" s="825"/>
      <c r="IKQ752" s="825"/>
      <c r="IKR752" s="203"/>
      <c r="IKS752" s="107"/>
      <c r="IKT752" s="825"/>
      <c r="IKU752" s="825"/>
      <c r="IKV752" s="825"/>
      <c r="IKW752" s="825"/>
      <c r="IKX752" s="825"/>
      <c r="IKY752" s="825"/>
      <c r="IKZ752" s="825"/>
      <c r="ILA752" s="168"/>
      <c r="ILB752" s="168"/>
      <c r="ILC752" s="168"/>
      <c r="ILD752" s="168"/>
      <c r="ILE752" s="168"/>
      <c r="ILF752" s="168"/>
      <c r="ILG752" s="168"/>
      <c r="ILH752" s="168"/>
      <c r="ILI752" s="168"/>
      <c r="ILJ752" s="168"/>
      <c r="ILK752" s="168"/>
      <c r="ILL752" s="168"/>
      <c r="ILM752" s="168"/>
      <c r="ILN752" s="168"/>
      <c r="ILO752" s="168"/>
      <c r="ILP752" s="168"/>
      <c r="ILQ752" s="168"/>
      <c r="ILR752" s="168"/>
      <c r="ILS752" s="168"/>
      <c r="ILT752" s="168"/>
      <c r="ILU752" s="168"/>
      <c r="ILV752" s="168"/>
      <c r="ILW752" s="168"/>
      <c r="ILX752" s="168"/>
      <c r="ILY752" s="168"/>
      <c r="ILZ752" s="168"/>
      <c r="IMA752" s="168"/>
      <c r="IMB752" s="168"/>
      <c r="IMC752" s="168"/>
      <c r="IMD752" s="168"/>
      <c r="IME752" s="168"/>
      <c r="IMF752" s="168"/>
      <c r="IMG752" s="168"/>
      <c r="IMH752" s="168"/>
      <c r="IMI752" s="168"/>
      <c r="IMJ752" s="168"/>
      <c r="IMK752" s="168"/>
      <c r="IML752" s="168"/>
      <c r="IMM752" s="168"/>
      <c r="IMN752" s="168"/>
      <c r="IMO752" s="168"/>
      <c r="IMP752" s="168"/>
      <c r="IMQ752" s="168"/>
      <c r="IMR752" s="168"/>
      <c r="IMS752" s="825"/>
      <c r="IMT752" s="825"/>
      <c r="IMU752" s="825"/>
      <c r="IMV752" s="825"/>
      <c r="IMW752" s="825"/>
      <c r="IMX752" s="825"/>
      <c r="IMY752" s="825"/>
      <c r="IMZ752" s="825"/>
      <c r="INA752" s="825"/>
      <c r="INB752" s="825"/>
      <c r="INC752" s="825"/>
      <c r="IND752" s="825"/>
      <c r="INE752" s="825"/>
      <c r="INF752" s="825"/>
      <c r="ING752" s="825"/>
      <c r="INH752" s="825"/>
      <c r="INI752" s="825"/>
      <c r="INJ752" s="825"/>
      <c r="INK752" s="825"/>
      <c r="INL752" s="825"/>
      <c r="INM752" s="825"/>
      <c r="INN752" s="825"/>
      <c r="INO752" s="825"/>
      <c r="INP752" s="825"/>
      <c r="INQ752" s="89"/>
      <c r="INR752" s="89"/>
      <c r="INS752" s="89"/>
      <c r="INT752" s="89"/>
      <c r="INU752" s="89"/>
      <c r="INV752" s="825"/>
      <c r="INW752" s="825"/>
      <c r="INX752" s="89"/>
      <c r="INY752" s="89"/>
      <c r="INZ752" s="825"/>
      <c r="IOA752" s="825"/>
      <c r="IOB752" s="89"/>
      <c r="IOC752" s="89"/>
      <c r="IOD752" s="825"/>
      <c r="IOE752" s="825"/>
      <c r="IOF752" s="825"/>
      <c r="IOG752" s="825"/>
      <c r="IOH752" s="825"/>
      <c r="IOI752" s="825"/>
      <c r="IOJ752" s="825"/>
      <c r="IOK752" s="89"/>
      <c r="IOL752" s="89"/>
      <c r="IOM752" s="825"/>
      <c r="ION752" s="825"/>
      <c r="IOO752" s="89"/>
      <c r="IOP752" s="89"/>
      <c r="IOQ752" s="825"/>
      <c r="IOR752" s="825"/>
      <c r="IOS752" s="825"/>
      <c r="IOT752" s="825"/>
      <c r="IOU752" s="825"/>
      <c r="IOV752" s="203"/>
      <c r="IOW752" s="107"/>
      <c r="IOX752" s="825"/>
      <c r="IOY752" s="825"/>
      <c r="IOZ752" s="825"/>
      <c r="IPA752" s="825"/>
      <c r="IPB752" s="825"/>
      <c r="IPC752" s="825"/>
      <c r="IPD752" s="825"/>
      <c r="IPE752" s="168"/>
      <c r="IPF752" s="168"/>
      <c r="IPG752" s="168"/>
      <c r="IPH752" s="168"/>
      <c r="IPI752" s="168"/>
      <c r="IPJ752" s="168"/>
      <c r="IPK752" s="168"/>
      <c r="IPL752" s="168"/>
      <c r="IPM752" s="168"/>
      <c r="IPN752" s="168"/>
      <c r="IPO752" s="168"/>
      <c r="IPP752" s="168"/>
      <c r="IPQ752" s="168"/>
      <c r="IPR752" s="168"/>
      <c r="IPS752" s="168"/>
      <c r="IPT752" s="168"/>
      <c r="IPU752" s="168"/>
      <c r="IPV752" s="168"/>
      <c r="IPW752" s="168"/>
      <c r="IPX752" s="168"/>
      <c r="IPY752" s="168"/>
      <c r="IPZ752" s="168"/>
      <c r="IQA752" s="168"/>
      <c r="IQB752" s="168"/>
      <c r="IQC752" s="168"/>
      <c r="IQD752" s="168"/>
      <c r="IQE752" s="168"/>
      <c r="IQF752" s="168"/>
      <c r="IQG752" s="168"/>
      <c r="IQH752" s="168"/>
      <c r="IQI752" s="168"/>
      <c r="IQJ752" s="168"/>
      <c r="IQK752" s="168"/>
      <c r="IQL752" s="168"/>
      <c r="IQM752" s="168"/>
      <c r="IQN752" s="168"/>
      <c r="IQO752" s="168"/>
      <c r="IQP752" s="168"/>
      <c r="IQQ752" s="168"/>
      <c r="IQR752" s="168"/>
      <c r="IQS752" s="168"/>
      <c r="IQT752" s="168"/>
      <c r="IQU752" s="168"/>
      <c r="IQV752" s="168"/>
      <c r="IQW752" s="825"/>
      <c r="IQX752" s="825"/>
      <c r="IQY752" s="825"/>
      <c r="IQZ752" s="825"/>
      <c r="IRA752" s="825"/>
      <c r="IRB752" s="825"/>
      <c r="IRC752" s="825"/>
      <c r="IRD752" s="825"/>
      <c r="IRE752" s="825"/>
      <c r="IRF752" s="825"/>
      <c r="IRG752" s="825"/>
      <c r="IRH752" s="825"/>
      <c r="IRI752" s="825"/>
      <c r="IRJ752" s="825"/>
      <c r="IRK752" s="825"/>
      <c r="IRL752" s="825"/>
      <c r="IRM752" s="825"/>
      <c r="IRN752" s="825"/>
      <c r="IRO752" s="825"/>
      <c r="IRP752" s="825"/>
      <c r="IRQ752" s="825"/>
      <c r="IRR752" s="825"/>
      <c r="IRS752" s="825"/>
      <c r="IRT752" s="825"/>
      <c r="IRU752" s="89"/>
      <c r="IRV752" s="89"/>
      <c r="IRW752" s="89"/>
      <c r="IRX752" s="89"/>
      <c r="IRY752" s="89"/>
      <c r="IRZ752" s="825"/>
      <c r="ISA752" s="825"/>
      <c r="ISB752" s="89"/>
      <c r="ISC752" s="89"/>
      <c r="ISD752" s="825"/>
      <c r="ISE752" s="825"/>
      <c r="ISF752" s="89"/>
      <c r="ISG752" s="89"/>
      <c r="ISH752" s="825"/>
      <c r="ISI752" s="825"/>
      <c r="ISJ752" s="825"/>
      <c r="ISK752" s="825"/>
      <c r="ISL752" s="825"/>
      <c r="ISM752" s="825"/>
      <c r="ISN752" s="825"/>
      <c r="ISO752" s="89"/>
      <c r="ISP752" s="89"/>
      <c r="ISQ752" s="825"/>
      <c r="ISR752" s="825"/>
      <c r="ISS752" s="89"/>
      <c r="IST752" s="89"/>
      <c r="ISU752" s="825"/>
      <c r="ISV752" s="825"/>
      <c r="ISW752" s="825"/>
      <c r="ISX752" s="825"/>
      <c r="ISY752" s="825"/>
      <c r="ISZ752" s="203"/>
      <c r="ITA752" s="107"/>
      <c r="ITB752" s="825"/>
      <c r="ITC752" s="825"/>
      <c r="ITD752" s="825"/>
      <c r="ITE752" s="825"/>
      <c r="ITF752" s="825"/>
      <c r="ITG752" s="825"/>
      <c r="ITH752" s="825"/>
      <c r="ITI752" s="168"/>
      <c r="ITJ752" s="168"/>
      <c r="ITK752" s="168"/>
      <c r="ITL752" s="168"/>
      <c r="ITM752" s="168"/>
      <c r="ITN752" s="168"/>
      <c r="ITO752" s="168"/>
      <c r="ITP752" s="168"/>
      <c r="ITQ752" s="168"/>
      <c r="ITR752" s="168"/>
      <c r="ITS752" s="168"/>
      <c r="ITT752" s="168"/>
      <c r="ITU752" s="168"/>
      <c r="ITV752" s="168"/>
      <c r="ITW752" s="168"/>
      <c r="ITX752" s="168"/>
      <c r="ITY752" s="168"/>
      <c r="ITZ752" s="168"/>
      <c r="IUA752" s="168"/>
      <c r="IUB752" s="168"/>
      <c r="IUC752" s="168"/>
      <c r="IUD752" s="168"/>
      <c r="IUE752" s="168"/>
      <c r="IUF752" s="168"/>
      <c r="IUG752" s="168"/>
      <c r="IUH752" s="168"/>
      <c r="IUI752" s="168"/>
      <c r="IUJ752" s="168"/>
      <c r="IUK752" s="168"/>
      <c r="IUL752" s="168"/>
      <c r="IUM752" s="168"/>
      <c r="IUN752" s="168"/>
      <c r="IUO752" s="168"/>
      <c r="IUP752" s="168"/>
      <c r="IUQ752" s="168"/>
      <c r="IUR752" s="168"/>
      <c r="IUS752" s="168"/>
      <c r="IUT752" s="168"/>
      <c r="IUU752" s="168"/>
      <c r="IUV752" s="168"/>
      <c r="IUW752" s="168"/>
      <c r="IUX752" s="168"/>
      <c r="IUY752" s="168"/>
      <c r="IUZ752" s="168"/>
      <c r="IVA752" s="825"/>
      <c r="IVB752" s="825"/>
      <c r="IVC752" s="825"/>
      <c r="IVD752" s="825"/>
      <c r="IVE752" s="825"/>
      <c r="IVF752" s="825"/>
      <c r="IVG752" s="825"/>
      <c r="IVH752" s="825"/>
      <c r="IVI752" s="825"/>
      <c r="IVJ752" s="825"/>
      <c r="IVK752" s="825"/>
      <c r="IVL752" s="825"/>
      <c r="IVM752" s="825"/>
      <c r="IVN752" s="825"/>
      <c r="IVO752" s="825"/>
      <c r="IVP752" s="825"/>
      <c r="IVQ752" s="825"/>
      <c r="IVR752" s="825"/>
      <c r="IVS752" s="825"/>
      <c r="IVT752" s="825"/>
      <c r="IVU752" s="825"/>
      <c r="IVV752" s="825"/>
      <c r="IVW752" s="825"/>
      <c r="IVX752" s="825"/>
      <c r="IVY752" s="89"/>
      <c r="IVZ752" s="89"/>
      <c r="IWA752" s="89"/>
      <c r="IWB752" s="89"/>
      <c r="IWC752" s="89"/>
      <c r="IWD752" s="825"/>
      <c r="IWE752" s="825"/>
      <c r="IWF752" s="89"/>
      <c r="IWG752" s="89"/>
      <c r="IWH752" s="825"/>
      <c r="IWI752" s="825"/>
      <c r="IWJ752" s="89"/>
      <c r="IWK752" s="89"/>
      <c r="IWL752" s="825"/>
      <c r="IWM752" s="825"/>
      <c r="IWN752" s="825"/>
      <c r="IWO752" s="825"/>
      <c r="IWP752" s="825"/>
      <c r="IWQ752" s="825"/>
      <c r="IWR752" s="825"/>
      <c r="IWS752" s="89"/>
      <c r="IWT752" s="89"/>
      <c r="IWU752" s="825"/>
      <c r="IWV752" s="825"/>
      <c r="IWW752" s="89"/>
      <c r="IWX752" s="89"/>
      <c r="IWY752" s="825"/>
      <c r="IWZ752" s="825"/>
      <c r="IXA752" s="825"/>
      <c r="IXB752" s="825"/>
      <c r="IXC752" s="825"/>
      <c r="IXD752" s="203"/>
      <c r="IXE752" s="107"/>
      <c r="IXF752" s="825"/>
      <c r="IXG752" s="825"/>
      <c r="IXH752" s="825"/>
      <c r="IXI752" s="825"/>
      <c r="IXJ752" s="825"/>
      <c r="IXK752" s="825"/>
      <c r="IXL752" s="825"/>
      <c r="IXM752" s="168"/>
      <c r="IXN752" s="168"/>
      <c r="IXO752" s="168"/>
      <c r="IXP752" s="168"/>
      <c r="IXQ752" s="168"/>
      <c r="IXR752" s="168"/>
      <c r="IXS752" s="168"/>
      <c r="IXT752" s="168"/>
      <c r="IXU752" s="168"/>
      <c r="IXV752" s="168"/>
      <c r="IXW752" s="168"/>
      <c r="IXX752" s="168"/>
      <c r="IXY752" s="168"/>
      <c r="IXZ752" s="168"/>
      <c r="IYA752" s="168"/>
      <c r="IYB752" s="168"/>
      <c r="IYC752" s="168"/>
      <c r="IYD752" s="168"/>
      <c r="IYE752" s="168"/>
      <c r="IYF752" s="168"/>
      <c r="IYG752" s="168"/>
      <c r="IYH752" s="168"/>
      <c r="IYI752" s="168"/>
      <c r="IYJ752" s="168"/>
      <c r="IYK752" s="168"/>
      <c r="IYL752" s="168"/>
      <c r="IYM752" s="168"/>
      <c r="IYN752" s="168"/>
      <c r="IYO752" s="168"/>
      <c r="IYP752" s="168"/>
      <c r="IYQ752" s="168"/>
      <c r="IYR752" s="168"/>
      <c r="IYS752" s="168"/>
      <c r="IYT752" s="168"/>
      <c r="IYU752" s="168"/>
      <c r="IYV752" s="168"/>
      <c r="IYW752" s="168"/>
      <c r="IYX752" s="168"/>
      <c r="IYY752" s="168"/>
      <c r="IYZ752" s="168"/>
      <c r="IZA752" s="168"/>
      <c r="IZB752" s="168"/>
      <c r="IZC752" s="168"/>
      <c r="IZD752" s="168"/>
      <c r="IZE752" s="825"/>
      <c r="IZF752" s="825"/>
      <c r="IZG752" s="825"/>
      <c r="IZH752" s="825"/>
      <c r="IZI752" s="825"/>
      <c r="IZJ752" s="825"/>
      <c r="IZK752" s="825"/>
      <c r="IZL752" s="825"/>
      <c r="IZM752" s="825"/>
      <c r="IZN752" s="825"/>
      <c r="IZO752" s="825"/>
      <c r="IZP752" s="825"/>
      <c r="IZQ752" s="825"/>
      <c r="IZR752" s="825"/>
      <c r="IZS752" s="825"/>
      <c r="IZT752" s="825"/>
      <c r="IZU752" s="825"/>
      <c r="IZV752" s="825"/>
      <c r="IZW752" s="825"/>
      <c r="IZX752" s="825"/>
      <c r="IZY752" s="825"/>
      <c r="IZZ752" s="825"/>
      <c r="JAA752" s="825"/>
      <c r="JAB752" s="825"/>
      <c r="JAC752" s="89"/>
      <c r="JAD752" s="89"/>
      <c r="JAE752" s="89"/>
      <c r="JAF752" s="89"/>
      <c r="JAG752" s="89"/>
      <c r="JAH752" s="825"/>
      <c r="JAI752" s="825"/>
      <c r="JAJ752" s="89"/>
      <c r="JAK752" s="89"/>
      <c r="JAL752" s="825"/>
      <c r="JAM752" s="825"/>
      <c r="JAN752" s="89"/>
      <c r="JAO752" s="89"/>
      <c r="JAP752" s="825"/>
      <c r="JAQ752" s="825"/>
      <c r="JAR752" s="825"/>
      <c r="JAS752" s="825"/>
      <c r="JAT752" s="825"/>
      <c r="JAU752" s="825"/>
      <c r="JAV752" s="825"/>
      <c r="JAW752" s="89"/>
      <c r="JAX752" s="89"/>
      <c r="JAY752" s="825"/>
      <c r="JAZ752" s="825"/>
      <c r="JBA752" s="89"/>
      <c r="JBB752" s="89"/>
      <c r="JBC752" s="825"/>
      <c r="JBD752" s="825"/>
      <c r="JBE752" s="825"/>
      <c r="JBF752" s="825"/>
      <c r="JBG752" s="825"/>
      <c r="JBH752" s="203"/>
      <c r="JBI752" s="107"/>
      <c r="JBJ752" s="825"/>
      <c r="JBK752" s="825"/>
      <c r="JBL752" s="825"/>
      <c r="JBM752" s="825"/>
      <c r="JBN752" s="825"/>
      <c r="JBO752" s="825"/>
      <c r="JBP752" s="825"/>
      <c r="JBQ752" s="168"/>
      <c r="JBR752" s="168"/>
      <c r="JBS752" s="168"/>
      <c r="JBT752" s="168"/>
      <c r="JBU752" s="168"/>
      <c r="JBV752" s="168"/>
      <c r="JBW752" s="168"/>
      <c r="JBX752" s="168"/>
      <c r="JBY752" s="168"/>
      <c r="JBZ752" s="168"/>
      <c r="JCA752" s="168"/>
      <c r="JCB752" s="168"/>
      <c r="JCC752" s="168"/>
      <c r="JCD752" s="168"/>
      <c r="JCE752" s="168"/>
      <c r="JCF752" s="168"/>
      <c r="JCG752" s="168"/>
      <c r="JCH752" s="168"/>
      <c r="JCI752" s="168"/>
      <c r="JCJ752" s="168"/>
      <c r="JCK752" s="168"/>
      <c r="JCL752" s="168"/>
      <c r="JCM752" s="168"/>
      <c r="JCN752" s="168"/>
      <c r="JCO752" s="168"/>
      <c r="JCP752" s="168"/>
      <c r="JCQ752" s="168"/>
      <c r="JCR752" s="168"/>
      <c r="JCS752" s="168"/>
      <c r="JCT752" s="168"/>
      <c r="JCU752" s="168"/>
      <c r="JCV752" s="168"/>
      <c r="JCW752" s="168"/>
      <c r="JCX752" s="168"/>
      <c r="JCY752" s="168"/>
      <c r="JCZ752" s="168"/>
      <c r="JDA752" s="168"/>
      <c r="JDB752" s="168"/>
      <c r="JDC752" s="168"/>
      <c r="JDD752" s="168"/>
      <c r="JDE752" s="168"/>
      <c r="JDF752" s="168"/>
      <c r="JDG752" s="168"/>
      <c r="JDH752" s="168"/>
      <c r="JDI752" s="825"/>
      <c r="JDJ752" s="825"/>
      <c r="JDK752" s="825"/>
      <c r="JDL752" s="825"/>
      <c r="JDM752" s="825"/>
      <c r="JDN752" s="825"/>
      <c r="JDO752" s="825"/>
      <c r="JDP752" s="825"/>
      <c r="JDQ752" s="825"/>
      <c r="JDR752" s="825"/>
      <c r="JDS752" s="825"/>
      <c r="JDT752" s="825"/>
      <c r="JDU752" s="825"/>
      <c r="JDV752" s="825"/>
      <c r="JDW752" s="825"/>
      <c r="JDX752" s="825"/>
      <c r="JDY752" s="825"/>
      <c r="JDZ752" s="825"/>
      <c r="JEA752" s="825"/>
      <c r="JEB752" s="825"/>
      <c r="JEC752" s="825"/>
      <c r="JED752" s="825"/>
      <c r="JEE752" s="825"/>
      <c r="JEF752" s="825"/>
      <c r="JEG752" s="89"/>
      <c r="JEH752" s="89"/>
      <c r="JEI752" s="89"/>
      <c r="JEJ752" s="89"/>
      <c r="JEK752" s="89"/>
      <c r="JEL752" s="825"/>
      <c r="JEM752" s="825"/>
      <c r="JEN752" s="89"/>
      <c r="JEO752" s="89"/>
      <c r="JEP752" s="825"/>
      <c r="JEQ752" s="825"/>
      <c r="JER752" s="89"/>
      <c r="JES752" s="89"/>
      <c r="JET752" s="825"/>
      <c r="JEU752" s="825"/>
      <c r="JEV752" s="825"/>
      <c r="JEW752" s="825"/>
      <c r="JEX752" s="825"/>
      <c r="JEY752" s="825"/>
      <c r="JEZ752" s="825"/>
      <c r="JFA752" s="89"/>
      <c r="JFB752" s="89"/>
      <c r="JFC752" s="825"/>
      <c r="JFD752" s="825"/>
      <c r="JFE752" s="89"/>
      <c r="JFF752" s="89"/>
      <c r="JFG752" s="825"/>
      <c r="JFH752" s="825"/>
      <c r="JFI752" s="825"/>
      <c r="JFJ752" s="825"/>
      <c r="JFK752" s="825"/>
      <c r="JFL752" s="203"/>
      <c r="JFM752" s="107"/>
      <c r="JFN752" s="825"/>
      <c r="JFO752" s="825"/>
      <c r="JFP752" s="825"/>
      <c r="JFQ752" s="825"/>
      <c r="JFR752" s="825"/>
      <c r="JFS752" s="825"/>
      <c r="JFT752" s="825"/>
      <c r="JFU752" s="168"/>
      <c r="JFV752" s="168"/>
      <c r="JFW752" s="168"/>
      <c r="JFX752" s="168"/>
      <c r="JFY752" s="168"/>
      <c r="JFZ752" s="168"/>
      <c r="JGA752" s="168"/>
      <c r="JGB752" s="168"/>
      <c r="JGC752" s="168"/>
      <c r="JGD752" s="168"/>
      <c r="JGE752" s="168"/>
      <c r="JGF752" s="168"/>
      <c r="JGG752" s="168"/>
      <c r="JGH752" s="168"/>
      <c r="JGI752" s="168"/>
      <c r="JGJ752" s="168"/>
      <c r="JGK752" s="168"/>
      <c r="JGL752" s="168"/>
      <c r="JGM752" s="168"/>
      <c r="JGN752" s="168"/>
      <c r="JGO752" s="168"/>
      <c r="JGP752" s="168"/>
      <c r="JGQ752" s="168"/>
      <c r="JGR752" s="168"/>
      <c r="JGS752" s="168"/>
      <c r="JGT752" s="168"/>
      <c r="JGU752" s="168"/>
      <c r="JGV752" s="168"/>
      <c r="JGW752" s="168"/>
      <c r="JGX752" s="168"/>
      <c r="JGY752" s="168"/>
      <c r="JGZ752" s="168"/>
      <c r="JHA752" s="168"/>
      <c r="JHB752" s="168"/>
      <c r="JHC752" s="168"/>
      <c r="JHD752" s="168"/>
      <c r="JHE752" s="168"/>
      <c r="JHF752" s="168"/>
      <c r="JHG752" s="168"/>
      <c r="JHH752" s="168"/>
      <c r="JHI752" s="168"/>
      <c r="JHJ752" s="168"/>
      <c r="JHK752" s="168"/>
      <c r="JHL752" s="168"/>
      <c r="JHM752" s="825"/>
      <c r="JHN752" s="825"/>
      <c r="JHO752" s="825"/>
      <c r="JHP752" s="825"/>
      <c r="JHQ752" s="825"/>
      <c r="JHR752" s="825"/>
      <c r="JHS752" s="825"/>
      <c r="JHT752" s="825"/>
      <c r="JHU752" s="825"/>
      <c r="JHV752" s="825"/>
      <c r="JHW752" s="825"/>
      <c r="JHX752" s="825"/>
      <c r="JHY752" s="825"/>
      <c r="JHZ752" s="825"/>
      <c r="JIA752" s="825"/>
      <c r="JIB752" s="825"/>
      <c r="JIC752" s="825"/>
      <c r="JID752" s="825"/>
      <c r="JIE752" s="825"/>
      <c r="JIF752" s="825"/>
      <c r="JIG752" s="825"/>
      <c r="JIH752" s="825"/>
      <c r="JII752" s="825"/>
      <c r="JIJ752" s="825"/>
      <c r="JIK752" s="89"/>
      <c r="JIL752" s="89"/>
      <c r="JIM752" s="89"/>
      <c r="JIN752" s="89"/>
      <c r="JIO752" s="89"/>
      <c r="JIP752" s="825"/>
      <c r="JIQ752" s="825"/>
      <c r="JIR752" s="89"/>
      <c r="JIS752" s="89"/>
      <c r="JIT752" s="825"/>
      <c r="JIU752" s="825"/>
      <c r="JIV752" s="89"/>
      <c r="JIW752" s="89"/>
      <c r="JIX752" s="825"/>
      <c r="JIY752" s="825"/>
      <c r="JIZ752" s="825"/>
      <c r="JJA752" s="825"/>
      <c r="JJB752" s="825"/>
      <c r="JJC752" s="825"/>
      <c r="JJD752" s="825"/>
      <c r="JJE752" s="89"/>
      <c r="JJF752" s="89"/>
      <c r="JJG752" s="825"/>
      <c r="JJH752" s="825"/>
      <c r="JJI752" s="89"/>
      <c r="JJJ752" s="89"/>
      <c r="JJK752" s="825"/>
      <c r="JJL752" s="825"/>
      <c r="JJM752" s="825"/>
      <c r="JJN752" s="825"/>
      <c r="JJO752" s="825"/>
      <c r="JJP752" s="203"/>
      <c r="JJQ752" s="107"/>
      <c r="JJR752" s="825"/>
      <c r="JJS752" s="825"/>
      <c r="JJT752" s="825"/>
      <c r="JJU752" s="825"/>
      <c r="JJV752" s="825"/>
      <c r="JJW752" s="825"/>
      <c r="JJX752" s="825"/>
      <c r="JJY752" s="168"/>
      <c r="JJZ752" s="168"/>
      <c r="JKA752" s="168"/>
      <c r="JKB752" s="168"/>
      <c r="JKC752" s="168"/>
      <c r="JKD752" s="168"/>
      <c r="JKE752" s="168"/>
      <c r="JKF752" s="168"/>
      <c r="JKG752" s="168"/>
      <c r="JKH752" s="168"/>
      <c r="JKI752" s="168"/>
      <c r="JKJ752" s="168"/>
      <c r="JKK752" s="168"/>
      <c r="JKL752" s="168"/>
      <c r="JKM752" s="168"/>
      <c r="JKN752" s="168"/>
      <c r="JKO752" s="168"/>
      <c r="JKP752" s="168"/>
      <c r="JKQ752" s="168"/>
      <c r="JKR752" s="168"/>
      <c r="JKS752" s="168"/>
      <c r="JKT752" s="168"/>
      <c r="JKU752" s="168"/>
      <c r="JKV752" s="168"/>
      <c r="JKW752" s="168"/>
      <c r="JKX752" s="168"/>
      <c r="JKY752" s="168"/>
      <c r="JKZ752" s="168"/>
      <c r="JLA752" s="168"/>
      <c r="JLB752" s="168"/>
      <c r="JLC752" s="168"/>
      <c r="JLD752" s="168"/>
      <c r="JLE752" s="168"/>
      <c r="JLF752" s="168"/>
      <c r="JLG752" s="168"/>
      <c r="JLH752" s="168"/>
      <c r="JLI752" s="168"/>
      <c r="JLJ752" s="168"/>
      <c r="JLK752" s="168"/>
      <c r="JLL752" s="168"/>
      <c r="JLM752" s="168"/>
      <c r="JLN752" s="168"/>
      <c r="JLO752" s="168"/>
      <c r="JLP752" s="168"/>
      <c r="JLQ752" s="825"/>
      <c r="JLR752" s="825"/>
      <c r="JLS752" s="825"/>
      <c r="JLT752" s="825"/>
      <c r="JLU752" s="825"/>
      <c r="JLV752" s="825"/>
      <c r="JLW752" s="825"/>
      <c r="JLX752" s="825"/>
      <c r="JLY752" s="825"/>
      <c r="JLZ752" s="825"/>
      <c r="JMA752" s="825"/>
      <c r="JMB752" s="825"/>
      <c r="JMC752" s="825"/>
      <c r="JMD752" s="825"/>
      <c r="JME752" s="825"/>
      <c r="JMF752" s="825"/>
      <c r="JMG752" s="825"/>
      <c r="JMH752" s="825"/>
      <c r="JMI752" s="825"/>
      <c r="JMJ752" s="825"/>
      <c r="JMK752" s="825"/>
      <c r="JML752" s="825"/>
      <c r="JMM752" s="825"/>
      <c r="JMN752" s="825"/>
      <c r="JMO752" s="89"/>
      <c r="JMP752" s="89"/>
      <c r="JMQ752" s="89"/>
      <c r="JMR752" s="89"/>
      <c r="JMS752" s="89"/>
      <c r="JMT752" s="825"/>
      <c r="JMU752" s="825"/>
      <c r="JMV752" s="89"/>
      <c r="JMW752" s="89"/>
      <c r="JMX752" s="825"/>
      <c r="JMY752" s="825"/>
      <c r="JMZ752" s="89"/>
      <c r="JNA752" s="89"/>
      <c r="JNB752" s="825"/>
      <c r="JNC752" s="825"/>
      <c r="JND752" s="825"/>
      <c r="JNE752" s="825"/>
      <c r="JNF752" s="825"/>
      <c r="JNG752" s="825"/>
      <c r="JNH752" s="825"/>
      <c r="JNI752" s="89"/>
      <c r="JNJ752" s="89"/>
      <c r="JNK752" s="825"/>
      <c r="JNL752" s="825"/>
      <c r="JNM752" s="89"/>
      <c r="JNN752" s="89"/>
      <c r="JNO752" s="825"/>
      <c r="JNP752" s="825"/>
      <c r="JNQ752" s="825"/>
      <c r="JNR752" s="825"/>
      <c r="JNS752" s="825"/>
      <c r="JNT752" s="203"/>
      <c r="JNU752" s="107"/>
      <c r="JNV752" s="825"/>
      <c r="JNW752" s="825"/>
      <c r="JNX752" s="825"/>
      <c r="JNY752" s="825"/>
      <c r="JNZ752" s="825"/>
      <c r="JOA752" s="825"/>
      <c r="JOB752" s="825"/>
      <c r="JOC752" s="168"/>
      <c r="JOD752" s="168"/>
      <c r="JOE752" s="168"/>
      <c r="JOF752" s="168"/>
      <c r="JOG752" s="168"/>
      <c r="JOH752" s="168"/>
      <c r="JOI752" s="168"/>
      <c r="JOJ752" s="168"/>
      <c r="JOK752" s="168"/>
      <c r="JOL752" s="168"/>
      <c r="JOM752" s="168"/>
      <c r="JON752" s="168"/>
      <c r="JOO752" s="168"/>
      <c r="JOP752" s="168"/>
      <c r="JOQ752" s="168"/>
      <c r="JOR752" s="168"/>
      <c r="JOS752" s="168"/>
      <c r="JOT752" s="168"/>
      <c r="JOU752" s="168"/>
      <c r="JOV752" s="168"/>
      <c r="JOW752" s="168"/>
      <c r="JOX752" s="168"/>
      <c r="JOY752" s="168"/>
      <c r="JOZ752" s="168"/>
      <c r="JPA752" s="168"/>
      <c r="JPB752" s="168"/>
      <c r="JPC752" s="168"/>
      <c r="JPD752" s="168"/>
      <c r="JPE752" s="168"/>
      <c r="JPF752" s="168"/>
      <c r="JPG752" s="168"/>
      <c r="JPH752" s="168"/>
      <c r="JPI752" s="168"/>
      <c r="JPJ752" s="168"/>
      <c r="JPK752" s="168"/>
      <c r="JPL752" s="168"/>
      <c r="JPM752" s="168"/>
      <c r="JPN752" s="168"/>
      <c r="JPO752" s="168"/>
      <c r="JPP752" s="168"/>
      <c r="JPQ752" s="168"/>
      <c r="JPR752" s="168"/>
      <c r="JPS752" s="168"/>
      <c r="JPT752" s="168"/>
      <c r="JPU752" s="825"/>
      <c r="JPV752" s="825"/>
      <c r="JPW752" s="825"/>
      <c r="JPX752" s="825"/>
      <c r="JPY752" s="825"/>
      <c r="JPZ752" s="825"/>
      <c r="JQA752" s="825"/>
      <c r="JQB752" s="825"/>
      <c r="JQC752" s="825"/>
      <c r="JQD752" s="825"/>
      <c r="JQE752" s="825"/>
      <c r="JQF752" s="825"/>
      <c r="JQG752" s="825"/>
      <c r="JQH752" s="825"/>
      <c r="JQI752" s="825"/>
      <c r="JQJ752" s="825"/>
      <c r="JQK752" s="825"/>
      <c r="JQL752" s="825"/>
      <c r="JQM752" s="825"/>
      <c r="JQN752" s="825"/>
      <c r="JQO752" s="825"/>
      <c r="JQP752" s="825"/>
      <c r="JQQ752" s="825"/>
      <c r="JQR752" s="825"/>
      <c r="JQS752" s="89"/>
      <c r="JQT752" s="89"/>
      <c r="JQU752" s="89"/>
      <c r="JQV752" s="89"/>
      <c r="JQW752" s="89"/>
      <c r="JQX752" s="825"/>
      <c r="JQY752" s="825"/>
      <c r="JQZ752" s="89"/>
      <c r="JRA752" s="89"/>
      <c r="JRB752" s="825"/>
      <c r="JRC752" s="825"/>
      <c r="JRD752" s="89"/>
      <c r="JRE752" s="89"/>
      <c r="JRF752" s="825"/>
      <c r="JRG752" s="825"/>
      <c r="JRH752" s="825"/>
      <c r="JRI752" s="825"/>
      <c r="JRJ752" s="825"/>
      <c r="JRK752" s="825"/>
      <c r="JRL752" s="825"/>
      <c r="JRM752" s="89"/>
      <c r="JRN752" s="89"/>
      <c r="JRO752" s="825"/>
      <c r="JRP752" s="825"/>
      <c r="JRQ752" s="89"/>
      <c r="JRR752" s="89"/>
      <c r="JRS752" s="825"/>
      <c r="JRT752" s="825"/>
      <c r="JRU752" s="825"/>
      <c r="JRV752" s="825"/>
      <c r="JRW752" s="825"/>
      <c r="JRX752" s="203"/>
      <c r="JRY752" s="107"/>
      <c r="JRZ752" s="825"/>
      <c r="JSA752" s="825"/>
      <c r="JSB752" s="825"/>
      <c r="JSC752" s="825"/>
      <c r="JSD752" s="825"/>
      <c r="JSE752" s="825"/>
      <c r="JSF752" s="825"/>
      <c r="JSG752" s="168"/>
      <c r="JSH752" s="168"/>
      <c r="JSI752" s="168"/>
      <c r="JSJ752" s="168"/>
      <c r="JSK752" s="168"/>
      <c r="JSL752" s="168"/>
      <c r="JSM752" s="168"/>
      <c r="JSN752" s="168"/>
      <c r="JSO752" s="168"/>
      <c r="JSP752" s="168"/>
      <c r="JSQ752" s="168"/>
      <c r="JSR752" s="168"/>
      <c r="JSS752" s="168"/>
      <c r="JST752" s="168"/>
      <c r="JSU752" s="168"/>
      <c r="JSV752" s="168"/>
      <c r="JSW752" s="168"/>
      <c r="JSX752" s="168"/>
      <c r="JSY752" s="168"/>
      <c r="JSZ752" s="168"/>
      <c r="JTA752" s="168"/>
      <c r="JTB752" s="168"/>
      <c r="JTC752" s="168"/>
      <c r="JTD752" s="168"/>
      <c r="JTE752" s="168"/>
      <c r="JTF752" s="168"/>
      <c r="JTG752" s="168"/>
      <c r="JTH752" s="168"/>
      <c r="JTI752" s="168"/>
      <c r="JTJ752" s="168"/>
      <c r="JTK752" s="168"/>
      <c r="JTL752" s="168"/>
      <c r="JTM752" s="168"/>
      <c r="JTN752" s="168"/>
      <c r="JTO752" s="168"/>
      <c r="JTP752" s="168"/>
      <c r="JTQ752" s="168"/>
      <c r="JTR752" s="168"/>
      <c r="JTS752" s="168"/>
      <c r="JTT752" s="168"/>
      <c r="JTU752" s="168"/>
      <c r="JTV752" s="168"/>
      <c r="JTW752" s="168"/>
      <c r="JTX752" s="168"/>
      <c r="JTY752" s="825"/>
      <c r="JTZ752" s="825"/>
      <c r="JUA752" s="825"/>
      <c r="JUB752" s="825"/>
      <c r="JUC752" s="825"/>
      <c r="JUD752" s="825"/>
      <c r="JUE752" s="825"/>
      <c r="JUF752" s="825"/>
      <c r="JUG752" s="825"/>
      <c r="JUH752" s="825"/>
      <c r="JUI752" s="825"/>
      <c r="JUJ752" s="825"/>
      <c r="JUK752" s="825"/>
      <c r="JUL752" s="825"/>
      <c r="JUM752" s="825"/>
      <c r="JUN752" s="825"/>
      <c r="JUO752" s="825"/>
      <c r="JUP752" s="825"/>
      <c r="JUQ752" s="825"/>
      <c r="JUR752" s="825"/>
      <c r="JUS752" s="825"/>
      <c r="JUT752" s="825"/>
      <c r="JUU752" s="825"/>
      <c r="JUV752" s="825"/>
      <c r="JUW752" s="89"/>
      <c r="JUX752" s="89"/>
      <c r="JUY752" s="89"/>
      <c r="JUZ752" s="89"/>
      <c r="JVA752" s="89"/>
      <c r="JVB752" s="825"/>
      <c r="JVC752" s="825"/>
      <c r="JVD752" s="89"/>
      <c r="JVE752" s="89"/>
      <c r="JVF752" s="825"/>
      <c r="JVG752" s="825"/>
      <c r="JVH752" s="89"/>
      <c r="JVI752" s="89"/>
      <c r="JVJ752" s="825"/>
      <c r="JVK752" s="825"/>
      <c r="JVL752" s="825"/>
      <c r="JVM752" s="825"/>
      <c r="JVN752" s="825"/>
      <c r="JVO752" s="825"/>
      <c r="JVP752" s="825"/>
      <c r="JVQ752" s="89"/>
      <c r="JVR752" s="89"/>
      <c r="JVS752" s="825"/>
      <c r="JVT752" s="825"/>
      <c r="JVU752" s="89"/>
      <c r="JVV752" s="89"/>
      <c r="JVW752" s="825"/>
      <c r="JVX752" s="825"/>
      <c r="JVY752" s="825"/>
      <c r="JVZ752" s="825"/>
      <c r="JWA752" s="825"/>
      <c r="JWB752" s="203"/>
      <c r="JWC752" s="107"/>
      <c r="JWD752" s="825"/>
      <c r="JWE752" s="825"/>
      <c r="JWF752" s="825"/>
      <c r="JWG752" s="825"/>
      <c r="JWH752" s="825"/>
      <c r="JWI752" s="825"/>
      <c r="JWJ752" s="825"/>
      <c r="JWK752" s="168"/>
      <c r="JWL752" s="168"/>
      <c r="JWM752" s="168"/>
      <c r="JWN752" s="168"/>
      <c r="JWO752" s="168"/>
      <c r="JWP752" s="168"/>
      <c r="JWQ752" s="168"/>
      <c r="JWR752" s="168"/>
      <c r="JWS752" s="168"/>
      <c r="JWT752" s="168"/>
      <c r="JWU752" s="168"/>
      <c r="JWV752" s="168"/>
      <c r="JWW752" s="168"/>
      <c r="JWX752" s="168"/>
      <c r="JWY752" s="168"/>
      <c r="JWZ752" s="168"/>
      <c r="JXA752" s="168"/>
      <c r="JXB752" s="168"/>
      <c r="JXC752" s="168"/>
      <c r="JXD752" s="168"/>
      <c r="JXE752" s="168"/>
      <c r="JXF752" s="168"/>
      <c r="JXG752" s="168"/>
      <c r="JXH752" s="168"/>
      <c r="JXI752" s="168"/>
      <c r="JXJ752" s="168"/>
      <c r="JXK752" s="168"/>
      <c r="JXL752" s="168"/>
      <c r="JXM752" s="168"/>
      <c r="JXN752" s="168"/>
      <c r="JXO752" s="168"/>
      <c r="JXP752" s="168"/>
      <c r="JXQ752" s="168"/>
      <c r="JXR752" s="168"/>
      <c r="JXS752" s="168"/>
      <c r="JXT752" s="168"/>
      <c r="JXU752" s="168"/>
      <c r="JXV752" s="168"/>
      <c r="JXW752" s="168"/>
      <c r="JXX752" s="168"/>
      <c r="JXY752" s="168"/>
      <c r="JXZ752" s="168"/>
      <c r="JYA752" s="168"/>
      <c r="JYB752" s="168"/>
      <c r="JYC752" s="825"/>
      <c r="JYD752" s="825"/>
      <c r="JYE752" s="825"/>
      <c r="JYF752" s="825"/>
      <c r="JYG752" s="825"/>
      <c r="JYH752" s="825"/>
      <c r="JYI752" s="825"/>
      <c r="JYJ752" s="825"/>
      <c r="JYK752" s="825"/>
      <c r="JYL752" s="825"/>
      <c r="JYM752" s="825"/>
      <c r="JYN752" s="825"/>
      <c r="JYO752" s="825"/>
      <c r="JYP752" s="825"/>
      <c r="JYQ752" s="825"/>
      <c r="JYR752" s="825"/>
      <c r="JYS752" s="825"/>
      <c r="JYT752" s="825"/>
      <c r="JYU752" s="825"/>
      <c r="JYV752" s="825"/>
      <c r="JYW752" s="825"/>
      <c r="JYX752" s="825"/>
      <c r="JYY752" s="825"/>
      <c r="JYZ752" s="825"/>
      <c r="JZA752" s="89"/>
      <c r="JZB752" s="89"/>
      <c r="JZC752" s="89"/>
      <c r="JZD752" s="89"/>
      <c r="JZE752" s="89"/>
      <c r="JZF752" s="825"/>
      <c r="JZG752" s="825"/>
      <c r="JZH752" s="89"/>
      <c r="JZI752" s="89"/>
      <c r="JZJ752" s="825"/>
      <c r="JZK752" s="825"/>
      <c r="JZL752" s="89"/>
      <c r="JZM752" s="89"/>
      <c r="JZN752" s="825"/>
      <c r="JZO752" s="825"/>
      <c r="JZP752" s="825"/>
      <c r="JZQ752" s="825"/>
      <c r="JZR752" s="825"/>
      <c r="JZS752" s="825"/>
      <c r="JZT752" s="825"/>
      <c r="JZU752" s="89"/>
      <c r="JZV752" s="89"/>
      <c r="JZW752" s="825"/>
      <c r="JZX752" s="825"/>
      <c r="JZY752" s="89"/>
      <c r="JZZ752" s="89"/>
      <c r="KAA752" s="825"/>
      <c r="KAB752" s="825"/>
      <c r="KAC752" s="825"/>
      <c r="KAD752" s="825"/>
      <c r="KAE752" s="825"/>
      <c r="KAF752" s="203"/>
      <c r="KAG752" s="107"/>
      <c r="KAH752" s="825"/>
      <c r="KAI752" s="825"/>
      <c r="KAJ752" s="825"/>
      <c r="KAK752" s="825"/>
      <c r="KAL752" s="825"/>
      <c r="KAM752" s="825"/>
      <c r="KAN752" s="825"/>
      <c r="KAO752" s="168"/>
      <c r="KAP752" s="168"/>
      <c r="KAQ752" s="168"/>
      <c r="KAR752" s="168"/>
      <c r="KAS752" s="168"/>
      <c r="KAT752" s="168"/>
      <c r="KAU752" s="168"/>
      <c r="KAV752" s="168"/>
      <c r="KAW752" s="168"/>
      <c r="KAX752" s="168"/>
      <c r="KAY752" s="168"/>
      <c r="KAZ752" s="168"/>
      <c r="KBA752" s="168"/>
      <c r="KBB752" s="168"/>
      <c r="KBC752" s="168"/>
      <c r="KBD752" s="168"/>
      <c r="KBE752" s="168"/>
      <c r="KBF752" s="168"/>
      <c r="KBG752" s="168"/>
      <c r="KBH752" s="168"/>
      <c r="KBI752" s="168"/>
      <c r="KBJ752" s="168"/>
      <c r="KBK752" s="168"/>
      <c r="KBL752" s="168"/>
      <c r="KBM752" s="168"/>
      <c r="KBN752" s="168"/>
      <c r="KBO752" s="168"/>
      <c r="KBP752" s="168"/>
      <c r="KBQ752" s="168"/>
      <c r="KBR752" s="168"/>
      <c r="KBS752" s="168"/>
      <c r="KBT752" s="168"/>
      <c r="KBU752" s="168"/>
      <c r="KBV752" s="168"/>
      <c r="KBW752" s="168"/>
      <c r="KBX752" s="168"/>
      <c r="KBY752" s="168"/>
      <c r="KBZ752" s="168"/>
      <c r="KCA752" s="168"/>
      <c r="KCB752" s="168"/>
      <c r="KCC752" s="168"/>
      <c r="KCD752" s="168"/>
      <c r="KCE752" s="168"/>
      <c r="KCF752" s="168"/>
      <c r="KCG752" s="825"/>
      <c r="KCH752" s="825"/>
      <c r="KCI752" s="825"/>
      <c r="KCJ752" s="825"/>
      <c r="KCK752" s="825"/>
      <c r="KCL752" s="825"/>
      <c r="KCM752" s="825"/>
      <c r="KCN752" s="825"/>
      <c r="KCO752" s="825"/>
      <c r="KCP752" s="825"/>
      <c r="KCQ752" s="825"/>
      <c r="KCR752" s="825"/>
      <c r="KCS752" s="825"/>
      <c r="KCT752" s="825"/>
      <c r="KCU752" s="825"/>
      <c r="KCV752" s="825"/>
      <c r="KCW752" s="825"/>
      <c r="KCX752" s="825"/>
      <c r="KCY752" s="825"/>
      <c r="KCZ752" s="825"/>
      <c r="KDA752" s="825"/>
      <c r="KDB752" s="825"/>
      <c r="KDC752" s="825"/>
      <c r="KDD752" s="825"/>
      <c r="KDE752" s="89"/>
      <c r="KDF752" s="89"/>
      <c r="KDG752" s="89"/>
      <c r="KDH752" s="89"/>
      <c r="KDI752" s="89"/>
      <c r="KDJ752" s="825"/>
      <c r="KDK752" s="825"/>
      <c r="KDL752" s="89"/>
      <c r="KDM752" s="89"/>
      <c r="KDN752" s="825"/>
      <c r="KDO752" s="825"/>
      <c r="KDP752" s="89"/>
      <c r="KDQ752" s="89"/>
      <c r="KDR752" s="825"/>
      <c r="KDS752" s="825"/>
      <c r="KDT752" s="825"/>
      <c r="KDU752" s="825"/>
      <c r="KDV752" s="825"/>
      <c r="KDW752" s="825"/>
      <c r="KDX752" s="825"/>
      <c r="KDY752" s="89"/>
      <c r="KDZ752" s="89"/>
      <c r="KEA752" s="825"/>
      <c r="KEB752" s="825"/>
      <c r="KEC752" s="89"/>
      <c r="KED752" s="89"/>
      <c r="KEE752" s="825"/>
      <c r="KEF752" s="825"/>
      <c r="KEG752" s="825"/>
      <c r="KEH752" s="825"/>
      <c r="KEI752" s="825"/>
      <c r="KEJ752" s="203"/>
      <c r="KEK752" s="107"/>
      <c r="KEL752" s="825"/>
      <c r="KEM752" s="825"/>
      <c r="KEN752" s="825"/>
      <c r="KEO752" s="825"/>
      <c r="KEP752" s="825"/>
      <c r="KEQ752" s="825"/>
      <c r="KER752" s="825"/>
      <c r="KES752" s="168"/>
      <c r="KET752" s="168"/>
      <c r="KEU752" s="168"/>
      <c r="KEV752" s="168"/>
      <c r="KEW752" s="168"/>
      <c r="KEX752" s="168"/>
      <c r="KEY752" s="168"/>
      <c r="KEZ752" s="168"/>
      <c r="KFA752" s="168"/>
      <c r="KFB752" s="168"/>
      <c r="KFC752" s="168"/>
      <c r="KFD752" s="168"/>
      <c r="KFE752" s="168"/>
      <c r="KFF752" s="168"/>
      <c r="KFG752" s="168"/>
      <c r="KFH752" s="168"/>
      <c r="KFI752" s="168"/>
      <c r="KFJ752" s="168"/>
      <c r="KFK752" s="168"/>
      <c r="KFL752" s="168"/>
      <c r="KFM752" s="168"/>
      <c r="KFN752" s="168"/>
      <c r="KFO752" s="168"/>
      <c r="KFP752" s="168"/>
      <c r="KFQ752" s="168"/>
      <c r="KFR752" s="168"/>
      <c r="KFS752" s="168"/>
      <c r="KFT752" s="168"/>
      <c r="KFU752" s="168"/>
      <c r="KFV752" s="168"/>
      <c r="KFW752" s="168"/>
      <c r="KFX752" s="168"/>
      <c r="KFY752" s="168"/>
      <c r="KFZ752" s="168"/>
      <c r="KGA752" s="168"/>
      <c r="KGB752" s="168"/>
      <c r="KGC752" s="168"/>
      <c r="KGD752" s="168"/>
      <c r="KGE752" s="168"/>
      <c r="KGF752" s="168"/>
      <c r="KGG752" s="168"/>
      <c r="KGH752" s="168"/>
      <c r="KGI752" s="168"/>
      <c r="KGJ752" s="168"/>
      <c r="KGK752" s="825"/>
      <c r="KGL752" s="825"/>
      <c r="KGM752" s="825"/>
      <c r="KGN752" s="825"/>
      <c r="KGO752" s="825"/>
      <c r="KGP752" s="825"/>
      <c r="KGQ752" s="825"/>
      <c r="KGR752" s="825"/>
      <c r="KGS752" s="825"/>
      <c r="KGT752" s="825"/>
      <c r="KGU752" s="825"/>
      <c r="KGV752" s="825"/>
      <c r="KGW752" s="825"/>
      <c r="KGX752" s="825"/>
      <c r="KGY752" s="825"/>
      <c r="KGZ752" s="825"/>
      <c r="KHA752" s="825"/>
      <c r="KHB752" s="825"/>
      <c r="KHC752" s="825"/>
      <c r="KHD752" s="825"/>
      <c r="KHE752" s="825"/>
      <c r="KHF752" s="825"/>
      <c r="KHG752" s="825"/>
      <c r="KHH752" s="825"/>
      <c r="KHI752" s="89"/>
      <c r="KHJ752" s="89"/>
      <c r="KHK752" s="89"/>
      <c r="KHL752" s="89"/>
      <c r="KHM752" s="89"/>
      <c r="KHN752" s="825"/>
      <c r="KHO752" s="825"/>
      <c r="KHP752" s="89"/>
      <c r="KHQ752" s="89"/>
      <c r="KHR752" s="825"/>
      <c r="KHS752" s="825"/>
      <c r="KHT752" s="89"/>
      <c r="KHU752" s="89"/>
      <c r="KHV752" s="825"/>
      <c r="KHW752" s="825"/>
      <c r="KHX752" s="825"/>
      <c r="KHY752" s="825"/>
      <c r="KHZ752" s="825"/>
      <c r="KIA752" s="825"/>
      <c r="KIB752" s="825"/>
      <c r="KIC752" s="89"/>
      <c r="KID752" s="89"/>
      <c r="KIE752" s="825"/>
      <c r="KIF752" s="825"/>
      <c r="KIG752" s="89"/>
      <c r="KIH752" s="89"/>
      <c r="KII752" s="825"/>
      <c r="KIJ752" s="825"/>
      <c r="KIK752" s="825"/>
      <c r="KIL752" s="825"/>
      <c r="KIM752" s="825"/>
      <c r="KIN752" s="203"/>
      <c r="KIO752" s="107"/>
      <c r="KIP752" s="825"/>
      <c r="KIQ752" s="825"/>
      <c r="KIR752" s="825"/>
      <c r="KIS752" s="825"/>
      <c r="KIT752" s="825"/>
      <c r="KIU752" s="825"/>
      <c r="KIV752" s="825"/>
      <c r="KIW752" s="168"/>
      <c r="KIX752" s="168"/>
      <c r="KIY752" s="168"/>
      <c r="KIZ752" s="168"/>
      <c r="KJA752" s="168"/>
      <c r="KJB752" s="168"/>
      <c r="KJC752" s="168"/>
      <c r="KJD752" s="168"/>
      <c r="KJE752" s="168"/>
      <c r="KJF752" s="168"/>
      <c r="KJG752" s="168"/>
      <c r="KJH752" s="168"/>
      <c r="KJI752" s="168"/>
      <c r="KJJ752" s="168"/>
      <c r="KJK752" s="168"/>
      <c r="KJL752" s="168"/>
      <c r="KJM752" s="168"/>
      <c r="KJN752" s="168"/>
      <c r="KJO752" s="168"/>
      <c r="KJP752" s="168"/>
      <c r="KJQ752" s="168"/>
      <c r="KJR752" s="168"/>
      <c r="KJS752" s="168"/>
      <c r="KJT752" s="168"/>
      <c r="KJU752" s="168"/>
      <c r="KJV752" s="168"/>
      <c r="KJW752" s="168"/>
      <c r="KJX752" s="168"/>
      <c r="KJY752" s="168"/>
      <c r="KJZ752" s="168"/>
      <c r="KKA752" s="168"/>
      <c r="KKB752" s="168"/>
      <c r="KKC752" s="168"/>
      <c r="KKD752" s="168"/>
      <c r="KKE752" s="168"/>
      <c r="KKF752" s="168"/>
      <c r="KKG752" s="168"/>
      <c r="KKH752" s="168"/>
      <c r="KKI752" s="168"/>
      <c r="KKJ752" s="168"/>
      <c r="KKK752" s="168"/>
      <c r="KKL752" s="168"/>
      <c r="KKM752" s="168"/>
      <c r="KKN752" s="168"/>
      <c r="KKO752" s="825"/>
      <c r="KKP752" s="825"/>
      <c r="KKQ752" s="825"/>
      <c r="KKR752" s="825"/>
      <c r="KKS752" s="825"/>
      <c r="KKT752" s="825"/>
      <c r="KKU752" s="825"/>
      <c r="KKV752" s="825"/>
      <c r="KKW752" s="825"/>
      <c r="KKX752" s="825"/>
      <c r="KKY752" s="825"/>
      <c r="KKZ752" s="825"/>
      <c r="KLA752" s="825"/>
      <c r="KLB752" s="825"/>
      <c r="KLC752" s="825"/>
      <c r="KLD752" s="825"/>
      <c r="KLE752" s="825"/>
      <c r="KLF752" s="825"/>
      <c r="KLG752" s="825"/>
      <c r="KLH752" s="825"/>
      <c r="KLI752" s="825"/>
      <c r="KLJ752" s="825"/>
      <c r="KLK752" s="825"/>
      <c r="KLL752" s="825"/>
      <c r="KLM752" s="89"/>
      <c r="KLN752" s="89"/>
      <c r="KLO752" s="89"/>
      <c r="KLP752" s="89"/>
      <c r="KLQ752" s="89"/>
      <c r="KLR752" s="825"/>
      <c r="KLS752" s="825"/>
      <c r="KLT752" s="89"/>
      <c r="KLU752" s="89"/>
      <c r="KLV752" s="825"/>
      <c r="KLW752" s="825"/>
      <c r="KLX752" s="89"/>
      <c r="KLY752" s="89"/>
      <c r="KLZ752" s="825"/>
      <c r="KMA752" s="825"/>
      <c r="KMB752" s="825"/>
      <c r="KMC752" s="825"/>
      <c r="KMD752" s="825"/>
      <c r="KME752" s="825"/>
      <c r="KMF752" s="825"/>
      <c r="KMG752" s="89"/>
      <c r="KMH752" s="89"/>
      <c r="KMI752" s="825"/>
      <c r="KMJ752" s="825"/>
      <c r="KMK752" s="89"/>
      <c r="KML752" s="89"/>
      <c r="KMM752" s="825"/>
      <c r="KMN752" s="825"/>
      <c r="KMO752" s="825"/>
      <c r="KMP752" s="825"/>
      <c r="KMQ752" s="825"/>
      <c r="KMR752" s="203"/>
      <c r="KMS752" s="107"/>
      <c r="KMT752" s="825"/>
      <c r="KMU752" s="825"/>
      <c r="KMV752" s="825"/>
      <c r="KMW752" s="825"/>
      <c r="KMX752" s="825"/>
      <c r="KMY752" s="825"/>
      <c r="KMZ752" s="825"/>
      <c r="KNA752" s="168"/>
      <c r="KNB752" s="168"/>
      <c r="KNC752" s="168"/>
      <c r="KND752" s="168"/>
      <c r="KNE752" s="168"/>
      <c r="KNF752" s="168"/>
      <c r="KNG752" s="168"/>
      <c r="KNH752" s="168"/>
      <c r="KNI752" s="168"/>
      <c r="KNJ752" s="168"/>
      <c r="KNK752" s="168"/>
      <c r="KNL752" s="168"/>
      <c r="KNM752" s="168"/>
      <c r="KNN752" s="168"/>
      <c r="KNO752" s="168"/>
      <c r="KNP752" s="168"/>
      <c r="KNQ752" s="168"/>
      <c r="KNR752" s="168"/>
      <c r="KNS752" s="168"/>
      <c r="KNT752" s="168"/>
      <c r="KNU752" s="168"/>
      <c r="KNV752" s="168"/>
      <c r="KNW752" s="168"/>
      <c r="KNX752" s="168"/>
      <c r="KNY752" s="168"/>
      <c r="KNZ752" s="168"/>
      <c r="KOA752" s="168"/>
      <c r="KOB752" s="168"/>
      <c r="KOC752" s="168"/>
      <c r="KOD752" s="168"/>
      <c r="KOE752" s="168"/>
      <c r="KOF752" s="168"/>
      <c r="KOG752" s="168"/>
      <c r="KOH752" s="168"/>
      <c r="KOI752" s="168"/>
      <c r="KOJ752" s="168"/>
      <c r="KOK752" s="168"/>
      <c r="KOL752" s="168"/>
      <c r="KOM752" s="168"/>
      <c r="KON752" s="168"/>
      <c r="KOO752" s="168"/>
      <c r="KOP752" s="168"/>
      <c r="KOQ752" s="168"/>
      <c r="KOR752" s="168"/>
      <c r="KOS752" s="825"/>
      <c r="KOT752" s="825"/>
      <c r="KOU752" s="825"/>
      <c r="KOV752" s="825"/>
      <c r="KOW752" s="825"/>
      <c r="KOX752" s="825"/>
      <c r="KOY752" s="825"/>
      <c r="KOZ752" s="825"/>
      <c r="KPA752" s="825"/>
      <c r="KPB752" s="825"/>
      <c r="KPC752" s="825"/>
      <c r="KPD752" s="825"/>
      <c r="KPE752" s="825"/>
      <c r="KPF752" s="825"/>
      <c r="KPG752" s="825"/>
      <c r="KPH752" s="825"/>
      <c r="KPI752" s="825"/>
      <c r="KPJ752" s="825"/>
      <c r="KPK752" s="825"/>
      <c r="KPL752" s="825"/>
      <c r="KPM752" s="825"/>
      <c r="KPN752" s="825"/>
      <c r="KPO752" s="825"/>
      <c r="KPP752" s="825"/>
      <c r="KPQ752" s="89"/>
      <c r="KPR752" s="89"/>
      <c r="KPS752" s="89"/>
      <c r="KPT752" s="89"/>
      <c r="KPU752" s="89"/>
      <c r="KPV752" s="825"/>
      <c r="KPW752" s="825"/>
      <c r="KPX752" s="89"/>
      <c r="KPY752" s="89"/>
      <c r="KPZ752" s="825"/>
      <c r="KQA752" s="825"/>
      <c r="KQB752" s="89"/>
      <c r="KQC752" s="89"/>
      <c r="KQD752" s="825"/>
      <c r="KQE752" s="825"/>
      <c r="KQF752" s="825"/>
      <c r="KQG752" s="825"/>
      <c r="KQH752" s="825"/>
      <c r="KQI752" s="825"/>
      <c r="KQJ752" s="825"/>
      <c r="KQK752" s="89"/>
      <c r="KQL752" s="89"/>
      <c r="KQM752" s="825"/>
      <c r="KQN752" s="825"/>
      <c r="KQO752" s="89"/>
      <c r="KQP752" s="89"/>
      <c r="KQQ752" s="825"/>
      <c r="KQR752" s="825"/>
      <c r="KQS752" s="825"/>
      <c r="KQT752" s="825"/>
      <c r="KQU752" s="825"/>
      <c r="KQV752" s="203"/>
      <c r="KQW752" s="107"/>
      <c r="KQX752" s="825"/>
      <c r="KQY752" s="825"/>
      <c r="KQZ752" s="825"/>
      <c r="KRA752" s="825"/>
      <c r="KRB752" s="825"/>
      <c r="KRC752" s="825"/>
      <c r="KRD752" s="825"/>
      <c r="KRE752" s="168"/>
      <c r="KRF752" s="168"/>
      <c r="KRG752" s="168"/>
      <c r="KRH752" s="168"/>
      <c r="KRI752" s="168"/>
      <c r="KRJ752" s="168"/>
      <c r="KRK752" s="168"/>
      <c r="KRL752" s="168"/>
      <c r="KRM752" s="168"/>
      <c r="KRN752" s="168"/>
      <c r="KRO752" s="168"/>
      <c r="KRP752" s="168"/>
      <c r="KRQ752" s="168"/>
      <c r="KRR752" s="168"/>
      <c r="KRS752" s="168"/>
      <c r="KRT752" s="168"/>
      <c r="KRU752" s="168"/>
      <c r="KRV752" s="168"/>
      <c r="KRW752" s="168"/>
      <c r="KRX752" s="168"/>
      <c r="KRY752" s="168"/>
      <c r="KRZ752" s="168"/>
      <c r="KSA752" s="168"/>
      <c r="KSB752" s="168"/>
      <c r="KSC752" s="168"/>
      <c r="KSD752" s="168"/>
      <c r="KSE752" s="168"/>
      <c r="KSF752" s="168"/>
      <c r="KSG752" s="168"/>
      <c r="KSH752" s="168"/>
      <c r="KSI752" s="168"/>
      <c r="KSJ752" s="168"/>
      <c r="KSK752" s="168"/>
      <c r="KSL752" s="168"/>
      <c r="KSM752" s="168"/>
      <c r="KSN752" s="168"/>
      <c r="KSO752" s="168"/>
      <c r="KSP752" s="168"/>
      <c r="KSQ752" s="168"/>
      <c r="KSR752" s="168"/>
      <c r="KSS752" s="168"/>
      <c r="KST752" s="168"/>
      <c r="KSU752" s="168"/>
      <c r="KSV752" s="168"/>
      <c r="KSW752" s="825"/>
      <c r="KSX752" s="825"/>
      <c r="KSY752" s="825"/>
      <c r="KSZ752" s="825"/>
      <c r="KTA752" s="825"/>
      <c r="KTB752" s="825"/>
      <c r="KTC752" s="825"/>
      <c r="KTD752" s="825"/>
      <c r="KTE752" s="825"/>
      <c r="KTF752" s="825"/>
      <c r="KTG752" s="825"/>
      <c r="KTH752" s="825"/>
      <c r="KTI752" s="825"/>
      <c r="KTJ752" s="825"/>
      <c r="KTK752" s="825"/>
      <c r="KTL752" s="825"/>
      <c r="KTM752" s="825"/>
      <c r="KTN752" s="825"/>
      <c r="KTO752" s="825"/>
      <c r="KTP752" s="825"/>
      <c r="KTQ752" s="825"/>
      <c r="KTR752" s="825"/>
      <c r="KTS752" s="825"/>
      <c r="KTT752" s="825"/>
      <c r="KTU752" s="89"/>
      <c r="KTV752" s="89"/>
      <c r="KTW752" s="89"/>
      <c r="KTX752" s="89"/>
      <c r="KTY752" s="89"/>
      <c r="KTZ752" s="825"/>
      <c r="KUA752" s="825"/>
      <c r="KUB752" s="89"/>
      <c r="KUC752" s="89"/>
      <c r="KUD752" s="825"/>
      <c r="KUE752" s="825"/>
      <c r="KUF752" s="89"/>
      <c r="KUG752" s="89"/>
      <c r="KUH752" s="825"/>
      <c r="KUI752" s="825"/>
      <c r="KUJ752" s="825"/>
      <c r="KUK752" s="825"/>
      <c r="KUL752" s="825"/>
      <c r="KUM752" s="825"/>
      <c r="KUN752" s="825"/>
      <c r="KUO752" s="89"/>
      <c r="KUP752" s="89"/>
      <c r="KUQ752" s="825"/>
      <c r="KUR752" s="825"/>
      <c r="KUS752" s="89"/>
      <c r="KUT752" s="89"/>
      <c r="KUU752" s="825"/>
      <c r="KUV752" s="825"/>
      <c r="KUW752" s="825"/>
      <c r="KUX752" s="825"/>
      <c r="KUY752" s="825"/>
      <c r="KUZ752" s="203"/>
      <c r="KVA752" s="107"/>
      <c r="KVB752" s="825"/>
      <c r="KVC752" s="825"/>
      <c r="KVD752" s="825"/>
      <c r="KVE752" s="825"/>
      <c r="KVF752" s="825"/>
      <c r="KVG752" s="825"/>
      <c r="KVH752" s="825"/>
      <c r="KVI752" s="168"/>
      <c r="KVJ752" s="168"/>
      <c r="KVK752" s="168"/>
      <c r="KVL752" s="168"/>
      <c r="KVM752" s="168"/>
      <c r="KVN752" s="168"/>
      <c r="KVO752" s="168"/>
      <c r="KVP752" s="168"/>
      <c r="KVQ752" s="168"/>
      <c r="KVR752" s="168"/>
      <c r="KVS752" s="168"/>
      <c r="KVT752" s="168"/>
      <c r="KVU752" s="168"/>
      <c r="KVV752" s="168"/>
      <c r="KVW752" s="168"/>
      <c r="KVX752" s="168"/>
      <c r="KVY752" s="168"/>
      <c r="KVZ752" s="168"/>
      <c r="KWA752" s="168"/>
      <c r="KWB752" s="168"/>
      <c r="KWC752" s="168"/>
      <c r="KWD752" s="168"/>
      <c r="KWE752" s="168"/>
      <c r="KWF752" s="168"/>
      <c r="KWG752" s="168"/>
      <c r="KWH752" s="168"/>
      <c r="KWI752" s="168"/>
      <c r="KWJ752" s="168"/>
      <c r="KWK752" s="168"/>
      <c r="KWL752" s="168"/>
      <c r="KWM752" s="168"/>
      <c r="KWN752" s="168"/>
      <c r="KWO752" s="168"/>
      <c r="KWP752" s="168"/>
      <c r="KWQ752" s="168"/>
      <c r="KWR752" s="168"/>
      <c r="KWS752" s="168"/>
      <c r="KWT752" s="168"/>
      <c r="KWU752" s="168"/>
      <c r="KWV752" s="168"/>
      <c r="KWW752" s="168"/>
      <c r="KWX752" s="168"/>
      <c r="KWY752" s="168"/>
      <c r="KWZ752" s="168"/>
      <c r="KXA752" s="825"/>
      <c r="KXB752" s="825"/>
      <c r="KXC752" s="825"/>
      <c r="KXD752" s="825"/>
      <c r="KXE752" s="825"/>
      <c r="KXF752" s="825"/>
      <c r="KXG752" s="825"/>
      <c r="KXH752" s="825"/>
      <c r="KXI752" s="825"/>
      <c r="KXJ752" s="825"/>
      <c r="KXK752" s="825"/>
      <c r="KXL752" s="825"/>
      <c r="KXM752" s="825"/>
      <c r="KXN752" s="825"/>
      <c r="KXO752" s="825"/>
      <c r="KXP752" s="825"/>
      <c r="KXQ752" s="825"/>
      <c r="KXR752" s="825"/>
      <c r="KXS752" s="825"/>
      <c r="KXT752" s="825"/>
      <c r="KXU752" s="825"/>
      <c r="KXV752" s="825"/>
      <c r="KXW752" s="825"/>
      <c r="KXX752" s="825"/>
      <c r="KXY752" s="89"/>
      <c r="KXZ752" s="89"/>
      <c r="KYA752" s="89"/>
      <c r="KYB752" s="89"/>
      <c r="KYC752" s="89"/>
      <c r="KYD752" s="825"/>
      <c r="KYE752" s="825"/>
      <c r="KYF752" s="89"/>
      <c r="KYG752" s="89"/>
      <c r="KYH752" s="825"/>
      <c r="KYI752" s="825"/>
      <c r="KYJ752" s="89"/>
      <c r="KYK752" s="89"/>
      <c r="KYL752" s="825"/>
      <c r="KYM752" s="825"/>
      <c r="KYN752" s="825"/>
      <c r="KYO752" s="825"/>
      <c r="KYP752" s="825"/>
      <c r="KYQ752" s="825"/>
      <c r="KYR752" s="825"/>
      <c r="KYS752" s="89"/>
      <c r="KYT752" s="89"/>
      <c r="KYU752" s="825"/>
      <c r="KYV752" s="825"/>
      <c r="KYW752" s="89"/>
      <c r="KYX752" s="89"/>
      <c r="KYY752" s="825"/>
      <c r="KYZ752" s="825"/>
      <c r="KZA752" s="825"/>
      <c r="KZB752" s="825"/>
      <c r="KZC752" s="825"/>
      <c r="KZD752" s="203"/>
      <c r="KZE752" s="107"/>
      <c r="KZF752" s="825"/>
      <c r="KZG752" s="825"/>
      <c r="KZH752" s="825"/>
      <c r="KZI752" s="825"/>
      <c r="KZJ752" s="825"/>
      <c r="KZK752" s="825"/>
      <c r="KZL752" s="825"/>
      <c r="KZM752" s="168"/>
      <c r="KZN752" s="168"/>
      <c r="KZO752" s="168"/>
      <c r="KZP752" s="168"/>
      <c r="KZQ752" s="168"/>
      <c r="KZR752" s="168"/>
      <c r="KZS752" s="168"/>
      <c r="KZT752" s="168"/>
      <c r="KZU752" s="168"/>
      <c r="KZV752" s="168"/>
      <c r="KZW752" s="168"/>
      <c r="KZX752" s="168"/>
      <c r="KZY752" s="168"/>
      <c r="KZZ752" s="168"/>
      <c r="LAA752" s="168"/>
      <c r="LAB752" s="168"/>
      <c r="LAC752" s="168"/>
      <c r="LAD752" s="168"/>
      <c r="LAE752" s="168"/>
      <c r="LAF752" s="168"/>
      <c r="LAG752" s="168"/>
      <c r="LAH752" s="168"/>
      <c r="LAI752" s="168"/>
      <c r="LAJ752" s="168"/>
      <c r="LAK752" s="168"/>
      <c r="LAL752" s="168"/>
      <c r="LAM752" s="168"/>
      <c r="LAN752" s="168"/>
      <c r="LAO752" s="168"/>
      <c r="LAP752" s="168"/>
      <c r="LAQ752" s="168"/>
      <c r="LAR752" s="168"/>
      <c r="LAS752" s="168"/>
      <c r="LAT752" s="168"/>
      <c r="LAU752" s="168"/>
      <c r="LAV752" s="168"/>
      <c r="LAW752" s="168"/>
      <c r="LAX752" s="168"/>
      <c r="LAY752" s="168"/>
      <c r="LAZ752" s="168"/>
      <c r="LBA752" s="168"/>
      <c r="LBB752" s="168"/>
      <c r="LBC752" s="168"/>
      <c r="LBD752" s="168"/>
      <c r="LBE752" s="825"/>
      <c r="LBF752" s="825"/>
      <c r="LBG752" s="825"/>
      <c r="LBH752" s="825"/>
      <c r="LBI752" s="825"/>
      <c r="LBJ752" s="825"/>
      <c r="LBK752" s="825"/>
      <c r="LBL752" s="825"/>
      <c r="LBM752" s="825"/>
      <c r="LBN752" s="825"/>
      <c r="LBO752" s="825"/>
      <c r="LBP752" s="825"/>
      <c r="LBQ752" s="825"/>
      <c r="LBR752" s="825"/>
      <c r="LBS752" s="825"/>
      <c r="LBT752" s="825"/>
      <c r="LBU752" s="825"/>
      <c r="LBV752" s="825"/>
      <c r="LBW752" s="825"/>
      <c r="LBX752" s="825"/>
      <c r="LBY752" s="825"/>
      <c r="LBZ752" s="825"/>
      <c r="LCA752" s="825"/>
      <c r="LCB752" s="825"/>
      <c r="LCC752" s="89"/>
      <c r="LCD752" s="89"/>
      <c r="LCE752" s="89"/>
      <c r="LCF752" s="89"/>
      <c r="LCG752" s="89"/>
      <c r="LCH752" s="825"/>
      <c r="LCI752" s="825"/>
      <c r="LCJ752" s="89"/>
      <c r="LCK752" s="89"/>
      <c r="LCL752" s="825"/>
      <c r="LCM752" s="825"/>
      <c r="LCN752" s="89"/>
      <c r="LCO752" s="89"/>
      <c r="LCP752" s="825"/>
      <c r="LCQ752" s="825"/>
      <c r="LCR752" s="825"/>
      <c r="LCS752" s="825"/>
      <c r="LCT752" s="825"/>
      <c r="LCU752" s="825"/>
      <c r="LCV752" s="825"/>
      <c r="LCW752" s="89"/>
      <c r="LCX752" s="89"/>
      <c r="LCY752" s="825"/>
      <c r="LCZ752" s="825"/>
      <c r="LDA752" s="89"/>
      <c r="LDB752" s="89"/>
      <c r="LDC752" s="825"/>
      <c r="LDD752" s="825"/>
      <c r="LDE752" s="825"/>
      <c r="LDF752" s="825"/>
      <c r="LDG752" s="825"/>
      <c r="LDH752" s="203"/>
      <c r="LDI752" s="107"/>
      <c r="LDJ752" s="825"/>
      <c r="LDK752" s="825"/>
      <c r="LDL752" s="825"/>
      <c r="LDM752" s="825"/>
      <c r="LDN752" s="825"/>
      <c r="LDO752" s="825"/>
      <c r="LDP752" s="825"/>
      <c r="LDQ752" s="168"/>
      <c r="LDR752" s="168"/>
      <c r="LDS752" s="168"/>
      <c r="LDT752" s="168"/>
      <c r="LDU752" s="168"/>
      <c r="LDV752" s="168"/>
      <c r="LDW752" s="168"/>
      <c r="LDX752" s="168"/>
      <c r="LDY752" s="168"/>
      <c r="LDZ752" s="168"/>
      <c r="LEA752" s="168"/>
      <c r="LEB752" s="168"/>
      <c r="LEC752" s="168"/>
      <c r="LED752" s="168"/>
      <c r="LEE752" s="168"/>
      <c r="LEF752" s="168"/>
      <c r="LEG752" s="168"/>
      <c r="LEH752" s="168"/>
      <c r="LEI752" s="168"/>
      <c r="LEJ752" s="168"/>
      <c r="LEK752" s="168"/>
      <c r="LEL752" s="168"/>
      <c r="LEM752" s="168"/>
      <c r="LEN752" s="168"/>
      <c r="LEO752" s="168"/>
      <c r="LEP752" s="168"/>
      <c r="LEQ752" s="168"/>
      <c r="LER752" s="168"/>
      <c r="LES752" s="168"/>
      <c r="LET752" s="168"/>
      <c r="LEU752" s="168"/>
      <c r="LEV752" s="168"/>
      <c r="LEW752" s="168"/>
      <c r="LEX752" s="168"/>
      <c r="LEY752" s="168"/>
      <c r="LEZ752" s="168"/>
      <c r="LFA752" s="168"/>
      <c r="LFB752" s="168"/>
      <c r="LFC752" s="168"/>
      <c r="LFD752" s="168"/>
      <c r="LFE752" s="168"/>
      <c r="LFF752" s="168"/>
      <c r="LFG752" s="168"/>
      <c r="LFH752" s="168"/>
      <c r="LFI752" s="825"/>
      <c r="LFJ752" s="825"/>
      <c r="LFK752" s="825"/>
      <c r="LFL752" s="825"/>
      <c r="LFM752" s="825"/>
      <c r="LFN752" s="825"/>
      <c r="LFO752" s="825"/>
      <c r="LFP752" s="825"/>
      <c r="LFQ752" s="825"/>
      <c r="LFR752" s="825"/>
      <c r="LFS752" s="825"/>
      <c r="LFT752" s="825"/>
      <c r="LFU752" s="825"/>
      <c r="LFV752" s="825"/>
      <c r="LFW752" s="825"/>
      <c r="LFX752" s="825"/>
      <c r="LFY752" s="825"/>
      <c r="LFZ752" s="825"/>
      <c r="LGA752" s="825"/>
      <c r="LGB752" s="825"/>
      <c r="LGC752" s="825"/>
      <c r="LGD752" s="825"/>
      <c r="LGE752" s="825"/>
      <c r="LGF752" s="825"/>
      <c r="LGG752" s="89"/>
      <c r="LGH752" s="89"/>
      <c r="LGI752" s="89"/>
      <c r="LGJ752" s="89"/>
      <c r="LGK752" s="89"/>
      <c r="LGL752" s="825"/>
      <c r="LGM752" s="825"/>
      <c r="LGN752" s="89"/>
      <c r="LGO752" s="89"/>
      <c r="LGP752" s="825"/>
      <c r="LGQ752" s="825"/>
      <c r="LGR752" s="89"/>
      <c r="LGS752" s="89"/>
      <c r="LGT752" s="825"/>
      <c r="LGU752" s="825"/>
      <c r="LGV752" s="825"/>
      <c r="LGW752" s="825"/>
      <c r="LGX752" s="825"/>
      <c r="LGY752" s="825"/>
      <c r="LGZ752" s="825"/>
      <c r="LHA752" s="89"/>
      <c r="LHB752" s="89"/>
      <c r="LHC752" s="825"/>
      <c r="LHD752" s="825"/>
      <c r="LHE752" s="89"/>
      <c r="LHF752" s="89"/>
      <c r="LHG752" s="825"/>
      <c r="LHH752" s="825"/>
      <c r="LHI752" s="825"/>
      <c r="LHJ752" s="825"/>
      <c r="LHK752" s="825"/>
      <c r="LHL752" s="203"/>
      <c r="LHM752" s="107"/>
      <c r="LHN752" s="825"/>
      <c r="LHO752" s="825"/>
      <c r="LHP752" s="825"/>
      <c r="LHQ752" s="825"/>
      <c r="LHR752" s="825"/>
      <c r="LHS752" s="825"/>
      <c r="LHT752" s="825"/>
      <c r="LHU752" s="168"/>
      <c r="LHV752" s="168"/>
      <c r="LHW752" s="168"/>
      <c r="LHX752" s="168"/>
      <c r="LHY752" s="168"/>
      <c r="LHZ752" s="168"/>
      <c r="LIA752" s="168"/>
      <c r="LIB752" s="168"/>
      <c r="LIC752" s="168"/>
      <c r="LID752" s="168"/>
      <c r="LIE752" s="168"/>
      <c r="LIF752" s="168"/>
      <c r="LIG752" s="168"/>
      <c r="LIH752" s="168"/>
      <c r="LII752" s="168"/>
      <c r="LIJ752" s="168"/>
      <c r="LIK752" s="168"/>
      <c r="LIL752" s="168"/>
      <c r="LIM752" s="168"/>
      <c r="LIN752" s="168"/>
      <c r="LIO752" s="168"/>
      <c r="LIP752" s="168"/>
      <c r="LIQ752" s="168"/>
      <c r="LIR752" s="168"/>
      <c r="LIS752" s="168"/>
      <c r="LIT752" s="168"/>
      <c r="LIU752" s="168"/>
      <c r="LIV752" s="168"/>
      <c r="LIW752" s="168"/>
      <c r="LIX752" s="168"/>
      <c r="LIY752" s="168"/>
      <c r="LIZ752" s="168"/>
      <c r="LJA752" s="168"/>
      <c r="LJB752" s="168"/>
      <c r="LJC752" s="168"/>
      <c r="LJD752" s="168"/>
      <c r="LJE752" s="168"/>
      <c r="LJF752" s="168"/>
      <c r="LJG752" s="168"/>
      <c r="LJH752" s="168"/>
      <c r="LJI752" s="168"/>
      <c r="LJJ752" s="168"/>
      <c r="LJK752" s="168"/>
      <c r="LJL752" s="168"/>
      <c r="LJM752" s="825"/>
      <c r="LJN752" s="825"/>
      <c r="LJO752" s="825"/>
      <c r="LJP752" s="825"/>
      <c r="LJQ752" s="825"/>
      <c r="LJR752" s="825"/>
      <c r="LJS752" s="825"/>
      <c r="LJT752" s="825"/>
      <c r="LJU752" s="825"/>
      <c r="LJV752" s="825"/>
      <c r="LJW752" s="825"/>
      <c r="LJX752" s="825"/>
      <c r="LJY752" s="825"/>
      <c r="LJZ752" s="825"/>
      <c r="LKA752" s="825"/>
      <c r="LKB752" s="825"/>
      <c r="LKC752" s="825"/>
      <c r="LKD752" s="825"/>
      <c r="LKE752" s="825"/>
      <c r="LKF752" s="825"/>
      <c r="LKG752" s="825"/>
      <c r="LKH752" s="825"/>
      <c r="LKI752" s="825"/>
      <c r="LKJ752" s="825"/>
      <c r="LKK752" s="89"/>
      <c r="LKL752" s="89"/>
      <c r="LKM752" s="89"/>
      <c r="LKN752" s="89"/>
      <c r="LKO752" s="89"/>
      <c r="LKP752" s="825"/>
      <c r="LKQ752" s="825"/>
      <c r="LKR752" s="89"/>
      <c r="LKS752" s="89"/>
      <c r="LKT752" s="825"/>
      <c r="LKU752" s="825"/>
      <c r="LKV752" s="89"/>
      <c r="LKW752" s="89"/>
      <c r="LKX752" s="825"/>
      <c r="LKY752" s="825"/>
      <c r="LKZ752" s="825"/>
      <c r="LLA752" s="825"/>
      <c r="LLB752" s="825"/>
      <c r="LLC752" s="825"/>
      <c r="LLD752" s="825"/>
      <c r="LLE752" s="89"/>
      <c r="LLF752" s="89"/>
      <c r="LLG752" s="825"/>
      <c r="LLH752" s="825"/>
      <c r="LLI752" s="89"/>
      <c r="LLJ752" s="89"/>
      <c r="LLK752" s="825"/>
      <c r="LLL752" s="825"/>
      <c r="LLM752" s="825"/>
      <c r="LLN752" s="825"/>
      <c r="LLO752" s="825"/>
      <c r="LLP752" s="203"/>
      <c r="LLQ752" s="107"/>
      <c r="LLR752" s="825"/>
      <c r="LLS752" s="825"/>
      <c r="LLT752" s="825"/>
      <c r="LLU752" s="825"/>
      <c r="LLV752" s="825"/>
      <c r="LLW752" s="825"/>
      <c r="LLX752" s="825"/>
      <c r="LLY752" s="168"/>
      <c r="LLZ752" s="168"/>
      <c r="LMA752" s="168"/>
      <c r="LMB752" s="168"/>
      <c r="LMC752" s="168"/>
      <c r="LMD752" s="168"/>
      <c r="LME752" s="168"/>
      <c r="LMF752" s="168"/>
      <c r="LMG752" s="168"/>
      <c r="LMH752" s="168"/>
      <c r="LMI752" s="168"/>
      <c r="LMJ752" s="168"/>
      <c r="LMK752" s="168"/>
      <c r="LML752" s="168"/>
      <c r="LMM752" s="168"/>
      <c r="LMN752" s="168"/>
      <c r="LMO752" s="168"/>
      <c r="LMP752" s="168"/>
      <c r="LMQ752" s="168"/>
      <c r="LMR752" s="168"/>
      <c r="LMS752" s="168"/>
      <c r="LMT752" s="168"/>
      <c r="LMU752" s="168"/>
      <c r="LMV752" s="168"/>
      <c r="LMW752" s="168"/>
      <c r="LMX752" s="168"/>
      <c r="LMY752" s="168"/>
      <c r="LMZ752" s="168"/>
      <c r="LNA752" s="168"/>
      <c r="LNB752" s="168"/>
      <c r="LNC752" s="168"/>
      <c r="LND752" s="168"/>
      <c r="LNE752" s="168"/>
      <c r="LNF752" s="168"/>
      <c r="LNG752" s="168"/>
      <c r="LNH752" s="168"/>
      <c r="LNI752" s="168"/>
      <c r="LNJ752" s="168"/>
      <c r="LNK752" s="168"/>
      <c r="LNL752" s="168"/>
      <c r="LNM752" s="168"/>
      <c r="LNN752" s="168"/>
      <c r="LNO752" s="168"/>
      <c r="LNP752" s="168"/>
      <c r="LNQ752" s="825"/>
      <c r="LNR752" s="825"/>
      <c r="LNS752" s="825"/>
      <c r="LNT752" s="825"/>
      <c r="LNU752" s="825"/>
      <c r="LNV752" s="825"/>
      <c r="LNW752" s="825"/>
      <c r="LNX752" s="825"/>
      <c r="LNY752" s="825"/>
      <c r="LNZ752" s="825"/>
      <c r="LOA752" s="825"/>
      <c r="LOB752" s="825"/>
      <c r="LOC752" s="825"/>
      <c r="LOD752" s="825"/>
      <c r="LOE752" s="825"/>
      <c r="LOF752" s="825"/>
      <c r="LOG752" s="825"/>
      <c r="LOH752" s="825"/>
      <c r="LOI752" s="825"/>
      <c r="LOJ752" s="825"/>
      <c r="LOK752" s="825"/>
      <c r="LOL752" s="825"/>
      <c r="LOM752" s="825"/>
      <c r="LON752" s="825"/>
      <c r="LOO752" s="89"/>
      <c r="LOP752" s="89"/>
      <c r="LOQ752" s="89"/>
      <c r="LOR752" s="89"/>
      <c r="LOS752" s="89"/>
      <c r="LOT752" s="825"/>
      <c r="LOU752" s="825"/>
      <c r="LOV752" s="89"/>
      <c r="LOW752" s="89"/>
      <c r="LOX752" s="825"/>
      <c r="LOY752" s="825"/>
      <c r="LOZ752" s="89"/>
      <c r="LPA752" s="89"/>
      <c r="LPB752" s="825"/>
      <c r="LPC752" s="825"/>
      <c r="LPD752" s="825"/>
      <c r="LPE752" s="825"/>
      <c r="LPF752" s="825"/>
      <c r="LPG752" s="825"/>
      <c r="LPH752" s="825"/>
      <c r="LPI752" s="89"/>
      <c r="LPJ752" s="89"/>
      <c r="LPK752" s="825"/>
      <c r="LPL752" s="825"/>
      <c r="LPM752" s="89"/>
      <c r="LPN752" s="89"/>
      <c r="LPO752" s="825"/>
      <c r="LPP752" s="825"/>
      <c r="LPQ752" s="825"/>
      <c r="LPR752" s="825"/>
      <c r="LPS752" s="825"/>
      <c r="LPT752" s="203"/>
      <c r="LPU752" s="107"/>
      <c r="LPV752" s="825"/>
      <c r="LPW752" s="825"/>
      <c r="LPX752" s="825"/>
      <c r="LPY752" s="825"/>
      <c r="LPZ752" s="825"/>
      <c r="LQA752" s="825"/>
      <c r="LQB752" s="825"/>
      <c r="LQC752" s="168"/>
      <c r="LQD752" s="168"/>
      <c r="LQE752" s="168"/>
      <c r="LQF752" s="168"/>
      <c r="LQG752" s="168"/>
      <c r="LQH752" s="168"/>
      <c r="LQI752" s="168"/>
      <c r="LQJ752" s="168"/>
      <c r="LQK752" s="168"/>
      <c r="LQL752" s="168"/>
      <c r="LQM752" s="168"/>
      <c r="LQN752" s="168"/>
      <c r="LQO752" s="168"/>
      <c r="LQP752" s="168"/>
      <c r="LQQ752" s="168"/>
      <c r="LQR752" s="168"/>
      <c r="LQS752" s="168"/>
      <c r="LQT752" s="168"/>
      <c r="LQU752" s="168"/>
      <c r="LQV752" s="168"/>
      <c r="LQW752" s="168"/>
      <c r="LQX752" s="168"/>
      <c r="LQY752" s="168"/>
      <c r="LQZ752" s="168"/>
      <c r="LRA752" s="168"/>
      <c r="LRB752" s="168"/>
      <c r="LRC752" s="168"/>
      <c r="LRD752" s="168"/>
      <c r="LRE752" s="168"/>
      <c r="LRF752" s="168"/>
      <c r="LRG752" s="168"/>
      <c r="LRH752" s="168"/>
      <c r="LRI752" s="168"/>
      <c r="LRJ752" s="168"/>
      <c r="LRK752" s="168"/>
      <c r="LRL752" s="168"/>
      <c r="LRM752" s="168"/>
      <c r="LRN752" s="168"/>
      <c r="LRO752" s="168"/>
      <c r="LRP752" s="168"/>
      <c r="LRQ752" s="168"/>
      <c r="LRR752" s="168"/>
      <c r="LRS752" s="168"/>
      <c r="LRT752" s="168"/>
      <c r="LRU752" s="825"/>
      <c r="LRV752" s="825"/>
      <c r="LRW752" s="825"/>
      <c r="LRX752" s="825"/>
      <c r="LRY752" s="825"/>
      <c r="LRZ752" s="825"/>
      <c r="LSA752" s="825"/>
      <c r="LSB752" s="825"/>
      <c r="LSC752" s="825"/>
      <c r="LSD752" s="825"/>
      <c r="LSE752" s="825"/>
      <c r="LSF752" s="825"/>
      <c r="LSG752" s="825"/>
      <c r="LSH752" s="825"/>
      <c r="LSI752" s="825"/>
      <c r="LSJ752" s="825"/>
      <c r="LSK752" s="825"/>
      <c r="LSL752" s="825"/>
      <c r="LSM752" s="825"/>
      <c r="LSN752" s="825"/>
      <c r="LSO752" s="825"/>
      <c r="LSP752" s="825"/>
      <c r="LSQ752" s="825"/>
      <c r="LSR752" s="825"/>
      <c r="LSS752" s="89"/>
      <c r="LST752" s="89"/>
      <c r="LSU752" s="89"/>
      <c r="LSV752" s="89"/>
      <c r="LSW752" s="89"/>
      <c r="LSX752" s="825"/>
      <c r="LSY752" s="825"/>
      <c r="LSZ752" s="89"/>
      <c r="LTA752" s="89"/>
      <c r="LTB752" s="825"/>
      <c r="LTC752" s="825"/>
      <c r="LTD752" s="89"/>
      <c r="LTE752" s="89"/>
      <c r="LTF752" s="825"/>
      <c r="LTG752" s="825"/>
      <c r="LTH752" s="825"/>
      <c r="LTI752" s="825"/>
      <c r="LTJ752" s="825"/>
      <c r="LTK752" s="825"/>
      <c r="LTL752" s="825"/>
      <c r="LTM752" s="89"/>
      <c r="LTN752" s="89"/>
      <c r="LTO752" s="825"/>
      <c r="LTP752" s="825"/>
      <c r="LTQ752" s="89"/>
      <c r="LTR752" s="89"/>
      <c r="LTS752" s="825"/>
      <c r="LTT752" s="825"/>
      <c r="LTU752" s="825"/>
      <c r="LTV752" s="825"/>
      <c r="LTW752" s="825"/>
      <c r="LTX752" s="203"/>
      <c r="LTY752" s="107"/>
      <c r="LTZ752" s="825"/>
      <c r="LUA752" s="825"/>
      <c r="LUB752" s="825"/>
      <c r="LUC752" s="825"/>
      <c r="LUD752" s="825"/>
      <c r="LUE752" s="825"/>
      <c r="LUF752" s="825"/>
      <c r="LUG752" s="168"/>
      <c r="LUH752" s="168"/>
      <c r="LUI752" s="168"/>
      <c r="LUJ752" s="168"/>
      <c r="LUK752" s="168"/>
      <c r="LUL752" s="168"/>
      <c r="LUM752" s="168"/>
      <c r="LUN752" s="168"/>
      <c r="LUO752" s="168"/>
      <c r="LUP752" s="168"/>
      <c r="LUQ752" s="168"/>
      <c r="LUR752" s="168"/>
      <c r="LUS752" s="168"/>
      <c r="LUT752" s="168"/>
      <c r="LUU752" s="168"/>
      <c r="LUV752" s="168"/>
      <c r="LUW752" s="168"/>
      <c r="LUX752" s="168"/>
      <c r="LUY752" s="168"/>
      <c r="LUZ752" s="168"/>
      <c r="LVA752" s="168"/>
      <c r="LVB752" s="168"/>
      <c r="LVC752" s="168"/>
      <c r="LVD752" s="168"/>
      <c r="LVE752" s="168"/>
      <c r="LVF752" s="168"/>
      <c r="LVG752" s="168"/>
      <c r="LVH752" s="168"/>
      <c r="LVI752" s="168"/>
      <c r="LVJ752" s="168"/>
      <c r="LVK752" s="168"/>
      <c r="LVL752" s="168"/>
      <c r="LVM752" s="168"/>
      <c r="LVN752" s="168"/>
      <c r="LVO752" s="168"/>
      <c r="LVP752" s="168"/>
      <c r="LVQ752" s="168"/>
      <c r="LVR752" s="168"/>
      <c r="LVS752" s="168"/>
      <c r="LVT752" s="168"/>
      <c r="LVU752" s="168"/>
      <c r="LVV752" s="168"/>
      <c r="LVW752" s="168"/>
      <c r="LVX752" s="168"/>
      <c r="LVY752" s="825"/>
      <c r="LVZ752" s="825"/>
      <c r="LWA752" s="825"/>
      <c r="LWB752" s="825"/>
      <c r="LWC752" s="825"/>
      <c r="LWD752" s="825"/>
      <c r="LWE752" s="825"/>
      <c r="LWF752" s="825"/>
      <c r="LWG752" s="825"/>
      <c r="LWH752" s="825"/>
      <c r="LWI752" s="825"/>
      <c r="LWJ752" s="825"/>
      <c r="LWK752" s="825"/>
      <c r="LWL752" s="825"/>
      <c r="LWM752" s="825"/>
      <c r="LWN752" s="825"/>
      <c r="LWO752" s="825"/>
      <c r="LWP752" s="825"/>
      <c r="LWQ752" s="825"/>
      <c r="LWR752" s="825"/>
      <c r="LWS752" s="825"/>
      <c r="LWT752" s="825"/>
      <c r="LWU752" s="825"/>
      <c r="LWV752" s="825"/>
      <c r="LWW752" s="89"/>
      <c r="LWX752" s="89"/>
      <c r="LWY752" s="89"/>
      <c r="LWZ752" s="89"/>
      <c r="LXA752" s="89"/>
      <c r="LXB752" s="825"/>
      <c r="LXC752" s="825"/>
      <c r="LXD752" s="89"/>
      <c r="LXE752" s="89"/>
      <c r="LXF752" s="825"/>
      <c r="LXG752" s="825"/>
      <c r="LXH752" s="89"/>
      <c r="LXI752" s="89"/>
      <c r="LXJ752" s="825"/>
      <c r="LXK752" s="825"/>
      <c r="LXL752" s="825"/>
      <c r="LXM752" s="825"/>
      <c r="LXN752" s="825"/>
      <c r="LXO752" s="825"/>
      <c r="LXP752" s="825"/>
      <c r="LXQ752" s="89"/>
      <c r="LXR752" s="89"/>
      <c r="LXS752" s="825"/>
      <c r="LXT752" s="825"/>
      <c r="LXU752" s="89"/>
      <c r="LXV752" s="89"/>
      <c r="LXW752" s="825"/>
      <c r="LXX752" s="825"/>
      <c r="LXY752" s="825"/>
      <c r="LXZ752" s="825"/>
      <c r="LYA752" s="825"/>
      <c r="LYB752" s="203"/>
      <c r="LYC752" s="107"/>
      <c r="LYD752" s="825"/>
      <c r="LYE752" s="825"/>
      <c r="LYF752" s="825"/>
      <c r="LYG752" s="825"/>
      <c r="LYH752" s="825"/>
      <c r="LYI752" s="825"/>
      <c r="LYJ752" s="825"/>
      <c r="LYK752" s="168"/>
      <c r="LYL752" s="168"/>
      <c r="LYM752" s="168"/>
      <c r="LYN752" s="168"/>
      <c r="LYO752" s="168"/>
      <c r="LYP752" s="168"/>
      <c r="LYQ752" s="168"/>
      <c r="LYR752" s="168"/>
      <c r="LYS752" s="168"/>
      <c r="LYT752" s="168"/>
      <c r="LYU752" s="168"/>
      <c r="LYV752" s="168"/>
      <c r="LYW752" s="168"/>
      <c r="LYX752" s="168"/>
      <c r="LYY752" s="168"/>
      <c r="LYZ752" s="168"/>
      <c r="LZA752" s="168"/>
      <c r="LZB752" s="168"/>
      <c r="LZC752" s="168"/>
      <c r="LZD752" s="168"/>
      <c r="LZE752" s="168"/>
      <c r="LZF752" s="168"/>
      <c r="LZG752" s="168"/>
      <c r="LZH752" s="168"/>
      <c r="LZI752" s="168"/>
      <c r="LZJ752" s="168"/>
      <c r="LZK752" s="168"/>
      <c r="LZL752" s="168"/>
      <c r="LZM752" s="168"/>
      <c r="LZN752" s="168"/>
      <c r="LZO752" s="168"/>
      <c r="LZP752" s="168"/>
      <c r="LZQ752" s="168"/>
      <c r="LZR752" s="168"/>
      <c r="LZS752" s="168"/>
      <c r="LZT752" s="168"/>
      <c r="LZU752" s="168"/>
      <c r="LZV752" s="168"/>
      <c r="LZW752" s="168"/>
      <c r="LZX752" s="168"/>
      <c r="LZY752" s="168"/>
      <c r="LZZ752" s="168"/>
      <c r="MAA752" s="168"/>
      <c r="MAB752" s="168"/>
      <c r="MAC752" s="825"/>
      <c r="MAD752" s="825"/>
      <c r="MAE752" s="825"/>
      <c r="MAF752" s="825"/>
      <c r="MAG752" s="825"/>
      <c r="MAH752" s="825"/>
      <c r="MAI752" s="825"/>
      <c r="MAJ752" s="825"/>
      <c r="MAK752" s="825"/>
      <c r="MAL752" s="825"/>
      <c r="MAM752" s="825"/>
      <c r="MAN752" s="825"/>
      <c r="MAO752" s="825"/>
      <c r="MAP752" s="825"/>
      <c r="MAQ752" s="825"/>
      <c r="MAR752" s="825"/>
      <c r="MAS752" s="825"/>
      <c r="MAT752" s="825"/>
      <c r="MAU752" s="825"/>
      <c r="MAV752" s="825"/>
      <c r="MAW752" s="825"/>
      <c r="MAX752" s="825"/>
      <c r="MAY752" s="825"/>
      <c r="MAZ752" s="825"/>
      <c r="MBA752" s="89"/>
      <c r="MBB752" s="89"/>
      <c r="MBC752" s="89"/>
      <c r="MBD752" s="89"/>
      <c r="MBE752" s="89"/>
      <c r="MBF752" s="825"/>
      <c r="MBG752" s="825"/>
      <c r="MBH752" s="89"/>
      <c r="MBI752" s="89"/>
      <c r="MBJ752" s="825"/>
      <c r="MBK752" s="825"/>
      <c r="MBL752" s="89"/>
      <c r="MBM752" s="89"/>
      <c r="MBN752" s="825"/>
      <c r="MBO752" s="825"/>
      <c r="MBP752" s="825"/>
      <c r="MBQ752" s="825"/>
      <c r="MBR752" s="825"/>
      <c r="MBS752" s="825"/>
      <c r="MBT752" s="825"/>
      <c r="MBU752" s="89"/>
      <c r="MBV752" s="89"/>
      <c r="MBW752" s="825"/>
      <c r="MBX752" s="825"/>
      <c r="MBY752" s="89"/>
      <c r="MBZ752" s="89"/>
      <c r="MCA752" s="825"/>
      <c r="MCB752" s="825"/>
      <c r="MCC752" s="825"/>
      <c r="MCD752" s="825"/>
      <c r="MCE752" s="825"/>
      <c r="MCF752" s="203"/>
      <c r="MCG752" s="107"/>
      <c r="MCH752" s="825"/>
      <c r="MCI752" s="825"/>
      <c r="MCJ752" s="825"/>
      <c r="MCK752" s="825"/>
      <c r="MCL752" s="825"/>
      <c r="MCM752" s="825"/>
      <c r="MCN752" s="825"/>
      <c r="MCO752" s="168"/>
      <c r="MCP752" s="168"/>
      <c r="MCQ752" s="168"/>
      <c r="MCR752" s="168"/>
      <c r="MCS752" s="168"/>
      <c r="MCT752" s="168"/>
      <c r="MCU752" s="168"/>
      <c r="MCV752" s="168"/>
      <c r="MCW752" s="168"/>
      <c r="MCX752" s="168"/>
      <c r="MCY752" s="168"/>
      <c r="MCZ752" s="168"/>
      <c r="MDA752" s="168"/>
      <c r="MDB752" s="168"/>
      <c r="MDC752" s="168"/>
      <c r="MDD752" s="168"/>
      <c r="MDE752" s="168"/>
      <c r="MDF752" s="168"/>
      <c r="MDG752" s="168"/>
      <c r="MDH752" s="168"/>
      <c r="MDI752" s="168"/>
      <c r="MDJ752" s="168"/>
      <c r="MDK752" s="168"/>
      <c r="MDL752" s="168"/>
      <c r="MDM752" s="168"/>
      <c r="MDN752" s="168"/>
      <c r="MDO752" s="168"/>
      <c r="MDP752" s="168"/>
      <c r="MDQ752" s="168"/>
      <c r="MDR752" s="168"/>
      <c r="MDS752" s="168"/>
      <c r="MDT752" s="168"/>
      <c r="MDU752" s="168"/>
      <c r="MDV752" s="168"/>
      <c r="MDW752" s="168"/>
      <c r="MDX752" s="168"/>
      <c r="MDY752" s="168"/>
      <c r="MDZ752" s="168"/>
      <c r="MEA752" s="168"/>
      <c r="MEB752" s="168"/>
      <c r="MEC752" s="168"/>
      <c r="MED752" s="168"/>
      <c r="MEE752" s="168"/>
      <c r="MEF752" s="168"/>
      <c r="MEG752" s="825"/>
      <c r="MEH752" s="825"/>
      <c r="MEI752" s="825"/>
      <c r="MEJ752" s="825"/>
      <c r="MEK752" s="825"/>
      <c r="MEL752" s="825"/>
      <c r="MEM752" s="825"/>
      <c r="MEN752" s="825"/>
      <c r="MEO752" s="825"/>
      <c r="MEP752" s="825"/>
      <c r="MEQ752" s="825"/>
      <c r="MER752" s="825"/>
      <c r="MES752" s="825"/>
      <c r="MET752" s="825"/>
      <c r="MEU752" s="825"/>
      <c r="MEV752" s="825"/>
      <c r="MEW752" s="825"/>
      <c r="MEX752" s="825"/>
      <c r="MEY752" s="825"/>
      <c r="MEZ752" s="825"/>
      <c r="MFA752" s="825"/>
      <c r="MFB752" s="825"/>
      <c r="MFC752" s="825"/>
      <c r="MFD752" s="825"/>
      <c r="MFE752" s="89"/>
      <c r="MFF752" s="89"/>
      <c r="MFG752" s="89"/>
      <c r="MFH752" s="89"/>
      <c r="MFI752" s="89"/>
      <c r="MFJ752" s="825"/>
      <c r="MFK752" s="825"/>
      <c r="MFL752" s="89"/>
      <c r="MFM752" s="89"/>
      <c r="MFN752" s="825"/>
      <c r="MFO752" s="825"/>
      <c r="MFP752" s="89"/>
      <c r="MFQ752" s="89"/>
      <c r="MFR752" s="825"/>
      <c r="MFS752" s="825"/>
      <c r="MFT752" s="825"/>
      <c r="MFU752" s="825"/>
      <c r="MFV752" s="825"/>
      <c r="MFW752" s="825"/>
      <c r="MFX752" s="825"/>
      <c r="MFY752" s="89"/>
      <c r="MFZ752" s="89"/>
      <c r="MGA752" s="825"/>
      <c r="MGB752" s="825"/>
      <c r="MGC752" s="89"/>
      <c r="MGD752" s="89"/>
      <c r="MGE752" s="825"/>
      <c r="MGF752" s="825"/>
      <c r="MGG752" s="825"/>
      <c r="MGH752" s="825"/>
      <c r="MGI752" s="825"/>
      <c r="MGJ752" s="203"/>
      <c r="MGK752" s="107"/>
      <c r="MGL752" s="825"/>
      <c r="MGM752" s="825"/>
      <c r="MGN752" s="825"/>
      <c r="MGO752" s="825"/>
      <c r="MGP752" s="825"/>
      <c r="MGQ752" s="825"/>
      <c r="MGR752" s="825"/>
      <c r="MGS752" s="168"/>
      <c r="MGT752" s="168"/>
      <c r="MGU752" s="168"/>
      <c r="MGV752" s="168"/>
      <c r="MGW752" s="168"/>
      <c r="MGX752" s="168"/>
      <c r="MGY752" s="168"/>
      <c r="MGZ752" s="168"/>
      <c r="MHA752" s="168"/>
      <c r="MHB752" s="168"/>
      <c r="MHC752" s="168"/>
      <c r="MHD752" s="168"/>
      <c r="MHE752" s="168"/>
      <c r="MHF752" s="168"/>
      <c r="MHG752" s="168"/>
      <c r="MHH752" s="168"/>
      <c r="MHI752" s="168"/>
      <c r="MHJ752" s="168"/>
      <c r="MHK752" s="168"/>
      <c r="MHL752" s="168"/>
      <c r="MHM752" s="168"/>
      <c r="MHN752" s="168"/>
      <c r="MHO752" s="168"/>
      <c r="MHP752" s="168"/>
      <c r="MHQ752" s="168"/>
      <c r="MHR752" s="168"/>
      <c r="MHS752" s="168"/>
      <c r="MHT752" s="168"/>
      <c r="MHU752" s="168"/>
      <c r="MHV752" s="168"/>
      <c r="MHW752" s="168"/>
      <c r="MHX752" s="168"/>
      <c r="MHY752" s="168"/>
      <c r="MHZ752" s="168"/>
      <c r="MIA752" s="168"/>
      <c r="MIB752" s="168"/>
      <c r="MIC752" s="168"/>
      <c r="MID752" s="168"/>
      <c r="MIE752" s="168"/>
      <c r="MIF752" s="168"/>
      <c r="MIG752" s="168"/>
      <c r="MIH752" s="168"/>
      <c r="MII752" s="168"/>
      <c r="MIJ752" s="168"/>
      <c r="MIK752" s="825"/>
      <c r="MIL752" s="825"/>
      <c r="MIM752" s="825"/>
      <c r="MIN752" s="825"/>
      <c r="MIO752" s="825"/>
      <c r="MIP752" s="825"/>
      <c r="MIQ752" s="825"/>
      <c r="MIR752" s="825"/>
      <c r="MIS752" s="825"/>
      <c r="MIT752" s="825"/>
      <c r="MIU752" s="825"/>
      <c r="MIV752" s="825"/>
      <c r="MIW752" s="825"/>
      <c r="MIX752" s="825"/>
      <c r="MIY752" s="825"/>
      <c r="MIZ752" s="825"/>
      <c r="MJA752" s="825"/>
      <c r="MJB752" s="825"/>
      <c r="MJC752" s="825"/>
      <c r="MJD752" s="825"/>
      <c r="MJE752" s="825"/>
      <c r="MJF752" s="825"/>
      <c r="MJG752" s="825"/>
      <c r="MJH752" s="825"/>
      <c r="MJI752" s="89"/>
      <c r="MJJ752" s="89"/>
      <c r="MJK752" s="89"/>
      <c r="MJL752" s="89"/>
      <c r="MJM752" s="89"/>
      <c r="MJN752" s="825"/>
      <c r="MJO752" s="825"/>
      <c r="MJP752" s="89"/>
      <c r="MJQ752" s="89"/>
      <c r="MJR752" s="825"/>
      <c r="MJS752" s="825"/>
      <c r="MJT752" s="89"/>
      <c r="MJU752" s="89"/>
      <c r="MJV752" s="825"/>
      <c r="MJW752" s="825"/>
      <c r="MJX752" s="825"/>
      <c r="MJY752" s="825"/>
      <c r="MJZ752" s="825"/>
      <c r="MKA752" s="825"/>
      <c r="MKB752" s="825"/>
      <c r="MKC752" s="89"/>
      <c r="MKD752" s="89"/>
      <c r="MKE752" s="825"/>
      <c r="MKF752" s="825"/>
      <c r="MKG752" s="89"/>
      <c r="MKH752" s="89"/>
      <c r="MKI752" s="825"/>
      <c r="MKJ752" s="825"/>
      <c r="MKK752" s="825"/>
      <c r="MKL752" s="825"/>
      <c r="MKM752" s="825"/>
      <c r="MKN752" s="203"/>
      <c r="MKO752" s="107"/>
      <c r="MKP752" s="825"/>
      <c r="MKQ752" s="825"/>
      <c r="MKR752" s="825"/>
      <c r="MKS752" s="825"/>
      <c r="MKT752" s="825"/>
      <c r="MKU752" s="825"/>
      <c r="MKV752" s="825"/>
      <c r="MKW752" s="168"/>
      <c r="MKX752" s="168"/>
      <c r="MKY752" s="168"/>
      <c r="MKZ752" s="168"/>
      <c r="MLA752" s="168"/>
      <c r="MLB752" s="168"/>
      <c r="MLC752" s="168"/>
      <c r="MLD752" s="168"/>
      <c r="MLE752" s="168"/>
      <c r="MLF752" s="168"/>
      <c r="MLG752" s="168"/>
      <c r="MLH752" s="168"/>
      <c r="MLI752" s="168"/>
      <c r="MLJ752" s="168"/>
      <c r="MLK752" s="168"/>
      <c r="MLL752" s="168"/>
      <c r="MLM752" s="168"/>
      <c r="MLN752" s="168"/>
      <c r="MLO752" s="168"/>
      <c r="MLP752" s="168"/>
      <c r="MLQ752" s="168"/>
      <c r="MLR752" s="168"/>
      <c r="MLS752" s="168"/>
      <c r="MLT752" s="168"/>
      <c r="MLU752" s="168"/>
      <c r="MLV752" s="168"/>
      <c r="MLW752" s="168"/>
      <c r="MLX752" s="168"/>
      <c r="MLY752" s="168"/>
      <c r="MLZ752" s="168"/>
      <c r="MMA752" s="168"/>
      <c r="MMB752" s="168"/>
      <c r="MMC752" s="168"/>
      <c r="MMD752" s="168"/>
      <c r="MME752" s="168"/>
      <c r="MMF752" s="168"/>
      <c r="MMG752" s="168"/>
      <c r="MMH752" s="168"/>
      <c r="MMI752" s="168"/>
      <c r="MMJ752" s="168"/>
      <c r="MMK752" s="168"/>
      <c r="MML752" s="168"/>
      <c r="MMM752" s="168"/>
      <c r="MMN752" s="168"/>
      <c r="MMO752" s="825"/>
      <c r="MMP752" s="825"/>
      <c r="MMQ752" s="825"/>
      <c r="MMR752" s="825"/>
      <c r="MMS752" s="825"/>
      <c r="MMT752" s="825"/>
      <c r="MMU752" s="825"/>
      <c r="MMV752" s="825"/>
      <c r="MMW752" s="825"/>
      <c r="MMX752" s="825"/>
      <c r="MMY752" s="825"/>
      <c r="MMZ752" s="825"/>
      <c r="MNA752" s="825"/>
      <c r="MNB752" s="825"/>
      <c r="MNC752" s="825"/>
      <c r="MND752" s="825"/>
      <c r="MNE752" s="825"/>
      <c r="MNF752" s="825"/>
      <c r="MNG752" s="825"/>
      <c r="MNH752" s="825"/>
      <c r="MNI752" s="825"/>
      <c r="MNJ752" s="825"/>
      <c r="MNK752" s="825"/>
      <c r="MNL752" s="825"/>
      <c r="MNM752" s="89"/>
      <c r="MNN752" s="89"/>
      <c r="MNO752" s="89"/>
      <c r="MNP752" s="89"/>
      <c r="MNQ752" s="89"/>
      <c r="MNR752" s="825"/>
      <c r="MNS752" s="825"/>
      <c r="MNT752" s="89"/>
      <c r="MNU752" s="89"/>
      <c r="MNV752" s="825"/>
      <c r="MNW752" s="825"/>
      <c r="MNX752" s="89"/>
      <c r="MNY752" s="89"/>
      <c r="MNZ752" s="825"/>
      <c r="MOA752" s="825"/>
      <c r="MOB752" s="825"/>
      <c r="MOC752" s="825"/>
      <c r="MOD752" s="825"/>
      <c r="MOE752" s="825"/>
      <c r="MOF752" s="825"/>
      <c r="MOG752" s="89"/>
      <c r="MOH752" s="89"/>
      <c r="MOI752" s="825"/>
      <c r="MOJ752" s="825"/>
      <c r="MOK752" s="89"/>
      <c r="MOL752" s="89"/>
      <c r="MOM752" s="825"/>
      <c r="MON752" s="825"/>
      <c r="MOO752" s="825"/>
      <c r="MOP752" s="825"/>
      <c r="MOQ752" s="825"/>
      <c r="MOR752" s="203"/>
      <c r="MOS752" s="107"/>
      <c r="MOT752" s="825"/>
      <c r="MOU752" s="825"/>
      <c r="MOV752" s="825"/>
      <c r="MOW752" s="825"/>
      <c r="MOX752" s="825"/>
      <c r="MOY752" s="825"/>
      <c r="MOZ752" s="825"/>
      <c r="MPA752" s="168"/>
      <c r="MPB752" s="168"/>
      <c r="MPC752" s="168"/>
      <c r="MPD752" s="168"/>
      <c r="MPE752" s="168"/>
      <c r="MPF752" s="168"/>
      <c r="MPG752" s="168"/>
      <c r="MPH752" s="168"/>
      <c r="MPI752" s="168"/>
      <c r="MPJ752" s="168"/>
      <c r="MPK752" s="168"/>
      <c r="MPL752" s="168"/>
      <c r="MPM752" s="168"/>
      <c r="MPN752" s="168"/>
      <c r="MPO752" s="168"/>
      <c r="MPP752" s="168"/>
      <c r="MPQ752" s="168"/>
      <c r="MPR752" s="168"/>
      <c r="MPS752" s="168"/>
      <c r="MPT752" s="168"/>
      <c r="MPU752" s="168"/>
      <c r="MPV752" s="168"/>
      <c r="MPW752" s="168"/>
      <c r="MPX752" s="168"/>
      <c r="MPY752" s="168"/>
      <c r="MPZ752" s="168"/>
      <c r="MQA752" s="168"/>
      <c r="MQB752" s="168"/>
      <c r="MQC752" s="168"/>
      <c r="MQD752" s="168"/>
      <c r="MQE752" s="168"/>
      <c r="MQF752" s="168"/>
      <c r="MQG752" s="168"/>
      <c r="MQH752" s="168"/>
      <c r="MQI752" s="168"/>
      <c r="MQJ752" s="168"/>
      <c r="MQK752" s="168"/>
      <c r="MQL752" s="168"/>
      <c r="MQM752" s="168"/>
      <c r="MQN752" s="168"/>
      <c r="MQO752" s="168"/>
      <c r="MQP752" s="168"/>
      <c r="MQQ752" s="168"/>
      <c r="MQR752" s="168"/>
      <c r="MQS752" s="825"/>
      <c r="MQT752" s="825"/>
      <c r="MQU752" s="825"/>
      <c r="MQV752" s="825"/>
      <c r="MQW752" s="825"/>
      <c r="MQX752" s="825"/>
      <c r="MQY752" s="825"/>
      <c r="MQZ752" s="825"/>
      <c r="MRA752" s="825"/>
      <c r="MRB752" s="825"/>
      <c r="MRC752" s="825"/>
      <c r="MRD752" s="825"/>
      <c r="MRE752" s="825"/>
      <c r="MRF752" s="825"/>
      <c r="MRG752" s="825"/>
      <c r="MRH752" s="825"/>
      <c r="MRI752" s="825"/>
      <c r="MRJ752" s="825"/>
      <c r="MRK752" s="825"/>
      <c r="MRL752" s="825"/>
      <c r="MRM752" s="825"/>
      <c r="MRN752" s="825"/>
      <c r="MRO752" s="825"/>
      <c r="MRP752" s="825"/>
      <c r="MRQ752" s="89"/>
      <c r="MRR752" s="89"/>
      <c r="MRS752" s="89"/>
      <c r="MRT752" s="89"/>
      <c r="MRU752" s="89"/>
      <c r="MRV752" s="825"/>
      <c r="MRW752" s="825"/>
      <c r="MRX752" s="89"/>
      <c r="MRY752" s="89"/>
      <c r="MRZ752" s="825"/>
      <c r="MSA752" s="825"/>
      <c r="MSB752" s="89"/>
      <c r="MSC752" s="89"/>
      <c r="MSD752" s="825"/>
      <c r="MSE752" s="825"/>
      <c r="MSF752" s="825"/>
      <c r="MSG752" s="825"/>
      <c r="MSH752" s="825"/>
      <c r="MSI752" s="825"/>
      <c r="MSJ752" s="825"/>
      <c r="MSK752" s="89"/>
      <c r="MSL752" s="89"/>
      <c r="MSM752" s="825"/>
      <c r="MSN752" s="825"/>
      <c r="MSO752" s="89"/>
      <c r="MSP752" s="89"/>
      <c r="MSQ752" s="825"/>
      <c r="MSR752" s="825"/>
      <c r="MSS752" s="825"/>
      <c r="MST752" s="825"/>
      <c r="MSU752" s="825"/>
      <c r="MSV752" s="203"/>
      <c r="MSW752" s="107"/>
      <c r="MSX752" s="825"/>
      <c r="MSY752" s="825"/>
      <c r="MSZ752" s="825"/>
      <c r="MTA752" s="825"/>
      <c r="MTB752" s="825"/>
      <c r="MTC752" s="825"/>
      <c r="MTD752" s="825"/>
      <c r="MTE752" s="168"/>
      <c r="MTF752" s="168"/>
      <c r="MTG752" s="168"/>
      <c r="MTH752" s="168"/>
      <c r="MTI752" s="168"/>
      <c r="MTJ752" s="168"/>
      <c r="MTK752" s="168"/>
      <c r="MTL752" s="168"/>
      <c r="MTM752" s="168"/>
      <c r="MTN752" s="168"/>
      <c r="MTO752" s="168"/>
      <c r="MTP752" s="168"/>
      <c r="MTQ752" s="168"/>
      <c r="MTR752" s="168"/>
      <c r="MTS752" s="168"/>
      <c r="MTT752" s="168"/>
      <c r="MTU752" s="168"/>
      <c r="MTV752" s="168"/>
      <c r="MTW752" s="168"/>
      <c r="MTX752" s="168"/>
      <c r="MTY752" s="168"/>
      <c r="MTZ752" s="168"/>
      <c r="MUA752" s="168"/>
      <c r="MUB752" s="168"/>
      <c r="MUC752" s="168"/>
      <c r="MUD752" s="168"/>
      <c r="MUE752" s="168"/>
      <c r="MUF752" s="168"/>
      <c r="MUG752" s="168"/>
      <c r="MUH752" s="168"/>
      <c r="MUI752" s="168"/>
      <c r="MUJ752" s="168"/>
      <c r="MUK752" s="168"/>
      <c r="MUL752" s="168"/>
      <c r="MUM752" s="168"/>
      <c r="MUN752" s="168"/>
      <c r="MUO752" s="168"/>
      <c r="MUP752" s="168"/>
      <c r="MUQ752" s="168"/>
      <c r="MUR752" s="168"/>
      <c r="MUS752" s="168"/>
      <c r="MUT752" s="168"/>
      <c r="MUU752" s="168"/>
      <c r="MUV752" s="168"/>
      <c r="MUW752" s="825"/>
      <c r="MUX752" s="825"/>
      <c r="MUY752" s="825"/>
      <c r="MUZ752" s="825"/>
      <c r="MVA752" s="825"/>
      <c r="MVB752" s="825"/>
      <c r="MVC752" s="825"/>
      <c r="MVD752" s="825"/>
      <c r="MVE752" s="825"/>
      <c r="MVF752" s="825"/>
      <c r="MVG752" s="825"/>
      <c r="MVH752" s="825"/>
      <c r="MVI752" s="825"/>
      <c r="MVJ752" s="825"/>
      <c r="MVK752" s="825"/>
      <c r="MVL752" s="825"/>
      <c r="MVM752" s="825"/>
      <c r="MVN752" s="825"/>
      <c r="MVO752" s="825"/>
      <c r="MVP752" s="825"/>
      <c r="MVQ752" s="825"/>
      <c r="MVR752" s="825"/>
      <c r="MVS752" s="825"/>
      <c r="MVT752" s="825"/>
      <c r="MVU752" s="89"/>
      <c r="MVV752" s="89"/>
      <c r="MVW752" s="89"/>
      <c r="MVX752" s="89"/>
      <c r="MVY752" s="89"/>
      <c r="MVZ752" s="825"/>
      <c r="MWA752" s="825"/>
      <c r="MWB752" s="89"/>
      <c r="MWC752" s="89"/>
      <c r="MWD752" s="825"/>
      <c r="MWE752" s="825"/>
      <c r="MWF752" s="89"/>
      <c r="MWG752" s="89"/>
      <c r="MWH752" s="825"/>
      <c r="MWI752" s="825"/>
      <c r="MWJ752" s="825"/>
      <c r="MWK752" s="825"/>
      <c r="MWL752" s="825"/>
      <c r="MWM752" s="825"/>
      <c r="MWN752" s="825"/>
      <c r="MWO752" s="89"/>
      <c r="MWP752" s="89"/>
      <c r="MWQ752" s="825"/>
      <c r="MWR752" s="825"/>
      <c r="MWS752" s="89"/>
      <c r="MWT752" s="89"/>
      <c r="MWU752" s="825"/>
      <c r="MWV752" s="825"/>
      <c r="MWW752" s="825"/>
      <c r="MWX752" s="825"/>
      <c r="MWY752" s="825"/>
      <c r="MWZ752" s="203"/>
      <c r="MXA752" s="107"/>
      <c r="MXB752" s="825"/>
      <c r="MXC752" s="825"/>
      <c r="MXD752" s="825"/>
      <c r="MXE752" s="825"/>
      <c r="MXF752" s="825"/>
      <c r="MXG752" s="825"/>
      <c r="MXH752" s="825"/>
      <c r="MXI752" s="168"/>
      <c r="MXJ752" s="168"/>
      <c r="MXK752" s="168"/>
      <c r="MXL752" s="168"/>
      <c r="MXM752" s="168"/>
      <c r="MXN752" s="168"/>
      <c r="MXO752" s="168"/>
      <c r="MXP752" s="168"/>
      <c r="MXQ752" s="168"/>
      <c r="MXR752" s="168"/>
      <c r="MXS752" s="168"/>
      <c r="MXT752" s="168"/>
      <c r="MXU752" s="168"/>
      <c r="MXV752" s="168"/>
      <c r="MXW752" s="168"/>
      <c r="MXX752" s="168"/>
      <c r="MXY752" s="168"/>
      <c r="MXZ752" s="168"/>
      <c r="MYA752" s="168"/>
      <c r="MYB752" s="168"/>
      <c r="MYC752" s="168"/>
      <c r="MYD752" s="168"/>
      <c r="MYE752" s="168"/>
      <c r="MYF752" s="168"/>
      <c r="MYG752" s="168"/>
      <c r="MYH752" s="168"/>
      <c r="MYI752" s="168"/>
      <c r="MYJ752" s="168"/>
      <c r="MYK752" s="168"/>
      <c r="MYL752" s="168"/>
      <c r="MYM752" s="168"/>
      <c r="MYN752" s="168"/>
      <c r="MYO752" s="168"/>
      <c r="MYP752" s="168"/>
      <c r="MYQ752" s="168"/>
      <c r="MYR752" s="168"/>
      <c r="MYS752" s="168"/>
      <c r="MYT752" s="168"/>
      <c r="MYU752" s="168"/>
      <c r="MYV752" s="168"/>
      <c r="MYW752" s="168"/>
      <c r="MYX752" s="168"/>
      <c r="MYY752" s="168"/>
      <c r="MYZ752" s="168"/>
      <c r="MZA752" s="825"/>
      <c r="MZB752" s="825"/>
      <c r="MZC752" s="825"/>
      <c r="MZD752" s="825"/>
      <c r="MZE752" s="825"/>
      <c r="MZF752" s="825"/>
      <c r="MZG752" s="825"/>
      <c r="MZH752" s="825"/>
      <c r="MZI752" s="825"/>
      <c r="MZJ752" s="825"/>
      <c r="MZK752" s="825"/>
      <c r="MZL752" s="825"/>
      <c r="MZM752" s="825"/>
      <c r="MZN752" s="825"/>
      <c r="MZO752" s="825"/>
      <c r="MZP752" s="825"/>
      <c r="MZQ752" s="825"/>
      <c r="MZR752" s="825"/>
      <c r="MZS752" s="825"/>
      <c r="MZT752" s="825"/>
      <c r="MZU752" s="825"/>
      <c r="MZV752" s="825"/>
      <c r="MZW752" s="825"/>
      <c r="MZX752" s="825"/>
      <c r="MZY752" s="89"/>
      <c r="MZZ752" s="89"/>
      <c r="NAA752" s="89"/>
      <c r="NAB752" s="89"/>
      <c r="NAC752" s="89"/>
      <c r="NAD752" s="825"/>
      <c r="NAE752" s="825"/>
      <c r="NAF752" s="89"/>
      <c r="NAG752" s="89"/>
      <c r="NAH752" s="825"/>
      <c r="NAI752" s="825"/>
      <c r="NAJ752" s="89"/>
      <c r="NAK752" s="89"/>
      <c r="NAL752" s="825"/>
      <c r="NAM752" s="825"/>
      <c r="NAN752" s="825"/>
      <c r="NAO752" s="825"/>
      <c r="NAP752" s="825"/>
      <c r="NAQ752" s="825"/>
      <c r="NAR752" s="825"/>
      <c r="NAS752" s="89"/>
      <c r="NAT752" s="89"/>
      <c r="NAU752" s="825"/>
      <c r="NAV752" s="825"/>
      <c r="NAW752" s="89"/>
      <c r="NAX752" s="89"/>
      <c r="NAY752" s="825"/>
      <c r="NAZ752" s="825"/>
      <c r="NBA752" s="825"/>
      <c r="NBB752" s="825"/>
      <c r="NBC752" s="825"/>
      <c r="NBD752" s="203"/>
      <c r="NBE752" s="107"/>
      <c r="NBF752" s="825"/>
      <c r="NBG752" s="825"/>
      <c r="NBH752" s="825"/>
      <c r="NBI752" s="825"/>
      <c r="NBJ752" s="825"/>
      <c r="NBK752" s="825"/>
      <c r="NBL752" s="825"/>
      <c r="NBM752" s="168"/>
      <c r="NBN752" s="168"/>
      <c r="NBO752" s="168"/>
      <c r="NBP752" s="168"/>
      <c r="NBQ752" s="168"/>
      <c r="NBR752" s="168"/>
      <c r="NBS752" s="168"/>
      <c r="NBT752" s="168"/>
      <c r="NBU752" s="168"/>
      <c r="NBV752" s="168"/>
      <c r="NBW752" s="168"/>
      <c r="NBX752" s="168"/>
      <c r="NBY752" s="168"/>
      <c r="NBZ752" s="168"/>
      <c r="NCA752" s="168"/>
      <c r="NCB752" s="168"/>
      <c r="NCC752" s="168"/>
      <c r="NCD752" s="168"/>
      <c r="NCE752" s="168"/>
      <c r="NCF752" s="168"/>
      <c r="NCG752" s="168"/>
      <c r="NCH752" s="168"/>
      <c r="NCI752" s="168"/>
      <c r="NCJ752" s="168"/>
      <c r="NCK752" s="168"/>
      <c r="NCL752" s="168"/>
      <c r="NCM752" s="168"/>
      <c r="NCN752" s="168"/>
      <c r="NCO752" s="168"/>
      <c r="NCP752" s="168"/>
      <c r="NCQ752" s="168"/>
      <c r="NCR752" s="168"/>
      <c r="NCS752" s="168"/>
      <c r="NCT752" s="168"/>
      <c r="NCU752" s="168"/>
      <c r="NCV752" s="168"/>
      <c r="NCW752" s="168"/>
      <c r="NCX752" s="168"/>
      <c r="NCY752" s="168"/>
      <c r="NCZ752" s="168"/>
      <c r="NDA752" s="168"/>
      <c r="NDB752" s="168"/>
      <c r="NDC752" s="168"/>
      <c r="NDD752" s="168"/>
      <c r="NDE752" s="825"/>
      <c r="NDF752" s="825"/>
      <c r="NDG752" s="825"/>
      <c r="NDH752" s="825"/>
      <c r="NDI752" s="825"/>
      <c r="NDJ752" s="825"/>
      <c r="NDK752" s="825"/>
      <c r="NDL752" s="825"/>
      <c r="NDM752" s="825"/>
      <c r="NDN752" s="825"/>
      <c r="NDO752" s="825"/>
      <c r="NDP752" s="825"/>
      <c r="NDQ752" s="825"/>
      <c r="NDR752" s="825"/>
      <c r="NDS752" s="825"/>
      <c r="NDT752" s="825"/>
      <c r="NDU752" s="825"/>
      <c r="NDV752" s="825"/>
      <c r="NDW752" s="825"/>
      <c r="NDX752" s="825"/>
      <c r="NDY752" s="825"/>
      <c r="NDZ752" s="825"/>
      <c r="NEA752" s="825"/>
      <c r="NEB752" s="825"/>
      <c r="NEC752" s="89"/>
      <c r="NED752" s="89"/>
      <c r="NEE752" s="89"/>
      <c r="NEF752" s="89"/>
      <c r="NEG752" s="89"/>
      <c r="NEH752" s="825"/>
      <c r="NEI752" s="825"/>
      <c r="NEJ752" s="89"/>
      <c r="NEK752" s="89"/>
      <c r="NEL752" s="825"/>
      <c r="NEM752" s="825"/>
      <c r="NEN752" s="89"/>
      <c r="NEO752" s="89"/>
      <c r="NEP752" s="825"/>
      <c r="NEQ752" s="825"/>
      <c r="NER752" s="825"/>
      <c r="NES752" s="825"/>
      <c r="NET752" s="825"/>
      <c r="NEU752" s="825"/>
      <c r="NEV752" s="825"/>
      <c r="NEW752" s="89"/>
      <c r="NEX752" s="89"/>
      <c r="NEY752" s="825"/>
      <c r="NEZ752" s="825"/>
      <c r="NFA752" s="89"/>
      <c r="NFB752" s="89"/>
      <c r="NFC752" s="825"/>
      <c r="NFD752" s="825"/>
      <c r="NFE752" s="825"/>
      <c r="NFF752" s="825"/>
      <c r="NFG752" s="825"/>
      <c r="NFH752" s="203"/>
      <c r="NFI752" s="107"/>
      <c r="NFJ752" s="825"/>
      <c r="NFK752" s="825"/>
      <c r="NFL752" s="825"/>
      <c r="NFM752" s="825"/>
      <c r="NFN752" s="825"/>
      <c r="NFO752" s="825"/>
      <c r="NFP752" s="825"/>
      <c r="NFQ752" s="168"/>
      <c r="NFR752" s="168"/>
      <c r="NFS752" s="168"/>
      <c r="NFT752" s="168"/>
      <c r="NFU752" s="168"/>
      <c r="NFV752" s="168"/>
      <c r="NFW752" s="168"/>
      <c r="NFX752" s="168"/>
      <c r="NFY752" s="168"/>
      <c r="NFZ752" s="168"/>
      <c r="NGA752" s="168"/>
      <c r="NGB752" s="168"/>
      <c r="NGC752" s="168"/>
      <c r="NGD752" s="168"/>
      <c r="NGE752" s="168"/>
      <c r="NGF752" s="168"/>
      <c r="NGG752" s="168"/>
      <c r="NGH752" s="168"/>
      <c r="NGI752" s="168"/>
      <c r="NGJ752" s="168"/>
      <c r="NGK752" s="168"/>
      <c r="NGL752" s="168"/>
      <c r="NGM752" s="168"/>
      <c r="NGN752" s="168"/>
      <c r="NGO752" s="168"/>
      <c r="NGP752" s="168"/>
      <c r="NGQ752" s="168"/>
      <c r="NGR752" s="168"/>
      <c r="NGS752" s="168"/>
      <c r="NGT752" s="168"/>
      <c r="NGU752" s="168"/>
      <c r="NGV752" s="168"/>
      <c r="NGW752" s="168"/>
      <c r="NGX752" s="168"/>
      <c r="NGY752" s="168"/>
      <c r="NGZ752" s="168"/>
      <c r="NHA752" s="168"/>
      <c r="NHB752" s="168"/>
      <c r="NHC752" s="168"/>
      <c r="NHD752" s="168"/>
      <c r="NHE752" s="168"/>
      <c r="NHF752" s="168"/>
      <c r="NHG752" s="168"/>
      <c r="NHH752" s="168"/>
      <c r="NHI752" s="825"/>
      <c r="NHJ752" s="825"/>
      <c r="NHK752" s="825"/>
      <c r="NHL752" s="825"/>
      <c r="NHM752" s="825"/>
      <c r="NHN752" s="825"/>
      <c r="NHO752" s="825"/>
      <c r="NHP752" s="825"/>
      <c r="NHQ752" s="825"/>
      <c r="NHR752" s="825"/>
      <c r="NHS752" s="825"/>
      <c r="NHT752" s="825"/>
      <c r="NHU752" s="825"/>
      <c r="NHV752" s="825"/>
      <c r="NHW752" s="825"/>
      <c r="NHX752" s="825"/>
      <c r="NHY752" s="825"/>
      <c r="NHZ752" s="825"/>
      <c r="NIA752" s="825"/>
      <c r="NIB752" s="825"/>
      <c r="NIC752" s="825"/>
      <c r="NID752" s="825"/>
      <c r="NIE752" s="825"/>
      <c r="NIF752" s="825"/>
      <c r="NIG752" s="89"/>
      <c r="NIH752" s="89"/>
      <c r="NII752" s="89"/>
      <c r="NIJ752" s="89"/>
      <c r="NIK752" s="89"/>
      <c r="NIL752" s="825"/>
      <c r="NIM752" s="825"/>
      <c r="NIN752" s="89"/>
      <c r="NIO752" s="89"/>
      <c r="NIP752" s="825"/>
      <c r="NIQ752" s="825"/>
      <c r="NIR752" s="89"/>
      <c r="NIS752" s="89"/>
      <c r="NIT752" s="825"/>
      <c r="NIU752" s="825"/>
      <c r="NIV752" s="825"/>
      <c r="NIW752" s="825"/>
      <c r="NIX752" s="825"/>
      <c r="NIY752" s="825"/>
      <c r="NIZ752" s="825"/>
      <c r="NJA752" s="89"/>
      <c r="NJB752" s="89"/>
      <c r="NJC752" s="825"/>
      <c r="NJD752" s="825"/>
      <c r="NJE752" s="89"/>
      <c r="NJF752" s="89"/>
      <c r="NJG752" s="825"/>
      <c r="NJH752" s="825"/>
      <c r="NJI752" s="825"/>
      <c r="NJJ752" s="825"/>
      <c r="NJK752" s="825"/>
      <c r="NJL752" s="203"/>
      <c r="NJM752" s="107"/>
      <c r="NJN752" s="825"/>
      <c r="NJO752" s="825"/>
      <c r="NJP752" s="825"/>
      <c r="NJQ752" s="825"/>
      <c r="NJR752" s="825"/>
      <c r="NJS752" s="825"/>
      <c r="NJT752" s="825"/>
      <c r="NJU752" s="168"/>
      <c r="NJV752" s="168"/>
      <c r="NJW752" s="168"/>
      <c r="NJX752" s="168"/>
      <c r="NJY752" s="168"/>
      <c r="NJZ752" s="168"/>
      <c r="NKA752" s="168"/>
      <c r="NKB752" s="168"/>
      <c r="NKC752" s="168"/>
      <c r="NKD752" s="168"/>
      <c r="NKE752" s="168"/>
      <c r="NKF752" s="168"/>
      <c r="NKG752" s="168"/>
      <c r="NKH752" s="168"/>
      <c r="NKI752" s="168"/>
      <c r="NKJ752" s="168"/>
      <c r="NKK752" s="168"/>
      <c r="NKL752" s="168"/>
      <c r="NKM752" s="168"/>
      <c r="NKN752" s="168"/>
      <c r="NKO752" s="168"/>
      <c r="NKP752" s="168"/>
      <c r="NKQ752" s="168"/>
      <c r="NKR752" s="168"/>
      <c r="NKS752" s="168"/>
      <c r="NKT752" s="168"/>
      <c r="NKU752" s="168"/>
      <c r="NKV752" s="168"/>
      <c r="NKW752" s="168"/>
      <c r="NKX752" s="168"/>
      <c r="NKY752" s="168"/>
      <c r="NKZ752" s="168"/>
      <c r="NLA752" s="168"/>
      <c r="NLB752" s="168"/>
      <c r="NLC752" s="168"/>
      <c r="NLD752" s="168"/>
      <c r="NLE752" s="168"/>
      <c r="NLF752" s="168"/>
      <c r="NLG752" s="168"/>
      <c r="NLH752" s="168"/>
      <c r="NLI752" s="168"/>
      <c r="NLJ752" s="168"/>
      <c r="NLK752" s="168"/>
      <c r="NLL752" s="168"/>
      <c r="NLM752" s="825"/>
      <c r="NLN752" s="825"/>
      <c r="NLO752" s="825"/>
      <c r="NLP752" s="825"/>
      <c r="NLQ752" s="825"/>
      <c r="NLR752" s="825"/>
      <c r="NLS752" s="825"/>
      <c r="NLT752" s="825"/>
      <c r="NLU752" s="825"/>
      <c r="NLV752" s="825"/>
      <c r="NLW752" s="825"/>
      <c r="NLX752" s="825"/>
      <c r="NLY752" s="825"/>
      <c r="NLZ752" s="825"/>
      <c r="NMA752" s="825"/>
      <c r="NMB752" s="825"/>
      <c r="NMC752" s="825"/>
      <c r="NMD752" s="825"/>
      <c r="NME752" s="825"/>
      <c r="NMF752" s="825"/>
      <c r="NMG752" s="825"/>
      <c r="NMH752" s="825"/>
      <c r="NMI752" s="825"/>
      <c r="NMJ752" s="825"/>
      <c r="NMK752" s="89"/>
      <c r="NML752" s="89"/>
      <c r="NMM752" s="89"/>
      <c r="NMN752" s="89"/>
      <c r="NMO752" s="89"/>
      <c r="NMP752" s="825"/>
      <c r="NMQ752" s="825"/>
      <c r="NMR752" s="89"/>
      <c r="NMS752" s="89"/>
      <c r="NMT752" s="825"/>
      <c r="NMU752" s="825"/>
      <c r="NMV752" s="89"/>
      <c r="NMW752" s="89"/>
      <c r="NMX752" s="825"/>
      <c r="NMY752" s="825"/>
      <c r="NMZ752" s="825"/>
      <c r="NNA752" s="825"/>
      <c r="NNB752" s="825"/>
      <c r="NNC752" s="825"/>
      <c r="NND752" s="825"/>
      <c r="NNE752" s="89"/>
      <c r="NNF752" s="89"/>
      <c r="NNG752" s="825"/>
      <c r="NNH752" s="825"/>
      <c r="NNI752" s="89"/>
      <c r="NNJ752" s="89"/>
      <c r="NNK752" s="825"/>
      <c r="NNL752" s="825"/>
      <c r="NNM752" s="825"/>
      <c r="NNN752" s="825"/>
      <c r="NNO752" s="825"/>
      <c r="NNP752" s="203"/>
      <c r="NNQ752" s="107"/>
      <c r="NNR752" s="825"/>
      <c r="NNS752" s="825"/>
      <c r="NNT752" s="825"/>
      <c r="NNU752" s="825"/>
      <c r="NNV752" s="825"/>
      <c r="NNW752" s="825"/>
      <c r="NNX752" s="825"/>
      <c r="NNY752" s="168"/>
      <c r="NNZ752" s="168"/>
      <c r="NOA752" s="168"/>
      <c r="NOB752" s="168"/>
      <c r="NOC752" s="168"/>
      <c r="NOD752" s="168"/>
      <c r="NOE752" s="168"/>
      <c r="NOF752" s="168"/>
      <c r="NOG752" s="168"/>
      <c r="NOH752" s="168"/>
      <c r="NOI752" s="168"/>
      <c r="NOJ752" s="168"/>
      <c r="NOK752" s="168"/>
      <c r="NOL752" s="168"/>
      <c r="NOM752" s="168"/>
      <c r="NON752" s="168"/>
      <c r="NOO752" s="168"/>
      <c r="NOP752" s="168"/>
      <c r="NOQ752" s="168"/>
      <c r="NOR752" s="168"/>
      <c r="NOS752" s="168"/>
      <c r="NOT752" s="168"/>
      <c r="NOU752" s="168"/>
      <c r="NOV752" s="168"/>
      <c r="NOW752" s="168"/>
      <c r="NOX752" s="168"/>
      <c r="NOY752" s="168"/>
      <c r="NOZ752" s="168"/>
      <c r="NPA752" s="168"/>
      <c r="NPB752" s="168"/>
      <c r="NPC752" s="168"/>
      <c r="NPD752" s="168"/>
      <c r="NPE752" s="168"/>
      <c r="NPF752" s="168"/>
      <c r="NPG752" s="168"/>
      <c r="NPH752" s="168"/>
      <c r="NPI752" s="168"/>
      <c r="NPJ752" s="168"/>
      <c r="NPK752" s="168"/>
      <c r="NPL752" s="168"/>
      <c r="NPM752" s="168"/>
      <c r="NPN752" s="168"/>
      <c r="NPO752" s="168"/>
      <c r="NPP752" s="168"/>
      <c r="NPQ752" s="825"/>
      <c r="NPR752" s="825"/>
      <c r="NPS752" s="825"/>
      <c r="NPT752" s="825"/>
      <c r="NPU752" s="825"/>
      <c r="NPV752" s="825"/>
      <c r="NPW752" s="825"/>
      <c r="NPX752" s="825"/>
      <c r="NPY752" s="825"/>
      <c r="NPZ752" s="825"/>
      <c r="NQA752" s="825"/>
      <c r="NQB752" s="825"/>
      <c r="NQC752" s="825"/>
      <c r="NQD752" s="825"/>
      <c r="NQE752" s="825"/>
      <c r="NQF752" s="825"/>
      <c r="NQG752" s="825"/>
      <c r="NQH752" s="825"/>
      <c r="NQI752" s="825"/>
      <c r="NQJ752" s="825"/>
      <c r="NQK752" s="825"/>
      <c r="NQL752" s="825"/>
      <c r="NQM752" s="825"/>
      <c r="NQN752" s="825"/>
      <c r="NQO752" s="89"/>
      <c r="NQP752" s="89"/>
      <c r="NQQ752" s="89"/>
      <c r="NQR752" s="89"/>
      <c r="NQS752" s="89"/>
      <c r="NQT752" s="825"/>
      <c r="NQU752" s="825"/>
      <c r="NQV752" s="89"/>
      <c r="NQW752" s="89"/>
      <c r="NQX752" s="825"/>
      <c r="NQY752" s="825"/>
      <c r="NQZ752" s="89"/>
      <c r="NRA752" s="89"/>
      <c r="NRB752" s="825"/>
      <c r="NRC752" s="825"/>
      <c r="NRD752" s="825"/>
      <c r="NRE752" s="825"/>
      <c r="NRF752" s="825"/>
      <c r="NRG752" s="825"/>
      <c r="NRH752" s="825"/>
      <c r="NRI752" s="89"/>
      <c r="NRJ752" s="89"/>
      <c r="NRK752" s="825"/>
      <c r="NRL752" s="825"/>
      <c r="NRM752" s="89"/>
      <c r="NRN752" s="89"/>
      <c r="NRO752" s="825"/>
      <c r="NRP752" s="825"/>
      <c r="NRQ752" s="825"/>
      <c r="NRR752" s="825"/>
      <c r="NRS752" s="825"/>
      <c r="NRT752" s="203"/>
      <c r="NRU752" s="107"/>
      <c r="NRV752" s="825"/>
      <c r="NRW752" s="825"/>
      <c r="NRX752" s="825"/>
      <c r="NRY752" s="825"/>
      <c r="NRZ752" s="825"/>
      <c r="NSA752" s="825"/>
      <c r="NSB752" s="825"/>
      <c r="NSC752" s="168"/>
      <c r="NSD752" s="168"/>
      <c r="NSE752" s="168"/>
      <c r="NSF752" s="168"/>
      <c r="NSG752" s="168"/>
      <c r="NSH752" s="168"/>
      <c r="NSI752" s="168"/>
      <c r="NSJ752" s="168"/>
      <c r="NSK752" s="168"/>
      <c r="NSL752" s="168"/>
      <c r="NSM752" s="168"/>
      <c r="NSN752" s="168"/>
      <c r="NSO752" s="168"/>
      <c r="NSP752" s="168"/>
      <c r="NSQ752" s="168"/>
      <c r="NSR752" s="168"/>
      <c r="NSS752" s="168"/>
      <c r="NST752" s="168"/>
      <c r="NSU752" s="168"/>
      <c r="NSV752" s="168"/>
      <c r="NSW752" s="168"/>
      <c r="NSX752" s="168"/>
      <c r="NSY752" s="168"/>
      <c r="NSZ752" s="168"/>
      <c r="NTA752" s="168"/>
      <c r="NTB752" s="168"/>
      <c r="NTC752" s="168"/>
      <c r="NTD752" s="168"/>
      <c r="NTE752" s="168"/>
      <c r="NTF752" s="168"/>
      <c r="NTG752" s="168"/>
      <c r="NTH752" s="168"/>
      <c r="NTI752" s="168"/>
      <c r="NTJ752" s="168"/>
      <c r="NTK752" s="168"/>
      <c r="NTL752" s="168"/>
      <c r="NTM752" s="168"/>
      <c r="NTN752" s="168"/>
      <c r="NTO752" s="168"/>
      <c r="NTP752" s="168"/>
      <c r="NTQ752" s="168"/>
      <c r="NTR752" s="168"/>
      <c r="NTS752" s="168"/>
      <c r="NTT752" s="168"/>
      <c r="NTU752" s="825"/>
      <c r="NTV752" s="825"/>
      <c r="NTW752" s="825"/>
      <c r="NTX752" s="825"/>
      <c r="NTY752" s="825"/>
      <c r="NTZ752" s="825"/>
      <c r="NUA752" s="825"/>
      <c r="NUB752" s="825"/>
      <c r="NUC752" s="825"/>
      <c r="NUD752" s="825"/>
      <c r="NUE752" s="825"/>
      <c r="NUF752" s="825"/>
      <c r="NUG752" s="825"/>
      <c r="NUH752" s="825"/>
      <c r="NUI752" s="825"/>
      <c r="NUJ752" s="825"/>
      <c r="NUK752" s="825"/>
      <c r="NUL752" s="825"/>
      <c r="NUM752" s="825"/>
      <c r="NUN752" s="825"/>
      <c r="NUO752" s="825"/>
      <c r="NUP752" s="825"/>
      <c r="NUQ752" s="825"/>
      <c r="NUR752" s="825"/>
      <c r="NUS752" s="89"/>
      <c r="NUT752" s="89"/>
      <c r="NUU752" s="89"/>
      <c r="NUV752" s="89"/>
      <c r="NUW752" s="89"/>
      <c r="NUX752" s="825"/>
      <c r="NUY752" s="825"/>
      <c r="NUZ752" s="89"/>
      <c r="NVA752" s="89"/>
      <c r="NVB752" s="825"/>
      <c r="NVC752" s="825"/>
      <c r="NVD752" s="89"/>
      <c r="NVE752" s="89"/>
      <c r="NVF752" s="825"/>
      <c r="NVG752" s="825"/>
      <c r="NVH752" s="825"/>
      <c r="NVI752" s="825"/>
      <c r="NVJ752" s="825"/>
      <c r="NVK752" s="825"/>
      <c r="NVL752" s="825"/>
      <c r="NVM752" s="89"/>
      <c r="NVN752" s="89"/>
      <c r="NVO752" s="825"/>
      <c r="NVP752" s="825"/>
      <c r="NVQ752" s="89"/>
      <c r="NVR752" s="89"/>
      <c r="NVS752" s="825"/>
      <c r="NVT752" s="825"/>
      <c r="NVU752" s="825"/>
      <c r="NVV752" s="825"/>
      <c r="NVW752" s="825"/>
      <c r="NVX752" s="203"/>
      <c r="NVY752" s="107"/>
      <c r="NVZ752" s="825"/>
      <c r="NWA752" s="825"/>
      <c r="NWB752" s="825"/>
      <c r="NWC752" s="825"/>
      <c r="NWD752" s="825"/>
      <c r="NWE752" s="825"/>
      <c r="NWF752" s="825"/>
      <c r="NWG752" s="168"/>
      <c r="NWH752" s="168"/>
      <c r="NWI752" s="168"/>
      <c r="NWJ752" s="168"/>
      <c r="NWK752" s="168"/>
      <c r="NWL752" s="168"/>
      <c r="NWM752" s="168"/>
      <c r="NWN752" s="168"/>
      <c r="NWO752" s="168"/>
      <c r="NWP752" s="168"/>
      <c r="NWQ752" s="168"/>
      <c r="NWR752" s="168"/>
      <c r="NWS752" s="168"/>
      <c r="NWT752" s="168"/>
      <c r="NWU752" s="168"/>
      <c r="NWV752" s="168"/>
      <c r="NWW752" s="168"/>
      <c r="NWX752" s="168"/>
      <c r="NWY752" s="168"/>
      <c r="NWZ752" s="168"/>
      <c r="NXA752" s="168"/>
      <c r="NXB752" s="168"/>
      <c r="NXC752" s="168"/>
      <c r="NXD752" s="168"/>
      <c r="NXE752" s="168"/>
      <c r="NXF752" s="168"/>
      <c r="NXG752" s="168"/>
      <c r="NXH752" s="168"/>
      <c r="NXI752" s="168"/>
      <c r="NXJ752" s="168"/>
      <c r="NXK752" s="168"/>
      <c r="NXL752" s="168"/>
      <c r="NXM752" s="168"/>
      <c r="NXN752" s="168"/>
      <c r="NXO752" s="168"/>
      <c r="NXP752" s="168"/>
      <c r="NXQ752" s="168"/>
      <c r="NXR752" s="168"/>
      <c r="NXS752" s="168"/>
      <c r="NXT752" s="168"/>
      <c r="NXU752" s="168"/>
      <c r="NXV752" s="168"/>
      <c r="NXW752" s="168"/>
      <c r="NXX752" s="168"/>
      <c r="NXY752" s="825"/>
      <c r="NXZ752" s="825"/>
      <c r="NYA752" s="825"/>
      <c r="NYB752" s="825"/>
      <c r="NYC752" s="825"/>
      <c r="NYD752" s="825"/>
      <c r="NYE752" s="825"/>
      <c r="NYF752" s="825"/>
      <c r="NYG752" s="825"/>
      <c r="NYH752" s="825"/>
      <c r="NYI752" s="825"/>
      <c r="NYJ752" s="825"/>
      <c r="NYK752" s="825"/>
      <c r="NYL752" s="825"/>
      <c r="NYM752" s="825"/>
      <c r="NYN752" s="825"/>
      <c r="NYO752" s="825"/>
      <c r="NYP752" s="825"/>
      <c r="NYQ752" s="825"/>
      <c r="NYR752" s="825"/>
      <c r="NYS752" s="825"/>
      <c r="NYT752" s="825"/>
      <c r="NYU752" s="825"/>
      <c r="NYV752" s="825"/>
      <c r="NYW752" s="89"/>
      <c r="NYX752" s="89"/>
      <c r="NYY752" s="89"/>
      <c r="NYZ752" s="89"/>
      <c r="NZA752" s="89"/>
      <c r="NZB752" s="825"/>
      <c r="NZC752" s="825"/>
      <c r="NZD752" s="89"/>
      <c r="NZE752" s="89"/>
      <c r="NZF752" s="825"/>
      <c r="NZG752" s="825"/>
      <c r="NZH752" s="89"/>
      <c r="NZI752" s="89"/>
      <c r="NZJ752" s="825"/>
      <c r="NZK752" s="825"/>
      <c r="NZL752" s="825"/>
      <c r="NZM752" s="825"/>
      <c r="NZN752" s="825"/>
      <c r="NZO752" s="825"/>
      <c r="NZP752" s="825"/>
      <c r="NZQ752" s="89"/>
      <c r="NZR752" s="89"/>
      <c r="NZS752" s="825"/>
      <c r="NZT752" s="825"/>
      <c r="NZU752" s="89"/>
      <c r="NZV752" s="89"/>
      <c r="NZW752" s="825"/>
      <c r="NZX752" s="825"/>
      <c r="NZY752" s="825"/>
      <c r="NZZ752" s="825"/>
      <c r="OAA752" s="825"/>
      <c r="OAB752" s="203"/>
      <c r="OAC752" s="107"/>
      <c r="OAD752" s="825"/>
      <c r="OAE752" s="825"/>
      <c r="OAF752" s="825"/>
      <c r="OAG752" s="825"/>
      <c r="OAH752" s="825"/>
      <c r="OAI752" s="825"/>
      <c r="OAJ752" s="825"/>
      <c r="OAK752" s="168"/>
      <c r="OAL752" s="168"/>
      <c r="OAM752" s="168"/>
      <c r="OAN752" s="168"/>
      <c r="OAO752" s="168"/>
      <c r="OAP752" s="168"/>
      <c r="OAQ752" s="168"/>
      <c r="OAR752" s="168"/>
      <c r="OAS752" s="168"/>
      <c r="OAT752" s="168"/>
      <c r="OAU752" s="168"/>
      <c r="OAV752" s="168"/>
      <c r="OAW752" s="168"/>
      <c r="OAX752" s="168"/>
      <c r="OAY752" s="168"/>
      <c r="OAZ752" s="168"/>
      <c r="OBA752" s="168"/>
      <c r="OBB752" s="168"/>
      <c r="OBC752" s="168"/>
      <c r="OBD752" s="168"/>
      <c r="OBE752" s="168"/>
      <c r="OBF752" s="168"/>
      <c r="OBG752" s="168"/>
      <c r="OBH752" s="168"/>
      <c r="OBI752" s="168"/>
      <c r="OBJ752" s="168"/>
      <c r="OBK752" s="168"/>
      <c r="OBL752" s="168"/>
      <c r="OBM752" s="168"/>
      <c r="OBN752" s="168"/>
      <c r="OBO752" s="168"/>
      <c r="OBP752" s="168"/>
      <c r="OBQ752" s="168"/>
      <c r="OBR752" s="168"/>
      <c r="OBS752" s="168"/>
      <c r="OBT752" s="168"/>
      <c r="OBU752" s="168"/>
      <c r="OBV752" s="168"/>
      <c r="OBW752" s="168"/>
      <c r="OBX752" s="168"/>
      <c r="OBY752" s="168"/>
      <c r="OBZ752" s="168"/>
      <c r="OCA752" s="168"/>
      <c r="OCB752" s="168"/>
      <c r="OCC752" s="825"/>
      <c r="OCD752" s="825"/>
      <c r="OCE752" s="825"/>
      <c r="OCF752" s="825"/>
      <c r="OCG752" s="825"/>
      <c r="OCH752" s="825"/>
      <c r="OCI752" s="825"/>
      <c r="OCJ752" s="825"/>
      <c r="OCK752" s="825"/>
      <c r="OCL752" s="825"/>
      <c r="OCM752" s="825"/>
      <c r="OCN752" s="825"/>
      <c r="OCO752" s="825"/>
      <c r="OCP752" s="825"/>
      <c r="OCQ752" s="825"/>
      <c r="OCR752" s="825"/>
      <c r="OCS752" s="825"/>
      <c r="OCT752" s="825"/>
      <c r="OCU752" s="825"/>
      <c r="OCV752" s="825"/>
      <c r="OCW752" s="825"/>
      <c r="OCX752" s="825"/>
      <c r="OCY752" s="825"/>
      <c r="OCZ752" s="825"/>
      <c r="ODA752" s="89"/>
      <c r="ODB752" s="89"/>
      <c r="ODC752" s="89"/>
      <c r="ODD752" s="89"/>
      <c r="ODE752" s="89"/>
      <c r="ODF752" s="825"/>
      <c r="ODG752" s="825"/>
      <c r="ODH752" s="89"/>
      <c r="ODI752" s="89"/>
      <c r="ODJ752" s="825"/>
      <c r="ODK752" s="825"/>
      <c r="ODL752" s="89"/>
      <c r="ODM752" s="89"/>
      <c r="ODN752" s="825"/>
      <c r="ODO752" s="825"/>
      <c r="ODP752" s="825"/>
      <c r="ODQ752" s="825"/>
      <c r="ODR752" s="825"/>
      <c r="ODS752" s="825"/>
      <c r="ODT752" s="825"/>
      <c r="ODU752" s="89"/>
      <c r="ODV752" s="89"/>
      <c r="ODW752" s="825"/>
      <c r="ODX752" s="825"/>
      <c r="ODY752" s="89"/>
      <c r="ODZ752" s="89"/>
      <c r="OEA752" s="825"/>
      <c r="OEB752" s="825"/>
      <c r="OEC752" s="825"/>
      <c r="OED752" s="825"/>
      <c r="OEE752" s="825"/>
      <c r="OEF752" s="203"/>
      <c r="OEG752" s="107"/>
      <c r="OEH752" s="825"/>
      <c r="OEI752" s="825"/>
      <c r="OEJ752" s="825"/>
      <c r="OEK752" s="825"/>
      <c r="OEL752" s="825"/>
      <c r="OEM752" s="825"/>
      <c r="OEN752" s="825"/>
      <c r="OEO752" s="168"/>
      <c r="OEP752" s="168"/>
      <c r="OEQ752" s="168"/>
      <c r="OER752" s="168"/>
      <c r="OES752" s="168"/>
      <c r="OET752" s="168"/>
      <c r="OEU752" s="168"/>
      <c r="OEV752" s="168"/>
      <c r="OEW752" s="168"/>
      <c r="OEX752" s="168"/>
      <c r="OEY752" s="168"/>
      <c r="OEZ752" s="168"/>
      <c r="OFA752" s="168"/>
      <c r="OFB752" s="168"/>
      <c r="OFC752" s="168"/>
      <c r="OFD752" s="168"/>
      <c r="OFE752" s="168"/>
      <c r="OFF752" s="168"/>
      <c r="OFG752" s="168"/>
      <c r="OFH752" s="168"/>
      <c r="OFI752" s="168"/>
      <c r="OFJ752" s="168"/>
      <c r="OFK752" s="168"/>
      <c r="OFL752" s="168"/>
      <c r="OFM752" s="168"/>
      <c r="OFN752" s="168"/>
      <c r="OFO752" s="168"/>
      <c r="OFP752" s="168"/>
      <c r="OFQ752" s="168"/>
      <c r="OFR752" s="168"/>
      <c r="OFS752" s="168"/>
      <c r="OFT752" s="168"/>
      <c r="OFU752" s="168"/>
      <c r="OFV752" s="168"/>
      <c r="OFW752" s="168"/>
      <c r="OFX752" s="168"/>
      <c r="OFY752" s="168"/>
      <c r="OFZ752" s="168"/>
      <c r="OGA752" s="168"/>
      <c r="OGB752" s="168"/>
      <c r="OGC752" s="168"/>
      <c r="OGD752" s="168"/>
      <c r="OGE752" s="168"/>
      <c r="OGF752" s="168"/>
      <c r="OGG752" s="825"/>
      <c r="OGH752" s="825"/>
      <c r="OGI752" s="825"/>
      <c r="OGJ752" s="825"/>
      <c r="OGK752" s="825"/>
      <c r="OGL752" s="825"/>
      <c r="OGM752" s="825"/>
      <c r="OGN752" s="825"/>
      <c r="OGO752" s="825"/>
      <c r="OGP752" s="825"/>
      <c r="OGQ752" s="825"/>
      <c r="OGR752" s="825"/>
      <c r="OGS752" s="825"/>
      <c r="OGT752" s="825"/>
      <c r="OGU752" s="825"/>
      <c r="OGV752" s="825"/>
      <c r="OGW752" s="825"/>
      <c r="OGX752" s="825"/>
      <c r="OGY752" s="825"/>
      <c r="OGZ752" s="825"/>
      <c r="OHA752" s="825"/>
      <c r="OHB752" s="825"/>
      <c r="OHC752" s="825"/>
      <c r="OHD752" s="825"/>
      <c r="OHE752" s="89"/>
      <c r="OHF752" s="89"/>
      <c r="OHG752" s="89"/>
      <c r="OHH752" s="89"/>
      <c r="OHI752" s="89"/>
      <c r="OHJ752" s="825"/>
      <c r="OHK752" s="825"/>
      <c r="OHL752" s="89"/>
      <c r="OHM752" s="89"/>
      <c r="OHN752" s="825"/>
      <c r="OHO752" s="825"/>
      <c r="OHP752" s="89"/>
      <c r="OHQ752" s="89"/>
      <c r="OHR752" s="825"/>
      <c r="OHS752" s="825"/>
      <c r="OHT752" s="825"/>
      <c r="OHU752" s="825"/>
      <c r="OHV752" s="825"/>
      <c r="OHW752" s="825"/>
      <c r="OHX752" s="825"/>
      <c r="OHY752" s="89"/>
      <c r="OHZ752" s="89"/>
      <c r="OIA752" s="825"/>
      <c r="OIB752" s="825"/>
      <c r="OIC752" s="89"/>
      <c r="OID752" s="89"/>
      <c r="OIE752" s="825"/>
      <c r="OIF752" s="825"/>
      <c r="OIG752" s="825"/>
      <c r="OIH752" s="825"/>
      <c r="OII752" s="825"/>
      <c r="OIJ752" s="203"/>
      <c r="OIK752" s="107"/>
      <c r="OIL752" s="825"/>
      <c r="OIM752" s="825"/>
      <c r="OIN752" s="825"/>
      <c r="OIO752" s="825"/>
      <c r="OIP752" s="825"/>
      <c r="OIQ752" s="825"/>
      <c r="OIR752" s="825"/>
      <c r="OIS752" s="168"/>
      <c r="OIT752" s="168"/>
      <c r="OIU752" s="168"/>
      <c r="OIV752" s="168"/>
      <c r="OIW752" s="168"/>
      <c r="OIX752" s="168"/>
      <c r="OIY752" s="168"/>
      <c r="OIZ752" s="168"/>
      <c r="OJA752" s="168"/>
      <c r="OJB752" s="168"/>
      <c r="OJC752" s="168"/>
      <c r="OJD752" s="168"/>
      <c r="OJE752" s="168"/>
      <c r="OJF752" s="168"/>
      <c r="OJG752" s="168"/>
      <c r="OJH752" s="168"/>
      <c r="OJI752" s="168"/>
      <c r="OJJ752" s="168"/>
      <c r="OJK752" s="168"/>
      <c r="OJL752" s="168"/>
      <c r="OJM752" s="168"/>
      <c r="OJN752" s="168"/>
      <c r="OJO752" s="168"/>
      <c r="OJP752" s="168"/>
      <c r="OJQ752" s="168"/>
      <c r="OJR752" s="168"/>
      <c r="OJS752" s="168"/>
      <c r="OJT752" s="168"/>
      <c r="OJU752" s="168"/>
      <c r="OJV752" s="168"/>
      <c r="OJW752" s="168"/>
      <c r="OJX752" s="168"/>
      <c r="OJY752" s="168"/>
      <c r="OJZ752" s="168"/>
      <c r="OKA752" s="168"/>
      <c r="OKB752" s="168"/>
      <c r="OKC752" s="168"/>
      <c r="OKD752" s="168"/>
      <c r="OKE752" s="168"/>
      <c r="OKF752" s="168"/>
      <c r="OKG752" s="168"/>
      <c r="OKH752" s="168"/>
      <c r="OKI752" s="168"/>
      <c r="OKJ752" s="168"/>
      <c r="OKK752" s="825"/>
      <c r="OKL752" s="825"/>
      <c r="OKM752" s="825"/>
      <c r="OKN752" s="825"/>
      <c r="OKO752" s="825"/>
      <c r="OKP752" s="825"/>
      <c r="OKQ752" s="825"/>
      <c r="OKR752" s="825"/>
      <c r="OKS752" s="825"/>
      <c r="OKT752" s="825"/>
      <c r="OKU752" s="825"/>
      <c r="OKV752" s="825"/>
      <c r="OKW752" s="825"/>
      <c r="OKX752" s="825"/>
      <c r="OKY752" s="825"/>
      <c r="OKZ752" s="825"/>
      <c r="OLA752" s="825"/>
      <c r="OLB752" s="825"/>
      <c r="OLC752" s="825"/>
      <c r="OLD752" s="825"/>
      <c r="OLE752" s="825"/>
      <c r="OLF752" s="825"/>
      <c r="OLG752" s="825"/>
      <c r="OLH752" s="825"/>
      <c r="OLI752" s="89"/>
      <c r="OLJ752" s="89"/>
      <c r="OLK752" s="89"/>
      <c r="OLL752" s="89"/>
      <c r="OLM752" s="89"/>
      <c r="OLN752" s="825"/>
      <c r="OLO752" s="825"/>
      <c r="OLP752" s="89"/>
      <c r="OLQ752" s="89"/>
      <c r="OLR752" s="825"/>
      <c r="OLS752" s="825"/>
      <c r="OLT752" s="89"/>
      <c r="OLU752" s="89"/>
      <c r="OLV752" s="825"/>
      <c r="OLW752" s="825"/>
      <c r="OLX752" s="825"/>
      <c r="OLY752" s="825"/>
      <c r="OLZ752" s="825"/>
      <c r="OMA752" s="825"/>
      <c r="OMB752" s="825"/>
      <c r="OMC752" s="89"/>
      <c r="OMD752" s="89"/>
      <c r="OME752" s="825"/>
      <c r="OMF752" s="825"/>
      <c r="OMG752" s="89"/>
      <c r="OMH752" s="89"/>
      <c r="OMI752" s="825"/>
      <c r="OMJ752" s="825"/>
      <c r="OMK752" s="825"/>
      <c r="OML752" s="825"/>
      <c r="OMM752" s="825"/>
      <c r="OMN752" s="203"/>
      <c r="OMO752" s="107"/>
      <c r="OMP752" s="825"/>
      <c r="OMQ752" s="825"/>
      <c r="OMR752" s="825"/>
      <c r="OMS752" s="825"/>
      <c r="OMT752" s="825"/>
      <c r="OMU752" s="825"/>
      <c r="OMV752" s="825"/>
      <c r="OMW752" s="168"/>
      <c r="OMX752" s="168"/>
      <c r="OMY752" s="168"/>
      <c r="OMZ752" s="168"/>
      <c r="ONA752" s="168"/>
      <c r="ONB752" s="168"/>
      <c r="ONC752" s="168"/>
      <c r="OND752" s="168"/>
      <c r="ONE752" s="168"/>
      <c r="ONF752" s="168"/>
      <c r="ONG752" s="168"/>
      <c r="ONH752" s="168"/>
      <c r="ONI752" s="168"/>
      <c r="ONJ752" s="168"/>
      <c r="ONK752" s="168"/>
      <c r="ONL752" s="168"/>
      <c r="ONM752" s="168"/>
      <c r="ONN752" s="168"/>
      <c r="ONO752" s="168"/>
      <c r="ONP752" s="168"/>
      <c r="ONQ752" s="168"/>
      <c r="ONR752" s="168"/>
      <c r="ONS752" s="168"/>
      <c r="ONT752" s="168"/>
      <c r="ONU752" s="168"/>
      <c r="ONV752" s="168"/>
      <c r="ONW752" s="168"/>
      <c r="ONX752" s="168"/>
      <c r="ONY752" s="168"/>
      <c r="ONZ752" s="168"/>
      <c r="OOA752" s="168"/>
      <c r="OOB752" s="168"/>
      <c r="OOC752" s="168"/>
      <c r="OOD752" s="168"/>
      <c r="OOE752" s="168"/>
      <c r="OOF752" s="168"/>
      <c r="OOG752" s="168"/>
      <c r="OOH752" s="168"/>
      <c r="OOI752" s="168"/>
      <c r="OOJ752" s="168"/>
      <c r="OOK752" s="168"/>
      <c r="OOL752" s="168"/>
      <c r="OOM752" s="168"/>
      <c r="OON752" s="168"/>
      <c r="OOO752" s="825"/>
      <c r="OOP752" s="825"/>
      <c r="OOQ752" s="825"/>
      <c r="OOR752" s="825"/>
      <c r="OOS752" s="825"/>
      <c r="OOT752" s="825"/>
      <c r="OOU752" s="825"/>
      <c r="OOV752" s="825"/>
      <c r="OOW752" s="825"/>
      <c r="OOX752" s="825"/>
      <c r="OOY752" s="825"/>
      <c r="OOZ752" s="825"/>
      <c r="OPA752" s="825"/>
      <c r="OPB752" s="825"/>
      <c r="OPC752" s="825"/>
      <c r="OPD752" s="825"/>
      <c r="OPE752" s="825"/>
      <c r="OPF752" s="825"/>
      <c r="OPG752" s="825"/>
      <c r="OPH752" s="825"/>
      <c r="OPI752" s="825"/>
      <c r="OPJ752" s="825"/>
      <c r="OPK752" s="825"/>
      <c r="OPL752" s="825"/>
      <c r="OPM752" s="89"/>
      <c r="OPN752" s="89"/>
      <c r="OPO752" s="89"/>
      <c r="OPP752" s="89"/>
      <c r="OPQ752" s="89"/>
      <c r="OPR752" s="825"/>
      <c r="OPS752" s="825"/>
      <c r="OPT752" s="89"/>
      <c r="OPU752" s="89"/>
      <c r="OPV752" s="825"/>
      <c r="OPW752" s="825"/>
      <c r="OPX752" s="89"/>
      <c r="OPY752" s="89"/>
      <c r="OPZ752" s="825"/>
      <c r="OQA752" s="825"/>
      <c r="OQB752" s="825"/>
      <c r="OQC752" s="825"/>
      <c r="OQD752" s="825"/>
      <c r="OQE752" s="825"/>
      <c r="OQF752" s="825"/>
      <c r="OQG752" s="89"/>
      <c r="OQH752" s="89"/>
      <c r="OQI752" s="825"/>
      <c r="OQJ752" s="825"/>
      <c r="OQK752" s="89"/>
      <c r="OQL752" s="89"/>
      <c r="OQM752" s="825"/>
      <c r="OQN752" s="825"/>
      <c r="OQO752" s="825"/>
      <c r="OQP752" s="825"/>
      <c r="OQQ752" s="825"/>
      <c r="OQR752" s="203"/>
      <c r="OQS752" s="107"/>
      <c r="OQT752" s="825"/>
      <c r="OQU752" s="825"/>
      <c r="OQV752" s="825"/>
      <c r="OQW752" s="825"/>
      <c r="OQX752" s="825"/>
      <c r="OQY752" s="825"/>
      <c r="OQZ752" s="825"/>
      <c r="ORA752" s="168"/>
      <c r="ORB752" s="168"/>
      <c r="ORC752" s="168"/>
      <c r="ORD752" s="168"/>
      <c r="ORE752" s="168"/>
      <c r="ORF752" s="168"/>
      <c r="ORG752" s="168"/>
      <c r="ORH752" s="168"/>
      <c r="ORI752" s="168"/>
      <c r="ORJ752" s="168"/>
      <c r="ORK752" s="168"/>
      <c r="ORL752" s="168"/>
      <c r="ORM752" s="168"/>
      <c r="ORN752" s="168"/>
      <c r="ORO752" s="168"/>
      <c r="ORP752" s="168"/>
      <c r="ORQ752" s="168"/>
      <c r="ORR752" s="168"/>
      <c r="ORS752" s="168"/>
      <c r="ORT752" s="168"/>
      <c r="ORU752" s="168"/>
      <c r="ORV752" s="168"/>
      <c r="ORW752" s="168"/>
      <c r="ORX752" s="168"/>
      <c r="ORY752" s="168"/>
      <c r="ORZ752" s="168"/>
      <c r="OSA752" s="168"/>
      <c r="OSB752" s="168"/>
      <c r="OSC752" s="168"/>
      <c r="OSD752" s="168"/>
      <c r="OSE752" s="168"/>
      <c r="OSF752" s="168"/>
      <c r="OSG752" s="168"/>
      <c r="OSH752" s="168"/>
      <c r="OSI752" s="168"/>
      <c r="OSJ752" s="168"/>
      <c r="OSK752" s="168"/>
      <c r="OSL752" s="168"/>
      <c r="OSM752" s="168"/>
      <c r="OSN752" s="168"/>
      <c r="OSO752" s="168"/>
      <c r="OSP752" s="168"/>
      <c r="OSQ752" s="168"/>
      <c r="OSR752" s="168"/>
      <c r="OSS752" s="825"/>
      <c r="OST752" s="825"/>
      <c r="OSU752" s="825"/>
      <c r="OSV752" s="825"/>
      <c r="OSW752" s="825"/>
      <c r="OSX752" s="825"/>
      <c r="OSY752" s="825"/>
      <c r="OSZ752" s="825"/>
      <c r="OTA752" s="825"/>
      <c r="OTB752" s="825"/>
      <c r="OTC752" s="825"/>
      <c r="OTD752" s="825"/>
      <c r="OTE752" s="825"/>
      <c r="OTF752" s="825"/>
      <c r="OTG752" s="825"/>
      <c r="OTH752" s="825"/>
      <c r="OTI752" s="825"/>
      <c r="OTJ752" s="825"/>
      <c r="OTK752" s="825"/>
      <c r="OTL752" s="825"/>
      <c r="OTM752" s="825"/>
      <c r="OTN752" s="825"/>
      <c r="OTO752" s="825"/>
      <c r="OTP752" s="825"/>
      <c r="OTQ752" s="89"/>
      <c r="OTR752" s="89"/>
      <c r="OTS752" s="89"/>
      <c r="OTT752" s="89"/>
      <c r="OTU752" s="89"/>
      <c r="OTV752" s="825"/>
      <c r="OTW752" s="825"/>
      <c r="OTX752" s="89"/>
      <c r="OTY752" s="89"/>
      <c r="OTZ752" s="825"/>
      <c r="OUA752" s="825"/>
      <c r="OUB752" s="89"/>
      <c r="OUC752" s="89"/>
      <c r="OUD752" s="825"/>
      <c r="OUE752" s="825"/>
      <c r="OUF752" s="825"/>
      <c r="OUG752" s="825"/>
      <c r="OUH752" s="825"/>
      <c r="OUI752" s="825"/>
      <c r="OUJ752" s="825"/>
      <c r="OUK752" s="89"/>
      <c r="OUL752" s="89"/>
      <c r="OUM752" s="825"/>
      <c r="OUN752" s="825"/>
      <c r="OUO752" s="89"/>
      <c r="OUP752" s="89"/>
      <c r="OUQ752" s="825"/>
      <c r="OUR752" s="825"/>
      <c r="OUS752" s="825"/>
      <c r="OUT752" s="825"/>
      <c r="OUU752" s="825"/>
      <c r="OUV752" s="203"/>
      <c r="OUW752" s="107"/>
      <c r="OUX752" s="825"/>
      <c r="OUY752" s="825"/>
      <c r="OUZ752" s="825"/>
      <c r="OVA752" s="825"/>
      <c r="OVB752" s="825"/>
      <c r="OVC752" s="825"/>
      <c r="OVD752" s="825"/>
      <c r="OVE752" s="168"/>
      <c r="OVF752" s="168"/>
      <c r="OVG752" s="168"/>
      <c r="OVH752" s="168"/>
      <c r="OVI752" s="168"/>
      <c r="OVJ752" s="168"/>
      <c r="OVK752" s="168"/>
      <c r="OVL752" s="168"/>
      <c r="OVM752" s="168"/>
      <c r="OVN752" s="168"/>
      <c r="OVO752" s="168"/>
      <c r="OVP752" s="168"/>
      <c r="OVQ752" s="168"/>
      <c r="OVR752" s="168"/>
      <c r="OVS752" s="168"/>
      <c r="OVT752" s="168"/>
      <c r="OVU752" s="168"/>
      <c r="OVV752" s="168"/>
      <c r="OVW752" s="168"/>
      <c r="OVX752" s="168"/>
      <c r="OVY752" s="168"/>
      <c r="OVZ752" s="168"/>
      <c r="OWA752" s="168"/>
      <c r="OWB752" s="168"/>
      <c r="OWC752" s="168"/>
      <c r="OWD752" s="168"/>
      <c r="OWE752" s="168"/>
      <c r="OWF752" s="168"/>
      <c r="OWG752" s="168"/>
      <c r="OWH752" s="168"/>
      <c r="OWI752" s="168"/>
      <c r="OWJ752" s="168"/>
      <c r="OWK752" s="168"/>
      <c r="OWL752" s="168"/>
      <c r="OWM752" s="168"/>
      <c r="OWN752" s="168"/>
      <c r="OWO752" s="168"/>
      <c r="OWP752" s="168"/>
      <c r="OWQ752" s="168"/>
      <c r="OWR752" s="168"/>
      <c r="OWS752" s="168"/>
      <c r="OWT752" s="168"/>
      <c r="OWU752" s="168"/>
      <c r="OWV752" s="168"/>
      <c r="OWW752" s="825"/>
      <c r="OWX752" s="825"/>
      <c r="OWY752" s="825"/>
      <c r="OWZ752" s="825"/>
      <c r="OXA752" s="825"/>
      <c r="OXB752" s="825"/>
      <c r="OXC752" s="825"/>
      <c r="OXD752" s="825"/>
      <c r="OXE752" s="825"/>
      <c r="OXF752" s="825"/>
      <c r="OXG752" s="825"/>
      <c r="OXH752" s="825"/>
      <c r="OXI752" s="825"/>
      <c r="OXJ752" s="825"/>
      <c r="OXK752" s="825"/>
      <c r="OXL752" s="825"/>
      <c r="OXM752" s="825"/>
      <c r="OXN752" s="825"/>
      <c r="OXO752" s="825"/>
      <c r="OXP752" s="825"/>
      <c r="OXQ752" s="825"/>
      <c r="OXR752" s="825"/>
      <c r="OXS752" s="825"/>
      <c r="OXT752" s="825"/>
      <c r="OXU752" s="89"/>
      <c r="OXV752" s="89"/>
      <c r="OXW752" s="89"/>
      <c r="OXX752" s="89"/>
      <c r="OXY752" s="89"/>
      <c r="OXZ752" s="825"/>
      <c r="OYA752" s="825"/>
      <c r="OYB752" s="89"/>
      <c r="OYC752" s="89"/>
      <c r="OYD752" s="825"/>
      <c r="OYE752" s="825"/>
      <c r="OYF752" s="89"/>
      <c r="OYG752" s="89"/>
      <c r="OYH752" s="825"/>
      <c r="OYI752" s="825"/>
      <c r="OYJ752" s="825"/>
      <c r="OYK752" s="825"/>
      <c r="OYL752" s="825"/>
      <c r="OYM752" s="825"/>
      <c r="OYN752" s="825"/>
      <c r="OYO752" s="89"/>
      <c r="OYP752" s="89"/>
      <c r="OYQ752" s="825"/>
      <c r="OYR752" s="825"/>
      <c r="OYS752" s="89"/>
      <c r="OYT752" s="89"/>
      <c r="OYU752" s="825"/>
      <c r="OYV752" s="825"/>
      <c r="OYW752" s="825"/>
      <c r="OYX752" s="825"/>
      <c r="OYY752" s="825"/>
      <c r="OYZ752" s="203"/>
      <c r="OZA752" s="107"/>
      <c r="OZB752" s="825"/>
      <c r="OZC752" s="825"/>
      <c r="OZD752" s="825"/>
      <c r="OZE752" s="825"/>
      <c r="OZF752" s="825"/>
      <c r="OZG752" s="825"/>
      <c r="OZH752" s="825"/>
      <c r="OZI752" s="168"/>
      <c r="OZJ752" s="168"/>
      <c r="OZK752" s="168"/>
      <c r="OZL752" s="168"/>
      <c r="OZM752" s="168"/>
      <c r="OZN752" s="168"/>
      <c r="OZO752" s="168"/>
      <c r="OZP752" s="168"/>
      <c r="OZQ752" s="168"/>
      <c r="OZR752" s="168"/>
      <c r="OZS752" s="168"/>
      <c r="OZT752" s="168"/>
      <c r="OZU752" s="168"/>
      <c r="OZV752" s="168"/>
      <c r="OZW752" s="168"/>
      <c r="OZX752" s="168"/>
      <c r="OZY752" s="168"/>
      <c r="OZZ752" s="168"/>
      <c r="PAA752" s="168"/>
      <c r="PAB752" s="168"/>
      <c r="PAC752" s="168"/>
      <c r="PAD752" s="168"/>
      <c r="PAE752" s="168"/>
      <c r="PAF752" s="168"/>
      <c r="PAG752" s="168"/>
      <c r="PAH752" s="168"/>
      <c r="PAI752" s="168"/>
      <c r="PAJ752" s="168"/>
      <c r="PAK752" s="168"/>
      <c r="PAL752" s="168"/>
      <c r="PAM752" s="168"/>
      <c r="PAN752" s="168"/>
      <c r="PAO752" s="168"/>
      <c r="PAP752" s="168"/>
      <c r="PAQ752" s="168"/>
      <c r="PAR752" s="168"/>
      <c r="PAS752" s="168"/>
      <c r="PAT752" s="168"/>
      <c r="PAU752" s="168"/>
      <c r="PAV752" s="168"/>
      <c r="PAW752" s="168"/>
      <c r="PAX752" s="168"/>
      <c r="PAY752" s="168"/>
      <c r="PAZ752" s="168"/>
      <c r="PBA752" s="825"/>
      <c r="PBB752" s="825"/>
      <c r="PBC752" s="825"/>
      <c r="PBD752" s="825"/>
      <c r="PBE752" s="825"/>
      <c r="PBF752" s="825"/>
      <c r="PBG752" s="825"/>
      <c r="PBH752" s="825"/>
      <c r="PBI752" s="825"/>
      <c r="PBJ752" s="825"/>
      <c r="PBK752" s="825"/>
      <c r="PBL752" s="825"/>
      <c r="PBM752" s="825"/>
      <c r="PBN752" s="825"/>
      <c r="PBO752" s="825"/>
      <c r="PBP752" s="825"/>
      <c r="PBQ752" s="825"/>
      <c r="PBR752" s="825"/>
      <c r="PBS752" s="825"/>
      <c r="PBT752" s="825"/>
      <c r="PBU752" s="825"/>
      <c r="PBV752" s="825"/>
      <c r="PBW752" s="825"/>
      <c r="PBX752" s="825"/>
      <c r="PBY752" s="89"/>
      <c r="PBZ752" s="89"/>
      <c r="PCA752" s="89"/>
      <c r="PCB752" s="89"/>
      <c r="PCC752" s="89"/>
      <c r="PCD752" s="825"/>
      <c r="PCE752" s="825"/>
      <c r="PCF752" s="89"/>
      <c r="PCG752" s="89"/>
      <c r="PCH752" s="825"/>
      <c r="PCI752" s="825"/>
      <c r="PCJ752" s="89"/>
      <c r="PCK752" s="89"/>
      <c r="PCL752" s="825"/>
      <c r="PCM752" s="825"/>
      <c r="PCN752" s="825"/>
      <c r="PCO752" s="825"/>
      <c r="PCP752" s="825"/>
      <c r="PCQ752" s="825"/>
      <c r="PCR752" s="825"/>
      <c r="PCS752" s="89"/>
      <c r="PCT752" s="89"/>
      <c r="PCU752" s="825"/>
      <c r="PCV752" s="825"/>
      <c r="PCW752" s="89"/>
      <c r="PCX752" s="89"/>
      <c r="PCY752" s="825"/>
      <c r="PCZ752" s="825"/>
      <c r="PDA752" s="825"/>
      <c r="PDB752" s="825"/>
      <c r="PDC752" s="825"/>
      <c r="PDD752" s="203"/>
      <c r="PDE752" s="107"/>
      <c r="PDF752" s="825"/>
      <c r="PDG752" s="825"/>
      <c r="PDH752" s="825"/>
      <c r="PDI752" s="825"/>
      <c r="PDJ752" s="825"/>
      <c r="PDK752" s="825"/>
      <c r="PDL752" s="825"/>
      <c r="PDM752" s="168"/>
      <c r="PDN752" s="168"/>
      <c r="PDO752" s="168"/>
      <c r="PDP752" s="168"/>
      <c r="PDQ752" s="168"/>
      <c r="PDR752" s="168"/>
      <c r="PDS752" s="168"/>
      <c r="PDT752" s="168"/>
      <c r="PDU752" s="168"/>
      <c r="PDV752" s="168"/>
      <c r="PDW752" s="168"/>
      <c r="PDX752" s="168"/>
      <c r="PDY752" s="168"/>
      <c r="PDZ752" s="168"/>
      <c r="PEA752" s="168"/>
      <c r="PEB752" s="168"/>
      <c r="PEC752" s="168"/>
      <c r="PED752" s="168"/>
      <c r="PEE752" s="168"/>
      <c r="PEF752" s="168"/>
      <c r="PEG752" s="168"/>
      <c r="PEH752" s="168"/>
      <c r="PEI752" s="168"/>
      <c r="PEJ752" s="168"/>
      <c r="PEK752" s="168"/>
      <c r="PEL752" s="168"/>
      <c r="PEM752" s="168"/>
      <c r="PEN752" s="168"/>
      <c r="PEO752" s="168"/>
      <c r="PEP752" s="168"/>
      <c r="PEQ752" s="168"/>
      <c r="PER752" s="168"/>
      <c r="PES752" s="168"/>
      <c r="PET752" s="168"/>
      <c r="PEU752" s="168"/>
      <c r="PEV752" s="168"/>
      <c r="PEW752" s="168"/>
      <c r="PEX752" s="168"/>
      <c r="PEY752" s="168"/>
      <c r="PEZ752" s="168"/>
      <c r="PFA752" s="168"/>
      <c r="PFB752" s="168"/>
      <c r="PFC752" s="168"/>
      <c r="PFD752" s="168"/>
      <c r="PFE752" s="825"/>
      <c r="PFF752" s="825"/>
      <c r="PFG752" s="825"/>
      <c r="PFH752" s="825"/>
      <c r="PFI752" s="825"/>
      <c r="PFJ752" s="825"/>
      <c r="PFK752" s="825"/>
      <c r="PFL752" s="825"/>
      <c r="PFM752" s="825"/>
      <c r="PFN752" s="825"/>
      <c r="PFO752" s="825"/>
      <c r="PFP752" s="825"/>
      <c r="PFQ752" s="825"/>
      <c r="PFR752" s="825"/>
      <c r="PFS752" s="825"/>
      <c r="PFT752" s="825"/>
      <c r="PFU752" s="825"/>
      <c r="PFV752" s="825"/>
      <c r="PFW752" s="825"/>
      <c r="PFX752" s="825"/>
      <c r="PFY752" s="825"/>
      <c r="PFZ752" s="825"/>
      <c r="PGA752" s="825"/>
      <c r="PGB752" s="825"/>
      <c r="PGC752" s="89"/>
      <c r="PGD752" s="89"/>
      <c r="PGE752" s="89"/>
      <c r="PGF752" s="89"/>
      <c r="PGG752" s="89"/>
      <c r="PGH752" s="825"/>
      <c r="PGI752" s="825"/>
      <c r="PGJ752" s="89"/>
      <c r="PGK752" s="89"/>
      <c r="PGL752" s="825"/>
      <c r="PGM752" s="825"/>
      <c r="PGN752" s="89"/>
      <c r="PGO752" s="89"/>
      <c r="PGP752" s="825"/>
      <c r="PGQ752" s="825"/>
      <c r="PGR752" s="825"/>
      <c r="PGS752" s="825"/>
      <c r="PGT752" s="825"/>
      <c r="PGU752" s="825"/>
      <c r="PGV752" s="825"/>
      <c r="PGW752" s="89"/>
      <c r="PGX752" s="89"/>
      <c r="PGY752" s="825"/>
      <c r="PGZ752" s="825"/>
      <c r="PHA752" s="89"/>
      <c r="PHB752" s="89"/>
      <c r="PHC752" s="825"/>
      <c r="PHD752" s="825"/>
      <c r="PHE752" s="825"/>
      <c r="PHF752" s="825"/>
      <c r="PHG752" s="825"/>
      <c r="PHH752" s="203"/>
      <c r="PHI752" s="107"/>
      <c r="PHJ752" s="825"/>
      <c r="PHK752" s="825"/>
      <c r="PHL752" s="825"/>
      <c r="PHM752" s="825"/>
      <c r="PHN752" s="825"/>
      <c r="PHO752" s="825"/>
      <c r="PHP752" s="825"/>
      <c r="PHQ752" s="168"/>
      <c r="PHR752" s="168"/>
      <c r="PHS752" s="168"/>
      <c r="PHT752" s="168"/>
      <c r="PHU752" s="168"/>
      <c r="PHV752" s="168"/>
      <c r="PHW752" s="168"/>
      <c r="PHX752" s="168"/>
      <c r="PHY752" s="168"/>
      <c r="PHZ752" s="168"/>
      <c r="PIA752" s="168"/>
      <c r="PIB752" s="168"/>
      <c r="PIC752" s="168"/>
      <c r="PID752" s="168"/>
      <c r="PIE752" s="168"/>
      <c r="PIF752" s="168"/>
      <c r="PIG752" s="168"/>
      <c r="PIH752" s="168"/>
      <c r="PII752" s="168"/>
      <c r="PIJ752" s="168"/>
      <c r="PIK752" s="168"/>
      <c r="PIL752" s="168"/>
      <c r="PIM752" s="168"/>
      <c r="PIN752" s="168"/>
      <c r="PIO752" s="168"/>
      <c r="PIP752" s="168"/>
      <c r="PIQ752" s="168"/>
      <c r="PIR752" s="168"/>
      <c r="PIS752" s="168"/>
      <c r="PIT752" s="168"/>
      <c r="PIU752" s="168"/>
      <c r="PIV752" s="168"/>
      <c r="PIW752" s="168"/>
      <c r="PIX752" s="168"/>
      <c r="PIY752" s="168"/>
      <c r="PIZ752" s="168"/>
      <c r="PJA752" s="168"/>
      <c r="PJB752" s="168"/>
      <c r="PJC752" s="168"/>
      <c r="PJD752" s="168"/>
      <c r="PJE752" s="168"/>
      <c r="PJF752" s="168"/>
      <c r="PJG752" s="168"/>
      <c r="PJH752" s="168"/>
      <c r="PJI752" s="825"/>
      <c r="PJJ752" s="825"/>
      <c r="PJK752" s="825"/>
      <c r="PJL752" s="825"/>
      <c r="PJM752" s="825"/>
      <c r="PJN752" s="825"/>
      <c r="PJO752" s="825"/>
      <c r="PJP752" s="825"/>
      <c r="PJQ752" s="825"/>
      <c r="PJR752" s="825"/>
      <c r="PJS752" s="825"/>
      <c r="PJT752" s="825"/>
      <c r="PJU752" s="825"/>
      <c r="PJV752" s="825"/>
      <c r="PJW752" s="825"/>
      <c r="PJX752" s="825"/>
      <c r="PJY752" s="825"/>
      <c r="PJZ752" s="825"/>
      <c r="PKA752" s="825"/>
      <c r="PKB752" s="825"/>
      <c r="PKC752" s="825"/>
      <c r="PKD752" s="825"/>
      <c r="PKE752" s="825"/>
      <c r="PKF752" s="825"/>
      <c r="PKG752" s="89"/>
      <c r="PKH752" s="89"/>
      <c r="PKI752" s="89"/>
      <c r="PKJ752" s="89"/>
      <c r="PKK752" s="89"/>
      <c r="PKL752" s="825"/>
      <c r="PKM752" s="825"/>
      <c r="PKN752" s="89"/>
      <c r="PKO752" s="89"/>
      <c r="PKP752" s="825"/>
      <c r="PKQ752" s="825"/>
      <c r="PKR752" s="89"/>
      <c r="PKS752" s="89"/>
      <c r="PKT752" s="825"/>
      <c r="PKU752" s="825"/>
      <c r="PKV752" s="825"/>
      <c r="PKW752" s="825"/>
      <c r="PKX752" s="825"/>
      <c r="PKY752" s="825"/>
      <c r="PKZ752" s="825"/>
      <c r="PLA752" s="89"/>
      <c r="PLB752" s="89"/>
      <c r="PLC752" s="825"/>
      <c r="PLD752" s="825"/>
      <c r="PLE752" s="89"/>
      <c r="PLF752" s="89"/>
      <c r="PLG752" s="825"/>
      <c r="PLH752" s="825"/>
      <c r="PLI752" s="825"/>
      <c r="PLJ752" s="825"/>
      <c r="PLK752" s="825"/>
      <c r="PLL752" s="203"/>
      <c r="PLM752" s="107"/>
      <c r="PLN752" s="825"/>
      <c r="PLO752" s="825"/>
      <c r="PLP752" s="825"/>
      <c r="PLQ752" s="825"/>
      <c r="PLR752" s="825"/>
      <c r="PLS752" s="825"/>
      <c r="PLT752" s="825"/>
      <c r="PLU752" s="168"/>
      <c r="PLV752" s="168"/>
      <c r="PLW752" s="168"/>
      <c r="PLX752" s="168"/>
      <c r="PLY752" s="168"/>
      <c r="PLZ752" s="168"/>
      <c r="PMA752" s="168"/>
      <c r="PMB752" s="168"/>
      <c r="PMC752" s="168"/>
      <c r="PMD752" s="168"/>
      <c r="PME752" s="168"/>
      <c r="PMF752" s="168"/>
      <c r="PMG752" s="168"/>
      <c r="PMH752" s="168"/>
      <c r="PMI752" s="168"/>
      <c r="PMJ752" s="168"/>
      <c r="PMK752" s="168"/>
      <c r="PML752" s="168"/>
      <c r="PMM752" s="168"/>
      <c r="PMN752" s="168"/>
      <c r="PMO752" s="168"/>
      <c r="PMP752" s="168"/>
      <c r="PMQ752" s="168"/>
      <c r="PMR752" s="168"/>
      <c r="PMS752" s="168"/>
      <c r="PMT752" s="168"/>
      <c r="PMU752" s="168"/>
      <c r="PMV752" s="168"/>
      <c r="PMW752" s="168"/>
      <c r="PMX752" s="168"/>
      <c r="PMY752" s="168"/>
      <c r="PMZ752" s="168"/>
      <c r="PNA752" s="168"/>
      <c r="PNB752" s="168"/>
      <c r="PNC752" s="168"/>
      <c r="PND752" s="168"/>
      <c r="PNE752" s="168"/>
      <c r="PNF752" s="168"/>
      <c r="PNG752" s="168"/>
      <c r="PNH752" s="168"/>
      <c r="PNI752" s="168"/>
      <c r="PNJ752" s="168"/>
      <c r="PNK752" s="168"/>
      <c r="PNL752" s="168"/>
      <c r="PNM752" s="825"/>
      <c r="PNN752" s="825"/>
      <c r="PNO752" s="825"/>
      <c r="PNP752" s="825"/>
      <c r="PNQ752" s="825"/>
      <c r="PNR752" s="825"/>
      <c r="PNS752" s="825"/>
      <c r="PNT752" s="825"/>
      <c r="PNU752" s="825"/>
      <c r="PNV752" s="825"/>
      <c r="PNW752" s="825"/>
      <c r="PNX752" s="825"/>
      <c r="PNY752" s="825"/>
      <c r="PNZ752" s="825"/>
      <c r="POA752" s="825"/>
      <c r="POB752" s="825"/>
      <c r="POC752" s="825"/>
      <c r="POD752" s="825"/>
      <c r="POE752" s="825"/>
      <c r="POF752" s="825"/>
      <c r="POG752" s="825"/>
      <c r="POH752" s="825"/>
      <c r="POI752" s="825"/>
      <c r="POJ752" s="825"/>
      <c r="POK752" s="89"/>
      <c r="POL752" s="89"/>
      <c r="POM752" s="89"/>
      <c r="PON752" s="89"/>
      <c r="POO752" s="89"/>
      <c r="POP752" s="825"/>
      <c r="POQ752" s="825"/>
      <c r="POR752" s="89"/>
      <c r="POS752" s="89"/>
      <c r="POT752" s="825"/>
      <c r="POU752" s="825"/>
      <c r="POV752" s="89"/>
      <c r="POW752" s="89"/>
      <c r="POX752" s="825"/>
      <c r="POY752" s="825"/>
      <c r="POZ752" s="825"/>
      <c r="PPA752" s="825"/>
      <c r="PPB752" s="825"/>
      <c r="PPC752" s="825"/>
      <c r="PPD752" s="825"/>
      <c r="PPE752" s="89"/>
      <c r="PPF752" s="89"/>
      <c r="PPG752" s="825"/>
      <c r="PPH752" s="825"/>
      <c r="PPI752" s="89"/>
      <c r="PPJ752" s="89"/>
      <c r="PPK752" s="825"/>
      <c r="PPL752" s="825"/>
      <c r="PPM752" s="825"/>
      <c r="PPN752" s="825"/>
      <c r="PPO752" s="825"/>
      <c r="PPP752" s="203"/>
      <c r="PPQ752" s="107"/>
      <c r="PPR752" s="825"/>
      <c r="PPS752" s="825"/>
      <c r="PPT752" s="825"/>
      <c r="PPU752" s="825"/>
      <c r="PPV752" s="825"/>
      <c r="PPW752" s="825"/>
      <c r="PPX752" s="825"/>
      <c r="PPY752" s="168"/>
      <c r="PPZ752" s="168"/>
      <c r="PQA752" s="168"/>
      <c r="PQB752" s="168"/>
      <c r="PQC752" s="168"/>
      <c r="PQD752" s="168"/>
      <c r="PQE752" s="168"/>
      <c r="PQF752" s="168"/>
      <c r="PQG752" s="168"/>
      <c r="PQH752" s="168"/>
      <c r="PQI752" s="168"/>
      <c r="PQJ752" s="168"/>
      <c r="PQK752" s="168"/>
      <c r="PQL752" s="168"/>
      <c r="PQM752" s="168"/>
      <c r="PQN752" s="168"/>
      <c r="PQO752" s="168"/>
      <c r="PQP752" s="168"/>
      <c r="PQQ752" s="168"/>
      <c r="PQR752" s="168"/>
      <c r="PQS752" s="168"/>
      <c r="PQT752" s="168"/>
      <c r="PQU752" s="168"/>
      <c r="PQV752" s="168"/>
      <c r="PQW752" s="168"/>
      <c r="PQX752" s="168"/>
      <c r="PQY752" s="168"/>
      <c r="PQZ752" s="168"/>
      <c r="PRA752" s="168"/>
      <c r="PRB752" s="168"/>
      <c r="PRC752" s="168"/>
      <c r="PRD752" s="168"/>
      <c r="PRE752" s="168"/>
      <c r="PRF752" s="168"/>
      <c r="PRG752" s="168"/>
      <c r="PRH752" s="168"/>
      <c r="PRI752" s="168"/>
      <c r="PRJ752" s="168"/>
      <c r="PRK752" s="168"/>
      <c r="PRL752" s="168"/>
      <c r="PRM752" s="168"/>
      <c r="PRN752" s="168"/>
      <c r="PRO752" s="168"/>
      <c r="PRP752" s="168"/>
      <c r="PRQ752" s="825"/>
      <c r="PRR752" s="825"/>
      <c r="PRS752" s="825"/>
      <c r="PRT752" s="825"/>
      <c r="PRU752" s="825"/>
      <c r="PRV752" s="825"/>
      <c r="PRW752" s="825"/>
      <c r="PRX752" s="825"/>
      <c r="PRY752" s="825"/>
      <c r="PRZ752" s="825"/>
      <c r="PSA752" s="825"/>
      <c r="PSB752" s="825"/>
      <c r="PSC752" s="825"/>
      <c r="PSD752" s="825"/>
      <c r="PSE752" s="825"/>
      <c r="PSF752" s="825"/>
      <c r="PSG752" s="825"/>
      <c r="PSH752" s="825"/>
      <c r="PSI752" s="825"/>
      <c r="PSJ752" s="825"/>
      <c r="PSK752" s="825"/>
      <c r="PSL752" s="825"/>
      <c r="PSM752" s="825"/>
      <c r="PSN752" s="825"/>
      <c r="PSO752" s="89"/>
      <c r="PSP752" s="89"/>
      <c r="PSQ752" s="89"/>
      <c r="PSR752" s="89"/>
      <c r="PSS752" s="89"/>
      <c r="PST752" s="825"/>
      <c r="PSU752" s="825"/>
      <c r="PSV752" s="89"/>
      <c r="PSW752" s="89"/>
      <c r="PSX752" s="825"/>
      <c r="PSY752" s="825"/>
      <c r="PSZ752" s="89"/>
      <c r="PTA752" s="89"/>
      <c r="PTB752" s="825"/>
      <c r="PTC752" s="825"/>
      <c r="PTD752" s="825"/>
      <c r="PTE752" s="825"/>
      <c r="PTF752" s="825"/>
      <c r="PTG752" s="825"/>
      <c r="PTH752" s="825"/>
      <c r="PTI752" s="89"/>
      <c r="PTJ752" s="89"/>
      <c r="PTK752" s="825"/>
      <c r="PTL752" s="825"/>
      <c r="PTM752" s="89"/>
      <c r="PTN752" s="89"/>
      <c r="PTO752" s="825"/>
      <c r="PTP752" s="825"/>
      <c r="PTQ752" s="825"/>
      <c r="PTR752" s="825"/>
      <c r="PTS752" s="825"/>
      <c r="PTT752" s="203"/>
      <c r="PTU752" s="107"/>
      <c r="PTV752" s="825"/>
      <c r="PTW752" s="825"/>
      <c r="PTX752" s="825"/>
      <c r="PTY752" s="825"/>
      <c r="PTZ752" s="825"/>
      <c r="PUA752" s="825"/>
      <c r="PUB752" s="825"/>
      <c r="PUC752" s="168"/>
      <c r="PUD752" s="168"/>
      <c r="PUE752" s="168"/>
      <c r="PUF752" s="168"/>
      <c r="PUG752" s="168"/>
      <c r="PUH752" s="168"/>
      <c r="PUI752" s="168"/>
      <c r="PUJ752" s="168"/>
      <c r="PUK752" s="168"/>
      <c r="PUL752" s="168"/>
      <c r="PUM752" s="168"/>
      <c r="PUN752" s="168"/>
      <c r="PUO752" s="168"/>
      <c r="PUP752" s="168"/>
      <c r="PUQ752" s="168"/>
      <c r="PUR752" s="168"/>
      <c r="PUS752" s="168"/>
      <c r="PUT752" s="168"/>
      <c r="PUU752" s="168"/>
      <c r="PUV752" s="168"/>
      <c r="PUW752" s="168"/>
      <c r="PUX752" s="168"/>
      <c r="PUY752" s="168"/>
      <c r="PUZ752" s="168"/>
      <c r="PVA752" s="168"/>
      <c r="PVB752" s="168"/>
      <c r="PVC752" s="168"/>
      <c r="PVD752" s="168"/>
      <c r="PVE752" s="168"/>
      <c r="PVF752" s="168"/>
      <c r="PVG752" s="168"/>
      <c r="PVH752" s="168"/>
      <c r="PVI752" s="168"/>
      <c r="PVJ752" s="168"/>
      <c r="PVK752" s="168"/>
      <c r="PVL752" s="168"/>
      <c r="PVM752" s="168"/>
      <c r="PVN752" s="168"/>
      <c r="PVO752" s="168"/>
      <c r="PVP752" s="168"/>
      <c r="PVQ752" s="168"/>
      <c r="PVR752" s="168"/>
      <c r="PVS752" s="168"/>
      <c r="PVT752" s="168"/>
      <c r="PVU752" s="825"/>
      <c r="PVV752" s="825"/>
      <c r="PVW752" s="825"/>
      <c r="PVX752" s="825"/>
      <c r="PVY752" s="825"/>
      <c r="PVZ752" s="825"/>
      <c r="PWA752" s="825"/>
      <c r="PWB752" s="825"/>
      <c r="PWC752" s="825"/>
      <c r="PWD752" s="825"/>
      <c r="PWE752" s="825"/>
      <c r="PWF752" s="825"/>
      <c r="PWG752" s="825"/>
      <c r="PWH752" s="825"/>
      <c r="PWI752" s="825"/>
      <c r="PWJ752" s="825"/>
      <c r="PWK752" s="825"/>
      <c r="PWL752" s="825"/>
      <c r="PWM752" s="825"/>
      <c r="PWN752" s="825"/>
      <c r="PWO752" s="825"/>
      <c r="PWP752" s="825"/>
      <c r="PWQ752" s="825"/>
      <c r="PWR752" s="825"/>
      <c r="PWS752" s="89"/>
      <c r="PWT752" s="89"/>
      <c r="PWU752" s="89"/>
      <c r="PWV752" s="89"/>
      <c r="PWW752" s="89"/>
      <c r="PWX752" s="825"/>
      <c r="PWY752" s="825"/>
      <c r="PWZ752" s="89"/>
      <c r="PXA752" s="89"/>
      <c r="PXB752" s="825"/>
      <c r="PXC752" s="825"/>
      <c r="PXD752" s="89"/>
      <c r="PXE752" s="89"/>
      <c r="PXF752" s="825"/>
      <c r="PXG752" s="825"/>
      <c r="PXH752" s="825"/>
      <c r="PXI752" s="825"/>
      <c r="PXJ752" s="825"/>
      <c r="PXK752" s="825"/>
      <c r="PXL752" s="825"/>
      <c r="PXM752" s="89"/>
      <c r="PXN752" s="89"/>
      <c r="PXO752" s="825"/>
      <c r="PXP752" s="825"/>
      <c r="PXQ752" s="89"/>
      <c r="PXR752" s="89"/>
      <c r="PXS752" s="825"/>
      <c r="PXT752" s="825"/>
      <c r="PXU752" s="825"/>
      <c r="PXV752" s="825"/>
      <c r="PXW752" s="825"/>
      <c r="PXX752" s="203"/>
      <c r="PXY752" s="107"/>
      <c r="PXZ752" s="825"/>
      <c r="PYA752" s="825"/>
      <c r="PYB752" s="825"/>
      <c r="PYC752" s="825"/>
      <c r="PYD752" s="825"/>
      <c r="PYE752" s="825"/>
      <c r="PYF752" s="825"/>
      <c r="PYG752" s="168"/>
      <c r="PYH752" s="168"/>
      <c r="PYI752" s="168"/>
      <c r="PYJ752" s="168"/>
      <c r="PYK752" s="168"/>
      <c r="PYL752" s="168"/>
      <c r="PYM752" s="168"/>
      <c r="PYN752" s="168"/>
      <c r="PYO752" s="168"/>
      <c r="PYP752" s="168"/>
      <c r="PYQ752" s="168"/>
      <c r="PYR752" s="168"/>
      <c r="PYS752" s="168"/>
      <c r="PYT752" s="168"/>
      <c r="PYU752" s="168"/>
      <c r="PYV752" s="168"/>
      <c r="PYW752" s="168"/>
      <c r="PYX752" s="168"/>
      <c r="PYY752" s="168"/>
      <c r="PYZ752" s="168"/>
      <c r="PZA752" s="168"/>
      <c r="PZB752" s="168"/>
      <c r="PZC752" s="168"/>
      <c r="PZD752" s="168"/>
      <c r="PZE752" s="168"/>
      <c r="PZF752" s="168"/>
      <c r="PZG752" s="168"/>
      <c r="PZH752" s="168"/>
      <c r="PZI752" s="168"/>
      <c r="PZJ752" s="168"/>
      <c r="PZK752" s="168"/>
      <c r="PZL752" s="168"/>
      <c r="PZM752" s="168"/>
      <c r="PZN752" s="168"/>
      <c r="PZO752" s="168"/>
      <c r="PZP752" s="168"/>
      <c r="PZQ752" s="168"/>
      <c r="PZR752" s="168"/>
      <c r="PZS752" s="168"/>
      <c r="PZT752" s="168"/>
      <c r="PZU752" s="168"/>
      <c r="PZV752" s="168"/>
      <c r="PZW752" s="168"/>
      <c r="PZX752" s="168"/>
      <c r="PZY752" s="825"/>
      <c r="PZZ752" s="825"/>
      <c r="QAA752" s="825"/>
      <c r="QAB752" s="825"/>
      <c r="QAC752" s="825"/>
      <c r="QAD752" s="825"/>
      <c r="QAE752" s="825"/>
      <c r="QAF752" s="825"/>
      <c r="QAG752" s="825"/>
      <c r="QAH752" s="825"/>
      <c r="QAI752" s="825"/>
      <c r="QAJ752" s="825"/>
      <c r="QAK752" s="825"/>
      <c r="QAL752" s="825"/>
      <c r="QAM752" s="825"/>
      <c r="QAN752" s="825"/>
      <c r="QAO752" s="825"/>
      <c r="QAP752" s="825"/>
      <c r="QAQ752" s="825"/>
      <c r="QAR752" s="825"/>
      <c r="QAS752" s="825"/>
      <c r="QAT752" s="825"/>
      <c r="QAU752" s="825"/>
      <c r="QAV752" s="825"/>
      <c r="QAW752" s="89"/>
      <c r="QAX752" s="89"/>
      <c r="QAY752" s="89"/>
      <c r="QAZ752" s="89"/>
      <c r="QBA752" s="89"/>
      <c r="QBB752" s="825"/>
      <c r="QBC752" s="825"/>
      <c r="QBD752" s="89"/>
      <c r="QBE752" s="89"/>
      <c r="QBF752" s="825"/>
      <c r="QBG752" s="825"/>
      <c r="QBH752" s="89"/>
      <c r="QBI752" s="89"/>
      <c r="QBJ752" s="825"/>
      <c r="QBK752" s="825"/>
      <c r="QBL752" s="825"/>
      <c r="QBM752" s="825"/>
      <c r="QBN752" s="825"/>
      <c r="QBO752" s="825"/>
      <c r="QBP752" s="825"/>
      <c r="QBQ752" s="89"/>
      <c r="QBR752" s="89"/>
      <c r="QBS752" s="825"/>
      <c r="QBT752" s="825"/>
      <c r="QBU752" s="89"/>
      <c r="QBV752" s="89"/>
      <c r="QBW752" s="825"/>
      <c r="QBX752" s="825"/>
      <c r="QBY752" s="825"/>
      <c r="QBZ752" s="825"/>
      <c r="QCA752" s="825"/>
      <c r="QCB752" s="203"/>
      <c r="QCC752" s="107"/>
      <c r="QCD752" s="825"/>
      <c r="QCE752" s="825"/>
      <c r="QCF752" s="825"/>
      <c r="QCG752" s="825"/>
      <c r="QCH752" s="825"/>
      <c r="QCI752" s="825"/>
      <c r="QCJ752" s="825"/>
      <c r="QCK752" s="168"/>
      <c r="QCL752" s="168"/>
      <c r="QCM752" s="168"/>
      <c r="QCN752" s="168"/>
      <c r="QCO752" s="168"/>
      <c r="QCP752" s="168"/>
      <c r="QCQ752" s="168"/>
      <c r="QCR752" s="168"/>
      <c r="QCS752" s="168"/>
      <c r="QCT752" s="168"/>
      <c r="QCU752" s="168"/>
      <c r="QCV752" s="168"/>
      <c r="QCW752" s="168"/>
      <c r="QCX752" s="168"/>
      <c r="QCY752" s="168"/>
      <c r="QCZ752" s="168"/>
      <c r="QDA752" s="168"/>
      <c r="QDB752" s="168"/>
      <c r="QDC752" s="168"/>
      <c r="QDD752" s="168"/>
      <c r="QDE752" s="168"/>
      <c r="QDF752" s="168"/>
      <c r="QDG752" s="168"/>
      <c r="QDH752" s="168"/>
      <c r="QDI752" s="168"/>
      <c r="QDJ752" s="168"/>
      <c r="QDK752" s="168"/>
      <c r="QDL752" s="168"/>
      <c r="QDM752" s="168"/>
      <c r="QDN752" s="168"/>
      <c r="QDO752" s="168"/>
      <c r="QDP752" s="168"/>
      <c r="QDQ752" s="168"/>
      <c r="QDR752" s="168"/>
      <c r="QDS752" s="168"/>
      <c r="QDT752" s="168"/>
      <c r="QDU752" s="168"/>
      <c r="QDV752" s="168"/>
      <c r="QDW752" s="168"/>
      <c r="QDX752" s="168"/>
      <c r="QDY752" s="168"/>
      <c r="QDZ752" s="168"/>
      <c r="QEA752" s="168"/>
      <c r="QEB752" s="168"/>
      <c r="QEC752" s="825"/>
      <c r="QED752" s="825"/>
      <c r="QEE752" s="825"/>
      <c r="QEF752" s="825"/>
      <c r="QEG752" s="825"/>
      <c r="QEH752" s="825"/>
      <c r="QEI752" s="825"/>
      <c r="QEJ752" s="825"/>
      <c r="QEK752" s="825"/>
      <c r="QEL752" s="825"/>
      <c r="QEM752" s="825"/>
      <c r="QEN752" s="825"/>
      <c r="QEO752" s="825"/>
      <c r="QEP752" s="825"/>
      <c r="QEQ752" s="825"/>
      <c r="QER752" s="825"/>
      <c r="QES752" s="825"/>
      <c r="QET752" s="825"/>
      <c r="QEU752" s="825"/>
      <c r="QEV752" s="825"/>
      <c r="QEW752" s="825"/>
      <c r="QEX752" s="825"/>
      <c r="QEY752" s="825"/>
      <c r="QEZ752" s="825"/>
      <c r="QFA752" s="89"/>
      <c r="QFB752" s="89"/>
      <c r="QFC752" s="89"/>
      <c r="QFD752" s="89"/>
      <c r="QFE752" s="89"/>
      <c r="QFF752" s="825"/>
      <c r="QFG752" s="825"/>
      <c r="QFH752" s="89"/>
      <c r="QFI752" s="89"/>
      <c r="QFJ752" s="825"/>
      <c r="QFK752" s="825"/>
      <c r="QFL752" s="89"/>
      <c r="QFM752" s="89"/>
      <c r="QFN752" s="825"/>
      <c r="QFO752" s="825"/>
      <c r="QFP752" s="825"/>
      <c r="QFQ752" s="825"/>
      <c r="QFR752" s="825"/>
      <c r="QFS752" s="825"/>
      <c r="QFT752" s="825"/>
      <c r="QFU752" s="89"/>
      <c r="QFV752" s="89"/>
      <c r="QFW752" s="825"/>
      <c r="QFX752" s="825"/>
      <c r="QFY752" s="89"/>
      <c r="QFZ752" s="89"/>
      <c r="QGA752" s="825"/>
      <c r="QGB752" s="825"/>
      <c r="QGC752" s="825"/>
      <c r="QGD752" s="825"/>
      <c r="QGE752" s="825"/>
      <c r="QGF752" s="203"/>
      <c r="QGG752" s="107"/>
      <c r="QGH752" s="825"/>
      <c r="QGI752" s="825"/>
      <c r="QGJ752" s="825"/>
      <c r="QGK752" s="825"/>
      <c r="QGL752" s="825"/>
      <c r="QGM752" s="825"/>
      <c r="QGN752" s="825"/>
      <c r="QGO752" s="168"/>
      <c r="QGP752" s="168"/>
      <c r="QGQ752" s="168"/>
      <c r="QGR752" s="168"/>
      <c r="QGS752" s="168"/>
      <c r="QGT752" s="168"/>
      <c r="QGU752" s="168"/>
      <c r="QGV752" s="168"/>
      <c r="QGW752" s="168"/>
      <c r="QGX752" s="168"/>
      <c r="QGY752" s="168"/>
      <c r="QGZ752" s="168"/>
      <c r="QHA752" s="168"/>
      <c r="QHB752" s="168"/>
      <c r="QHC752" s="168"/>
      <c r="QHD752" s="168"/>
      <c r="QHE752" s="168"/>
      <c r="QHF752" s="168"/>
      <c r="QHG752" s="168"/>
      <c r="QHH752" s="168"/>
      <c r="QHI752" s="168"/>
      <c r="QHJ752" s="168"/>
      <c r="QHK752" s="168"/>
      <c r="QHL752" s="168"/>
      <c r="QHM752" s="168"/>
      <c r="QHN752" s="168"/>
      <c r="QHO752" s="168"/>
      <c r="QHP752" s="168"/>
      <c r="QHQ752" s="168"/>
      <c r="QHR752" s="168"/>
      <c r="QHS752" s="168"/>
      <c r="QHT752" s="168"/>
      <c r="QHU752" s="168"/>
      <c r="QHV752" s="168"/>
      <c r="QHW752" s="168"/>
      <c r="QHX752" s="168"/>
      <c r="QHY752" s="168"/>
      <c r="QHZ752" s="168"/>
      <c r="QIA752" s="168"/>
      <c r="QIB752" s="168"/>
      <c r="QIC752" s="168"/>
      <c r="QID752" s="168"/>
      <c r="QIE752" s="168"/>
      <c r="QIF752" s="168"/>
      <c r="QIG752" s="825"/>
      <c r="QIH752" s="825"/>
      <c r="QII752" s="825"/>
      <c r="QIJ752" s="825"/>
      <c r="QIK752" s="825"/>
      <c r="QIL752" s="825"/>
      <c r="QIM752" s="825"/>
      <c r="QIN752" s="825"/>
      <c r="QIO752" s="825"/>
      <c r="QIP752" s="825"/>
      <c r="QIQ752" s="825"/>
      <c r="QIR752" s="825"/>
      <c r="QIS752" s="825"/>
      <c r="QIT752" s="825"/>
      <c r="QIU752" s="825"/>
      <c r="QIV752" s="825"/>
      <c r="QIW752" s="825"/>
      <c r="QIX752" s="825"/>
      <c r="QIY752" s="825"/>
      <c r="QIZ752" s="825"/>
      <c r="QJA752" s="825"/>
      <c r="QJB752" s="825"/>
      <c r="QJC752" s="825"/>
      <c r="QJD752" s="825"/>
      <c r="QJE752" s="89"/>
      <c r="QJF752" s="89"/>
      <c r="QJG752" s="89"/>
      <c r="QJH752" s="89"/>
      <c r="QJI752" s="89"/>
      <c r="QJJ752" s="825"/>
      <c r="QJK752" s="825"/>
      <c r="QJL752" s="89"/>
      <c r="QJM752" s="89"/>
      <c r="QJN752" s="825"/>
      <c r="QJO752" s="825"/>
      <c r="QJP752" s="89"/>
      <c r="QJQ752" s="89"/>
      <c r="QJR752" s="825"/>
      <c r="QJS752" s="825"/>
      <c r="QJT752" s="825"/>
      <c r="QJU752" s="825"/>
      <c r="QJV752" s="825"/>
      <c r="QJW752" s="825"/>
      <c r="QJX752" s="825"/>
      <c r="QJY752" s="89"/>
      <c r="QJZ752" s="89"/>
      <c r="QKA752" s="825"/>
      <c r="QKB752" s="825"/>
      <c r="QKC752" s="89"/>
      <c r="QKD752" s="89"/>
      <c r="QKE752" s="825"/>
      <c r="QKF752" s="825"/>
      <c r="QKG752" s="825"/>
      <c r="QKH752" s="825"/>
      <c r="QKI752" s="825"/>
      <c r="QKJ752" s="203"/>
      <c r="QKK752" s="107"/>
      <c r="QKL752" s="825"/>
      <c r="QKM752" s="825"/>
      <c r="QKN752" s="825"/>
      <c r="QKO752" s="825"/>
      <c r="QKP752" s="825"/>
      <c r="QKQ752" s="825"/>
      <c r="QKR752" s="825"/>
      <c r="QKS752" s="168"/>
      <c r="QKT752" s="168"/>
      <c r="QKU752" s="168"/>
      <c r="QKV752" s="168"/>
      <c r="QKW752" s="168"/>
      <c r="QKX752" s="168"/>
      <c r="QKY752" s="168"/>
      <c r="QKZ752" s="168"/>
      <c r="QLA752" s="168"/>
      <c r="QLB752" s="168"/>
      <c r="QLC752" s="168"/>
      <c r="QLD752" s="168"/>
      <c r="QLE752" s="168"/>
      <c r="QLF752" s="168"/>
      <c r="QLG752" s="168"/>
      <c r="QLH752" s="168"/>
      <c r="QLI752" s="168"/>
      <c r="QLJ752" s="168"/>
      <c r="QLK752" s="168"/>
      <c r="QLL752" s="168"/>
      <c r="QLM752" s="168"/>
      <c r="QLN752" s="168"/>
      <c r="QLO752" s="168"/>
      <c r="QLP752" s="168"/>
      <c r="QLQ752" s="168"/>
      <c r="QLR752" s="168"/>
      <c r="QLS752" s="168"/>
      <c r="QLT752" s="168"/>
      <c r="QLU752" s="168"/>
      <c r="QLV752" s="168"/>
      <c r="QLW752" s="168"/>
      <c r="QLX752" s="168"/>
      <c r="QLY752" s="168"/>
      <c r="QLZ752" s="168"/>
      <c r="QMA752" s="168"/>
      <c r="QMB752" s="168"/>
      <c r="QMC752" s="168"/>
      <c r="QMD752" s="168"/>
      <c r="QME752" s="168"/>
      <c r="QMF752" s="168"/>
      <c r="QMG752" s="168"/>
      <c r="QMH752" s="168"/>
      <c r="QMI752" s="168"/>
      <c r="QMJ752" s="168"/>
      <c r="QMK752" s="825"/>
      <c r="QML752" s="825"/>
      <c r="QMM752" s="825"/>
      <c r="QMN752" s="825"/>
      <c r="QMO752" s="825"/>
      <c r="QMP752" s="825"/>
      <c r="QMQ752" s="825"/>
      <c r="QMR752" s="825"/>
      <c r="QMS752" s="825"/>
      <c r="QMT752" s="825"/>
      <c r="QMU752" s="825"/>
      <c r="QMV752" s="825"/>
      <c r="QMW752" s="825"/>
      <c r="QMX752" s="825"/>
      <c r="QMY752" s="825"/>
      <c r="QMZ752" s="825"/>
      <c r="QNA752" s="825"/>
      <c r="QNB752" s="825"/>
      <c r="QNC752" s="825"/>
      <c r="QND752" s="825"/>
      <c r="QNE752" s="825"/>
      <c r="QNF752" s="825"/>
      <c r="QNG752" s="825"/>
      <c r="QNH752" s="825"/>
      <c r="QNI752" s="89"/>
      <c r="QNJ752" s="89"/>
      <c r="QNK752" s="89"/>
      <c r="QNL752" s="89"/>
      <c r="QNM752" s="89"/>
      <c r="QNN752" s="825"/>
      <c r="QNO752" s="825"/>
      <c r="QNP752" s="89"/>
      <c r="QNQ752" s="89"/>
      <c r="QNR752" s="825"/>
      <c r="QNS752" s="825"/>
      <c r="QNT752" s="89"/>
      <c r="QNU752" s="89"/>
      <c r="QNV752" s="825"/>
      <c r="QNW752" s="825"/>
      <c r="QNX752" s="825"/>
      <c r="QNY752" s="825"/>
      <c r="QNZ752" s="825"/>
      <c r="QOA752" s="825"/>
      <c r="QOB752" s="825"/>
      <c r="QOC752" s="89"/>
      <c r="QOD752" s="89"/>
      <c r="QOE752" s="825"/>
      <c r="QOF752" s="825"/>
      <c r="QOG752" s="89"/>
      <c r="QOH752" s="89"/>
      <c r="QOI752" s="825"/>
      <c r="QOJ752" s="825"/>
      <c r="QOK752" s="825"/>
      <c r="QOL752" s="825"/>
      <c r="QOM752" s="825"/>
      <c r="QON752" s="203"/>
      <c r="QOO752" s="107"/>
      <c r="QOP752" s="825"/>
      <c r="QOQ752" s="825"/>
      <c r="QOR752" s="825"/>
      <c r="QOS752" s="825"/>
      <c r="QOT752" s="825"/>
      <c r="QOU752" s="825"/>
      <c r="QOV752" s="825"/>
      <c r="QOW752" s="168"/>
      <c r="QOX752" s="168"/>
      <c r="QOY752" s="168"/>
      <c r="QOZ752" s="168"/>
      <c r="QPA752" s="168"/>
      <c r="QPB752" s="168"/>
      <c r="QPC752" s="168"/>
      <c r="QPD752" s="168"/>
      <c r="QPE752" s="168"/>
      <c r="QPF752" s="168"/>
      <c r="QPG752" s="168"/>
      <c r="QPH752" s="168"/>
      <c r="QPI752" s="168"/>
      <c r="QPJ752" s="168"/>
      <c r="QPK752" s="168"/>
      <c r="QPL752" s="168"/>
      <c r="QPM752" s="168"/>
      <c r="QPN752" s="168"/>
      <c r="QPO752" s="168"/>
      <c r="QPP752" s="168"/>
      <c r="QPQ752" s="168"/>
      <c r="QPR752" s="168"/>
      <c r="QPS752" s="168"/>
      <c r="QPT752" s="168"/>
      <c r="QPU752" s="168"/>
      <c r="QPV752" s="168"/>
      <c r="QPW752" s="168"/>
      <c r="QPX752" s="168"/>
      <c r="QPY752" s="168"/>
      <c r="QPZ752" s="168"/>
      <c r="QQA752" s="168"/>
      <c r="QQB752" s="168"/>
      <c r="QQC752" s="168"/>
      <c r="QQD752" s="168"/>
      <c r="QQE752" s="168"/>
      <c r="QQF752" s="168"/>
      <c r="QQG752" s="168"/>
      <c r="QQH752" s="168"/>
      <c r="QQI752" s="168"/>
      <c r="QQJ752" s="168"/>
      <c r="QQK752" s="168"/>
      <c r="QQL752" s="168"/>
      <c r="QQM752" s="168"/>
      <c r="QQN752" s="168"/>
      <c r="QQO752" s="825"/>
      <c r="QQP752" s="825"/>
      <c r="QQQ752" s="825"/>
      <c r="QQR752" s="825"/>
      <c r="QQS752" s="825"/>
      <c r="QQT752" s="825"/>
      <c r="QQU752" s="825"/>
      <c r="QQV752" s="825"/>
      <c r="QQW752" s="825"/>
      <c r="QQX752" s="825"/>
      <c r="QQY752" s="825"/>
      <c r="QQZ752" s="825"/>
      <c r="QRA752" s="825"/>
      <c r="QRB752" s="825"/>
      <c r="QRC752" s="825"/>
      <c r="QRD752" s="825"/>
      <c r="QRE752" s="825"/>
      <c r="QRF752" s="825"/>
      <c r="QRG752" s="825"/>
      <c r="QRH752" s="825"/>
      <c r="QRI752" s="825"/>
      <c r="QRJ752" s="825"/>
      <c r="QRK752" s="825"/>
      <c r="QRL752" s="825"/>
      <c r="QRM752" s="89"/>
      <c r="QRN752" s="89"/>
      <c r="QRO752" s="89"/>
      <c r="QRP752" s="89"/>
      <c r="QRQ752" s="89"/>
      <c r="QRR752" s="825"/>
      <c r="QRS752" s="825"/>
      <c r="QRT752" s="89"/>
      <c r="QRU752" s="89"/>
      <c r="QRV752" s="825"/>
      <c r="QRW752" s="825"/>
      <c r="QRX752" s="89"/>
      <c r="QRY752" s="89"/>
      <c r="QRZ752" s="825"/>
      <c r="QSA752" s="825"/>
      <c r="QSB752" s="825"/>
      <c r="QSC752" s="825"/>
      <c r="QSD752" s="825"/>
      <c r="QSE752" s="825"/>
      <c r="QSF752" s="825"/>
      <c r="QSG752" s="89"/>
      <c r="QSH752" s="89"/>
      <c r="QSI752" s="825"/>
      <c r="QSJ752" s="825"/>
      <c r="QSK752" s="89"/>
      <c r="QSL752" s="89"/>
      <c r="QSM752" s="825"/>
      <c r="QSN752" s="825"/>
      <c r="QSO752" s="825"/>
      <c r="QSP752" s="825"/>
      <c r="QSQ752" s="825"/>
      <c r="QSR752" s="203"/>
      <c r="QSS752" s="107"/>
      <c r="QST752" s="825"/>
      <c r="QSU752" s="825"/>
      <c r="QSV752" s="825"/>
      <c r="QSW752" s="825"/>
      <c r="QSX752" s="825"/>
      <c r="QSY752" s="825"/>
      <c r="QSZ752" s="825"/>
      <c r="QTA752" s="168"/>
      <c r="QTB752" s="168"/>
      <c r="QTC752" s="168"/>
      <c r="QTD752" s="168"/>
      <c r="QTE752" s="168"/>
      <c r="QTF752" s="168"/>
      <c r="QTG752" s="168"/>
      <c r="QTH752" s="168"/>
      <c r="QTI752" s="168"/>
      <c r="QTJ752" s="168"/>
      <c r="QTK752" s="168"/>
      <c r="QTL752" s="168"/>
      <c r="QTM752" s="168"/>
      <c r="QTN752" s="168"/>
      <c r="QTO752" s="168"/>
      <c r="QTP752" s="168"/>
      <c r="QTQ752" s="168"/>
      <c r="QTR752" s="168"/>
      <c r="QTS752" s="168"/>
      <c r="QTT752" s="168"/>
      <c r="QTU752" s="168"/>
      <c r="QTV752" s="168"/>
      <c r="QTW752" s="168"/>
      <c r="QTX752" s="168"/>
      <c r="QTY752" s="168"/>
      <c r="QTZ752" s="168"/>
      <c r="QUA752" s="168"/>
      <c r="QUB752" s="168"/>
      <c r="QUC752" s="168"/>
      <c r="QUD752" s="168"/>
      <c r="QUE752" s="168"/>
      <c r="QUF752" s="168"/>
      <c r="QUG752" s="168"/>
      <c r="QUH752" s="168"/>
      <c r="QUI752" s="168"/>
      <c r="QUJ752" s="168"/>
      <c r="QUK752" s="168"/>
      <c r="QUL752" s="168"/>
      <c r="QUM752" s="168"/>
      <c r="QUN752" s="168"/>
      <c r="QUO752" s="168"/>
      <c r="QUP752" s="168"/>
      <c r="QUQ752" s="168"/>
      <c r="QUR752" s="168"/>
      <c r="QUS752" s="825"/>
      <c r="QUT752" s="825"/>
      <c r="QUU752" s="825"/>
      <c r="QUV752" s="825"/>
      <c r="QUW752" s="825"/>
      <c r="QUX752" s="825"/>
      <c r="QUY752" s="825"/>
      <c r="QUZ752" s="825"/>
      <c r="QVA752" s="825"/>
      <c r="QVB752" s="825"/>
      <c r="QVC752" s="825"/>
      <c r="QVD752" s="825"/>
      <c r="QVE752" s="825"/>
      <c r="QVF752" s="825"/>
      <c r="QVG752" s="825"/>
      <c r="QVH752" s="825"/>
      <c r="QVI752" s="825"/>
      <c r="QVJ752" s="825"/>
      <c r="QVK752" s="825"/>
      <c r="QVL752" s="825"/>
      <c r="QVM752" s="825"/>
      <c r="QVN752" s="825"/>
      <c r="QVO752" s="825"/>
      <c r="QVP752" s="825"/>
      <c r="QVQ752" s="89"/>
      <c r="QVR752" s="89"/>
      <c r="QVS752" s="89"/>
      <c r="QVT752" s="89"/>
      <c r="QVU752" s="89"/>
      <c r="QVV752" s="825"/>
      <c r="QVW752" s="825"/>
      <c r="QVX752" s="89"/>
      <c r="QVY752" s="89"/>
      <c r="QVZ752" s="825"/>
      <c r="QWA752" s="825"/>
      <c r="QWB752" s="89"/>
      <c r="QWC752" s="89"/>
      <c r="QWD752" s="825"/>
      <c r="QWE752" s="825"/>
      <c r="QWF752" s="825"/>
      <c r="QWG752" s="825"/>
      <c r="QWH752" s="825"/>
      <c r="QWI752" s="825"/>
      <c r="QWJ752" s="825"/>
      <c r="QWK752" s="89"/>
      <c r="QWL752" s="89"/>
      <c r="QWM752" s="825"/>
      <c r="QWN752" s="825"/>
      <c r="QWO752" s="89"/>
      <c r="QWP752" s="89"/>
      <c r="QWQ752" s="825"/>
      <c r="QWR752" s="825"/>
      <c r="QWS752" s="825"/>
      <c r="QWT752" s="825"/>
      <c r="QWU752" s="825"/>
      <c r="QWV752" s="203"/>
      <c r="QWW752" s="107"/>
      <c r="QWX752" s="825"/>
      <c r="QWY752" s="825"/>
      <c r="QWZ752" s="825"/>
      <c r="QXA752" s="825"/>
      <c r="QXB752" s="825"/>
      <c r="QXC752" s="825"/>
      <c r="QXD752" s="825"/>
      <c r="QXE752" s="168"/>
      <c r="QXF752" s="168"/>
      <c r="QXG752" s="168"/>
      <c r="QXH752" s="168"/>
      <c r="QXI752" s="168"/>
      <c r="QXJ752" s="168"/>
      <c r="QXK752" s="168"/>
      <c r="QXL752" s="168"/>
      <c r="QXM752" s="168"/>
      <c r="QXN752" s="168"/>
      <c r="QXO752" s="168"/>
      <c r="QXP752" s="168"/>
      <c r="QXQ752" s="168"/>
      <c r="QXR752" s="168"/>
      <c r="QXS752" s="168"/>
      <c r="QXT752" s="168"/>
      <c r="QXU752" s="168"/>
      <c r="QXV752" s="168"/>
      <c r="QXW752" s="168"/>
      <c r="QXX752" s="168"/>
      <c r="QXY752" s="168"/>
      <c r="QXZ752" s="168"/>
      <c r="QYA752" s="168"/>
      <c r="QYB752" s="168"/>
      <c r="QYC752" s="168"/>
      <c r="QYD752" s="168"/>
      <c r="QYE752" s="168"/>
      <c r="QYF752" s="168"/>
      <c r="QYG752" s="168"/>
      <c r="QYH752" s="168"/>
      <c r="QYI752" s="168"/>
      <c r="QYJ752" s="168"/>
      <c r="QYK752" s="168"/>
      <c r="QYL752" s="168"/>
      <c r="QYM752" s="168"/>
      <c r="QYN752" s="168"/>
      <c r="QYO752" s="168"/>
      <c r="QYP752" s="168"/>
      <c r="QYQ752" s="168"/>
      <c r="QYR752" s="168"/>
      <c r="QYS752" s="168"/>
      <c r="QYT752" s="168"/>
      <c r="QYU752" s="168"/>
      <c r="QYV752" s="168"/>
      <c r="QYW752" s="825"/>
      <c r="QYX752" s="825"/>
      <c r="QYY752" s="825"/>
      <c r="QYZ752" s="825"/>
      <c r="QZA752" s="825"/>
      <c r="QZB752" s="825"/>
      <c r="QZC752" s="825"/>
      <c r="QZD752" s="825"/>
      <c r="QZE752" s="825"/>
      <c r="QZF752" s="825"/>
      <c r="QZG752" s="825"/>
      <c r="QZH752" s="825"/>
      <c r="QZI752" s="825"/>
      <c r="QZJ752" s="825"/>
      <c r="QZK752" s="825"/>
      <c r="QZL752" s="825"/>
      <c r="QZM752" s="825"/>
      <c r="QZN752" s="825"/>
      <c r="QZO752" s="825"/>
      <c r="QZP752" s="825"/>
      <c r="QZQ752" s="825"/>
      <c r="QZR752" s="825"/>
      <c r="QZS752" s="825"/>
      <c r="QZT752" s="825"/>
      <c r="QZU752" s="89"/>
      <c r="QZV752" s="89"/>
      <c r="QZW752" s="89"/>
      <c r="QZX752" s="89"/>
      <c r="QZY752" s="89"/>
      <c r="QZZ752" s="825"/>
      <c r="RAA752" s="825"/>
      <c r="RAB752" s="89"/>
      <c r="RAC752" s="89"/>
      <c r="RAD752" s="825"/>
      <c r="RAE752" s="825"/>
      <c r="RAF752" s="89"/>
      <c r="RAG752" s="89"/>
      <c r="RAH752" s="825"/>
      <c r="RAI752" s="825"/>
      <c r="RAJ752" s="825"/>
      <c r="RAK752" s="825"/>
      <c r="RAL752" s="825"/>
      <c r="RAM752" s="825"/>
      <c r="RAN752" s="825"/>
      <c r="RAO752" s="89"/>
      <c r="RAP752" s="89"/>
      <c r="RAQ752" s="825"/>
      <c r="RAR752" s="825"/>
      <c r="RAS752" s="89"/>
      <c r="RAT752" s="89"/>
      <c r="RAU752" s="825"/>
      <c r="RAV752" s="825"/>
      <c r="RAW752" s="825"/>
      <c r="RAX752" s="825"/>
      <c r="RAY752" s="825"/>
      <c r="RAZ752" s="203"/>
      <c r="RBA752" s="107"/>
      <c r="RBB752" s="825"/>
      <c r="RBC752" s="825"/>
      <c r="RBD752" s="825"/>
      <c r="RBE752" s="825"/>
      <c r="RBF752" s="825"/>
      <c r="RBG752" s="825"/>
      <c r="RBH752" s="825"/>
      <c r="RBI752" s="168"/>
      <c r="RBJ752" s="168"/>
      <c r="RBK752" s="168"/>
      <c r="RBL752" s="168"/>
      <c r="RBM752" s="168"/>
      <c r="RBN752" s="168"/>
      <c r="RBO752" s="168"/>
      <c r="RBP752" s="168"/>
      <c r="RBQ752" s="168"/>
      <c r="RBR752" s="168"/>
      <c r="RBS752" s="168"/>
      <c r="RBT752" s="168"/>
      <c r="RBU752" s="168"/>
      <c r="RBV752" s="168"/>
      <c r="RBW752" s="168"/>
      <c r="RBX752" s="168"/>
      <c r="RBY752" s="168"/>
      <c r="RBZ752" s="168"/>
      <c r="RCA752" s="168"/>
      <c r="RCB752" s="168"/>
      <c r="RCC752" s="168"/>
      <c r="RCD752" s="168"/>
      <c r="RCE752" s="168"/>
      <c r="RCF752" s="168"/>
      <c r="RCG752" s="168"/>
      <c r="RCH752" s="168"/>
      <c r="RCI752" s="168"/>
      <c r="RCJ752" s="168"/>
      <c r="RCK752" s="168"/>
      <c r="RCL752" s="168"/>
      <c r="RCM752" s="168"/>
      <c r="RCN752" s="168"/>
      <c r="RCO752" s="168"/>
      <c r="RCP752" s="168"/>
      <c r="RCQ752" s="168"/>
      <c r="RCR752" s="168"/>
      <c r="RCS752" s="168"/>
      <c r="RCT752" s="168"/>
      <c r="RCU752" s="168"/>
      <c r="RCV752" s="168"/>
      <c r="RCW752" s="168"/>
      <c r="RCX752" s="168"/>
      <c r="RCY752" s="168"/>
      <c r="RCZ752" s="168"/>
      <c r="RDA752" s="825"/>
      <c r="RDB752" s="825"/>
      <c r="RDC752" s="825"/>
      <c r="RDD752" s="825"/>
      <c r="RDE752" s="825"/>
      <c r="RDF752" s="825"/>
      <c r="RDG752" s="825"/>
      <c r="RDH752" s="825"/>
      <c r="RDI752" s="825"/>
      <c r="RDJ752" s="825"/>
      <c r="RDK752" s="825"/>
      <c r="RDL752" s="825"/>
      <c r="RDM752" s="825"/>
      <c r="RDN752" s="825"/>
      <c r="RDO752" s="825"/>
      <c r="RDP752" s="825"/>
      <c r="RDQ752" s="825"/>
      <c r="RDR752" s="825"/>
      <c r="RDS752" s="825"/>
      <c r="RDT752" s="825"/>
      <c r="RDU752" s="825"/>
      <c r="RDV752" s="825"/>
      <c r="RDW752" s="825"/>
    </row>
    <row r="753" spans="1:12295" s="70" customFormat="1" ht="63.75" hidden="1" customHeight="1" x14ac:dyDescent="0.3">
      <c r="A753" s="203"/>
      <c r="B753" s="526" t="s">
        <v>13</v>
      </c>
      <c r="C753" s="99" t="s">
        <v>117</v>
      </c>
      <c r="D753" s="168">
        <f t="shared" ref="D753:D769" si="1451">I753</f>
        <v>0</v>
      </c>
      <c r="E753" s="168">
        <v>0</v>
      </c>
      <c r="F753" s="168"/>
      <c r="G753" s="168"/>
      <c r="H753" s="168"/>
      <c r="I753" s="168"/>
      <c r="J753" s="168">
        <v>0</v>
      </c>
      <c r="K753" s="168">
        <f t="shared" ref="K753:K769" si="1452">U753</f>
        <v>23667.82518</v>
      </c>
      <c r="L753" s="695" t="e">
        <f t="shared" si="1348"/>
        <v>#DIV/0!</v>
      </c>
      <c r="M753" s="168">
        <v>0</v>
      </c>
      <c r="N753" s="683"/>
      <c r="O753" s="628"/>
      <c r="P753" s="683"/>
      <c r="Q753" s="628"/>
      <c r="R753" s="683"/>
      <c r="S753" s="628"/>
      <c r="T753" s="683"/>
      <c r="U753" s="986">
        <v>23667.82518</v>
      </c>
      <c r="V753" s="986">
        <f t="shared" si="1446"/>
        <v>630675.66593000002</v>
      </c>
      <c r="W753" s="986"/>
      <c r="X753" s="986"/>
      <c r="Y753" s="986">
        <f t="shared" si="1447"/>
        <v>630675.66593000002</v>
      </c>
      <c r="Z753" s="986">
        <f t="shared" si="1448"/>
        <v>630675.66593000002</v>
      </c>
      <c r="AA753" s="986">
        <f t="shared" si="1449"/>
        <v>0</v>
      </c>
      <c r="AB753" s="986"/>
      <c r="AC753" s="986">
        <v>630675.66593000002</v>
      </c>
      <c r="AD753" s="692" t="e">
        <f t="shared" si="1450"/>
        <v>#DIV/0!</v>
      </c>
      <c r="AE753" s="168">
        <f t="shared" ref="AE753:AE769" si="1453">AO753</f>
        <v>0</v>
      </c>
      <c r="AF753" s="695" t="e">
        <f t="shared" si="1349"/>
        <v>#DIV/0!</v>
      </c>
      <c r="AG753" s="168">
        <v>0</v>
      </c>
      <c r="AH753" s="695" t="e">
        <f t="shared" si="1357"/>
        <v>#DIV/0!</v>
      </c>
      <c r="AI753" s="628"/>
      <c r="AJ753" s="683"/>
      <c r="AK753" s="628"/>
      <c r="AL753" s="683"/>
      <c r="AM753" s="628"/>
      <c r="AN753" s="683"/>
      <c r="AO753" s="628"/>
      <c r="AP753" s="628"/>
      <c r="AQ753" s="683"/>
      <c r="AR753" s="168">
        <f t="shared" ref="AR753:AR769" si="1454">BB753</f>
        <v>109000</v>
      </c>
      <c r="AS753" s="695" t="e">
        <f t="shared" si="1351"/>
        <v>#DIV/0!</v>
      </c>
      <c r="AT753" s="168">
        <v>0</v>
      </c>
      <c r="AU753" s="695" t="e">
        <f t="shared" si="1361"/>
        <v>#DIV/0!</v>
      </c>
      <c r="AV753" s="628"/>
      <c r="AW753" s="695" t="e">
        <f t="shared" si="1396"/>
        <v>#DIV/0!</v>
      </c>
      <c r="AX753" s="168"/>
      <c r="AY753" s="695" t="e">
        <f t="shared" si="1376"/>
        <v>#DIV/0!</v>
      </c>
      <c r="AZ753" s="628"/>
      <c r="BA753" s="695" t="e">
        <f t="shared" si="1377"/>
        <v>#DIV/0!</v>
      </c>
      <c r="BB753" s="628">
        <f>[13]Лист1!$D$58</f>
        <v>109000</v>
      </c>
      <c r="BC753" s="628">
        <f t="shared" si="1397"/>
        <v>0</v>
      </c>
      <c r="BD753" s="628">
        <f t="shared" si="1398"/>
        <v>0</v>
      </c>
      <c r="BE753" s="628">
        <f t="shared" si="1441"/>
        <v>0</v>
      </c>
      <c r="BF753" s="628">
        <v>0</v>
      </c>
      <c r="BG753" s="628"/>
      <c r="BH753" s="628"/>
      <c r="BI753" s="628"/>
      <c r="BJ753" s="628">
        <f t="shared" si="1400"/>
        <v>0</v>
      </c>
      <c r="BK753" s="628"/>
      <c r="BL753" s="628"/>
      <c r="BM753" s="628"/>
      <c r="BN753" s="628">
        <f t="shared" ref="BN753:BN769" si="1455">BS753</f>
        <v>109000</v>
      </c>
      <c r="BO753" s="628">
        <f t="shared" si="1440"/>
        <v>0</v>
      </c>
      <c r="BP753" s="628"/>
      <c r="BQ753" s="628"/>
      <c r="BR753" s="628">
        <f t="shared" si="1403"/>
        <v>0</v>
      </c>
      <c r="BS753" s="628">
        <f>[13]Лист1!$D$58</f>
        <v>109000</v>
      </c>
      <c r="BT753" s="628"/>
      <c r="BU753" s="628">
        <f t="shared" ref="BU753:BU769" si="1456">BZ753</f>
        <v>109000</v>
      </c>
      <c r="BV753" s="508">
        <v>0</v>
      </c>
      <c r="BW753" s="512"/>
      <c r="BX753" s="508"/>
      <c r="BY753" s="508"/>
      <c r="BZ753" s="538">
        <f>[13]Лист1!$D$58</f>
        <v>109000</v>
      </c>
      <c r="CA753" s="508"/>
      <c r="CB753" s="508"/>
      <c r="CC753" s="508"/>
      <c r="CD753" s="508"/>
      <c r="CE753" s="695" t="e">
        <f t="shared" si="1326"/>
        <v>#DIV/0!</v>
      </c>
      <c r="CF753" s="508"/>
      <c r="CG753" s="508"/>
      <c r="CH753" s="508"/>
      <c r="CI753" s="508"/>
      <c r="CJ753" s="508"/>
      <c r="CK753" s="508"/>
      <c r="CL753" s="508"/>
      <c r="CM753" s="508"/>
      <c r="CN753" s="508"/>
      <c r="CO753" s="89"/>
      <c r="CP753" s="89"/>
      <c r="CQ753" s="89"/>
      <c r="CR753" s="89"/>
      <c r="CS753" s="89"/>
      <c r="CT753" s="508"/>
      <c r="CU753" s="508"/>
      <c r="CV753" s="89"/>
      <c r="CW753" s="89"/>
      <c r="CX753" s="508"/>
      <c r="CY753" s="508"/>
      <c r="CZ753" s="89"/>
      <c r="DA753" s="89"/>
      <c r="DB753" s="508"/>
      <c r="DC753" s="508"/>
      <c r="DD753" s="508"/>
      <c r="DE753" s="508"/>
      <c r="DF753" s="508"/>
      <c r="DG753" s="508"/>
      <c r="DH753" s="508"/>
      <c r="DI753" s="89"/>
      <c r="DJ753" s="89"/>
      <c r="DK753" s="508"/>
      <c r="DL753" s="508"/>
      <c r="DM753" s="89"/>
      <c r="DN753" s="89"/>
      <c r="DO753" s="508"/>
      <c r="DP753" s="508"/>
      <c r="DQ753" s="508"/>
      <c r="DR753" s="508"/>
      <c r="DS753" s="508"/>
      <c r="DT753" s="203"/>
      <c r="DU753" s="107"/>
      <c r="DV753" s="508"/>
      <c r="DW753" s="508"/>
      <c r="DX753" s="508"/>
      <c r="DY753" s="508"/>
      <c r="DZ753" s="508"/>
      <c r="EA753" s="508"/>
      <c r="EB753" s="508"/>
      <c r="EC753" s="168"/>
      <c r="ED753" s="168"/>
      <c r="EE753" s="168"/>
      <c r="EF753" s="168"/>
      <c r="EG753" s="168"/>
      <c r="EH753" s="168"/>
      <c r="EI753" s="168"/>
      <c r="EJ753" s="168"/>
      <c r="EK753" s="168"/>
      <c r="EL753" s="168"/>
      <c r="EM753" s="168"/>
      <c r="EN753" s="168"/>
      <c r="EO753" s="168"/>
      <c r="EP753" s="168"/>
      <c r="EQ753" s="168"/>
      <c r="ER753" s="168"/>
      <c r="ES753" s="168"/>
      <c r="ET753" s="168"/>
      <c r="EU753" s="168"/>
      <c r="EV753" s="168"/>
      <c r="EW753" s="168"/>
      <c r="EX753" s="168"/>
      <c r="EY753" s="168"/>
      <c r="EZ753" s="168"/>
      <c r="FA753" s="168"/>
      <c r="FB753" s="168"/>
      <c r="FC753" s="168"/>
      <c r="FD753" s="168"/>
      <c r="FE753" s="168"/>
      <c r="FF753" s="168"/>
      <c r="FG753" s="168"/>
      <c r="FH753" s="168"/>
      <c r="FI753" s="168"/>
      <c r="FJ753" s="168"/>
      <c r="FK753" s="168"/>
      <c r="FL753" s="168"/>
      <c r="FM753" s="168"/>
      <c r="FN753" s="168"/>
      <c r="FO753" s="168"/>
      <c r="FP753" s="168"/>
      <c r="FQ753" s="168"/>
      <c r="FR753" s="168"/>
      <c r="FS753" s="168"/>
      <c r="FT753" s="168"/>
      <c r="FU753" s="508"/>
      <c r="FV753" s="508"/>
      <c r="FW753" s="508"/>
      <c r="FX753" s="508"/>
      <c r="FY753" s="508"/>
      <c r="FZ753" s="508"/>
      <c r="GA753" s="508"/>
      <c r="GB753" s="508"/>
      <c r="GC753" s="508"/>
      <c r="GD753" s="508"/>
      <c r="GE753" s="508"/>
      <c r="GF753" s="508"/>
      <c r="GG753" s="508"/>
      <c r="GH753" s="508"/>
      <c r="GI753" s="508"/>
      <c r="GJ753" s="508"/>
      <c r="GK753" s="508"/>
      <c r="GL753" s="508"/>
      <c r="GM753" s="508"/>
      <c r="GN753" s="508"/>
      <c r="GO753" s="508"/>
      <c r="GP753" s="508"/>
      <c r="GQ753" s="508"/>
      <c r="GR753" s="508"/>
      <c r="GS753" s="89"/>
      <c r="GT753" s="89"/>
      <c r="GU753" s="89"/>
      <c r="GV753" s="89"/>
      <c r="GW753" s="89"/>
      <c r="GX753" s="508"/>
      <c r="GY753" s="508"/>
      <c r="GZ753" s="89"/>
      <c r="HA753" s="89"/>
      <c r="HB753" s="508"/>
      <c r="HC753" s="508"/>
      <c r="HD753" s="89"/>
      <c r="HE753" s="89"/>
      <c r="HF753" s="508"/>
      <c r="HG753" s="508"/>
      <c r="HH753" s="508"/>
      <c r="HI753" s="508"/>
      <c r="HJ753" s="508"/>
      <c r="HK753" s="508"/>
      <c r="HL753" s="508"/>
      <c r="HM753" s="89"/>
      <c r="HN753" s="89"/>
      <c r="HO753" s="508"/>
      <c r="HP753" s="508"/>
      <c r="HQ753" s="89"/>
      <c r="HR753" s="89"/>
      <c r="HS753" s="508"/>
      <c r="HT753" s="508"/>
      <c r="HU753" s="508"/>
      <c r="HV753" s="508"/>
      <c r="HW753" s="508"/>
      <c r="HX753" s="203"/>
      <c r="HY753" s="107"/>
      <c r="HZ753" s="508"/>
      <c r="IA753" s="508"/>
      <c r="IB753" s="508"/>
      <c r="IC753" s="508"/>
      <c r="ID753" s="508"/>
      <c r="IE753" s="508"/>
      <c r="IF753" s="508"/>
      <c r="IG753" s="168"/>
      <c r="IH753" s="168"/>
      <c r="II753" s="168"/>
      <c r="IJ753" s="168"/>
      <c r="IK753" s="168"/>
      <c r="IL753" s="168"/>
      <c r="IM753" s="168"/>
      <c r="IN753" s="168"/>
      <c r="IO753" s="168"/>
      <c r="IP753" s="168"/>
      <c r="IQ753" s="168"/>
      <c r="IR753" s="168"/>
      <c r="IS753" s="168"/>
      <c r="IT753" s="168"/>
      <c r="IU753" s="168"/>
      <c r="IV753" s="168"/>
      <c r="IW753" s="168"/>
      <c r="IX753" s="168"/>
      <c r="IY753" s="168"/>
      <c r="IZ753" s="168"/>
      <c r="JA753" s="168"/>
      <c r="JB753" s="168"/>
      <c r="JC753" s="168"/>
      <c r="JD753" s="168"/>
      <c r="JE753" s="168"/>
      <c r="JF753" s="168"/>
      <c r="JG753" s="168"/>
      <c r="JH753" s="168"/>
      <c r="JI753" s="168"/>
      <c r="JJ753" s="168"/>
      <c r="JK753" s="168"/>
      <c r="JL753" s="168"/>
      <c r="JM753" s="168"/>
      <c r="JN753" s="168"/>
      <c r="JO753" s="168"/>
      <c r="JP753" s="168"/>
      <c r="JQ753" s="168"/>
      <c r="JR753" s="168"/>
      <c r="JS753" s="168"/>
      <c r="JT753" s="168"/>
      <c r="JU753" s="168"/>
      <c r="JV753" s="168"/>
      <c r="JW753" s="168"/>
      <c r="JX753" s="168"/>
      <c r="JY753" s="508"/>
      <c r="JZ753" s="508"/>
      <c r="KA753" s="508"/>
      <c r="KB753" s="508"/>
      <c r="KC753" s="508"/>
      <c r="KD753" s="508"/>
      <c r="KE753" s="508"/>
      <c r="KF753" s="508"/>
      <c r="KG753" s="508"/>
      <c r="KH753" s="508"/>
      <c r="KI753" s="508"/>
      <c r="KJ753" s="508"/>
      <c r="KK753" s="508"/>
      <c r="KL753" s="508"/>
      <c r="KM753" s="508"/>
      <c r="KN753" s="508"/>
      <c r="KO753" s="508"/>
      <c r="KP753" s="508"/>
      <c r="KQ753" s="508"/>
      <c r="KR753" s="508"/>
      <c r="KS753" s="508"/>
      <c r="KT753" s="508"/>
      <c r="KU753" s="508"/>
      <c r="KV753" s="508"/>
      <c r="KW753" s="89"/>
      <c r="KX753" s="89"/>
      <c r="KY753" s="89"/>
      <c r="KZ753" s="89"/>
      <c r="LA753" s="89"/>
      <c r="LB753" s="508"/>
      <c r="LC753" s="508"/>
      <c r="LD753" s="89"/>
      <c r="LE753" s="89"/>
      <c r="LF753" s="508"/>
      <c r="LG753" s="508"/>
      <c r="LH753" s="89"/>
      <c r="LI753" s="89"/>
      <c r="LJ753" s="508"/>
      <c r="LK753" s="508"/>
      <c r="LL753" s="508"/>
      <c r="LM753" s="508"/>
      <c r="LN753" s="508"/>
      <c r="LO753" s="508"/>
      <c r="LP753" s="508"/>
      <c r="LQ753" s="89"/>
      <c r="LR753" s="89"/>
      <c r="LS753" s="508"/>
      <c r="LT753" s="508"/>
      <c r="LU753" s="89"/>
      <c r="LV753" s="89"/>
      <c r="LW753" s="508"/>
      <c r="LX753" s="508"/>
      <c r="LY753" s="508"/>
      <c r="LZ753" s="508"/>
      <c r="MA753" s="508"/>
      <c r="MB753" s="203"/>
      <c r="MC753" s="107"/>
      <c r="MD753" s="508"/>
      <c r="ME753" s="508"/>
      <c r="MF753" s="508"/>
      <c r="MG753" s="508"/>
      <c r="MH753" s="508"/>
      <c r="MI753" s="508"/>
      <c r="MJ753" s="508"/>
      <c r="MK753" s="168"/>
      <c r="ML753" s="168"/>
      <c r="MM753" s="168"/>
      <c r="MN753" s="168"/>
      <c r="MO753" s="168"/>
      <c r="MP753" s="168"/>
      <c r="MQ753" s="168"/>
      <c r="MR753" s="168"/>
      <c r="MS753" s="168"/>
      <c r="MT753" s="168"/>
      <c r="MU753" s="168"/>
      <c r="MV753" s="168"/>
      <c r="MW753" s="168"/>
      <c r="MX753" s="168"/>
      <c r="MY753" s="168"/>
      <c r="MZ753" s="168"/>
      <c r="NA753" s="168"/>
      <c r="NB753" s="168"/>
      <c r="NC753" s="168"/>
      <c r="ND753" s="168"/>
      <c r="NE753" s="168"/>
      <c r="NF753" s="168"/>
      <c r="NG753" s="168"/>
      <c r="NH753" s="168"/>
      <c r="NI753" s="168"/>
      <c r="NJ753" s="168"/>
      <c r="NK753" s="168"/>
      <c r="NL753" s="168"/>
      <c r="NM753" s="168"/>
      <c r="NN753" s="168"/>
      <c r="NO753" s="168"/>
      <c r="NP753" s="168"/>
      <c r="NQ753" s="168"/>
      <c r="NR753" s="168"/>
      <c r="NS753" s="168"/>
      <c r="NT753" s="168"/>
      <c r="NU753" s="168"/>
      <c r="NV753" s="168"/>
      <c r="NW753" s="168"/>
      <c r="NX753" s="168"/>
      <c r="NY753" s="168"/>
      <c r="NZ753" s="168"/>
      <c r="OA753" s="168"/>
      <c r="OB753" s="168"/>
      <c r="OC753" s="508"/>
      <c r="OD753" s="508"/>
      <c r="OE753" s="508"/>
      <c r="OF753" s="508"/>
      <c r="OG753" s="508"/>
      <c r="OH753" s="508"/>
      <c r="OI753" s="508"/>
      <c r="OJ753" s="508"/>
      <c r="OK753" s="508"/>
      <c r="OL753" s="508"/>
      <c r="OM753" s="508"/>
      <c r="ON753" s="508"/>
      <c r="OO753" s="508"/>
      <c r="OP753" s="508"/>
      <c r="OQ753" s="508"/>
      <c r="OR753" s="508"/>
      <c r="OS753" s="508"/>
      <c r="OT753" s="508"/>
      <c r="OU753" s="508"/>
      <c r="OV753" s="508"/>
      <c r="OW753" s="508"/>
      <c r="OX753" s="508"/>
      <c r="OY753" s="508"/>
      <c r="OZ753" s="508"/>
      <c r="PA753" s="89"/>
      <c r="PB753" s="89"/>
      <c r="PC753" s="89"/>
      <c r="PD753" s="89"/>
      <c r="PE753" s="89"/>
      <c r="PF753" s="508"/>
      <c r="PG753" s="508"/>
      <c r="PH753" s="89"/>
      <c r="PI753" s="89"/>
      <c r="PJ753" s="508"/>
      <c r="PK753" s="508"/>
      <c r="PL753" s="89"/>
      <c r="PM753" s="89"/>
      <c r="PN753" s="508"/>
      <c r="PO753" s="508"/>
      <c r="PP753" s="508"/>
      <c r="PQ753" s="508"/>
      <c r="PR753" s="508"/>
      <c r="PS753" s="508"/>
      <c r="PT753" s="508"/>
      <c r="PU753" s="89"/>
      <c r="PV753" s="89"/>
      <c r="PW753" s="508"/>
      <c r="PX753" s="508"/>
      <c r="PY753" s="89"/>
      <c r="PZ753" s="89"/>
      <c r="QA753" s="508"/>
      <c r="QB753" s="508"/>
      <c r="QC753" s="508"/>
      <c r="QD753" s="508"/>
      <c r="QE753" s="508"/>
      <c r="QF753" s="203"/>
      <c r="QG753" s="107"/>
      <c r="QH753" s="508"/>
      <c r="QI753" s="508"/>
      <c r="QJ753" s="508"/>
      <c r="QK753" s="508"/>
      <c r="QL753" s="508"/>
      <c r="QM753" s="508"/>
      <c r="QN753" s="508"/>
      <c r="QO753" s="168"/>
      <c r="QP753" s="168"/>
      <c r="QQ753" s="168"/>
      <c r="QR753" s="168"/>
      <c r="QS753" s="168"/>
      <c r="QT753" s="168"/>
      <c r="QU753" s="168"/>
      <c r="QV753" s="168"/>
      <c r="QW753" s="168"/>
      <c r="QX753" s="168"/>
      <c r="QY753" s="168"/>
      <c r="QZ753" s="168"/>
      <c r="RA753" s="168"/>
      <c r="RB753" s="168"/>
      <c r="RC753" s="168"/>
      <c r="RD753" s="168"/>
      <c r="RE753" s="168"/>
      <c r="RF753" s="168"/>
      <c r="RG753" s="168"/>
      <c r="RH753" s="168"/>
      <c r="RI753" s="168"/>
      <c r="RJ753" s="168"/>
      <c r="RK753" s="168"/>
      <c r="RL753" s="168"/>
      <c r="RM753" s="168"/>
      <c r="RN753" s="168"/>
      <c r="RO753" s="168"/>
      <c r="RP753" s="168"/>
      <c r="RQ753" s="168"/>
      <c r="RR753" s="168"/>
      <c r="RS753" s="168"/>
      <c r="RT753" s="168"/>
      <c r="RU753" s="168"/>
      <c r="RV753" s="168"/>
      <c r="RW753" s="168"/>
      <c r="RX753" s="168"/>
      <c r="RY753" s="168"/>
      <c r="RZ753" s="168"/>
      <c r="SA753" s="168"/>
      <c r="SB753" s="168"/>
      <c r="SC753" s="168"/>
      <c r="SD753" s="168"/>
      <c r="SE753" s="168"/>
      <c r="SF753" s="168"/>
      <c r="SG753" s="508"/>
      <c r="SH753" s="508"/>
      <c r="SI753" s="508"/>
      <c r="SJ753" s="508"/>
      <c r="SK753" s="508"/>
      <c r="SL753" s="508"/>
      <c r="SM753" s="508"/>
      <c r="SN753" s="508"/>
      <c r="SO753" s="508"/>
      <c r="SP753" s="508"/>
      <c r="SQ753" s="508"/>
      <c r="SR753" s="508"/>
      <c r="SS753" s="508"/>
      <c r="ST753" s="508"/>
      <c r="SU753" s="508"/>
      <c r="SV753" s="508"/>
      <c r="SW753" s="508"/>
      <c r="SX753" s="508"/>
      <c r="SY753" s="508"/>
      <c r="SZ753" s="508"/>
      <c r="TA753" s="508"/>
      <c r="TB753" s="508"/>
      <c r="TC753" s="508"/>
      <c r="TD753" s="508"/>
      <c r="TE753" s="89"/>
      <c r="TF753" s="89"/>
      <c r="TG753" s="89"/>
      <c r="TH753" s="89"/>
      <c r="TI753" s="89"/>
      <c r="TJ753" s="508"/>
      <c r="TK753" s="508"/>
      <c r="TL753" s="89"/>
      <c r="TM753" s="89"/>
      <c r="TN753" s="508"/>
      <c r="TO753" s="508"/>
      <c r="TP753" s="89"/>
      <c r="TQ753" s="89"/>
      <c r="TR753" s="508"/>
      <c r="TS753" s="508"/>
      <c r="TT753" s="508"/>
      <c r="TU753" s="508"/>
      <c r="TV753" s="508"/>
      <c r="TW753" s="508"/>
      <c r="TX753" s="508"/>
      <c r="TY753" s="89"/>
      <c r="TZ753" s="89"/>
      <c r="UA753" s="508"/>
      <c r="UB753" s="508"/>
      <c r="UC753" s="89"/>
      <c r="UD753" s="89"/>
      <c r="UE753" s="508"/>
      <c r="UF753" s="508"/>
      <c r="UG753" s="508"/>
      <c r="UH753" s="508"/>
      <c r="UI753" s="508"/>
      <c r="UJ753" s="203"/>
      <c r="UK753" s="107"/>
      <c r="UL753" s="508"/>
      <c r="UM753" s="508"/>
      <c r="UN753" s="508"/>
      <c r="UO753" s="508"/>
      <c r="UP753" s="508"/>
      <c r="UQ753" s="508"/>
      <c r="UR753" s="508"/>
      <c r="US753" s="168"/>
      <c r="UT753" s="168"/>
      <c r="UU753" s="168"/>
      <c r="UV753" s="168"/>
      <c r="UW753" s="168"/>
      <c r="UX753" s="168"/>
      <c r="UY753" s="168"/>
      <c r="UZ753" s="168"/>
      <c r="VA753" s="168"/>
      <c r="VB753" s="168"/>
      <c r="VC753" s="168"/>
      <c r="VD753" s="168"/>
      <c r="VE753" s="168"/>
      <c r="VF753" s="168"/>
      <c r="VG753" s="168"/>
      <c r="VH753" s="168"/>
      <c r="VI753" s="168"/>
      <c r="VJ753" s="168"/>
      <c r="VK753" s="168"/>
      <c r="VL753" s="168"/>
      <c r="VM753" s="168"/>
      <c r="VN753" s="168"/>
      <c r="VO753" s="168"/>
      <c r="VP753" s="168"/>
      <c r="VQ753" s="168"/>
      <c r="VR753" s="168"/>
      <c r="VS753" s="168"/>
      <c r="VT753" s="168"/>
      <c r="VU753" s="168"/>
      <c r="VV753" s="168"/>
      <c r="VW753" s="168"/>
      <c r="VX753" s="168"/>
      <c r="VY753" s="168"/>
      <c r="VZ753" s="168"/>
      <c r="WA753" s="168"/>
      <c r="WB753" s="168"/>
      <c r="WC753" s="168"/>
      <c r="WD753" s="168"/>
      <c r="WE753" s="168"/>
      <c r="WF753" s="168"/>
      <c r="WG753" s="168"/>
      <c r="WH753" s="168"/>
      <c r="WI753" s="168"/>
      <c r="WJ753" s="168"/>
      <c r="WK753" s="508"/>
      <c r="WL753" s="508"/>
      <c r="WM753" s="508"/>
      <c r="WN753" s="508"/>
      <c r="WO753" s="508"/>
      <c r="WP753" s="508"/>
      <c r="WQ753" s="508"/>
      <c r="WR753" s="508"/>
      <c r="WS753" s="508"/>
      <c r="WT753" s="508"/>
      <c r="WU753" s="508"/>
      <c r="WV753" s="508"/>
      <c r="WW753" s="508"/>
      <c r="WX753" s="508"/>
      <c r="WY753" s="508"/>
      <c r="WZ753" s="508"/>
      <c r="XA753" s="508"/>
      <c r="XB753" s="508"/>
      <c r="XC753" s="508"/>
      <c r="XD753" s="508"/>
      <c r="XE753" s="508"/>
      <c r="XF753" s="508"/>
      <c r="XG753" s="508"/>
      <c r="XH753" s="508"/>
      <c r="XI753" s="89"/>
      <c r="XJ753" s="89"/>
      <c r="XK753" s="89"/>
      <c r="XL753" s="89"/>
      <c r="XM753" s="89"/>
      <c r="XN753" s="508"/>
      <c r="XO753" s="508"/>
      <c r="XP753" s="89"/>
      <c r="XQ753" s="89"/>
      <c r="XR753" s="508"/>
      <c r="XS753" s="508"/>
      <c r="XT753" s="89"/>
      <c r="XU753" s="89"/>
      <c r="XV753" s="508"/>
      <c r="XW753" s="508"/>
      <c r="XX753" s="508"/>
      <c r="XY753" s="508"/>
      <c r="XZ753" s="508"/>
      <c r="YA753" s="508"/>
      <c r="YB753" s="508"/>
      <c r="YC753" s="89"/>
      <c r="YD753" s="89"/>
      <c r="YE753" s="508"/>
      <c r="YF753" s="508"/>
      <c r="YG753" s="89"/>
      <c r="YH753" s="89"/>
      <c r="YI753" s="508"/>
      <c r="YJ753" s="508"/>
      <c r="YK753" s="508"/>
      <c r="YL753" s="508"/>
      <c r="YM753" s="508"/>
      <c r="YN753" s="203"/>
      <c r="YO753" s="107"/>
      <c r="YP753" s="508"/>
      <c r="YQ753" s="508"/>
      <c r="YR753" s="508"/>
      <c r="YS753" s="508"/>
      <c r="YT753" s="508"/>
      <c r="YU753" s="508"/>
      <c r="YV753" s="508"/>
      <c r="YW753" s="168"/>
      <c r="YX753" s="168"/>
      <c r="YY753" s="168"/>
      <c r="YZ753" s="168"/>
      <c r="ZA753" s="168"/>
      <c r="ZB753" s="168"/>
      <c r="ZC753" s="168"/>
      <c r="ZD753" s="168"/>
      <c r="ZE753" s="168"/>
      <c r="ZF753" s="168"/>
      <c r="ZG753" s="168"/>
      <c r="ZH753" s="168"/>
      <c r="ZI753" s="168"/>
      <c r="ZJ753" s="168"/>
      <c r="ZK753" s="168"/>
      <c r="ZL753" s="168"/>
      <c r="ZM753" s="168"/>
      <c r="ZN753" s="168"/>
      <c r="ZO753" s="168"/>
      <c r="ZP753" s="168"/>
      <c r="ZQ753" s="168"/>
      <c r="ZR753" s="168"/>
      <c r="ZS753" s="168"/>
      <c r="ZT753" s="168"/>
      <c r="ZU753" s="168"/>
      <c r="ZV753" s="168"/>
      <c r="ZW753" s="168"/>
      <c r="ZX753" s="168"/>
      <c r="ZY753" s="168"/>
      <c r="ZZ753" s="168"/>
      <c r="AAA753" s="168"/>
      <c r="AAB753" s="168"/>
      <c r="AAC753" s="168"/>
      <c r="AAD753" s="168"/>
      <c r="AAE753" s="168"/>
      <c r="AAF753" s="168"/>
      <c r="AAG753" s="168"/>
      <c r="AAH753" s="168"/>
      <c r="AAI753" s="168"/>
      <c r="AAJ753" s="168"/>
      <c r="AAK753" s="168"/>
      <c r="AAL753" s="168"/>
      <c r="AAM753" s="168"/>
      <c r="AAN753" s="168"/>
      <c r="AAO753" s="508"/>
      <c r="AAP753" s="508"/>
      <c r="AAQ753" s="508"/>
      <c r="AAR753" s="508"/>
      <c r="AAS753" s="508"/>
      <c r="AAT753" s="508"/>
      <c r="AAU753" s="508"/>
      <c r="AAV753" s="508"/>
      <c r="AAW753" s="508"/>
      <c r="AAX753" s="508"/>
      <c r="AAY753" s="508"/>
      <c r="AAZ753" s="508"/>
      <c r="ABA753" s="508"/>
      <c r="ABB753" s="508"/>
      <c r="ABC753" s="508"/>
      <c r="ABD753" s="508"/>
      <c r="ABE753" s="508"/>
      <c r="ABF753" s="508"/>
      <c r="ABG753" s="508"/>
      <c r="ABH753" s="508"/>
      <c r="ABI753" s="508"/>
      <c r="ABJ753" s="508"/>
      <c r="ABK753" s="508"/>
      <c r="ABL753" s="508"/>
      <c r="ABM753" s="89"/>
      <c r="ABN753" s="89"/>
      <c r="ABO753" s="89"/>
      <c r="ABP753" s="89"/>
      <c r="ABQ753" s="89"/>
      <c r="ABR753" s="508"/>
      <c r="ABS753" s="508"/>
      <c r="ABT753" s="89"/>
      <c r="ABU753" s="89"/>
      <c r="ABV753" s="508"/>
      <c r="ABW753" s="508"/>
      <c r="ABX753" s="89"/>
      <c r="ABY753" s="89"/>
      <c r="ABZ753" s="508"/>
      <c r="ACA753" s="508"/>
      <c r="ACB753" s="508"/>
      <c r="ACC753" s="508"/>
      <c r="ACD753" s="508"/>
      <c r="ACE753" s="508"/>
      <c r="ACF753" s="508"/>
      <c r="ACG753" s="89"/>
      <c r="ACH753" s="89"/>
      <c r="ACI753" s="508"/>
      <c r="ACJ753" s="508"/>
      <c r="ACK753" s="89"/>
      <c r="ACL753" s="89"/>
      <c r="ACM753" s="508"/>
      <c r="ACN753" s="508"/>
      <c r="ACO753" s="508"/>
      <c r="ACP753" s="508"/>
      <c r="ACQ753" s="508"/>
      <c r="ACR753" s="203"/>
      <c r="ACS753" s="107"/>
      <c r="ACT753" s="508"/>
      <c r="ACU753" s="508"/>
      <c r="ACV753" s="508"/>
      <c r="ACW753" s="508"/>
      <c r="ACX753" s="508"/>
      <c r="ACY753" s="508"/>
      <c r="ACZ753" s="508"/>
      <c r="ADA753" s="168"/>
      <c r="ADB753" s="168"/>
      <c r="ADC753" s="168"/>
      <c r="ADD753" s="168"/>
      <c r="ADE753" s="168"/>
      <c r="ADF753" s="168"/>
      <c r="ADG753" s="168"/>
      <c r="ADH753" s="168"/>
      <c r="ADI753" s="168"/>
      <c r="ADJ753" s="168"/>
      <c r="ADK753" s="168"/>
      <c r="ADL753" s="168"/>
      <c r="ADM753" s="168"/>
      <c r="ADN753" s="168"/>
      <c r="ADO753" s="168"/>
      <c r="ADP753" s="168"/>
      <c r="ADQ753" s="168"/>
      <c r="ADR753" s="168"/>
      <c r="ADS753" s="168"/>
      <c r="ADT753" s="168"/>
      <c r="ADU753" s="168"/>
      <c r="ADV753" s="168"/>
      <c r="ADW753" s="168"/>
      <c r="ADX753" s="168"/>
      <c r="ADY753" s="168"/>
      <c r="ADZ753" s="168"/>
      <c r="AEA753" s="168"/>
      <c r="AEB753" s="168"/>
      <c r="AEC753" s="168"/>
      <c r="AED753" s="168"/>
      <c r="AEE753" s="168"/>
      <c r="AEF753" s="168"/>
      <c r="AEG753" s="168"/>
      <c r="AEH753" s="168"/>
      <c r="AEI753" s="168"/>
      <c r="AEJ753" s="168"/>
      <c r="AEK753" s="168"/>
      <c r="AEL753" s="168"/>
      <c r="AEM753" s="168"/>
      <c r="AEN753" s="168"/>
      <c r="AEO753" s="168"/>
      <c r="AEP753" s="168"/>
      <c r="AEQ753" s="168"/>
      <c r="AER753" s="168"/>
      <c r="AES753" s="508"/>
      <c r="AET753" s="508"/>
      <c r="AEU753" s="508"/>
      <c r="AEV753" s="508"/>
      <c r="AEW753" s="508"/>
      <c r="AEX753" s="508"/>
      <c r="AEY753" s="508"/>
      <c r="AEZ753" s="508"/>
      <c r="AFA753" s="508"/>
      <c r="AFB753" s="508"/>
      <c r="AFC753" s="508"/>
      <c r="AFD753" s="508"/>
      <c r="AFE753" s="508"/>
      <c r="AFF753" s="508"/>
      <c r="AFG753" s="508"/>
      <c r="AFH753" s="508"/>
      <c r="AFI753" s="508"/>
      <c r="AFJ753" s="508"/>
      <c r="AFK753" s="508"/>
      <c r="AFL753" s="508"/>
      <c r="AFM753" s="508"/>
      <c r="AFN753" s="508"/>
      <c r="AFO753" s="508"/>
      <c r="AFP753" s="508"/>
      <c r="AFQ753" s="89"/>
      <c r="AFR753" s="89"/>
      <c r="AFS753" s="89"/>
      <c r="AFT753" s="89"/>
      <c r="AFU753" s="89"/>
      <c r="AFV753" s="508"/>
      <c r="AFW753" s="508"/>
      <c r="AFX753" s="89"/>
      <c r="AFY753" s="89"/>
      <c r="AFZ753" s="508"/>
      <c r="AGA753" s="508"/>
      <c r="AGB753" s="89"/>
      <c r="AGC753" s="89"/>
      <c r="AGD753" s="508"/>
      <c r="AGE753" s="508"/>
      <c r="AGF753" s="508"/>
      <c r="AGG753" s="508"/>
      <c r="AGH753" s="508"/>
      <c r="AGI753" s="508"/>
      <c r="AGJ753" s="508"/>
      <c r="AGK753" s="89"/>
      <c r="AGL753" s="89"/>
      <c r="AGM753" s="508"/>
      <c r="AGN753" s="508"/>
      <c r="AGO753" s="89"/>
      <c r="AGP753" s="89"/>
      <c r="AGQ753" s="508"/>
      <c r="AGR753" s="508"/>
      <c r="AGS753" s="508"/>
      <c r="AGT753" s="508"/>
      <c r="AGU753" s="508"/>
      <c r="AGV753" s="203"/>
      <c r="AGW753" s="107"/>
      <c r="AGX753" s="508"/>
      <c r="AGY753" s="508"/>
      <c r="AGZ753" s="508"/>
      <c r="AHA753" s="508"/>
      <c r="AHB753" s="508"/>
      <c r="AHC753" s="508"/>
      <c r="AHD753" s="508"/>
      <c r="AHE753" s="168"/>
      <c r="AHF753" s="168"/>
      <c r="AHG753" s="168"/>
      <c r="AHH753" s="168"/>
      <c r="AHI753" s="168"/>
      <c r="AHJ753" s="168"/>
      <c r="AHK753" s="168"/>
      <c r="AHL753" s="168"/>
      <c r="AHM753" s="168"/>
      <c r="AHN753" s="168"/>
      <c r="AHO753" s="168"/>
      <c r="AHP753" s="168"/>
      <c r="AHQ753" s="168"/>
      <c r="AHR753" s="168"/>
      <c r="AHS753" s="168"/>
      <c r="AHT753" s="168"/>
      <c r="AHU753" s="168"/>
      <c r="AHV753" s="168"/>
      <c r="AHW753" s="168"/>
      <c r="AHX753" s="168"/>
      <c r="AHY753" s="168"/>
      <c r="AHZ753" s="168"/>
      <c r="AIA753" s="168"/>
      <c r="AIB753" s="168"/>
      <c r="AIC753" s="168"/>
      <c r="AID753" s="168"/>
      <c r="AIE753" s="168"/>
      <c r="AIF753" s="168"/>
      <c r="AIG753" s="168"/>
      <c r="AIH753" s="168"/>
      <c r="AII753" s="168"/>
      <c r="AIJ753" s="168"/>
      <c r="AIK753" s="168"/>
      <c r="AIL753" s="168"/>
      <c r="AIM753" s="168"/>
      <c r="AIN753" s="168"/>
      <c r="AIO753" s="168"/>
      <c r="AIP753" s="168"/>
      <c r="AIQ753" s="168"/>
      <c r="AIR753" s="168"/>
      <c r="AIS753" s="168"/>
      <c r="AIT753" s="168"/>
      <c r="AIU753" s="168"/>
      <c r="AIV753" s="168"/>
      <c r="AIW753" s="508"/>
      <c r="AIX753" s="508"/>
      <c r="AIY753" s="508"/>
      <c r="AIZ753" s="508"/>
      <c r="AJA753" s="508"/>
      <c r="AJB753" s="508"/>
      <c r="AJC753" s="508"/>
      <c r="AJD753" s="508"/>
      <c r="AJE753" s="508"/>
      <c r="AJF753" s="508"/>
      <c r="AJG753" s="508"/>
      <c r="AJH753" s="508"/>
      <c r="AJI753" s="508"/>
      <c r="AJJ753" s="508"/>
      <c r="AJK753" s="508"/>
      <c r="AJL753" s="508"/>
      <c r="AJM753" s="508"/>
      <c r="AJN753" s="508"/>
      <c r="AJO753" s="508"/>
      <c r="AJP753" s="508"/>
      <c r="AJQ753" s="508"/>
      <c r="AJR753" s="508"/>
      <c r="AJS753" s="508"/>
      <c r="AJT753" s="508"/>
      <c r="AJU753" s="89"/>
      <c r="AJV753" s="89"/>
      <c r="AJW753" s="89"/>
      <c r="AJX753" s="89"/>
      <c r="AJY753" s="89"/>
      <c r="AJZ753" s="508"/>
      <c r="AKA753" s="508"/>
      <c r="AKB753" s="89"/>
      <c r="AKC753" s="89"/>
      <c r="AKD753" s="508"/>
      <c r="AKE753" s="508"/>
      <c r="AKF753" s="89"/>
      <c r="AKG753" s="89"/>
      <c r="AKH753" s="508"/>
      <c r="AKI753" s="508"/>
      <c r="AKJ753" s="508"/>
      <c r="AKK753" s="508"/>
      <c r="AKL753" s="508"/>
      <c r="AKM753" s="508"/>
      <c r="AKN753" s="508"/>
      <c r="AKO753" s="89"/>
      <c r="AKP753" s="89"/>
      <c r="AKQ753" s="508"/>
      <c r="AKR753" s="508"/>
      <c r="AKS753" s="89"/>
      <c r="AKT753" s="89"/>
      <c r="AKU753" s="508"/>
      <c r="AKV753" s="508"/>
      <c r="AKW753" s="508"/>
      <c r="AKX753" s="508"/>
      <c r="AKY753" s="508"/>
      <c r="AKZ753" s="203"/>
      <c r="ALA753" s="107"/>
      <c r="ALB753" s="508"/>
      <c r="ALC753" s="508"/>
      <c r="ALD753" s="508"/>
      <c r="ALE753" s="508"/>
      <c r="ALF753" s="508"/>
      <c r="ALG753" s="508"/>
      <c r="ALH753" s="508"/>
      <c r="ALI753" s="168"/>
      <c r="ALJ753" s="168"/>
      <c r="ALK753" s="168"/>
      <c r="ALL753" s="168"/>
      <c r="ALM753" s="168"/>
      <c r="ALN753" s="168"/>
      <c r="ALO753" s="168"/>
      <c r="ALP753" s="168"/>
      <c r="ALQ753" s="168"/>
      <c r="ALR753" s="168"/>
      <c r="ALS753" s="168"/>
      <c r="ALT753" s="168"/>
      <c r="ALU753" s="168"/>
      <c r="ALV753" s="168"/>
      <c r="ALW753" s="168"/>
      <c r="ALX753" s="168"/>
      <c r="ALY753" s="168"/>
      <c r="ALZ753" s="168"/>
      <c r="AMA753" s="168"/>
      <c r="AMB753" s="168"/>
      <c r="AMC753" s="168"/>
      <c r="AMD753" s="168"/>
      <c r="AME753" s="168"/>
      <c r="AMF753" s="168"/>
      <c r="AMG753" s="168"/>
      <c r="AMH753" s="168"/>
      <c r="AMI753" s="168"/>
      <c r="AMJ753" s="168"/>
      <c r="AMK753" s="168"/>
      <c r="AML753" s="168"/>
      <c r="AMM753" s="168"/>
      <c r="AMN753" s="168"/>
      <c r="AMO753" s="168"/>
      <c r="AMP753" s="168"/>
      <c r="AMQ753" s="168"/>
      <c r="AMR753" s="168"/>
      <c r="AMS753" s="168"/>
      <c r="AMT753" s="168"/>
      <c r="AMU753" s="168"/>
      <c r="AMV753" s="168"/>
      <c r="AMW753" s="168"/>
      <c r="AMX753" s="168"/>
      <c r="AMY753" s="168"/>
      <c r="AMZ753" s="168"/>
      <c r="ANA753" s="508"/>
      <c r="ANB753" s="508"/>
      <c r="ANC753" s="508"/>
      <c r="AND753" s="508"/>
      <c r="ANE753" s="508"/>
      <c r="ANF753" s="508"/>
      <c r="ANG753" s="508"/>
      <c r="ANH753" s="508"/>
      <c r="ANI753" s="508"/>
      <c r="ANJ753" s="508"/>
      <c r="ANK753" s="508"/>
      <c r="ANL753" s="508"/>
      <c r="ANM753" s="508"/>
      <c r="ANN753" s="508"/>
      <c r="ANO753" s="508"/>
      <c r="ANP753" s="508"/>
      <c r="ANQ753" s="508"/>
      <c r="ANR753" s="508"/>
      <c r="ANS753" s="508"/>
      <c r="ANT753" s="508"/>
      <c r="ANU753" s="508"/>
      <c r="ANV753" s="508"/>
      <c r="ANW753" s="508"/>
      <c r="ANX753" s="508"/>
      <c r="ANY753" s="89"/>
      <c r="ANZ753" s="89"/>
      <c r="AOA753" s="89"/>
      <c r="AOB753" s="89"/>
      <c r="AOC753" s="89"/>
      <c r="AOD753" s="508"/>
      <c r="AOE753" s="508"/>
      <c r="AOF753" s="89"/>
      <c r="AOG753" s="89"/>
      <c r="AOH753" s="508"/>
      <c r="AOI753" s="508"/>
      <c r="AOJ753" s="89"/>
      <c r="AOK753" s="89"/>
      <c r="AOL753" s="508"/>
      <c r="AOM753" s="508"/>
      <c r="AON753" s="508"/>
      <c r="AOO753" s="508"/>
      <c r="AOP753" s="508"/>
      <c r="AOQ753" s="508"/>
      <c r="AOR753" s="508"/>
      <c r="AOS753" s="89"/>
      <c r="AOT753" s="89"/>
      <c r="AOU753" s="508"/>
      <c r="AOV753" s="508"/>
      <c r="AOW753" s="89"/>
      <c r="AOX753" s="89"/>
      <c r="AOY753" s="508"/>
      <c r="AOZ753" s="508"/>
      <c r="APA753" s="508"/>
      <c r="APB753" s="508"/>
      <c r="APC753" s="508"/>
      <c r="APD753" s="203"/>
      <c r="APE753" s="107"/>
      <c r="APF753" s="508"/>
      <c r="APG753" s="508"/>
      <c r="APH753" s="508"/>
      <c r="API753" s="508"/>
      <c r="APJ753" s="508"/>
      <c r="APK753" s="508"/>
      <c r="APL753" s="508"/>
      <c r="APM753" s="168"/>
      <c r="APN753" s="168"/>
      <c r="APO753" s="168"/>
      <c r="APP753" s="168"/>
      <c r="APQ753" s="168"/>
      <c r="APR753" s="168"/>
      <c r="APS753" s="168"/>
      <c r="APT753" s="168"/>
      <c r="APU753" s="168"/>
      <c r="APV753" s="168"/>
      <c r="APW753" s="168"/>
      <c r="APX753" s="168"/>
      <c r="APY753" s="168"/>
      <c r="APZ753" s="168"/>
      <c r="AQA753" s="168"/>
      <c r="AQB753" s="168"/>
      <c r="AQC753" s="168"/>
      <c r="AQD753" s="168"/>
      <c r="AQE753" s="168"/>
      <c r="AQF753" s="168"/>
      <c r="AQG753" s="168"/>
      <c r="AQH753" s="168"/>
      <c r="AQI753" s="168"/>
      <c r="AQJ753" s="168"/>
      <c r="AQK753" s="168"/>
      <c r="AQL753" s="168"/>
      <c r="AQM753" s="168"/>
      <c r="AQN753" s="168"/>
      <c r="AQO753" s="168"/>
      <c r="AQP753" s="168"/>
      <c r="AQQ753" s="168"/>
      <c r="AQR753" s="168"/>
      <c r="AQS753" s="168"/>
      <c r="AQT753" s="168"/>
      <c r="AQU753" s="168"/>
      <c r="AQV753" s="168"/>
      <c r="AQW753" s="168"/>
      <c r="AQX753" s="168"/>
      <c r="AQY753" s="168"/>
      <c r="AQZ753" s="168"/>
      <c r="ARA753" s="168"/>
      <c r="ARB753" s="168"/>
      <c r="ARC753" s="168"/>
      <c r="ARD753" s="168"/>
      <c r="ARE753" s="508"/>
      <c r="ARF753" s="508"/>
      <c r="ARG753" s="508"/>
      <c r="ARH753" s="508"/>
      <c r="ARI753" s="508"/>
      <c r="ARJ753" s="508"/>
      <c r="ARK753" s="508"/>
      <c r="ARL753" s="508"/>
      <c r="ARM753" s="508"/>
      <c r="ARN753" s="508"/>
      <c r="ARO753" s="508"/>
      <c r="ARP753" s="508"/>
      <c r="ARQ753" s="508"/>
      <c r="ARR753" s="508"/>
      <c r="ARS753" s="508"/>
      <c r="ART753" s="508"/>
      <c r="ARU753" s="508"/>
      <c r="ARV753" s="508"/>
      <c r="ARW753" s="508"/>
      <c r="ARX753" s="508"/>
      <c r="ARY753" s="508"/>
      <c r="ARZ753" s="508"/>
      <c r="ASA753" s="508"/>
      <c r="ASB753" s="508"/>
      <c r="ASC753" s="89"/>
      <c r="ASD753" s="89"/>
      <c r="ASE753" s="89"/>
      <c r="ASF753" s="89"/>
      <c r="ASG753" s="89"/>
      <c r="ASH753" s="508"/>
      <c r="ASI753" s="508"/>
      <c r="ASJ753" s="89"/>
      <c r="ASK753" s="89"/>
      <c r="ASL753" s="508"/>
      <c r="ASM753" s="508"/>
      <c r="ASN753" s="89"/>
      <c r="ASO753" s="89"/>
      <c r="ASP753" s="508"/>
      <c r="ASQ753" s="508"/>
      <c r="ASR753" s="508"/>
      <c r="ASS753" s="508"/>
      <c r="AST753" s="508"/>
      <c r="ASU753" s="508"/>
      <c r="ASV753" s="508"/>
      <c r="ASW753" s="89"/>
      <c r="ASX753" s="89"/>
      <c r="ASY753" s="508"/>
      <c r="ASZ753" s="508"/>
      <c r="ATA753" s="89"/>
      <c r="ATB753" s="89"/>
      <c r="ATC753" s="508"/>
      <c r="ATD753" s="508"/>
      <c r="ATE753" s="508"/>
      <c r="ATF753" s="508"/>
      <c r="ATG753" s="508"/>
      <c r="ATH753" s="203"/>
      <c r="ATI753" s="107"/>
      <c r="ATJ753" s="508"/>
      <c r="ATK753" s="508"/>
      <c r="ATL753" s="508"/>
      <c r="ATM753" s="508"/>
      <c r="ATN753" s="508"/>
      <c r="ATO753" s="508"/>
      <c r="ATP753" s="508"/>
      <c r="ATQ753" s="168"/>
      <c r="ATR753" s="168"/>
      <c r="ATS753" s="168"/>
      <c r="ATT753" s="168"/>
      <c r="ATU753" s="168"/>
      <c r="ATV753" s="168"/>
      <c r="ATW753" s="168"/>
      <c r="ATX753" s="168"/>
      <c r="ATY753" s="168"/>
      <c r="ATZ753" s="168"/>
      <c r="AUA753" s="168"/>
      <c r="AUB753" s="168"/>
      <c r="AUC753" s="168"/>
      <c r="AUD753" s="168"/>
      <c r="AUE753" s="168"/>
      <c r="AUF753" s="168"/>
      <c r="AUG753" s="168"/>
      <c r="AUH753" s="168"/>
      <c r="AUI753" s="168"/>
      <c r="AUJ753" s="168"/>
      <c r="AUK753" s="168"/>
      <c r="AUL753" s="168"/>
      <c r="AUM753" s="168"/>
      <c r="AUN753" s="168"/>
      <c r="AUO753" s="168"/>
      <c r="AUP753" s="168"/>
      <c r="AUQ753" s="168"/>
      <c r="AUR753" s="168"/>
      <c r="AUS753" s="168"/>
      <c r="AUT753" s="168"/>
      <c r="AUU753" s="168"/>
      <c r="AUV753" s="168"/>
      <c r="AUW753" s="168"/>
      <c r="AUX753" s="168"/>
      <c r="AUY753" s="168"/>
      <c r="AUZ753" s="168"/>
      <c r="AVA753" s="168"/>
      <c r="AVB753" s="168"/>
      <c r="AVC753" s="168"/>
      <c r="AVD753" s="168"/>
      <c r="AVE753" s="168"/>
      <c r="AVF753" s="168"/>
      <c r="AVG753" s="168"/>
      <c r="AVH753" s="168"/>
      <c r="AVI753" s="508"/>
      <c r="AVJ753" s="508"/>
      <c r="AVK753" s="508"/>
      <c r="AVL753" s="508"/>
      <c r="AVM753" s="508"/>
      <c r="AVN753" s="508"/>
      <c r="AVO753" s="508"/>
      <c r="AVP753" s="508"/>
      <c r="AVQ753" s="508"/>
      <c r="AVR753" s="508"/>
      <c r="AVS753" s="508"/>
      <c r="AVT753" s="508"/>
      <c r="AVU753" s="508"/>
      <c r="AVV753" s="508"/>
      <c r="AVW753" s="508"/>
      <c r="AVX753" s="508"/>
      <c r="AVY753" s="508"/>
      <c r="AVZ753" s="508"/>
      <c r="AWA753" s="508"/>
      <c r="AWB753" s="508"/>
      <c r="AWC753" s="508"/>
      <c r="AWD753" s="508"/>
      <c r="AWE753" s="508"/>
      <c r="AWF753" s="508"/>
      <c r="AWG753" s="89"/>
      <c r="AWH753" s="89"/>
      <c r="AWI753" s="89"/>
      <c r="AWJ753" s="89"/>
      <c r="AWK753" s="89"/>
      <c r="AWL753" s="508"/>
      <c r="AWM753" s="508"/>
      <c r="AWN753" s="89"/>
      <c r="AWO753" s="89"/>
      <c r="AWP753" s="508"/>
      <c r="AWQ753" s="508"/>
      <c r="AWR753" s="89"/>
      <c r="AWS753" s="89"/>
      <c r="AWT753" s="508"/>
      <c r="AWU753" s="508"/>
      <c r="AWV753" s="508"/>
      <c r="AWW753" s="508"/>
      <c r="AWX753" s="508"/>
      <c r="AWY753" s="508"/>
      <c r="AWZ753" s="508"/>
      <c r="AXA753" s="89"/>
      <c r="AXB753" s="89"/>
      <c r="AXC753" s="508"/>
      <c r="AXD753" s="508"/>
      <c r="AXE753" s="89"/>
      <c r="AXF753" s="89"/>
      <c r="AXG753" s="508"/>
      <c r="AXH753" s="508"/>
      <c r="AXI753" s="508"/>
      <c r="AXJ753" s="508"/>
      <c r="AXK753" s="508"/>
      <c r="AXL753" s="203"/>
      <c r="AXM753" s="107"/>
      <c r="AXN753" s="508"/>
      <c r="AXO753" s="508"/>
      <c r="AXP753" s="508"/>
      <c r="AXQ753" s="508"/>
      <c r="AXR753" s="508"/>
      <c r="AXS753" s="508"/>
      <c r="AXT753" s="508"/>
      <c r="AXU753" s="168"/>
      <c r="AXV753" s="168"/>
      <c r="AXW753" s="168"/>
      <c r="AXX753" s="168"/>
      <c r="AXY753" s="168"/>
      <c r="AXZ753" s="168"/>
      <c r="AYA753" s="168"/>
      <c r="AYB753" s="168"/>
      <c r="AYC753" s="168"/>
      <c r="AYD753" s="168"/>
      <c r="AYE753" s="168"/>
      <c r="AYF753" s="168"/>
      <c r="AYG753" s="168"/>
      <c r="AYH753" s="168"/>
      <c r="AYI753" s="168"/>
      <c r="AYJ753" s="168"/>
      <c r="AYK753" s="168"/>
      <c r="AYL753" s="168"/>
      <c r="AYM753" s="168"/>
      <c r="AYN753" s="168"/>
      <c r="AYO753" s="168"/>
      <c r="AYP753" s="168"/>
      <c r="AYQ753" s="168"/>
      <c r="AYR753" s="168"/>
      <c r="AYS753" s="168"/>
      <c r="AYT753" s="168"/>
      <c r="AYU753" s="168"/>
      <c r="AYV753" s="168"/>
      <c r="AYW753" s="168"/>
      <c r="AYX753" s="168"/>
      <c r="AYY753" s="168"/>
      <c r="AYZ753" s="168"/>
      <c r="AZA753" s="168"/>
      <c r="AZB753" s="168"/>
      <c r="AZC753" s="168"/>
      <c r="AZD753" s="168"/>
      <c r="AZE753" s="168"/>
      <c r="AZF753" s="168"/>
      <c r="AZG753" s="168"/>
      <c r="AZH753" s="168"/>
      <c r="AZI753" s="168"/>
      <c r="AZJ753" s="168"/>
      <c r="AZK753" s="168"/>
      <c r="AZL753" s="168"/>
      <c r="AZM753" s="508"/>
      <c r="AZN753" s="508"/>
      <c r="AZO753" s="508"/>
      <c r="AZP753" s="508"/>
      <c r="AZQ753" s="508"/>
      <c r="AZR753" s="508"/>
      <c r="AZS753" s="508"/>
      <c r="AZT753" s="508"/>
      <c r="AZU753" s="508"/>
      <c r="AZV753" s="508"/>
      <c r="AZW753" s="508"/>
      <c r="AZX753" s="508"/>
      <c r="AZY753" s="508"/>
      <c r="AZZ753" s="508"/>
      <c r="BAA753" s="508"/>
      <c r="BAB753" s="508"/>
      <c r="BAC753" s="508"/>
      <c r="BAD753" s="508"/>
      <c r="BAE753" s="508"/>
      <c r="BAF753" s="508"/>
      <c r="BAG753" s="508"/>
      <c r="BAH753" s="508"/>
      <c r="BAI753" s="508"/>
      <c r="BAJ753" s="508"/>
      <c r="BAK753" s="89"/>
      <c r="BAL753" s="89"/>
      <c r="BAM753" s="89"/>
      <c r="BAN753" s="89"/>
      <c r="BAO753" s="89"/>
      <c r="BAP753" s="508"/>
      <c r="BAQ753" s="508"/>
      <c r="BAR753" s="89"/>
      <c r="BAS753" s="89"/>
      <c r="BAT753" s="508"/>
      <c r="BAU753" s="508"/>
      <c r="BAV753" s="89"/>
      <c r="BAW753" s="89"/>
      <c r="BAX753" s="508"/>
      <c r="BAY753" s="508"/>
      <c r="BAZ753" s="508"/>
      <c r="BBA753" s="508"/>
      <c r="BBB753" s="508"/>
      <c r="BBC753" s="508"/>
      <c r="BBD753" s="508"/>
      <c r="BBE753" s="89"/>
      <c r="BBF753" s="89"/>
      <c r="BBG753" s="508"/>
      <c r="BBH753" s="508"/>
      <c r="BBI753" s="89"/>
      <c r="BBJ753" s="89"/>
      <c r="BBK753" s="508"/>
      <c r="BBL753" s="508"/>
      <c r="BBM753" s="508"/>
      <c r="BBN753" s="508"/>
      <c r="BBO753" s="508"/>
      <c r="BBP753" s="203"/>
      <c r="BBQ753" s="107"/>
      <c r="BBR753" s="508"/>
      <c r="BBS753" s="508"/>
      <c r="BBT753" s="508"/>
      <c r="BBU753" s="508"/>
      <c r="BBV753" s="508"/>
      <c r="BBW753" s="508"/>
      <c r="BBX753" s="508"/>
      <c r="BBY753" s="168"/>
      <c r="BBZ753" s="168"/>
      <c r="BCA753" s="168"/>
      <c r="BCB753" s="168"/>
      <c r="BCC753" s="168"/>
      <c r="BCD753" s="168"/>
      <c r="BCE753" s="168"/>
      <c r="BCF753" s="168"/>
      <c r="BCG753" s="168"/>
      <c r="BCH753" s="168"/>
      <c r="BCI753" s="168"/>
      <c r="BCJ753" s="168"/>
      <c r="BCK753" s="168"/>
      <c r="BCL753" s="168"/>
      <c r="BCM753" s="168"/>
      <c r="BCN753" s="168"/>
      <c r="BCO753" s="168"/>
      <c r="BCP753" s="168"/>
      <c r="BCQ753" s="168"/>
      <c r="BCR753" s="168"/>
      <c r="BCS753" s="168"/>
      <c r="BCT753" s="168"/>
      <c r="BCU753" s="168"/>
      <c r="BCV753" s="168"/>
      <c r="BCW753" s="168"/>
      <c r="BCX753" s="168"/>
      <c r="BCY753" s="168"/>
      <c r="BCZ753" s="168"/>
      <c r="BDA753" s="168"/>
      <c r="BDB753" s="168"/>
      <c r="BDC753" s="168"/>
      <c r="BDD753" s="168"/>
      <c r="BDE753" s="168"/>
      <c r="BDF753" s="168"/>
      <c r="BDG753" s="168"/>
      <c r="BDH753" s="168"/>
      <c r="BDI753" s="168"/>
      <c r="BDJ753" s="168"/>
      <c r="BDK753" s="168"/>
      <c r="BDL753" s="168"/>
      <c r="BDM753" s="168"/>
      <c r="BDN753" s="168"/>
      <c r="BDO753" s="168"/>
      <c r="BDP753" s="168"/>
      <c r="BDQ753" s="508"/>
      <c r="BDR753" s="508"/>
      <c r="BDS753" s="508"/>
      <c r="BDT753" s="508"/>
      <c r="BDU753" s="508"/>
      <c r="BDV753" s="508"/>
      <c r="BDW753" s="508"/>
      <c r="BDX753" s="508"/>
      <c r="BDY753" s="508"/>
      <c r="BDZ753" s="508"/>
      <c r="BEA753" s="508"/>
      <c r="BEB753" s="508"/>
      <c r="BEC753" s="508"/>
      <c r="BED753" s="508"/>
      <c r="BEE753" s="508"/>
      <c r="BEF753" s="508"/>
      <c r="BEG753" s="508"/>
      <c r="BEH753" s="508"/>
      <c r="BEI753" s="508"/>
      <c r="BEJ753" s="508"/>
      <c r="BEK753" s="508"/>
      <c r="BEL753" s="508"/>
      <c r="BEM753" s="508"/>
      <c r="BEN753" s="508"/>
      <c r="BEO753" s="89"/>
      <c r="BEP753" s="89"/>
      <c r="BEQ753" s="89"/>
      <c r="BER753" s="89"/>
      <c r="BES753" s="89"/>
      <c r="BET753" s="508"/>
      <c r="BEU753" s="508"/>
      <c r="BEV753" s="89"/>
      <c r="BEW753" s="89"/>
      <c r="BEX753" s="508"/>
      <c r="BEY753" s="508"/>
      <c r="BEZ753" s="89"/>
      <c r="BFA753" s="89"/>
      <c r="BFB753" s="508"/>
      <c r="BFC753" s="508"/>
      <c r="BFD753" s="508"/>
      <c r="BFE753" s="508"/>
      <c r="BFF753" s="508"/>
      <c r="BFG753" s="508"/>
      <c r="BFH753" s="508"/>
      <c r="BFI753" s="89"/>
      <c r="BFJ753" s="89"/>
      <c r="BFK753" s="508"/>
      <c r="BFL753" s="508"/>
      <c r="BFM753" s="89"/>
      <c r="BFN753" s="89"/>
      <c r="BFO753" s="508"/>
      <c r="BFP753" s="508"/>
      <c r="BFQ753" s="508"/>
      <c r="BFR753" s="508"/>
      <c r="BFS753" s="508"/>
      <c r="BFT753" s="203"/>
      <c r="BFU753" s="107"/>
      <c r="BFV753" s="508"/>
      <c r="BFW753" s="508"/>
      <c r="BFX753" s="508"/>
      <c r="BFY753" s="508"/>
      <c r="BFZ753" s="508"/>
      <c r="BGA753" s="508"/>
      <c r="BGB753" s="508"/>
      <c r="BGC753" s="168"/>
      <c r="BGD753" s="168"/>
      <c r="BGE753" s="168"/>
      <c r="BGF753" s="168"/>
      <c r="BGG753" s="168"/>
      <c r="BGH753" s="168"/>
      <c r="BGI753" s="168"/>
      <c r="BGJ753" s="168"/>
      <c r="BGK753" s="168"/>
      <c r="BGL753" s="168"/>
      <c r="BGM753" s="168"/>
      <c r="BGN753" s="168"/>
      <c r="BGO753" s="168"/>
      <c r="BGP753" s="168"/>
      <c r="BGQ753" s="168"/>
      <c r="BGR753" s="168"/>
      <c r="BGS753" s="168"/>
      <c r="BGT753" s="168"/>
      <c r="BGU753" s="168"/>
      <c r="BGV753" s="168"/>
      <c r="BGW753" s="168"/>
      <c r="BGX753" s="168"/>
      <c r="BGY753" s="168"/>
      <c r="BGZ753" s="168"/>
      <c r="BHA753" s="168"/>
      <c r="BHB753" s="168"/>
      <c r="BHC753" s="168"/>
      <c r="BHD753" s="168"/>
      <c r="BHE753" s="168"/>
      <c r="BHF753" s="168"/>
      <c r="BHG753" s="168"/>
      <c r="BHH753" s="168"/>
      <c r="BHI753" s="168"/>
      <c r="BHJ753" s="168"/>
      <c r="BHK753" s="168"/>
      <c r="BHL753" s="168"/>
      <c r="BHM753" s="168"/>
      <c r="BHN753" s="168"/>
      <c r="BHO753" s="168"/>
      <c r="BHP753" s="168"/>
      <c r="BHQ753" s="168"/>
      <c r="BHR753" s="168"/>
      <c r="BHS753" s="168"/>
      <c r="BHT753" s="168"/>
      <c r="BHU753" s="508"/>
      <c r="BHV753" s="508"/>
      <c r="BHW753" s="508"/>
      <c r="BHX753" s="508"/>
      <c r="BHY753" s="508"/>
      <c r="BHZ753" s="508"/>
      <c r="BIA753" s="508"/>
      <c r="BIB753" s="508"/>
      <c r="BIC753" s="508"/>
      <c r="BID753" s="508"/>
      <c r="BIE753" s="508"/>
      <c r="BIF753" s="508"/>
      <c r="BIG753" s="508"/>
      <c r="BIH753" s="508"/>
      <c r="BII753" s="508"/>
      <c r="BIJ753" s="508"/>
      <c r="BIK753" s="508"/>
      <c r="BIL753" s="508"/>
      <c r="BIM753" s="508"/>
      <c r="BIN753" s="508"/>
      <c r="BIO753" s="508"/>
      <c r="BIP753" s="508"/>
      <c r="BIQ753" s="508"/>
      <c r="BIR753" s="508"/>
      <c r="BIS753" s="89"/>
      <c r="BIT753" s="89"/>
      <c r="BIU753" s="89"/>
      <c r="BIV753" s="89"/>
      <c r="BIW753" s="89"/>
      <c r="BIX753" s="508"/>
      <c r="BIY753" s="508"/>
      <c r="BIZ753" s="89"/>
      <c r="BJA753" s="89"/>
      <c r="BJB753" s="508"/>
      <c r="BJC753" s="508"/>
      <c r="BJD753" s="89"/>
      <c r="BJE753" s="89"/>
      <c r="BJF753" s="508"/>
      <c r="BJG753" s="508"/>
      <c r="BJH753" s="508"/>
      <c r="BJI753" s="508"/>
      <c r="BJJ753" s="508"/>
      <c r="BJK753" s="508"/>
      <c r="BJL753" s="508"/>
      <c r="BJM753" s="89"/>
      <c r="BJN753" s="89"/>
      <c r="BJO753" s="508"/>
      <c r="BJP753" s="508"/>
      <c r="BJQ753" s="89"/>
      <c r="BJR753" s="89"/>
      <c r="BJS753" s="508"/>
      <c r="BJT753" s="508"/>
      <c r="BJU753" s="508"/>
      <c r="BJV753" s="508"/>
      <c r="BJW753" s="508"/>
      <c r="BJX753" s="203"/>
      <c r="BJY753" s="107"/>
      <c r="BJZ753" s="508"/>
      <c r="BKA753" s="508"/>
      <c r="BKB753" s="508"/>
      <c r="BKC753" s="508"/>
      <c r="BKD753" s="508"/>
      <c r="BKE753" s="508"/>
      <c r="BKF753" s="508"/>
      <c r="BKG753" s="168"/>
      <c r="BKH753" s="168"/>
      <c r="BKI753" s="168"/>
      <c r="BKJ753" s="168"/>
      <c r="BKK753" s="168"/>
      <c r="BKL753" s="168"/>
      <c r="BKM753" s="168"/>
      <c r="BKN753" s="168"/>
      <c r="BKO753" s="168"/>
      <c r="BKP753" s="168"/>
      <c r="BKQ753" s="168"/>
      <c r="BKR753" s="168"/>
      <c r="BKS753" s="168"/>
      <c r="BKT753" s="168"/>
      <c r="BKU753" s="168"/>
      <c r="BKV753" s="168"/>
      <c r="BKW753" s="168"/>
      <c r="BKX753" s="168"/>
      <c r="BKY753" s="168"/>
      <c r="BKZ753" s="168"/>
      <c r="BLA753" s="168"/>
      <c r="BLB753" s="168"/>
      <c r="BLC753" s="168"/>
      <c r="BLD753" s="168"/>
      <c r="BLE753" s="168"/>
      <c r="BLF753" s="168"/>
      <c r="BLG753" s="168"/>
      <c r="BLH753" s="168"/>
      <c r="BLI753" s="168"/>
      <c r="BLJ753" s="168"/>
      <c r="BLK753" s="168"/>
      <c r="BLL753" s="168"/>
      <c r="BLM753" s="168"/>
      <c r="BLN753" s="168"/>
      <c r="BLO753" s="168"/>
      <c r="BLP753" s="168"/>
      <c r="BLQ753" s="168"/>
      <c r="BLR753" s="168"/>
      <c r="BLS753" s="168"/>
      <c r="BLT753" s="168"/>
      <c r="BLU753" s="168"/>
      <c r="BLV753" s="168"/>
      <c r="BLW753" s="168"/>
      <c r="BLX753" s="168"/>
      <c r="BLY753" s="508"/>
      <c r="BLZ753" s="508"/>
      <c r="BMA753" s="508"/>
      <c r="BMB753" s="508"/>
      <c r="BMC753" s="508"/>
      <c r="BMD753" s="508"/>
      <c r="BME753" s="508"/>
      <c r="BMF753" s="508"/>
      <c r="BMG753" s="508"/>
      <c r="BMH753" s="508"/>
      <c r="BMI753" s="508"/>
      <c r="BMJ753" s="508"/>
      <c r="BMK753" s="508"/>
      <c r="BML753" s="508"/>
      <c r="BMM753" s="508"/>
      <c r="BMN753" s="508"/>
      <c r="BMO753" s="508"/>
      <c r="BMP753" s="508"/>
      <c r="BMQ753" s="508"/>
      <c r="BMR753" s="508"/>
      <c r="BMS753" s="508"/>
      <c r="BMT753" s="508"/>
      <c r="BMU753" s="508"/>
      <c r="BMV753" s="508"/>
      <c r="BMW753" s="89"/>
      <c r="BMX753" s="89"/>
      <c r="BMY753" s="89"/>
      <c r="BMZ753" s="89"/>
      <c r="BNA753" s="89"/>
      <c r="BNB753" s="508"/>
      <c r="BNC753" s="508"/>
      <c r="BND753" s="89"/>
      <c r="BNE753" s="89"/>
      <c r="BNF753" s="508"/>
      <c r="BNG753" s="508"/>
      <c r="BNH753" s="89"/>
      <c r="BNI753" s="89"/>
      <c r="BNJ753" s="508"/>
      <c r="BNK753" s="508"/>
      <c r="BNL753" s="508"/>
      <c r="BNM753" s="508"/>
      <c r="BNN753" s="508"/>
      <c r="BNO753" s="508"/>
      <c r="BNP753" s="508"/>
      <c r="BNQ753" s="89"/>
      <c r="BNR753" s="89"/>
      <c r="BNS753" s="508"/>
      <c r="BNT753" s="508"/>
      <c r="BNU753" s="89"/>
      <c r="BNV753" s="89"/>
      <c r="BNW753" s="508"/>
      <c r="BNX753" s="508"/>
      <c r="BNY753" s="508"/>
      <c r="BNZ753" s="508"/>
      <c r="BOA753" s="508"/>
      <c r="BOB753" s="203"/>
      <c r="BOC753" s="107"/>
      <c r="BOD753" s="508"/>
      <c r="BOE753" s="508"/>
      <c r="BOF753" s="508"/>
      <c r="BOG753" s="508"/>
      <c r="BOH753" s="508"/>
      <c r="BOI753" s="508"/>
      <c r="BOJ753" s="508"/>
      <c r="BOK753" s="168"/>
      <c r="BOL753" s="168"/>
      <c r="BOM753" s="168"/>
      <c r="BON753" s="168"/>
      <c r="BOO753" s="168"/>
      <c r="BOP753" s="168"/>
      <c r="BOQ753" s="168"/>
      <c r="BOR753" s="168"/>
      <c r="BOS753" s="168"/>
      <c r="BOT753" s="168"/>
      <c r="BOU753" s="168"/>
      <c r="BOV753" s="168"/>
      <c r="BOW753" s="168"/>
      <c r="BOX753" s="168"/>
      <c r="BOY753" s="168"/>
      <c r="BOZ753" s="168"/>
      <c r="BPA753" s="168"/>
      <c r="BPB753" s="168"/>
      <c r="BPC753" s="168"/>
      <c r="BPD753" s="168"/>
      <c r="BPE753" s="168"/>
      <c r="BPF753" s="168"/>
      <c r="BPG753" s="168"/>
      <c r="BPH753" s="168"/>
      <c r="BPI753" s="168"/>
      <c r="BPJ753" s="168"/>
      <c r="BPK753" s="168"/>
      <c r="BPL753" s="168"/>
      <c r="BPM753" s="168"/>
      <c r="BPN753" s="168"/>
      <c r="BPO753" s="168"/>
      <c r="BPP753" s="168"/>
      <c r="BPQ753" s="168"/>
      <c r="BPR753" s="168"/>
      <c r="BPS753" s="168"/>
      <c r="BPT753" s="168"/>
      <c r="BPU753" s="168"/>
      <c r="BPV753" s="168"/>
      <c r="BPW753" s="168"/>
      <c r="BPX753" s="168"/>
      <c r="BPY753" s="168"/>
      <c r="BPZ753" s="168"/>
      <c r="BQA753" s="168"/>
      <c r="BQB753" s="168"/>
      <c r="BQC753" s="508"/>
      <c r="BQD753" s="508"/>
      <c r="BQE753" s="508"/>
      <c r="BQF753" s="508"/>
      <c r="BQG753" s="508"/>
      <c r="BQH753" s="508"/>
      <c r="BQI753" s="508"/>
      <c r="BQJ753" s="508"/>
      <c r="BQK753" s="508"/>
      <c r="BQL753" s="508"/>
      <c r="BQM753" s="508"/>
      <c r="BQN753" s="508"/>
      <c r="BQO753" s="508"/>
      <c r="BQP753" s="508"/>
      <c r="BQQ753" s="508"/>
      <c r="BQR753" s="508"/>
      <c r="BQS753" s="508"/>
      <c r="BQT753" s="508"/>
      <c r="BQU753" s="508"/>
      <c r="BQV753" s="508"/>
      <c r="BQW753" s="508"/>
      <c r="BQX753" s="508"/>
      <c r="BQY753" s="508"/>
      <c r="BQZ753" s="508"/>
      <c r="BRA753" s="89"/>
      <c r="BRB753" s="89"/>
      <c r="BRC753" s="89"/>
      <c r="BRD753" s="89"/>
      <c r="BRE753" s="89"/>
      <c r="BRF753" s="508"/>
      <c r="BRG753" s="508"/>
      <c r="BRH753" s="89"/>
      <c r="BRI753" s="89"/>
      <c r="BRJ753" s="508"/>
      <c r="BRK753" s="508"/>
      <c r="BRL753" s="89"/>
      <c r="BRM753" s="89"/>
      <c r="BRN753" s="508"/>
      <c r="BRO753" s="508"/>
      <c r="BRP753" s="508"/>
      <c r="BRQ753" s="508"/>
      <c r="BRR753" s="508"/>
      <c r="BRS753" s="508"/>
      <c r="BRT753" s="508"/>
      <c r="BRU753" s="89"/>
      <c r="BRV753" s="89"/>
      <c r="BRW753" s="508"/>
      <c r="BRX753" s="508"/>
      <c r="BRY753" s="89"/>
      <c r="BRZ753" s="89"/>
      <c r="BSA753" s="508"/>
      <c r="BSB753" s="508"/>
      <c r="BSC753" s="508"/>
      <c r="BSD753" s="508"/>
      <c r="BSE753" s="508"/>
      <c r="BSF753" s="203"/>
      <c r="BSG753" s="107"/>
      <c r="BSH753" s="508"/>
      <c r="BSI753" s="508"/>
      <c r="BSJ753" s="508"/>
      <c r="BSK753" s="508"/>
      <c r="BSL753" s="508"/>
      <c r="BSM753" s="508"/>
      <c r="BSN753" s="508"/>
      <c r="BSO753" s="168"/>
      <c r="BSP753" s="168"/>
      <c r="BSQ753" s="168"/>
      <c r="BSR753" s="168"/>
      <c r="BSS753" s="168"/>
      <c r="BST753" s="168"/>
      <c r="BSU753" s="168"/>
      <c r="BSV753" s="168"/>
      <c r="BSW753" s="168"/>
      <c r="BSX753" s="168"/>
      <c r="BSY753" s="168"/>
      <c r="BSZ753" s="168"/>
      <c r="BTA753" s="168"/>
      <c r="BTB753" s="168"/>
      <c r="BTC753" s="168"/>
      <c r="BTD753" s="168"/>
      <c r="BTE753" s="168"/>
      <c r="BTF753" s="168"/>
      <c r="BTG753" s="168"/>
      <c r="BTH753" s="168"/>
      <c r="BTI753" s="168"/>
      <c r="BTJ753" s="168"/>
      <c r="BTK753" s="168"/>
      <c r="BTL753" s="168"/>
      <c r="BTM753" s="168"/>
      <c r="BTN753" s="168"/>
      <c r="BTO753" s="168"/>
      <c r="BTP753" s="168"/>
      <c r="BTQ753" s="168"/>
      <c r="BTR753" s="168"/>
      <c r="BTS753" s="168"/>
      <c r="BTT753" s="168"/>
      <c r="BTU753" s="168"/>
      <c r="BTV753" s="168"/>
      <c r="BTW753" s="168"/>
      <c r="BTX753" s="168"/>
      <c r="BTY753" s="168"/>
      <c r="BTZ753" s="168"/>
      <c r="BUA753" s="168"/>
      <c r="BUB753" s="168"/>
      <c r="BUC753" s="168"/>
      <c r="BUD753" s="168"/>
      <c r="BUE753" s="168"/>
      <c r="BUF753" s="168"/>
      <c r="BUG753" s="508"/>
      <c r="BUH753" s="508"/>
      <c r="BUI753" s="508"/>
      <c r="BUJ753" s="508"/>
      <c r="BUK753" s="508"/>
      <c r="BUL753" s="508"/>
      <c r="BUM753" s="508"/>
      <c r="BUN753" s="508"/>
      <c r="BUO753" s="508"/>
      <c r="BUP753" s="508"/>
      <c r="BUQ753" s="508"/>
      <c r="BUR753" s="508"/>
      <c r="BUS753" s="508"/>
      <c r="BUT753" s="508"/>
      <c r="BUU753" s="508"/>
      <c r="BUV753" s="508"/>
      <c r="BUW753" s="508"/>
      <c r="BUX753" s="508"/>
      <c r="BUY753" s="508"/>
      <c r="BUZ753" s="508"/>
      <c r="BVA753" s="508"/>
      <c r="BVB753" s="508"/>
      <c r="BVC753" s="508"/>
      <c r="BVD753" s="508"/>
      <c r="BVE753" s="89"/>
      <c r="BVF753" s="89"/>
      <c r="BVG753" s="89"/>
      <c r="BVH753" s="89"/>
      <c r="BVI753" s="89"/>
      <c r="BVJ753" s="508"/>
      <c r="BVK753" s="508"/>
      <c r="BVL753" s="89"/>
      <c r="BVM753" s="89"/>
      <c r="BVN753" s="508"/>
      <c r="BVO753" s="508"/>
      <c r="BVP753" s="89"/>
      <c r="BVQ753" s="89"/>
      <c r="BVR753" s="508"/>
      <c r="BVS753" s="508"/>
      <c r="BVT753" s="508"/>
      <c r="BVU753" s="508"/>
      <c r="BVV753" s="508"/>
      <c r="BVW753" s="508"/>
      <c r="BVX753" s="508"/>
      <c r="BVY753" s="89"/>
      <c r="BVZ753" s="89"/>
      <c r="BWA753" s="508"/>
      <c r="BWB753" s="508"/>
      <c r="BWC753" s="89"/>
      <c r="BWD753" s="89"/>
      <c r="BWE753" s="508"/>
      <c r="BWF753" s="508"/>
      <c r="BWG753" s="508"/>
      <c r="BWH753" s="508"/>
      <c r="BWI753" s="508"/>
      <c r="BWJ753" s="203"/>
      <c r="BWK753" s="107"/>
      <c r="BWL753" s="508"/>
      <c r="BWM753" s="508"/>
      <c r="BWN753" s="508"/>
      <c r="BWO753" s="508"/>
      <c r="BWP753" s="508"/>
      <c r="BWQ753" s="508"/>
      <c r="BWR753" s="508"/>
      <c r="BWS753" s="168"/>
      <c r="BWT753" s="168"/>
      <c r="BWU753" s="168"/>
      <c r="BWV753" s="168"/>
      <c r="BWW753" s="168"/>
      <c r="BWX753" s="168"/>
      <c r="BWY753" s="168"/>
      <c r="BWZ753" s="168"/>
      <c r="BXA753" s="168"/>
      <c r="BXB753" s="168"/>
      <c r="BXC753" s="168"/>
      <c r="BXD753" s="168"/>
      <c r="BXE753" s="168"/>
      <c r="BXF753" s="168"/>
      <c r="BXG753" s="168"/>
      <c r="BXH753" s="168"/>
      <c r="BXI753" s="168"/>
      <c r="BXJ753" s="168"/>
      <c r="BXK753" s="168"/>
      <c r="BXL753" s="168"/>
      <c r="BXM753" s="168"/>
      <c r="BXN753" s="168"/>
      <c r="BXO753" s="168"/>
      <c r="BXP753" s="168"/>
      <c r="BXQ753" s="168"/>
      <c r="BXR753" s="168"/>
      <c r="BXS753" s="168"/>
      <c r="BXT753" s="168"/>
      <c r="BXU753" s="168"/>
      <c r="BXV753" s="168"/>
      <c r="BXW753" s="168"/>
      <c r="BXX753" s="168"/>
      <c r="BXY753" s="168"/>
      <c r="BXZ753" s="168"/>
      <c r="BYA753" s="168"/>
      <c r="BYB753" s="168"/>
      <c r="BYC753" s="168"/>
      <c r="BYD753" s="168"/>
      <c r="BYE753" s="168"/>
      <c r="BYF753" s="168"/>
      <c r="BYG753" s="168"/>
      <c r="BYH753" s="168"/>
      <c r="BYI753" s="168"/>
      <c r="BYJ753" s="168"/>
      <c r="BYK753" s="508"/>
      <c r="BYL753" s="508"/>
      <c r="BYM753" s="508"/>
      <c r="BYN753" s="508"/>
      <c r="BYO753" s="508"/>
      <c r="BYP753" s="508"/>
      <c r="BYQ753" s="508"/>
      <c r="BYR753" s="508"/>
      <c r="BYS753" s="508"/>
      <c r="BYT753" s="508"/>
      <c r="BYU753" s="508"/>
      <c r="BYV753" s="508"/>
      <c r="BYW753" s="508"/>
      <c r="BYX753" s="508"/>
      <c r="BYY753" s="508"/>
      <c r="BYZ753" s="508"/>
      <c r="BZA753" s="508"/>
      <c r="BZB753" s="508"/>
      <c r="BZC753" s="508"/>
      <c r="BZD753" s="508"/>
      <c r="BZE753" s="508"/>
      <c r="BZF753" s="508"/>
      <c r="BZG753" s="508"/>
      <c r="BZH753" s="508"/>
      <c r="BZI753" s="89"/>
      <c r="BZJ753" s="89"/>
      <c r="BZK753" s="89"/>
      <c r="BZL753" s="89"/>
      <c r="BZM753" s="89"/>
      <c r="BZN753" s="508"/>
      <c r="BZO753" s="508"/>
      <c r="BZP753" s="89"/>
      <c r="BZQ753" s="89"/>
      <c r="BZR753" s="508"/>
      <c r="BZS753" s="508"/>
      <c r="BZT753" s="89"/>
      <c r="BZU753" s="89"/>
      <c r="BZV753" s="508"/>
      <c r="BZW753" s="508"/>
      <c r="BZX753" s="508"/>
      <c r="BZY753" s="508"/>
      <c r="BZZ753" s="508"/>
      <c r="CAA753" s="508"/>
      <c r="CAB753" s="508"/>
      <c r="CAC753" s="89"/>
      <c r="CAD753" s="89"/>
      <c r="CAE753" s="508"/>
      <c r="CAF753" s="508"/>
      <c r="CAG753" s="89"/>
      <c r="CAH753" s="89"/>
      <c r="CAI753" s="508"/>
      <c r="CAJ753" s="508"/>
      <c r="CAK753" s="508"/>
      <c r="CAL753" s="508"/>
      <c r="CAM753" s="508"/>
      <c r="CAN753" s="203"/>
      <c r="CAO753" s="107"/>
      <c r="CAP753" s="508"/>
      <c r="CAQ753" s="508"/>
      <c r="CAR753" s="508"/>
      <c r="CAS753" s="508"/>
      <c r="CAT753" s="508"/>
      <c r="CAU753" s="508"/>
      <c r="CAV753" s="508"/>
      <c r="CAW753" s="168"/>
      <c r="CAX753" s="168"/>
      <c r="CAY753" s="168"/>
      <c r="CAZ753" s="168"/>
      <c r="CBA753" s="168"/>
      <c r="CBB753" s="168"/>
      <c r="CBC753" s="168"/>
      <c r="CBD753" s="168"/>
      <c r="CBE753" s="168"/>
      <c r="CBF753" s="168"/>
      <c r="CBG753" s="168"/>
      <c r="CBH753" s="168"/>
      <c r="CBI753" s="168"/>
      <c r="CBJ753" s="168"/>
      <c r="CBK753" s="168"/>
      <c r="CBL753" s="168"/>
      <c r="CBM753" s="168"/>
      <c r="CBN753" s="168"/>
      <c r="CBO753" s="168"/>
      <c r="CBP753" s="168"/>
      <c r="CBQ753" s="168"/>
      <c r="CBR753" s="168"/>
      <c r="CBS753" s="168"/>
      <c r="CBT753" s="168"/>
      <c r="CBU753" s="168"/>
      <c r="CBV753" s="168"/>
      <c r="CBW753" s="168"/>
      <c r="CBX753" s="168"/>
      <c r="CBY753" s="168"/>
      <c r="CBZ753" s="168"/>
      <c r="CCA753" s="168"/>
      <c r="CCB753" s="168"/>
      <c r="CCC753" s="168"/>
      <c r="CCD753" s="168"/>
      <c r="CCE753" s="168"/>
      <c r="CCF753" s="168"/>
      <c r="CCG753" s="168"/>
      <c r="CCH753" s="168"/>
      <c r="CCI753" s="168"/>
      <c r="CCJ753" s="168"/>
      <c r="CCK753" s="168"/>
      <c r="CCL753" s="168"/>
      <c r="CCM753" s="168"/>
      <c r="CCN753" s="168"/>
      <c r="CCO753" s="508"/>
      <c r="CCP753" s="508"/>
      <c r="CCQ753" s="508"/>
      <c r="CCR753" s="508"/>
      <c r="CCS753" s="508"/>
      <c r="CCT753" s="508"/>
      <c r="CCU753" s="508"/>
      <c r="CCV753" s="508"/>
      <c r="CCW753" s="508"/>
      <c r="CCX753" s="508"/>
      <c r="CCY753" s="508"/>
      <c r="CCZ753" s="508"/>
      <c r="CDA753" s="508"/>
      <c r="CDB753" s="508"/>
      <c r="CDC753" s="508"/>
      <c r="CDD753" s="508"/>
      <c r="CDE753" s="508"/>
      <c r="CDF753" s="508"/>
      <c r="CDG753" s="508"/>
      <c r="CDH753" s="508"/>
      <c r="CDI753" s="508"/>
      <c r="CDJ753" s="508"/>
      <c r="CDK753" s="508"/>
      <c r="CDL753" s="508"/>
      <c r="CDM753" s="89"/>
      <c r="CDN753" s="89"/>
      <c r="CDO753" s="89"/>
      <c r="CDP753" s="89"/>
      <c r="CDQ753" s="89"/>
      <c r="CDR753" s="508"/>
      <c r="CDS753" s="508"/>
      <c r="CDT753" s="89"/>
      <c r="CDU753" s="89"/>
      <c r="CDV753" s="508"/>
      <c r="CDW753" s="508"/>
      <c r="CDX753" s="89"/>
      <c r="CDY753" s="89"/>
      <c r="CDZ753" s="508"/>
      <c r="CEA753" s="508"/>
      <c r="CEB753" s="508"/>
      <c r="CEC753" s="508"/>
      <c r="CED753" s="508"/>
      <c r="CEE753" s="508"/>
      <c r="CEF753" s="508"/>
      <c r="CEG753" s="89"/>
      <c r="CEH753" s="89"/>
      <c r="CEI753" s="508"/>
      <c r="CEJ753" s="508"/>
      <c r="CEK753" s="89"/>
      <c r="CEL753" s="89"/>
      <c r="CEM753" s="508"/>
      <c r="CEN753" s="508"/>
      <c r="CEO753" s="508"/>
      <c r="CEP753" s="508"/>
      <c r="CEQ753" s="508"/>
      <c r="CER753" s="203"/>
      <c r="CES753" s="107"/>
      <c r="CET753" s="508"/>
      <c r="CEU753" s="508"/>
      <c r="CEV753" s="508"/>
      <c r="CEW753" s="508"/>
      <c r="CEX753" s="508"/>
      <c r="CEY753" s="508"/>
      <c r="CEZ753" s="508"/>
      <c r="CFA753" s="168"/>
      <c r="CFB753" s="168"/>
      <c r="CFC753" s="168"/>
      <c r="CFD753" s="168"/>
      <c r="CFE753" s="168"/>
      <c r="CFF753" s="168"/>
      <c r="CFG753" s="168"/>
      <c r="CFH753" s="168"/>
      <c r="CFI753" s="168"/>
      <c r="CFJ753" s="168"/>
      <c r="CFK753" s="168"/>
      <c r="CFL753" s="168"/>
      <c r="CFM753" s="168"/>
      <c r="CFN753" s="168"/>
      <c r="CFO753" s="168"/>
      <c r="CFP753" s="168"/>
      <c r="CFQ753" s="168"/>
      <c r="CFR753" s="168"/>
      <c r="CFS753" s="168"/>
      <c r="CFT753" s="168"/>
      <c r="CFU753" s="168"/>
      <c r="CFV753" s="168"/>
      <c r="CFW753" s="168"/>
      <c r="CFX753" s="168"/>
      <c r="CFY753" s="168"/>
      <c r="CFZ753" s="168"/>
      <c r="CGA753" s="168"/>
      <c r="CGB753" s="168"/>
      <c r="CGC753" s="168"/>
      <c r="CGD753" s="168"/>
      <c r="CGE753" s="168"/>
      <c r="CGF753" s="168"/>
      <c r="CGG753" s="168"/>
      <c r="CGH753" s="168"/>
      <c r="CGI753" s="168"/>
      <c r="CGJ753" s="168"/>
      <c r="CGK753" s="168"/>
      <c r="CGL753" s="168"/>
      <c r="CGM753" s="168"/>
      <c r="CGN753" s="168"/>
      <c r="CGO753" s="168"/>
      <c r="CGP753" s="168"/>
      <c r="CGQ753" s="168"/>
      <c r="CGR753" s="168"/>
      <c r="CGS753" s="508"/>
      <c r="CGT753" s="508"/>
      <c r="CGU753" s="508"/>
      <c r="CGV753" s="508"/>
      <c r="CGW753" s="508"/>
      <c r="CGX753" s="508"/>
      <c r="CGY753" s="508"/>
      <c r="CGZ753" s="508"/>
      <c r="CHA753" s="508"/>
      <c r="CHB753" s="508"/>
      <c r="CHC753" s="508"/>
      <c r="CHD753" s="508"/>
      <c r="CHE753" s="508"/>
      <c r="CHF753" s="508"/>
      <c r="CHG753" s="508"/>
      <c r="CHH753" s="508"/>
      <c r="CHI753" s="508"/>
      <c r="CHJ753" s="508"/>
      <c r="CHK753" s="508"/>
      <c r="CHL753" s="508"/>
      <c r="CHM753" s="508"/>
      <c r="CHN753" s="508"/>
      <c r="CHO753" s="508"/>
      <c r="CHP753" s="508"/>
      <c r="CHQ753" s="89"/>
      <c r="CHR753" s="89"/>
      <c r="CHS753" s="89"/>
      <c r="CHT753" s="89"/>
      <c r="CHU753" s="89"/>
      <c r="CHV753" s="508"/>
      <c r="CHW753" s="508"/>
      <c r="CHX753" s="89"/>
      <c r="CHY753" s="89"/>
      <c r="CHZ753" s="508"/>
      <c r="CIA753" s="508"/>
      <c r="CIB753" s="89"/>
      <c r="CIC753" s="89"/>
      <c r="CID753" s="508"/>
      <c r="CIE753" s="508"/>
      <c r="CIF753" s="508"/>
      <c r="CIG753" s="508"/>
      <c r="CIH753" s="508"/>
      <c r="CII753" s="508"/>
      <c r="CIJ753" s="508"/>
      <c r="CIK753" s="89"/>
      <c r="CIL753" s="89"/>
      <c r="CIM753" s="508"/>
      <c r="CIN753" s="508"/>
      <c r="CIO753" s="89"/>
      <c r="CIP753" s="89"/>
      <c r="CIQ753" s="508"/>
      <c r="CIR753" s="508"/>
      <c r="CIS753" s="508"/>
      <c r="CIT753" s="508"/>
      <c r="CIU753" s="508"/>
      <c r="CIV753" s="203"/>
      <c r="CIW753" s="107"/>
      <c r="CIX753" s="508"/>
      <c r="CIY753" s="508"/>
      <c r="CIZ753" s="508"/>
      <c r="CJA753" s="508"/>
      <c r="CJB753" s="508"/>
      <c r="CJC753" s="508"/>
      <c r="CJD753" s="508"/>
      <c r="CJE753" s="168"/>
      <c r="CJF753" s="168"/>
      <c r="CJG753" s="168"/>
      <c r="CJH753" s="168"/>
      <c r="CJI753" s="168"/>
      <c r="CJJ753" s="168"/>
      <c r="CJK753" s="168"/>
      <c r="CJL753" s="168"/>
      <c r="CJM753" s="168"/>
      <c r="CJN753" s="168"/>
      <c r="CJO753" s="168"/>
      <c r="CJP753" s="168"/>
      <c r="CJQ753" s="168"/>
      <c r="CJR753" s="168"/>
      <c r="CJS753" s="168"/>
      <c r="CJT753" s="168"/>
      <c r="CJU753" s="168"/>
      <c r="CJV753" s="168"/>
      <c r="CJW753" s="168"/>
      <c r="CJX753" s="168"/>
      <c r="CJY753" s="168"/>
      <c r="CJZ753" s="168"/>
      <c r="CKA753" s="168"/>
      <c r="CKB753" s="168"/>
      <c r="CKC753" s="168"/>
      <c r="CKD753" s="168"/>
      <c r="CKE753" s="168"/>
      <c r="CKF753" s="168"/>
      <c r="CKG753" s="168"/>
      <c r="CKH753" s="168"/>
      <c r="CKI753" s="168"/>
      <c r="CKJ753" s="168"/>
      <c r="CKK753" s="168"/>
      <c r="CKL753" s="168"/>
      <c r="CKM753" s="168"/>
      <c r="CKN753" s="168"/>
      <c r="CKO753" s="168"/>
      <c r="CKP753" s="168"/>
      <c r="CKQ753" s="168"/>
      <c r="CKR753" s="168"/>
      <c r="CKS753" s="168"/>
      <c r="CKT753" s="168"/>
      <c r="CKU753" s="168"/>
      <c r="CKV753" s="168"/>
      <c r="CKW753" s="508"/>
      <c r="CKX753" s="508"/>
      <c r="CKY753" s="508"/>
      <c r="CKZ753" s="508"/>
      <c r="CLA753" s="508"/>
      <c r="CLB753" s="508"/>
      <c r="CLC753" s="508"/>
      <c r="CLD753" s="508"/>
      <c r="CLE753" s="508"/>
      <c r="CLF753" s="508"/>
      <c r="CLG753" s="508"/>
      <c r="CLH753" s="508"/>
      <c r="CLI753" s="508"/>
      <c r="CLJ753" s="508"/>
      <c r="CLK753" s="508"/>
      <c r="CLL753" s="508"/>
      <c r="CLM753" s="508"/>
      <c r="CLN753" s="508"/>
      <c r="CLO753" s="508"/>
      <c r="CLP753" s="508"/>
      <c r="CLQ753" s="508"/>
      <c r="CLR753" s="508"/>
      <c r="CLS753" s="508"/>
      <c r="CLT753" s="508"/>
      <c r="CLU753" s="89"/>
      <c r="CLV753" s="89"/>
      <c r="CLW753" s="89"/>
      <c r="CLX753" s="89"/>
      <c r="CLY753" s="89"/>
      <c r="CLZ753" s="508"/>
      <c r="CMA753" s="508"/>
      <c r="CMB753" s="89"/>
      <c r="CMC753" s="89"/>
      <c r="CMD753" s="508"/>
      <c r="CME753" s="508"/>
      <c r="CMF753" s="89"/>
      <c r="CMG753" s="89"/>
      <c r="CMH753" s="508"/>
      <c r="CMI753" s="508"/>
      <c r="CMJ753" s="508"/>
      <c r="CMK753" s="508"/>
      <c r="CML753" s="508"/>
      <c r="CMM753" s="508"/>
      <c r="CMN753" s="508"/>
      <c r="CMO753" s="89"/>
      <c r="CMP753" s="89"/>
      <c r="CMQ753" s="508"/>
      <c r="CMR753" s="508"/>
      <c r="CMS753" s="89"/>
      <c r="CMT753" s="89"/>
      <c r="CMU753" s="508"/>
      <c r="CMV753" s="508"/>
      <c r="CMW753" s="508"/>
      <c r="CMX753" s="508"/>
      <c r="CMY753" s="508"/>
      <c r="CMZ753" s="203"/>
      <c r="CNA753" s="107"/>
      <c r="CNB753" s="508"/>
      <c r="CNC753" s="508"/>
      <c r="CND753" s="508"/>
      <c r="CNE753" s="508"/>
      <c r="CNF753" s="508"/>
      <c r="CNG753" s="508"/>
      <c r="CNH753" s="508"/>
      <c r="CNI753" s="168"/>
      <c r="CNJ753" s="168"/>
      <c r="CNK753" s="168"/>
      <c r="CNL753" s="168"/>
      <c r="CNM753" s="168"/>
      <c r="CNN753" s="168"/>
      <c r="CNO753" s="168"/>
      <c r="CNP753" s="168"/>
      <c r="CNQ753" s="168"/>
      <c r="CNR753" s="168"/>
      <c r="CNS753" s="168"/>
      <c r="CNT753" s="168"/>
      <c r="CNU753" s="168"/>
      <c r="CNV753" s="168"/>
      <c r="CNW753" s="168"/>
      <c r="CNX753" s="168"/>
      <c r="CNY753" s="168"/>
      <c r="CNZ753" s="168"/>
      <c r="COA753" s="168"/>
      <c r="COB753" s="168"/>
      <c r="COC753" s="168"/>
      <c r="COD753" s="168"/>
      <c r="COE753" s="168"/>
      <c r="COF753" s="168"/>
      <c r="COG753" s="168"/>
      <c r="COH753" s="168"/>
      <c r="COI753" s="168"/>
      <c r="COJ753" s="168"/>
      <c r="COK753" s="168"/>
      <c r="COL753" s="168"/>
      <c r="COM753" s="168"/>
      <c r="CON753" s="168"/>
      <c r="COO753" s="168"/>
      <c r="COP753" s="168"/>
      <c r="COQ753" s="168"/>
      <c r="COR753" s="168"/>
      <c r="COS753" s="168"/>
      <c r="COT753" s="168"/>
      <c r="COU753" s="168"/>
      <c r="COV753" s="168"/>
      <c r="COW753" s="168"/>
      <c r="COX753" s="168"/>
      <c r="COY753" s="168"/>
      <c r="COZ753" s="168"/>
      <c r="CPA753" s="508"/>
      <c r="CPB753" s="508"/>
      <c r="CPC753" s="508"/>
      <c r="CPD753" s="508"/>
      <c r="CPE753" s="508"/>
      <c r="CPF753" s="508"/>
      <c r="CPG753" s="508"/>
      <c r="CPH753" s="508"/>
      <c r="CPI753" s="508"/>
      <c r="CPJ753" s="508"/>
      <c r="CPK753" s="508"/>
      <c r="CPL753" s="508"/>
      <c r="CPM753" s="508"/>
      <c r="CPN753" s="508"/>
      <c r="CPO753" s="508"/>
      <c r="CPP753" s="508"/>
      <c r="CPQ753" s="508"/>
      <c r="CPR753" s="508"/>
      <c r="CPS753" s="508"/>
      <c r="CPT753" s="508"/>
      <c r="CPU753" s="508"/>
      <c r="CPV753" s="508"/>
      <c r="CPW753" s="508"/>
      <c r="CPX753" s="508"/>
      <c r="CPY753" s="89"/>
      <c r="CPZ753" s="89"/>
      <c r="CQA753" s="89"/>
      <c r="CQB753" s="89"/>
      <c r="CQC753" s="89"/>
      <c r="CQD753" s="508"/>
      <c r="CQE753" s="508"/>
      <c r="CQF753" s="89"/>
      <c r="CQG753" s="89"/>
      <c r="CQH753" s="508"/>
      <c r="CQI753" s="508"/>
      <c r="CQJ753" s="89"/>
      <c r="CQK753" s="89"/>
      <c r="CQL753" s="508"/>
      <c r="CQM753" s="508"/>
      <c r="CQN753" s="508"/>
      <c r="CQO753" s="508"/>
      <c r="CQP753" s="508"/>
      <c r="CQQ753" s="508"/>
      <c r="CQR753" s="508"/>
      <c r="CQS753" s="89"/>
      <c r="CQT753" s="89"/>
      <c r="CQU753" s="508"/>
      <c r="CQV753" s="508"/>
      <c r="CQW753" s="89"/>
      <c r="CQX753" s="89"/>
      <c r="CQY753" s="508"/>
      <c r="CQZ753" s="508"/>
      <c r="CRA753" s="508"/>
      <c r="CRB753" s="508"/>
      <c r="CRC753" s="508"/>
      <c r="CRD753" s="203"/>
      <c r="CRE753" s="107"/>
      <c r="CRF753" s="508"/>
      <c r="CRG753" s="508"/>
      <c r="CRH753" s="508"/>
      <c r="CRI753" s="508"/>
      <c r="CRJ753" s="508"/>
      <c r="CRK753" s="508"/>
      <c r="CRL753" s="508"/>
      <c r="CRM753" s="168"/>
      <c r="CRN753" s="168"/>
      <c r="CRO753" s="168"/>
      <c r="CRP753" s="168"/>
      <c r="CRQ753" s="168"/>
      <c r="CRR753" s="168"/>
      <c r="CRS753" s="168"/>
      <c r="CRT753" s="168"/>
      <c r="CRU753" s="168"/>
      <c r="CRV753" s="168"/>
      <c r="CRW753" s="168"/>
      <c r="CRX753" s="168"/>
      <c r="CRY753" s="168"/>
      <c r="CRZ753" s="168"/>
      <c r="CSA753" s="168"/>
      <c r="CSB753" s="168"/>
      <c r="CSC753" s="168"/>
      <c r="CSD753" s="168"/>
      <c r="CSE753" s="168"/>
      <c r="CSF753" s="168"/>
      <c r="CSG753" s="168"/>
      <c r="CSH753" s="168"/>
      <c r="CSI753" s="168"/>
      <c r="CSJ753" s="168"/>
      <c r="CSK753" s="168"/>
      <c r="CSL753" s="168"/>
      <c r="CSM753" s="168"/>
      <c r="CSN753" s="168"/>
      <c r="CSO753" s="168"/>
      <c r="CSP753" s="168"/>
      <c r="CSQ753" s="168"/>
      <c r="CSR753" s="168"/>
      <c r="CSS753" s="168"/>
      <c r="CST753" s="168"/>
      <c r="CSU753" s="168"/>
      <c r="CSV753" s="168"/>
      <c r="CSW753" s="168"/>
      <c r="CSX753" s="168"/>
      <c r="CSY753" s="168"/>
      <c r="CSZ753" s="168"/>
      <c r="CTA753" s="168"/>
      <c r="CTB753" s="168"/>
      <c r="CTC753" s="168"/>
      <c r="CTD753" s="168"/>
      <c r="CTE753" s="508"/>
      <c r="CTF753" s="508"/>
      <c r="CTG753" s="508"/>
      <c r="CTH753" s="508"/>
      <c r="CTI753" s="508"/>
      <c r="CTJ753" s="508"/>
      <c r="CTK753" s="508"/>
      <c r="CTL753" s="508"/>
      <c r="CTM753" s="508"/>
      <c r="CTN753" s="508"/>
      <c r="CTO753" s="508"/>
      <c r="CTP753" s="508"/>
      <c r="CTQ753" s="508"/>
      <c r="CTR753" s="508"/>
      <c r="CTS753" s="508"/>
      <c r="CTT753" s="508"/>
      <c r="CTU753" s="508"/>
      <c r="CTV753" s="508"/>
      <c r="CTW753" s="508"/>
      <c r="CTX753" s="508"/>
      <c r="CTY753" s="508"/>
      <c r="CTZ753" s="508"/>
      <c r="CUA753" s="508"/>
      <c r="CUB753" s="508"/>
      <c r="CUC753" s="89"/>
      <c r="CUD753" s="89"/>
      <c r="CUE753" s="89"/>
      <c r="CUF753" s="89"/>
      <c r="CUG753" s="89"/>
      <c r="CUH753" s="508"/>
      <c r="CUI753" s="508"/>
      <c r="CUJ753" s="89"/>
      <c r="CUK753" s="89"/>
      <c r="CUL753" s="508"/>
      <c r="CUM753" s="508"/>
      <c r="CUN753" s="89"/>
      <c r="CUO753" s="89"/>
      <c r="CUP753" s="508"/>
      <c r="CUQ753" s="508"/>
      <c r="CUR753" s="508"/>
      <c r="CUS753" s="508"/>
      <c r="CUT753" s="508"/>
      <c r="CUU753" s="508"/>
      <c r="CUV753" s="508"/>
      <c r="CUW753" s="89"/>
      <c r="CUX753" s="89"/>
      <c r="CUY753" s="508"/>
      <c r="CUZ753" s="508"/>
      <c r="CVA753" s="89"/>
      <c r="CVB753" s="89"/>
      <c r="CVC753" s="508"/>
      <c r="CVD753" s="508"/>
      <c r="CVE753" s="508"/>
      <c r="CVF753" s="508"/>
      <c r="CVG753" s="508"/>
      <c r="CVH753" s="203"/>
      <c r="CVI753" s="107"/>
      <c r="CVJ753" s="508"/>
      <c r="CVK753" s="508"/>
      <c r="CVL753" s="508"/>
      <c r="CVM753" s="508"/>
      <c r="CVN753" s="508"/>
      <c r="CVO753" s="508"/>
      <c r="CVP753" s="508"/>
      <c r="CVQ753" s="168"/>
      <c r="CVR753" s="168"/>
      <c r="CVS753" s="168"/>
      <c r="CVT753" s="168"/>
      <c r="CVU753" s="168"/>
      <c r="CVV753" s="168"/>
      <c r="CVW753" s="168"/>
      <c r="CVX753" s="168"/>
      <c r="CVY753" s="168"/>
      <c r="CVZ753" s="168"/>
      <c r="CWA753" s="168"/>
      <c r="CWB753" s="168"/>
      <c r="CWC753" s="168"/>
      <c r="CWD753" s="168"/>
      <c r="CWE753" s="168"/>
      <c r="CWF753" s="168"/>
      <c r="CWG753" s="168"/>
      <c r="CWH753" s="168"/>
      <c r="CWI753" s="168"/>
      <c r="CWJ753" s="168"/>
      <c r="CWK753" s="168"/>
      <c r="CWL753" s="168"/>
      <c r="CWM753" s="168"/>
      <c r="CWN753" s="168"/>
      <c r="CWO753" s="168"/>
      <c r="CWP753" s="168"/>
      <c r="CWQ753" s="168"/>
      <c r="CWR753" s="168"/>
      <c r="CWS753" s="168"/>
      <c r="CWT753" s="168"/>
      <c r="CWU753" s="168"/>
      <c r="CWV753" s="168"/>
      <c r="CWW753" s="168"/>
      <c r="CWX753" s="168"/>
      <c r="CWY753" s="168"/>
      <c r="CWZ753" s="168"/>
      <c r="CXA753" s="168"/>
      <c r="CXB753" s="168"/>
      <c r="CXC753" s="168"/>
      <c r="CXD753" s="168"/>
      <c r="CXE753" s="168"/>
      <c r="CXF753" s="168"/>
      <c r="CXG753" s="168"/>
      <c r="CXH753" s="168"/>
      <c r="CXI753" s="508"/>
      <c r="CXJ753" s="508"/>
      <c r="CXK753" s="508"/>
      <c r="CXL753" s="508"/>
      <c r="CXM753" s="508"/>
      <c r="CXN753" s="508"/>
      <c r="CXO753" s="508"/>
      <c r="CXP753" s="508"/>
      <c r="CXQ753" s="508"/>
      <c r="CXR753" s="508"/>
      <c r="CXS753" s="508"/>
      <c r="CXT753" s="508"/>
      <c r="CXU753" s="508"/>
      <c r="CXV753" s="508"/>
      <c r="CXW753" s="508"/>
      <c r="CXX753" s="508"/>
      <c r="CXY753" s="508"/>
      <c r="CXZ753" s="508"/>
      <c r="CYA753" s="508"/>
      <c r="CYB753" s="508"/>
      <c r="CYC753" s="508"/>
      <c r="CYD753" s="508"/>
      <c r="CYE753" s="508"/>
      <c r="CYF753" s="508"/>
      <c r="CYG753" s="89"/>
      <c r="CYH753" s="89"/>
      <c r="CYI753" s="89"/>
      <c r="CYJ753" s="89"/>
      <c r="CYK753" s="89"/>
      <c r="CYL753" s="508"/>
      <c r="CYM753" s="508"/>
      <c r="CYN753" s="89"/>
      <c r="CYO753" s="89"/>
      <c r="CYP753" s="508"/>
      <c r="CYQ753" s="508"/>
      <c r="CYR753" s="89"/>
      <c r="CYS753" s="89"/>
      <c r="CYT753" s="508"/>
      <c r="CYU753" s="508"/>
      <c r="CYV753" s="508"/>
      <c r="CYW753" s="508"/>
      <c r="CYX753" s="508"/>
      <c r="CYY753" s="508"/>
      <c r="CYZ753" s="508"/>
      <c r="CZA753" s="89"/>
      <c r="CZB753" s="89"/>
      <c r="CZC753" s="508"/>
      <c r="CZD753" s="508"/>
      <c r="CZE753" s="89"/>
      <c r="CZF753" s="89"/>
      <c r="CZG753" s="508"/>
      <c r="CZH753" s="508"/>
      <c r="CZI753" s="508"/>
      <c r="CZJ753" s="508"/>
      <c r="CZK753" s="508"/>
      <c r="CZL753" s="203"/>
      <c r="CZM753" s="107"/>
      <c r="CZN753" s="508"/>
      <c r="CZO753" s="508"/>
      <c r="CZP753" s="508"/>
      <c r="CZQ753" s="508"/>
      <c r="CZR753" s="508"/>
      <c r="CZS753" s="508"/>
      <c r="CZT753" s="508"/>
      <c r="CZU753" s="168"/>
      <c r="CZV753" s="168"/>
      <c r="CZW753" s="168"/>
      <c r="CZX753" s="168"/>
      <c r="CZY753" s="168"/>
      <c r="CZZ753" s="168"/>
      <c r="DAA753" s="168"/>
      <c r="DAB753" s="168"/>
      <c r="DAC753" s="168"/>
      <c r="DAD753" s="168"/>
      <c r="DAE753" s="168"/>
      <c r="DAF753" s="168"/>
      <c r="DAG753" s="168"/>
      <c r="DAH753" s="168"/>
      <c r="DAI753" s="168"/>
      <c r="DAJ753" s="168"/>
      <c r="DAK753" s="168"/>
      <c r="DAL753" s="168"/>
      <c r="DAM753" s="168"/>
      <c r="DAN753" s="168"/>
      <c r="DAO753" s="168"/>
      <c r="DAP753" s="168"/>
      <c r="DAQ753" s="168"/>
      <c r="DAR753" s="168"/>
      <c r="DAS753" s="168"/>
      <c r="DAT753" s="168"/>
      <c r="DAU753" s="168"/>
      <c r="DAV753" s="168"/>
      <c r="DAW753" s="168"/>
      <c r="DAX753" s="168"/>
      <c r="DAY753" s="168"/>
      <c r="DAZ753" s="168"/>
      <c r="DBA753" s="168"/>
      <c r="DBB753" s="168"/>
      <c r="DBC753" s="168"/>
      <c r="DBD753" s="168"/>
      <c r="DBE753" s="168"/>
      <c r="DBF753" s="168"/>
      <c r="DBG753" s="168"/>
      <c r="DBH753" s="168"/>
      <c r="DBI753" s="168"/>
      <c r="DBJ753" s="168"/>
      <c r="DBK753" s="168"/>
      <c r="DBL753" s="168"/>
      <c r="DBM753" s="508"/>
      <c r="DBN753" s="508"/>
      <c r="DBO753" s="508"/>
      <c r="DBP753" s="508"/>
      <c r="DBQ753" s="508"/>
      <c r="DBR753" s="508"/>
      <c r="DBS753" s="508"/>
      <c r="DBT753" s="508"/>
      <c r="DBU753" s="508"/>
      <c r="DBV753" s="508"/>
      <c r="DBW753" s="508"/>
      <c r="DBX753" s="508"/>
      <c r="DBY753" s="508"/>
      <c r="DBZ753" s="508"/>
      <c r="DCA753" s="508"/>
      <c r="DCB753" s="508"/>
      <c r="DCC753" s="508"/>
      <c r="DCD753" s="508"/>
      <c r="DCE753" s="508"/>
      <c r="DCF753" s="508"/>
      <c r="DCG753" s="508"/>
      <c r="DCH753" s="508"/>
      <c r="DCI753" s="508"/>
      <c r="DCJ753" s="508"/>
      <c r="DCK753" s="89"/>
      <c r="DCL753" s="89"/>
      <c r="DCM753" s="89"/>
      <c r="DCN753" s="89"/>
      <c r="DCO753" s="89"/>
      <c r="DCP753" s="508"/>
      <c r="DCQ753" s="508"/>
      <c r="DCR753" s="89"/>
      <c r="DCS753" s="89"/>
      <c r="DCT753" s="508"/>
      <c r="DCU753" s="508"/>
      <c r="DCV753" s="89"/>
      <c r="DCW753" s="89"/>
      <c r="DCX753" s="508"/>
      <c r="DCY753" s="508"/>
      <c r="DCZ753" s="508"/>
      <c r="DDA753" s="508"/>
      <c r="DDB753" s="508"/>
      <c r="DDC753" s="508"/>
      <c r="DDD753" s="508"/>
      <c r="DDE753" s="89"/>
      <c r="DDF753" s="89"/>
      <c r="DDG753" s="508"/>
      <c r="DDH753" s="508"/>
      <c r="DDI753" s="89"/>
      <c r="DDJ753" s="89"/>
      <c r="DDK753" s="508"/>
      <c r="DDL753" s="508"/>
      <c r="DDM753" s="508"/>
      <c r="DDN753" s="508"/>
      <c r="DDO753" s="508"/>
      <c r="DDP753" s="203"/>
      <c r="DDQ753" s="107"/>
      <c r="DDR753" s="508"/>
      <c r="DDS753" s="508"/>
      <c r="DDT753" s="508"/>
      <c r="DDU753" s="508"/>
      <c r="DDV753" s="508"/>
      <c r="DDW753" s="508"/>
      <c r="DDX753" s="508"/>
      <c r="DDY753" s="168"/>
      <c r="DDZ753" s="168"/>
      <c r="DEA753" s="168"/>
      <c r="DEB753" s="168"/>
      <c r="DEC753" s="168"/>
      <c r="DED753" s="168"/>
      <c r="DEE753" s="168"/>
      <c r="DEF753" s="168"/>
      <c r="DEG753" s="168"/>
      <c r="DEH753" s="168"/>
      <c r="DEI753" s="168"/>
      <c r="DEJ753" s="168"/>
      <c r="DEK753" s="168"/>
      <c r="DEL753" s="168"/>
      <c r="DEM753" s="168"/>
      <c r="DEN753" s="168"/>
      <c r="DEO753" s="168"/>
      <c r="DEP753" s="168"/>
      <c r="DEQ753" s="168"/>
      <c r="DER753" s="168"/>
      <c r="DES753" s="168"/>
      <c r="DET753" s="168"/>
      <c r="DEU753" s="168"/>
      <c r="DEV753" s="168"/>
      <c r="DEW753" s="168"/>
      <c r="DEX753" s="168"/>
      <c r="DEY753" s="168"/>
      <c r="DEZ753" s="168"/>
      <c r="DFA753" s="168"/>
      <c r="DFB753" s="168"/>
      <c r="DFC753" s="168"/>
      <c r="DFD753" s="168"/>
      <c r="DFE753" s="168"/>
      <c r="DFF753" s="168"/>
      <c r="DFG753" s="168"/>
      <c r="DFH753" s="168"/>
      <c r="DFI753" s="168"/>
      <c r="DFJ753" s="168"/>
      <c r="DFK753" s="168"/>
      <c r="DFL753" s="168"/>
      <c r="DFM753" s="168"/>
      <c r="DFN753" s="168"/>
      <c r="DFO753" s="168"/>
      <c r="DFP753" s="168"/>
      <c r="DFQ753" s="508"/>
      <c r="DFR753" s="508"/>
      <c r="DFS753" s="508"/>
      <c r="DFT753" s="508"/>
      <c r="DFU753" s="508"/>
      <c r="DFV753" s="508"/>
      <c r="DFW753" s="508"/>
      <c r="DFX753" s="508"/>
      <c r="DFY753" s="508"/>
      <c r="DFZ753" s="508"/>
      <c r="DGA753" s="508"/>
      <c r="DGB753" s="508"/>
      <c r="DGC753" s="508"/>
      <c r="DGD753" s="508"/>
      <c r="DGE753" s="508"/>
      <c r="DGF753" s="508"/>
      <c r="DGG753" s="508"/>
      <c r="DGH753" s="508"/>
      <c r="DGI753" s="508"/>
      <c r="DGJ753" s="508"/>
      <c r="DGK753" s="508"/>
      <c r="DGL753" s="508"/>
      <c r="DGM753" s="508"/>
      <c r="DGN753" s="508"/>
      <c r="DGO753" s="89"/>
      <c r="DGP753" s="89"/>
      <c r="DGQ753" s="89"/>
      <c r="DGR753" s="89"/>
      <c r="DGS753" s="89"/>
      <c r="DGT753" s="508"/>
      <c r="DGU753" s="508"/>
      <c r="DGV753" s="89"/>
      <c r="DGW753" s="89"/>
      <c r="DGX753" s="508"/>
      <c r="DGY753" s="508"/>
      <c r="DGZ753" s="89"/>
      <c r="DHA753" s="89"/>
      <c r="DHB753" s="508"/>
      <c r="DHC753" s="508"/>
      <c r="DHD753" s="508"/>
      <c r="DHE753" s="508"/>
      <c r="DHF753" s="508"/>
      <c r="DHG753" s="508"/>
      <c r="DHH753" s="508"/>
      <c r="DHI753" s="89"/>
      <c r="DHJ753" s="89"/>
      <c r="DHK753" s="508"/>
      <c r="DHL753" s="508"/>
      <c r="DHM753" s="89"/>
      <c r="DHN753" s="89"/>
      <c r="DHO753" s="508"/>
      <c r="DHP753" s="508"/>
      <c r="DHQ753" s="508"/>
      <c r="DHR753" s="508"/>
      <c r="DHS753" s="508"/>
      <c r="DHT753" s="203"/>
      <c r="DHU753" s="107"/>
      <c r="DHV753" s="508"/>
      <c r="DHW753" s="508"/>
      <c r="DHX753" s="508"/>
      <c r="DHY753" s="508"/>
      <c r="DHZ753" s="508"/>
      <c r="DIA753" s="508"/>
      <c r="DIB753" s="508"/>
      <c r="DIC753" s="168"/>
      <c r="DID753" s="168"/>
      <c r="DIE753" s="168"/>
      <c r="DIF753" s="168"/>
      <c r="DIG753" s="168"/>
      <c r="DIH753" s="168"/>
      <c r="DII753" s="168"/>
      <c r="DIJ753" s="168"/>
      <c r="DIK753" s="168"/>
      <c r="DIL753" s="168"/>
      <c r="DIM753" s="168"/>
      <c r="DIN753" s="168"/>
      <c r="DIO753" s="168"/>
      <c r="DIP753" s="168"/>
      <c r="DIQ753" s="168"/>
      <c r="DIR753" s="168"/>
      <c r="DIS753" s="168"/>
      <c r="DIT753" s="168"/>
      <c r="DIU753" s="168"/>
      <c r="DIV753" s="168"/>
      <c r="DIW753" s="168"/>
      <c r="DIX753" s="168"/>
      <c r="DIY753" s="168"/>
      <c r="DIZ753" s="168"/>
      <c r="DJA753" s="168"/>
      <c r="DJB753" s="168"/>
      <c r="DJC753" s="168"/>
      <c r="DJD753" s="168"/>
      <c r="DJE753" s="168"/>
      <c r="DJF753" s="168"/>
      <c r="DJG753" s="168"/>
      <c r="DJH753" s="168"/>
      <c r="DJI753" s="168"/>
      <c r="DJJ753" s="168"/>
      <c r="DJK753" s="168"/>
      <c r="DJL753" s="168"/>
      <c r="DJM753" s="168"/>
      <c r="DJN753" s="168"/>
      <c r="DJO753" s="168"/>
      <c r="DJP753" s="168"/>
      <c r="DJQ753" s="168"/>
      <c r="DJR753" s="168"/>
      <c r="DJS753" s="168"/>
      <c r="DJT753" s="168"/>
      <c r="DJU753" s="508"/>
      <c r="DJV753" s="508"/>
      <c r="DJW753" s="508"/>
      <c r="DJX753" s="508"/>
      <c r="DJY753" s="508"/>
      <c r="DJZ753" s="508"/>
      <c r="DKA753" s="508"/>
      <c r="DKB753" s="508"/>
      <c r="DKC753" s="508"/>
      <c r="DKD753" s="508"/>
      <c r="DKE753" s="508"/>
      <c r="DKF753" s="508"/>
      <c r="DKG753" s="508"/>
      <c r="DKH753" s="508"/>
      <c r="DKI753" s="508"/>
      <c r="DKJ753" s="508"/>
      <c r="DKK753" s="508"/>
      <c r="DKL753" s="508"/>
      <c r="DKM753" s="508"/>
      <c r="DKN753" s="508"/>
      <c r="DKO753" s="508"/>
      <c r="DKP753" s="508"/>
      <c r="DKQ753" s="508"/>
      <c r="DKR753" s="508"/>
      <c r="DKS753" s="89"/>
      <c r="DKT753" s="89"/>
      <c r="DKU753" s="89"/>
      <c r="DKV753" s="89"/>
      <c r="DKW753" s="89"/>
      <c r="DKX753" s="508"/>
      <c r="DKY753" s="508"/>
      <c r="DKZ753" s="89"/>
      <c r="DLA753" s="89"/>
      <c r="DLB753" s="508"/>
      <c r="DLC753" s="508"/>
      <c r="DLD753" s="89"/>
      <c r="DLE753" s="89"/>
      <c r="DLF753" s="508"/>
      <c r="DLG753" s="508"/>
      <c r="DLH753" s="508"/>
      <c r="DLI753" s="508"/>
      <c r="DLJ753" s="508"/>
      <c r="DLK753" s="508"/>
      <c r="DLL753" s="508"/>
      <c r="DLM753" s="89"/>
      <c r="DLN753" s="89"/>
      <c r="DLO753" s="508"/>
      <c r="DLP753" s="508"/>
      <c r="DLQ753" s="89"/>
      <c r="DLR753" s="89"/>
      <c r="DLS753" s="508"/>
      <c r="DLT753" s="508"/>
      <c r="DLU753" s="508"/>
      <c r="DLV753" s="508"/>
      <c r="DLW753" s="508"/>
      <c r="DLX753" s="203"/>
      <c r="DLY753" s="107"/>
      <c r="DLZ753" s="508"/>
      <c r="DMA753" s="508"/>
      <c r="DMB753" s="508"/>
      <c r="DMC753" s="508"/>
      <c r="DMD753" s="508"/>
      <c r="DME753" s="508"/>
      <c r="DMF753" s="508"/>
      <c r="DMG753" s="168"/>
      <c r="DMH753" s="168"/>
      <c r="DMI753" s="168"/>
      <c r="DMJ753" s="168"/>
      <c r="DMK753" s="168"/>
      <c r="DML753" s="168"/>
      <c r="DMM753" s="168"/>
      <c r="DMN753" s="168"/>
      <c r="DMO753" s="168"/>
      <c r="DMP753" s="168"/>
      <c r="DMQ753" s="168"/>
      <c r="DMR753" s="168"/>
      <c r="DMS753" s="168"/>
      <c r="DMT753" s="168"/>
      <c r="DMU753" s="168"/>
      <c r="DMV753" s="168"/>
      <c r="DMW753" s="168"/>
      <c r="DMX753" s="168"/>
      <c r="DMY753" s="168"/>
      <c r="DMZ753" s="168"/>
      <c r="DNA753" s="168"/>
      <c r="DNB753" s="168"/>
      <c r="DNC753" s="168"/>
      <c r="DND753" s="168"/>
      <c r="DNE753" s="168"/>
      <c r="DNF753" s="168"/>
      <c r="DNG753" s="168"/>
      <c r="DNH753" s="168"/>
      <c r="DNI753" s="168"/>
      <c r="DNJ753" s="168"/>
      <c r="DNK753" s="168"/>
      <c r="DNL753" s="168"/>
      <c r="DNM753" s="168"/>
      <c r="DNN753" s="168"/>
      <c r="DNO753" s="168"/>
      <c r="DNP753" s="168"/>
      <c r="DNQ753" s="168"/>
      <c r="DNR753" s="168"/>
      <c r="DNS753" s="168"/>
      <c r="DNT753" s="168"/>
      <c r="DNU753" s="168"/>
      <c r="DNV753" s="168"/>
      <c r="DNW753" s="168"/>
      <c r="DNX753" s="168"/>
      <c r="DNY753" s="508"/>
      <c r="DNZ753" s="508"/>
      <c r="DOA753" s="508"/>
      <c r="DOB753" s="508"/>
      <c r="DOC753" s="508"/>
      <c r="DOD753" s="508"/>
      <c r="DOE753" s="508"/>
      <c r="DOF753" s="508"/>
      <c r="DOG753" s="508"/>
      <c r="DOH753" s="508"/>
      <c r="DOI753" s="508"/>
      <c r="DOJ753" s="508"/>
      <c r="DOK753" s="508"/>
      <c r="DOL753" s="508"/>
      <c r="DOM753" s="508"/>
      <c r="DON753" s="508"/>
      <c r="DOO753" s="508"/>
      <c r="DOP753" s="508"/>
      <c r="DOQ753" s="508"/>
      <c r="DOR753" s="508"/>
      <c r="DOS753" s="508"/>
      <c r="DOT753" s="508"/>
      <c r="DOU753" s="508"/>
      <c r="DOV753" s="508"/>
      <c r="DOW753" s="89"/>
      <c r="DOX753" s="89"/>
      <c r="DOY753" s="89"/>
      <c r="DOZ753" s="89"/>
      <c r="DPA753" s="89"/>
      <c r="DPB753" s="508"/>
      <c r="DPC753" s="508"/>
      <c r="DPD753" s="89"/>
      <c r="DPE753" s="89"/>
      <c r="DPF753" s="508"/>
      <c r="DPG753" s="508"/>
      <c r="DPH753" s="89"/>
      <c r="DPI753" s="89"/>
      <c r="DPJ753" s="508"/>
      <c r="DPK753" s="508"/>
      <c r="DPL753" s="508"/>
      <c r="DPM753" s="508"/>
      <c r="DPN753" s="508"/>
      <c r="DPO753" s="508"/>
      <c r="DPP753" s="508"/>
      <c r="DPQ753" s="89"/>
      <c r="DPR753" s="89"/>
      <c r="DPS753" s="508"/>
      <c r="DPT753" s="508"/>
      <c r="DPU753" s="89"/>
      <c r="DPV753" s="89"/>
      <c r="DPW753" s="508"/>
      <c r="DPX753" s="508"/>
      <c r="DPY753" s="508"/>
      <c r="DPZ753" s="508"/>
      <c r="DQA753" s="508"/>
      <c r="DQB753" s="203"/>
      <c r="DQC753" s="107"/>
      <c r="DQD753" s="508"/>
      <c r="DQE753" s="508"/>
      <c r="DQF753" s="508"/>
      <c r="DQG753" s="508"/>
      <c r="DQH753" s="508"/>
      <c r="DQI753" s="508"/>
      <c r="DQJ753" s="508"/>
      <c r="DQK753" s="168"/>
      <c r="DQL753" s="168"/>
      <c r="DQM753" s="168"/>
      <c r="DQN753" s="168"/>
      <c r="DQO753" s="168"/>
      <c r="DQP753" s="168"/>
      <c r="DQQ753" s="168"/>
      <c r="DQR753" s="168"/>
      <c r="DQS753" s="168"/>
      <c r="DQT753" s="168"/>
      <c r="DQU753" s="168"/>
      <c r="DQV753" s="168"/>
      <c r="DQW753" s="168"/>
      <c r="DQX753" s="168"/>
      <c r="DQY753" s="168"/>
      <c r="DQZ753" s="168"/>
      <c r="DRA753" s="168"/>
      <c r="DRB753" s="168"/>
      <c r="DRC753" s="168"/>
      <c r="DRD753" s="168"/>
      <c r="DRE753" s="168"/>
      <c r="DRF753" s="168"/>
      <c r="DRG753" s="168"/>
      <c r="DRH753" s="168"/>
      <c r="DRI753" s="168"/>
      <c r="DRJ753" s="168"/>
      <c r="DRK753" s="168"/>
      <c r="DRL753" s="168"/>
      <c r="DRM753" s="168"/>
      <c r="DRN753" s="168"/>
      <c r="DRO753" s="168"/>
      <c r="DRP753" s="168"/>
      <c r="DRQ753" s="168"/>
      <c r="DRR753" s="168"/>
      <c r="DRS753" s="168"/>
      <c r="DRT753" s="168"/>
      <c r="DRU753" s="168"/>
      <c r="DRV753" s="168"/>
      <c r="DRW753" s="168"/>
      <c r="DRX753" s="168"/>
      <c r="DRY753" s="168"/>
      <c r="DRZ753" s="168"/>
      <c r="DSA753" s="168"/>
      <c r="DSB753" s="168"/>
      <c r="DSC753" s="508"/>
      <c r="DSD753" s="508"/>
      <c r="DSE753" s="508"/>
      <c r="DSF753" s="508"/>
      <c r="DSG753" s="508"/>
      <c r="DSH753" s="508"/>
      <c r="DSI753" s="508"/>
      <c r="DSJ753" s="508"/>
      <c r="DSK753" s="508"/>
      <c r="DSL753" s="508"/>
      <c r="DSM753" s="508"/>
      <c r="DSN753" s="508"/>
      <c r="DSO753" s="508"/>
      <c r="DSP753" s="508"/>
      <c r="DSQ753" s="508"/>
      <c r="DSR753" s="508"/>
      <c r="DSS753" s="508"/>
      <c r="DST753" s="508"/>
      <c r="DSU753" s="508"/>
      <c r="DSV753" s="508"/>
      <c r="DSW753" s="508"/>
      <c r="DSX753" s="508"/>
      <c r="DSY753" s="508"/>
      <c r="DSZ753" s="508"/>
      <c r="DTA753" s="89"/>
      <c r="DTB753" s="89"/>
      <c r="DTC753" s="89"/>
      <c r="DTD753" s="89"/>
      <c r="DTE753" s="89"/>
      <c r="DTF753" s="508"/>
      <c r="DTG753" s="508"/>
      <c r="DTH753" s="89"/>
      <c r="DTI753" s="89"/>
      <c r="DTJ753" s="508"/>
      <c r="DTK753" s="508"/>
      <c r="DTL753" s="89"/>
      <c r="DTM753" s="89"/>
      <c r="DTN753" s="508"/>
      <c r="DTO753" s="508"/>
      <c r="DTP753" s="508"/>
      <c r="DTQ753" s="508"/>
      <c r="DTR753" s="508"/>
      <c r="DTS753" s="508"/>
      <c r="DTT753" s="508"/>
      <c r="DTU753" s="89"/>
      <c r="DTV753" s="89"/>
      <c r="DTW753" s="508"/>
      <c r="DTX753" s="508"/>
      <c r="DTY753" s="89"/>
      <c r="DTZ753" s="89"/>
      <c r="DUA753" s="508"/>
      <c r="DUB753" s="508"/>
      <c r="DUC753" s="508"/>
      <c r="DUD753" s="508"/>
      <c r="DUE753" s="508"/>
      <c r="DUF753" s="203"/>
      <c r="DUG753" s="107"/>
      <c r="DUH753" s="508"/>
      <c r="DUI753" s="508"/>
      <c r="DUJ753" s="508"/>
      <c r="DUK753" s="508"/>
      <c r="DUL753" s="508"/>
      <c r="DUM753" s="508"/>
      <c r="DUN753" s="508"/>
      <c r="DUO753" s="168"/>
      <c r="DUP753" s="168"/>
      <c r="DUQ753" s="168"/>
      <c r="DUR753" s="168"/>
      <c r="DUS753" s="168"/>
      <c r="DUT753" s="168"/>
      <c r="DUU753" s="168"/>
      <c r="DUV753" s="168"/>
      <c r="DUW753" s="168"/>
      <c r="DUX753" s="168"/>
      <c r="DUY753" s="168"/>
      <c r="DUZ753" s="168"/>
      <c r="DVA753" s="168"/>
      <c r="DVB753" s="168"/>
      <c r="DVC753" s="168"/>
      <c r="DVD753" s="168"/>
      <c r="DVE753" s="168"/>
      <c r="DVF753" s="168"/>
      <c r="DVG753" s="168"/>
      <c r="DVH753" s="168"/>
      <c r="DVI753" s="168"/>
      <c r="DVJ753" s="168"/>
      <c r="DVK753" s="168"/>
      <c r="DVL753" s="168"/>
      <c r="DVM753" s="168"/>
      <c r="DVN753" s="168"/>
      <c r="DVO753" s="168"/>
      <c r="DVP753" s="168"/>
      <c r="DVQ753" s="168"/>
      <c r="DVR753" s="168"/>
      <c r="DVS753" s="168"/>
      <c r="DVT753" s="168"/>
      <c r="DVU753" s="168"/>
      <c r="DVV753" s="168"/>
      <c r="DVW753" s="168"/>
      <c r="DVX753" s="168"/>
      <c r="DVY753" s="168"/>
      <c r="DVZ753" s="168"/>
      <c r="DWA753" s="168"/>
      <c r="DWB753" s="168"/>
      <c r="DWC753" s="168"/>
      <c r="DWD753" s="168"/>
      <c r="DWE753" s="168"/>
      <c r="DWF753" s="168"/>
      <c r="DWG753" s="508"/>
      <c r="DWH753" s="508"/>
      <c r="DWI753" s="508"/>
      <c r="DWJ753" s="508"/>
      <c r="DWK753" s="508"/>
      <c r="DWL753" s="508"/>
      <c r="DWM753" s="508"/>
      <c r="DWN753" s="508"/>
      <c r="DWO753" s="508"/>
      <c r="DWP753" s="508"/>
      <c r="DWQ753" s="508"/>
      <c r="DWR753" s="508"/>
      <c r="DWS753" s="508"/>
      <c r="DWT753" s="508"/>
      <c r="DWU753" s="508"/>
      <c r="DWV753" s="508"/>
      <c r="DWW753" s="508"/>
      <c r="DWX753" s="508"/>
      <c r="DWY753" s="508"/>
      <c r="DWZ753" s="508"/>
      <c r="DXA753" s="508"/>
      <c r="DXB753" s="508"/>
      <c r="DXC753" s="508"/>
      <c r="DXD753" s="508"/>
      <c r="DXE753" s="89"/>
      <c r="DXF753" s="89"/>
      <c r="DXG753" s="89"/>
      <c r="DXH753" s="89"/>
      <c r="DXI753" s="89"/>
      <c r="DXJ753" s="508"/>
      <c r="DXK753" s="508"/>
      <c r="DXL753" s="89"/>
      <c r="DXM753" s="89"/>
      <c r="DXN753" s="508"/>
      <c r="DXO753" s="508"/>
      <c r="DXP753" s="89"/>
      <c r="DXQ753" s="89"/>
      <c r="DXR753" s="508"/>
      <c r="DXS753" s="508"/>
      <c r="DXT753" s="508"/>
      <c r="DXU753" s="508"/>
      <c r="DXV753" s="508"/>
      <c r="DXW753" s="508"/>
      <c r="DXX753" s="508"/>
      <c r="DXY753" s="89"/>
      <c r="DXZ753" s="89"/>
      <c r="DYA753" s="508"/>
      <c r="DYB753" s="508"/>
      <c r="DYC753" s="89"/>
      <c r="DYD753" s="89"/>
      <c r="DYE753" s="508"/>
      <c r="DYF753" s="508"/>
      <c r="DYG753" s="508"/>
      <c r="DYH753" s="508"/>
      <c r="DYI753" s="508"/>
      <c r="DYJ753" s="203"/>
      <c r="DYK753" s="107"/>
      <c r="DYL753" s="508"/>
      <c r="DYM753" s="508"/>
      <c r="DYN753" s="508"/>
      <c r="DYO753" s="508"/>
      <c r="DYP753" s="508"/>
      <c r="DYQ753" s="508"/>
      <c r="DYR753" s="508"/>
      <c r="DYS753" s="168"/>
      <c r="DYT753" s="168"/>
      <c r="DYU753" s="168"/>
      <c r="DYV753" s="168"/>
      <c r="DYW753" s="168"/>
      <c r="DYX753" s="168"/>
      <c r="DYY753" s="168"/>
      <c r="DYZ753" s="168"/>
      <c r="DZA753" s="168"/>
      <c r="DZB753" s="168"/>
      <c r="DZC753" s="168"/>
      <c r="DZD753" s="168"/>
      <c r="DZE753" s="168"/>
      <c r="DZF753" s="168"/>
      <c r="DZG753" s="168"/>
      <c r="DZH753" s="168"/>
      <c r="DZI753" s="168"/>
      <c r="DZJ753" s="168"/>
      <c r="DZK753" s="168"/>
      <c r="DZL753" s="168"/>
      <c r="DZM753" s="168"/>
      <c r="DZN753" s="168"/>
      <c r="DZO753" s="168"/>
      <c r="DZP753" s="168"/>
      <c r="DZQ753" s="168"/>
      <c r="DZR753" s="168"/>
      <c r="DZS753" s="168"/>
      <c r="DZT753" s="168"/>
      <c r="DZU753" s="168"/>
      <c r="DZV753" s="168"/>
      <c r="DZW753" s="168"/>
      <c r="DZX753" s="168"/>
      <c r="DZY753" s="168"/>
      <c r="DZZ753" s="168"/>
      <c r="EAA753" s="168"/>
      <c r="EAB753" s="168"/>
      <c r="EAC753" s="168"/>
      <c r="EAD753" s="168"/>
      <c r="EAE753" s="168"/>
      <c r="EAF753" s="168"/>
      <c r="EAG753" s="168"/>
      <c r="EAH753" s="168"/>
      <c r="EAI753" s="168"/>
      <c r="EAJ753" s="168"/>
      <c r="EAK753" s="508"/>
      <c r="EAL753" s="508"/>
      <c r="EAM753" s="508"/>
      <c r="EAN753" s="508"/>
      <c r="EAO753" s="508"/>
      <c r="EAP753" s="508"/>
      <c r="EAQ753" s="508"/>
      <c r="EAR753" s="508"/>
      <c r="EAS753" s="508"/>
      <c r="EAT753" s="508"/>
      <c r="EAU753" s="508"/>
      <c r="EAV753" s="508"/>
      <c r="EAW753" s="508"/>
      <c r="EAX753" s="508"/>
      <c r="EAY753" s="508"/>
      <c r="EAZ753" s="508"/>
      <c r="EBA753" s="508"/>
      <c r="EBB753" s="508"/>
      <c r="EBC753" s="508"/>
      <c r="EBD753" s="508"/>
      <c r="EBE753" s="508"/>
      <c r="EBF753" s="508"/>
      <c r="EBG753" s="508"/>
      <c r="EBH753" s="508"/>
      <c r="EBI753" s="89"/>
      <c r="EBJ753" s="89"/>
      <c r="EBK753" s="89"/>
      <c r="EBL753" s="89"/>
      <c r="EBM753" s="89"/>
      <c r="EBN753" s="508"/>
      <c r="EBO753" s="508"/>
      <c r="EBP753" s="89"/>
      <c r="EBQ753" s="89"/>
      <c r="EBR753" s="508"/>
      <c r="EBS753" s="508"/>
      <c r="EBT753" s="89"/>
      <c r="EBU753" s="89"/>
      <c r="EBV753" s="508"/>
      <c r="EBW753" s="508"/>
      <c r="EBX753" s="508"/>
      <c r="EBY753" s="508"/>
      <c r="EBZ753" s="508"/>
      <c r="ECA753" s="508"/>
      <c r="ECB753" s="508"/>
      <c r="ECC753" s="89"/>
      <c r="ECD753" s="89"/>
      <c r="ECE753" s="508"/>
      <c r="ECF753" s="508"/>
      <c r="ECG753" s="89"/>
      <c r="ECH753" s="89"/>
      <c r="ECI753" s="508"/>
      <c r="ECJ753" s="508"/>
      <c r="ECK753" s="508"/>
      <c r="ECL753" s="508"/>
      <c r="ECM753" s="508"/>
      <c r="ECN753" s="203"/>
      <c r="ECO753" s="107"/>
      <c r="ECP753" s="508"/>
      <c r="ECQ753" s="508"/>
      <c r="ECR753" s="508"/>
      <c r="ECS753" s="508"/>
      <c r="ECT753" s="508"/>
      <c r="ECU753" s="508"/>
      <c r="ECV753" s="508"/>
      <c r="ECW753" s="168"/>
      <c r="ECX753" s="168"/>
      <c r="ECY753" s="168"/>
      <c r="ECZ753" s="168"/>
      <c r="EDA753" s="168"/>
      <c r="EDB753" s="168"/>
      <c r="EDC753" s="168"/>
      <c r="EDD753" s="168"/>
      <c r="EDE753" s="168"/>
      <c r="EDF753" s="168"/>
      <c r="EDG753" s="168"/>
      <c r="EDH753" s="168"/>
      <c r="EDI753" s="168"/>
      <c r="EDJ753" s="168"/>
      <c r="EDK753" s="168"/>
      <c r="EDL753" s="168"/>
      <c r="EDM753" s="168"/>
      <c r="EDN753" s="168"/>
      <c r="EDO753" s="168"/>
      <c r="EDP753" s="168"/>
      <c r="EDQ753" s="168"/>
      <c r="EDR753" s="168"/>
      <c r="EDS753" s="168"/>
      <c r="EDT753" s="168"/>
      <c r="EDU753" s="168"/>
      <c r="EDV753" s="168"/>
      <c r="EDW753" s="168"/>
      <c r="EDX753" s="168"/>
      <c r="EDY753" s="168"/>
      <c r="EDZ753" s="168"/>
      <c r="EEA753" s="168"/>
      <c r="EEB753" s="168"/>
      <c r="EEC753" s="168"/>
      <c r="EED753" s="168"/>
      <c r="EEE753" s="168"/>
      <c r="EEF753" s="168"/>
      <c r="EEG753" s="168"/>
      <c r="EEH753" s="168"/>
      <c r="EEI753" s="168"/>
      <c r="EEJ753" s="168"/>
      <c r="EEK753" s="168"/>
      <c r="EEL753" s="168"/>
      <c r="EEM753" s="168"/>
      <c r="EEN753" s="168"/>
      <c r="EEO753" s="508"/>
      <c r="EEP753" s="508"/>
      <c r="EEQ753" s="508"/>
      <c r="EER753" s="508"/>
      <c r="EES753" s="508"/>
      <c r="EET753" s="508"/>
      <c r="EEU753" s="508"/>
      <c r="EEV753" s="508"/>
      <c r="EEW753" s="508"/>
      <c r="EEX753" s="508"/>
      <c r="EEY753" s="508"/>
      <c r="EEZ753" s="508"/>
      <c r="EFA753" s="508"/>
      <c r="EFB753" s="508"/>
      <c r="EFC753" s="508"/>
      <c r="EFD753" s="508"/>
      <c r="EFE753" s="508"/>
      <c r="EFF753" s="508"/>
      <c r="EFG753" s="508"/>
      <c r="EFH753" s="508"/>
      <c r="EFI753" s="508"/>
      <c r="EFJ753" s="508"/>
      <c r="EFK753" s="508"/>
      <c r="EFL753" s="508"/>
      <c r="EFM753" s="89"/>
      <c r="EFN753" s="89"/>
      <c r="EFO753" s="89"/>
      <c r="EFP753" s="89"/>
      <c r="EFQ753" s="89"/>
      <c r="EFR753" s="508"/>
      <c r="EFS753" s="508"/>
      <c r="EFT753" s="89"/>
      <c r="EFU753" s="89"/>
      <c r="EFV753" s="508"/>
      <c r="EFW753" s="508"/>
      <c r="EFX753" s="89"/>
      <c r="EFY753" s="89"/>
      <c r="EFZ753" s="508"/>
      <c r="EGA753" s="508"/>
      <c r="EGB753" s="508"/>
      <c r="EGC753" s="508"/>
      <c r="EGD753" s="508"/>
      <c r="EGE753" s="508"/>
      <c r="EGF753" s="508"/>
      <c r="EGG753" s="89"/>
      <c r="EGH753" s="89"/>
      <c r="EGI753" s="508"/>
      <c r="EGJ753" s="508"/>
      <c r="EGK753" s="89"/>
      <c r="EGL753" s="89"/>
      <c r="EGM753" s="508"/>
      <c r="EGN753" s="508"/>
      <c r="EGO753" s="508"/>
      <c r="EGP753" s="508"/>
      <c r="EGQ753" s="508"/>
      <c r="EGR753" s="203"/>
      <c r="EGS753" s="107"/>
      <c r="EGT753" s="508"/>
      <c r="EGU753" s="508"/>
      <c r="EGV753" s="508"/>
      <c r="EGW753" s="508"/>
      <c r="EGX753" s="508"/>
      <c r="EGY753" s="508"/>
      <c r="EGZ753" s="508"/>
      <c r="EHA753" s="168"/>
      <c r="EHB753" s="168"/>
      <c r="EHC753" s="168"/>
      <c r="EHD753" s="168"/>
      <c r="EHE753" s="168"/>
      <c r="EHF753" s="168"/>
      <c r="EHG753" s="168"/>
      <c r="EHH753" s="168"/>
      <c r="EHI753" s="168"/>
      <c r="EHJ753" s="168"/>
      <c r="EHK753" s="168"/>
      <c r="EHL753" s="168"/>
      <c r="EHM753" s="168"/>
      <c r="EHN753" s="168"/>
      <c r="EHO753" s="168"/>
      <c r="EHP753" s="168"/>
      <c r="EHQ753" s="168"/>
      <c r="EHR753" s="168"/>
      <c r="EHS753" s="168"/>
      <c r="EHT753" s="168"/>
      <c r="EHU753" s="168"/>
      <c r="EHV753" s="168"/>
      <c r="EHW753" s="168"/>
      <c r="EHX753" s="168"/>
      <c r="EHY753" s="168"/>
      <c r="EHZ753" s="168"/>
      <c r="EIA753" s="168"/>
      <c r="EIB753" s="168"/>
      <c r="EIC753" s="168"/>
      <c r="EID753" s="168"/>
      <c r="EIE753" s="168"/>
      <c r="EIF753" s="168"/>
      <c r="EIG753" s="168"/>
      <c r="EIH753" s="168"/>
      <c r="EII753" s="168"/>
      <c r="EIJ753" s="168"/>
      <c r="EIK753" s="168"/>
      <c r="EIL753" s="168"/>
      <c r="EIM753" s="168"/>
      <c r="EIN753" s="168"/>
      <c r="EIO753" s="168"/>
      <c r="EIP753" s="168"/>
      <c r="EIQ753" s="168"/>
      <c r="EIR753" s="168"/>
      <c r="EIS753" s="508"/>
      <c r="EIT753" s="508"/>
      <c r="EIU753" s="508"/>
      <c r="EIV753" s="508"/>
      <c r="EIW753" s="508"/>
      <c r="EIX753" s="508"/>
      <c r="EIY753" s="508"/>
      <c r="EIZ753" s="508"/>
      <c r="EJA753" s="508"/>
      <c r="EJB753" s="508"/>
      <c r="EJC753" s="508"/>
      <c r="EJD753" s="508"/>
      <c r="EJE753" s="508"/>
      <c r="EJF753" s="508"/>
      <c r="EJG753" s="508"/>
      <c r="EJH753" s="508"/>
      <c r="EJI753" s="508"/>
      <c r="EJJ753" s="508"/>
      <c r="EJK753" s="508"/>
      <c r="EJL753" s="508"/>
      <c r="EJM753" s="508"/>
      <c r="EJN753" s="508"/>
      <c r="EJO753" s="508"/>
      <c r="EJP753" s="508"/>
      <c r="EJQ753" s="89"/>
      <c r="EJR753" s="89"/>
      <c r="EJS753" s="89"/>
      <c r="EJT753" s="89"/>
      <c r="EJU753" s="89"/>
      <c r="EJV753" s="508"/>
      <c r="EJW753" s="508"/>
      <c r="EJX753" s="89"/>
      <c r="EJY753" s="89"/>
      <c r="EJZ753" s="508"/>
      <c r="EKA753" s="508"/>
      <c r="EKB753" s="89"/>
      <c r="EKC753" s="89"/>
      <c r="EKD753" s="508"/>
      <c r="EKE753" s="508"/>
      <c r="EKF753" s="508"/>
      <c r="EKG753" s="508"/>
      <c r="EKH753" s="508"/>
      <c r="EKI753" s="508"/>
      <c r="EKJ753" s="508"/>
      <c r="EKK753" s="89"/>
      <c r="EKL753" s="89"/>
      <c r="EKM753" s="508"/>
      <c r="EKN753" s="508"/>
      <c r="EKO753" s="89"/>
      <c r="EKP753" s="89"/>
      <c r="EKQ753" s="508"/>
      <c r="EKR753" s="508"/>
      <c r="EKS753" s="508"/>
      <c r="EKT753" s="508"/>
      <c r="EKU753" s="508"/>
      <c r="EKV753" s="203"/>
      <c r="EKW753" s="107"/>
      <c r="EKX753" s="508"/>
      <c r="EKY753" s="508"/>
      <c r="EKZ753" s="508"/>
      <c r="ELA753" s="508"/>
      <c r="ELB753" s="508"/>
      <c r="ELC753" s="508"/>
      <c r="ELD753" s="508"/>
      <c r="ELE753" s="168"/>
      <c r="ELF753" s="168"/>
      <c r="ELG753" s="168"/>
      <c r="ELH753" s="168"/>
      <c r="ELI753" s="168"/>
      <c r="ELJ753" s="168"/>
      <c r="ELK753" s="168"/>
      <c r="ELL753" s="168"/>
      <c r="ELM753" s="168"/>
      <c r="ELN753" s="168"/>
      <c r="ELO753" s="168"/>
      <c r="ELP753" s="168"/>
      <c r="ELQ753" s="168"/>
      <c r="ELR753" s="168"/>
      <c r="ELS753" s="168"/>
      <c r="ELT753" s="168"/>
      <c r="ELU753" s="168"/>
      <c r="ELV753" s="168"/>
      <c r="ELW753" s="168"/>
      <c r="ELX753" s="168"/>
      <c r="ELY753" s="168"/>
      <c r="ELZ753" s="168"/>
      <c r="EMA753" s="168"/>
      <c r="EMB753" s="168"/>
      <c r="EMC753" s="168"/>
      <c r="EMD753" s="168"/>
      <c r="EME753" s="168"/>
      <c r="EMF753" s="168"/>
      <c r="EMG753" s="168"/>
      <c r="EMH753" s="168"/>
      <c r="EMI753" s="168"/>
      <c r="EMJ753" s="168"/>
      <c r="EMK753" s="168"/>
      <c r="EML753" s="168"/>
      <c r="EMM753" s="168"/>
      <c r="EMN753" s="168"/>
      <c r="EMO753" s="168"/>
      <c r="EMP753" s="168"/>
      <c r="EMQ753" s="168"/>
      <c r="EMR753" s="168"/>
      <c r="EMS753" s="168"/>
      <c r="EMT753" s="168"/>
      <c r="EMU753" s="168"/>
      <c r="EMV753" s="168"/>
      <c r="EMW753" s="508"/>
      <c r="EMX753" s="508"/>
      <c r="EMY753" s="508"/>
      <c r="EMZ753" s="508"/>
      <c r="ENA753" s="508"/>
      <c r="ENB753" s="508"/>
      <c r="ENC753" s="508"/>
      <c r="END753" s="508"/>
      <c r="ENE753" s="508"/>
      <c r="ENF753" s="508"/>
      <c r="ENG753" s="508"/>
      <c r="ENH753" s="508"/>
      <c r="ENI753" s="508"/>
      <c r="ENJ753" s="508"/>
      <c r="ENK753" s="508"/>
      <c r="ENL753" s="508"/>
      <c r="ENM753" s="508"/>
      <c r="ENN753" s="508"/>
      <c r="ENO753" s="508"/>
      <c r="ENP753" s="508"/>
      <c r="ENQ753" s="508"/>
      <c r="ENR753" s="508"/>
      <c r="ENS753" s="508"/>
      <c r="ENT753" s="508"/>
      <c r="ENU753" s="89"/>
      <c r="ENV753" s="89"/>
      <c r="ENW753" s="89"/>
      <c r="ENX753" s="89"/>
      <c r="ENY753" s="89"/>
      <c r="ENZ753" s="508"/>
      <c r="EOA753" s="508"/>
      <c r="EOB753" s="89"/>
      <c r="EOC753" s="89"/>
      <c r="EOD753" s="508"/>
      <c r="EOE753" s="508"/>
      <c r="EOF753" s="89"/>
      <c r="EOG753" s="89"/>
      <c r="EOH753" s="508"/>
      <c r="EOI753" s="508"/>
      <c r="EOJ753" s="508"/>
      <c r="EOK753" s="508"/>
      <c r="EOL753" s="508"/>
      <c r="EOM753" s="508"/>
      <c r="EON753" s="508"/>
      <c r="EOO753" s="89"/>
      <c r="EOP753" s="89"/>
      <c r="EOQ753" s="508"/>
      <c r="EOR753" s="508"/>
      <c r="EOS753" s="89"/>
      <c r="EOT753" s="89"/>
      <c r="EOU753" s="508"/>
      <c r="EOV753" s="508"/>
      <c r="EOW753" s="508"/>
      <c r="EOX753" s="508"/>
      <c r="EOY753" s="508"/>
      <c r="EOZ753" s="203"/>
      <c r="EPA753" s="107"/>
      <c r="EPB753" s="508"/>
      <c r="EPC753" s="508"/>
      <c r="EPD753" s="508"/>
      <c r="EPE753" s="508"/>
      <c r="EPF753" s="508"/>
      <c r="EPG753" s="508"/>
      <c r="EPH753" s="508"/>
      <c r="EPI753" s="168"/>
      <c r="EPJ753" s="168"/>
      <c r="EPK753" s="168"/>
      <c r="EPL753" s="168"/>
      <c r="EPM753" s="168"/>
      <c r="EPN753" s="168"/>
      <c r="EPO753" s="168"/>
      <c r="EPP753" s="168"/>
      <c r="EPQ753" s="168"/>
      <c r="EPR753" s="168"/>
      <c r="EPS753" s="168"/>
      <c r="EPT753" s="168"/>
      <c r="EPU753" s="168"/>
      <c r="EPV753" s="168"/>
      <c r="EPW753" s="168"/>
      <c r="EPX753" s="168"/>
      <c r="EPY753" s="168"/>
      <c r="EPZ753" s="168"/>
      <c r="EQA753" s="168"/>
      <c r="EQB753" s="168"/>
      <c r="EQC753" s="168"/>
      <c r="EQD753" s="168"/>
      <c r="EQE753" s="168"/>
      <c r="EQF753" s="168"/>
      <c r="EQG753" s="168"/>
      <c r="EQH753" s="168"/>
      <c r="EQI753" s="168"/>
      <c r="EQJ753" s="168"/>
      <c r="EQK753" s="168"/>
      <c r="EQL753" s="168"/>
      <c r="EQM753" s="168"/>
      <c r="EQN753" s="168"/>
      <c r="EQO753" s="168"/>
      <c r="EQP753" s="168"/>
      <c r="EQQ753" s="168"/>
      <c r="EQR753" s="168"/>
      <c r="EQS753" s="168"/>
      <c r="EQT753" s="168"/>
      <c r="EQU753" s="168"/>
      <c r="EQV753" s="168"/>
      <c r="EQW753" s="168"/>
      <c r="EQX753" s="168"/>
      <c r="EQY753" s="168"/>
      <c r="EQZ753" s="168"/>
      <c r="ERA753" s="508"/>
      <c r="ERB753" s="508"/>
      <c r="ERC753" s="508"/>
      <c r="ERD753" s="508"/>
      <c r="ERE753" s="508"/>
      <c r="ERF753" s="508"/>
      <c r="ERG753" s="508"/>
      <c r="ERH753" s="508"/>
      <c r="ERI753" s="508"/>
      <c r="ERJ753" s="508"/>
      <c r="ERK753" s="508"/>
      <c r="ERL753" s="508"/>
      <c r="ERM753" s="508"/>
      <c r="ERN753" s="508"/>
      <c r="ERO753" s="508"/>
      <c r="ERP753" s="508"/>
      <c r="ERQ753" s="508"/>
      <c r="ERR753" s="508"/>
      <c r="ERS753" s="508"/>
      <c r="ERT753" s="508"/>
      <c r="ERU753" s="508"/>
      <c r="ERV753" s="508"/>
      <c r="ERW753" s="508"/>
      <c r="ERX753" s="508"/>
      <c r="ERY753" s="89"/>
      <c r="ERZ753" s="89"/>
      <c r="ESA753" s="89"/>
      <c r="ESB753" s="89"/>
      <c r="ESC753" s="89"/>
      <c r="ESD753" s="508"/>
      <c r="ESE753" s="508"/>
      <c r="ESF753" s="89"/>
      <c r="ESG753" s="89"/>
      <c r="ESH753" s="508"/>
      <c r="ESI753" s="508"/>
      <c r="ESJ753" s="89"/>
      <c r="ESK753" s="89"/>
      <c r="ESL753" s="508"/>
      <c r="ESM753" s="508"/>
      <c r="ESN753" s="508"/>
      <c r="ESO753" s="508"/>
      <c r="ESP753" s="508"/>
      <c r="ESQ753" s="508"/>
      <c r="ESR753" s="508"/>
      <c r="ESS753" s="89"/>
      <c r="EST753" s="89"/>
      <c r="ESU753" s="508"/>
      <c r="ESV753" s="508"/>
      <c r="ESW753" s="89"/>
      <c r="ESX753" s="89"/>
      <c r="ESY753" s="508"/>
      <c r="ESZ753" s="508"/>
      <c r="ETA753" s="508"/>
      <c r="ETB753" s="508"/>
      <c r="ETC753" s="508"/>
      <c r="ETD753" s="203"/>
      <c r="ETE753" s="107"/>
      <c r="ETF753" s="508"/>
      <c r="ETG753" s="508"/>
      <c r="ETH753" s="508"/>
      <c r="ETI753" s="508"/>
      <c r="ETJ753" s="508"/>
      <c r="ETK753" s="508"/>
      <c r="ETL753" s="508"/>
      <c r="ETM753" s="168"/>
      <c r="ETN753" s="168"/>
      <c r="ETO753" s="168"/>
      <c r="ETP753" s="168"/>
      <c r="ETQ753" s="168"/>
      <c r="ETR753" s="168"/>
      <c r="ETS753" s="168"/>
      <c r="ETT753" s="168"/>
      <c r="ETU753" s="168"/>
      <c r="ETV753" s="168"/>
      <c r="ETW753" s="168"/>
      <c r="ETX753" s="168"/>
      <c r="ETY753" s="168"/>
      <c r="ETZ753" s="168"/>
      <c r="EUA753" s="168"/>
      <c r="EUB753" s="168"/>
      <c r="EUC753" s="168"/>
      <c r="EUD753" s="168"/>
      <c r="EUE753" s="168"/>
      <c r="EUF753" s="168"/>
      <c r="EUG753" s="168"/>
      <c r="EUH753" s="168"/>
      <c r="EUI753" s="168"/>
      <c r="EUJ753" s="168"/>
      <c r="EUK753" s="168"/>
      <c r="EUL753" s="168"/>
      <c r="EUM753" s="168"/>
      <c r="EUN753" s="168"/>
      <c r="EUO753" s="168"/>
      <c r="EUP753" s="168"/>
      <c r="EUQ753" s="168"/>
      <c r="EUR753" s="168"/>
      <c r="EUS753" s="168"/>
      <c r="EUT753" s="168"/>
      <c r="EUU753" s="168"/>
      <c r="EUV753" s="168"/>
      <c r="EUW753" s="168"/>
      <c r="EUX753" s="168"/>
      <c r="EUY753" s="168"/>
      <c r="EUZ753" s="168"/>
      <c r="EVA753" s="168"/>
      <c r="EVB753" s="168"/>
      <c r="EVC753" s="168"/>
      <c r="EVD753" s="168"/>
      <c r="EVE753" s="508"/>
      <c r="EVF753" s="508"/>
      <c r="EVG753" s="508"/>
      <c r="EVH753" s="508"/>
      <c r="EVI753" s="508"/>
      <c r="EVJ753" s="508"/>
      <c r="EVK753" s="508"/>
      <c r="EVL753" s="508"/>
      <c r="EVM753" s="508"/>
      <c r="EVN753" s="508"/>
      <c r="EVO753" s="508"/>
      <c r="EVP753" s="508"/>
      <c r="EVQ753" s="508"/>
      <c r="EVR753" s="508"/>
      <c r="EVS753" s="508"/>
      <c r="EVT753" s="508"/>
      <c r="EVU753" s="508"/>
      <c r="EVV753" s="508"/>
      <c r="EVW753" s="508"/>
      <c r="EVX753" s="508"/>
      <c r="EVY753" s="508"/>
      <c r="EVZ753" s="508"/>
      <c r="EWA753" s="508"/>
      <c r="EWB753" s="508"/>
      <c r="EWC753" s="89"/>
      <c r="EWD753" s="89"/>
      <c r="EWE753" s="89"/>
      <c r="EWF753" s="89"/>
      <c r="EWG753" s="89"/>
      <c r="EWH753" s="508"/>
      <c r="EWI753" s="508"/>
      <c r="EWJ753" s="89"/>
      <c r="EWK753" s="89"/>
      <c r="EWL753" s="508"/>
      <c r="EWM753" s="508"/>
      <c r="EWN753" s="89"/>
      <c r="EWO753" s="89"/>
      <c r="EWP753" s="508"/>
      <c r="EWQ753" s="508"/>
      <c r="EWR753" s="508"/>
      <c r="EWS753" s="508"/>
      <c r="EWT753" s="508"/>
      <c r="EWU753" s="508"/>
      <c r="EWV753" s="508"/>
      <c r="EWW753" s="89"/>
      <c r="EWX753" s="89"/>
      <c r="EWY753" s="508"/>
      <c r="EWZ753" s="508"/>
      <c r="EXA753" s="89"/>
      <c r="EXB753" s="89"/>
      <c r="EXC753" s="508"/>
      <c r="EXD753" s="508"/>
      <c r="EXE753" s="508"/>
      <c r="EXF753" s="508"/>
      <c r="EXG753" s="508"/>
      <c r="EXH753" s="203"/>
      <c r="EXI753" s="107"/>
      <c r="EXJ753" s="508"/>
      <c r="EXK753" s="508"/>
      <c r="EXL753" s="508"/>
      <c r="EXM753" s="508"/>
      <c r="EXN753" s="508"/>
      <c r="EXO753" s="508"/>
      <c r="EXP753" s="508"/>
      <c r="EXQ753" s="168"/>
      <c r="EXR753" s="168"/>
      <c r="EXS753" s="168"/>
      <c r="EXT753" s="168"/>
      <c r="EXU753" s="168"/>
      <c r="EXV753" s="168"/>
      <c r="EXW753" s="168"/>
      <c r="EXX753" s="168"/>
      <c r="EXY753" s="168"/>
      <c r="EXZ753" s="168"/>
      <c r="EYA753" s="168"/>
      <c r="EYB753" s="168"/>
      <c r="EYC753" s="168"/>
      <c r="EYD753" s="168"/>
      <c r="EYE753" s="168"/>
      <c r="EYF753" s="168"/>
      <c r="EYG753" s="168"/>
      <c r="EYH753" s="168"/>
      <c r="EYI753" s="168"/>
      <c r="EYJ753" s="168"/>
      <c r="EYK753" s="168"/>
      <c r="EYL753" s="168"/>
      <c r="EYM753" s="168"/>
      <c r="EYN753" s="168"/>
      <c r="EYO753" s="168"/>
      <c r="EYP753" s="168"/>
      <c r="EYQ753" s="168"/>
      <c r="EYR753" s="168"/>
      <c r="EYS753" s="168"/>
      <c r="EYT753" s="168"/>
      <c r="EYU753" s="168"/>
      <c r="EYV753" s="168"/>
      <c r="EYW753" s="168"/>
      <c r="EYX753" s="168"/>
      <c r="EYY753" s="168"/>
      <c r="EYZ753" s="168"/>
      <c r="EZA753" s="168"/>
      <c r="EZB753" s="168"/>
      <c r="EZC753" s="168"/>
      <c r="EZD753" s="168"/>
      <c r="EZE753" s="168"/>
      <c r="EZF753" s="168"/>
      <c r="EZG753" s="168"/>
      <c r="EZH753" s="168"/>
      <c r="EZI753" s="508"/>
      <c r="EZJ753" s="508"/>
      <c r="EZK753" s="508"/>
      <c r="EZL753" s="508"/>
      <c r="EZM753" s="508"/>
      <c r="EZN753" s="508"/>
      <c r="EZO753" s="508"/>
      <c r="EZP753" s="508"/>
      <c r="EZQ753" s="508"/>
      <c r="EZR753" s="508"/>
      <c r="EZS753" s="508"/>
      <c r="EZT753" s="508"/>
      <c r="EZU753" s="508"/>
      <c r="EZV753" s="508"/>
      <c r="EZW753" s="508"/>
      <c r="EZX753" s="508"/>
      <c r="EZY753" s="508"/>
      <c r="EZZ753" s="508"/>
      <c r="FAA753" s="508"/>
      <c r="FAB753" s="508"/>
      <c r="FAC753" s="508"/>
      <c r="FAD753" s="508"/>
      <c r="FAE753" s="508"/>
      <c r="FAF753" s="508"/>
      <c r="FAG753" s="89"/>
      <c r="FAH753" s="89"/>
      <c r="FAI753" s="89"/>
      <c r="FAJ753" s="89"/>
      <c r="FAK753" s="89"/>
      <c r="FAL753" s="508"/>
      <c r="FAM753" s="508"/>
      <c r="FAN753" s="89"/>
      <c r="FAO753" s="89"/>
      <c r="FAP753" s="508"/>
      <c r="FAQ753" s="508"/>
      <c r="FAR753" s="89"/>
      <c r="FAS753" s="89"/>
      <c r="FAT753" s="508"/>
      <c r="FAU753" s="508"/>
      <c r="FAV753" s="508"/>
      <c r="FAW753" s="508"/>
      <c r="FAX753" s="508"/>
      <c r="FAY753" s="508"/>
      <c r="FAZ753" s="508"/>
      <c r="FBA753" s="89"/>
      <c r="FBB753" s="89"/>
      <c r="FBC753" s="508"/>
      <c r="FBD753" s="508"/>
      <c r="FBE753" s="89"/>
      <c r="FBF753" s="89"/>
      <c r="FBG753" s="508"/>
      <c r="FBH753" s="508"/>
      <c r="FBI753" s="508"/>
      <c r="FBJ753" s="508"/>
      <c r="FBK753" s="508"/>
      <c r="FBL753" s="203"/>
      <c r="FBM753" s="107"/>
      <c r="FBN753" s="508"/>
      <c r="FBO753" s="508"/>
      <c r="FBP753" s="508"/>
      <c r="FBQ753" s="508"/>
      <c r="FBR753" s="508"/>
      <c r="FBS753" s="508"/>
      <c r="FBT753" s="508"/>
      <c r="FBU753" s="168"/>
      <c r="FBV753" s="168"/>
      <c r="FBW753" s="168"/>
      <c r="FBX753" s="168"/>
      <c r="FBY753" s="168"/>
      <c r="FBZ753" s="168"/>
      <c r="FCA753" s="168"/>
      <c r="FCB753" s="168"/>
      <c r="FCC753" s="168"/>
      <c r="FCD753" s="168"/>
      <c r="FCE753" s="168"/>
      <c r="FCF753" s="168"/>
      <c r="FCG753" s="168"/>
      <c r="FCH753" s="168"/>
      <c r="FCI753" s="168"/>
      <c r="FCJ753" s="168"/>
      <c r="FCK753" s="168"/>
      <c r="FCL753" s="168"/>
      <c r="FCM753" s="168"/>
      <c r="FCN753" s="168"/>
      <c r="FCO753" s="168"/>
      <c r="FCP753" s="168"/>
      <c r="FCQ753" s="168"/>
      <c r="FCR753" s="168"/>
      <c r="FCS753" s="168"/>
      <c r="FCT753" s="168"/>
      <c r="FCU753" s="168"/>
      <c r="FCV753" s="168"/>
      <c r="FCW753" s="168"/>
      <c r="FCX753" s="168"/>
      <c r="FCY753" s="168"/>
      <c r="FCZ753" s="168"/>
      <c r="FDA753" s="168"/>
      <c r="FDB753" s="168"/>
      <c r="FDC753" s="168"/>
      <c r="FDD753" s="168"/>
      <c r="FDE753" s="168"/>
      <c r="FDF753" s="168"/>
      <c r="FDG753" s="168"/>
      <c r="FDH753" s="168"/>
      <c r="FDI753" s="168"/>
      <c r="FDJ753" s="168"/>
      <c r="FDK753" s="168"/>
      <c r="FDL753" s="168"/>
      <c r="FDM753" s="508"/>
      <c r="FDN753" s="508"/>
      <c r="FDO753" s="508"/>
      <c r="FDP753" s="508"/>
      <c r="FDQ753" s="508"/>
      <c r="FDR753" s="508"/>
      <c r="FDS753" s="508"/>
      <c r="FDT753" s="508"/>
      <c r="FDU753" s="508"/>
      <c r="FDV753" s="508"/>
      <c r="FDW753" s="508"/>
      <c r="FDX753" s="508"/>
      <c r="FDY753" s="508"/>
      <c r="FDZ753" s="508"/>
      <c r="FEA753" s="508"/>
      <c r="FEB753" s="508"/>
      <c r="FEC753" s="508"/>
      <c r="FED753" s="508"/>
      <c r="FEE753" s="508"/>
      <c r="FEF753" s="508"/>
      <c r="FEG753" s="508"/>
      <c r="FEH753" s="508"/>
      <c r="FEI753" s="508"/>
      <c r="FEJ753" s="508"/>
      <c r="FEK753" s="89"/>
      <c r="FEL753" s="89"/>
      <c r="FEM753" s="89"/>
      <c r="FEN753" s="89"/>
      <c r="FEO753" s="89"/>
      <c r="FEP753" s="508"/>
      <c r="FEQ753" s="508"/>
      <c r="FER753" s="89"/>
      <c r="FES753" s="89"/>
      <c r="FET753" s="508"/>
      <c r="FEU753" s="508"/>
      <c r="FEV753" s="89"/>
      <c r="FEW753" s="89"/>
      <c r="FEX753" s="508"/>
      <c r="FEY753" s="508"/>
      <c r="FEZ753" s="508"/>
      <c r="FFA753" s="508"/>
      <c r="FFB753" s="508"/>
      <c r="FFC753" s="508"/>
      <c r="FFD753" s="508"/>
      <c r="FFE753" s="89"/>
      <c r="FFF753" s="89"/>
      <c r="FFG753" s="508"/>
      <c r="FFH753" s="508"/>
      <c r="FFI753" s="89"/>
      <c r="FFJ753" s="89"/>
      <c r="FFK753" s="508"/>
      <c r="FFL753" s="508"/>
      <c r="FFM753" s="508"/>
      <c r="FFN753" s="508"/>
      <c r="FFO753" s="508"/>
      <c r="FFP753" s="203"/>
      <c r="FFQ753" s="107"/>
      <c r="FFR753" s="508"/>
      <c r="FFS753" s="508"/>
      <c r="FFT753" s="508"/>
      <c r="FFU753" s="508"/>
      <c r="FFV753" s="508"/>
      <c r="FFW753" s="508"/>
      <c r="FFX753" s="508"/>
      <c r="FFY753" s="168"/>
      <c r="FFZ753" s="168"/>
      <c r="FGA753" s="168"/>
      <c r="FGB753" s="168"/>
      <c r="FGC753" s="168"/>
      <c r="FGD753" s="168"/>
      <c r="FGE753" s="168"/>
      <c r="FGF753" s="168"/>
      <c r="FGG753" s="168"/>
      <c r="FGH753" s="168"/>
      <c r="FGI753" s="168"/>
      <c r="FGJ753" s="168"/>
      <c r="FGK753" s="168"/>
      <c r="FGL753" s="168"/>
      <c r="FGM753" s="168"/>
      <c r="FGN753" s="168"/>
      <c r="FGO753" s="168"/>
      <c r="FGP753" s="168"/>
      <c r="FGQ753" s="168"/>
      <c r="FGR753" s="168"/>
      <c r="FGS753" s="168"/>
      <c r="FGT753" s="168"/>
      <c r="FGU753" s="168"/>
      <c r="FGV753" s="168"/>
      <c r="FGW753" s="168"/>
      <c r="FGX753" s="168"/>
      <c r="FGY753" s="168"/>
      <c r="FGZ753" s="168"/>
      <c r="FHA753" s="168"/>
      <c r="FHB753" s="168"/>
      <c r="FHC753" s="168"/>
      <c r="FHD753" s="168"/>
      <c r="FHE753" s="168"/>
      <c r="FHF753" s="168"/>
      <c r="FHG753" s="168"/>
      <c r="FHH753" s="168"/>
      <c r="FHI753" s="168"/>
      <c r="FHJ753" s="168"/>
      <c r="FHK753" s="168"/>
      <c r="FHL753" s="168"/>
      <c r="FHM753" s="168"/>
      <c r="FHN753" s="168"/>
      <c r="FHO753" s="168"/>
      <c r="FHP753" s="168"/>
      <c r="FHQ753" s="508"/>
      <c r="FHR753" s="508"/>
      <c r="FHS753" s="508"/>
      <c r="FHT753" s="508"/>
      <c r="FHU753" s="508"/>
      <c r="FHV753" s="508"/>
      <c r="FHW753" s="508"/>
      <c r="FHX753" s="508"/>
      <c r="FHY753" s="508"/>
      <c r="FHZ753" s="508"/>
      <c r="FIA753" s="508"/>
      <c r="FIB753" s="508"/>
      <c r="FIC753" s="508"/>
      <c r="FID753" s="508"/>
      <c r="FIE753" s="508"/>
      <c r="FIF753" s="508"/>
      <c r="FIG753" s="508"/>
      <c r="FIH753" s="508"/>
      <c r="FII753" s="508"/>
      <c r="FIJ753" s="508"/>
      <c r="FIK753" s="508"/>
      <c r="FIL753" s="508"/>
      <c r="FIM753" s="508"/>
      <c r="FIN753" s="508"/>
      <c r="FIO753" s="89"/>
      <c r="FIP753" s="89"/>
      <c r="FIQ753" s="89"/>
      <c r="FIR753" s="89"/>
      <c r="FIS753" s="89"/>
      <c r="FIT753" s="508"/>
      <c r="FIU753" s="508"/>
      <c r="FIV753" s="89"/>
      <c r="FIW753" s="89"/>
      <c r="FIX753" s="508"/>
      <c r="FIY753" s="508"/>
      <c r="FIZ753" s="89"/>
      <c r="FJA753" s="89"/>
      <c r="FJB753" s="508"/>
      <c r="FJC753" s="508"/>
      <c r="FJD753" s="508"/>
      <c r="FJE753" s="508"/>
      <c r="FJF753" s="508"/>
      <c r="FJG753" s="508"/>
      <c r="FJH753" s="508"/>
      <c r="FJI753" s="89"/>
      <c r="FJJ753" s="89"/>
      <c r="FJK753" s="508"/>
      <c r="FJL753" s="508"/>
      <c r="FJM753" s="89"/>
      <c r="FJN753" s="89"/>
      <c r="FJO753" s="508"/>
      <c r="FJP753" s="508"/>
      <c r="FJQ753" s="508"/>
      <c r="FJR753" s="508"/>
      <c r="FJS753" s="508"/>
      <c r="FJT753" s="203"/>
      <c r="FJU753" s="107"/>
      <c r="FJV753" s="508"/>
      <c r="FJW753" s="508"/>
      <c r="FJX753" s="508"/>
      <c r="FJY753" s="508"/>
      <c r="FJZ753" s="508"/>
      <c r="FKA753" s="508"/>
      <c r="FKB753" s="508"/>
      <c r="FKC753" s="168"/>
      <c r="FKD753" s="168"/>
      <c r="FKE753" s="168"/>
      <c r="FKF753" s="168"/>
      <c r="FKG753" s="168"/>
      <c r="FKH753" s="168"/>
      <c r="FKI753" s="168"/>
      <c r="FKJ753" s="168"/>
      <c r="FKK753" s="168"/>
      <c r="FKL753" s="168"/>
      <c r="FKM753" s="168"/>
      <c r="FKN753" s="168"/>
      <c r="FKO753" s="168"/>
      <c r="FKP753" s="168"/>
      <c r="FKQ753" s="168"/>
      <c r="FKR753" s="168"/>
      <c r="FKS753" s="168"/>
      <c r="FKT753" s="168"/>
      <c r="FKU753" s="168"/>
      <c r="FKV753" s="168"/>
      <c r="FKW753" s="168"/>
      <c r="FKX753" s="168"/>
      <c r="FKY753" s="168"/>
      <c r="FKZ753" s="168"/>
      <c r="FLA753" s="168"/>
      <c r="FLB753" s="168"/>
      <c r="FLC753" s="168"/>
      <c r="FLD753" s="168"/>
      <c r="FLE753" s="168"/>
      <c r="FLF753" s="168"/>
      <c r="FLG753" s="168"/>
      <c r="FLH753" s="168"/>
      <c r="FLI753" s="168"/>
      <c r="FLJ753" s="168"/>
      <c r="FLK753" s="168"/>
      <c r="FLL753" s="168"/>
      <c r="FLM753" s="168"/>
      <c r="FLN753" s="168"/>
      <c r="FLO753" s="168"/>
      <c r="FLP753" s="168"/>
      <c r="FLQ753" s="168"/>
      <c r="FLR753" s="168"/>
      <c r="FLS753" s="168"/>
      <c r="FLT753" s="168"/>
      <c r="FLU753" s="508"/>
      <c r="FLV753" s="508"/>
      <c r="FLW753" s="508"/>
      <c r="FLX753" s="508"/>
      <c r="FLY753" s="508"/>
      <c r="FLZ753" s="508"/>
      <c r="FMA753" s="508"/>
      <c r="FMB753" s="508"/>
      <c r="FMC753" s="508"/>
      <c r="FMD753" s="508"/>
      <c r="FME753" s="508"/>
      <c r="FMF753" s="508"/>
      <c r="FMG753" s="508"/>
      <c r="FMH753" s="508"/>
      <c r="FMI753" s="508"/>
      <c r="FMJ753" s="508"/>
      <c r="FMK753" s="508"/>
      <c r="FML753" s="508"/>
      <c r="FMM753" s="508"/>
      <c r="FMN753" s="508"/>
      <c r="FMO753" s="508"/>
      <c r="FMP753" s="508"/>
      <c r="FMQ753" s="508"/>
      <c r="FMR753" s="508"/>
      <c r="FMS753" s="89"/>
      <c r="FMT753" s="89"/>
      <c r="FMU753" s="89"/>
      <c r="FMV753" s="89"/>
      <c r="FMW753" s="89"/>
      <c r="FMX753" s="508"/>
      <c r="FMY753" s="508"/>
      <c r="FMZ753" s="89"/>
      <c r="FNA753" s="89"/>
      <c r="FNB753" s="508"/>
      <c r="FNC753" s="508"/>
      <c r="FND753" s="89"/>
      <c r="FNE753" s="89"/>
      <c r="FNF753" s="508"/>
      <c r="FNG753" s="508"/>
      <c r="FNH753" s="508"/>
      <c r="FNI753" s="508"/>
      <c r="FNJ753" s="508"/>
      <c r="FNK753" s="508"/>
      <c r="FNL753" s="508"/>
      <c r="FNM753" s="89"/>
      <c r="FNN753" s="89"/>
      <c r="FNO753" s="508"/>
      <c r="FNP753" s="508"/>
      <c r="FNQ753" s="89"/>
      <c r="FNR753" s="89"/>
      <c r="FNS753" s="508"/>
      <c r="FNT753" s="508"/>
      <c r="FNU753" s="508"/>
      <c r="FNV753" s="508"/>
      <c r="FNW753" s="508"/>
      <c r="FNX753" s="203"/>
      <c r="FNY753" s="107"/>
      <c r="FNZ753" s="508"/>
      <c r="FOA753" s="508"/>
      <c r="FOB753" s="508"/>
      <c r="FOC753" s="508"/>
      <c r="FOD753" s="508"/>
      <c r="FOE753" s="508"/>
      <c r="FOF753" s="508"/>
      <c r="FOG753" s="168"/>
      <c r="FOH753" s="168"/>
      <c r="FOI753" s="168"/>
      <c r="FOJ753" s="168"/>
      <c r="FOK753" s="168"/>
      <c r="FOL753" s="168"/>
      <c r="FOM753" s="168"/>
      <c r="FON753" s="168"/>
      <c r="FOO753" s="168"/>
      <c r="FOP753" s="168"/>
      <c r="FOQ753" s="168"/>
      <c r="FOR753" s="168"/>
      <c r="FOS753" s="168"/>
      <c r="FOT753" s="168"/>
      <c r="FOU753" s="168"/>
      <c r="FOV753" s="168"/>
      <c r="FOW753" s="168"/>
      <c r="FOX753" s="168"/>
      <c r="FOY753" s="168"/>
      <c r="FOZ753" s="168"/>
      <c r="FPA753" s="168"/>
      <c r="FPB753" s="168"/>
      <c r="FPC753" s="168"/>
      <c r="FPD753" s="168"/>
      <c r="FPE753" s="168"/>
      <c r="FPF753" s="168"/>
      <c r="FPG753" s="168"/>
      <c r="FPH753" s="168"/>
      <c r="FPI753" s="168"/>
      <c r="FPJ753" s="168"/>
      <c r="FPK753" s="168"/>
      <c r="FPL753" s="168"/>
      <c r="FPM753" s="168"/>
      <c r="FPN753" s="168"/>
      <c r="FPO753" s="168"/>
      <c r="FPP753" s="168"/>
      <c r="FPQ753" s="168"/>
      <c r="FPR753" s="168"/>
      <c r="FPS753" s="168"/>
      <c r="FPT753" s="168"/>
      <c r="FPU753" s="168"/>
      <c r="FPV753" s="168"/>
      <c r="FPW753" s="168"/>
      <c r="FPX753" s="168"/>
      <c r="FPY753" s="508"/>
      <c r="FPZ753" s="508"/>
      <c r="FQA753" s="508"/>
      <c r="FQB753" s="508"/>
      <c r="FQC753" s="508"/>
      <c r="FQD753" s="508"/>
      <c r="FQE753" s="508"/>
      <c r="FQF753" s="508"/>
      <c r="FQG753" s="508"/>
      <c r="FQH753" s="508"/>
      <c r="FQI753" s="508"/>
      <c r="FQJ753" s="508"/>
      <c r="FQK753" s="508"/>
      <c r="FQL753" s="508"/>
      <c r="FQM753" s="508"/>
      <c r="FQN753" s="508"/>
      <c r="FQO753" s="508"/>
      <c r="FQP753" s="508"/>
      <c r="FQQ753" s="508"/>
      <c r="FQR753" s="508"/>
      <c r="FQS753" s="508"/>
      <c r="FQT753" s="508"/>
      <c r="FQU753" s="508"/>
      <c r="FQV753" s="508"/>
      <c r="FQW753" s="89"/>
      <c r="FQX753" s="89"/>
      <c r="FQY753" s="89"/>
      <c r="FQZ753" s="89"/>
      <c r="FRA753" s="89"/>
      <c r="FRB753" s="508"/>
      <c r="FRC753" s="508"/>
      <c r="FRD753" s="89"/>
      <c r="FRE753" s="89"/>
      <c r="FRF753" s="508"/>
      <c r="FRG753" s="508"/>
      <c r="FRH753" s="89"/>
      <c r="FRI753" s="89"/>
      <c r="FRJ753" s="508"/>
      <c r="FRK753" s="508"/>
      <c r="FRL753" s="508"/>
      <c r="FRM753" s="508"/>
      <c r="FRN753" s="508"/>
      <c r="FRO753" s="508"/>
      <c r="FRP753" s="508"/>
      <c r="FRQ753" s="89"/>
      <c r="FRR753" s="89"/>
      <c r="FRS753" s="508"/>
      <c r="FRT753" s="508"/>
      <c r="FRU753" s="89"/>
      <c r="FRV753" s="89"/>
      <c r="FRW753" s="508"/>
      <c r="FRX753" s="508"/>
      <c r="FRY753" s="508"/>
      <c r="FRZ753" s="508"/>
      <c r="FSA753" s="508"/>
      <c r="FSB753" s="203"/>
      <c r="FSC753" s="107"/>
      <c r="FSD753" s="508"/>
      <c r="FSE753" s="508"/>
      <c r="FSF753" s="508"/>
      <c r="FSG753" s="508"/>
      <c r="FSH753" s="508"/>
      <c r="FSI753" s="508"/>
      <c r="FSJ753" s="508"/>
      <c r="FSK753" s="168"/>
      <c r="FSL753" s="168"/>
      <c r="FSM753" s="168"/>
      <c r="FSN753" s="168"/>
      <c r="FSO753" s="168"/>
      <c r="FSP753" s="168"/>
      <c r="FSQ753" s="168"/>
      <c r="FSR753" s="168"/>
      <c r="FSS753" s="168"/>
      <c r="FST753" s="168"/>
      <c r="FSU753" s="168"/>
      <c r="FSV753" s="168"/>
      <c r="FSW753" s="168"/>
      <c r="FSX753" s="168"/>
      <c r="FSY753" s="168"/>
      <c r="FSZ753" s="168"/>
      <c r="FTA753" s="168"/>
      <c r="FTB753" s="168"/>
      <c r="FTC753" s="168"/>
      <c r="FTD753" s="168"/>
      <c r="FTE753" s="168"/>
      <c r="FTF753" s="168"/>
      <c r="FTG753" s="168"/>
      <c r="FTH753" s="168"/>
      <c r="FTI753" s="168"/>
      <c r="FTJ753" s="168"/>
      <c r="FTK753" s="168"/>
      <c r="FTL753" s="168"/>
      <c r="FTM753" s="168"/>
      <c r="FTN753" s="168"/>
      <c r="FTO753" s="168"/>
      <c r="FTP753" s="168"/>
      <c r="FTQ753" s="168"/>
      <c r="FTR753" s="168"/>
      <c r="FTS753" s="168"/>
      <c r="FTT753" s="168"/>
      <c r="FTU753" s="168"/>
      <c r="FTV753" s="168"/>
      <c r="FTW753" s="168"/>
      <c r="FTX753" s="168"/>
      <c r="FTY753" s="168"/>
      <c r="FTZ753" s="168"/>
      <c r="FUA753" s="168"/>
      <c r="FUB753" s="168"/>
      <c r="FUC753" s="508"/>
      <c r="FUD753" s="508"/>
      <c r="FUE753" s="508"/>
      <c r="FUF753" s="508"/>
      <c r="FUG753" s="508"/>
      <c r="FUH753" s="508"/>
      <c r="FUI753" s="508"/>
      <c r="FUJ753" s="508"/>
      <c r="FUK753" s="508"/>
      <c r="FUL753" s="508"/>
      <c r="FUM753" s="508"/>
      <c r="FUN753" s="508"/>
      <c r="FUO753" s="508"/>
      <c r="FUP753" s="508"/>
      <c r="FUQ753" s="508"/>
      <c r="FUR753" s="508"/>
      <c r="FUS753" s="508"/>
      <c r="FUT753" s="508"/>
      <c r="FUU753" s="508"/>
      <c r="FUV753" s="508"/>
      <c r="FUW753" s="508"/>
      <c r="FUX753" s="508"/>
      <c r="FUY753" s="508"/>
      <c r="FUZ753" s="508"/>
      <c r="FVA753" s="89"/>
      <c r="FVB753" s="89"/>
      <c r="FVC753" s="89"/>
      <c r="FVD753" s="89"/>
      <c r="FVE753" s="89"/>
      <c r="FVF753" s="508"/>
      <c r="FVG753" s="508"/>
      <c r="FVH753" s="89"/>
      <c r="FVI753" s="89"/>
      <c r="FVJ753" s="508"/>
      <c r="FVK753" s="508"/>
      <c r="FVL753" s="89"/>
      <c r="FVM753" s="89"/>
      <c r="FVN753" s="508"/>
      <c r="FVO753" s="508"/>
      <c r="FVP753" s="508"/>
      <c r="FVQ753" s="508"/>
      <c r="FVR753" s="508"/>
      <c r="FVS753" s="508"/>
      <c r="FVT753" s="508"/>
      <c r="FVU753" s="89"/>
      <c r="FVV753" s="89"/>
      <c r="FVW753" s="508"/>
      <c r="FVX753" s="508"/>
      <c r="FVY753" s="89"/>
      <c r="FVZ753" s="89"/>
      <c r="FWA753" s="508"/>
      <c r="FWB753" s="508"/>
      <c r="FWC753" s="508"/>
      <c r="FWD753" s="508"/>
      <c r="FWE753" s="508"/>
      <c r="FWF753" s="203"/>
      <c r="FWG753" s="107"/>
      <c r="FWH753" s="508"/>
      <c r="FWI753" s="508"/>
      <c r="FWJ753" s="508"/>
      <c r="FWK753" s="508"/>
      <c r="FWL753" s="508"/>
      <c r="FWM753" s="508"/>
      <c r="FWN753" s="508"/>
      <c r="FWO753" s="168"/>
      <c r="FWP753" s="168"/>
      <c r="FWQ753" s="168"/>
      <c r="FWR753" s="168"/>
      <c r="FWS753" s="168"/>
      <c r="FWT753" s="168"/>
      <c r="FWU753" s="168"/>
      <c r="FWV753" s="168"/>
      <c r="FWW753" s="168"/>
      <c r="FWX753" s="168"/>
      <c r="FWY753" s="168"/>
      <c r="FWZ753" s="168"/>
      <c r="FXA753" s="168"/>
      <c r="FXB753" s="168"/>
      <c r="FXC753" s="168"/>
      <c r="FXD753" s="168"/>
      <c r="FXE753" s="168"/>
      <c r="FXF753" s="168"/>
      <c r="FXG753" s="168"/>
      <c r="FXH753" s="168"/>
      <c r="FXI753" s="168"/>
      <c r="FXJ753" s="168"/>
      <c r="FXK753" s="168"/>
      <c r="FXL753" s="168"/>
      <c r="FXM753" s="168"/>
      <c r="FXN753" s="168"/>
      <c r="FXO753" s="168"/>
      <c r="FXP753" s="168"/>
      <c r="FXQ753" s="168"/>
      <c r="FXR753" s="168"/>
      <c r="FXS753" s="168"/>
      <c r="FXT753" s="168"/>
      <c r="FXU753" s="168"/>
      <c r="FXV753" s="168"/>
      <c r="FXW753" s="168"/>
      <c r="FXX753" s="168"/>
      <c r="FXY753" s="168"/>
      <c r="FXZ753" s="168"/>
      <c r="FYA753" s="168"/>
      <c r="FYB753" s="168"/>
      <c r="FYC753" s="168"/>
      <c r="FYD753" s="168"/>
      <c r="FYE753" s="168"/>
      <c r="FYF753" s="168"/>
      <c r="FYG753" s="508"/>
      <c r="FYH753" s="508"/>
      <c r="FYI753" s="508"/>
      <c r="FYJ753" s="508"/>
      <c r="FYK753" s="508"/>
      <c r="FYL753" s="508"/>
      <c r="FYM753" s="508"/>
      <c r="FYN753" s="508"/>
      <c r="FYO753" s="508"/>
      <c r="FYP753" s="508"/>
      <c r="FYQ753" s="508"/>
      <c r="FYR753" s="508"/>
      <c r="FYS753" s="508"/>
      <c r="FYT753" s="508"/>
      <c r="FYU753" s="508"/>
      <c r="FYV753" s="508"/>
      <c r="FYW753" s="508"/>
      <c r="FYX753" s="508"/>
      <c r="FYY753" s="508"/>
      <c r="FYZ753" s="508"/>
      <c r="FZA753" s="508"/>
      <c r="FZB753" s="508"/>
      <c r="FZC753" s="508"/>
      <c r="FZD753" s="508"/>
      <c r="FZE753" s="89"/>
      <c r="FZF753" s="89"/>
      <c r="FZG753" s="89"/>
      <c r="FZH753" s="89"/>
      <c r="FZI753" s="89"/>
      <c r="FZJ753" s="508"/>
      <c r="FZK753" s="508"/>
      <c r="FZL753" s="89"/>
      <c r="FZM753" s="89"/>
      <c r="FZN753" s="508"/>
      <c r="FZO753" s="508"/>
      <c r="FZP753" s="89"/>
      <c r="FZQ753" s="89"/>
      <c r="FZR753" s="508"/>
      <c r="FZS753" s="508"/>
      <c r="FZT753" s="508"/>
      <c r="FZU753" s="508"/>
      <c r="FZV753" s="508"/>
      <c r="FZW753" s="508"/>
      <c r="FZX753" s="508"/>
      <c r="FZY753" s="89"/>
      <c r="FZZ753" s="89"/>
      <c r="GAA753" s="508"/>
      <c r="GAB753" s="508"/>
      <c r="GAC753" s="89"/>
      <c r="GAD753" s="89"/>
      <c r="GAE753" s="508"/>
      <c r="GAF753" s="508"/>
      <c r="GAG753" s="508"/>
      <c r="GAH753" s="508"/>
      <c r="GAI753" s="508"/>
      <c r="GAJ753" s="203"/>
      <c r="GAK753" s="107"/>
      <c r="GAL753" s="508"/>
      <c r="GAM753" s="508"/>
      <c r="GAN753" s="508"/>
      <c r="GAO753" s="508"/>
      <c r="GAP753" s="508"/>
      <c r="GAQ753" s="508"/>
      <c r="GAR753" s="508"/>
      <c r="GAS753" s="168"/>
      <c r="GAT753" s="168"/>
      <c r="GAU753" s="168"/>
      <c r="GAV753" s="168"/>
      <c r="GAW753" s="168"/>
      <c r="GAX753" s="168"/>
      <c r="GAY753" s="168"/>
      <c r="GAZ753" s="168"/>
      <c r="GBA753" s="168"/>
      <c r="GBB753" s="168"/>
      <c r="GBC753" s="168"/>
      <c r="GBD753" s="168"/>
      <c r="GBE753" s="168"/>
      <c r="GBF753" s="168"/>
      <c r="GBG753" s="168"/>
      <c r="GBH753" s="168"/>
      <c r="GBI753" s="168"/>
      <c r="GBJ753" s="168"/>
      <c r="GBK753" s="168"/>
      <c r="GBL753" s="168"/>
      <c r="GBM753" s="168"/>
      <c r="GBN753" s="168"/>
      <c r="GBO753" s="168"/>
      <c r="GBP753" s="168"/>
      <c r="GBQ753" s="168"/>
      <c r="GBR753" s="168"/>
      <c r="GBS753" s="168"/>
      <c r="GBT753" s="168"/>
      <c r="GBU753" s="168"/>
      <c r="GBV753" s="168"/>
      <c r="GBW753" s="168"/>
      <c r="GBX753" s="168"/>
      <c r="GBY753" s="168"/>
      <c r="GBZ753" s="168"/>
      <c r="GCA753" s="168"/>
      <c r="GCB753" s="168"/>
      <c r="GCC753" s="168"/>
      <c r="GCD753" s="168"/>
      <c r="GCE753" s="168"/>
      <c r="GCF753" s="168"/>
      <c r="GCG753" s="168"/>
      <c r="GCH753" s="168"/>
      <c r="GCI753" s="168"/>
      <c r="GCJ753" s="168"/>
      <c r="GCK753" s="508"/>
      <c r="GCL753" s="508"/>
      <c r="GCM753" s="508"/>
      <c r="GCN753" s="508"/>
      <c r="GCO753" s="508"/>
      <c r="GCP753" s="508"/>
      <c r="GCQ753" s="508"/>
      <c r="GCR753" s="508"/>
      <c r="GCS753" s="508"/>
      <c r="GCT753" s="508"/>
      <c r="GCU753" s="508"/>
      <c r="GCV753" s="508"/>
      <c r="GCW753" s="508"/>
      <c r="GCX753" s="508"/>
      <c r="GCY753" s="508"/>
      <c r="GCZ753" s="508"/>
      <c r="GDA753" s="508"/>
      <c r="GDB753" s="508"/>
      <c r="GDC753" s="508"/>
      <c r="GDD753" s="508"/>
      <c r="GDE753" s="508"/>
      <c r="GDF753" s="508"/>
      <c r="GDG753" s="508"/>
      <c r="GDH753" s="508"/>
      <c r="GDI753" s="89"/>
      <c r="GDJ753" s="89"/>
      <c r="GDK753" s="89"/>
      <c r="GDL753" s="89"/>
      <c r="GDM753" s="89"/>
      <c r="GDN753" s="508"/>
      <c r="GDO753" s="508"/>
      <c r="GDP753" s="89"/>
      <c r="GDQ753" s="89"/>
      <c r="GDR753" s="508"/>
      <c r="GDS753" s="508"/>
      <c r="GDT753" s="89"/>
      <c r="GDU753" s="89"/>
      <c r="GDV753" s="508"/>
      <c r="GDW753" s="508"/>
      <c r="GDX753" s="508"/>
      <c r="GDY753" s="508"/>
      <c r="GDZ753" s="508"/>
      <c r="GEA753" s="508"/>
      <c r="GEB753" s="508"/>
      <c r="GEC753" s="89"/>
      <c r="GED753" s="89"/>
      <c r="GEE753" s="508"/>
      <c r="GEF753" s="508"/>
      <c r="GEG753" s="89"/>
      <c r="GEH753" s="89"/>
      <c r="GEI753" s="508"/>
      <c r="GEJ753" s="508"/>
      <c r="GEK753" s="508"/>
      <c r="GEL753" s="508"/>
      <c r="GEM753" s="508"/>
      <c r="GEN753" s="203"/>
      <c r="GEO753" s="107"/>
      <c r="GEP753" s="508"/>
      <c r="GEQ753" s="508"/>
      <c r="GER753" s="508"/>
      <c r="GES753" s="508"/>
      <c r="GET753" s="508"/>
      <c r="GEU753" s="508"/>
      <c r="GEV753" s="508"/>
      <c r="GEW753" s="168"/>
      <c r="GEX753" s="168"/>
      <c r="GEY753" s="168"/>
      <c r="GEZ753" s="168"/>
      <c r="GFA753" s="168"/>
      <c r="GFB753" s="168"/>
      <c r="GFC753" s="168"/>
      <c r="GFD753" s="168"/>
      <c r="GFE753" s="168"/>
      <c r="GFF753" s="168"/>
      <c r="GFG753" s="168"/>
      <c r="GFH753" s="168"/>
      <c r="GFI753" s="168"/>
      <c r="GFJ753" s="168"/>
      <c r="GFK753" s="168"/>
      <c r="GFL753" s="168"/>
      <c r="GFM753" s="168"/>
      <c r="GFN753" s="168"/>
      <c r="GFO753" s="168"/>
      <c r="GFP753" s="168"/>
      <c r="GFQ753" s="168"/>
      <c r="GFR753" s="168"/>
      <c r="GFS753" s="168"/>
      <c r="GFT753" s="168"/>
      <c r="GFU753" s="168"/>
      <c r="GFV753" s="168"/>
      <c r="GFW753" s="168"/>
      <c r="GFX753" s="168"/>
      <c r="GFY753" s="168"/>
      <c r="GFZ753" s="168"/>
      <c r="GGA753" s="168"/>
      <c r="GGB753" s="168"/>
      <c r="GGC753" s="168"/>
      <c r="GGD753" s="168"/>
      <c r="GGE753" s="168"/>
      <c r="GGF753" s="168"/>
      <c r="GGG753" s="168"/>
      <c r="GGH753" s="168"/>
      <c r="GGI753" s="168"/>
      <c r="GGJ753" s="168"/>
      <c r="GGK753" s="168"/>
      <c r="GGL753" s="168"/>
      <c r="GGM753" s="168"/>
      <c r="GGN753" s="168"/>
      <c r="GGO753" s="508"/>
      <c r="GGP753" s="508"/>
      <c r="GGQ753" s="508"/>
      <c r="GGR753" s="508"/>
      <c r="GGS753" s="508"/>
      <c r="GGT753" s="508"/>
      <c r="GGU753" s="508"/>
      <c r="GGV753" s="508"/>
      <c r="GGW753" s="508"/>
      <c r="GGX753" s="508"/>
      <c r="GGY753" s="508"/>
      <c r="GGZ753" s="508"/>
      <c r="GHA753" s="508"/>
      <c r="GHB753" s="508"/>
      <c r="GHC753" s="508"/>
      <c r="GHD753" s="508"/>
      <c r="GHE753" s="508"/>
      <c r="GHF753" s="508"/>
      <c r="GHG753" s="508"/>
      <c r="GHH753" s="508"/>
      <c r="GHI753" s="508"/>
      <c r="GHJ753" s="508"/>
      <c r="GHK753" s="508"/>
      <c r="GHL753" s="508"/>
      <c r="GHM753" s="89"/>
      <c r="GHN753" s="89"/>
      <c r="GHO753" s="89"/>
      <c r="GHP753" s="89"/>
      <c r="GHQ753" s="89"/>
      <c r="GHR753" s="508"/>
      <c r="GHS753" s="508"/>
      <c r="GHT753" s="89"/>
      <c r="GHU753" s="89"/>
      <c r="GHV753" s="508"/>
      <c r="GHW753" s="508"/>
      <c r="GHX753" s="89"/>
      <c r="GHY753" s="89"/>
      <c r="GHZ753" s="508"/>
      <c r="GIA753" s="508"/>
      <c r="GIB753" s="508"/>
      <c r="GIC753" s="508"/>
      <c r="GID753" s="508"/>
      <c r="GIE753" s="508"/>
      <c r="GIF753" s="508"/>
      <c r="GIG753" s="89"/>
      <c r="GIH753" s="89"/>
      <c r="GII753" s="508"/>
      <c r="GIJ753" s="508"/>
      <c r="GIK753" s="89"/>
      <c r="GIL753" s="89"/>
      <c r="GIM753" s="508"/>
      <c r="GIN753" s="508"/>
      <c r="GIO753" s="508"/>
      <c r="GIP753" s="508"/>
      <c r="GIQ753" s="508"/>
      <c r="GIR753" s="203"/>
      <c r="GIS753" s="107"/>
      <c r="GIT753" s="508"/>
      <c r="GIU753" s="508"/>
      <c r="GIV753" s="508"/>
      <c r="GIW753" s="508"/>
      <c r="GIX753" s="508"/>
      <c r="GIY753" s="508"/>
      <c r="GIZ753" s="508"/>
      <c r="GJA753" s="168"/>
      <c r="GJB753" s="168"/>
      <c r="GJC753" s="168"/>
      <c r="GJD753" s="168"/>
      <c r="GJE753" s="168"/>
      <c r="GJF753" s="168"/>
      <c r="GJG753" s="168"/>
      <c r="GJH753" s="168"/>
      <c r="GJI753" s="168"/>
      <c r="GJJ753" s="168"/>
      <c r="GJK753" s="168"/>
      <c r="GJL753" s="168"/>
      <c r="GJM753" s="168"/>
      <c r="GJN753" s="168"/>
      <c r="GJO753" s="168"/>
      <c r="GJP753" s="168"/>
      <c r="GJQ753" s="168"/>
      <c r="GJR753" s="168"/>
      <c r="GJS753" s="168"/>
      <c r="GJT753" s="168"/>
      <c r="GJU753" s="168"/>
      <c r="GJV753" s="168"/>
      <c r="GJW753" s="168"/>
      <c r="GJX753" s="168"/>
      <c r="GJY753" s="168"/>
      <c r="GJZ753" s="168"/>
      <c r="GKA753" s="168"/>
      <c r="GKB753" s="168"/>
      <c r="GKC753" s="168"/>
      <c r="GKD753" s="168"/>
      <c r="GKE753" s="168"/>
      <c r="GKF753" s="168"/>
      <c r="GKG753" s="168"/>
      <c r="GKH753" s="168"/>
      <c r="GKI753" s="168"/>
      <c r="GKJ753" s="168"/>
      <c r="GKK753" s="168"/>
      <c r="GKL753" s="168"/>
      <c r="GKM753" s="168"/>
      <c r="GKN753" s="168"/>
      <c r="GKO753" s="168"/>
      <c r="GKP753" s="168"/>
      <c r="GKQ753" s="168"/>
      <c r="GKR753" s="168"/>
      <c r="GKS753" s="508"/>
      <c r="GKT753" s="508"/>
      <c r="GKU753" s="508"/>
      <c r="GKV753" s="508"/>
      <c r="GKW753" s="508"/>
      <c r="GKX753" s="508"/>
      <c r="GKY753" s="508"/>
      <c r="GKZ753" s="508"/>
      <c r="GLA753" s="508"/>
      <c r="GLB753" s="508"/>
      <c r="GLC753" s="508"/>
      <c r="GLD753" s="508"/>
      <c r="GLE753" s="508"/>
      <c r="GLF753" s="508"/>
      <c r="GLG753" s="508"/>
      <c r="GLH753" s="508"/>
      <c r="GLI753" s="508"/>
      <c r="GLJ753" s="508"/>
      <c r="GLK753" s="508"/>
      <c r="GLL753" s="508"/>
      <c r="GLM753" s="508"/>
      <c r="GLN753" s="508"/>
      <c r="GLO753" s="508"/>
      <c r="GLP753" s="508"/>
      <c r="GLQ753" s="89"/>
      <c r="GLR753" s="89"/>
      <c r="GLS753" s="89"/>
      <c r="GLT753" s="89"/>
      <c r="GLU753" s="89"/>
      <c r="GLV753" s="508"/>
      <c r="GLW753" s="508"/>
      <c r="GLX753" s="89"/>
      <c r="GLY753" s="89"/>
      <c r="GLZ753" s="508"/>
      <c r="GMA753" s="508"/>
      <c r="GMB753" s="89"/>
      <c r="GMC753" s="89"/>
      <c r="GMD753" s="508"/>
      <c r="GME753" s="508"/>
      <c r="GMF753" s="508"/>
      <c r="GMG753" s="508"/>
      <c r="GMH753" s="508"/>
      <c r="GMI753" s="508"/>
      <c r="GMJ753" s="508"/>
      <c r="GMK753" s="89"/>
      <c r="GML753" s="89"/>
      <c r="GMM753" s="508"/>
      <c r="GMN753" s="508"/>
      <c r="GMO753" s="89"/>
      <c r="GMP753" s="89"/>
      <c r="GMQ753" s="508"/>
      <c r="GMR753" s="508"/>
      <c r="GMS753" s="508"/>
      <c r="GMT753" s="508"/>
      <c r="GMU753" s="508"/>
      <c r="GMV753" s="203"/>
      <c r="GMW753" s="107"/>
      <c r="GMX753" s="508"/>
      <c r="GMY753" s="508"/>
      <c r="GMZ753" s="508"/>
      <c r="GNA753" s="508"/>
      <c r="GNB753" s="508"/>
      <c r="GNC753" s="508"/>
      <c r="GND753" s="508"/>
      <c r="GNE753" s="168"/>
      <c r="GNF753" s="168"/>
      <c r="GNG753" s="168"/>
      <c r="GNH753" s="168"/>
      <c r="GNI753" s="168"/>
      <c r="GNJ753" s="168"/>
      <c r="GNK753" s="168"/>
      <c r="GNL753" s="168"/>
      <c r="GNM753" s="168"/>
      <c r="GNN753" s="168"/>
      <c r="GNO753" s="168"/>
      <c r="GNP753" s="168"/>
      <c r="GNQ753" s="168"/>
      <c r="GNR753" s="168"/>
      <c r="GNS753" s="168"/>
      <c r="GNT753" s="168"/>
      <c r="GNU753" s="168"/>
      <c r="GNV753" s="168"/>
      <c r="GNW753" s="168"/>
      <c r="GNX753" s="168"/>
      <c r="GNY753" s="168"/>
      <c r="GNZ753" s="168"/>
      <c r="GOA753" s="168"/>
      <c r="GOB753" s="168"/>
      <c r="GOC753" s="168"/>
      <c r="GOD753" s="168"/>
      <c r="GOE753" s="168"/>
      <c r="GOF753" s="168"/>
      <c r="GOG753" s="168"/>
      <c r="GOH753" s="168"/>
      <c r="GOI753" s="168"/>
      <c r="GOJ753" s="168"/>
      <c r="GOK753" s="168"/>
      <c r="GOL753" s="168"/>
      <c r="GOM753" s="168"/>
      <c r="GON753" s="168"/>
      <c r="GOO753" s="168"/>
      <c r="GOP753" s="168"/>
      <c r="GOQ753" s="168"/>
      <c r="GOR753" s="168"/>
      <c r="GOS753" s="168"/>
      <c r="GOT753" s="168"/>
      <c r="GOU753" s="168"/>
      <c r="GOV753" s="168"/>
      <c r="GOW753" s="508"/>
      <c r="GOX753" s="508"/>
      <c r="GOY753" s="508"/>
      <c r="GOZ753" s="508"/>
      <c r="GPA753" s="508"/>
      <c r="GPB753" s="508"/>
      <c r="GPC753" s="508"/>
      <c r="GPD753" s="508"/>
      <c r="GPE753" s="508"/>
      <c r="GPF753" s="508"/>
      <c r="GPG753" s="508"/>
      <c r="GPH753" s="508"/>
      <c r="GPI753" s="508"/>
      <c r="GPJ753" s="508"/>
      <c r="GPK753" s="508"/>
      <c r="GPL753" s="508"/>
      <c r="GPM753" s="508"/>
      <c r="GPN753" s="508"/>
      <c r="GPO753" s="508"/>
      <c r="GPP753" s="508"/>
      <c r="GPQ753" s="508"/>
      <c r="GPR753" s="508"/>
      <c r="GPS753" s="508"/>
      <c r="GPT753" s="508"/>
      <c r="GPU753" s="89"/>
      <c r="GPV753" s="89"/>
      <c r="GPW753" s="89"/>
      <c r="GPX753" s="89"/>
      <c r="GPY753" s="89"/>
      <c r="GPZ753" s="508"/>
      <c r="GQA753" s="508"/>
      <c r="GQB753" s="89"/>
      <c r="GQC753" s="89"/>
      <c r="GQD753" s="508"/>
      <c r="GQE753" s="508"/>
      <c r="GQF753" s="89"/>
      <c r="GQG753" s="89"/>
      <c r="GQH753" s="508"/>
      <c r="GQI753" s="508"/>
      <c r="GQJ753" s="508"/>
      <c r="GQK753" s="508"/>
      <c r="GQL753" s="508"/>
      <c r="GQM753" s="508"/>
      <c r="GQN753" s="508"/>
      <c r="GQO753" s="89"/>
      <c r="GQP753" s="89"/>
      <c r="GQQ753" s="508"/>
      <c r="GQR753" s="508"/>
      <c r="GQS753" s="89"/>
      <c r="GQT753" s="89"/>
      <c r="GQU753" s="508"/>
      <c r="GQV753" s="508"/>
      <c r="GQW753" s="508"/>
      <c r="GQX753" s="508"/>
      <c r="GQY753" s="508"/>
      <c r="GQZ753" s="203"/>
      <c r="GRA753" s="107"/>
      <c r="GRB753" s="508"/>
      <c r="GRC753" s="508"/>
      <c r="GRD753" s="508"/>
      <c r="GRE753" s="508"/>
      <c r="GRF753" s="508"/>
      <c r="GRG753" s="508"/>
      <c r="GRH753" s="508"/>
      <c r="GRI753" s="168"/>
      <c r="GRJ753" s="168"/>
      <c r="GRK753" s="168"/>
      <c r="GRL753" s="168"/>
      <c r="GRM753" s="168"/>
      <c r="GRN753" s="168"/>
      <c r="GRO753" s="168"/>
      <c r="GRP753" s="168"/>
      <c r="GRQ753" s="168"/>
      <c r="GRR753" s="168"/>
      <c r="GRS753" s="168"/>
      <c r="GRT753" s="168"/>
      <c r="GRU753" s="168"/>
      <c r="GRV753" s="168"/>
      <c r="GRW753" s="168"/>
      <c r="GRX753" s="168"/>
      <c r="GRY753" s="168"/>
      <c r="GRZ753" s="168"/>
      <c r="GSA753" s="168"/>
      <c r="GSB753" s="168"/>
      <c r="GSC753" s="168"/>
      <c r="GSD753" s="168"/>
      <c r="GSE753" s="168"/>
      <c r="GSF753" s="168"/>
      <c r="GSG753" s="168"/>
      <c r="GSH753" s="168"/>
      <c r="GSI753" s="168"/>
      <c r="GSJ753" s="168"/>
      <c r="GSK753" s="168"/>
      <c r="GSL753" s="168"/>
      <c r="GSM753" s="168"/>
      <c r="GSN753" s="168"/>
      <c r="GSO753" s="168"/>
      <c r="GSP753" s="168"/>
      <c r="GSQ753" s="168"/>
      <c r="GSR753" s="168"/>
      <c r="GSS753" s="168"/>
      <c r="GST753" s="168"/>
      <c r="GSU753" s="168"/>
      <c r="GSV753" s="168"/>
      <c r="GSW753" s="168"/>
      <c r="GSX753" s="168"/>
      <c r="GSY753" s="168"/>
      <c r="GSZ753" s="168"/>
      <c r="GTA753" s="508"/>
      <c r="GTB753" s="508"/>
      <c r="GTC753" s="508"/>
      <c r="GTD753" s="508"/>
      <c r="GTE753" s="508"/>
      <c r="GTF753" s="508"/>
      <c r="GTG753" s="508"/>
      <c r="GTH753" s="508"/>
      <c r="GTI753" s="508"/>
      <c r="GTJ753" s="508"/>
      <c r="GTK753" s="508"/>
      <c r="GTL753" s="508"/>
      <c r="GTM753" s="508"/>
      <c r="GTN753" s="508"/>
      <c r="GTO753" s="508"/>
      <c r="GTP753" s="508"/>
      <c r="GTQ753" s="508"/>
      <c r="GTR753" s="508"/>
      <c r="GTS753" s="508"/>
      <c r="GTT753" s="508"/>
      <c r="GTU753" s="508"/>
      <c r="GTV753" s="508"/>
      <c r="GTW753" s="508"/>
      <c r="GTX753" s="508"/>
      <c r="GTY753" s="89"/>
      <c r="GTZ753" s="89"/>
      <c r="GUA753" s="89"/>
      <c r="GUB753" s="89"/>
      <c r="GUC753" s="89"/>
      <c r="GUD753" s="508"/>
      <c r="GUE753" s="508"/>
      <c r="GUF753" s="89"/>
      <c r="GUG753" s="89"/>
      <c r="GUH753" s="508"/>
      <c r="GUI753" s="508"/>
      <c r="GUJ753" s="89"/>
      <c r="GUK753" s="89"/>
      <c r="GUL753" s="508"/>
      <c r="GUM753" s="508"/>
      <c r="GUN753" s="508"/>
      <c r="GUO753" s="508"/>
      <c r="GUP753" s="508"/>
      <c r="GUQ753" s="508"/>
      <c r="GUR753" s="508"/>
      <c r="GUS753" s="89"/>
      <c r="GUT753" s="89"/>
      <c r="GUU753" s="508"/>
      <c r="GUV753" s="508"/>
      <c r="GUW753" s="89"/>
      <c r="GUX753" s="89"/>
      <c r="GUY753" s="508"/>
      <c r="GUZ753" s="508"/>
      <c r="GVA753" s="508"/>
      <c r="GVB753" s="508"/>
      <c r="GVC753" s="508"/>
      <c r="GVD753" s="203"/>
      <c r="GVE753" s="107"/>
      <c r="GVF753" s="508"/>
      <c r="GVG753" s="508"/>
      <c r="GVH753" s="508"/>
      <c r="GVI753" s="508"/>
      <c r="GVJ753" s="508"/>
      <c r="GVK753" s="508"/>
      <c r="GVL753" s="508"/>
      <c r="GVM753" s="168"/>
      <c r="GVN753" s="168"/>
      <c r="GVO753" s="168"/>
      <c r="GVP753" s="168"/>
      <c r="GVQ753" s="168"/>
      <c r="GVR753" s="168"/>
      <c r="GVS753" s="168"/>
      <c r="GVT753" s="168"/>
      <c r="GVU753" s="168"/>
      <c r="GVV753" s="168"/>
      <c r="GVW753" s="168"/>
      <c r="GVX753" s="168"/>
      <c r="GVY753" s="168"/>
      <c r="GVZ753" s="168"/>
      <c r="GWA753" s="168"/>
      <c r="GWB753" s="168"/>
      <c r="GWC753" s="168"/>
      <c r="GWD753" s="168"/>
      <c r="GWE753" s="168"/>
      <c r="GWF753" s="168"/>
      <c r="GWG753" s="168"/>
      <c r="GWH753" s="168"/>
      <c r="GWI753" s="168"/>
      <c r="GWJ753" s="168"/>
      <c r="GWK753" s="168"/>
      <c r="GWL753" s="168"/>
      <c r="GWM753" s="168"/>
      <c r="GWN753" s="168"/>
      <c r="GWO753" s="168"/>
      <c r="GWP753" s="168"/>
      <c r="GWQ753" s="168"/>
      <c r="GWR753" s="168"/>
      <c r="GWS753" s="168"/>
      <c r="GWT753" s="168"/>
      <c r="GWU753" s="168"/>
      <c r="GWV753" s="168"/>
      <c r="GWW753" s="168"/>
      <c r="GWX753" s="168"/>
      <c r="GWY753" s="168"/>
      <c r="GWZ753" s="168"/>
      <c r="GXA753" s="168"/>
      <c r="GXB753" s="168"/>
      <c r="GXC753" s="168"/>
      <c r="GXD753" s="168"/>
      <c r="GXE753" s="508"/>
      <c r="GXF753" s="508"/>
      <c r="GXG753" s="508"/>
      <c r="GXH753" s="508"/>
      <c r="GXI753" s="508"/>
      <c r="GXJ753" s="508"/>
      <c r="GXK753" s="508"/>
      <c r="GXL753" s="508"/>
      <c r="GXM753" s="508"/>
      <c r="GXN753" s="508"/>
      <c r="GXO753" s="508"/>
      <c r="GXP753" s="508"/>
      <c r="GXQ753" s="508"/>
      <c r="GXR753" s="508"/>
      <c r="GXS753" s="508"/>
      <c r="GXT753" s="508"/>
      <c r="GXU753" s="508"/>
      <c r="GXV753" s="508"/>
      <c r="GXW753" s="508"/>
      <c r="GXX753" s="508"/>
      <c r="GXY753" s="508"/>
      <c r="GXZ753" s="508"/>
      <c r="GYA753" s="508"/>
      <c r="GYB753" s="508"/>
      <c r="GYC753" s="89"/>
      <c r="GYD753" s="89"/>
      <c r="GYE753" s="89"/>
      <c r="GYF753" s="89"/>
      <c r="GYG753" s="89"/>
      <c r="GYH753" s="508"/>
      <c r="GYI753" s="508"/>
      <c r="GYJ753" s="89"/>
      <c r="GYK753" s="89"/>
      <c r="GYL753" s="508"/>
      <c r="GYM753" s="508"/>
      <c r="GYN753" s="89"/>
      <c r="GYO753" s="89"/>
      <c r="GYP753" s="508"/>
      <c r="GYQ753" s="508"/>
      <c r="GYR753" s="508"/>
      <c r="GYS753" s="508"/>
      <c r="GYT753" s="508"/>
      <c r="GYU753" s="508"/>
      <c r="GYV753" s="508"/>
      <c r="GYW753" s="89"/>
      <c r="GYX753" s="89"/>
      <c r="GYY753" s="508"/>
      <c r="GYZ753" s="508"/>
      <c r="GZA753" s="89"/>
      <c r="GZB753" s="89"/>
      <c r="GZC753" s="508"/>
      <c r="GZD753" s="508"/>
      <c r="GZE753" s="508"/>
      <c r="GZF753" s="508"/>
      <c r="GZG753" s="508"/>
      <c r="GZH753" s="203"/>
      <c r="GZI753" s="107"/>
      <c r="GZJ753" s="508"/>
      <c r="GZK753" s="508"/>
      <c r="GZL753" s="508"/>
      <c r="GZM753" s="508"/>
      <c r="GZN753" s="508"/>
      <c r="GZO753" s="508"/>
      <c r="GZP753" s="508"/>
      <c r="GZQ753" s="168"/>
      <c r="GZR753" s="168"/>
      <c r="GZS753" s="168"/>
      <c r="GZT753" s="168"/>
      <c r="GZU753" s="168"/>
      <c r="GZV753" s="168"/>
      <c r="GZW753" s="168"/>
      <c r="GZX753" s="168"/>
      <c r="GZY753" s="168"/>
      <c r="GZZ753" s="168"/>
      <c r="HAA753" s="168"/>
      <c r="HAB753" s="168"/>
      <c r="HAC753" s="168"/>
      <c r="HAD753" s="168"/>
      <c r="HAE753" s="168"/>
      <c r="HAF753" s="168"/>
      <c r="HAG753" s="168"/>
      <c r="HAH753" s="168"/>
      <c r="HAI753" s="168"/>
      <c r="HAJ753" s="168"/>
      <c r="HAK753" s="168"/>
      <c r="HAL753" s="168"/>
      <c r="HAM753" s="168"/>
      <c r="HAN753" s="168"/>
      <c r="HAO753" s="168"/>
      <c r="HAP753" s="168"/>
      <c r="HAQ753" s="168"/>
      <c r="HAR753" s="168"/>
      <c r="HAS753" s="168"/>
      <c r="HAT753" s="168"/>
      <c r="HAU753" s="168"/>
      <c r="HAV753" s="168"/>
      <c r="HAW753" s="168"/>
      <c r="HAX753" s="168"/>
      <c r="HAY753" s="168"/>
      <c r="HAZ753" s="168"/>
      <c r="HBA753" s="168"/>
      <c r="HBB753" s="168"/>
      <c r="HBC753" s="168"/>
      <c r="HBD753" s="168"/>
      <c r="HBE753" s="168"/>
      <c r="HBF753" s="168"/>
      <c r="HBG753" s="168"/>
      <c r="HBH753" s="168"/>
      <c r="HBI753" s="508"/>
      <c r="HBJ753" s="508"/>
      <c r="HBK753" s="508"/>
      <c r="HBL753" s="508"/>
      <c r="HBM753" s="508"/>
      <c r="HBN753" s="508"/>
      <c r="HBO753" s="508"/>
      <c r="HBP753" s="508"/>
      <c r="HBQ753" s="508"/>
      <c r="HBR753" s="508"/>
      <c r="HBS753" s="508"/>
      <c r="HBT753" s="508"/>
      <c r="HBU753" s="508"/>
      <c r="HBV753" s="508"/>
      <c r="HBW753" s="508"/>
      <c r="HBX753" s="508"/>
      <c r="HBY753" s="508"/>
      <c r="HBZ753" s="508"/>
      <c r="HCA753" s="508"/>
      <c r="HCB753" s="508"/>
      <c r="HCC753" s="508"/>
      <c r="HCD753" s="508"/>
      <c r="HCE753" s="508"/>
      <c r="HCF753" s="508"/>
      <c r="HCG753" s="89"/>
      <c r="HCH753" s="89"/>
      <c r="HCI753" s="89"/>
      <c r="HCJ753" s="89"/>
      <c r="HCK753" s="89"/>
      <c r="HCL753" s="508"/>
      <c r="HCM753" s="508"/>
      <c r="HCN753" s="89"/>
      <c r="HCO753" s="89"/>
      <c r="HCP753" s="508"/>
      <c r="HCQ753" s="508"/>
      <c r="HCR753" s="89"/>
      <c r="HCS753" s="89"/>
      <c r="HCT753" s="508"/>
      <c r="HCU753" s="508"/>
      <c r="HCV753" s="508"/>
      <c r="HCW753" s="508"/>
      <c r="HCX753" s="508"/>
      <c r="HCY753" s="508"/>
      <c r="HCZ753" s="508"/>
      <c r="HDA753" s="89"/>
      <c r="HDB753" s="89"/>
      <c r="HDC753" s="508"/>
      <c r="HDD753" s="508"/>
      <c r="HDE753" s="89"/>
      <c r="HDF753" s="89"/>
      <c r="HDG753" s="508"/>
      <c r="HDH753" s="508"/>
      <c r="HDI753" s="508"/>
      <c r="HDJ753" s="508"/>
      <c r="HDK753" s="508"/>
      <c r="HDL753" s="203"/>
      <c r="HDM753" s="107"/>
      <c r="HDN753" s="508"/>
      <c r="HDO753" s="508"/>
      <c r="HDP753" s="508"/>
      <c r="HDQ753" s="508"/>
      <c r="HDR753" s="508"/>
      <c r="HDS753" s="508"/>
      <c r="HDT753" s="508"/>
      <c r="HDU753" s="168"/>
      <c r="HDV753" s="168"/>
      <c r="HDW753" s="168"/>
      <c r="HDX753" s="168"/>
      <c r="HDY753" s="168"/>
      <c r="HDZ753" s="168"/>
      <c r="HEA753" s="168"/>
      <c r="HEB753" s="168"/>
      <c r="HEC753" s="168"/>
      <c r="HED753" s="168"/>
      <c r="HEE753" s="168"/>
      <c r="HEF753" s="168"/>
      <c r="HEG753" s="168"/>
      <c r="HEH753" s="168"/>
      <c r="HEI753" s="168"/>
      <c r="HEJ753" s="168"/>
      <c r="HEK753" s="168"/>
      <c r="HEL753" s="168"/>
      <c r="HEM753" s="168"/>
      <c r="HEN753" s="168"/>
      <c r="HEO753" s="168"/>
      <c r="HEP753" s="168"/>
      <c r="HEQ753" s="168"/>
      <c r="HER753" s="168"/>
      <c r="HES753" s="168"/>
      <c r="HET753" s="168"/>
      <c r="HEU753" s="168"/>
      <c r="HEV753" s="168"/>
      <c r="HEW753" s="168"/>
      <c r="HEX753" s="168"/>
      <c r="HEY753" s="168"/>
      <c r="HEZ753" s="168"/>
      <c r="HFA753" s="168"/>
      <c r="HFB753" s="168"/>
      <c r="HFC753" s="168"/>
      <c r="HFD753" s="168"/>
      <c r="HFE753" s="168"/>
      <c r="HFF753" s="168"/>
      <c r="HFG753" s="168"/>
      <c r="HFH753" s="168"/>
      <c r="HFI753" s="168"/>
      <c r="HFJ753" s="168"/>
      <c r="HFK753" s="168"/>
      <c r="HFL753" s="168"/>
      <c r="HFM753" s="508"/>
      <c r="HFN753" s="508"/>
      <c r="HFO753" s="508"/>
      <c r="HFP753" s="508"/>
      <c r="HFQ753" s="508"/>
      <c r="HFR753" s="508"/>
      <c r="HFS753" s="508"/>
      <c r="HFT753" s="508"/>
      <c r="HFU753" s="508"/>
      <c r="HFV753" s="508"/>
      <c r="HFW753" s="508"/>
      <c r="HFX753" s="508"/>
      <c r="HFY753" s="508"/>
      <c r="HFZ753" s="508"/>
      <c r="HGA753" s="508"/>
      <c r="HGB753" s="508"/>
      <c r="HGC753" s="508"/>
      <c r="HGD753" s="508"/>
      <c r="HGE753" s="508"/>
      <c r="HGF753" s="508"/>
      <c r="HGG753" s="508"/>
      <c r="HGH753" s="508"/>
      <c r="HGI753" s="508"/>
      <c r="HGJ753" s="508"/>
      <c r="HGK753" s="89"/>
      <c r="HGL753" s="89"/>
      <c r="HGM753" s="89"/>
      <c r="HGN753" s="89"/>
      <c r="HGO753" s="89"/>
      <c r="HGP753" s="508"/>
      <c r="HGQ753" s="508"/>
      <c r="HGR753" s="89"/>
      <c r="HGS753" s="89"/>
      <c r="HGT753" s="508"/>
      <c r="HGU753" s="508"/>
      <c r="HGV753" s="89"/>
      <c r="HGW753" s="89"/>
      <c r="HGX753" s="508"/>
      <c r="HGY753" s="508"/>
      <c r="HGZ753" s="508"/>
      <c r="HHA753" s="508"/>
      <c r="HHB753" s="508"/>
      <c r="HHC753" s="508"/>
      <c r="HHD753" s="508"/>
      <c r="HHE753" s="89"/>
      <c r="HHF753" s="89"/>
      <c r="HHG753" s="508"/>
      <c r="HHH753" s="508"/>
      <c r="HHI753" s="89"/>
      <c r="HHJ753" s="89"/>
      <c r="HHK753" s="508"/>
      <c r="HHL753" s="508"/>
      <c r="HHM753" s="508"/>
      <c r="HHN753" s="508"/>
      <c r="HHO753" s="508"/>
      <c r="HHP753" s="203"/>
      <c r="HHQ753" s="107"/>
      <c r="HHR753" s="508"/>
      <c r="HHS753" s="508"/>
      <c r="HHT753" s="508"/>
      <c r="HHU753" s="508"/>
      <c r="HHV753" s="508"/>
      <c r="HHW753" s="508"/>
      <c r="HHX753" s="508"/>
      <c r="HHY753" s="168"/>
      <c r="HHZ753" s="168"/>
      <c r="HIA753" s="168"/>
      <c r="HIB753" s="168"/>
      <c r="HIC753" s="168"/>
      <c r="HID753" s="168"/>
      <c r="HIE753" s="168"/>
      <c r="HIF753" s="168"/>
      <c r="HIG753" s="168"/>
      <c r="HIH753" s="168"/>
      <c r="HII753" s="168"/>
      <c r="HIJ753" s="168"/>
      <c r="HIK753" s="168"/>
      <c r="HIL753" s="168"/>
      <c r="HIM753" s="168"/>
      <c r="HIN753" s="168"/>
      <c r="HIO753" s="168"/>
      <c r="HIP753" s="168"/>
      <c r="HIQ753" s="168"/>
      <c r="HIR753" s="168"/>
      <c r="HIS753" s="168"/>
      <c r="HIT753" s="168"/>
      <c r="HIU753" s="168"/>
      <c r="HIV753" s="168"/>
      <c r="HIW753" s="168"/>
      <c r="HIX753" s="168"/>
      <c r="HIY753" s="168"/>
      <c r="HIZ753" s="168"/>
      <c r="HJA753" s="168"/>
      <c r="HJB753" s="168"/>
      <c r="HJC753" s="168"/>
      <c r="HJD753" s="168"/>
      <c r="HJE753" s="168"/>
      <c r="HJF753" s="168"/>
      <c r="HJG753" s="168"/>
      <c r="HJH753" s="168"/>
      <c r="HJI753" s="168"/>
      <c r="HJJ753" s="168"/>
      <c r="HJK753" s="168"/>
      <c r="HJL753" s="168"/>
      <c r="HJM753" s="168"/>
      <c r="HJN753" s="168"/>
      <c r="HJO753" s="168"/>
      <c r="HJP753" s="168"/>
      <c r="HJQ753" s="508"/>
      <c r="HJR753" s="508"/>
      <c r="HJS753" s="508"/>
      <c r="HJT753" s="508"/>
      <c r="HJU753" s="508"/>
      <c r="HJV753" s="508"/>
      <c r="HJW753" s="508"/>
      <c r="HJX753" s="508"/>
      <c r="HJY753" s="508"/>
      <c r="HJZ753" s="508"/>
      <c r="HKA753" s="508"/>
      <c r="HKB753" s="508"/>
      <c r="HKC753" s="508"/>
      <c r="HKD753" s="508"/>
      <c r="HKE753" s="508"/>
      <c r="HKF753" s="508"/>
      <c r="HKG753" s="508"/>
      <c r="HKH753" s="508"/>
      <c r="HKI753" s="508"/>
      <c r="HKJ753" s="508"/>
      <c r="HKK753" s="508"/>
      <c r="HKL753" s="508"/>
      <c r="HKM753" s="508"/>
      <c r="HKN753" s="508"/>
      <c r="HKO753" s="89"/>
      <c r="HKP753" s="89"/>
      <c r="HKQ753" s="89"/>
      <c r="HKR753" s="89"/>
      <c r="HKS753" s="89"/>
      <c r="HKT753" s="508"/>
      <c r="HKU753" s="508"/>
      <c r="HKV753" s="89"/>
      <c r="HKW753" s="89"/>
      <c r="HKX753" s="508"/>
      <c r="HKY753" s="508"/>
      <c r="HKZ753" s="89"/>
      <c r="HLA753" s="89"/>
      <c r="HLB753" s="508"/>
      <c r="HLC753" s="508"/>
      <c r="HLD753" s="508"/>
      <c r="HLE753" s="508"/>
      <c r="HLF753" s="508"/>
      <c r="HLG753" s="508"/>
      <c r="HLH753" s="508"/>
      <c r="HLI753" s="89"/>
      <c r="HLJ753" s="89"/>
      <c r="HLK753" s="508"/>
      <c r="HLL753" s="508"/>
      <c r="HLM753" s="89"/>
      <c r="HLN753" s="89"/>
      <c r="HLO753" s="508"/>
      <c r="HLP753" s="508"/>
      <c r="HLQ753" s="508"/>
      <c r="HLR753" s="508"/>
      <c r="HLS753" s="508"/>
      <c r="HLT753" s="203"/>
      <c r="HLU753" s="107"/>
      <c r="HLV753" s="508"/>
      <c r="HLW753" s="508"/>
      <c r="HLX753" s="508"/>
      <c r="HLY753" s="508"/>
      <c r="HLZ753" s="508"/>
      <c r="HMA753" s="508"/>
      <c r="HMB753" s="508"/>
      <c r="HMC753" s="168"/>
      <c r="HMD753" s="168"/>
      <c r="HME753" s="168"/>
      <c r="HMF753" s="168"/>
      <c r="HMG753" s="168"/>
      <c r="HMH753" s="168"/>
      <c r="HMI753" s="168"/>
      <c r="HMJ753" s="168"/>
      <c r="HMK753" s="168"/>
      <c r="HML753" s="168"/>
      <c r="HMM753" s="168"/>
      <c r="HMN753" s="168"/>
      <c r="HMO753" s="168"/>
      <c r="HMP753" s="168"/>
      <c r="HMQ753" s="168"/>
      <c r="HMR753" s="168"/>
      <c r="HMS753" s="168"/>
      <c r="HMT753" s="168"/>
      <c r="HMU753" s="168"/>
      <c r="HMV753" s="168"/>
      <c r="HMW753" s="168"/>
      <c r="HMX753" s="168"/>
      <c r="HMY753" s="168"/>
      <c r="HMZ753" s="168"/>
      <c r="HNA753" s="168"/>
      <c r="HNB753" s="168"/>
      <c r="HNC753" s="168"/>
      <c r="HND753" s="168"/>
      <c r="HNE753" s="168"/>
      <c r="HNF753" s="168"/>
      <c r="HNG753" s="168"/>
      <c r="HNH753" s="168"/>
      <c r="HNI753" s="168"/>
      <c r="HNJ753" s="168"/>
      <c r="HNK753" s="168"/>
      <c r="HNL753" s="168"/>
      <c r="HNM753" s="168"/>
      <c r="HNN753" s="168"/>
      <c r="HNO753" s="168"/>
      <c r="HNP753" s="168"/>
      <c r="HNQ753" s="168"/>
      <c r="HNR753" s="168"/>
      <c r="HNS753" s="168"/>
      <c r="HNT753" s="168"/>
      <c r="HNU753" s="508"/>
      <c r="HNV753" s="508"/>
      <c r="HNW753" s="508"/>
      <c r="HNX753" s="508"/>
      <c r="HNY753" s="508"/>
      <c r="HNZ753" s="508"/>
      <c r="HOA753" s="508"/>
      <c r="HOB753" s="508"/>
      <c r="HOC753" s="508"/>
      <c r="HOD753" s="508"/>
      <c r="HOE753" s="508"/>
      <c r="HOF753" s="508"/>
      <c r="HOG753" s="508"/>
      <c r="HOH753" s="508"/>
      <c r="HOI753" s="508"/>
      <c r="HOJ753" s="508"/>
      <c r="HOK753" s="508"/>
      <c r="HOL753" s="508"/>
      <c r="HOM753" s="508"/>
      <c r="HON753" s="508"/>
      <c r="HOO753" s="508"/>
      <c r="HOP753" s="508"/>
      <c r="HOQ753" s="508"/>
      <c r="HOR753" s="508"/>
      <c r="HOS753" s="89"/>
      <c r="HOT753" s="89"/>
      <c r="HOU753" s="89"/>
      <c r="HOV753" s="89"/>
      <c r="HOW753" s="89"/>
      <c r="HOX753" s="508"/>
      <c r="HOY753" s="508"/>
      <c r="HOZ753" s="89"/>
      <c r="HPA753" s="89"/>
      <c r="HPB753" s="508"/>
      <c r="HPC753" s="508"/>
      <c r="HPD753" s="89"/>
      <c r="HPE753" s="89"/>
      <c r="HPF753" s="508"/>
      <c r="HPG753" s="508"/>
      <c r="HPH753" s="508"/>
      <c r="HPI753" s="508"/>
      <c r="HPJ753" s="508"/>
      <c r="HPK753" s="508"/>
      <c r="HPL753" s="508"/>
      <c r="HPM753" s="89"/>
      <c r="HPN753" s="89"/>
      <c r="HPO753" s="508"/>
      <c r="HPP753" s="508"/>
      <c r="HPQ753" s="89"/>
      <c r="HPR753" s="89"/>
      <c r="HPS753" s="508"/>
      <c r="HPT753" s="508"/>
      <c r="HPU753" s="508"/>
      <c r="HPV753" s="508"/>
      <c r="HPW753" s="508"/>
      <c r="HPX753" s="203"/>
      <c r="HPY753" s="107"/>
      <c r="HPZ753" s="508"/>
      <c r="HQA753" s="508"/>
      <c r="HQB753" s="508"/>
      <c r="HQC753" s="508"/>
      <c r="HQD753" s="508"/>
      <c r="HQE753" s="508"/>
      <c r="HQF753" s="508"/>
      <c r="HQG753" s="168"/>
      <c r="HQH753" s="168"/>
      <c r="HQI753" s="168"/>
      <c r="HQJ753" s="168"/>
      <c r="HQK753" s="168"/>
      <c r="HQL753" s="168"/>
      <c r="HQM753" s="168"/>
      <c r="HQN753" s="168"/>
      <c r="HQO753" s="168"/>
      <c r="HQP753" s="168"/>
      <c r="HQQ753" s="168"/>
      <c r="HQR753" s="168"/>
      <c r="HQS753" s="168"/>
      <c r="HQT753" s="168"/>
      <c r="HQU753" s="168"/>
      <c r="HQV753" s="168"/>
      <c r="HQW753" s="168"/>
      <c r="HQX753" s="168"/>
      <c r="HQY753" s="168"/>
      <c r="HQZ753" s="168"/>
      <c r="HRA753" s="168"/>
      <c r="HRB753" s="168"/>
      <c r="HRC753" s="168"/>
      <c r="HRD753" s="168"/>
      <c r="HRE753" s="168"/>
      <c r="HRF753" s="168"/>
      <c r="HRG753" s="168"/>
      <c r="HRH753" s="168"/>
      <c r="HRI753" s="168"/>
      <c r="HRJ753" s="168"/>
      <c r="HRK753" s="168"/>
      <c r="HRL753" s="168"/>
      <c r="HRM753" s="168"/>
      <c r="HRN753" s="168"/>
      <c r="HRO753" s="168"/>
      <c r="HRP753" s="168"/>
      <c r="HRQ753" s="168"/>
      <c r="HRR753" s="168"/>
      <c r="HRS753" s="168"/>
      <c r="HRT753" s="168"/>
      <c r="HRU753" s="168"/>
      <c r="HRV753" s="168"/>
      <c r="HRW753" s="168"/>
      <c r="HRX753" s="168"/>
      <c r="HRY753" s="508"/>
      <c r="HRZ753" s="508"/>
      <c r="HSA753" s="508"/>
      <c r="HSB753" s="508"/>
      <c r="HSC753" s="508"/>
      <c r="HSD753" s="508"/>
      <c r="HSE753" s="508"/>
      <c r="HSF753" s="508"/>
      <c r="HSG753" s="508"/>
      <c r="HSH753" s="508"/>
      <c r="HSI753" s="508"/>
      <c r="HSJ753" s="508"/>
      <c r="HSK753" s="508"/>
      <c r="HSL753" s="508"/>
      <c r="HSM753" s="508"/>
      <c r="HSN753" s="508"/>
      <c r="HSO753" s="508"/>
      <c r="HSP753" s="508"/>
      <c r="HSQ753" s="508"/>
      <c r="HSR753" s="508"/>
      <c r="HSS753" s="508"/>
      <c r="HST753" s="508"/>
      <c r="HSU753" s="508"/>
      <c r="HSV753" s="508"/>
      <c r="HSW753" s="89"/>
      <c r="HSX753" s="89"/>
      <c r="HSY753" s="89"/>
      <c r="HSZ753" s="89"/>
      <c r="HTA753" s="89"/>
      <c r="HTB753" s="508"/>
      <c r="HTC753" s="508"/>
      <c r="HTD753" s="89"/>
      <c r="HTE753" s="89"/>
      <c r="HTF753" s="508"/>
      <c r="HTG753" s="508"/>
      <c r="HTH753" s="89"/>
      <c r="HTI753" s="89"/>
      <c r="HTJ753" s="508"/>
      <c r="HTK753" s="508"/>
      <c r="HTL753" s="508"/>
      <c r="HTM753" s="508"/>
      <c r="HTN753" s="508"/>
      <c r="HTO753" s="508"/>
      <c r="HTP753" s="508"/>
      <c r="HTQ753" s="89"/>
      <c r="HTR753" s="89"/>
      <c r="HTS753" s="508"/>
      <c r="HTT753" s="508"/>
      <c r="HTU753" s="89"/>
      <c r="HTV753" s="89"/>
      <c r="HTW753" s="508"/>
      <c r="HTX753" s="508"/>
      <c r="HTY753" s="508"/>
      <c r="HTZ753" s="508"/>
      <c r="HUA753" s="508"/>
      <c r="HUB753" s="203"/>
      <c r="HUC753" s="107"/>
      <c r="HUD753" s="508"/>
      <c r="HUE753" s="508"/>
      <c r="HUF753" s="508"/>
      <c r="HUG753" s="508"/>
      <c r="HUH753" s="508"/>
      <c r="HUI753" s="508"/>
      <c r="HUJ753" s="508"/>
      <c r="HUK753" s="168"/>
      <c r="HUL753" s="168"/>
      <c r="HUM753" s="168"/>
      <c r="HUN753" s="168"/>
      <c r="HUO753" s="168"/>
      <c r="HUP753" s="168"/>
      <c r="HUQ753" s="168"/>
      <c r="HUR753" s="168"/>
      <c r="HUS753" s="168"/>
      <c r="HUT753" s="168"/>
      <c r="HUU753" s="168"/>
      <c r="HUV753" s="168"/>
      <c r="HUW753" s="168"/>
      <c r="HUX753" s="168"/>
      <c r="HUY753" s="168"/>
      <c r="HUZ753" s="168"/>
      <c r="HVA753" s="168"/>
      <c r="HVB753" s="168"/>
      <c r="HVC753" s="168"/>
      <c r="HVD753" s="168"/>
      <c r="HVE753" s="168"/>
      <c r="HVF753" s="168"/>
      <c r="HVG753" s="168"/>
      <c r="HVH753" s="168"/>
      <c r="HVI753" s="168"/>
      <c r="HVJ753" s="168"/>
      <c r="HVK753" s="168"/>
      <c r="HVL753" s="168"/>
      <c r="HVM753" s="168"/>
      <c r="HVN753" s="168"/>
      <c r="HVO753" s="168"/>
      <c r="HVP753" s="168"/>
      <c r="HVQ753" s="168"/>
      <c r="HVR753" s="168"/>
      <c r="HVS753" s="168"/>
      <c r="HVT753" s="168"/>
      <c r="HVU753" s="168"/>
      <c r="HVV753" s="168"/>
      <c r="HVW753" s="168"/>
      <c r="HVX753" s="168"/>
      <c r="HVY753" s="168"/>
      <c r="HVZ753" s="168"/>
      <c r="HWA753" s="168"/>
      <c r="HWB753" s="168"/>
      <c r="HWC753" s="508"/>
      <c r="HWD753" s="508"/>
      <c r="HWE753" s="508"/>
      <c r="HWF753" s="508"/>
      <c r="HWG753" s="508"/>
      <c r="HWH753" s="508"/>
      <c r="HWI753" s="508"/>
      <c r="HWJ753" s="508"/>
      <c r="HWK753" s="508"/>
      <c r="HWL753" s="508"/>
      <c r="HWM753" s="508"/>
      <c r="HWN753" s="508"/>
      <c r="HWO753" s="508"/>
      <c r="HWP753" s="508"/>
      <c r="HWQ753" s="508"/>
      <c r="HWR753" s="508"/>
      <c r="HWS753" s="508"/>
      <c r="HWT753" s="508"/>
      <c r="HWU753" s="508"/>
      <c r="HWV753" s="508"/>
      <c r="HWW753" s="508"/>
      <c r="HWX753" s="508"/>
      <c r="HWY753" s="508"/>
      <c r="HWZ753" s="508"/>
      <c r="HXA753" s="89"/>
      <c r="HXB753" s="89"/>
      <c r="HXC753" s="89"/>
      <c r="HXD753" s="89"/>
      <c r="HXE753" s="89"/>
      <c r="HXF753" s="508"/>
      <c r="HXG753" s="508"/>
      <c r="HXH753" s="89"/>
      <c r="HXI753" s="89"/>
      <c r="HXJ753" s="508"/>
      <c r="HXK753" s="508"/>
      <c r="HXL753" s="89"/>
      <c r="HXM753" s="89"/>
      <c r="HXN753" s="508"/>
      <c r="HXO753" s="508"/>
      <c r="HXP753" s="508"/>
      <c r="HXQ753" s="508"/>
      <c r="HXR753" s="508"/>
      <c r="HXS753" s="508"/>
      <c r="HXT753" s="508"/>
      <c r="HXU753" s="89"/>
      <c r="HXV753" s="89"/>
      <c r="HXW753" s="508"/>
      <c r="HXX753" s="508"/>
      <c r="HXY753" s="89"/>
      <c r="HXZ753" s="89"/>
      <c r="HYA753" s="508"/>
      <c r="HYB753" s="508"/>
      <c r="HYC753" s="508"/>
      <c r="HYD753" s="508"/>
      <c r="HYE753" s="508"/>
      <c r="HYF753" s="203"/>
      <c r="HYG753" s="107"/>
      <c r="HYH753" s="508"/>
      <c r="HYI753" s="508"/>
      <c r="HYJ753" s="508"/>
      <c r="HYK753" s="508"/>
      <c r="HYL753" s="508"/>
      <c r="HYM753" s="508"/>
      <c r="HYN753" s="508"/>
      <c r="HYO753" s="168"/>
      <c r="HYP753" s="168"/>
      <c r="HYQ753" s="168"/>
      <c r="HYR753" s="168"/>
      <c r="HYS753" s="168"/>
      <c r="HYT753" s="168"/>
      <c r="HYU753" s="168"/>
      <c r="HYV753" s="168"/>
      <c r="HYW753" s="168"/>
      <c r="HYX753" s="168"/>
      <c r="HYY753" s="168"/>
      <c r="HYZ753" s="168"/>
      <c r="HZA753" s="168"/>
      <c r="HZB753" s="168"/>
      <c r="HZC753" s="168"/>
      <c r="HZD753" s="168"/>
      <c r="HZE753" s="168"/>
      <c r="HZF753" s="168"/>
      <c r="HZG753" s="168"/>
      <c r="HZH753" s="168"/>
      <c r="HZI753" s="168"/>
      <c r="HZJ753" s="168"/>
      <c r="HZK753" s="168"/>
      <c r="HZL753" s="168"/>
      <c r="HZM753" s="168"/>
      <c r="HZN753" s="168"/>
      <c r="HZO753" s="168"/>
      <c r="HZP753" s="168"/>
      <c r="HZQ753" s="168"/>
      <c r="HZR753" s="168"/>
      <c r="HZS753" s="168"/>
      <c r="HZT753" s="168"/>
      <c r="HZU753" s="168"/>
      <c r="HZV753" s="168"/>
      <c r="HZW753" s="168"/>
      <c r="HZX753" s="168"/>
      <c r="HZY753" s="168"/>
      <c r="HZZ753" s="168"/>
      <c r="IAA753" s="168"/>
      <c r="IAB753" s="168"/>
      <c r="IAC753" s="168"/>
      <c r="IAD753" s="168"/>
      <c r="IAE753" s="168"/>
      <c r="IAF753" s="168"/>
      <c r="IAG753" s="508"/>
      <c r="IAH753" s="508"/>
      <c r="IAI753" s="508"/>
      <c r="IAJ753" s="508"/>
      <c r="IAK753" s="508"/>
      <c r="IAL753" s="508"/>
      <c r="IAM753" s="508"/>
      <c r="IAN753" s="508"/>
      <c r="IAO753" s="508"/>
      <c r="IAP753" s="508"/>
      <c r="IAQ753" s="508"/>
      <c r="IAR753" s="508"/>
      <c r="IAS753" s="508"/>
      <c r="IAT753" s="508"/>
      <c r="IAU753" s="508"/>
      <c r="IAV753" s="508"/>
      <c r="IAW753" s="508"/>
      <c r="IAX753" s="508"/>
      <c r="IAY753" s="508"/>
      <c r="IAZ753" s="508"/>
      <c r="IBA753" s="508"/>
      <c r="IBB753" s="508"/>
      <c r="IBC753" s="508"/>
      <c r="IBD753" s="508"/>
      <c r="IBE753" s="89"/>
      <c r="IBF753" s="89"/>
      <c r="IBG753" s="89"/>
      <c r="IBH753" s="89"/>
      <c r="IBI753" s="89"/>
      <c r="IBJ753" s="508"/>
      <c r="IBK753" s="508"/>
      <c r="IBL753" s="89"/>
      <c r="IBM753" s="89"/>
      <c r="IBN753" s="508"/>
      <c r="IBO753" s="508"/>
      <c r="IBP753" s="89"/>
      <c r="IBQ753" s="89"/>
      <c r="IBR753" s="508"/>
      <c r="IBS753" s="508"/>
      <c r="IBT753" s="508"/>
      <c r="IBU753" s="508"/>
      <c r="IBV753" s="508"/>
      <c r="IBW753" s="508"/>
      <c r="IBX753" s="508"/>
      <c r="IBY753" s="89"/>
      <c r="IBZ753" s="89"/>
      <c r="ICA753" s="508"/>
      <c r="ICB753" s="508"/>
      <c r="ICC753" s="89"/>
      <c r="ICD753" s="89"/>
      <c r="ICE753" s="508"/>
      <c r="ICF753" s="508"/>
      <c r="ICG753" s="508"/>
      <c r="ICH753" s="508"/>
      <c r="ICI753" s="508"/>
      <c r="ICJ753" s="203"/>
      <c r="ICK753" s="107"/>
      <c r="ICL753" s="508"/>
      <c r="ICM753" s="508"/>
      <c r="ICN753" s="508"/>
      <c r="ICO753" s="508"/>
      <c r="ICP753" s="508"/>
      <c r="ICQ753" s="508"/>
      <c r="ICR753" s="508"/>
      <c r="ICS753" s="168"/>
      <c r="ICT753" s="168"/>
      <c r="ICU753" s="168"/>
      <c r="ICV753" s="168"/>
      <c r="ICW753" s="168"/>
      <c r="ICX753" s="168"/>
      <c r="ICY753" s="168"/>
      <c r="ICZ753" s="168"/>
      <c r="IDA753" s="168"/>
      <c r="IDB753" s="168"/>
      <c r="IDC753" s="168"/>
      <c r="IDD753" s="168"/>
      <c r="IDE753" s="168"/>
      <c r="IDF753" s="168"/>
      <c r="IDG753" s="168"/>
      <c r="IDH753" s="168"/>
      <c r="IDI753" s="168"/>
      <c r="IDJ753" s="168"/>
      <c r="IDK753" s="168"/>
      <c r="IDL753" s="168"/>
      <c r="IDM753" s="168"/>
      <c r="IDN753" s="168"/>
      <c r="IDO753" s="168"/>
      <c r="IDP753" s="168"/>
      <c r="IDQ753" s="168"/>
      <c r="IDR753" s="168"/>
      <c r="IDS753" s="168"/>
      <c r="IDT753" s="168"/>
      <c r="IDU753" s="168"/>
      <c r="IDV753" s="168"/>
      <c r="IDW753" s="168"/>
      <c r="IDX753" s="168"/>
      <c r="IDY753" s="168"/>
      <c r="IDZ753" s="168"/>
      <c r="IEA753" s="168"/>
      <c r="IEB753" s="168"/>
      <c r="IEC753" s="168"/>
      <c r="IED753" s="168"/>
      <c r="IEE753" s="168"/>
      <c r="IEF753" s="168"/>
      <c r="IEG753" s="168"/>
      <c r="IEH753" s="168"/>
      <c r="IEI753" s="168"/>
      <c r="IEJ753" s="168"/>
      <c r="IEK753" s="508"/>
      <c r="IEL753" s="508"/>
      <c r="IEM753" s="508"/>
      <c r="IEN753" s="508"/>
      <c r="IEO753" s="508"/>
      <c r="IEP753" s="508"/>
      <c r="IEQ753" s="508"/>
      <c r="IER753" s="508"/>
      <c r="IES753" s="508"/>
      <c r="IET753" s="508"/>
      <c r="IEU753" s="508"/>
      <c r="IEV753" s="508"/>
      <c r="IEW753" s="508"/>
      <c r="IEX753" s="508"/>
      <c r="IEY753" s="508"/>
      <c r="IEZ753" s="508"/>
      <c r="IFA753" s="508"/>
      <c r="IFB753" s="508"/>
      <c r="IFC753" s="508"/>
      <c r="IFD753" s="508"/>
      <c r="IFE753" s="508"/>
      <c r="IFF753" s="508"/>
      <c r="IFG753" s="508"/>
      <c r="IFH753" s="508"/>
      <c r="IFI753" s="89"/>
      <c r="IFJ753" s="89"/>
      <c r="IFK753" s="89"/>
      <c r="IFL753" s="89"/>
      <c r="IFM753" s="89"/>
      <c r="IFN753" s="508"/>
      <c r="IFO753" s="508"/>
      <c r="IFP753" s="89"/>
      <c r="IFQ753" s="89"/>
      <c r="IFR753" s="508"/>
      <c r="IFS753" s="508"/>
      <c r="IFT753" s="89"/>
      <c r="IFU753" s="89"/>
      <c r="IFV753" s="508"/>
      <c r="IFW753" s="508"/>
      <c r="IFX753" s="508"/>
      <c r="IFY753" s="508"/>
      <c r="IFZ753" s="508"/>
      <c r="IGA753" s="508"/>
      <c r="IGB753" s="508"/>
      <c r="IGC753" s="89"/>
      <c r="IGD753" s="89"/>
      <c r="IGE753" s="508"/>
      <c r="IGF753" s="508"/>
      <c r="IGG753" s="89"/>
      <c r="IGH753" s="89"/>
      <c r="IGI753" s="508"/>
      <c r="IGJ753" s="508"/>
      <c r="IGK753" s="508"/>
      <c r="IGL753" s="508"/>
      <c r="IGM753" s="508"/>
      <c r="IGN753" s="203"/>
      <c r="IGO753" s="107"/>
      <c r="IGP753" s="508"/>
      <c r="IGQ753" s="508"/>
      <c r="IGR753" s="508"/>
      <c r="IGS753" s="508"/>
      <c r="IGT753" s="508"/>
      <c r="IGU753" s="508"/>
      <c r="IGV753" s="508"/>
      <c r="IGW753" s="168"/>
      <c r="IGX753" s="168"/>
      <c r="IGY753" s="168"/>
      <c r="IGZ753" s="168"/>
      <c r="IHA753" s="168"/>
      <c r="IHB753" s="168"/>
      <c r="IHC753" s="168"/>
      <c r="IHD753" s="168"/>
      <c r="IHE753" s="168"/>
      <c r="IHF753" s="168"/>
      <c r="IHG753" s="168"/>
      <c r="IHH753" s="168"/>
      <c r="IHI753" s="168"/>
      <c r="IHJ753" s="168"/>
      <c r="IHK753" s="168"/>
      <c r="IHL753" s="168"/>
      <c r="IHM753" s="168"/>
      <c r="IHN753" s="168"/>
      <c r="IHO753" s="168"/>
      <c r="IHP753" s="168"/>
      <c r="IHQ753" s="168"/>
      <c r="IHR753" s="168"/>
      <c r="IHS753" s="168"/>
      <c r="IHT753" s="168"/>
      <c r="IHU753" s="168"/>
      <c r="IHV753" s="168"/>
      <c r="IHW753" s="168"/>
      <c r="IHX753" s="168"/>
      <c r="IHY753" s="168"/>
      <c r="IHZ753" s="168"/>
      <c r="IIA753" s="168"/>
      <c r="IIB753" s="168"/>
      <c r="IIC753" s="168"/>
      <c r="IID753" s="168"/>
      <c r="IIE753" s="168"/>
      <c r="IIF753" s="168"/>
      <c r="IIG753" s="168"/>
      <c r="IIH753" s="168"/>
      <c r="III753" s="168"/>
      <c r="IIJ753" s="168"/>
      <c r="IIK753" s="168"/>
      <c r="IIL753" s="168"/>
      <c r="IIM753" s="168"/>
      <c r="IIN753" s="168"/>
      <c r="IIO753" s="508"/>
      <c r="IIP753" s="508"/>
      <c r="IIQ753" s="508"/>
      <c r="IIR753" s="508"/>
      <c r="IIS753" s="508"/>
      <c r="IIT753" s="508"/>
      <c r="IIU753" s="508"/>
      <c r="IIV753" s="508"/>
      <c r="IIW753" s="508"/>
      <c r="IIX753" s="508"/>
      <c r="IIY753" s="508"/>
      <c r="IIZ753" s="508"/>
      <c r="IJA753" s="508"/>
      <c r="IJB753" s="508"/>
      <c r="IJC753" s="508"/>
      <c r="IJD753" s="508"/>
      <c r="IJE753" s="508"/>
      <c r="IJF753" s="508"/>
      <c r="IJG753" s="508"/>
      <c r="IJH753" s="508"/>
      <c r="IJI753" s="508"/>
      <c r="IJJ753" s="508"/>
      <c r="IJK753" s="508"/>
      <c r="IJL753" s="508"/>
      <c r="IJM753" s="89"/>
      <c r="IJN753" s="89"/>
      <c r="IJO753" s="89"/>
      <c r="IJP753" s="89"/>
      <c r="IJQ753" s="89"/>
      <c r="IJR753" s="508"/>
      <c r="IJS753" s="508"/>
      <c r="IJT753" s="89"/>
      <c r="IJU753" s="89"/>
      <c r="IJV753" s="508"/>
      <c r="IJW753" s="508"/>
      <c r="IJX753" s="89"/>
      <c r="IJY753" s="89"/>
      <c r="IJZ753" s="508"/>
      <c r="IKA753" s="508"/>
      <c r="IKB753" s="508"/>
      <c r="IKC753" s="508"/>
      <c r="IKD753" s="508"/>
      <c r="IKE753" s="508"/>
      <c r="IKF753" s="508"/>
      <c r="IKG753" s="89"/>
      <c r="IKH753" s="89"/>
      <c r="IKI753" s="508"/>
      <c r="IKJ753" s="508"/>
      <c r="IKK753" s="89"/>
      <c r="IKL753" s="89"/>
      <c r="IKM753" s="508"/>
      <c r="IKN753" s="508"/>
      <c r="IKO753" s="508"/>
      <c r="IKP753" s="508"/>
      <c r="IKQ753" s="508"/>
      <c r="IKR753" s="203"/>
      <c r="IKS753" s="107"/>
      <c r="IKT753" s="508"/>
      <c r="IKU753" s="508"/>
      <c r="IKV753" s="508"/>
      <c r="IKW753" s="508"/>
      <c r="IKX753" s="508"/>
      <c r="IKY753" s="508"/>
      <c r="IKZ753" s="508"/>
      <c r="ILA753" s="168"/>
      <c r="ILB753" s="168"/>
      <c r="ILC753" s="168"/>
      <c r="ILD753" s="168"/>
      <c r="ILE753" s="168"/>
      <c r="ILF753" s="168"/>
      <c r="ILG753" s="168"/>
      <c r="ILH753" s="168"/>
      <c r="ILI753" s="168"/>
      <c r="ILJ753" s="168"/>
      <c r="ILK753" s="168"/>
      <c r="ILL753" s="168"/>
      <c r="ILM753" s="168"/>
      <c r="ILN753" s="168"/>
      <c r="ILO753" s="168"/>
      <c r="ILP753" s="168"/>
      <c r="ILQ753" s="168"/>
      <c r="ILR753" s="168"/>
      <c r="ILS753" s="168"/>
      <c r="ILT753" s="168"/>
      <c r="ILU753" s="168"/>
      <c r="ILV753" s="168"/>
      <c r="ILW753" s="168"/>
      <c r="ILX753" s="168"/>
      <c r="ILY753" s="168"/>
      <c r="ILZ753" s="168"/>
      <c r="IMA753" s="168"/>
      <c r="IMB753" s="168"/>
      <c r="IMC753" s="168"/>
      <c r="IMD753" s="168"/>
      <c r="IME753" s="168"/>
      <c r="IMF753" s="168"/>
      <c r="IMG753" s="168"/>
      <c r="IMH753" s="168"/>
      <c r="IMI753" s="168"/>
      <c r="IMJ753" s="168"/>
      <c r="IMK753" s="168"/>
      <c r="IML753" s="168"/>
      <c r="IMM753" s="168"/>
      <c r="IMN753" s="168"/>
      <c r="IMO753" s="168"/>
      <c r="IMP753" s="168"/>
      <c r="IMQ753" s="168"/>
      <c r="IMR753" s="168"/>
      <c r="IMS753" s="508"/>
      <c r="IMT753" s="508"/>
      <c r="IMU753" s="508"/>
      <c r="IMV753" s="508"/>
      <c r="IMW753" s="508"/>
      <c r="IMX753" s="508"/>
      <c r="IMY753" s="508"/>
      <c r="IMZ753" s="508"/>
      <c r="INA753" s="508"/>
      <c r="INB753" s="508"/>
      <c r="INC753" s="508"/>
      <c r="IND753" s="508"/>
      <c r="INE753" s="508"/>
      <c r="INF753" s="508"/>
      <c r="ING753" s="508"/>
      <c r="INH753" s="508"/>
      <c r="INI753" s="508"/>
      <c r="INJ753" s="508"/>
      <c r="INK753" s="508"/>
      <c r="INL753" s="508"/>
      <c r="INM753" s="508"/>
      <c r="INN753" s="508"/>
      <c r="INO753" s="508"/>
      <c r="INP753" s="508"/>
      <c r="INQ753" s="89"/>
      <c r="INR753" s="89"/>
      <c r="INS753" s="89"/>
      <c r="INT753" s="89"/>
      <c r="INU753" s="89"/>
      <c r="INV753" s="508"/>
      <c r="INW753" s="508"/>
      <c r="INX753" s="89"/>
      <c r="INY753" s="89"/>
      <c r="INZ753" s="508"/>
      <c r="IOA753" s="508"/>
      <c r="IOB753" s="89"/>
      <c r="IOC753" s="89"/>
      <c r="IOD753" s="508"/>
      <c r="IOE753" s="508"/>
      <c r="IOF753" s="508"/>
      <c r="IOG753" s="508"/>
      <c r="IOH753" s="508"/>
      <c r="IOI753" s="508"/>
      <c r="IOJ753" s="508"/>
      <c r="IOK753" s="89"/>
      <c r="IOL753" s="89"/>
      <c r="IOM753" s="508"/>
      <c r="ION753" s="508"/>
      <c r="IOO753" s="89"/>
      <c r="IOP753" s="89"/>
      <c r="IOQ753" s="508"/>
      <c r="IOR753" s="508"/>
      <c r="IOS753" s="508"/>
      <c r="IOT753" s="508"/>
      <c r="IOU753" s="508"/>
      <c r="IOV753" s="203"/>
      <c r="IOW753" s="107"/>
      <c r="IOX753" s="508"/>
      <c r="IOY753" s="508"/>
      <c r="IOZ753" s="508"/>
      <c r="IPA753" s="508"/>
      <c r="IPB753" s="508"/>
      <c r="IPC753" s="508"/>
      <c r="IPD753" s="508"/>
      <c r="IPE753" s="168"/>
      <c r="IPF753" s="168"/>
      <c r="IPG753" s="168"/>
      <c r="IPH753" s="168"/>
      <c r="IPI753" s="168"/>
      <c r="IPJ753" s="168"/>
      <c r="IPK753" s="168"/>
      <c r="IPL753" s="168"/>
      <c r="IPM753" s="168"/>
      <c r="IPN753" s="168"/>
      <c r="IPO753" s="168"/>
      <c r="IPP753" s="168"/>
      <c r="IPQ753" s="168"/>
      <c r="IPR753" s="168"/>
      <c r="IPS753" s="168"/>
      <c r="IPT753" s="168"/>
      <c r="IPU753" s="168"/>
      <c r="IPV753" s="168"/>
      <c r="IPW753" s="168"/>
      <c r="IPX753" s="168"/>
      <c r="IPY753" s="168"/>
      <c r="IPZ753" s="168"/>
      <c r="IQA753" s="168"/>
      <c r="IQB753" s="168"/>
      <c r="IQC753" s="168"/>
      <c r="IQD753" s="168"/>
      <c r="IQE753" s="168"/>
      <c r="IQF753" s="168"/>
      <c r="IQG753" s="168"/>
      <c r="IQH753" s="168"/>
      <c r="IQI753" s="168"/>
      <c r="IQJ753" s="168"/>
      <c r="IQK753" s="168"/>
      <c r="IQL753" s="168"/>
      <c r="IQM753" s="168"/>
      <c r="IQN753" s="168"/>
      <c r="IQO753" s="168"/>
      <c r="IQP753" s="168"/>
      <c r="IQQ753" s="168"/>
      <c r="IQR753" s="168"/>
      <c r="IQS753" s="168"/>
      <c r="IQT753" s="168"/>
      <c r="IQU753" s="168"/>
      <c r="IQV753" s="168"/>
      <c r="IQW753" s="508"/>
      <c r="IQX753" s="508"/>
      <c r="IQY753" s="508"/>
      <c r="IQZ753" s="508"/>
      <c r="IRA753" s="508"/>
      <c r="IRB753" s="508"/>
      <c r="IRC753" s="508"/>
      <c r="IRD753" s="508"/>
      <c r="IRE753" s="508"/>
      <c r="IRF753" s="508"/>
      <c r="IRG753" s="508"/>
      <c r="IRH753" s="508"/>
      <c r="IRI753" s="508"/>
      <c r="IRJ753" s="508"/>
      <c r="IRK753" s="508"/>
      <c r="IRL753" s="508"/>
      <c r="IRM753" s="508"/>
      <c r="IRN753" s="508"/>
      <c r="IRO753" s="508"/>
      <c r="IRP753" s="508"/>
      <c r="IRQ753" s="508"/>
      <c r="IRR753" s="508"/>
      <c r="IRS753" s="508"/>
      <c r="IRT753" s="508"/>
      <c r="IRU753" s="89"/>
      <c r="IRV753" s="89"/>
      <c r="IRW753" s="89"/>
      <c r="IRX753" s="89"/>
      <c r="IRY753" s="89"/>
      <c r="IRZ753" s="508"/>
      <c r="ISA753" s="508"/>
      <c r="ISB753" s="89"/>
      <c r="ISC753" s="89"/>
      <c r="ISD753" s="508"/>
      <c r="ISE753" s="508"/>
      <c r="ISF753" s="89"/>
      <c r="ISG753" s="89"/>
      <c r="ISH753" s="508"/>
      <c r="ISI753" s="508"/>
      <c r="ISJ753" s="508"/>
      <c r="ISK753" s="508"/>
      <c r="ISL753" s="508"/>
      <c r="ISM753" s="508"/>
      <c r="ISN753" s="508"/>
      <c r="ISO753" s="89"/>
      <c r="ISP753" s="89"/>
      <c r="ISQ753" s="508"/>
      <c r="ISR753" s="508"/>
      <c r="ISS753" s="89"/>
      <c r="IST753" s="89"/>
      <c r="ISU753" s="508"/>
      <c r="ISV753" s="508"/>
      <c r="ISW753" s="508"/>
      <c r="ISX753" s="508"/>
      <c r="ISY753" s="508"/>
      <c r="ISZ753" s="203"/>
      <c r="ITA753" s="107"/>
      <c r="ITB753" s="508"/>
      <c r="ITC753" s="508"/>
      <c r="ITD753" s="508"/>
      <c r="ITE753" s="508"/>
      <c r="ITF753" s="508"/>
      <c r="ITG753" s="508"/>
      <c r="ITH753" s="508"/>
      <c r="ITI753" s="168"/>
      <c r="ITJ753" s="168"/>
      <c r="ITK753" s="168"/>
      <c r="ITL753" s="168"/>
      <c r="ITM753" s="168"/>
      <c r="ITN753" s="168"/>
      <c r="ITO753" s="168"/>
      <c r="ITP753" s="168"/>
      <c r="ITQ753" s="168"/>
      <c r="ITR753" s="168"/>
      <c r="ITS753" s="168"/>
      <c r="ITT753" s="168"/>
      <c r="ITU753" s="168"/>
      <c r="ITV753" s="168"/>
      <c r="ITW753" s="168"/>
      <c r="ITX753" s="168"/>
      <c r="ITY753" s="168"/>
      <c r="ITZ753" s="168"/>
      <c r="IUA753" s="168"/>
      <c r="IUB753" s="168"/>
      <c r="IUC753" s="168"/>
      <c r="IUD753" s="168"/>
      <c r="IUE753" s="168"/>
      <c r="IUF753" s="168"/>
      <c r="IUG753" s="168"/>
      <c r="IUH753" s="168"/>
      <c r="IUI753" s="168"/>
      <c r="IUJ753" s="168"/>
      <c r="IUK753" s="168"/>
      <c r="IUL753" s="168"/>
      <c r="IUM753" s="168"/>
      <c r="IUN753" s="168"/>
      <c r="IUO753" s="168"/>
      <c r="IUP753" s="168"/>
      <c r="IUQ753" s="168"/>
      <c r="IUR753" s="168"/>
      <c r="IUS753" s="168"/>
      <c r="IUT753" s="168"/>
      <c r="IUU753" s="168"/>
      <c r="IUV753" s="168"/>
      <c r="IUW753" s="168"/>
      <c r="IUX753" s="168"/>
      <c r="IUY753" s="168"/>
      <c r="IUZ753" s="168"/>
      <c r="IVA753" s="508"/>
      <c r="IVB753" s="508"/>
      <c r="IVC753" s="508"/>
      <c r="IVD753" s="508"/>
      <c r="IVE753" s="508"/>
      <c r="IVF753" s="508"/>
      <c r="IVG753" s="508"/>
      <c r="IVH753" s="508"/>
      <c r="IVI753" s="508"/>
      <c r="IVJ753" s="508"/>
      <c r="IVK753" s="508"/>
      <c r="IVL753" s="508"/>
      <c r="IVM753" s="508"/>
      <c r="IVN753" s="508"/>
      <c r="IVO753" s="508"/>
      <c r="IVP753" s="508"/>
      <c r="IVQ753" s="508"/>
      <c r="IVR753" s="508"/>
      <c r="IVS753" s="508"/>
      <c r="IVT753" s="508"/>
      <c r="IVU753" s="508"/>
      <c r="IVV753" s="508"/>
      <c r="IVW753" s="508"/>
      <c r="IVX753" s="508"/>
      <c r="IVY753" s="89"/>
      <c r="IVZ753" s="89"/>
      <c r="IWA753" s="89"/>
      <c r="IWB753" s="89"/>
      <c r="IWC753" s="89"/>
      <c r="IWD753" s="508"/>
      <c r="IWE753" s="508"/>
      <c r="IWF753" s="89"/>
      <c r="IWG753" s="89"/>
      <c r="IWH753" s="508"/>
      <c r="IWI753" s="508"/>
      <c r="IWJ753" s="89"/>
      <c r="IWK753" s="89"/>
      <c r="IWL753" s="508"/>
      <c r="IWM753" s="508"/>
      <c r="IWN753" s="508"/>
      <c r="IWO753" s="508"/>
      <c r="IWP753" s="508"/>
      <c r="IWQ753" s="508"/>
      <c r="IWR753" s="508"/>
      <c r="IWS753" s="89"/>
      <c r="IWT753" s="89"/>
      <c r="IWU753" s="508"/>
      <c r="IWV753" s="508"/>
      <c r="IWW753" s="89"/>
      <c r="IWX753" s="89"/>
      <c r="IWY753" s="508"/>
      <c r="IWZ753" s="508"/>
      <c r="IXA753" s="508"/>
      <c r="IXB753" s="508"/>
      <c r="IXC753" s="508"/>
      <c r="IXD753" s="203"/>
      <c r="IXE753" s="107"/>
      <c r="IXF753" s="508"/>
      <c r="IXG753" s="508"/>
      <c r="IXH753" s="508"/>
      <c r="IXI753" s="508"/>
      <c r="IXJ753" s="508"/>
      <c r="IXK753" s="508"/>
      <c r="IXL753" s="508"/>
      <c r="IXM753" s="168"/>
      <c r="IXN753" s="168"/>
      <c r="IXO753" s="168"/>
      <c r="IXP753" s="168"/>
      <c r="IXQ753" s="168"/>
      <c r="IXR753" s="168"/>
      <c r="IXS753" s="168"/>
      <c r="IXT753" s="168"/>
      <c r="IXU753" s="168"/>
      <c r="IXV753" s="168"/>
      <c r="IXW753" s="168"/>
      <c r="IXX753" s="168"/>
      <c r="IXY753" s="168"/>
      <c r="IXZ753" s="168"/>
      <c r="IYA753" s="168"/>
      <c r="IYB753" s="168"/>
      <c r="IYC753" s="168"/>
      <c r="IYD753" s="168"/>
      <c r="IYE753" s="168"/>
      <c r="IYF753" s="168"/>
      <c r="IYG753" s="168"/>
      <c r="IYH753" s="168"/>
      <c r="IYI753" s="168"/>
      <c r="IYJ753" s="168"/>
      <c r="IYK753" s="168"/>
      <c r="IYL753" s="168"/>
      <c r="IYM753" s="168"/>
      <c r="IYN753" s="168"/>
      <c r="IYO753" s="168"/>
      <c r="IYP753" s="168"/>
      <c r="IYQ753" s="168"/>
      <c r="IYR753" s="168"/>
      <c r="IYS753" s="168"/>
      <c r="IYT753" s="168"/>
      <c r="IYU753" s="168"/>
      <c r="IYV753" s="168"/>
      <c r="IYW753" s="168"/>
      <c r="IYX753" s="168"/>
      <c r="IYY753" s="168"/>
      <c r="IYZ753" s="168"/>
      <c r="IZA753" s="168"/>
      <c r="IZB753" s="168"/>
      <c r="IZC753" s="168"/>
      <c r="IZD753" s="168"/>
      <c r="IZE753" s="508"/>
      <c r="IZF753" s="508"/>
      <c r="IZG753" s="508"/>
      <c r="IZH753" s="508"/>
      <c r="IZI753" s="508"/>
      <c r="IZJ753" s="508"/>
      <c r="IZK753" s="508"/>
      <c r="IZL753" s="508"/>
      <c r="IZM753" s="508"/>
      <c r="IZN753" s="508"/>
      <c r="IZO753" s="508"/>
      <c r="IZP753" s="508"/>
      <c r="IZQ753" s="508"/>
      <c r="IZR753" s="508"/>
      <c r="IZS753" s="508"/>
      <c r="IZT753" s="508"/>
      <c r="IZU753" s="508"/>
      <c r="IZV753" s="508"/>
      <c r="IZW753" s="508"/>
      <c r="IZX753" s="508"/>
      <c r="IZY753" s="508"/>
      <c r="IZZ753" s="508"/>
      <c r="JAA753" s="508"/>
      <c r="JAB753" s="508"/>
      <c r="JAC753" s="89"/>
      <c r="JAD753" s="89"/>
      <c r="JAE753" s="89"/>
      <c r="JAF753" s="89"/>
      <c r="JAG753" s="89"/>
      <c r="JAH753" s="508"/>
      <c r="JAI753" s="508"/>
      <c r="JAJ753" s="89"/>
      <c r="JAK753" s="89"/>
      <c r="JAL753" s="508"/>
      <c r="JAM753" s="508"/>
      <c r="JAN753" s="89"/>
      <c r="JAO753" s="89"/>
      <c r="JAP753" s="508"/>
      <c r="JAQ753" s="508"/>
      <c r="JAR753" s="508"/>
      <c r="JAS753" s="508"/>
      <c r="JAT753" s="508"/>
      <c r="JAU753" s="508"/>
      <c r="JAV753" s="508"/>
      <c r="JAW753" s="89"/>
      <c r="JAX753" s="89"/>
      <c r="JAY753" s="508"/>
      <c r="JAZ753" s="508"/>
      <c r="JBA753" s="89"/>
      <c r="JBB753" s="89"/>
      <c r="JBC753" s="508"/>
      <c r="JBD753" s="508"/>
      <c r="JBE753" s="508"/>
      <c r="JBF753" s="508"/>
      <c r="JBG753" s="508"/>
      <c r="JBH753" s="203"/>
      <c r="JBI753" s="107"/>
      <c r="JBJ753" s="508"/>
      <c r="JBK753" s="508"/>
      <c r="JBL753" s="508"/>
      <c r="JBM753" s="508"/>
      <c r="JBN753" s="508"/>
      <c r="JBO753" s="508"/>
      <c r="JBP753" s="508"/>
      <c r="JBQ753" s="168"/>
      <c r="JBR753" s="168"/>
      <c r="JBS753" s="168"/>
      <c r="JBT753" s="168"/>
      <c r="JBU753" s="168"/>
      <c r="JBV753" s="168"/>
      <c r="JBW753" s="168"/>
      <c r="JBX753" s="168"/>
      <c r="JBY753" s="168"/>
      <c r="JBZ753" s="168"/>
      <c r="JCA753" s="168"/>
      <c r="JCB753" s="168"/>
      <c r="JCC753" s="168"/>
      <c r="JCD753" s="168"/>
      <c r="JCE753" s="168"/>
      <c r="JCF753" s="168"/>
      <c r="JCG753" s="168"/>
      <c r="JCH753" s="168"/>
      <c r="JCI753" s="168"/>
      <c r="JCJ753" s="168"/>
      <c r="JCK753" s="168"/>
      <c r="JCL753" s="168"/>
      <c r="JCM753" s="168"/>
      <c r="JCN753" s="168"/>
      <c r="JCO753" s="168"/>
      <c r="JCP753" s="168"/>
      <c r="JCQ753" s="168"/>
      <c r="JCR753" s="168"/>
      <c r="JCS753" s="168"/>
      <c r="JCT753" s="168"/>
      <c r="JCU753" s="168"/>
      <c r="JCV753" s="168"/>
      <c r="JCW753" s="168"/>
      <c r="JCX753" s="168"/>
      <c r="JCY753" s="168"/>
      <c r="JCZ753" s="168"/>
      <c r="JDA753" s="168"/>
      <c r="JDB753" s="168"/>
      <c r="JDC753" s="168"/>
      <c r="JDD753" s="168"/>
      <c r="JDE753" s="168"/>
      <c r="JDF753" s="168"/>
      <c r="JDG753" s="168"/>
      <c r="JDH753" s="168"/>
      <c r="JDI753" s="508"/>
      <c r="JDJ753" s="508"/>
      <c r="JDK753" s="508"/>
      <c r="JDL753" s="508"/>
      <c r="JDM753" s="508"/>
      <c r="JDN753" s="508"/>
      <c r="JDO753" s="508"/>
      <c r="JDP753" s="508"/>
      <c r="JDQ753" s="508"/>
      <c r="JDR753" s="508"/>
      <c r="JDS753" s="508"/>
      <c r="JDT753" s="508"/>
      <c r="JDU753" s="508"/>
      <c r="JDV753" s="508"/>
      <c r="JDW753" s="508"/>
      <c r="JDX753" s="508"/>
      <c r="JDY753" s="508"/>
      <c r="JDZ753" s="508"/>
      <c r="JEA753" s="508"/>
      <c r="JEB753" s="508"/>
      <c r="JEC753" s="508"/>
      <c r="JED753" s="508"/>
      <c r="JEE753" s="508"/>
      <c r="JEF753" s="508"/>
      <c r="JEG753" s="89"/>
      <c r="JEH753" s="89"/>
      <c r="JEI753" s="89"/>
      <c r="JEJ753" s="89"/>
      <c r="JEK753" s="89"/>
      <c r="JEL753" s="508"/>
      <c r="JEM753" s="508"/>
      <c r="JEN753" s="89"/>
      <c r="JEO753" s="89"/>
      <c r="JEP753" s="508"/>
      <c r="JEQ753" s="508"/>
      <c r="JER753" s="89"/>
      <c r="JES753" s="89"/>
      <c r="JET753" s="508"/>
      <c r="JEU753" s="508"/>
      <c r="JEV753" s="508"/>
      <c r="JEW753" s="508"/>
      <c r="JEX753" s="508"/>
      <c r="JEY753" s="508"/>
      <c r="JEZ753" s="508"/>
      <c r="JFA753" s="89"/>
      <c r="JFB753" s="89"/>
      <c r="JFC753" s="508"/>
      <c r="JFD753" s="508"/>
      <c r="JFE753" s="89"/>
      <c r="JFF753" s="89"/>
      <c r="JFG753" s="508"/>
      <c r="JFH753" s="508"/>
      <c r="JFI753" s="508"/>
      <c r="JFJ753" s="508"/>
      <c r="JFK753" s="508"/>
      <c r="JFL753" s="203"/>
      <c r="JFM753" s="107"/>
      <c r="JFN753" s="508"/>
      <c r="JFO753" s="508"/>
      <c r="JFP753" s="508"/>
      <c r="JFQ753" s="508"/>
      <c r="JFR753" s="508"/>
      <c r="JFS753" s="508"/>
      <c r="JFT753" s="508"/>
      <c r="JFU753" s="168"/>
      <c r="JFV753" s="168"/>
      <c r="JFW753" s="168"/>
      <c r="JFX753" s="168"/>
      <c r="JFY753" s="168"/>
      <c r="JFZ753" s="168"/>
      <c r="JGA753" s="168"/>
      <c r="JGB753" s="168"/>
      <c r="JGC753" s="168"/>
      <c r="JGD753" s="168"/>
      <c r="JGE753" s="168"/>
      <c r="JGF753" s="168"/>
      <c r="JGG753" s="168"/>
      <c r="JGH753" s="168"/>
      <c r="JGI753" s="168"/>
      <c r="JGJ753" s="168"/>
      <c r="JGK753" s="168"/>
      <c r="JGL753" s="168"/>
      <c r="JGM753" s="168"/>
      <c r="JGN753" s="168"/>
      <c r="JGO753" s="168"/>
      <c r="JGP753" s="168"/>
      <c r="JGQ753" s="168"/>
      <c r="JGR753" s="168"/>
      <c r="JGS753" s="168"/>
      <c r="JGT753" s="168"/>
      <c r="JGU753" s="168"/>
      <c r="JGV753" s="168"/>
      <c r="JGW753" s="168"/>
      <c r="JGX753" s="168"/>
      <c r="JGY753" s="168"/>
      <c r="JGZ753" s="168"/>
      <c r="JHA753" s="168"/>
      <c r="JHB753" s="168"/>
      <c r="JHC753" s="168"/>
      <c r="JHD753" s="168"/>
      <c r="JHE753" s="168"/>
      <c r="JHF753" s="168"/>
      <c r="JHG753" s="168"/>
      <c r="JHH753" s="168"/>
      <c r="JHI753" s="168"/>
      <c r="JHJ753" s="168"/>
      <c r="JHK753" s="168"/>
      <c r="JHL753" s="168"/>
      <c r="JHM753" s="508"/>
      <c r="JHN753" s="508"/>
      <c r="JHO753" s="508"/>
      <c r="JHP753" s="508"/>
      <c r="JHQ753" s="508"/>
      <c r="JHR753" s="508"/>
      <c r="JHS753" s="508"/>
      <c r="JHT753" s="508"/>
      <c r="JHU753" s="508"/>
      <c r="JHV753" s="508"/>
      <c r="JHW753" s="508"/>
      <c r="JHX753" s="508"/>
      <c r="JHY753" s="508"/>
      <c r="JHZ753" s="508"/>
      <c r="JIA753" s="508"/>
      <c r="JIB753" s="508"/>
      <c r="JIC753" s="508"/>
      <c r="JID753" s="508"/>
      <c r="JIE753" s="508"/>
      <c r="JIF753" s="508"/>
      <c r="JIG753" s="508"/>
      <c r="JIH753" s="508"/>
      <c r="JII753" s="508"/>
      <c r="JIJ753" s="508"/>
      <c r="JIK753" s="89"/>
      <c r="JIL753" s="89"/>
      <c r="JIM753" s="89"/>
      <c r="JIN753" s="89"/>
      <c r="JIO753" s="89"/>
      <c r="JIP753" s="508"/>
      <c r="JIQ753" s="508"/>
      <c r="JIR753" s="89"/>
      <c r="JIS753" s="89"/>
      <c r="JIT753" s="508"/>
      <c r="JIU753" s="508"/>
      <c r="JIV753" s="89"/>
      <c r="JIW753" s="89"/>
      <c r="JIX753" s="508"/>
      <c r="JIY753" s="508"/>
      <c r="JIZ753" s="508"/>
      <c r="JJA753" s="508"/>
      <c r="JJB753" s="508"/>
      <c r="JJC753" s="508"/>
      <c r="JJD753" s="508"/>
      <c r="JJE753" s="89"/>
      <c r="JJF753" s="89"/>
      <c r="JJG753" s="508"/>
      <c r="JJH753" s="508"/>
      <c r="JJI753" s="89"/>
      <c r="JJJ753" s="89"/>
      <c r="JJK753" s="508"/>
      <c r="JJL753" s="508"/>
      <c r="JJM753" s="508"/>
      <c r="JJN753" s="508"/>
      <c r="JJO753" s="508"/>
      <c r="JJP753" s="203"/>
      <c r="JJQ753" s="107"/>
      <c r="JJR753" s="508"/>
      <c r="JJS753" s="508"/>
      <c r="JJT753" s="508"/>
      <c r="JJU753" s="508"/>
      <c r="JJV753" s="508"/>
      <c r="JJW753" s="508"/>
      <c r="JJX753" s="508"/>
      <c r="JJY753" s="168"/>
      <c r="JJZ753" s="168"/>
      <c r="JKA753" s="168"/>
      <c r="JKB753" s="168"/>
      <c r="JKC753" s="168"/>
      <c r="JKD753" s="168"/>
      <c r="JKE753" s="168"/>
      <c r="JKF753" s="168"/>
      <c r="JKG753" s="168"/>
      <c r="JKH753" s="168"/>
      <c r="JKI753" s="168"/>
      <c r="JKJ753" s="168"/>
      <c r="JKK753" s="168"/>
      <c r="JKL753" s="168"/>
      <c r="JKM753" s="168"/>
      <c r="JKN753" s="168"/>
      <c r="JKO753" s="168"/>
      <c r="JKP753" s="168"/>
      <c r="JKQ753" s="168"/>
      <c r="JKR753" s="168"/>
      <c r="JKS753" s="168"/>
      <c r="JKT753" s="168"/>
      <c r="JKU753" s="168"/>
      <c r="JKV753" s="168"/>
      <c r="JKW753" s="168"/>
      <c r="JKX753" s="168"/>
      <c r="JKY753" s="168"/>
      <c r="JKZ753" s="168"/>
      <c r="JLA753" s="168"/>
      <c r="JLB753" s="168"/>
      <c r="JLC753" s="168"/>
      <c r="JLD753" s="168"/>
      <c r="JLE753" s="168"/>
      <c r="JLF753" s="168"/>
      <c r="JLG753" s="168"/>
      <c r="JLH753" s="168"/>
      <c r="JLI753" s="168"/>
      <c r="JLJ753" s="168"/>
      <c r="JLK753" s="168"/>
      <c r="JLL753" s="168"/>
      <c r="JLM753" s="168"/>
      <c r="JLN753" s="168"/>
      <c r="JLO753" s="168"/>
      <c r="JLP753" s="168"/>
      <c r="JLQ753" s="508"/>
      <c r="JLR753" s="508"/>
      <c r="JLS753" s="508"/>
      <c r="JLT753" s="508"/>
      <c r="JLU753" s="508"/>
      <c r="JLV753" s="508"/>
      <c r="JLW753" s="508"/>
      <c r="JLX753" s="508"/>
      <c r="JLY753" s="508"/>
      <c r="JLZ753" s="508"/>
      <c r="JMA753" s="508"/>
      <c r="JMB753" s="508"/>
      <c r="JMC753" s="508"/>
      <c r="JMD753" s="508"/>
      <c r="JME753" s="508"/>
      <c r="JMF753" s="508"/>
      <c r="JMG753" s="508"/>
      <c r="JMH753" s="508"/>
      <c r="JMI753" s="508"/>
      <c r="JMJ753" s="508"/>
      <c r="JMK753" s="508"/>
      <c r="JML753" s="508"/>
      <c r="JMM753" s="508"/>
      <c r="JMN753" s="508"/>
      <c r="JMO753" s="89"/>
      <c r="JMP753" s="89"/>
      <c r="JMQ753" s="89"/>
      <c r="JMR753" s="89"/>
      <c r="JMS753" s="89"/>
      <c r="JMT753" s="508"/>
      <c r="JMU753" s="508"/>
      <c r="JMV753" s="89"/>
      <c r="JMW753" s="89"/>
      <c r="JMX753" s="508"/>
      <c r="JMY753" s="508"/>
      <c r="JMZ753" s="89"/>
      <c r="JNA753" s="89"/>
      <c r="JNB753" s="508"/>
      <c r="JNC753" s="508"/>
      <c r="JND753" s="508"/>
      <c r="JNE753" s="508"/>
      <c r="JNF753" s="508"/>
      <c r="JNG753" s="508"/>
      <c r="JNH753" s="508"/>
      <c r="JNI753" s="89"/>
      <c r="JNJ753" s="89"/>
      <c r="JNK753" s="508"/>
      <c r="JNL753" s="508"/>
      <c r="JNM753" s="89"/>
      <c r="JNN753" s="89"/>
      <c r="JNO753" s="508"/>
      <c r="JNP753" s="508"/>
      <c r="JNQ753" s="508"/>
      <c r="JNR753" s="508"/>
      <c r="JNS753" s="508"/>
      <c r="JNT753" s="203"/>
      <c r="JNU753" s="107"/>
      <c r="JNV753" s="508"/>
      <c r="JNW753" s="508"/>
      <c r="JNX753" s="508"/>
      <c r="JNY753" s="508"/>
      <c r="JNZ753" s="508"/>
      <c r="JOA753" s="508"/>
      <c r="JOB753" s="508"/>
      <c r="JOC753" s="168"/>
      <c r="JOD753" s="168"/>
      <c r="JOE753" s="168"/>
      <c r="JOF753" s="168"/>
      <c r="JOG753" s="168"/>
      <c r="JOH753" s="168"/>
      <c r="JOI753" s="168"/>
      <c r="JOJ753" s="168"/>
      <c r="JOK753" s="168"/>
      <c r="JOL753" s="168"/>
      <c r="JOM753" s="168"/>
      <c r="JON753" s="168"/>
      <c r="JOO753" s="168"/>
      <c r="JOP753" s="168"/>
      <c r="JOQ753" s="168"/>
      <c r="JOR753" s="168"/>
      <c r="JOS753" s="168"/>
      <c r="JOT753" s="168"/>
      <c r="JOU753" s="168"/>
      <c r="JOV753" s="168"/>
      <c r="JOW753" s="168"/>
      <c r="JOX753" s="168"/>
      <c r="JOY753" s="168"/>
      <c r="JOZ753" s="168"/>
      <c r="JPA753" s="168"/>
      <c r="JPB753" s="168"/>
      <c r="JPC753" s="168"/>
      <c r="JPD753" s="168"/>
      <c r="JPE753" s="168"/>
      <c r="JPF753" s="168"/>
      <c r="JPG753" s="168"/>
      <c r="JPH753" s="168"/>
      <c r="JPI753" s="168"/>
      <c r="JPJ753" s="168"/>
      <c r="JPK753" s="168"/>
      <c r="JPL753" s="168"/>
      <c r="JPM753" s="168"/>
      <c r="JPN753" s="168"/>
      <c r="JPO753" s="168"/>
      <c r="JPP753" s="168"/>
      <c r="JPQ753" s="168"/>
      <c r="JPR753" s="168"/>
      <c r="JPS753" s="168"/>
      <c r="JPT753" s="168"/>
      <c r="JPU753" s="508"/>
      <c r="JPV753" s="508"/>
      <c r="JPW753" s="508"/>
      <c r="JPX753" s="508"/>
      <c r="JPY753" s="508"/>
      <c r="JPZ753" s="508"/>
      <c r="JQA753" s="508"/>
      <c r="JQB753" s="508"/>
      <c r="JQC753" s="508"/>
      <c r="JQD753" s="508"/>
      <c r="JQE753" s="508"/>
      <c r="JQF753" s="508"/>
      <c r="JQG753" s="508"/>
      <c r="JQH753" s="508"/>
      <c r="JQI753" s="508"/>
      <c r="JQJ753" s="508"/>
      <c r="JQK753" s="508"/>
      <c r="JQL753" s="508"/>
      <c r="JQM753" s="508"/>
      <c r="JQN753" s="508"/>
      <c r="JQO753" s="508"/>
      <c r="JQP753" s="508"/>
      <c r="JQQ753" s="508"/>
      <c r="JQR753" s="508"/>
      <c r="JQS753" s="89"/>
      <c r="JQT753" s="89"/>
      <c r="JQU753" s="89"/>
      <c r="JQV753" s="89"/>
      <c r="JQW753" s="89"/>
      <c r="JQX753" s="508"/>
      <c r="JQY753" s="508"/>
      <c r="JQZ753" s="89"/>
      <c r="JRA753" s="89"/>
      <c r="JRB753" s="508"/>
      <c r="JRC753" s="508"/>
      <c r="JRD753" s="89"/>
      <c r="JRE753" s="89"/>
      <c r="JRF753" s="508"/>
      <c r="JRG753" s="508"/>
      <c r="JRH753" s="508"/>
      <c r="JRI753" s="508"/>
      <c r="JRJ753" s="508"/>
      <c r="JRK753" s="508"/>
      <c r="JRL753" s="508"/>
      <c r="JRM753" s="89"/>
      <c r="JRN753" s="89"/>
      <c r="JRO753" s="508"/>
      <c r="JRP753" s="508"/>
      <c r="JRQ753" s="89"/>
      <c r="JRR753" s="89"/>
      <c r="JRS753" s="508"/>
      <c r="JRT753" s="508"/>
      <c r="JRU753" s="508"/>
      <c r="JRV753" s="508"/>
      <c r="JRW753" s="508"/>
      <c r="JRX753" s="203"/>
      <c r="JRY753" s="107"/>
      <c r="JRZ753" s="508"/>
      <c r="JSA753" s="508"/>
      <c r="JSB753" s="508"/>
      <c r="JSC753" s="508"/>
      <c r="JSD753" s="508"/>
      <c r="JSE753" s="508"/>
      <c r="JSF753" s="508"/>
      <c r="JSG753" s="168"/>
      <c r="JSH753" s="168"/>
      <c r="JSI753" s="168"/>
      <c r="JSJ753" s="168"/>
      <c r="JSK753" s="168"/>
      <c r="JSL753" s="168"/>
      <c r="JSM753" s="168"/>
      <c r="JSN753" s="168"/>
      <c r="JSO753" s="168"/>
      <c r="JSP753" s="168"/>
      <c r="JSQ753" s="168"/>
      <c r="JSR753" s="168"/>
      <c r="JSS753" s="168"/>
      <c r="JST753" s="168"/>
      <c r="JSU753" s="168"/>
      <c r="JSV753" s="168"/>
      <c r="JSW753" s="168"/>
      <c r="JSX753" s="168"/>
      <c r="JSY753" s="168"/>
      <c r="JSZ753" s="168"/>
      <c r="JTA753" s="168"/>
      <c r="JTB753" s="168"/>
      <c r="JTC753" s="168"/>
      <c r="JTD753" s="168"/>
      <c r="JTE753" s="168"/>
      <c r="JTF753" s="168"/>
      <c r="JTG753" s="168"/>
      <c r="JTH753" s="168"/>
      <c r="JTI753" s="168"/>
      <c r="JTJ753" s="168"/>
      <c r="JTK753" s="168"/>
      <c r="JTL753" s="168"/>
      <c r="JTM753" s="168"/>
      <c r="JTN753" s="168"/>
      <c r="JTO753" s="168"/>
      <c r="JTP753" s="168"/>
      <c r="JTQ753" s="168"/>
      <c r="JTR753" s="168"/>
      <c r="JTS753" s="168"/>
      <c r="JTT753" s="168"/>
      <c r="JTU753" s="168"/>
      <c r="JTV753" s="168"/>
      <c r="JTW753" s="168"/>
      <c r="JTX753" s="168"/>
      <c r="JTY753" s="508"/>
      <c r="JTZ753" s="508"/>
      <c r="JUA753" s="508"/>
      <c r="JUB753" s="508"/>
      <c r="JUC753" s="508"/>
      <c r="JUD753" s="508"/>
      <c r="JUE753" s="508"/>
      <c r="JUF753" s="508"/>
      <c r="JUG753" s="508"/>
      <c r="JUH753" s="508"/>
      <c r="JUI753" s="508"/>
      <c r="JUJ753" s="508"/>
      <c r="JUK753" s="508"/>
      <c r="JUL753" s="508"/>
      <c r="JUM753" s="508"/>
      <c r="JUN753" s="508"/>
      <c r="JUO753" s="508"/>
      <c r="JUP753" s="508"/>
      <c r="JUQ753" s="508"/>
      <c r="JUR753" s="508"/>
      <c r="JUS753" s="508"/>
      <c r="JUT753" s="508"/>
      <c r="JUU753" s="508"/>
      <c r="JUV753" s="508"/>
      <c r="JUW753" s="89"/>
      <c r="JUX753" s="89"/>
      <c r="JUY753" s="89"/>
      <c r="JUZ753" s="89"/>
      <c r="JVA753" s="89"/>
      <c r="JVB753" s="508"/>
      <c r="JVC753" s="508"/>
      <c r="JVD753" s="89"/>
      <c r="JVE753" s="89"/>
      <c r="JVF753" s="508"/>
      <c r="JVG753" s="508"/>
      <c r="JVH753" s="89"/>
      <c r="JVI753" s="89"/>
      <c r="JVJ753" s="508"/>
      <c r="JVK753" s="508"/>
      <c r="JVL753" s="508"/>
      <c r="JVM753" s="508"/>
      <c r="JVN753" s="508"/>
      <c r="JVO753" s="508"/>
      <c r="JVP753" s="508"/>
      <c r="JVQ753" s="89"/>
      <c r="JVR753" s="89"/>
      <c r="JVS753" s="508"/>
      <c r="JVT753" s="508"/>
      <c r="JVU753" s="89"/>
      <c r="JVV753" s="89"/>
      <c r="JVW753" s="508"/>
      <c r="JVX753" s="508"/>
      <c r="JVY753" s="508"/>
      <c r="JVZ753" s="508"/>
      <c r="JWA753" s="508"/>
      <c r="JWB753" s="203"/>
      <c r="JWC753" s="107"/>
      <c r="JWD753" s="508"/>
      <c r="JWE753" s="508"/>
      <c r="JWF753" s="508"/>
      <c r="JWG753" s="508"/>
      <c r="JWH753" s="508"/>
      <c r="JWI753" s="508"/>
      <c r="JWJ753" s="508"/>
      <c r="JWK753" s="168"/>
      <c r="JWL753" s="168"/>
      <c r="JWM753" s="168"/>
      <c r="JWN753" s="168"/>
      <c r="JWO753" s="168"/>
      <c r="JWP753" s="168"/>
      <c r="JWQ753" s="168"/>
      <c r="JWR753" s="168"/>
      <c r="JWS753" s="168"/>
      <c r="JWT753" s="168"/>
      <c r="JWU753" s="168"/>
      <c r="JWV753" s="168"/>
      <c r="JWW753" s="168"/>
      <c r="JWX753" s="168"/>
      <c r="JWY753" s="168"/>
      <c r="JWZ753" s="168"/>
      <c r="JXA753" s="168"/>
      <c r="JXB753" s="168"/>
      <c r="JXC753" s="168"/>
      <c r="JXD753" s="168"/>
      <c r="JXE753" s="168"/>
      <c r="JXF753" s="168"/>
      <c r="JXG753" s="168"/>
      <c r="JXH753" s="168"/>
      <c r="JXI753" s="168"/>
      <c r="JXJ753" s="168"/>
      <c r="JXK753" s="168"/>
      <c r="JXL753" s="168"/>
      <c r="JXM753" s="168"/>
      <c r="JXN753" s="168"/>
      <c r="JXO753" s="168"/>
      <c r="JXP753" s="168"/>
      <c r="JXQ753" s="168"/>
      <c r="JXR753" s="168"/>
      <c r="JXS753" s="168"/>
      <c r="JXT753" s="168"/>
      <c r="JXU753" s="168"/>
      <c r="JXV753" s="168"/>
      <c r="JXW753" s="168"/>
      <c r="JXX753" s="168"/>
      <c r="JXY753" s="168"/>
      <c r="JXZ753" s="168"/>
      <c r="JYA753" s="168"/>
      <c r="JYB753" s="168"/>
      <c r="JYC753" s="508"/>
      <c r="JYD753" s="508"/>
      <c r="JYE753" s="508"/>
      <c r="JYF753" s="508"/>
      <c r="JYG753" s="508"/>
      <c r="JYH753" s="508"/>
      <c r="JYI753" s="508"/>
      <c r="JYJ753" s="508"/>
      <c r="JYK753" s="508"/>
      <c r="JYL753" s="508"/>
      <c r="JYM753" s="508"/>
      <c r="JYN753" s="508"/>
      <c r="JYO753" s="508"/>
      <c r="JYP753" s="508"/>
      <c r="JYQ753" s="508"/>
      <c r="JYR753" s="508"/>
      <c r="JYS753" s="508"/>
      <c r="JYT753" s="508"/>
      <c r="JYU753" s="508"/>
      <c r="JYV753" s="508"/>
      <c r="JYW753" s="508"/>
      <c r="JYX753" s="508"/>
      <c r="JYY753" s="508"/>
      <c r="JYZ753" s="508"/>
      <c r="JZA753" s="89"/>
      <c r="JZB753" s="89"/>
      <c r="JZC753" s="89"/>
      <c r="JZD753" s="89"/>
      <c r="JZE753" s="89"/>
      <c r="JZF753" s="508"/>
      <c r="JZG753" s="508"/>
      <c r="JZH753" s="89"/>
      <c r="JZI753" s="89"/>
      <c r="JZJ753" s="508"/>
      <c r="JZK753" s="508"/>
      <c r="JZL753" s="89"/>
      <c r="JZM753" s="89"/>
      <c r="JZN753" s="508"/>
      <c r="JZO753" s="508"/>
      <c r="JZP753" s="508"/>
      <c r="JZQ753" s="508"/>
      <c r="JZR753" s="508"/>
      <c r="JZS753" s="508"/>
      <c r="JZT753" s="508"/>
      <c r="JZU753" s="89"/>
      <c r="JZV753" s="89"/>
      <c r="JZW753" s="508"/>
      <c r="JZX753" s="508"/>
      <c r="JZY753" s="89"/>
      <c r="JZZ753" s="89"/>
      <c r="KAA753" s="508"/>
      <c r="KAB753" s="508"/>
      <c r="KAC753" s="508"/>
      <c r="KAD753" s="508"/>
      <c r="KAE753" s="508"/>
      <c r="KAF753" s="203"/>
      <c r="KAG753" s="107"/>
      <c r="KAH753" s="508"/>
      <c r="KAI753" s="508"/>
      <c r="KAJ753" s="508"/>
      <c r="KAK753" s="508"/>
      <c r="KAL753" s="508"/>
      <c r="KAM753" s="508"/>
      <c r="KAN753" s="508"/>
      <c r="KAO753" s="168"/>
      <c r="KAP753" s="168"/>
      <c r="KAQ753" s="168"/>
      <c r="KAR753" s="168"/>
      <c r="KAS753" s="168"/>
      <c r="KAT753" s="168"/>
      <c r="KAU753" s="168"/>
      <c r="KAV753" s="168"/>
      <c r="KAW753" s="168"/>
      <c r="KAX753" s="168"/>
      <c r="KAY753" s="168"/>
      <c r="KAZ753" s="168"/>
      <c r="KBA753" s="168"/>
      <c r="KBB753" s="168"/>
      <c r="KBC753" s="168"/>
      <c r="KBD753" s="168"/>
      <c r="KBE753" s="168"/>
      <c r="KBF753" s="168"/>
      <c r="KBG753" s="168"/>
      <c r="KBH753" s="168"/>
      <c r="KBI753" s="168"/>
      <c r="KBJ753" s="168"/>
      <c r="KBK753" s="168"/>
      <c r="KBL753" s="168"/>
      <c r="KBM753" s="168"/>
      <c r="KBN753" s="168"/>
      <c r="KBO753" s="168"/>
      <c r="KBP753" s="168"/>
      <c r="KBQ753" s="168"/>
      <c r="KBR753" s="168"/>
      <c r="KBS753" s="168"/>
      <c r="KBT753" s="168"/>
      <c r="KBU753" s="168"/>
      <c r="KBV753" s="168"/>
      <c r="KBW753" s="168"/>
      <c r="KBX753" s="168"/>
      <c r="KBY753" s="168"/>
      <c r="KBZ753" s="168"/>
      <c r="KCA753" s="168"/>
      <c r="KCB753" s="168"/>
      <c r="KCC753" s="168"/>
      <c r="KCD753" s="168"/>
      <c r="KCE753" s="168"/>
      <c r="KCF753" s="168"/>
      <c r="KCG753" s="508"/>
      <c r="KCH753" s="508"/>
      <c r="KCI753" s="508"/>
      <c r="KCJ753" s="508"/>
      <c r="KCK753" s="508"/>
      <c r="KCL753" s="508"/>
      <c r="KCM753" s="508"/>
      <c r="KCN753" s="508"/>
      <c r="KCO753" s="508"/>
      <c r="KCP753" s="508"/>
      <c r="KCQ753" s="508"/>
      <c r="KCR753" s="508"/>
      <c r="KCS753" s="508"/>
      <c r="KCT753" s="508"/>
      <c r="KCU753" s="508"/>
      <c r="KCV753" s="508"/>
      <c r="KCW753" s="508"/>
      <c r="KCX753" s="508"/>
      <c r="KCY753" s="508"/>
      <c r="KCZ753" s="508"/>
      <c r="KDA753" s="508"/>
      <c r="KDB753" s="508"/>
      <c r="KDC753" s="508"/>
      <c r="KDD753" s="508"/>
      <c r="KDE753" s="89"/>
      <c r="KDF753" s="89"/>
      <c r="KDG753" s="89"/>
      <c r="KDH753" s="89"/>
      <c r="KDI753" s="89"/>
      <c r="KDJ753" s="508"/>
      <c r="KDK753" s="508"/>
      <c r="KDL753" s="89"/>
      <c r="KDM753" s="89"/>
      <c r="KDN753" s="508"/>
      <c r="KDO753" s="508"/>
      <c r="KDP753" s="89"/>
      <c r="KDQ753" s="89"/>
      <c r="KDR753" s="508"/>
      <c r="KDS753" s="508"/>
      <c r="KDT753" s="508"/>
      <c r="KDU753" s="508"/>
      <c r="KDV753" s="508"/>
      <c r="KDW753" s="508"/>
      <c r="KDX753" s="508"/>
      <c r="KDY753" s="89"/>
      <c r="KDZ753" s="89"/>
      <c r="KEA753" s="508"/>
      <c r="KEB753" s="508"/>
      <c r="KEC753" s="89"/>
      <c r="KED753" s="89"/>
      <c r="KEE753" s="508"/>
      <c r="KEF753" s="508"/>
      <c r="KEG753" s="508"/>
      <c r="KEH753" s="508"/>
      <c r="KEI753" s="508"/>
      <c r="KEJ753" s="203"/>
      <c r="KEK753" s="107"/>
      <c r="KEL753" s="508"/>
      <c r="KEM753" s="508"/>
      <c r="KEN753" s="508"/>
      <c r="KEO753" s="508"/>
      <c r="KEP753" s="508"/>
      <c r="KEQ753" s="508"/>
      <c r="KER753" s="508"/>
      <c r="KES753" s="168"/>
      <c r="KET753" s="168"/>
      <c r="KEU753" s="168"/>
      <c r="KEV753" s="168"/>
      <c r="KEW753" s="168"/>
      <c r="KEX753" s="168"/>
      <c r="KEY753" s="168"/>
      <c r="KEZ753" s="168"/>
      <c r="KFA753" s="168"/>
      <c r="KFB753" s="168"/>
      <c r="KFC753" s="168"/>
      <c r="KFD753" s="168"/>
      <c r="KFE753" s="168"/>
      <c r="KFF753" s="168"/>
      <c r="KFG753" s="168"/>
      <c r="KFH753" s="168"/>
      <c r="KFI753" s="168"/>
      <c r="KFJ753" s="168"/>
      <c r="KFK753" s="168"/>
      <c r="KFL753" s="168"/>
      <c r="KFM753" s="168"/>
      <c r="KFN753" s="168"/>
      <c r="KFO753" s="168"/>
      <c r="KFP753" s="168"/>
      <c r="KFQ753" s="168"/>
      <c r="KFR753" s="168"/>
      <c r="KFS753" s="168"/>
      <c r="KFT753" s="168"/>
      <c r="KFU753" s="168"/>
      <c r="KFV753" s="168"/>
      <c r="KFW753" s="168"/>
      <c r="KFX753" s="168"/>
      <c r="KFY753" s="168"/>
      <c r="KFZ753" s="168"/>
      <c r="KGA753" s="168"/>
      <c r="KGB753" s="168"/>
      <c r="KGC753" s="168"/>
      <c r="KGD753" s="168"/>
      <c r="KGE753" s="168"/>
      <c r="KGF753" s="168"/>
      <c r="KGG753" s="168"/>
      <c r="KGH753" s="168"/>
      <c r="KGI753" s="168"/>
      <c r="KGJ753" s="168"/>
      <c r="KGK753" s="508"/>
      <c r="KGL753" s="508"/>
      <c r="KGM753" s="508"/>
      <c r="KGN753" s="508"/>
      <c r="KGO753" s="508"/>
      <c r="KGP753" s="508"/>
      <c r="KGQ753" s="508"/>
      <c r="KGR753" s="508"/>
      <c r="KGS753" s="508"/>
      <c r="KGT753" s="508"/>
      <c r="KGU753" s="508"/>
      <c r="KGV753" s="508"/>
      <c r="KGW753" s="508"/>
      <c r="KGX753" s="508"/>
      <c r="KGY753" s="508"/>
      <c r="KGZ753" s="508"/>
      <c r="KHA753" s="508"/>
      <c r="KHB753" s="508"/>
      <c r="KHC753" s="508"/>
      <c r="KHD753" s="508"/>
      <c r="KHE753" s="508"/>
      <c r="KHF753" s="508"/>
      <c r="KHG753" s="508"/>
      <c r="KHH753" s="508"/>
      <c r="KHI753" s="89"/>
      <c r="KHJ753" s="89"/>
      <c r="KHK753" s="89"/>
      <c r="KHL753" s="89"/>
      <c r="KHM753" s="89"/>
      <c r="KHN753" s="508"/>
      <c r="KHO753" s="508"/>
      <c r="KHP753" s="89"/>
      <c r="KHQ753" s="89"/>
      <c r="KHR753" s="508"/>
      <c r="KHS753" s="508"/>
      <c r="KHT753" s="89"/>
      <c r="KHU753" s="89"/>
      <c r="KHV753" s="508"/>
      <c r="KHW753" s="508"/>
      <c r="KHX753" s="508"/>
      <c r="KHY753" s="508"/>
      <c r="KHZ753" s="508"/>
      <c r="KIA753" s="508"/>
      <c r="KIB753" s="508"/>
      <c r="KIC753" s="89"/>
      <c r="KID753" s="89"/>
      <c r="KIE753" s="508"/>
      <c r="KIF753" s="508"/>
      <c r="KIG753" s="89"/>
      <c r="KIH753" s="89"/>
      <c r="KII753" s="508"/>
      <c r="KIJ753" s="508"/>
      <c r="KIK753" s="508"/>
      <c r="KIL753" s="508"/>
      <c r="KIM753" s="508"/>
      <c r="KIN753" s="203"/>
      <c r="KIO753" s="107"/>
      <c r="KIP753" s="508"/>
      <c r="KIQ753" s="508"/>
      <c r="KIR753" s="508"/>
      <c r="KIS753" s="508"/>
      <c r="KIT753" s="508"/>
      <c r="KIU753" s="508"/>
      <c r="KIV753" s="508"/>
      <c r="KIW753" s="168"/>
      <c r="KIX753" s="168"/>
      <c r="KIY753" s="168"/>
      <c r="KIZ753" s="168"/>
      <c r="KJA753" s="168"/>
      <c r="KJB753" s="168"/>
      <c r="KJC753" s="168"/>
      <c r="KJD753" s="168"/>
      <c r="KJE753" s="168"/>
      <c r="KJF753" s="168"/>
      <c r="KJG753" s="168"/>
      <c r="KJH753" s="168"/>
      <c r="KJI753" s="168"/>
      <c r="KJJ753" s="168"/>
      <c r="KJK753" s="168"/>
      <c r="KJL753" s="168"/>
      <c r="KJM753" s="168"/>
      <c r="KJN753" s="168"/>
      <c r="KJO753" s="168"/>
      <c r="KJP753" s="168"/>
      <c r="KJQ753" s="168"/>
      <c r="KJR753" s="168"/>
      <c r="KJS753" s="168"/>
      <c r="KJT753" s="168"/>
      <c r="KJU753" s="168"/>
      <c r="KJV753" s="168"/>
      <c r="KJW753" s="168"/>
      <c r="KJX753" s="168"/>
      <c r="KJY753" s="168"/>
      <c r="KJZ753" s="168"/>
      <c r="KKA753" s="168"/>
      <c r="KKB753" s="168"/>
      <c r="KKC753" s="168"/>
      <c r="KKD753" s="168"/>
      <c r="KKE753" s="168"/>
      <c r="KKF753" s="168"/>
      <c r="KKG753" s="168"/>
      <c r="KKH753" s="168"/>
      <c r="KKI753" s="168"/>
      <c r="KKJ753" s="168"/>
      <c r="KKK753" s="168"/>
      <c r="KKL753" s="168"/>
      <c r="KKM753" s="168"/>
      <c r="KKN753" s="168"/>
      <c r="KKO753" s="508"/>
      <c r="KKP753" s="508"/>
      <c r="KKQ753" s="508"/>
      <c r="KKR753" s="508"/>
      <c r="KKS753" s="508"/>
      <c r="KKT753" s="508"/>
      <c r="KKU753" s="508"/>
      <c r="KKV753" s="508"/>
      <c r="KKW753" s="508"/>
      <c r="KKX753" s="508"/>
      <c r="KKY753" s="508"/>
      <c r="KKZ753" s="508"/>
      <c r="KLA753" s="508"/>
      <c r="KLB753" s="508"/>
      <c r="KLC753" s="508"/>
      <c r="KLD753" s="508"/>
      <c r="KLE753" s="508"/>
      <c r="KLF753" s="508"/>
      <c r="KLG753" s="508"/>
      <c r="KLH753" s="508"/>
      <c r="KLI753" s="508"/>
      <c r="KLJ753" s="508"/>
      <c r="KLK753" s="508"/>
      <c r="KLL753" s="508"/>
      <c r="KLM753" s="89"/>
      <c r="KLN753" s="89"/>
      <c r="KLO753" s="89"/>
      <c r="KLP753" s="89"/>
      <c r="KLQ753" s="89"/>
      <c r="KLR753" s="508"/>
      <c r="KLS753" s="508"/>
      <c r="KLT753" s="89"/>
      <c r="KLU753" s="89"/>
      <c r="KLV753" s="508"/>
      <c r="KLW753" s="508"/>
      <c r="KLX753" s="89"/>
      <c r="KLY753" s="89"/>
      <c r="KLZ753" s="508"/>
      <c r="KMA753" s="508"/>
      <c r="KMB753" s="508"/>
      <c r="KMC753" s="508"/>
      <c r="KMD753" s="508"/>
      <c r="KME753" s="508"/>
      <c r="KMF753" s="508"/>
      <c r="KMG753" s="89"/>
      <c r="KMH753" s="89"/>
      <c r="KMI753" s="508"/>
      <c r="KMJ753" s="508"/>
      <c r="KMK753" s="89"/>
      <c r="KML753" s="89"/>
      <c r="KMM753" s="508"/>
      <c r="KMN753" s="508"/>
      <c r="KMO753" s="508"/>
      <c r="KMP753" s="508"/>
      <c r="KMQ753" s="508"/>
      <c r="KMR753" s="203"/>
      <c r="KMS753" s="107"/>
      <c r="KMT753" s="508"/>
      <c r="KMU753" s="508"/>
      <c r="KMV753" s="508"/>
      <c r="KMW753" s="508"/>
      <c r="KMX753" s="508"/>
      <c r="KMY753" s="508"/>
      <c r="KMZ753" s="508"/>
      <c r="KNA753" s="168"/>
      <c r="KNB753" s="168"/>
      <c r="KNC753" s="168"/>
      <c r="KND753" s="168"/>
      <c r="KNE753" s="168"/>
      <c r="KNF753" s="168"/>
      <c r="KNG753" s="168"/>
      <c r="KNH753" s="168"/>
      <c r="KNI753" s="168"/>
      <c r="KNJ753" s="168"/>
      <c r="KNK753" s="168"/>
      <c r="KNL753" s="168"/>
      <c r="KNM753" s="168"/>
      <c r="KNN753" s="168"/>
      <c r="KNO753" s="168"/>
      <c r="KNP753" s="168"/>
      <c r="KNQ753" s="168"/>
      <c r="KNR753" s="168"/>
      <c r="KNS753" s="168"/>
      <c r="KNT753" s="168"/>
      <c r="KNU753" s="168"/>
      <c r="KNV753" s="168"/>
      <c r="KNW753" s="168"/>
      <c r="KNX753" s="168"/>
      <c r="KNY753" s="168"/>
      <c r="KNZ753" s="168"/>
      <c r="KOA753" s="168"/>
      <c r="KOB753" s="168"/>
      <c r="KOC753" s="168"/>
      <c r="KOD753" s="168"/>
      <c r="KOE753" s="168"/>
      <c r="KOF753" s="168"/>
      <c r="KOG753" s="168"/>
      <c r="KOH753" s="168"/>
      <c r="KOI753" s="168"/>
      <c r="KOJ753" s="168"/>
      <c r="KOK753" s="168"/>
      <c r="KOL753" s="168"/>
      <c r="KOM753" s="168"/>
      <c r="KON753" s="168"/>
      <c r="KOO753" s="168"/>
      <c r="KOP753" s="168"/>
      <c r="KOQ753" s="168"/>
      <c r="KOR753" s="168"/>
      <c r="KOS753" s="508"/>
      <c r="KOT753" s="508"/>
      <c r="KOU753" s="508"/>
      <c r="KOV753" s="508"/>
      <c r="KOW753" s="508"/>
      <c r="KOX753" s="508"/>
      <c r="KOY753" s="508"/>
      <c r="KOZ753" s="508"/>
      <c r="KPA753" s="508"/>
      <c r="KPB753" s="508"/>
      <c r="KPC753" s="508"/>
      <c r="KPD753" s="508"/>
      <c r="KPE753" s="508"/>
      <c r="KPF753" s="508"/>
      <c r="KPG753" s="508"/>
      <c r="KPH753" s="508"/>
      <c r="KPI753" s="508"/>
      <c r="KPJ753" s="508"/>
      <c r="KPK753" s="508"/>
      <c r="KPL753" s="508"/>
      <c r="KPM753" s="508"/>
      <c r="KPN753" s="508"/>
      <c r="KPO753" s="508"/>
      <c r="KPP753" s="508"/>
      <c r="KPQ753" s="89"/>
      <c r="KPR753" s="89"/>
      <c r="KPS753" s="89"/>
      <c r="KPT753" s="89"/>
      <c r="KPU753" s="89"/>
      <c r="KPV753" s="508"/>
      <c r="KPW753" s="508"/>
      <c r="KPX753" s="89"/>
      <c r="KPY753" s="89"/>
      <c r="KPZ753" s="508"/>
      <c r="KQA753" s="508"/>
      <c r="KQB753" s="89"/>
      <c r="KQC753" s="89"/>
      <c r="KQD753" s="508"/>
      <c r="KQE753" s="508"/>
      <c r="KQF753" s="508"/>
      <c r="KQG753" s="508"/>
      <c r="KQH753" s="508"/>
      <c r="KQI753" s="508"/>
      <c r="KQJ753" s="508"/>
      <c r="KQK753" s="89"/>
      <c r="KQL753" s="89"/>
      <c r="KQM753" s="508"/>
      <c r="KQN753" s="508"/>
      <c r="KQO753" s="89"/>
      <c r="KQP753" s="89"/>
      <c r="KQQ753" s="508"/>
      <c r="KQR753" s="508"/>
      <c r="KQS753" s="508"/>
      <c r="KQT753" s="508"/>
      <c r="KQU753" s="508"/>
      <c r="KQV753" s="203"/>
      <c r="KQW753" s="107"/>
      <c r="KQX753" s="508"/>
      <c r="KQY753" s="508"/>
      <c r="KQZ753" s="508"/>
      <c r="KRA753" s="508"/>
      <c r="KRB753" s="508"/>
      <c r="KRC753" s="508"/>
      <c r="KRD753" s="508"/>
      <c r="KRE753" s="168"/>
      <c r="KRF753" s="168"/>
      <c r="KRG753" s="168"/>
      <c r="KRH753" s="168"/>
      <c r="KRI753" s="168"/>
      <c r="KRJ753" s="168"/>
      <c r="KRK753" s="168"/>
      <c r="KRL753" s="168"/>
      <c r="KRM753" s="168"/>
      <c r="KRN753" s="168"/>
      <c r="KRO753" s="168"/>
      <c r="KRP753" s="168"/>
      <c r="KRQ753" s="168"/>
      <c r="KRR753" s="168"/>
      <c r="KRS753" s="168"/>
      <c r="KRT753" s="168"/>
      <c r="KRU753" s="168"/>
      <c r="KRV753" s="168"/>
      <c r="KRW753" s="168"/>
      <c r="KRX753" s="168"/>
      <c r="KRY753" s="168"/>
      <c r="KRZ753" s="168"/>
      <c r="KSA753" s="168"/>
      <c r="KSB753" s="168"/>
      <c r="KSC753" s="168"/>
      <c r="KSD753" s="168"/>
      <c r="KSE753" s="168"/>
      <c r="KSF753" s="168"/>
      <c r="KSG753" s="168"/>
      <c r="KSH753" s="168"/>
      <c r="KSI753" s="168"/>
      <c r="KSJ753" s="168"/>
      <c r="KSK753" s="168"/>
      <c r="KSL753" s="168"/>
      <c r="KSM753" s="168"/>
      <c r="KSN753" s="168"/>
      <c r="KSO753" s="168"/>
      <c r="KSP753" s="168"/>
      <c r="KSQ753" s="168"/>
      <c r="KSR753" s="168"/>
      <c r="KSS753" s="168"/>
      <c r="KST753" s="168"/>
      <c r="KSU753" s="168"/>
      <c r="KSV753" s="168"/>
      <c r="KSW753" s="508"/>
      <c r="KSX753" s="508"/>
      <c r="KSY753" s="508"/>
      <c r="KSZ753" s="508"/>
      <c r="KTA753" s="508"/>
      <c r="KTB753" s="508"/>
      <c r="KTC753" s="508"/>
      <c r="KTD753" s="508"/>
      <c r="KTE753" s="508"/>
      <c r="KTF753" s="508"/>
      <c r="KTG753" s="508"/>
      <c r="KTH753" s="508"/>
      <c r="KTI753" s="508"/>
      <c r="KTJ753" s="508"/>
      <c r="KTK753" s="508"/>
      <c r="KTL753" s="508"/>
      <c r="KTM753" s="508"/>
      <c r="KTN753" s="508"/>
      <c r="KTO753" s="508"/>
      <c r="KTP753" s="508"/>
      <c r="KTQ753" s="508"/>
      <c r="KTR753" s="508"/>
      <c r="KTS753" s="508"/>
      <c r="KTT753" s="508"/>
      <c r="KTU753" s="89"/>
      <c r="KTV753" s="89"/>
      <c r="KTW753" s="89"/>
      <c r="KTX753" s="89"/>
      <c r="KTY753" s="89"/>
      <c r="KTZ753" s="508"/>
      <c r="KUA753" s="508"/>
      <c r="KUB753" s="89"/>
      <c r="KUC753" s="89"/>
      <c r="KUD753" s="508"/>
      <c r="KUE753" s="508"/>
      <c r="KUF753" s="89"/>
      <c r="KUG753" s="89"/>
      <c r="KUH753" s="508"/>
      <c r="KUI753" s="508"/>
      <c r="KUJ753" s="508"/>
      <c r="KUK753" s="508"/>
      <c r="KUL753" s="508"/>
      <c r="KUM753" s="508"/>
      <c r="KUN753" s="508"/>
      <c r="KUO753" s="89"/>
      <c r="KUP753" s="89"/>
      <c r="KUQ753" s="508"/>
      <c r="KUR753" s="508"/>
      <c r="KUS753" s="89"/>
      <c r="KUT753" s="89"/>
      <c r="KUU753" s="508"/>
      <c r="KUV753" s="508"/>
      <c r="KUW753" s="508"/>
      <c r="KUX753" s="508"/>
      <c r="KUY753" s="508"/>
      <c r="KUZ753" s="203"/>
      <c r="KVA753" s="107"/>
      <c r="KVB753" s="508"/>
      <c r="KVC753" s="508"/>
      <c r="KVD753" s="508"/>
      <c r="KVE753" s="508"/>
      <c r="KVF753" s="508"/>
      <c r="KVG753" s="508"/>
      <c r="KVH753" s="508"/>
      <c r="KVI753" s="168"/>
      <c r="KVJ753" s="168"/>
      <c r="KVK753" s="168"/>
      <c r="KVL753" s="168"/>
      <c r="KVM753" s="168"/>
      <c r="KVN753" s="168"/>
      <c r="KVO753" s="168"/>
      <c r="KVP753" s="168"/>
      <c r="KVQ753" s="168"/>
      <c r="KVR753" s="168"/>
      <c r="KVS753" s="168"/>
      <c r="KVT753" s="168"/>
      <c r="KVU753" s="168"/>
      <c r="KVV753" s="168"/>
      <c r="KVW753" s="168"/>
      <c r="KVX753" s="168"/>
      <c r="KVY753" s="168"/>
      <c r="KVZ753" s="168"/>
      <c r="KWA753" s="168"/>
      <c r="KWB753" s="168"/>
      <c r="KWC753" s="168"/>
      <c r="KWD753" s="168"/>
      <c r="KWE753" s="168"/>
      <c r="KWF753" s="168"/>
      <c r="KWG753" s="168"/>
      <c r="KWH753" s="168"/>
      <c r="KWI753" s="168"/>
      <c r="KWJ753" s="168"/>
      <c r="KWK753" s="168"/>
      <c r="KWL753" s="168"/>
      <c r="KWM753" s="168"/>
      <c r="KWN753" s="168"/>
      <c r="KWO753" s="168"/>
      <c r="KWP753" s="168"/>
      <c r="KWQ753" s="168"/>
      <c r="KWR753" s="168"/>
      <c r="KWS753" s="168"/>
      <c r="KWT753" s="168"/>
      <c r="KWU753" s="168"/>
      <c r="KWV753" s="168"/>
      <c r="KWW753" s="168"/>
      <c r="KWX753" s="168"/>
      <c r="KWY753" s="168"/>
      <c r="KWZ753" s="168"/>
      <c r="KXA753" s="508"/>
      <c r="KXB753" s="508"/>
      <c r="KXC753" s="508"/>
      <c r="KXD753" s="508"/>
      <c r="KXE753" s="508"/>
      <c r="KXF753" s="508"/>
      <c r="KXG753" s="508"/>
      <c r="KXH753" s="508"/>
      <c r="KXI753" s="508"/>
      <c r="KXJ753" s="508"/>
      <c r="KXK753" s="508"/>
      <c r="KXL753" s="508"/>
      <c r="KXM753" s="508"/>
      <c r="KXN753" s="508"/>
      <c r="KXO753" s="508"/>
      <c r="KXP753" s="508"/>
      <c r="KXQ753" s="508"/>
      <c r="KXR753" s="508"/>
      <c r="KXS753" s="508"/>
      <c r="KXT753" s="508"/>
      <c r="KXU753" s="508"/>
      <c r="KXV753" s="508"/>
      <c r="KXW753" s="508"/>
      <c r="KXX753" s="508"/>
      <c r="KXY753" s="89"/>
      <c r="KXZ753" s="89"/>
      <c r="KYA753" s="89"/>
      <c r="KYB753" s="89"/>
      <c r="KYC753" s="89"/>
      <c r="KYD753" s="508"/>
      <c r="KYE753" s="508"/>
      <c r="KYF753" s="89"/>
      <c r="KYG753" s="89"/>
      <c r="KYH753" s="508"/>
      <c r="KYI753" s="508"/>
      <c r="KYJ753" s="89"/>
      <c r="KYK753" s="89"/>
      <c r="KYL753" s="508"/>
      <c r="KYM753" s="508"/>
      <c r="KYN753" s="508"/>
      <c r="KYO753" s="508"/>
      <c r="KYP753" s="508"/>
      <c r="KYQ753" s="508"/>
      <c r="KYR753" s="508"/>
      <c r="KYS753" s="89"/>
      <c r="KYT753" s="89"/>
      <c r="KYU753" s="508"/>
      <c r="KYV753" s="508"/>
      <c r="KYW753" s="89"/>
      <c r="KYX753" s="89"/>
      <c r="KYY753" s="508"/>
      <c r="KYZ753" s="508"/>
      <c r="KZA753" s="508"/>
      <c r="KZB753" s="508"/>
      <c r="KZC753" s="508"/>
      <c r="KZD753" s="203"/>
      <c r="KZE753" s="107"/>
      <c r="KZF753" s="508"/>
      <c r="KZG753" s="508"/>
      <c r="KZH753" s="508"/>
      <c r="KZI753" s="508"/>
      <c r="KZJ753" s="508"/>
      <c r="KZK753" s="508"/>
      <c r="KZL753" s="508"/>
      <c r="KZM753" s="168"/>
      <c r="KZN753" s="168"/>
      <c r="KZO753" s="168"/>
      <c r="KZP753" s="168"/>
      <c r="KZQ753" s="168"/>
      <c r="KZR753" s="168"/>
      <c r="KZS753" s="168"/>
      <c r="KZT753" s="168"/>
      <c r="KZU753" s="168"/>
      <c r="KZV753" s="168"/>
      <c r="KZW753" s="168"/>
      <c r="KZX753" s="168"/>
      <c r="KZY753" s="168"/>
      <c r="KZZ753" s="168"/>
      <c r="LAA753" s="168"/>
      <c r="LAB753" s="168"/>
      <c r="LAC753" s="168"/>
      <c r="LAD753" s="168"/>
      <c r="LAE753" s="168"/>
      <c r="LAF753" s="168"/>
      <c r="LAG753" s="168"/>
      <c r="LAH753" s="168"/>
      <c r="LAI753" s="168"/>
      <c r="LAJ753" s="168"/>
      <c r="LAK753" s="168"/>
      <c r="LAL753" s="168"/>
      <c r="LAM753" s="168"/>
      <c r="LAN753" s="168"/>
      <c r="LAO753" s="168"/>
      <c r="LAP753" s="168"/>
      <c r="LAQ753" s="168"/>
      <c r="LAR753" s="168"/>
      <c r="LAS753" s="168"/>
      <c r="LAT753" s="168"/>
      <c r="LAU753" s="168"/>
      <c r="LAV753" s="168"/>
      <c r="LAW753" s="168"/>
      <c r="LAX753" s="168"/>
      <c r="LAY753" s="168"/>
      <c r="LAZ753" s="168"/>
      <c r="LBA753" s="168"/>
      <c r="LBB753" s="168"/>
      <c r="LBC753" s="168"/>
      <c r="LBD753" s="168"/>
      <c r="LBE753" s="508"/>
      <c r="LBF753" s="508"/>
      <c r="LBG753" s="508"/>
      <c r="LBH753" s="508"/>
      <c r="LBI753" s="508"/>
      <c r="LBJ753" s="508"/>
      <c r="LBK753" s="508"/>
      <c r="LBL753" s="508"/>
      <c r="LBM753" s="508"/>
      <c r="LBN753" s="508"/>
      <c r="LBO753" s="508"/>
      <c r="LBP753" s="508"/>
      <c r="LBQ753" s="508"/>
      <c r="LBR753" s="508"/>
      <c r="LBS753" s="508"/>
      <c r="LBT753" s="508"/>
      <c r="LBU753" s="508"/>
      <c r="LBV753" s="508"/>
      <c r="LBW753" s="508"/>
      <c r="LBX753" s="508"/>
      <c r="LBY753" s="508"/>
      <c r="LBZ753" s="508"/>
      <c r="LCA753" s="508"/>
      <c r="LCB753" s="508"/>
      <c r="LCC753" s="89"/>
      <c r="LCD753" s="89"/>
      <c r="LCE753" s="89"/>
      <c r="LCF753" s="89"/>
      <c r="LCG753" s="89"/>
      <c r="LCH753" s="508"/>
      <c r="LCI753" s="508"/>
      <c r="LCJ753" s="89"/>
      <c r="LCK753" s="89"/>
      <c r="LCL753" s="508"/>
      <c r="LCM753" s="508"/>
      <c r="LCN753" s="89"/>
      <c r="LCO753" s="89"/>
      <c r="LCP753" s="508"/>
      <c r="LCQ753" s="508"/>
      <c r="LCR753" s="508"/>
      <c r="LCS753" s="508"/>
      <c r="LCT753" s="508"/>
      <c r="LCU753" s="508"/>
      <c r="LCV753" s="508"/>
      <c r="LCW753" s="89"/>
      <c r="LCX753" s="89"/>
      <c r="LCY753" s="508"/>
      <c r="LCZ753" s="508"/>
      <c r="LDA753" s="89"/>
      <c r="LDB753" s="89"/>
      <c r="LDC753" s="508"/>
      <c r="LDD753" s="508"/>
      <c r="LDE753" s="508"/>
      <c r="LDF753" s="508"/>
      <c r="LDG753" s="508"/>
      <c r="LDH753" s="203"/>
      <c r="LDI753" s="107"/>
      <c r="LDJ753" s="508"/>
      <c r="LDK753" s="508"/>
      <c r="LDL753" s="508"/>
      <c r="LDM753" s="508"/>
      <c r="LDN753" s="508"/>
      <c r="LDO753" s="508"/>
      <c r="LDP753" s="508"/>
      <c r="LDQ753" s="168"/>
      <c r="LDR753" s="168"/>
      <c r="LDS753" s="168"/>
      <c r="LDT753" s="168"/>
      <c r="LDU753" s="168"/>
      <c r="LDV753" s="168"/>
      <c r="LDW753" s="168"/>
      <c r="LDX753" s="168"/>
      <c r="LDY753" s="168"/>
      <c r="LDZ753" s="168"/>
      <c r="LEA753" s="168"/>
      <c r="LEB753" s="168"/>
      <c r="LEC753" s="168"/>
      <c r="LED753" s="168"/>
      <c r="LEE753" s="168"/>
      <c r="LEF753" s="168"/>
      <c r="LEG753" s="168"/>
      <c r="LEH753" s="168"/>
      <c r="LEI753" s="168"/>
      <c r="LEJ753" s="168"/>
      <c r="LEK753" s="168"/>
      <c r="LEL753" s="168"/>
      <c r="LEM753" s="168"/>
      <c r="LEN753" s="168"/>
      <c r="LEO753" s="168"/>
      <c r="LEP753" s="168"/>
      <c r="LEQ753" s="168"/>
      <c r="LER753" s="168"/>
      <c r="LES753" s="168"/>
      <c r="LET753" s="168"/>
      <c r="LEU753" s="168"/>
      <c r="LEV753" s="168"/>
      <c r="LEW753" s="168"/>
      <c r="LEX753" s="168"/>
      <c r="LEY753" s="168"/>
      <c r="LEZ753" s="168"/>
      <c r="LFA753" s="168"/>
      <c r="LFB753" s="168"/>
      <c r="LFC753" s="168"/>
      <c r="LFD753" s="168"/>
      <c r="LFE753" s="168"/>
      <c r="LFF753" s="168"/>
      <c r="LFG753" s="168"/>
      <c r="LFH753" s="168"/>
      <c r="LFI753" s="508"/>
      <c r="LFJ753" s="508"/>
      <c r="LFK753" s="508"/>
      <c r="LFL753" s="508"/>
      <c r="LFM753" s="508"/>
      <c r="LFN753" s="508"/>
      <c r="LFO753" s="508"/>
      <c r="LFP753" s="508"/>
      <c r="LFQ753" s="508"/>
      <c r="LFR753" s="508"/>
      <c r="LFS753" s="508"/>
      <c r="LFT753" s="508"/>
      <c r="LFU753" s="508"/>
      <c r="LFV753" s="508"/>
      <c r="LFW753" s="508"/>
      <c r="LFX753" s="508"/>
      <c r="LFY753" s="508"/>
      <c r="LFZ753" s="508"/>
      <c r="LGA753" s="508"/>
      <c r="LGB753" s="508"/>
      <c r="LGC753" s="508"/>
      <c r="LGD753" s="508"/>
      <c r="LGE753" s="508"/>
      <c r="LGF753" s="508"/>
      <c r="LGG753" s="89"/>
      <c r="LGH753" s="89"/>
      <c r="LGI753" s="89"/>
      <c r="LGJ753" s="89"/>
      <c r="LGK753" s="89"/>
      <c r="LGL753" s="508"/>
      <c r="LGM753" s="508"/>
      <c r="LGN753" s="89"/>
      <c r="LGO753" s="89"/>
      <c r="LGP753" s="508"/>
      <c r="LGQ753" s="508"/>
      <c r="LGR753" s="89"/>
      <c r="LGS753" s="89"/>
      <c r="LGT753" s="508"/>
      <c r="LGU753" s="508"/>
      <c r="LGV753" s="508"/>
      <c r="LGW753" s="508"/>
      <c r="LGX753" s="508"/>
      <c r="LGY753" s="508"/>
      <c r="LGZ753" s="508"/>
      <c r="LHA753" s="89"/>
      <c r="LHB753" s="89"/>
      <c r="LHC753" s="508"/>
      <c r="LHD753" s="508"/>
      <c r="LHE753" s="89"/>
      <c r="LHF753" s="89"/>
      <c r="LHG753" s="508"/>
      <c r="LHH753" s="508"/>
      <c r="LHI753" s="508"/>
      <c r="LHJ753" s="508"/>
      <c r="LHK753" s="508"/>
      <c r="LHL753" s="203"/>
      <c r="LHM753" s="107"/>
      <c r="LHN753" s="508"/>
      <c r="LHO753" s="508"/>
      <c r="LHP753" s="508"/>
      <c r="LHQ753" s="508"/>
      <c r="LHR753" s="508"/>
      <c r="LHS753" s="508"/>
      <c r="LHT753" s="508"/>
      <c r="LHU753" s="168"/>
      <c r="LHV753" s="168"/>
      <c r="LHW753" s="168"/>
      <c r="LHX753" s="168"/>
      <c r="LHY753" s="168"/>
      <c r="LHZ753" s="168"/>
      <c r="LIA753" s="168"/>
      <c r="LIB753" s="168"/>
      <c r="LIC753" s="168"/>
      <c r="LID753" s="168"/>
      <c r="LIE753" s="168"/>
      <c r="LIF753" s="168"/>
      <c r="LIG753" s="168"/>
      <c r="LIH753" s="168"/>
      <c r="LII753" s="168"/>
      <c r="LIJ753" s="168"/>
      <c r="LIK753" s="168"/>
      <c r="LIL753" s="168"/>
      <c r="LIM753" s="168"/>
      <c r="LIN753" s="168"/>
      <c r="LIO753" s="168"/>
      <c r="LIP753" s="168"/>
      <c r="LIQ753" s="168"/>
      <c r="LIR753" s="168"/>
      <c r="LIS753" s="168"/>
      <c r="LIT753" s="168"/>
      <c r="LIU753" s="168"/>
      <c r="LIV753" s="168"/>
      <c r="LIW753" s="168"/>
      <c r="LIX753" s="168"/>
      <c r="LIY753" s="168"/>
      <c r="LIZ753" s="168"/>
      <c r="LJA753" s="168"/>
      <c r="LJB753" s="168"/>
      <c r="LJC753" s="168"/>
      <c r="LJD753" s="168"/>
      <c r="LJE753" s="168"/>
      <c r="LJF753" s="168"/>
      <c r="LJG753" s="168"/>
      <c r="LJH753" s="168"/>
      <c r="LJI753" s="168"/>
      <c r="LJJ753" s="168"/>
      <c r="LJK753" s="168"/>
      <c r="LJL753" s="168"/>
      <c r="LJM753" s="508"/>
      <c r="LJN753" s="508"/>
      <c r="LJO753" s="508"/>
      <c r="LJP753" s="508"/>
      <c r="LJQ753" s="508"/>
      <c r="LJR753" s="508"/>
      <c r="LJS753" s="508"/>
      <c r="LJT753" s="508"/>
      <c r="LJU753" s="508"/>
      <c r="LJV753" s="508"/>
      <c r="LJW753" s="508"/>
      <c r="LJX753" s="508"/>
      <c r="LJY753" s="508"/>
      <c r="LJZ753" s="508"/>
      <c r="LKA753" s="508"/>
      <c r="LKB753" s="508"/>
      <c r="LKC753" s="508"/>
      <c r="LKD753" s="508"/>
      <c r="LKE753" s="508"/>
      <c r="LKF753" s="508"/>
      <c r="LKG753" s="508"/>
      <c r="LKH753" s="508"/>
      <c r="LKI753" s="508"/>
      <c r="LKJ753" s="508"/>
      <c r="LKK753" s="89"/>
      <c r="LKL753" s="89"/>
      <c r="LKM753" s="89"/>
      <c r="LKN753" s="89"/>
      <c r="LKO753" s="89"/>
      <c r="LKP753" s="508"/>
      <c r="LKQ753" s="508"/>
      <c r="LKR753" s="89"/>
      <c r="LKS753" s="89"/>
      <c r="LKT753" s="508"/>
      <c r="LKU753" s="508"/>
      <c r="LKV753" s="89"/>
      <c r="LKW753" s="89"/>
      <c r="LKX753" s="508"/>
      <c r="LKY753" s="508"/>
      <c r="LKZ753" s="508"/>
      <c r="LLA753" s="508"/>
      <c r="LLB753" s="508"/>
      <c r="LLC753" s="508"/>
      <c r="LLD753" s="508"/>
      <c r="LLE753" s="89"/>
      <c r="LLF753" s="89"/>
      <c r="LLG753" s="508"/>
      <c r="LLH753" s="508"/>
      <c r="LLI753" s="89"/>
      <c r="LLJ753" s="89"/>
      <c r="LLK753" s="508"/>
      <c r="LLL753" s="508"/>
      <c r="LLM753" s="508"/>
      <c r="LLN753" s="508"/>
      <c r="LLO753" s="508"/>
      <c r="LLP753" s="203"/>
      <c r="LLQ753" s="107"/>
      <c r="LLR753" s="508"/>
      <c r="LLS753" s="508"/>
      <c r="LLT753" s="508"/>
      <c r="LLU753" s="508"/>
      <c r="LLV753" s="508"/>
      <c r="LLW753" s="508"/>
      <c r="LLX753" s="508"/>
      <c r="LLY753" s="168"/>
      <c r="LLZ753" s="168"/>
      <c r="LMA753" s="168"/>
      <c r="LMB753" s="168"/>
      <c r="LMC753" s="168"/>
      <c r="LMD753" s="168"/>
      <c r="LME753" s="168"/>
      <c r="LMF753" s="168"/>
      <c r="LMG753" s="168"/>
      <c r="LMH753" s="168"/>
      <c r="LMI753" s="168"/>
      <c r="LMJ753" s="168"/>
      <c r="LMK753" s="168"/>
      <c r="LML753" s="168"/>
      <c r="LMM753" s="168"/>
      <c r="LMN753" s="168"/>
      <c r="LMO753" s="168"/>
      <c r="LMP753" s="168"/>
      <c r="LMQ753" s="168"/>
      <c r="LMR753" s="168"/>
      <c r="LMS753" s="168"/>
      <c r="LMT753" s="168"/>
      <c r="LMU753" s="168"/>
      <c r="LMV753" s="168"/>
      <c r="LMW753" s="168"/>
      <c r="LMX753" s="168"/>
      <c r="LMY753" s="168"/>
      <c r="LMZ753" s="168"/>
      <c r="LNA753" s="168"/>
      <c r="LNB753" s="168"/>
      <c r="LNC753" s="168"/>
      <c r="LND753" s="168"/>
      <c r="LNE753" s="168"/>
      <c r="LNF753" s="168"/>
      <c r="LNG753" s="168"/>
      <c r="LNH753" s="168"/>
      <c r="LNI753" s="168"/>
      <c r="LNJ753" s="168"/>
      <c r="LNK753" s="168"/>
      <c r="LNL753" s="168"/>
      <c r="LNM753" s="168"/>
      <c r="LNN753" s="168"/>
      <c r="LNO753" s="168"/>
      <c r="LNP753" s="168"/>
      <c r="LNQ753" s="508"/>
      <c r="LNR753" s="508"/>
      <c r="LNS753" s="508"/>
      <c r="LNT753" s="508"/>
      <c r="LNU753" s="508"/>
      <c r="LNV753" s="508"/>
      <c r="LNW753" s="508"/>
      <c r="LNX753" s="508"/>
      <c r="LNY753" s="508"/>
      <c r="LNZ753" s="508"/>
      <c r="LOA753" s="508"/>
      <c r="LOB753" s="508"/>
      <c r="LOC753" s="508"/>
      <c r="LOD753" s="508"/>
      <c r="LOE753" s="508"/>
      <c r="LOF753" s="508"/>
      <c r="LOG753" s="508"/>
      <c r="LOH753" s="508"/>
      <c r="LOI753" s="508"/>
      <c r="LOJ753" s="508"/>
      <c r="LOK753" s="508"/>
      <c r="LOL753" s="508"/>
      <c r="LOM753" s="508"/>
      <c r="LON753" s="508"/>
      <c r="LOO753" s="89"/>
      <c r="LOP753" s="89"/>
      <c r="LOQ753" s="89"/>
      <c r="LOR753" s="89"/>
      <c r="LOS753" s="89"/>
      <c r="LOT753" s="508"/>
      <c r="LOU753" s="508"/>
      <c r="LOV753" s="89"/>
      <c r="LOW753" s="89"/>
      <c r="LOX753" s="508"/>
      <c r="LOY753" s="508"/>
      <c r="LOZ753" s="89"/>
      <c r="LPA753" s="89"/>
      <c r="LPB753" s="508"/>
      <c r="LPC753" s="508"/>
      <c r="LPD753" s="508"/>
      <c r="LPE753" s="508"/>
      <c r="LPF753" s="508"/>
      <c r="LPG753" s="508"/>
      <c r="LPH753" s="508"/>
      <c r="LPI753" s="89"/>
      <c r="LPJ753" s="89"/>
      <c r="LPK753" s="508"/>
      <c r="LPL753" s="508"/>
      <c r="LPM753" s="89"/>
      <c r="LPN753" s="89"/>
      <c r="LPO753" s="508"/>
      <c r="LPP753" s="508"/>
      <c r="LPQ753" s="508"/>
      <c r="LPR753" s="508"/>
      <c r="LPS753" s="508"/>
      <c r="LPT753" s="203"/>
      <c r="LPU753" s="107"/>
      <c r="LPV753" s="508"/>
      <c r="LPW753" s="508"/>
      <c r="LPX753" s="508"/>
      <c r="LPY753" s="508"/>
      <c r="LPZ753" s="508"/>
      <c r="LQA753" s="508"/>
      <c r="LQB753" s="508"/>
      <c r="LQC753" s="168"/>
      <c r="LQD753" s="168"/>
      <c r="LQE753" s="168"/>
      <c r="LQF753" s="168"/>
      <c r="LQG753" s="168"/>
      <c r="LQH753" s="168"/>
      <c r="LQI753" s="168"/>
      <c r="LQJ753" s="168"/>
      <c r="LQK753" s="168"/>
      <c r="LQL753" s="168"/>
      <c r="LQM753" s="168"/>
      <c r="LQN753" s="168"/>
      <c r="LQO753" s="168"/>
      <c r="LQP753" s="168"/>
      <c r="LQQ753" s="168"/>
      <c r="LQR753" s="168"/>
      <c r="LQS753" s="168"/>
      <c r="LQT753" s="168"/>
      <c r="LQU753" s="168"/>
      <c r="LQV753" s="168"/>
      <c r="LQW753" s="168"/>
      <c r="LQX753" s="168"/>
      <c r="LQY753" s="168"/>
      <c r="LQZ753" s="168"/>
      <c r="LRA753" s="168"/>
      <c r="LRB753" s="168"/>
      <c r="LRC753" s="168"/>
      <c r="LRD753" s="168"/>
      <c r="LRE753" s="168"/>
      <c r="LRF753" s="168"/>
      <c r="LRG753" s="168"/>
      <c r="LRH753" s="168"/>
      <c r="LRI753" s="168"/>
      <c r="LRJ753" s="168"/>
      <c r="LRK753" s="168"/>
      <c r="LRL753" s="168"/>
      <c r="LRM753" s="168"/>
      <c r="LRN753" s="168"/>
      <c r="LRO753" s="168"/>
      <c r="LRP753" s="168"/>
      <c r="LRQ753" s="168"/>
      <c r="LRR753" s="168"/>
      <c r="LRS753" s="168"/>
      <c r="LRT753" s="168"/>
      <c r="LRU753" s="508"/>
      <c r="LRV753" s="508"/>
      <c r="LRW753" s="508"/>
      <c r="LRX753" s="508"/>
      <c r="LRY753" s="508"/>
      <c r="LRZ753" s="508"/>
      <c r="LSA753" s="508"/>
      <c r="LSB753" s="508"/>
      <c r="LSC753" s="508"/>
      <c r="LSD753" s="508"/>
      <c r="LSE753" s="508"/>
      <c r="LSF753" s="508"/>
      <c r="LSG753" s="508"/>
      <c r="LSH753" s="508"/>
      <c r="LSI753" s="508"/>
      <c r="LSJ753" s="508"/>
      <c r="LSK753" s="508"/>
      <c r="LSL753" s="508"/>
      <c r="LSM753" s="508"/>
      <c r="LSN753" s="508"/>
      <c r="LSO753" s="508"/>
      <c r="LSP753" s="508"/>
      <c r="LSQ753" s="508"/>
      <c r="LSR753" s="508"/>
      <c r="LSS753" s="89"/>
      <c r="LST753" s="89"/>
      <c r="LSU753" s="89"/>
      <c r="LSV753" s="89"/>
      <c r="LSW753" s="89"/>
      <c r="LSX753" s="508"/>
      <c r="LSY753" s="508"/>
      <c r="LSZ753" s="89"/>
      <c r="LTA753" s="89"/>
      <c r="LTB753" s="508"/>
      <c r="LTC753" s="508"/>
      <c r="LTD753" s="89"/>
      <c r="LTE753" s="89"/>
      <c r="LTF753" s="508"/>
      <c r="LTG753" s="508"/>
      <c r="LTH753" s="508"/>
      <c r="LTI753" s="508"/>
      <c r="LTJ753" s="508"/>
      <c r="LTK753" s="508"/>
      <c r="LTL753" s="508"/>
      <c r="LTM753" s="89"/>
      <c r="LTN753" s="89"/>
      <c r="LTO753" s="508"/>
      <c r="LTP753" s="508"/>
      <c r="LTQ753" s="89"/>
      <c r="LTR753" s="89"/>
      <c r="LTS753" s="508"/>
      <c r="LTT753" s="508"/>
      <c r="LTU753" s="508"/>
      <c r="LTV753" s="508"/>
      <c r="LTW753" s="508"/>
      <c r="LTX753" s="203"/>
      <c r="LTY753" s="107"/>
      <c r="LTZ753" s="508"/>
      <c r="LUA753" s="508"/>
      <c r="LUB753" s="508"/>
      <c r="LUC753" s="508"/>
      <c r="LUD753" s="508"/>
      <c r="LUE753" s="508"/>
      <c r="LUF753" s="508"/>
      <c r="LUG753" s="168"/>
      <c r="LUH753" s="168"/>
      <c r="LUI753" s="168"/>
      <c r="LUJ753" s="168"/>
      <c r="LUK753" s="168"/>
      <c r="LUL753" s="168"/>
      <c r="LUM753" s="168"/>
      <c r="LUN753" s="168"/>
      <c r="LUO753" s="168"/>
      <c r="LUP753" s="168"/>
      <c r="LUQ753" s="168"/>
      <c r="LUR753" s="168"/>
      <c r="LUS753" s="168"/>
      <c r="LUT753" s="168"/>
      <c r="LUU753" s="168"/>
      <c r="LUV753" s="168"/>
      <c r="LUW753" s="168"/>
      <c r="LUX753" s="168"/>
      <c r="LUY753" s="168"/>
      <c r="LUZ753" s="168"/>
      <c r="LVA753" s="168"/>
      <c r="LVB753" s="168"/>
      <c r="LVC753" s="168"/>
      <c r="LVD753" s="168"/>
      <c r="LVE753" s="168"/>
      <c r="LVF753" s="168"/>
      <c r="LVG753" s="168"/>
      <c r="LVH753" s="168"/>
      <c r="LVI753" s="168"/>
      <c r="LVJ753" s="168"/>
      <c r="LVK753" s="168"/>
      <c r="LVL753" s="168"/>
      <c r="LVM753" s="168"/>
      <c r="LVN753" s="168"/>
      <c r="LVO753" s="168"/>
      <c r="LVP753" s="168"/>
      <c r="LVQ753" s="168"/>
      <c r="LVR753" s="168"/>
      <c r="LVS753" s="168"/>
      <c r="LVT753" s="168"/>
      <c r="LVU753" s="168"/>
      <c r="LVV753" s="168"/>
      <c r="LVW753" s="168"/>
      <c r="LVX753" s="168"/>
      <c r="LVY753" s="508"/>
      <c r="LVZ753" s="508"/>
      <c r="LWA753" s="508"/>
      <c r="LWB753" s="508"/>
      <c r="LWC753" s="508"/>
      <c r="LWD753" s="508"/>
      <c r="LWE753" s="508"/>
      <c r="LWF753" s="508"/>
      <c r="LWG753" s="508"/>
      <c r="LWH753" s="508"/>
      <c r="LWI753" s="508"/>
      <c r="LWJ753" s="508"/>
      <c r="LWK753" s="508"/>
      <c r="LWL753" s="508"/>
      <c r="LWM753" s="508"/>
      <c r="LWN753" s="508"/>
      <c r="LWO753" s="508"/>
      <c r="LWP753" s="508"/>
      <c r="LWQ753" s="508"/>
      <c r="LWR753" s="508"/>
      <c r="LWS753" s="508"/>
      <c r="LWT753" s="508"/>
      <c r="LWU753" s="508"/>
      <c r="LWV753" s="508"/>
      <c r="LWW753" s="89"/>
      <c r="LWX753" s="89"/>
      <c r="LWY753" s="89"/>
      <c r="LWZ753" s="89"/>
      <c r="LXA753" s="89"/>
      <c r="LXB753" s="508"/>
      <c r="LXC753" s="508"/>
      <c r="LXD753" s="89"/>
      <c r="LXE753" s="89"/>
      <c r="LXF753" s="508"/>
      <c r="LXG753" s="508"/>
      <c r="LXH753" s="89"/>
      <c r="LXI753" s="89"/>
      <c r="LXJ753" s="508"/>
      <c r="LXK753" s="508"/>
      <c r="LXL753" s="508"/>
      <c r="LXM753" s="508"/>
      <c r="LXN753" s="508"/>
      <c r="LXO753" s="508"/>
      <c r="LXP753" s="508"/>
      <c r="LXQ753" s="89"/>
      <c r="LXR753" s="89"/>
      <c r="LXS753" s="508"/>
      <c r="LXT753" s="508"/>
      <c r="LXU753" s="89"/>
      <c r="LXV753" s="89"/>
      <c r="LXW753" s="508"/>
      <c r="LXX753" s="508"/>
      <c r="LXY753" s="508"/>
      <c r="LXZ753" s="508"/>
      <c r="LYA753" s="508"/>
      <c r="LYB753" s="203"/>
      <c r="LYC753" s="107"/>
      <c r="LYD753" s="508"/>
      <c r="LYE753" s="508"/>
      <c r="LYF753" s="508"/>
      <c r="LYG753" s="508"/>
      <c r="LYH753" s="508"/>
      <c r="LYI753" s="508"/>
      <c r="LYJ753" s="508"/>
      <c r="LYK753" s="168"/>
      <c r="LYL753" s="168"/>
      <c r="LYM753" s="168"/>
      <c r="LYN753" s="168"/>
      <c r="LYO753" s="168"/>
      <c r="LYP753" s="168"/>
      <c r="LYQ753" s="168"/>
      <c r="LYR753" s="168"/>
      <c r="LYS753" s="168"/>
      <c r="LYT753" s="168"/>
      <c r="LYU753" s="168"/>
      <c r="LYV753" s="168"/>
      <c r="LYW753" s="168"/>
      <c r="LYX753" s="168"/>
      <c r="LYY753" s="168"/>
      <c r="LYZ753" s="168"/>
      <c r="LZA753" s="168"/>
      <c r="LZB753" s="168"/>
      <c r="LZC753" s="168"/>
      <c r="LZD753" s="168"/>
      <c r="LZE753" s="168"/>
      <c r="LZF753" s="168"/>
      <c r="LZG753" s="168"/>
      <c r="LZH753" s="168"/>
      <c r="LZI753" s="168"/>
      <c r="LZJ753" s="168"/>
      <c r="LZK753" s="168"/>
      <c r="LZL753" s="168"/>
      <c r="LZM753" s="168"/>
      <c r="LZN753" s="168"/>
      <c r="LZO753" s="168"/>
      <c r="LZP753" s="168"/>
      <c r="LZQ753" s="168"/>
      <c r="LZR753" s="168"/>
      <c r="LZS753" s="168"/>
      <c r="LZT753" s="168"/>
      <c r="LZU753" s="168"/>
      <c r="LZV753" s="168"/>
      <c r="LZW753" s="168"/>
      <c r="LZX753" s="168"/>
      <c r="LZY753" s="168"/>
      <c r="LZZ753" s="168"/>
      <c r="MAA753" s="168"/>
      <c r="MAB753" s="168"/>
      <c r="MAC753" s="508"/>
      <c r="MAD753" s="508"/>
      <c r="MAE753" s="508"/>
      <c r="MAF753" s="508"/>
      <c r="MAG753" s="508"/>
      <c r="MAH753" s="508"/>
      <c r="MAI753" s="508"/>
      <c r="MAJ753" s="508"/>
      <c r="MAK753" s="508"/>
      <c r="MAL753" s="508"/>
      <c r="MAM753" s="508"/>
      <c r="MAN753" s="508"/>
      <c r="MAO753" s="508"/>
      <c r="MAP753" s="508"/>
      <c r="MAQ753" s="508"/>
      <c r="MAR753" s="508"/>
      <c r="MAS753" s="508"/>
      <c r="MAT753" s="508"/>
      <c r="MAU753" s="508"/>
      <c r="MAV753" s="508"/>
      <c r="MAW753" s="508"/>
      <c r="MAX753" s="508"/>
      <c r="MAY753" s="508"/>
      <c r="MAZ753" s="508"/>
      <c r="MBA753" s="89"/>
      <c r="MBB753" s="89"/>
      <c r="MBC753" s="89"/>
      <c r="MBD753" s="89"/>
      <c r="MBE753" s="89"/>
      <c r="MBF753" s="508"/>
      <c r="MBG753" s="508"/>
      <c r="MBH753" s="89"/>
      <c r="MBI753" s="89"/>
      <c r="MBJ753" s="508"/>
      <c r="MBK753" s="508"/>
      <c r="MBL753" s="89"/>
      <c r="MBM753" s="89"/>
      <c r="MBN753" s="508"/>
      <c r="MBO753" s="508"/>
      <c r="MBP753" s="508"/>
      <c r="MBQ753" s="508"/>
      <c r="MBR753" s="508"/>
      <c r="MBS753" s="508"/>
      <c r="MBT753" s="508"/>
      <c r="MBU753" s="89"/>
      <c r="MBV753" s="89"/>
      <c r="MBW753" s="508"/>
      <c r="MBX753" s="508"/>
      <c r="MBY753" s="89"/>
      <c r="MBZ753" s="89"/>
      <c r="MCA753" s="508"/>
      <c r="MCB753" s="508"/>
      <c r="MCC753" s="508"/>
      <c r="MCD753" s="508"/>
      <c r="MCE753" s="508"/>
      <c r="MCF753" s="203"/>
      <c r="MCG753" s="107"/>
      <c r="MCH753" s="508"/>
      <c r="MCI753" s="508"/>
      <c r="MCJ753" s="508"/>
      <c r="MCK753" s="508"/>
      <c r="MCL753" s="508"/>
      <c r="MCM753" s="508"/>
      <c r="MCN753" s="508"/>
      <c r="MCO753" s="168"/>
      <c r="MCP753" s="168"/>
      <c r="MCQ753" s="168"/>
      <c r="MCR753" s="168"/>
      <c r="MCS753" s="168"/>
      <c r="MCT753" s="168"/>
      <c r="MCU753" s="168"/>
      <c r="MCV753" s="168"/>
      <c r="MCW753" s="168"/>
      <c r="MCX753" s="168"/>
      <c r="MCY753" s="168"/>
      <c r="MCZ753" s="168"/>
      <c r="MDA753" s="168"/>
      <c r="MDB753" s="168"/>
      <c r="MDC753" s="168"/>
      <c r="MDD753" s="168"/>
      <c r="MDE753" s="168"/>
      <c r="MDF753" s="168"/>
      <c r="MDG753" s="168"/>
      <c r="MDH753" s="168"/>
      <c r="MDI753" s="168"/>
      <c r="MDJ753" s="168"/>
      <c r="MDK753" s="168"/>
      <c r="MDL753" s="168"/>
      <c r="MDM753" s="168"/>
      <c r="MDN753" s="168"/>
      <c r="MDO753" s="168"/>
      <c r="MDP753" s="168"/>
      <c r="MDQ753" s="168"/>
      <c r="MDR753" s="168"/>
      <c r="MDS753" s="168"/>
      <c r="MDT753" s="168"/>
      <c r="MDU753" s="168"/>
      <c r="MDV753" s="168"/>
      <c r="MDW753" s="168"/>
      <c r="MDX753" s="168"/>
      <c r="MDY753" s="168"/>
      <c r="MDZ753" s="168"/>
      <c r="MEA753" s="168"/>
      <c r="MEB753" s="168"/>
      <c r="MEC753" s="168"/>
      <c r="MED753" s="168"/>
      <c r="MEE753" s="168"/>
      <c r="MEF753" s="168"/>
      <c r="MEG753" s="508"/>
      <c r="MEH753" s="508"/>
      <c r="MEI753" s="508"/>
      <c r="MEJ753" s="508"/>
      <c r="MEK753" s="508"/>
      <c r="MEL753" s="508"/>
      <c r="MEM753" s="508"/>
      <c r="MEN753" s="508"/>
      <c r="MEO753" s="508"/>
      <c r="MEP753" s="508"/>
      <c r="MEQ753" s="508"/>
      <c r="MER753" s="508"/>
      <c r="MES753" s="508"/>
      <c r="MET753" s="508"/>
      <c r="MEU753" s="508"/>
      <c r="MEV753" s="508"/>
      <c r="MEW753" s="508"/>
      <c r="MEX753" s="508"/>
      <c r="MEY753" s="508"/>
      <c r="MEZ753" s="508"/>
      <c r="MFA753" s="508"/>
      <c r="MFB753" s="508"/>
      <c r="MFC753" s="508"/>
      <c r="MFD753" s="508"/>
      <c r="MFE753" s="89"/>
      <c r="MFF753" s="89"/>
      <c r="MFG753" s="89"/>
      <c r="MFH753" s="89"/>
      <c r="MFI753" s="89"/>
      <c r="MFJ753" s="508"/>
      <c r="MFK753" s="508"/>
      <c r="MFL753" s="89"/>
      <c r="MFM753" s="89"/>
      <c r="MFN753" s="508"/>
      <c r="MFO753" s="508"/>
      <c r="MFP753" s="89"/>
      <c r="MFQ753" s="89"/>
      <c r="MFR753" s="508"/>
      <c r="MFS753" s="508"/>
      <c r="MFT753" s="508"/>
      <c r="MFU753" s="508"/>
      <c r="MFV753" s="508"/>
      <c r="MFW753" s="508"/>
      <c r="MFX753" s="508"/>
      <c r="MFY753" s="89"/>
      <c r="MFZ753" s="89"/>
      <c r="MGA753" s="508"/>
      <c r="MGB753" s="508"/>
      <c r="MGC753" s="89"/>
      <c r="MGD753" s="89"/>
      <c r="MGE753" s="508"/>
      <c r="MGF753" s="508"/>
      <c r="MGG753" s="508"/>
      <c r="MGH753" s="508"/>
      <c r="MGI753" s="508"/>
      <c r="MGJ753" s="203"/>
      <c r="MGK753" s="107"/>
      <c r="MGL753" s="508"/>
      <c r="MGM753" s="508"/>
      <c r="MGN753" s="508"/>
      <c r="MGO753" s="508"/>
      <c r="MGP753" s="508"/>
      <c r="MGQ753" s="508"/>
      <c r="MGR753" s="508"/>
      <c r="MGS753" s="168"/>
      <c r="MGT753" s="168"/>
      <c r="MGU753" s="168"/>
      <c r="MGV753" s="168"/>
      <c r="MGW753" s="168"/>
      <c r="MGX753" s="168"/>
      <c r="MGY753" s="168"/>
      <c r="MGZ753" s="168"/>
      <c r="MHA753" s="168"/>
      <c r="MHB753" s="168"/>
      <c r="MHC753" s="168"/>
      <c r="MHD753" s="168"/>
      <c r="MHE753" s="168"/>
      <c r="MHF753" s="168"/>
      <c r="MHG753" s="168"/>
      <c r="MHH753" s="168"/>
      <c r="MHI753" s="168"/>
      <c r="MHJ753" s="168"/>
      <c r="MHK753" s="168"/>
      <c r="MHL753" s="168"/>
      <c r="MHM753" s="168"/>
      <c r="MHN753" s="168"/>
      <c r="MHO753" s="168"/>
      <c r="MHP753" s="168"/>
      <c r="MHQ753" s="168"/>
      <c r="MHR753" s="168"/>
      <c r="MHS753" s="168"/>
      <c r="MHT753" s="168"/>
      <c r="MHU753" s="168"/>
      <c r="MHV753" s="168"/>
      <c r="MHW753" s="168"/>
      <c r="MHX753" s="168"/>
      <c r="MHY753" s="168"/>
      <c r="MHZ753" s="168"/>
      <c r="MIA753" s="168"/>
      <c r="MIB753" s="168"/>
      <c r="MIC753" s="168"/>
      <c r="MID753" s="168"/>
      <c r="MIE753" s="168"/>
      <c r="MIF753" s="168"/>
      <c r="MIG753" s="168"/>
      <c r="MIH753" s="168"/>
      <c r="MII753" s="168"/>
      <c r="MIJ753" s="168"/>
      <c r="MIK753" s="508"/>
      <c r="MIL753" s="508"/>
      <c r="MIM753" s="508"/>
      <c r="MIN753" s="508"/>
      <c r="MIO753" s="508"/>
      <c r="MIP753" s="508"/>
      <c r="MIQ753" s="508"/>
      <c r="MIR753" s="508"/>
      <c r="MIS753" s="508"/>
      <c r="MIT753" s="508"/>
      <c r="MIU753" s="508"/>
      <c r="MIV753" s="508"/>
      <c r="MIW753" s="508"/>
      <c r="MIX753" s="508"/>
      <c r="MIY753" s="508"/>
      <c r="MIZ753" s="508"/>
      <c r="MJA753" s="508"/>
      <c r="MJB753" s="508"/>
      <c r="MJC753" s="508"/>
      <c r="MJD753" s="508"/>
      <c r="MJE753" s="508"/>
      <c r="MJF753" s="508"/>
      <c r="MJG753" s="508"/>
      <c r="MJH753" s="508"/>
      <c r="MJI753" s="89"/>
      <c r="MJJ753" s="89"/>
      <c r="MJK753" s="89"/>
      <c r="MJL753" s="89"/>
      <c r="MJM753" s="89"/>
      <c r="MJN753" s="508"/>
      <c r="MJO753" s="508"/>
      <c r="MJP753" s="89"/>
      <c r="MJQ753" s="89"/>
      <c r="MJR753" s="508"/>
      <c r="MJS753" s="508"/>
      <c r="MJT753" s="89"/>
      <c r="MJU753" s="89"/>
      <c r="MJV753" s="508"/>
      <c r="MJW753" s="508"/>
      <c r="MJX753" s="508"/>
      <c r="MJY753" s="508"/>
      <c r="MJZ753" s="508"/>
      <c r="MKA753" s="508"/>
      <c r="MKB753" s="508"/>
      <c r="MKC753" s="89"/>
      <c r="MKD753" s="89"/>
      <c r="MKE753" s="508"/>
      <c r="MKF753" s="508"/>
      <c r="MKG753" s="89"/>
      <c r="MKH753" s="89"/>
      <c r="MKI753" s="508"/>
      <c r="MKJ753" s="508"/>
      <c r="MKK753" s="508"/>
      <c r="MKL753" s="508"/>
      <c r="MKM753" s="508"/>
      <c r="MKN753" s="203"/>
      <c r="MKO753" s="107"/>
      <c r="MKP753" s="508"/>
      <c r="MKQ753" s="508"/>
      <c r="MKR753" s="508"/>
      <c r="MKS753" s="508"/>
      <c r="MKT753" s="508"/>
      <c r="MKU753" s="508"/>
      <c r="MKV753" s="508"/>
      <c r="MKW753" s="168"/>
      <c r="MKX753" s="168"/>
      <c r="MKY753" s="168"/>
      <c r="MKZ753" s="168"/>
      <c r="MLA753" s="168"/>
      <c r="MLB753" s="168"/>
      <c r="MLC753" s="168"/>
      <c r="MLD753" s="168"/>
      <c r="MLE753" s="168"/>
      <c r="MLF753" s="168"/>
      <c r="MLG753" s="168"/>
      <c r="MLH753" s="168"/>
      <c r="MLI753" s="168"/>
      <c r="MLJ753" s="168"/>
      <c r="MLK753" s="168"/>
      <c r="MLL753" s="168"/>
      <c r="MLM753" s="168"/>
      <c r="MLN753" s="168"/>
      <c r="MLO753" s="168"/>
      <c r="MLP753" s="168"/>
      <c r="MLQ753" s="168"/>
      <c r="MLR753" s="168"/>
      <c r="MLS753" s="168"/>
      <c r="MLT753" s="168"/>
      <c r="MLU753" s="168"/>
      <c r="MLV753" s="168"/>
      <c r="MLW753" s="168"/>
      <c r="MLX753" s="168"/>
      <c r="MLY753" s="168"/>
      <c r="MLZ753" s="168"/>
      <c r="MMA753" s="168"/>
      <c r="MMB753" s="168"/>
      <c r="MMC753" s="168"/>
      <c r="MMD753" s="168"/>
      <c r="MME753" s="168"/>
      <c r="MMF753" s="168"/>
      <c r="MMG753" s="168"/>
      <c r="MMH753" s="168"/>
      <c r="MMI753" s="168"/>
      <c r="MMJ753" s="168"/>
      <c r="MMK753" s="168"/>
      <c r="MML753" s="168"/>
      <c r="MMM753" s="168"/>
      <c r="MMN753" s="168"/>
      <c r="MMO753" s="508"/>
      <c r="MMP753" s="508"/>
      <c r="MMQ753" s="508"/>
      <c r="MMR753" s="508"/>
      <c r="MMS753" s="508"/>
      <c r="MMT753" s="508"/>
      <c r="MMU753" s="508"/>
      <c r="MMV753" s="508"/>
      <c r="MMW753" s="508"/>
      <c r="MMX753" s="508"/>
      <c r="MMY753" s="508"/>
      <c r="MMZ753" s="508"/>
      <c r="MNA753" s="508"/>
      <c r="MNB753" s="508"/>
      <c r="MNC753" s="508"/>
      <c r="MND753" s="508"/>
      <c r="MNE753" s="508"/>
      <c r="MNF753" s="508"/>
      <c r="MNG753" s="508"/>
      <c r="MNH753" s="508"/>
      <c r="MNI753" s="508"/>
      <c r="MNJ753" s="508"/>
      <c r="MNK753" s="508"/>
      <c r="MNL753" s="508"/>
      <c r="MNM753" s="89"/>
      <c r="MNN753" s="89"/>
      <c r="MNO753" s="89"/>
      <c r="MNP753" s="89"/>
      <c r="MNQ753" s="89"/>
      <c r="MNR753" s="508"/>
      <c r="MNS753" s="508"/>
      <c r="MNT753" s="89"/>
      <c r="MNU753" s="89"/>
      <c r="MNV753" s="508"/>
      <c r="MNW753" s="508"/>
      <c r="MNX753" s="89"/>
      <c r="MNY753" s="89"/>
      <c r="MNZ753" s="508"/>
      <c r="MOA753" s="508"/>
      <c r="MOB753" s="508"/>
      <c r="MOC753" s="508"/>
      <c r="MOD753" s="508"/>
      <c r="MOE753" s="508"/>
      <c r="MOF753" s="508"/>
      <c r="MOG753" s="89"/>
      <c r="MOH753" s="89"/>
      <c r="MOI753" s="508"/>
      <c r="MOJ753" s="508"/>
      <c r="MOK753" s="89"/>
      <c r="MOL753" s="89"/>
      <c r="MOM753" s="508"/>
      <c r="MON753" s="508"/>
      <c r="MOO753" s="508"/>
      <c r="MOP753" s="508"/>
      <c r="MOQ753" s="508"/>
      <c r="MOR753" s="203"/>
      <c r="MOS753" s="107"/>
      <c r="MOT753" s="508"/>
      <c r="MOU753" s="508"/>
      <c r="MOV753" s="508"/>
      <c r="MOW753" s="508"/>
      <c r="MOX753" s="508"/>
      <c r="MOY753" s="508"/>
      <c r="MOZ753" s="508"/>
      <c r="MPA753" s="168"/>
      <c r="MPB753" s="168"/>
      <c r="MPC753" s="168"/>
      <c r="MPD753" s="168"/>
      <c r="MPE753" s="168"/>
      <c r="MPF753" s="168"/>
      <c r="MPG753" s="168"/>
      <c r="MPH753" s="168"/>
      <c r="MPI753" s="168"/>
      <c r="MPJ753" s="168"/>
      <c r="MPK753" s="168"/>
      <c r="MPL753" s="168"/>
      <c r="MPM753" s="168"/>
      <c r="MPN753" s="168"/>
      <c r="MPO753" s="168"/>
      <c r="MPP753" s="168"/>
      <c r="MPQ753" s="168"/>
      <c r="MPR753" s="168"/>
      <c r="MPS753" s="168"/>
      <c r="MPT753" s="168"/>
      <c r="MPU753" s="168"/>
      <c r="MPV753" s="168"/>
      <c r="MPW753" s="168"/>
      <c r="MPX753" s="168"/>
      <c r="MPY753" s="168"/>
      <c r="MPZ753" s="168"/>
      <c r="MQA753" s="168"/>
      <c r="MQB753" s="168"/>
      <c r="MQC753" s="168"/>
      <c r="MQD753" s="168"/>
      <c r="MQE753" s="168"/>
      <c r="MQF753" s="168"/>
      <c r="MQG753" s="168"/>
      <c r="MQH753" s="168"/>
      <c r="MQI753" s="168"/>
      <c r="MQJ753" s="168"/>
      <c r="MQK753" s="168"/>
      <c r="MQL753" s="168"/>
      <c r="MQM753" s="168"/>
      <c r="MQN753" s="168"/>
      <c r="MQO753" s="168"/>
      <c r="MQP753" s="168"/>
      <c r="MQQ753" s="168"/>
      <c r="MQR753" s="168"/>
      <c r="MQS753" s="508"/>
      <c r="MQT753" s="508"/>
      <c r="MQU753" s="508"/>
      <c r="MQV753" s="508"/>
      <c r="MQW753" s="508"/>
      <c r="MQX753" s="508"/>
      <c r="MQY753" s="508"/>
      <c r="MQZ753" s="508"/>
      <c r="MRA753" s="508"/>
      <c r="MRB753" s="508"/>
      <c r="MRC753" s="508"/>
      <c r="MRD753" s="508"/>
      <c r="MRE753" s="508"/>
      <c r="MRF753" s="508"/>
      <c r="MRG753" s="508"/>
      <c r="MRH753" s="508"/>
      <c r="MRI753" s="508"/>
      <c r="MRJ753" s="508"/>
      <c r="MRK753" s="508"/>
      <c r="MRL753" s="508"/>
      <c r="MRM753" s="508"/>
      <c r="MRN753" s="508"/>
      <c r="MRO753" s="508"/>
      <c r="MRP753" s="508"/>
      <c r="MRQ753" s="89"/>
      <c r="MRR753" s="89"/>
      <c r="MRS753" s="89"/>
      <c r="MRT753" s="89"/>
      <c r="MRU753" s="89"/>
      <c r="MRV753" s="508"/>
      <c r="MRW753" s="508"/>
      <c r="MRX753" s="89"/>
      <c r="MRY753" s="89"/>
      <c r="MRZ753" s="508"/>
      <c r="MSA753" s="508"/>
      <c r="MSB753" s="89"/>
      <c r="MSC753" s="89"/>
      <c r="MSD753" s="508"/>
      <c r="MSE753" s="508"/>
      <c r="MSF753" s="508"/>
      <c r="MSG753" s="508"/>
      <c r="MSH753" s="508"/>
      <c r="MSI753" s="508"/>
      <c r="MSJ753" s="508"/>
      <c r="MSK753" s="89"/>
      <c r="MSL753" s="89"/>
      <c r="MSM753" s="508"/>
      <c r="MSN753" s="508"/>
      <c r="MSO753" s="89"/>
      <c r="MSP753" s="89"/>
      <c r="MSQ753" s="508"/>
      <c r="MSR753" s="508"/>
      <c r="MSS753" s="508"/>
      <c r="MST753" s="508"/>
      <c r="MSU753" s="508"/>
      <c r="MSV753" s="203"/>
      <c r="MSW753" s="107"/>
      <c r="MSX753" s="508"/>
      <c r="MSY753" s="508"/>
      <c r="MSZ753" s="508"/>
      <c r="MTA753" s="508"/>
      <c r="MTB753" s="508"/>
      <c r="MTC753" s="508"/>
      <c r="MTD753" s="508"/>
      <c r="MTE753" s="168"/>
      <c r="MTF753" s="168"/>
      <c r="MTG753" s="168"/>
      <c r="MTH753" s="168"/>
      <c r="MTI753" s="168"/>
      <c r="MTJ753" s="168"/>
      <c r="MTK753" s="168"/>
      <c r="MTL753" s="168"/>
      <c r="MTM753" s="168"/>
      <c r="MTN753" s="168"/>
      <c r="MTO753" s="168"/>
      <c r="MTP753" s="168"/>
      <c r="MTQ753" s="168"/>
      <c r="MTR753" s="168"/>
      <c r="MTS753" s="168"/>
      <c r="MTT753" s="168"/>
      <c r="MTU753" s="168"/>
      <c r="MTV753" s="168"/>
      <c r="MTW753" s="168"/>
      <c r="MTX753" s="168"/>
      <c r="MTY753" s="168"/>
      <c r="MTZ753" s="168"/>
      <c r="MUA753" s="168"/>
      <c r="MUB753" s="168"/>
      <c r="MUC753" s="168"/>
      <c r="MUD753" s="168"/>
      <c r="MUE753" s="168"/>
      <c r="MUF753" s="168"/>
      <c r="MUG753" s="168"/>
      <c r="MUH753" s="168"/>
      <c r="MUI753" s="168"/>
      <c r="MUJ753" s="168"/>
      <c r="MUK753" s="168"/>
      <c r="MUL753" s="168"/>
      <c r="MUM753" s="168"/>
      <c r="MUN753" s="168"/>
      <c r="MUO753" s="168"/>
      <c r="MUP753" s="168"/>
      <c r="MUQ753" s="168"/>
      <c r="MUR753" s="168"/>
      <c r="MUS753" s="168"/>
      <c r="MUT753" s="168"/>
      <c r="MUU753" s="168"/>
      <c r="MUV753" s="168"/>
      <c r="MUW753" s="508"/>
      <c r="MUX753" s="508"/>
      <c r="MUY753" s="508"/>
      <c r="MUZ753" s="508"/>
      <c r="MVA753" s="508"/>
      <c r="MVB753" s="508"/>
      <c r="MVC753" s="508"/>
      <c r="MVD753" s="508"/>
      <c r="MVE753" s="508"/>
      <c r="MVF753" s="508"/>
      <c r="MVG753" s="508"/>
      <c r="MVH753" s="508"/>
      <c r="MVI753" s="508"/>
      <c r="MVJ753" s="508"/>
      <c r="MVK753" s="508"/>
      <c r="MVL753" s="508"/>
      <c r="MVM753" s="508"/>
      <c r="MVN753" s="508"/>
      <c r="MVO753" s="508"/>
      <c r="MVP753" s="508"/>
      <c r="MVQ753" s="508"/>
      <c r="MVR753" s="508"/>
      <c r="MVS753" s="508"/>
      <c r="MVT753" s="508"/>
      <c r="MVU753" s="89"/>
      <c r="MVV753" s="89"/>
      <c r="MVW753" s="89"/>
      <c r="MVX753" s="89"/>
      <c r="MVY753" s="89"/>
      <c r="MVZ753" s="508"/>
      <c r="MWA753" s="508"/>
      <c r="MWB753" s="89"/>
      <c r="MWC753" s="89"/>
      <c r="MWD753" s="508"/>
      <c r="MWE753" s="508"/>
      <c r="MWF753" s="89"/>
      <c r="MWG753" s="89"/>
      <c r="MWH753" s="508"/>
      <c r="MWI753" s="508"/>
      <c r="MWJ753" s="508"/>
      <c r="MWK753" s="508"/>
      <c r="MWL753" s="508"/>
      <c r="MWM753" s="508"/>
      <c r="MWN753" s="508"/>
      <c r="MWO753" s="89"/>
      <c r="MWP753" s="89"/>
      <c r="MWQ753" s="508"/>
      <c r="MWR753" s="508"/>
      <c r="MWS753" s="89"/>
      <c r="MWT753" s="89"/>
      <c r="MWU753" s="508"/>
      <c r="MWV753" s="508"/>
      <c r="MWW753" s="508"/>
      <c r="MWX753" s="508"/>
      <c r="MWY753" s="508"/>
      <c r="MWZ753" s="203"/>
      <c r="MXA753" s="107"/>
      <c r="MXB753" s="508"/>
      <c r="MXC753" s="508"/>
      <c r="MXD753" s="508"/>
      <c r="MXE753" s="508"/>
      <c r="MXF753" s="508"/>
      <c r="MXG753" s="508"/>
      <c r="MXH753" s="508"/>
      <c r="MXI753" s="168"/>
      <c r="MXJ753" s="168"/>
      <c r="MXK753" s="168"/>
      <c r="MXL753" s="168"/>
      <c r="MXM753" s="168"/>
      <c r="MXN753" s="168"/>
      <c r="MXO753" s="168"/>
      <c r="MXP753" s="168"/>
      <c r="MXQ753" s="168"/>
      <c r="MXR753" s="168"/>
      <c r="MXS753" s="168"/>
      <c r="MXT753" s="168"/>
      <c r="MXU753" s="168"/>
      <c r="MXV753" s="168"/>
      <c r="MXW753" s="168"/>
      <c r="MXX753" s="168"/>
      <c r="MXY753" s="168"/>
      <c r="MXZ753" s="168"/>
      <c r="MYA753" s="168"/>
      <c r="MYB753" s="168"/>
      <c r="MYC753" s="168"/>
      <c r="MYD753" s="168"/>
      <c r="MYE753" s="168"/>
      <c r="MYF753" s="168"/>
      <c r="MYG753" s="168"/>
      <c r="MYH753" s="168"/>
      <c r="MYI753" s="168"/>
      <c r="MYJ753" s="168"/>
      <c r="MYK753" s="168"/>
      <c r="MYL753" s="168"/>
      <c r="MYM753" s="168"/>
      <c r="MYN753" s="168"/>
      <c r="MYO753" s="168"/>
      <c r="MYP753" s="168"/>
      <c r="MYQ753" s="168"/>
      <c r="MYR753" s="168"/>
      <c r="MYS753" s="168"/>
      <c r="MYT753" s="168"/>
      <c r="MYU753" s="168"/>
      <c r="MYV753" s="168"/>
      <c r="MYW753" s="168"/>
      <c r="MYX753" s="168"/>
      <c r="MYY753" s="168"/>
      <c r="MYZ753" s="168"/>
      <c r="MZA753" s="508"/>
      <c r="MZB753" s="508"/>
      <c r="MZC753" s="508"/>
      <c r="MZD753" s="508"/>
      <c r="MZE753" s="508"/>
      <c r="MZF753" s="508"/>
      <c r="MZG753" s="508"/>
      <c r="MZH753" s="508"/>
      <c r="MZI753" s="508"/>
      <c r="MZJ753" s="508"/>
      <c r="MZK753" s="508"/>
      <c r="MZL753" s="508"/>
      <c r="MZM753" s="508"/>
      <c r="MZN753" s="508"/>
      <c r="MZO753" s="508"/>
      <c r="MZP753" s="508"/>
      <c r="MZQ753" s="508"/>
      <c r="MZR753" s="508"/>
      <c r="MZS753" s="508"/>
      <c r="MZT753" s="508"/>
      <c r="MZU753" s="508"/>
      <c r="MZV753" s="508"/>
      <c r="MZW753" s="508"/>
      <c r="MZX753" s="508"/>
      <c r="MZY753" s="89"/>
      <c r="MZZ753" s="89"/>
      <c r="NAA753" s="89"/>
      <c r="NAB753" s="89"/>
      <c r="NAC753" s="89"/>
      <c r="NAD753" s="508"/>
      <c r="NAE753" s="508"/>
      <c r="NAF753" s="89"/>
      <c r="NAG753" s="89"/>
      <c r="NAH753" s="508"/>
      <c r="NAI753" s="508"/>
      <c r="NAJ753" s="89"/>
      <c r="NAK753" s="89"/>
      <c r="NAL753" s="508"/>
      <c r="NAM753" s="508"/>
      <c r="NAN753" s="508"/>
      <c r="NAO753" s="508"/>
      <c r="NAP753" s="508"/>
      <c r="NAQ753" s="508"/>
      <c r="NAR753" s="508"/>
      <c r="NAS753" s="89"/>
      <c r="NAT753" s="89"/>
      <c r="NAU753" s="508"/>
      <c r="NAV753" s="508"/>
      <c r="NAW753" s="89"/>
      <c r="NAX753" s="89"/>
      <c r="NAY753" s="508"/>
      <c r="NAZ753" s="508"/>
      <c r="NBA753" s="508"/>
      <c r="NBB753" s="508"/>
      <c r="NBC753" s="508"/>
      <c r="NBD753" s="203"/>
      <c r="NBE753" s="107"/>
      <c r="NBF753" s="508"/>
      <c r="NBG753" s="508"/>
      <c r="NBH753" s="508"/>
      <c r="NBI753" s="508"/>
      <c r="NBJ753" s="508"/>
      <c r="NBK753" s="508"/>
      <c r="NBL753" s="508"/>
      <c r="NBM753" s="168"/>
      <c r="NBN753" s="168"/>
      <c r="NBO753" s="168"/>
      <c r="NBP753" s="168"/>
      <c r="NBQ753" s="168"/>
      <c r="NBR753" s="168"/>
      <c r="NBS753" s="168"/>
      <c r="NBT753" s="168"/>
      <c r="NBU753" s="168"/>
      <c r="NBV753" s="168"/>
      <c r="NBW753" s="168"/>
      <c r="NBX753" s="168"/>
      <c r="NBY753" s="168"/>
      <c r="NBZ753" s="168"/>
      <c r="NCA753" s="168"/>
      <c r="NCB753" s="168"/>
      <c r="NCC753" s="168"/>
      <c r="NCD753" s="168"/>
      <c r="NCE753" s="168"/>
      <c r="NCF753" s="168"/>
      <c r="NCG753" s="168"/>
      <c r="NCH753" s="168"/>
      <c r="NCI753" s="168"/>
      <c r="NCJ753" s="168"/>
      <c r="NCK753" s="168"/>
      <c r="NCL753" s="168"/>
      <c r="NCM753" s="168"/>
      <c r="NCN753" s="168"/>
      <c r="NCO753" s="168"/>
      <c r="NCP753" s="168"/>
      <c r="NCQ753" s="168"/>
      <c r="NCR753" s="168"/>
      <c r="NCS753" s="168"/>
      <c r="NCT753" s="168"/>
      <c r="NCU753" s="168"/>
      <c r="NCV753" s="168"/>
      <c r="NCW753" s="168"/>
      <c r="NCX753" s="168"/>
      <c r="NCY753" s="168"/>
      <c r="NCZ753" s="168"/>
      <c r="NDA753" s="168"/>
      <c r="NDB753" s="168"/>
      <c r="NDC753" s="168"/>
      <c r="NDD753" s="168"/>
      <c r="NDE753" s="508"/>
      <c r="NDF753" s="508"/>
      <c r="NDG753" s="508"/>
      <c r="NDH753" s="508"/>
      <c r="NDI753" s="508"/>
      <c r="NDJ753" s="508"/>
      <c r="NDK753" s="508"/>
      <c r="NDL753" s="508"/>
      <c r="NDM753" s="508"/>
      <c r="NDN753" s="508"/>
      <c r="NDO753" s="508"/>
      <c r="NDP753" s="508"/>
      <c r="NDQ753" s="508"/>
      <c r="NDR753" s="508"/>
      <c r="NDS753" s="508"/>
      <c r="NDT753" s="508"/>
      <c r="NDU753" s="508"/>
      <c r="NDV753" s="508"/>
      <c r="NDW753" s="508"/>
      <c r="NDX753" s="508"/>
      <c r="NDY753" s="508"/>
      <c r="NDZ753" s="508"/>
      <c r="NEA753" s="508"/>
      <c r="NEB753" s="508"/>
      <c r="NEC753" s="89"/>
      <c r="NED753" s="89"/>
      <c r="NEE753" s="89"/>
      <c r="NEF753" s="89"/>
      <c r="NEG753" s="89"/>
      <c r="NEH753" s="508"/>
      <c r="NEI753" s="508"/>
      <c r="NEJ753" s="89"/>
      <c r="NEK753" s="89"/>
      <c r="NEL753" s="508"/>
      <c r="NEM753" s="508"/>
      <c r="NEN753" s="89"/>
      <c r="NEO753" s="89"/>
      <c r="NEP753" s="508"/>
      <c r="NEQ753" s="508"/>
      <c r="NER753" s="508"/>
      <c r="NES753" s="508"/>
      <c r="NET753" s="508"/>
      <c r="NEU753" s="508"/>
      <c r="NEV753" s="508"/>
      <c r="NEW753" s="89"/>
      <c r="NEX753" s="89"/>
      <c r="NEY753" s="508"/>
      <c r="NEZ753" s="508"/>
      <c r="NFA753" s="89"/>
      <c r="NFB753" s="89"/>
      <c r="NFC753" s="508"/>
      <c r="NFD753" s="508"/>
      <c r="NFE753" s="508"/>
      <c r="NFF753" s="508"/>
      <c r="NFG753" s="508"/>
      <c r="NFH753" s="203"/>
      <c r="NFI753" s="107"/>
      <c r="NFJ753" s="508"/>
      <c r="NFK753" s="508"/>
      <c r="NFL753" s="508"/>
      <c r="NFM753" s="508"/>
      <c r="NFN753" s="508"/>
      <c r="NFO753" s="508"/>
      <c r="NFP753" s="508"/>
      <c r="NFQ753" s="168"/>
      <c r="NFR753" s="168"/>
      <c r="NFS753" s="168"/>
      <c r="NFT753" s="168"/>
      <c r="NFU753" s="168"/>
      <c r="NFV753" s="168"/>
      <c r="NFW753" s="168"/>
      <c r="NFX753" s="168"/>
      <c r="NFY753" s="168"/>
      <c r="NFZ753" s="168"/>
      <c r="NGA753" s="168"/>
      <c r="NGB753" s="168"/>
      <c r="NGC753" s="168"/>
      <c r="NGD753" s="168"/>
      <c r="NGE753" s="168"/>
      <c r="NGF753" s="168"/>
      <c r="NGG753" s="168"/>
      <c r="NGH753" s="168"/>
      <c r="NGI753" s="168"/>
      <c r="NGJ753" s="168"/>
      <c r="NGK753" s="168"/>
      <c r="NGL753" s="168"/>
      <c r="NGM753" s="168"/>
      <c r="NGN753" s="168"/>
      <c r="NGO753" s="168"/>
      <c r="NGP753" s="168"/>
      <c r="NGQ753" s="168"/>
      <c r="NGR753" s="168"/>
      <c r="NGS753" s="168"/>
      <c r="NGT753" s="168"/>
      <c r="NGU753" s="168"/>
      <c r="NGV753" s="168"/>
      <c r="NGW753" s="168"/>
      <c r="NGX753" s="168"/>
      <c r="NGY753" s="168"/>
      <c r="NGZ753" s="168"/>
      <c r="NHA753" s="168"/>
      <c r="NHB753" s="168"/>
      <c r="NHC753" s="168"/>
      <c r="NHD753" s="168"/>
      <c r="NHE753" s="168"/>
      <c r="NHF753" s="168"/>
      <c r="NHG753" s="168"/>
      <c r="NHH753" s="168"/>
      <c r="NHI753" s="508"/>
      <c r="NHJ753" s="508"/>
      <c r="NHK753" s="508"/>
      <c r="NHL753" s="508"/>
      <c r="NHM753" s="508"/>
      <c r="NHN753" s="508"/>
      <c r="NHO753" s="508"/>
      <c r="NHP753" s="508"/>
      <c r="NHQ753" s="508"/>
      <c r="NHR753" s="508"/>
      <c r="NHS753" s="508"/>
      <c r="NHT753" s="508"/>
      <c r="NHU753" s="508"/>
      <c r="NHV753" s="508"/>
      <c r="NHW753" s="508"/>
      <c r="NHX753" s="508"/>
      <c r="NHY753" s="508"/>
      <c r="NHZ753" s="508"/>
      <c r="NIA753" s="508"/>
      <c r="NIB753" s="508"/>
      <c r="NIC753" s="508"/>
      <c r="NID753" s="508"/>
      <c r="NIE753" s="508"/>
      <c r="NIF753" s="508"/>
      <c r="NIG753" s="89"/>
      <c r="NIH753" s="89"/>
      <c r="NII753" s="89"/>
      <c r="NIJ753" s="89"/>
      <c r="NIK753" s="89"/>
      <c r="NIL753" s="508"/>
      <c r="NIM753" s="508"/>
      <c r="NIN753" s="89"/>
      <c r="NIO753" s="89"/>
      <c r="NIP753" s="508"/>
      <c r="NIQ753" s="508"/>
      <c r="NIR753" s="89"/>
      <c r="NIS753" s="89"/>
      <c r="NIT753" s="508"/>
      <c r="NIU753" s="508"/>
      <c r="NIV753" s="508"/>
      <c r="NIW753" s="508"/>
      <c r="NIX753" s="508"/>
      <c r="NIY753" s="508"/>
      <c r="NIZ753" s="508"/>
      <c r="NJA753" s="89"/>
      <c r="NJB753" s="89"/>
      <c r="NJC753" s="508"/>
      <c r="NJD753" s="508"/>
      <c r="NJE753" s="89"/>
      <c r="NJF753" s="89"/>
      <c r="NJG753" s="508"/>
      <c r="NJH753" s="508"/>
      <c r="NJI753" s="508"/>
      <c r="NJJ753" s="508"/>
      <c r="NJK753" s="508"/>
      <c r="NJL753" s="203"/>
      <c r="NJM753" s="107"/>
      <c r="NJN753" s="508"/>
      <c r="NJO753" s="508"/>
      <c r="NJP753" s="508"/>
      <c r="NJQ753" s="508"/>
      <c r="NJR753" s="508"/>
      <c r="NJS753" s="508"/>
      <c r="NJT753" s="508"/>
      <c r="NJU753" s="168"/>
      <c r="NJV753" s="168"/>
      <c r="NJW753" s="168"/>
      <c r="NJX753" s="168"/>
      <c r="NJY753" s="168"/>
      <c r="NJZ753" s="168"/>
      <c r="NKA753" s="168"/>
      <c r="NKB753" s="168"/>
      <c r="NKC753" s="168"/>
      <c r="NKD753" s="168"/>
      <c r="NKE753" s="168"/>
      <c r="NKF753" s="168"/>
      <c r="NKG753" s="168"/>
      <c r="NKH753" s="168"/>
      <c r="NKI753" s="168"/>
      <c r="NKJ753" s="168"/>
      <c r="NKK753" s="168"/>
      <c r="NKL753" s="168"/>
      <c r="NKM753" s="168"/>
      <c r="NKN753" s="168"/>
      <c r="NKO753" s="168"/>
      <c r="NKP753" s="168"/>
      <c r="NKQ753" s="168"/>
      <c r="NKR753" s="168"/>
      <c r="NKS753" s="168"/>
      <c r="NKT753" s="168"/>
      <c r="NKU753" s="168"/>
      <c r="NKV753" s="168"/>
      <c r="NKW753" s="168"/>
      <c r="NKX753" s="168"/>
      <c r="NKY753" s="168"/>
      <c r="NKZ753" s="168"/>
      <c r="NLA753" s="168"/>
      <c r="NLB753" s="168"/>
      <c r="NLC753" s="168"/>
      <c r="NLD753" s="168"/>
      <c r="NLE753" s="168"/>
      <c r="NLF753" s="168"/>
      <c r="NLG753" s="168"/>
      <c r="NLH753" s="168"/>
      <c r="NLI753" s="168"/>
      <c r="NLJ753" s="168"/>
      <c r="NLK753" s="168"/>
      <c r="NLL753" s="168"/>
      <c r="NLM753" s="508"/>
      <c r="NLN753" s="508"/>
      <c r="NLO753" s="508"/>
      <c r="NLP753" s="508"/>
      <c r="NLQ753" s="508"/>
      <c r="NLR753" s="508"/>
      <c r="NLS753" s="508"/>
      <c r="NLT753" s="508"/>
      <c r="NLU753" s="508"/>
      <c r="NLV753" s="508"/>
      <c r="NLW753" s="508"/>
      <c r="NLX753" s="508"/>
      <c r="NLY753" s="508"/>
      <c r="NLZ753" s="508"/>
      <c r="NMA753" s="508"/>
      <c r="NMB753" s="508"/>
      <c r="NMC753" s="508"/>
      <c r="NMD753" s="508"/>
      <c r="NME753" s="508"/>
      <c r="NMF753" s="508"/>
      <c r="NMG753" s="508"/>
      <c r="NMH753" s="508"/>
      <c r="NMI753" s="508"/>
      <c r="NMJ753" s="508"/>
      <c r="NMK753" s="89"/>
      <c r="NML753" s="89"/>
      <c r="NMM753" s="89"/>
      <c r="NMN753" s="89"/>
      <c r="NMO753" s="89"/>
      <c r="NMP753" s="508"/>
      <c r="NMQ753" s="508"/>
      <c r="NMR753" s="89"/>
      <c r="NMS753" s="89"/>
      <c r="NMT753" s="508"/>
      <c r="NMU753" s="508"/>
      <c r="NMV753" s="89"/>
      <c r="NMW753" s="89"/>
      <c r="NMX753" s="508"/>
      <c r="NMY753" s="508"/>
      <c r="NMZ753" s="508"/>
      <c r="NNA753" s="508"/>
      <c r="NNB753" s="508"/>
      <c r="NNC753" s="508"/>
      <c r="NND753" s="508"/>
      <c r="NNE753" s="89"/>
      <c r="NNF753" s="89"/>
      <c r="NNG753" s="508"/>
      <c r="NNH753" s="508"/>
      <c r="NNI753" s="89"/>
      <c r="NNJ753" s="89"/>
      <c r="NNK753" s="508"/>
      <c r="NNL753" s="508"/>
      <c r="NNM753" s="508"/>
      <c r="NNN753" s="508"/>
      <c r="NNO753" s="508"/>
      <c r="NNP753" s="203"/>
      <c r="NNQ753" s="107"/>
      <c r="NNR753" s="508"/>
      <c r="NNS753" s="508"/>
      <c r="NNT753" s="508"/>
      <c r="NNU753" s="508"/>
      <c r="NNV753" s="508"/>
      <c r="NNW753" s="508"/>
      <c r="NNX753" s="508"/>
      <c r="NNY753" s="168"/>
      <c r="NNZ753" s="168"/>
      <c r="NOA753" s="168"/>
      <c r="NOB753" s="168"/>
      <c r="NOC753" s="168"/>
      <c r="NOD753" s="168"/>
      <c r="NOE753" s="168"/>
      <c r="NOF753" s="168"/>
      <c r="NOG753" s="168"/>
      <c r="NOH753" s="168"/>
      <c r="NOI753" s="168"/>
      <c r="NOJ753" s="168"/>
      <c r="NOK753" s="168"/>
      <c r="NOL753" s="168"/>
      <c r="NOM753" s="168"/>
      <c r="NON753" s="168"/>
      <c r="NOO753" s="168"/>
      <c r="NOP753" s="168"/>
      <c r="NOQ753" s="168"/>
      <c r="NOR753" s="168"/>
      <c r="NOS753" s="168"/>
      <c r="NOT753" s="168"/>
      <c r="NOU753" s="168"/>
      <c r="NOV753" s="168"/>
      <c r="NOW753" s="168"/>
      <c r="NOX753" s="168"/>
      <c r="NOY753" s="168"/>
      <c r="NOZ753" s="168"/>
      <c r="NPA753" s="168"/>
      <c r="NPB753" s="168"/>
      <c r="NPC753" s="168"/>
      <c r="NPD753" s="168"/>
      <c r="NPE753" s="168"/>
      <c r="NPF753" s="168"/>
      <c r="NPG753" s="168"/>
      <c r="NPH753" s="168"/>
      <c r="NPI753" s="168"/>
      <c r="NPJ753" s="168"/>
      <c r="NPK753" s="168"/>
      <c r="NPL753" s="168"/>
      <c r="NPM753" s="168"/>
      <c r="NPN753" s="168"/>
      <c r="NPO753" s="168"/>
      <c r="NPP753" s="168"/>
      <c r="NPQ753" s="508"/>
      <c r="NPR753" s="508"/>
      <c r="NPS753" s="508"/>
      <c r="NPT753" s="508"/>
      <c r="NPU753" s="508"/>
      <c r="NPV753" s="508"/>
      <c r="NPW753" s="508"/>
      <c r="NPX753" s="508"/>
      <c r="NPY753" s="508"/>
      <c r="NPZ753" s="508"/>
      <c r="NQA753" s="508"/>
      <c r="NQB753" s="508"/>
      <c r="NQC753" s="508"/>
      <c r="NQD753" s="508"/>
      <c r="NQE753" s="508"/>
      <c r="NQF753" s="508"/>
      <c r="NQG753" s="508"/>
      <c r="NQH753" s="508"/>
      <c r="NQI753" s="508"/>
      <c r="NQJ753" s="508"/>
      <c r="NQK753" s="508"/>
      <c r="NQL753" s="508"/>
      <c r="NQM753" s="508"/>
      <c r="NQN753" s="508"/>
      <c r="NQO753" s="89"/>
      <c r="NQP753" s="89"/>
      <c r="NQQ753" s="89"/>
      <c r="NQR753" s="89"/>
      <c r="NQS753" s="89"/>
      <c r="NQT753" s="508"/>
      <c r="NQU753" s="508"/>
      <c r="NQV753" s="89"/>
      <c r="NQW753" s="89"/>
      <c r="NQX753" s="508"/>
      <c r="NQY753" s="508"/>
      <c r="NQZ753" s="89"/>
      <c r="NRA753" s="89"/>
      <c r="NRB753" s="508"/>
      <c r="NRC753" s="508"/>
      <c r="NRD753" s="508"/>
      <c r="NRE753" s="508"/>
      <c r="NRF753" s="508"/>
      <c r="NRG753" s="508"/>
      <c r="NRH753" s="508"/>
      <c r="NRI753" s="89"/>
      <c r="NRJ753" s="89"/>
      <c r="NRK753" s="508"/>
      <c r="NRL753" s="508"/>
      <c r="NRM753" s="89"/>
      <c r="NRN753" s="89"/>
      <c r="NRO753" s="508"/>
      <c r="NRP753" s="508"/>
      <c r="NRQ753" s="508"/>
      <c r="NRR753" s="508"/>
      <c r="NRS753" s="508"/>
      <c r="NRT753" s="203"/>
      <c r="NRU753" s="107"/>
      <c r="NRV753" s="508"/>
      <c r="NRW753" s="508"/>
      <c r="NRX753" s="508"/>
      <c r="NRY753" s="508"/>
      <c r="NRZ753" s="508"/>
      <c r="NSA753" s="508"/>
      <c r="NSB753" s="508"/>
      <c r="NSC753" s="168"/>
      <c r="NSD753" s="168"/>
      <c r="NSE753" s="168"/>
      <c r="NSF753" s="168"/>
      <c r="NSG753" s="168"/>
      <c r="NSH753" s="168"/>
      <c r="NSI753" s="168"/>
      <c r="NSJ753" s="168"/>
      <c r="NSK753" s="168"/>
      <c r="NSL753" s="168"/>
      <c r="NSM753" s="168"/>
      <c r="NSN753" s="168"/>
      <c r="NSO753" s="168"/>
      <c r="NSP753" s="168"/>
      <c r="NSQ753" s="168"/>
      <c r="NSR753" s="168"/>
      <c r="NSS753" s="168"/>
      <c r="NST753" s="168"/>
      <c r="NSU753" s="168"/>
      <c r="NSV753" s="168"/>
      <c r="NSW753" s="168"/>
      <c r="NSX753" s="168"/>
      <c r="NSY753" s="168"/>
      <c r="NSZ753" s="168"/>
      <c r="NTA753" s="168"/>
      <c r="NTB753" s="168"/>
      <c r="NTC753" s="168"/>
      <c r="NTD753" s="168"/>
      <c r="NTE753" s="168"/>
      <c r="NTF753" s="168"/>
      <c r="NTG753" s="168"/>
      <c r="NTH753" s="168"/>
      <c r="NTI753" s="168"/>
      <c r="NTJ753" s="168"/>
      <c r="NTK753" s="168"/>
      <c r="NTL753" s="168"/>
      <c r="NTM753" s="168"/>
      <c r="NTN753" s="168"/>
      <c r="NTO753" s="168"/>
      <c r="NTP753" s="168"/>
      <c r="NTQ753" s="168"/>
      <c r="NTR753" s="168"/>
      <c r="NTS753" s="168"/>
      <c r="NTT753" s="168"/>
      <c r="NTU753" s="508"/>
      <c r="NTV753" s="508"/>
      <c r="NTW753" s="508"/>
      <c r="NTX753" s="508"/>
      <c r="NTY753" s="508"/>
      <c r="NTZ753" s="508"/>
      <c r="NUA753" s="508"/>
      <c r="NUB753" s="508"/>
      <c r="NUC753" s="508"/>
      <c r="NUD753" s="508"/>
      <c r="NUE753" s="508"/>
      <c r="NUF753" s="508"/>
      <c r="NUG753" s="508"/>
      <c r="NUH753" s="508"/>
      <c r="NUI753" s="508"/>
      <c r="NUJ753" s="508"/>
      <c r="NUK753" s="508"/>
      <c r="NUL753" s="508"/>
      <c r="NUM753" s="508"/>
      <c r="NUN753" s="508"/>
      <c r="NUO753" s="508"/>
      <c r="NUP753" s="508"/>
      <c r="NUQ753" s="508"/>
      <c r="NUR753" s="508"/>
      <c r="NUS753" s="89"/>
      <c r="NUT753" s="89"/>
      <c r="NUU753" s="89"/>
      <c r="NUV753" s="89"/>
      <c r="NUW753" s="89"/>
      <c r="NUX753" s="508"/>
      <c r="NUY753" s="508"/>
      <c r="NUZ753" s="89"/>
      <c r="NVA753" s="89"/>
      <c r="NVB753" s="508"/>
      <c r="NVC753" s="508"/>
      <c r="NVD753" s="89"/>
      <c r="NVE753" s="89"/>
      <c r="NVF753" s="508"/>
      <c r="NVG753" s="508"/>
      <c r="NVH753" s="508"/>
      <c r="NVI753" s="508"/>
      <c r="NVJ753" s="508"/>
      <c r="NVK753" s="508"/>
      <c r="NVL753" s="508"/>
      <c r="NVM753" s="89"/>
      <c r="NVN753" s="89"/>
      <c r="NVO753" s="508"/>
      <c r="NVP753" s="508"/>
      <c r="NVQ753" s="89"/>
      <c r="NVR753" s="89"/>
      <c r="NVS753" s="508"/>
      <c r="NVT753" s="508"/>
      <c r="NVU753" s="508"/>
      <c r="NVV753" s="508"/>
      <c r="NVW753" s="508"/>
      <c r="NVX753" s="203"/>
      <c r="NVY753" s="107"/>
      <c r="NVZ753" s="508"/>
      <c r="NWA753" s="508"/>
      <c r="NWB753" s="508"/>
      <c r="NWC753" s="508"/>
      <c r="NWD753" s="508"/>
      <c r="NWE753" s="508"/>
      <c r="NWF753" s="508"/>
      <c r="NWG753" s="168"/>
      <c r="NWH753" s="168"/>
      <c r="NWI753" s="168"/>
      <c r="NWJ753" s="168"/>
      <c r="NWK753" s="168"/>
      <c r="NWL753" s="168"/>
      <c r="NWM753" s="168"/>
      <c r="NWN753" s="168"/>
      <c r="NWO753" s="168"/>
      <c r="NWP753" s="168"/>
      <c r="NWQ753" s="168"/>
      <c r="NWR753" s="168"/>
      <c r="NWS753" s="168"/>
      <c r="NWT753" s="168"/>
      <c r="NWU753" s="168"/>
      <c r="NWV753" s="168"/>
      <c r="NWW753" s="168"/>
      <c r="NWX753" s="168"/>
      <c r="NWY753" s="168"/>
      <c r="NWZ753" s="168"/>
      <c r="NXA753" s="168"/>
      <c r="NXB753" s="168"/>
      <c r="NXC753" s="168"/>
      <c r="NXD753" s="168"/>
      <c r="NXE753" s="168"/>
      <c r="NXF753" s="168"/>
      <c r="NXG753" s="168"/>
      <c r="NXH753" s="168"/>
      <c r="NXI753" s="168"/>
      <c r="NXJ753" s="168"/>
      <c r="NXK753" s="168"/>
      <c r="NXL753" s="168"/>
      <c r="NXM753" s="168"/>
      <c r="NXN753" s="168"/>
      <c r="NXO753" s="168"/>
      <c r="NXP753" s="168"/>
      <c r="NXQ753" s="168"/>
      <c r="NXR753" s="168"/>
      <c r="NXS753" s="168"/>
      <c r="NXT753" s="168"/>
      <c r="NXU753" s="168"/>
      <c r="NXV753" s="168"/>
      <c r="NXW753" s="168"/>
      <c r="NXX753" s="168"/>
      <c r="NXY753" s="508"/>
      <c r="NXZ753" s="508"/>
      <c r="NYA753" s="508"/>
      <c r="NYB753" s="508"/>
      <c r="NYC753" s="508"/>
      <c r="NYD753" s="508"/>
      <c r="NYE753" s="508"/>
      <c r="NYF753" s="508"/>
      <c r="NYG753" s="508"/>
      <c r="NYH753" s="508"/>
      <c r="NYI753" s="508"/>
      <c r="NYJ753" s="508"/>
      <c r="NYK753" s="508"/>
      <c r="NYL753" s="508"/>
      <c r="NYM753" s="508"/>
      <c r="NYN753" s="508"/>
      <c r="NYO753" s="508"/>
      <c r="NYP753" s="508"/>
      <c r="NYQ753" s="508"/>
      <c r="NYR753" s="508"/>
      <c r="NYS753" s="508"/>
      <c r="NYT753" s="508"/>
      <c r="NYU753" s="508"/>
      <c r="NYV753" s="508"/>
      <c r="NYW753" s="89"/>
      <c r="NYX753" s="89"/>
      <c r="NYY753" s="89"/>
      <c r="NYZ753" s="89"/>
      <c r="NZA753" s="89"/>
      <c r="NZB753" s="508"/>
      <c r="NZC753" s="508"/>
      <c r="NZD753" s="89"/>
      <c r="NZE753" s="89"/>
      <c r="NZF753" s="508"/>
      <c r="NZG753" s="508"/>
      <c r="NZH753" s="89"/>
      <c r="NZI753" s="89"/>
      <c r="NZJ753" s="508"/>
      <c r="NZK753" s="508"/>
      <c r="NZL753" s="508"/>
      <c r="NZM753" s="508"/>
      <c r="NZN753" s="508"/>
      <c r="NZO753" s="508"/>
      <c r="NZP753" s="508"/>
      <c r="NZQ753" s="89"/>
      <c r="NZR753" s="89"/>
      <c r="NZS753" s="508"/>
      <c r="NZT753" s="508"/>
      <c r="NZU753" s="89"/>
      <c r="NZV753" s="89"/>
      <c r="NZW753" s="508"/>
      <c r="NZX753" s="508"/>
      <c r="NZY753" s="508"/>
      <c r="NZZ753" s="508"/>
      <c r="OAA753" s="508"/>
      <c r="OAB753" s="203"/>
      <c r="OAC753" s="107"/>
      <c r="OAD753" s="508"/>
      <c r="OAE753" s="508"/>
      <c r="OAF753" s="508"/>
      <c r="OAG753" s="508"/>
      <c r="OAH753" s="508"/>
      <c r="OAI753" s="508"/>
      <c r="OAJ753" s="508"/>
      <c r="OAK753" s="168"/>
      <c r="OAL753" s="168"/>
      <c r="OAM753" s="168"/>
      <c r="OAN753" s="168"/>
      <c r="OAO753" s="168"/>
      <c r="OAP753" s="168"/>
      <c r="OAQ753" s="168"/>
      <c r="OAR753" s="168"/>
      <c r="OAS753" s="168"/>
      <c r="OAT753" s="168"/>
      <c r="OAU753" s="168"/>
      <c r="OAV753" s="168"/>
      <c r="OAW753" s="168"/>
      <c r="OAX753" s="168"/>
      <c r="OAY753" s="168"/>
      <c r="OAZ753" s="168"/>
      <c r="OBA753" s="168"/>
      <c r="OBB753" s="168"/>
      <c r="OBC753" s="168"/>
      <c r="OBD753" s="168"/>
      <c r="OBE753" s="168"/>
      <c r="OBF753" s="168"/>
      <c r="OBG753" s="168"/>
      <c r="OBH753" s="168"/>
      <c r="OBI753" s="168"/>
      <c r="OBJ753" s="168"/>
      <c r="OBK753" s="168"/>
      <c r="OBL753" s="168"/>
      <c r="OBM753" s="168"/>
      <c r="OBN753" s="168"/>
      <c r="OBO753" s="168"/>
      <c r="OBP753" s="168"/>
      <c r="OBQ753" s="168"/>
      <c r="OBR753" s="168"/>
      <c r="OBS753" s="168"/>
      <c r="OBT753" s="168"/>
      <c r="OBU753" s="168"/>
      <c r="OBV753" s="168"/>
      <c r="OBW753" s="168"/>
      <c r="OBX753" s="168"/>
      <c r="OBY753" s="168"/>
      <c r="OBZ753" s="168"/>
      <c r="OCA753" s="168"/>
      <c r="OCB753" s="168"/>
      <c r="OCC753" s="508"/>
      <c r="OCD753" s="508"/>
      <c r="OCE753" s="508"/>
      <c r="OCF753" s="508"/>
      <c r="OCG753" s="508"/>
      <c r="OCH753" s="508"/>
      <c r="OCI753" s="508"/>
      <c r="OCJ753" s="508"/>
      <c r="OCK753" s="508"/>
      <c r="OCL753" s="508"/>
      <c r="OCM753" s="508"/>
      <c r="OCN753" s="508"/>
      <c r="OCO753" s="508"/>
      <c r="OCP753" s="508"/>
      <c r="OCQ753" s="508"/>
      <c r="OCR753" s="508"/>
      <c r="OCS753" s="508"/>
      <c r="OCT753" s="508"/>
      <c r="OCU753" s="508"/>
      <c r="OCV753" s="508"/>
      <c r="OCW753" s="508"/>
      <c r="OCX753" s="508"/>
      <c r="OCY753" s="508"/>
      <c r="OCZ753" s="508"/>
      <c r="ODA753" s="89"/>
      <c r="ODB753" s="89"/>
      <c r="ODC753" s="89"/>
      <c r="ODD753" s="89"/>
      <c r="ODE753" s="89"/>
      <c r="ODF753" s="508"/>
      <c r="ODG753" s="508"/>
      <c r="ODH753" s="89"/>
      <c r="ODI753" s="89"/>
      <c r="ODJ753" s="508"/>
      <c r="ODK753" s="508"/>
      <c r="ODL753" s="89"/>
      <c r="ODM753" s="89"/>
      <c r="ODN753" s="508"/>
      <c r="ODO753" s="508"/>
      <c r="ODP753" s="508"/>
      <c r="ODQ753" s="508"/>
      <c r="ODR753" s="508"/>
      <c r="ODS753" s="508"/>
      <c r="ODT753" s="508"/>
      <c r="ODU753" s="89"/>
      <c r="ODV753" s="89"/>
      <c r="ODW753" s="508"/>
      <c r="ODX753" s="508"/>
      <c r="ODY753" s="89"/>
      <c r="ODZ753" s="89"/>
      <c r="OEA753" s="508"/>
      <c r="OEB753" s="508"/>
      <c r="OEC753" s="508"/>
      <c r="OED753" s="508"/>
      <c r="OEE753" s="508"/>
      <c r="OEF753" s="203"/>
      <c r="OEG753" s="107"/>
      <c r="OEH753" s="508"/>
      <c r="OEI753" s="508"/>
      <c r="OEJ753" s="508"/>
      <c r="OEK753" s="508"/>
      <c r="OEL753" s="508"/>
      <c r="OEM753" s="508"/>
      <c r="OEN753" s="508"/>
      <c r="OEO753" s="168"/>
      <c r="OEP753" s="168"/>
      <c r="OEQ753" s="168"/>
      <c r="OER753" s="168"/>
      <c r="OES753" s="168"/>
      <c r="OET753" s="168"/>
      <c r="OEU753" s="168"/>
      <c r="OEV753" s="168"/>
      <c r="OEW753" s="168"/>
      <c r="OEX753" s="168"/>
      <c r="OEY753" s="168"/>
      <c r="OEZ753" s="168"/>
      <c r="OFA753" s="168"/>
      <c r="OFB753" s="168"/>
      <c r="OFC753" s="168"/>
      <c r="OFD753" s="168"/>
      <c r="OFE753" s="168"/>
      <c r="OFF753" s="168"/>
      <c r="OFG753" s="168"/>
      <c r="OFH753" s="168"/>
      <c r="OFI753" s="168"/>
      <c r="OFJ753" s="168"/>
      <c r="OFK753" s="168"/>
      <c r="OFL753" s="168"/>
      <c r="OFM753" s="168"/>
      <c r="OFN753" s="168"/>
      <c r="OFO753" s="168"/>
      <c r="OFP753" s="168"/>
      <c r="OFQ753" s="168"/>
      <c r="OFR753" s="168"/>
      <c r="OFS753" s="168"/>
      <c r="OFT753" s="168"/>
      <c r="OFU753" s="168"/>
      <c r="OFV753" s="168"/>
      <c r="OFW753" s="168"/>
      <c r="OFX753" s="168"/>
      <c r="OFY753" s="168"/>
      <c r="OFZ753" s="168"/>
      <c r="OGA753" s="168"/>
      <c r="OGB753" s="168"/>
      <c r="OGC753" s="168"/>
      <c r="OGD753" s="168"/>
      <c r="OGE753" s="168"/>
      <c r="OGF753" s="168"/>
      <c r="OGG753" s="508"/>
      <c r="OGH753" s="508"/>
      <c r="OGI753" s="508"/>
      <c r="OGJ753" s="508"/>
      <c r="OGK753" s="508"/>
      <c r="OGL753" s="508"/>
      <c r="OGM753" s="508"/>
      <c r="OGN753" s="508"/>
      <c r="OGO753" s="508"/>
      <c r="OGP753" s="508"/>
      <c r="OGQ753" s="508"/>
      <c r="OGR753" s="508"/>
      <c r="OGS753" s="508"/>
      <c r="OGT753" s="508"/>
      <c r="OGU753" s="508"/>
      <c r="OGV753" s="508"/>
      <c r="OGW753" s="508"/>
      <c r="OGX753" s="508"/>
      <c r="OGY753" s="508"/>
      <c r="OGZ753" s="508"/>
      <c r="OHA753" s="508"/>
      <c r="OHB753" s="508"/>
      <c r="OHC753" s="508"/>
      <c r="OHD753" s="508"/>
      <c r="OHE753" s="89"/>
      <c r="OHF753" s="89"/>
      <c r="OHG753" s="89"/>
      <c r="OHH753" s="89"/>
      <c r="OHI753" s="89"/>
      <c r="OHJ753" s="508"/>
      <c r="OHK753" s="508"/>
      <c r="OHL753" s="89"/>
      <c r="OHM753" s="89"/>
      <c r="OHN753" s="508"/>
      <c r="OHO753" s="508"/>
      <c r="OHP753" s="89"/>
      <c r="OHQ753" s="89"/>
      <c r="OHR753" s="508"/>
      <c r="OHS753" s="508"/>
      <c r="OHT753" s="508"/>
      <c r="OHU753" s="508"/>
      <c r="OHV753" s="508"/>
      <c r="OHW753" s="508"/>
      <c r="OHX753" s="508"/>
      <c r="OHY753" s="89"/>
      <c r="OHZ753" s="89"/>
      <c r="OIA753" s="508"/>
      <c r="OIB753" s="508"/>
      <c r="OIC753" s="89"/>
      <c r="OID753" s="89"/>
      <c r="OIE753" s="508"/>
      <c r="OIF753" s="508"/>
      <c r="OIG753" s="508"/>
      <c r="OIH753" s="508"/>
      <c r="OII753" s="508"/>
      <c r="OIJ753" s="203"/>
      <c r="OIK753" s="107"/>
      <c r="OIL753" s="508"/>
      <c r="OIM753" s="508"/>
      <c r="OIN753" s="508"/>
      <c r="OIO753" s="508"/>
      <c r="OIP753" s="508"/>
      <c r="OIQ753" s="508"/>
      <c r="OIR753" s="508"/>
      <c r="OIS753" s="168"/>
      <c r="OIT753" s="168"/>
      <c r="OIU753" s="168"/>
      <c r="OIV753" s="168"/>
      <c r="OIW753" s="168"/>
      <c r="OIX753" s="168"/>
      <c r="OIY753" s="168"/>
      <c r="OIZ753" s="168"/>
      <c r="OJA753" s="168"/>
      <c r="OJB753" s="168"/>
      <c r="OJC753" s="168"/>
      <c r="OJD753" s="168"/>
      <c r="OJE753" s="168"/>
      <c r="OJF753" s="168"/>
      <c r="OJG753" s="168"/>
      <c r="OJH753" s="168"/>
      <c r="OJI753" s="168"/>
      <c r="OJJ753" s="168"/>
      <c r="OJK753" s="168"/>
      <c r="OJL753" s="168"/>
      <c r="OJM753" s="168"/>
      <c r="OJN753" s="168"/>
      <c r="OJO753" s="168"/>
      <c r="OJP753" s="168"/>
      <c r="OJQ753" s="168"/>
      <c r="OJR753" s="168"/>
      <c r="OJS753" s="168"/>
      <c r="OJT753" s="168"/>
      <c r="OJU753" s="168"/>
      <c r="OJV753" s="168"/>
      <c r="OJW753" s="168"/>
      <c r="OJX753" s="168"/>
      <c r="OJY753" s="168"/>
      <c r="OJZ753" s="168"/>
      <c r="OKA753" s="168"/>
      <c r="OKB753" s="168"/>
      <c r="OKC753" s="168"/>
      <c r="OKD753" s="168"/>
      <c r="OKE753" s="168"/>
      <c r="OKF753" s="168"/>
      <c r="OKG753" s="168"/>
      <c r="OKH753" s="168"/>
      <c r="OKI753" s="168"/>
      <c r="OKJ753" s="168"/>
      <c r="OKK753" s="508"/>
      <c r="OKL753" s="508"/>
      <c r="OKM753" s="508"/>
      <c r="OKN753" s="508"/>
      <c r="OKO753" s="508"/>
      <c r="OKP753" s="508"/>
      <c r="OKQ753" s="508"/>
      <c r="OKR753" s="508"/>
      <c r="OKS753" s="508"/>
      <c r="OKT753" s="508"/>
      <c r="OKU753" s="508"/>
      <c r="OKV753" s="508"/>
      <c r="OKW753" s="508"/>
      <c r="OKX753" s="508"/>
      <c r="OKY753" s="508"/>
      <c r="OKZ753" s="508"/>
      <c r="OLA753" s="508"/>
      <c r="OLB753" s="508"/>
      <c r="OLC753" s="508"/>
      <c r="OLD753" s="508"/>
      <c r="OLE753" s="508"/>
      <c r="OLF753" s="508"/>
      <c r="OLG753" s="508"/>
      <c r="OLH753" s="508"/>
      <c r="OLI753" s="89"/>
      <c r="OLJ753" s="89"/>
      <c r="OLK753" s="89"/>
      <c r="OLL753" s="89"/>
      <c r="OLM753" s="89"/>
      <c r="OLN753" s="508"/>
      <c r="OLO753" s="508"/>
      <c r="OLP753" s="89"/>
      <c r="OLQ753" s="89"/>
      <c r="OLR753" s="508"/>
      <c r="OLS753" s="508"/>
      <c r="OLT753" s="89"/>
      <c r="OLU753" s="89"/>
      <c r="OLV753" s="508"/>
      <c r="OLW753" s="508"/>
      <c r="OLX753" s="508"/>
      <c r="OLY753" s="508"/>
      <c r="OLZ753" s="508"/>
      <c r="OMA753" s="508"/>
      <c r="OMB753" s="508"/>
      <c r="OMC753" s="89"/>
      <c r="OMD753" s="89"/>
      <c r="OME753" s="508"/>
      <c r="OMF753" s="508"/>
      <c r="OMG753" s="89"/>
      <c r="OMH753" s="89"/>
      <c r="OMI753" s="508"/>
      <c r="OMJ753" s="508"/>
      <c r="OMK753" s="508"/>
      <c r="OML753" s="508"/>
      <c r="OMM753" s="508"/>
      <c r="OMN753" s="203"/>
      <c r="OMO753" s="107"/>
      <c r="OMP753" s="508"/>
      <c r="OMQ753" s="508"/>
      <c r="OMR753" s="508"/>
      <c r="OMS753" s="508"/>
      <c r="OMT753" s="508"/>
      <c r="OMU753" s="508"/>
      <c r="OMV753" s="508"/>
      <c r="OMW753" s="168"/>
      <c r="OMX753" s="168"/>
      <c r="OMY753" s="168"/>
      <c r="OMZ753" s="168"/>
      <c r="ONA753" s="168"/>
      <c r="ONB753" s="168"/>
      <c r="ONC753" s="168"/>
      <c r="OND753" s="168"/>
      <c r="ONE753" s="168"/>
      <c r="ONF753" s="168"/>
      <c r="ONG753" s="168"/>
      <c r="ONH753" s="168"/>
      <c r="ONI753" s="168"/>
      <c r="ONJ753" s="168"/>
      <c r="ONK753" s="168"/>
      <c r="ONL753" s="168"/>
      <c r="ONM753" s="168"/>
      <c r="ONN753" s="168"/>
      <c r="ONO753" s="168"/>
      <c r="ONP753" s="168"/>
      <c r="ONQ753" s="168"/>
      <c r="ONR753" s="168"/>
      <c r="ONS753" s="168"/>
      <c r="ONT753" s="168"/>
      <c r="ONU753" s="168"/>
      <c r="ONV753" s="168"/>
      <c r="ONW753" s="168"/>
      <c r="ONX753" s="168"/>
      <c r="ONY753" s="168"/>
      <c r="ONZ753" s="168"/>
      <c r="OOA753" s="168"/>
      <c r="OOB753" s="168"/>
      <c r="OOC753" s="168"/>
      <c r="OOD753" s="168"/>
      <c r="OOE753" s="168"/>
      <c r="OOF753" s="168"/>
      <c r="OOG753" s="168"/>
      <c r="OOH753" s="168"/>
      <c r="OOI753" s="168"/>
      <c r="OOJ753" s="168"/>
      <c r="OOK753" s="168"/>
      <c r="OOL753" s="168"/>
      <c r="OOM753" s="168"/>
      <c r="OON753" s="168"/>
      <c r="OOO753" s="508"/>
      <c r="OOP753" s="508"/>
      <c r="OOQ753" s="508"/>
      <c r="OOR753" s="508"/>
      <c r="OOS753" s="508"/>
      <c r="OOT753" s="508"/>
      <c r="OOU753" s="508"/>
      <c r="OOV753" s="508"/>
      <c r="OOW753" s="508"/>
      <c r="OOX753" s="508"/>
      <c r="OOY753" s="508"/>
      <c r="OOZ753" s="508"/>
      <c r="OPA753" s="508"/>
      <c r="OPB753" s="508"/>
      <c r="OPC753" s="508"/>
      <c r="OPD753" s="508"/>
      <c r="OPE753" s="508"/>
      <c r="OPF753" s="508"/>
      <c r="OPG753" s="508"/>
      <c r="OPH753" s="508"/>
      <c r="OPI753" s="508"/>
      <c r="OPJ753" s="508"/>
      <c r="OPK753" s="508"/>
      <c r="OPL753" s="508"/>
      <c r="OPM753" s="89"/>
      <c r="OPN753" s="89"/>
      <c r="OPO753" s="89"/>
      <c r="OPP753" s="89"/>
      <c r="OPQ753" s="89"/>
      <c r="OPR753" s="508"/>
      <c r="OPS753" s="508"/>
      <c r="OPT753" s="89"/>
      <c r="OPU753" s="89"/>
      <c r="OPV753" s="508"/>
      <c r="OPW753" s="508"/>
      <c r="OPX753" s="89"/>
      <c r="OPY753" s="89"/>
      <c r="OPZ753" s="508"/>
      <c r="OQA753" s="508"/>
      <c r="OQB753" s="508"/>
      <c r="OQC753" s="508"/>
      <c r="OQD753" s="508"/>
      <c r="OQE753" s="508"/>
      <c r="OQF753" s="508"/>
      <c r="OQG753" s="89"/>
      <c r="OQH753" s="89"/>
      <c r="OQI753" s="508"/>
      <c r="OQJ753" s="508"/>
      <c r="OQK753" s="89"/>
      <c r="OQL753" s="89"/>
      <c r="OQM753" s="508"/>
      <c r="OQN753" s="508"/>
      <c r="OQO753" s="508"/>
      <c r="OQP753" s="508"/>
      <c r="OQQ753" s="508"/>
      <c r="OQR753" s="203"/>
      <c r="OQS753" s="107"/>
      <c r="OQT753" s="508"/>
      <c r="OQU753" s="508"/>
      <c r="OQV753" s="508"/>
      <c r="OQW753" s="508"/>
      <c r="OQX753" s="508"/>
      <c r="OQY753" s="508"/>
      <c r="OQZ753" s="508"/>
      <c r="ORA753" s="168"/>
      <c r="ORB753" s="168"/>
      <c r="ORC753" s="168"/>
      <c r="ORD753" s="168"/>
      <c r="ORE753" s="168"/>
      <c r="ORF753" s="168"/>
      <c r="ORG753" s="168"/>
      <c r="ORH753" s="168"/>
      <c r="ORI753" s="168"/>
      <c r="ORJ753" s="168"/>
      <c r="ORK753" s="168"/>
      <c r="ORL753" s="168"/>
      <c r="ORM753" s="168"/>
      <c r="ORN753" s="168"/>
      <c r="ORO753" s="168"/>
      <c r="ORP753" s="168"/>
      <c r="ORQ753" s="168"/>
      <c r="ORR753" s="168"/>
      <c r="ORS753" s="168"/>
      <c r="ORT753" s="168"/>
      <c r="ORU753" s="168"/>
      <c r="ORV753" s="168"/>
      <c r="ORW753" s="168"/>
      <c r="ORX753" s="168"/>
      <c r="ORY753" s="168"/>
      <c r="ORZ753" s="168"/>
      <c r="OSA753" s="168"/>
      <c r="OSB753" s="168"/>
      <c r="OSC753" s="168"/>
      <c r="OSD753" s="168"/>
      <c r="OSE753" s="168"/>
      <c r="OSF753" s="168"/>
      <c r="OSG753" s="168"/>
      <c r="OSH753" s="168"/>
      <c r="OSI753" s="168"/>
      <c r="OSJ753" s="168"/>
      <c r="OSK753" s="168"/>
      <c r="OSL753" s="168"/>
      <c r="OSM753" s="168"/>
      <c r="OSN753" s="168"/>
      <c r="OSO753" s="168"/>
      <c r="OSP753" s="168"/>
      <c r="OSQ753" s="168"/>
      <c r="OSR753" s="168"/>
      <c r="OSS753" s="508"/>
      <c r="OST753" s="508"/>
      <c r="OSU753" s="508"/>
      <c r="OSV753" s="508"/>
      <c r="OSW753" s="508"/>
      <c r="OSX753" s="508"/>
      <c r="OSY753" s="508"/>
      <c r="OSZ753" s="508"/>
      <c r="OTA753" s="508"/>
      <c r="OTB753" s="508"/>
      <c r="OTC753" s="508"/>
      <c r="OTD753" s="508"/>
      <c r="OTE753" s="508"/>
      <c r="OTF753" s="508"/>
      <c r="OTG753" s="508"/>
      <c r="OTH753" s="508"/>
      <c r="OTI753" s="508"/>
      <c r="OTJ753" s="508"/>
      <c r="OTK753" s="508"/>
      <c r="OTL753" s="508"/>
      <c r="OTM753" s="508"/>
      <c r="OTN753" s="508"/>
      <c r="OTO753" s="508"/>
      <c r="OTP753" s="508"/>
      <c r="OTQ753" s="89"/>
      <c r="OTR753" s="89"/>
      <c r="OTS753" s="89"/>
      <c r="OTT753" s="89"/>
      <c r="OTU753" s="89"/>
      <c r="OTV753" s="508"/>
      <c r="OTW753" s="508"/>
      <c r="OTX753" s="89"/>
      <c r="OTY753" s="89"/>
      <c r="OTZ753" s="508"/>
      <c r="OUA753" s="508"/>
      <c r="OUB753" s="89"/>
      <c r="OUC753" s="89"/>
      <c r="OUD753" s="508"/>
      <c r="OUE753" s="508"/>
      <c r="OUF753" s="508"/>
      <c r="OUG753" s="508"/>
      <c r="OUH753" s="508"/>
      <c r="OUI753" s="508"/>
      <c r="OUJ753" s="508"/>
      <c r="OUK753" s="89"/>
      <c r="OUL753" s="89"/>
      <c r="OUM753" s="508"/>
      <c r="OUN753" s="508"/>
      <c r="OUO753" s="89"/>
      <c r="OUP753" s="89"/>
      <c r="OUQ753" s="508"/>
      <c r="OUR753" s="508"/>
      <c r="OUS753" s="508"/>
      <c r="OUT753" s="508"/>
      <c r="OUU753" s="508"/>
      <c r="OUV753" s="203"/>
      <c r="OUW753" s="107"/>
      <c r="OUX753" s="508"/>
      <c r="OUY753" s="508"/>
      <c r="OUZ753" s="508"/>
      <c r="OVA753" s="508"/>
      <c r="OVB753" s="508"/>
      <c r="OVC753" s="508"/>
      <c r="OVD753" s="508"/>
      <c r="OVE753" s="168"/>
      <c r="OVF753" s="168"/>
      <c r="OVG753" s="168"/>
      <c r="OVH753" s="168"/>
      <c r="OVI753" s="168"/>
      <c r="OVJ753" s="168"/>
      <c r="OVK753" s="168"/>
      <c r="OVL753" s="168"/>
      <c r="OVM753" s="168"/>
      <c r="OVN753" s="168"/>
      <c r="OVO753" s="168"/>
      <c r="OVP753" s="168"/>
      <c r="OVQ753" s="168"/>
      <c r="OVR753" s="168"/>
      <c r="OVS753" s="168"/>
      <c r="OVT753" s="168"/>
      <c r="OVU753" s="168"/>
      <c r="OVV753" s="168"/>
      <c r="OVW753" s="168"/>
      <c r="OVX753" s="168"/>
      <c r="OVY753" s="168"/>
      <c r="OVZ753" s="168"/>
      <c r="OWA753" s="168"/>
      <c r="OWB753" s="168"/>
      <c r="OWC753" s="168"/>
      <c r="OWD753" s="168"/>
      <c r="OWE753" s="168"/>
      <c r="OWF753" s="168"/>
      <c r="OWG753" s="168"/>
      <c r="OWH753" s="168"/>
      <c r="OWI753" s="168"/>
      <c r="OWJ753" s="168"/>
      <c r="OWK753" s="168"/>
      <c r="OWL753" s="168"/>
      <c r="OWM753" s="168"/>
      <c r="OWN753" s="168"/>
      <c r="OWO753" s="168"/>
      <c r="OWP753" s="168"/>
      <c r="OWQ753" s="168"/>
      <c r="OWR753" s="168"/>
      <c r="OWS753" s="168"/>
      <c r="OWT753" s="168"/>
      <c r="OWU753" s="168"/>
      <c r="OWV753" s="168"/>
      <c r="OWW753" s="508"/>
      <c r="OWX753" s="508"/>
      <c r="OWY753" s="508"/>
      <c r="OWZ753" s="508"/>
      <c r="OXA753" s="508"/>
      <c r="OXB753" s="508"/>
      <c r="OXC753" s="508"/>
      <c r="OXD753" s="508"/>
      <c r="OXE753" s="508"/>
      <c r="OXF753" s="508"/>
      <c r="OXG753" s="508"/>
      <c r="OXH753" s="508"/>
      <c r="OXI753" s="508"/>
      <c r="OXJ753" s="508"/>
      <c r="OXK753" s="508"/>
      <c r="OXL753" s="508"/>
      <c r="OXM753" s="508"/>
      <c r="OXN753" s="508"/>
      <c r="OXO753" s="508"/>
      <c r="OXP753" s="508"/>
      <c r="OXQ753" s="508"/>
      <c r="OXR753" s="508"/>
      <c r="OXS753" s="508"/>
      <c r="OXT753" s="508"/>
      <c r="OXU753" s="89"/>
      <c r="OXV753" s="89"/>
      <c r="OXW753" s="89"/>
      <c r="OXX753" s="89"/>
      <c r="OXY753" s="89"/>
      <c r="OXZ753" s="508"/>
      <c r="OYA753" s="508"/>
      <c r="OYB753" s="89"/>
      <c r="OYC753" s="89"/>
      <c r="OYD753" s="508"/>
      <c r="OYE753" s="508"/>
      <c r="OYF753" s="89"/>
      <c r="OYG753" s="89"/>
      <c r="OYH753" s="508"/>
      <c r="OYI753" s="508"/>
      <c r="OYJ753" s="508"/>
      <c r="OYK753" s="508"/>
      <c r="OYL753" s="508"/>
      <c r="OYM753" s="508"/>
      <c r="OYN753" s="508"/>
      <c r="OYO753" s="89"/>
      <c r="OYP753" s="89"/>
      <c r="OYQ753" s="508"/>
      <c r="OYR753" s="508"/>
      <c r="OYS753" s="89"/>
      <c r="OYT753" s="89"/>
      <c r="OYU753" s="508"/>
      <c r="OYV753" s="508"/>
      <c r="OYW753" s="508"/>
      <c r="OYX753" s="508"/>
      <c r="OYY753" s="508"/>
      <c r="OYZ753" s="203"/>
      <c r="OZA753" s="107"/>
      <c r="OZB753" s="508"/>
      <c r="OZC753" s="508"/>
      <c r="OZD753" s="508"/>
      <c r="OZE753" s="508"/>
      <c r="OZF753" s="508"/>
      <c r="OZG753" s="508"/>
      <c r="OZH753" s="508"/>
      <c r="OZI753" s="168"/>
      <c r="OZJ753" s="168"/>
      <c r="OZK753" s="168"/>
      <c r="OZL753" s="168"/>
      <c r="OZM753" s="168"/>
      <c r="OZN753" s="168"/>
      <c r="OZO753" s="168"/>
      <c r="OZP753" s="168"/>
      <c r="OZQ753" s="168"/>
      <c r="OZR753" s="168"/>
      <c r="OZS753" s="168"/>
      <c r="OZT753" s="168"/>
      <c r="OZU753" s="168"/>
      <c r="OZV753" s="168"/>
      <c r="OZW753" s="168"/>
      <c r="OZX753" s="168"/>
      <c r="OZY753" s="168"/>
      <c r="OZZ753" s="168"/>
      <c r="PAA753" s="168"/>
      <c r="PAB753" s="168"/>
      <c r="PAC753" s="168"/>
      <c r="PAD753" s="168"/>
      <c r="PAE753" s="168"/>
      <c r="PAF753" s="168"/>
      <c r="PAG753" s="168"/>
      <c r="PAH753" s="168"/>
      <c r="PAI753" s="168"/>
      <c r="PAJ753" s="168"/>
      <c r="PAK753" s="168"/>
      <c r="PAL753" s="168"/>
      <c r="PAM753" s="168"/>
      <c r="PAN753" s="168"/>
      <c r="PAO753" s="168"/>
      <c r="PAP753" s="168"/>
      <c r="PAQ753" s="168"/>
      <c r="PAR753" s="168"/>
      <c r="PAS753" s="168"/>
      <c r="PAT753" s="168"/>
      <c r="PAU753" s="168"/>
      <c r="PAV753" s="168"/>
      <c r="PAW753" s="168"/>
      <c r="PAX753" s="168"/>
      <c r="PAY753" s="168"/>
      <c r="PAZ753" s="168"/>
      <c r="PBA753" s="508"/>
      <c r="PBB753" s="508"/>
      <c r="PBC753" s="508"/>
      <c r="PBD753" s="508"/>
      <c r="PBE753" s="508"/>
      <c r="PBF753" s="508"/>
      <c r="PBG753" s="508"/>
      <c r="PBH753" s="508"/>
      <c r="PBI753" s="508"/>
      <c r="PBJ753" s="508"/>
      <c r="PBK753" s="508"/>
      <c r="PBL753" s="508"/>
      <c r="PBM753" s="508"/>
      <c r="PBN753" s="508"/>
      <c r="PBO753" s="508"/>
      <c r="PBP753" s="508"/>
      <c r="PBQ753" s="508"/>
      <c r="PBR753" s="508"/>
      <c r="PBS753" s="508"/>
      <c r="PBT753" s="508"/>
      <c r="PBU753" s="508"/>
      <c r="PBV753" s="508"/>
      <c r="PBW753" s="508"/>
      <c r="PBX753" s="508"/>
      <c r="PBY753" s="89"/>
      <c r="PBZ753" s="89"/>
      <c r="PCA753" s="89"/>
      <c r="PCB753" s="89"/>
      <c r="PCC753" s="89"/>
      <c r="PCD753" s="508"/>
      <c r="PCE753" s="508"/>
      <c r="PCF753" s="89"/>
      <c r="PCG753" s="89"/>
      <c r="PCH753" s="508"/>
      <c r="PCI753" s="508"/>
      <c r="PCJ753" s="89"/>
      <c r="PCK753" s="89"/>
      <c r="PCL753" s="508"/>
      <c r="PCM753" s="508"/>
      <c r="PCN753" s="508"/>
      <c r="PCO753" s="508"/>
      <c r="PCP753" s="508"/>
      <c r="PCQ753" s="508"/>
      <c r="PCR753" s="508"/>
      <c r="PCS753" s="89"/>
      <c r="PCT753" s="89"/>
      <c r="PCU753" s="508"/>
      <c r="PCV753" s="508"/>
      <c r="PCW753" s="89"/>
      <c r="PCX753" s="89"/>
      <c r="PCY753" s="508"/>
      <c r="PCZ753" s="508"/>
      <c r="PDA753" s="508"/>
      <c r="PDB753" s="508"/>
      <c r="PDC753" s="508"/>
      <c r="PDD753" s="203"/>
      <c r="PDE753" s="107"/>
      <c r="PDF753" s="508"/>
      <c r="PDG753" s="508"/>
      <c r="PDH753" s="508"/>
      <c r="PDI753" s="508"/>
      <c r="PDJ753" s="508"/>
      <c r="PDK753" s="508"/>
      <c r="PDL753" s="508"/>
      <c r="PDM753" s="168"/>
      <c r="PDN753" s="168"/>
      <c r="PDO753" s="168"/>
      <c r="PDP753" s="168"/>
      <c r="PDQ753" s="168"/>
      <c r="PDR753" s="168"/>
      <c r="PDS753" s="168"/>
      <c r="PDT753" s="168"/>
      <c r="PDU753" s="168"/>
      <c r="PDV753" s="168"/>
      <c r="PDW753" s="168"/>
      <c r="PDX753" s="168"/>
      <c r="PDY753" s="168"/>
      <c r="PDZ753" s="168"/>
      <c r="PEA753" s="168"/>
      <c r="PEB753" s="168"/>
      <c r="PEC753" s="168"/>
      <c r="PED753" s="168"/>
      <c r="PEE753" s="168"/>
      <c r="PEF753" s="168"/>
      <c r="PEG753" s="168"/>
      <c r="PEH753" s="168"/>
      <c r="PEI753" s="168"/>
      <c r="PEJ753" s="168"/>
      <c r="PEK753" s="168"/>
      <c r="PEL753" s="168"/>
      <c r="PEM753" s="168"/>
      <c r="PEN753" s="168"/>
      <c r="PEO753" s="168"/>
      <c r="PEP753" s="168"/>
      <c r="PEQ753" s="168"/>
      <c r="PER753" s="168"/>
      <c r="PES753" s="168"/>
      <c r="PET753" s="168"/>
      <c r="PEU753" s="168"/>
      <c r="PEV753" s="168"/>
      <c r="PEW753" s="168"/>
      <c r="PEX753" s="168"/>
      <c r="PEY753" s="168"/>
      <c r="PEZ753" s="168"/>
      <c r="PFA753" s="168"/>
      <c r="PFB753" s="168"/>
      <c r="PFC753" s="168"/>
      <c r="PFD753" s="168"/>
      <c r="PFE753" s="508"/>
      <c r="PFF753" s="508"/>
      <c r="PFG753" s="508"/>
      <c r="PFH753" s="508"/>
      <c r="PFI753" s="508"/>
      <c r="PFJ753" s="508"/>
      <c r="PFK753" s="508"/>
      <c r="PFL753" s="508"/>
      <c r="PFM753" s="508"/>
      <c r="PFN753" s="508"/>
      <c r="PFO753" s="508"/>
      <c r="PFP753" s="508"/>
      <c r="PFQ753" s="508"/>
      <c r="PFR753" s="508"/>
      <c r="PFS753" s="508"/>
      <c r="PFT753" s="508"/>
      <c r="PFU753" s="508"/>
      <c r="PFV753" s="508"/>
      <c r="PFW753" s="508"/>
      <c r="PFX753" s="508"/>
      <c r="PFY753" s="508"/>
      <c r="PFZ753" s="508"/>
      <c r="PGA753" s="508"/>
      <c r="PGB753" s="508"/>
      <c r="PGC753" s="89"/>
      <c r="PGD753" s="89"/>
      <c r="PGE753" s="89"/>
      <c r="PGF753" s="89"/>
      <c r="PGG753" s="89"/>
      <c r="PGH753" s="508"/>
      <c r="PGI753" s="508"/>
      <c r="PGJ753" s="89"/>
      <c r="PGK753" s="89"/>
      <c r="PGL753" s="508"/>
      <c r="PGM753" s="508"/>
      <c r="PGN753" s="89"/>
      <c r="PGO753" s="89"/>
      <c r="PGP753" s="508"/>
      <c r="PGQ753" s="508"/>
      <c r="PGR753" s="508"/>
      <c r="PGS753" s="508"/>
      <c r="PGT753" s="508"/>
      <c r="PGU753" s="508"/>
      <c r="PGV753" s="508"/>
      <c r="PGW753" s="89"/>
      <c r="PGX753" s="89"/>
      <c r="PGY753" s="508"/>
      <c r="PGZ753" s="508"/>
      <c r="PHA753" s="89"/>
      <c r="PHB753" s="89"/>
      <c r="PHC753" s="508"/>
      <c r="PHD753" s="508"/>
      <c r="PHE753" s="508"/>
      <c r="PHF753" s="508"/>
      <c r="PHG753" s="508"/>
      <c r="PHH753" s="203"/>
      <c r="PHI753" s="107"/>
      <c r="PHJ753" s="508"/>
      <c r="PHK753" s="508"/>
      <c r="PHL753" s="508"/>
      <c r="PHM753" s="508"/>
      <c r="PHN753" s="508"/>
      <c r="PHO753" s="508"/>
      <c r="PHP753" s="508"/>
      <c r="PHQ753" s="168"/>
      <c r="PHR753" s="168"/>
      <c r="PHS753" s="168"/>
      <c r="PHT753" s="168"/>
      <c r="PHU753" s="168"/>
      <c r="PHV753" s="168"/>
      <c r="PHW753" s="168"/>
      <c r="PHX753" s="168"/>
      <c r="PHY753" s="168"/>
      <c r="PHZ753" s="168"/>
      <c r="PIA753" s="168"/>
      <c r="PIB753" s="168"/>
      <c r="PIC753" s="168"/>
      <c r="PID753" s="168"/>
      <c r="PIE753" s="168"/>
      <c r="PIF753" s="168"/>
      <c r="PIG753" s="168"/>
      <c r="PIH753" s="168"/>
      <c r="PII753" s="168"/>
      <c r="PIJ753" s="168"/>
      <c r="PIK753" s="168"/>
      <c r="PIL753" s="168"/>
      <c r="PIM753" s="168"/>
      <c r="PIN753" s="168"/>
      <c r="PIO753" s="168"/>
      <c r="PIP753" s="168"/>
      <c r="PIQ753" s="168"/>
      <c r="PIR753" s="168"/>
      <c r="PIS753" s="168"/>
      <c r="PIT753" s="168"/>
      <c r="PIU753" s="168"/>
      <c r="PIV753" s="168"/>
      <c r="PIW753" s="168"/>
      <c r="PIX753" s="168"/>
      <c r="PIY753" s="168"/>
      <c r="PIZ753" s="168"/>
      <c r="PJA753" s="168"/>
      <c r="PJB753" s="168"/>
      <c r="PJC753" s="168"/>
      <c r="PJD753" s="168"/>
      <c r="PJE753" s="168"/>
      <c r="PJF753" s="168"/>
      <c r="PJG753" s="168"/>
      <c r="PJH753" s="168"/>
      <c r="PJI753" s="508"/>
      <c r="PJJ753" s="508"/>
      <c r="PJK753" s="508"/>
      <c r="PJL753" s="508"/>
      <c r="PJM753" s="508"/>
      <c r="PJN753" s="508"/>
      <c r="PJO753" s="508"/>
      <c r="PJP753" s="508"/>
      <c r="PJQ753" s="508"/>
      <c r="PJR753" s="508"/>
      <c r="PJS753" s="508"/>
      <c r="PJT753" s="508"/>
      <c r="PJU753" s="508"/>
      <c r="PJV753" s="508"/>
      <c r="PJW753" s="508"/>
      <c r="PJX753" s="508"/>
      <c r="PJY753" s="508"/>
      <c r="PJZ753" s="508"/>
      <c r="PKA753" s="508"/>
      <c r="PKB753" s="508"/>
      <c r="PKC753" s="508"/>
      <c r="PKD753" s="508"/>
      <c r="PKE753" s="508"/>
      <c r="PKF753" s="508"/>
      <c r="PKG753" s="89"/>
      <c r="PKH753" s="89"/>
      <c r="PKI753" s="89"/>
      <c r="PKJ753" s="89"/>
      <c r="PKK753" s="89"/>
      <c r="PKL753" s="508"/>
      <c r="PKM753" s="508"/>
      <c r="PKN753" s="89"/>
      <c r="PKO753" s="89"/>
      <c r="PKP753" s="508"/>
      <c r="PKQ753" s="508"/>
      <c r="PKR753" s="89"/>
      <c r="PKS753" s="89"/>
      <c r="PKT753" s="508"/>
      <c r="PKU753" s="508"/>
      <c r="PKV753" s="508"/>
      <c r="PKW753" s="508"/>
      <c r="PKX753" s="508"/>
      <c r="PKY753" s="508"/>
      <c r="PKZ753" s="508"/>
      <c r="PLA753" s="89"/>
      <c r="PLB753" s="89"/>
      <c r="PLC753" s="508"/>
      <c r="PLD753" s="508"/>
      <c r="PLE753" s="89"/>
      <c r="PLF753" s="89"/>
      <c r="PLG753" s="508"/>
      <c r="PLH753" s="508"/>
      <c r="PLI753" s="508"/>
      <c r="PLJ753" s="508"/>
      <c r="PLK753" s="508"/>
      <c r="PLL753" s="203"/>
      <c r="PLM753" s="107"/>
      <c r="PLN753" s="508"/>
      <c r="PLO753" s="508"/>
      <c r="PLP753" s="508"/>
      <c r="PLQ753" s="508"/>
      <c r="PLR753" s="508"/>
      <c r="PLS753" s="508"/>
      <c r="PLT753" s="508"/>
      <c r="PLU753" s="168"/>
      <c r="PLV753" s="168"/>
      <c r="PLW753" s="168"/>
      <c r="PLX753" s="168"/>
      <c r="PLY753" s="168"/>
      <c r="PLZ753" s="168"/>
      <c r="PMA753" s="168"/>
      <c r="PMB753" s="168"/>
      <c r="PMC753" s="168"/>
      <c r="PMD753" s="168"/>
      <c r="PME753" s="168"/>
      <c r="PMF753" s="168"/>
      <c r="PMG753" s="168"/>
      <c r="PMH753" s="168"/>
      <c r="PMI753" s="168"/>
      <c r="PMJ753" s="168"/>
      <c r="PMK753" s="168"/>
      <c r="PML753" s="168"/>
      <c r="PMM753" s="168"/>
      <c r="PMN753" s="168"/>
      <c r="PMO753" s="168"/>
      <c r="PMP753" s="168"/>
      <c r="PMQ753" s="168"/>
      <c r="PMR753" s="168"/>
      <c r="PMS753" s="168"/>
      <c r="PMT753" s="168"/>
      <c r="PMU753" s="168"/>
      <c r="PMV753" s="168"/>
      <c r="PMW753" s="168"/>
      <c r="PMX753" s="168"/>
      <c r="PMY753" s="168"/>
      <c r="PMZ753" s="168"/>
      <c r="PNA753" s="168"/>
      <c r="PNB753" s="168"/>
      <c r="PNC753" s="168"/>
      <c r="PND753" s="168"/>
      <c r="PNE753" s="168"/>
      <c r="PNF753" s="168"/>
      <c r="PNG753" s="168"/>
      <c r="PNH753" s="168"/>
      <c r="PNI753" s="168"/>
      <c r="PNJ753" s="168"/>
      <c r="PNK753" s="168"/>
      <c r="PNL753" s="168"/>
      <c r="PNM753" s="508"/>
      <c r="PNN753" s="508"/>
      <c r="PNO753" s="508"/>
      <c r="PNP753" s="508"/>
      <c r="PNQ753" s="508"/>
      <c r="PNR753" s="508"/>
      <c r="PNS753" s="508"/>
      <c r="PNT753" s="508"/>
      <c r="PNU753" s="508"/>
      <c r="PNV753" s="508"/>
      <c r="PNW753" s="508"/>
      <c r="PNX753" s="508"/>
      <c r="PNY753" s="508"/>
      <c r="PNZ753" s="508"/>
      <c r="POA753" s="508"/>
      <c r="POB753" s="508"/>
      <c r="POC753" s="508"/>
      <c r="POD753" s="508"/>
      <c r="POE753" s="508"/>
      <c r="POF753" s="508"/>
      <c r="POG753" s="508"/>
      <c r="POH753" s="508"/>
      <c r="POI753" s="508"/>
      <c r="POJ753" s="508"/>
      <c r="POK753" s="89"/>
      <c r="POL753" s="89"/>
      <c r="POM753" s="89"/>
      <c r="PON753" s="89"/>
      <c r="POO753" s="89"/>
      <c r="POP753" s="508"/>
      <c r="POQ753" s="508"/>
      <c r="POR753" s="89"/>
      <c r="POS753" s="89"/>
      <c r="POT753" s="508"/>
      <c r="POU753" s="508"/>
      <c r="POV753" s="89"/>
      <c r="POW753" s="89"/>
      <c r="POX753" s="508"/>
      <c r="POY753" s="508"/>
      <c r="POZ753" s="508"/>
      <c r="PPA753" s="508"/>
      <c r="PPB753" s="508"/>
      <c r="PPC753" s="508"/>
      <c r="PPD753" s="508"/>
      <c r="PPE753" s="89"/>
      <c r="PPF753" s="89"/>
      <c r="PPG753" s="508"/>
      <c r="PPH753" s="508"/>
      <c r="PPI753" s="89"/>
      <c r="PPJ753" s="89"/>
      <c r="PPK753" s="508"/>
      <c r="PPL753" s="508"/>
      <c r="PPM753" s="508"/>
      <c r="PPN753" s="508"/>
      <c r="PPO753" s="508"/>
      <c r="PPP753" s="203"/>
      <c r="PPQ753" s="107"/>
      <c r="PPR753" s="508"/>
      <c r="PPS753" s="508"/>
      <c r="PPT753" s="508"/>
      <c r="PPU753" s="508"/>
      <c r="PPV753" s="508"/>
      <c r="PPW753" s="508"/>
      <c r="PPX753" s="508"/>
      <c r="PPY753" s="168"/>
      <c r="PPZ753" s="168"/>
      <c r="PQA753" s="168"/>
      <c r="PQB753" s="168"/>
      <c r="PQC753" s="168"/>
      <c r="PQD753" s="168"/>
      <c r="PQE753" s="168"/>
      <c r="PQF753" s="168"/>
      <c r="PQG753" s="168"/>
      <c r="PQH753" s="168"/>
      <c r="PQI753" s="168"/>
      <c r="PQJ753" s="168"/>
      <c r="PQK753" s="168"/>
      <c r="PQL753" s="168"/>
      <c r="PQM753" s="168"/>
      <c r="PQN753" s="168"/>
      <c r="PQO753" s="168"/>
      <c r="PQP753" s="168"/>
      <c r="PQQ753" s="168"/>
      <c r="PQR753" s="168"/>
      <c r="PQS753" s="168"/>
      <c r="PQT753" s="168"/>
      <c r="PQU753" s="168"/>
      <c r="PQV753" s="168"/>
      <c r="PQW753" s="168"/>
      <c r="PQX753" s="168"/>
      <c r="PQY753" s="168"/>
      <c r="PQZ753" s="168"/>
      <c r="PRA753" s="168"/>
      <c r="PRB753" s="168"/>
      <c r="PRC753" s="168"/>
      <c r="PRD753" s="168"/>
      <c r="PRE753" s="168"/>
      <c r="PRF753" s="168"/>
      <c r="PRG753" s="168"/>
      <c r="PRH753" s="168"/>
      <c r="PRI753" s="168"/>
      <c r="PRJ753" s="168"/>
      <c r="PRK753" s="168"/>
      <c r="PRL753" s="168"/>
      <c r="PRM753" s="168"/>
      <c r="PRN753" s="168"/>
      <c r="PRO753" s="168"/>
      <c r="PRP753" s="168"/>
      <c r="PRQ753" s="508"/>
      <c r="PRR753" s="508"/>
      <c r="PRS753" s="508"/>
      <c r="PRT753" s="508"/>
      <c r="PRU753" s="508"/>
      <c r="PRV753" s="508"/>
      <c r="PRW753" s="508"/>
      <c r="PRX753" s="508"/>
      <c r="PRY753" s="508"/>
      <c r="PRZ753" s="508"/>
      <c r="PSA753" s="508"/>
      <c r="PSB753" s="508"/>
      <c r="PSC753" s="508"/>
      <c r="PSD753" s="508"/>
      <c r="PSE753" s="508"/>
      <c r="PSF753" s="508"/>
      <c r="PSG753" s="508"/>
      <c r="PSH753" s="508"/>
      <c r="PSI753" s="508"/>
      <c r="PSJ753" s="508"/>
      <c r="PSK753" s="508"/>
      <c r="PSL753" s="508"/>
      <c r="PSM753" s="508"/>
      <c r="PSN753" s="508"/>
      <c r="PSO753" s="89"/>
      <c r="PSP753" s="89"/>
      <c r="PSQ753" s="89"/>
      <c r="PSR753" s="89"/>
      <c r="PSS753" s="89"/>
      <c r="PST753" s="508"/>
      <c r="PSU753" s="508"/>
      <c r="PSV753" s="89"/>
      <c r="PSW753" s="89"/>
      <c r="PSX753" s="508"/>
      <c r="PSY753" s="508"/>
      <c r="PSZ753" s="89"/>
      <c r="PTA753" s="89"/>
      <c r="PTB753" s="508"/>
      <c r="PTC753" s="508"/>
      <c r="PTD753" s="508"/>
      <c r="PTE753" s="508"/>
      <c r="PTF753" s="508"/>
      <c r="PTG753" s="508"/>
      <c r="PTH753" s="508"/>
      <c r="PTI753" s="89"/>
      <c r="PTJ753" s="89"/>
      <c r="PTK753" s="508"/>
      <c r="PTL753" s="508"/>
      <c r="PTM753" s="89"/>
      <c r="PTN753" s="89"/>
      <c r="PTO753" s="508"/>
      <c r="PTP753" s="508"/>
      <c r="PTQ753" s="508"/>
      <c r="PTR753" s="508"/>
      <c r="PTS753" s="508"/>
      <c r="PTT753" s="203"/>
      <c r="PTU753" s="107"/>
      <c r="PTV753" s="508"/>
      <c r="PTW753" s="508"/>
      <c r="PTX753" s="508"/>
      <c r="PTY753" s="508"/>
      <c r="PTZ753" s="508"/>
      <c r="PUA753" s="508"/>
      <c r="PUB753" s="508"/>
      <c r="PUC753" s="168"/>
      <c r="PUD753" s="168"/>
      <c r="PUE753" s="168"/>
      <c r="PUF753" s="168"/>
      <c r="PUG753" s="168"/>
      <c r="PUH753" s="168"/>
      <c r="PUI753" s="168"/>
      <c r="PUJ753" s="168"/>
      <c r="PUK753" s="168"/>
      <c r="PUL753" s="168"/>
      <c r="PUM753" s="168"/>
      <c r="PUN753" s="168"/>
      <c r="PUO753" s="168"/>
      <c r="PUP753" s="168"/>
      <c r="PUQ753" s="168"/>
      <c r="PUR753" s="168"/>
      <c r="PUS753" s="168"/>
      <c r="PUT753" s="168"/>
      <c r="PUU753" s="168"/>
      <c r="PUV753" s="168"/>
      <c r="PUW753" s="168"/>
      <c r="PUX753" s="168"/>
      <c r="PUY753" s="168"/>
      <c r="PUZ753" s="168"/>
      <c r="PVA753" s="168"/>
      <c r="PVB753" s="168"/>
      <c r="PVC753" s="168"/>
      <c r="PVD753" s="168"/>
      <c r="PVE753" s="168"/>
      <c r="PVF753" s="168"/>
      <c r="PVG753" s="168"/>
      <c r="PVH753" s="168"/>
      <c r="PVI753" s="168"/>
      <c r="PVJ753" s="168"/>
      <c r="PVK753" s="168"/>
      <c r="PVL753" s="168"/>
      <c r="PVM753" s="168"/>
      <c r="PVN753" s="168"/>
      <c r="PVO753" s="168"/>
      <c r="PVP753" s="168"/>
      <c r="PVQ753" s="168"/>
      <c r="PVR753" s="168"/>
      <c r="PVS753" s="168"/>
      <c r="PVT753" s="168"/>
      <c r="PVU753" s="508"/>
      <c r="PVV753" s="508"/>
      <c r="PVW753" s="508"/>
      <c r="PVX753" s="508"/>
      <c r="PVY753" s="508"/>
      <c r="PVZ753" s="508"/>
      <c r="PWA753" s="508"/>
      <c r="PWB753" s="508"/>
      <c r="PWC753" s="508"/>
      <c r="PWD753" s="508"/>
      <c r="PWE753" s="508"/>
      <c r="PWF753" s="508"/>
      <c r="PWG753" s="508"/>
      <c r="PWH753" s="508"/>
      <c r="PWI753" s="508"/>
      <c r="PWJ753" s="508"/>
      <c r="PWK753" s="508"/>
      <c r="PWL753" s="508"/>
      <c r="PWM753" s="508"/>
      <c r="PWN753" s="508"/>
      <c r="PWO753" s="508"/>
      <c r="PWP753" s="508"/>
      <c r="PWQ753" s="508"/>
      <c r="PWR753" s="508"/>
      <c r="PWS753" s="89"/>
      <c r="PWT753" s="89"/>
      <c r="PWU753" s="89"/>
      <c r="PWV753" s="89"/>
      <c r="PWW753" s="89"/>
      <c r="PWX753" s="508"/>
      <c r="PWY753" s="508"/>
      <c r="PWZ753" s="89"/>
      <c r="PXA753" s="89"/>
      <c r="PXB753" s="508"/>
      <c r="PXC753" s="508"/>
      <c r="PXD753" s="89"/>
      <c r="PXE753" s="89"/>
      <c r="PXF753" s="508"/>
      <c r="PXG753" s="508"/>
      <c r="PXH753" s="508"/>
      <c r="PXI753" s="508"/>
      <c r="PXJ753" s="508"/>
      <c r="PXK753" s="508"/>
      <c r="PXL753" s="508"/>
      <c r="PXM753" s="89"/>
      <c r="PXN753" s="89"/>
      <c r="PXO753" s="508"/>
      <c r="PXP753" s="508"/>
      <c r="PXQ753" s="89"/>
      <c r="PXR753" s="89"/>
      <c r="PXS753" s="508"/>
      <c r="PXT753" s="508"/>
      <c r="PXU753" s="508"/>
      <c r="PXV753" s="508"/>
      <c r="PXW753" s="508"/>
      <c r="PXX753" s="203"/>
      <c r="PXY753" s="107"/>
      <c r="PXZ753" s="508"/>
      <c r="PYA753" s="508"/>
      <c r="PYB753" s="508"/>
      <c r="PYC753" s="508"/>
      <c r="PYD753" s="508"/>
      <c r="PYE753" s="508"/>
      <c r="PYF753" s="508"/>
      <c r="PYG753" s="168"/>
      <c r="PYH753" s="168"/>
      <c r="PYI753" s="168"/>
      <c r="PYJ753" s="168"/>
      <c r="PYK753" s="168"/>
      <c r="PYL753" s="168"/>
      <c r="PYM753" s="168"/>
      <c r="PYN753" s="168"/>
      <c r="PYO753" s="168"/>
      <c r="PYP753" s="168"/>
      <c r="PYQ753" s="168"/>
      <c r="PYR753" s="168"/>
      <c r="PYS753" s="168"/>
      <c r="PYT753" s="168"/>
      <c r="PYU753" s="168"/>
      <c r="PYV753" s="168"/>
      <c r="PYW753" s="168"/>
      <c r="PYX753" s="168"/>
      <c r="PYY753" s="168"/>
      <c r="PYZ753" s="168"/>
      <c r="PZA753" s="168"/>
      <c r="PZB753" s="168"/>
      <c r="PZC753" s="168"/>
      <c r="PZD753" s="168"/>
      <c r="PZE753" s="168"/>
      <c r="PZF753" s="168"/>
      <c r="PZG753" s="168"/>
      <c r="PZH753" s="168"/>
      <c r="PZI753" s="168"/>
      <c r="PZJ753" s="168"/>
      <c r="PZK753" s="168"/>
      <c r="PZL753" s="168"/>
      <c r="PZM753" s="168"/>
      <c r="PZN753" s="168"/>
      <c r="PZO753" s="168"/>
      <c r="PZP753" s="168"/>
      <c r="PZQ753" s="168"/>
      <c r="PZR753" s="168"/>
      <c r="PZS753" s="168"/>
      <c r="PZT753" s="168"/>
      <c r="PZU753" s="168"/>
      <c r="PZV753" s="168"/>
      <c r="PZW753" s="168"/>
      <c r="PZX753" s="168"/>
      <c r="PZY753" s="508"/>
      <c r="PZZ753" s="508"/>
      <c r="QAA753" s="508"/>
      <c r="QAB753" s="508"/>
      <c r="QAC753" s="508"/>
      <c r="QAD753" s="508"/>
      <c r="QAE753" s="508"/>
      <c r="QAF753" s="508"/>
      <c r="QAG753" s="508"/>
      <c r="QAH753" s="508"/>
      <c r="QAI753" s="508"/>
      <c r="QAJ753" s="508"/>
      <c r="QAK753" s="508"/>
      <c r="QAL753" s="508"/>
      <c r="QAM753" s="508"/>
      <c r="QAN753" s="508"/>
      <c r="QAO753" s="508"/>
      <c r="QAP753" s="508"/>
      <c r="QAQ753" s="508"/>
      <c r="QAR753" s="508"/>
      <c r="QAS753" s="508"/>
      <c r="QAT753" s="508"/>
      <c r="QAU753" s="508"/>
      <c r="QAV753" s="508"/>
      <c r="QAW753" s="89"/>
      <c r="QAX753" s="89"/>
      <c r="QAY753" s="89"/>
      <c r="QAZ753" s="89"/>
      <c r="QBA753" s="89"/>
      <c r="QBB753" s="508"/>
      <c r="QBC753" s="508"/>
      <c r="QBD753" s="89"/>
      <c r="QBE753" s="89"/>
      <c r="QBF753" s="508"/>
      <c r="QBG753" s="508"/>
      <c r="QBH753" s="89"/>
      <c r="QBI753" s="89"/>
      <c r="QBJ753" s="508"/>
      <c r="QBK753" s="508"/>
      <c r="QBL753" s="508"/>
      <c r="QBM753" s="508"/>
      <c r="QBN753" s="508"/>
      <c r="QBO753" s="508"/>
      <c r="QBP753" s="508"/>
      <c r="QBQ753" s="89"/>
      <c r="QBR753" s="89"/>
      <c r="QBS753" s="508"/>
      <c r="QBT753" s="508"/>
      <c r="QBU753" s="89"/>
      <c r="QBV753" s="89"/>
      <c r="QBW753" s="508"/>
      <c r="QBX753" s="508"/>
      <c r="QBY753" s="508"/>
      <c r="QBZ753" s="508"/>
      <c r="QCA753" s="508"/>
      <c r="QCB753" s="203"/>
      <c r="QCC753" s="107"/>
      <c r="QCD753" s="508"/>
      <c r="QCE753" s="508"/>
      <c r="QCF753" s="508"/>
      <c r="QCG753" s="508"/>
      <c r="QCH753" s="508"/>
      <c r="QCI753" s="508"/>
      <c r="QCJ753" s="508"/>
      <c r="QCK753" s="168"/>
      <c r="QCL753" s="168"/>
      <c r="QCM753" s="168"/>
      <c r="QCN753" s="168"/>
      <c r="QCO753" s="168"/>
      <c r="QCP753" s="168"/>
      <c r="QCQ753" s="168"/>
      <c r="QCR753" s="168"/>
      <c r="QCS753" s="168"/>
      <c r="QCT753" s="168"/>
      <c r="QCU753" s="168"/>
      <c r="QCV753" s="168"/>
      <c r="QCW753" s="168"/>
      <c r="QCX753" s="168"/>
      <c r="QCY753" s="168"/>
      <c r="QCZ753" s="168"/>
      <c r="QDA753" s="168"/>
      <c r="QDB753" s="168"/>
      <c r="QDC753" s="168"/>
      <c r="QDD753" s="168"/>
      <c r="QDE753" s="168"/>
      <c r="QDF753" s="168"/>
      <c r="QDG753" s="168"/>
      <c r="QDH753" s="168"/>
      <c r="QDI753" s="168"/>
      <c r="QDJ753" s="168"/>
      <c r="QDK753" s="168"/>
      <c r="QDL753" s="168"/>
      <c r="QDM753" s="168"/>
      <c r="QDN753" s="168"/>
      <c r="QDO753" s="168"/>
      <c r="QDP753" s="168"/>
      <c r="QDQ753" s="168"/>
      <c r="QDR753" s="168"/>
      <c r="QDS753" s="168"/>
      <c r="QDT753" s="168"/>
      <c r="QDU753" s="168"/>
      <c r="QDV753" s="168"/>
      <c r="QDW753" s="168"/>
      <c r="QDX753" s="168"/>
      <c r="QDY753" s="168"/>
      <c r="QDZ753" s="168"/>
      <c r="QEA753" s="168"/>
      <c r="QEB753" s="168"/>
      <c r="QEC753" s="508"/>
      <c r="QED753" s="508"/>
      <c r="QEE753" s="508"/>
      <c r="QEF753" s="508"/>
      <c r="QEG753" s="508"/>
      <c r="QEH753" s="508"/>
      <c r="QEI753" s="508"/>
      <c r="QEJ753" s="508"/>
      <c r="QEK753" s="508"/>
      <c r="QEL753" s="508"/>
      <c r="QEM753" s="508"/>
      <c r="QEN753" s="508"/>
      <c r="QEO753" s="508"/>
      <c r="QEP753" s="508"/>
      <c r="QEQ753" s="508"/>
      <c r="QER753" s="508"/>
      <c r="QES753" s="508"/>
      <c r="QET753" s="508"/>
      <c r="QEU753" s="508"/>
      <c r="QEV753" s="508"/>
      <c r="QEW753" s="508"/>
      <c r="QEX753" s="508"/>
      <c r="QEY753" s="508"/>
      <c r="QEZ753" s="508"/>
      <c r="QFA753" s="89"/>
      <c r="QFB753" s="89"/>
      <c r="QFC753" s="89"/>
      <c r="QFD753" s="89"/>
      <c r="QFE753" s="89"/>
      <c r="QFF753" s="508"/>
      <c r="QFG753" s="508"/>
      <c r="QFH753" s="89"/>
      <c r="QFI753" s="89"/>
      <c r="QFJ753" s="508"/>
      <c r="QFK753" s="508"/>
      <c r="QFL753" s="89"/>
      <c r="QFM753" s="89"/>
      <c r="QFN753" s="508"/>
      <c r="QFO753" s="508"/>
      <c r="QFP753" s="508"/>
      <c r="QFQ753" s="508"/>
      <c r="QFR753" s="508"/>
      <c r="QFS753" s="508"/>
      <c r="QFT753" s="508"/>
      <c r="QFU753" s="89"/>
      <c r="QFV753" s="89"/>
      <c r="QFW753" s="508"/>
      <c r="QFX753" s="508"/>
      <c r="QFY753" s="89"/>
      <c r="QFZ753" s="89"/>
      <c r="QGA753" s="508"/>
      <c r="QGB753" s="508"/>
      <c r="QGC753" s="508"/>
      <c r="QGD753" s="508"/>
      <c r="QGE753" s="508"/>
      <c r="QGF753" s="203"/>
      <c r="QGG753" s="107"/>
      <c r="QGH753" s="508"/>
      <c r="QGI753" s="508"/>
      <c r="QGJ753" s="508"/>
      <c r="QGK753" s="508"/>
      <c r="QGL753" s="508"/>
      <c r="QGM753" s="508"/>
      <c r="QGN753" s="508"/>
      <c r="QGO753" s="168"/>
      <c r="QGP753" s="168"/>
      <c r="QGQ753" s="168"/>
      <c r="QGR753" s="168"/>
      <c r="QGS753" s="168"/>
      <c r="QGT753" s="168"/>
      <c r="QGU753" s="168"/>
      <c r="QGV753" s="168"/>
      <c r="QGW753" s="168"/>
      <c r="QGX753" s="168"/>
      <c r="QGY753" s="168"/>
      <c r="QGZ753" s="168"/>
      <c r="QHA753" s="168"/>
      <c r="QHB753" s="168"/>
      <c r="QHC753" s="168"/>
      <c r="QHD753" s="168"/>
      <c r="QHE753" s="168"/>
      <c r="QHF753" s="168"/>
      <c r="QHG753" s="168"/>
      <c r="QHH753" s="168"/>
      <c r="QHI753" s="168"/>
      <c r="QHJ753" s="168"/>
      <c r="QHK753" s="168"/>
      <c r="QHL753" s="168"/>
      <c r="QHM753" s="168"/>
      <c r="QHN753" s="168"/>
      <c r="QHO753" s="168"/>
      <c r="QHP753" s="168"/>
      <c r="QHQ753" s="168"/>
      <c r="QHR753" s="168"/>
      <c r="QHS753" s="168"/>
      <c r="QHT753" s="168"/>
      <c r="QHU753" s="168"/>
      <c r="QHV753" s="168"/>
      <c r="QHW753" s="168"/>
      <c r="QHX753" s="168"/>
      <c r="QHY753" s="168"/>
      <c r="QHZ753" s="168"/>
      <c r="QIA753" s="168"/>
      <c r="QIB753" s="168"/>
      <c r="QIC753" s="168"/>
      <c r="QID753" s="168"/>
      <c r="QIE753" s="168"/>
      <c r="QIF753" s="168"/>
      <c r="QIG753" s="508"/>
      <c r="QIH753" s="508"/>
      <c r="QII753" s="508"/>
      <c r="QIJ753" s="508"/>
      <c r="QIK753" s="508"/>
      <c r="QIL753" s="508"/>
      <c r="QIM753" s="508"/>
      <c r="QIN753" s="508"/>
      <c r="QIO753" s="508"/>
      <c r="QIP753" s="508"/>
      <c r="QIQ753" s="508"/>
      <c r="QIR753" s="508"/>
      <c r="QIS753" s="508"/>
      <c r="QIT753" s="508"/>
      <c r="QIU753" s="508"/>
      <c r="QIV753" s="508"/>
      <c r="QIW753" s="508"/>
      <c r="QIX753" s="508"/>
      <c r="QIY753" s="508"/>
      <c r="QIZ753" s="508"/>
      <c r="QJA753" s="508"/>
      <c r="QJB753" s="508"/>
      <c r="QJC753" s="508"/>
      <c r="QJD753" s="508"/>
      <c r="QJE753" s="89"/>
      <c r="QJF753" s="89"/>
      <c r="QJG753" s="89"/>
      <c r="QJH753" s="89"/>
      <c r="QJI753" s="89"/>
      <c r="QJJ753" s="508"/>
      <c r="QJK753" s="508"/>
      <c r="QJL753" s="89"/>
      <c r="QJM753" s="89"/>
      <c r="QJN753" s="508"/>
      <c r="QJO753" s="508"/>
      <c r="QJP753" s="89"/>
      <c r="QJQ753" s="89"/>
      <c r="QJR753" s="508"/>
      <c r="QJS753" s="508"/>
      <c r="QJT753" s="508"/>
      <c r="QJU753" s="508"/>
      <c r="QJV753" s="508"/>
      <c r="QJW753" s="508"/>
      <c r="QJX753" s="508"/>
      <c r="QJY753" s="89"/>
      <c r="QJZ753" s="89"/>
      <c r="QKA753" s="508"/>
      <c r="QKB753" s="508"/>
      <c r="QKC753" s="89"/>
      <c r="QKD753" s="89"/>
      <c r="QKE753" s="508"/>
      <c r="QKF753" s="508"/>
      <c r="QKG753" s="508"/>
      <c r="QKH753" s="508"/>
      <c r="QKI753" s="508"/>
      <c r="QKJ753" s="203"/>
      <c r="QKK753" s="107"/>
      <c r="QKL753" s="508"/>
      <c r="QKM753" s="508"/>
      <c r="QKN753" s="508"/>
      <c r="QKO753" s="508"/>
      <c r="QKP753" s="508"/>
      <c r="QKQ753" s="508"/>
      <c r="QKR753" s="508"/>
      <c r="QKS753" s="168"/>
      <c r="QKT753" s="168"/>
      <c r="QKU753" s="168"/>
      <c r="QKV753" s="168"/>
      <c r="QKW753" s="168"/>
      <c r="QKX753" s="168"/>
      <c r="QKY753" s="168"/>
      <c r="QKZ753" s="168"/>
      <c r="QLA753" s="168"/>
      <c r="QLB753" s="168"/>
      <c r="QLC753" s="168"/>
      <c r="QLD753" s="168"/>
      <c r="QLE753" s="168"/>
      <c r="QLF753" s="168"/>
      <c r="QLG753" s="168"/>
      <c r="QLH753" s="168"/>
      <c r="QLI753" s="168"/>
      <c r="QLJ753" s="168"/>
      <c r="QLK753" s="168"/>
      <c r="QLL753" s="168"/>
      <c r="QLM753" s="168"/>
      <c r="QLN753" s="168"/>
      <c r="QLO753" s="168"/>
      <c r="QLP753" s="168"/>
      <c r="QLQ753" s="168"/>
      <c r="QLR753" s="168"/>
      <c r="QLS753" s="168"/>
      <c r="QLT753" s="168"/>
      <c r="QLU753" s="168"/>
      <c r="QLV753" s="168"/>
      <c r="QLW753" s="168"/>
      <c r="QLX753" s="168"/>
      <c r="QLY753" s="168"/>
      <c r="QLZ753" s="168"/>
      <c r="QMA753" s="168"/>
      <c r="QMB753" s="168"/>
      <c r="QMC753" s="168"/>
      <c r="QMD753" s="168"/>
      <c r="QME753" s="168"/>
      <c r="QMF753" s="168"/>
      <c r="QMG753" s="168"/>
      <c r="QMH753" s="168"/>
      <c r="QMI753" s="168"/>
      <c r="QMJ753" s="168"/>
      <c r="QMK753" s="508"/>
      <c r="QML753" s="508"/>
      <c r="QMM753" s="508"/>
      <c r="QMN753" s="508"/>
      <c r="QMO753" s="508"/>
      <c r="QMP753" s="508"/>
      <c r="QMQ753" s="508"/>
      <c r="QMR753" s="508"/>
      <c r="QMS753" s="508"/>
      <c r="QMT753" s="508"/>
      <c r="QMU753" s="508"/>
      <c r="QMV753" s="508"/>
      <c r="QMW753" s="508"/>
      <c r="QMX753" s="508"/>
      <c r="QMY753" s="508"/>
      <c r="QMZ753" s="508"/>
      <c r="QNA753" s="508"/>
      <c r="QNB753" s="508"/>
      <c r="QNC753" s="508"/>
      <c r="QND753" s="508"/>
      <c r="QNE753" s="508"/>
      <c r="QNF753" s="508"/>
      <c r="QNG753" s="508"/>
      <c r="QNH753" s="508"/>
      <c r="QNI753" s="89"/>
      <c r="QNJ753" s="89"/>
      <c r="QNK753" s="89"/>
      <c r="QNL753" s="89"/>
      <c r="QNM753" s="89"/>
      <c r="QNN753" s="508"/>
      <c r="QNO753" s="508"/>
      <c r="QNP753" s="89"/>
      <c r="QNQ753" s="89"/>
      <c r="QNR753" s="508"/>
      <c r="QNS753" s="508"/>
      <c r="QNT753" s="89"/>
      <c r="QNU753" s="89"/>
      <c r="QNV753" s="508"/>
      <c r="QNW753" s="508"/>
      <c r="QNX753" s="508"/>
      <c r="QNY753" s="508"/>
      <c r="QNZ753" s="508"/>
      <c r="QOA753" s="508"/>
      <c r="QOB753" s="508"/>
      <c r="QOC753" s="89"/>
      <c r="QOD753" s="89"/>
      <c r="QOE753" s="508"/>
      <c r="QOF753" s="508"/>
      <c r="QOG753" s="89"/>
      <c r="QOH753" s="89"/>
      <c r="QOI753" s="508"/>
      <c r="QOJ753" s="508"/>
      <c r="QOK753" s="508"/>
      <c r="QOL753" s="508"/>
      <c r="QOM753" s="508"/>
      <c r="QON753" s="203"/>
      <c r="QOO753" s="107"/>
      <c r="QOP753" s="508"/>
      <c r="QOQ753" s="508"/>
      <c r="QOR753" s="508"/>
      <c r="QOS753" s="508"/>
      <c r="QOT753" s="508"/>
      <c r="QOU753" s="508"/>
      <c r="QOV753" s="508"/>
      <c r="QOW753" s="168"/>
      <c r="QOX753" s="168"/>
      <c r="QOY753" s="168"/>
      <c r="QOZ753" s="168"/>
      <c r="QPA753" s="168"/>
      <c r="QPB753" s="168"/>
      <c r="QPC753" s="168"/>
      <c r="QPD753" s="168"/>
      <c r="QPE753" s="168"/>
      <c r="QPF753" s="168"/>
      <c r="QPG753" s="168"/>
      <c r="QPH753" s="168"/>
      <c r="QPI753" s="168"/>
      <c r="QPJ753" s="168"/>
      <c r="QPK753" s="168"/>
      <c r="QPL753" s="168"/>
      <c r="QPM753" s="168"/>
      <c r="QPN753" s="168"/>
      <c r="QPO753" s="168"/>
      <c r="QPP753" s="168"/>
      <c r="QPQ753" s="168"/>
      <c r="QPR753" s="168"/>
      <c r="QPS753" s="168"/>
      <c r="QPT753" s="168"/>
      <c r="QPU753" s="168"/>
      <c r="QPV753" s="168"/>
      <c r="QPW753" s="168"/>
      <c r="QPX753" s="168"/>
      <c r="QPY753" s="168"/>
      <c r="QPZ753" s="168"/>
      <c r="QQA753" s="168"/>
      <c r="QQB753" s="168"/>
      <c r="QQC753" s="168"/>
      <c r="QQD753" s="168"/>
      <c r="QQE753" s="168"/>
      <c r="QQF753" s="168"/>
      <c r="QQG753" s="168"/>
      <c r="QQH753" s="168"/>
      <c r="QQI753" s="168"/>
      <c r="QQJ753" s="168"/>
      <c r="QQK753" s="168"/>
      <c r="QQL753" s="168"/>
      <c r="QQM753" s="168"/>
      <c r="QQN753" s="168"/>
      <c r="QQO753" s="508"/>
      <c r="QQP753" s="508"/>
      <c r="QQQ753" s="508"/>
      <c r="QQR753" s="508"/>
      <c r="QQS753" s="508"/>
      <c r="QQT753" s="508"/>
      <c r="QQU753" s="508"/>
      <c r="QQV753" s="508"/>
      <c r="QQW753" s="508"/>
      <c r="QQX753" s="508"/>
      <c r="QQY753" s="508"/>
      <c r="QQZ753" s="508"/>
      <c r="QRA753" s="508"/>
      <c r="QRB753" s="508"/>
      <c r="QRC753" s="508"/>
      <c r="QRD753" s="508"/>
      <c r="QRE753" s="508"/>
      <c r="QRF753" s="508"/>
      <c r="QRG753" s="508"/>
      <c r="QRH753" s="508"/>
      <c r="QRI753" s="508"/>
      <c r="QRJ753" s="508"/>
      <c r="QRK753" s="508"/>
      <c r="QRL753" s="508"/>
      <c r="QRM753" s="89"/>
      <c r="QRN753" s="89"/>
      <c r="QRO753" s="89"/>
      <c r="QRP753" s="89"/>
      <c r="QRQ753" s="89"/>
      <c r="QRR753" s="508"/>
      <c r="QRS753" s="508"/>
      <c r="QRT753" s="89"/>
      <c r="QRU753" s="89"/>
      <c r="QRV753" s="508"/>
      <c r="QRW753" s="508"/>
      <c r="QRX753" s="89"/>
      <c r="QRY753" s="89"/>
      <c r="QRZ753" s="508"/>
      <c r="QSA753" s="508"/>
      <c r="QSB753" s="508"/>
      <c r="QSC753" s="508"/>
      <c r="QSD753" s="508"/>
      <c r="QSE753" s="508"/>
      <c r="QSF753" s="508"/>
      <c r="QSG753" s="89"/>
      <c r="QSH753" s="89"/>
      <c r="QSI753" s="508"/>
      <c r="QSJ753" s="508"/>
      <c r="QSK753" s="89"/>
      <c r="QSL753" s="89"/>
      <c r="QSM753" s="508"/>
      <c r="QSN753" s="508"/>
      <c r="QSO753" s="508"/>
      <c r="QSP753" s="508"/>
      <c r="QSQ753" s="508"/>
      <c r="QSR753" s="203"/>
      <c r="QSS753" s="107"/>
      <c r="QST753" s="508"/>
      <c r="QSU753" s="508"/>
      <c r="QSV753" s="508"/>
      <c r="QSW753" s="508"/>
      <c r="QSX753" s="508"/>
      <c r="QSY753" s="508"/>
      <c r="QSZ753" s="508"/>
      <c r="QTA753" s="168"/>
      <c r="QTB753" s="168"/>
      <c r="QTC753" s="168"/>
      <c r="QTD753" s="168"/>
      <c r="QTE753" s="168"/>
      <c r="QTF753" s="168"/>
      <c r="QTG753" s="168"/>
      <c r="QTH753" s="168"/>
      <c r="QTI753" s="168"/>
      <c r="QTJ753" s="168"/>
      <c r="QTK753" s="168"/>
      <c r="QTL753" s="168"/>
      <c r="QTM753" s="168"/>
      <c r="QTN753" s="168"/>
      <c r="QTO753" s="168"/>
      <c r="QTP753" s="168"/>
      <c r="QTQ753" s="168"/>
      <c r="QTR753" s="168"/>
      <c r="QTS753" s="168"/>
      <c r="QTT753" s="168"/>
      <c r="QTU753" s="168"/>
      <c r="QTV753" s="168"/>
      <c r="QTW753" s="168"/>
      <c r="QTX753" s="168"/>
      <c r="QTY753" s="168"/>
      <c r="QTZ753" s="168"/>
      <c r="QUA753" s="168"/>
      <c r="QUB753" s="168"/>
      <c r="QUC753" s="168"/>
      <c r="QUD753" s="168"/>
      <c r="QUE753" s="168"/>
      <c r="QUF753" s="168"/>
      <c r="QUG753" s="168"/>
      <c r="QUH753" s="168"/>
      <c r="QUI753" s="168"/>
      <c r="QUJ753" s="168"/>
      <c r="QUK753" s="168"/>
      <c r="QUL753" s="168"/>
      <c r="QUM753" s="168"/>
      <c r="QUN753" s="168"/>
      <c r="QUO753" s="168"/>
      <c r="QUP753" s="168"/>
      <c r="QUQ753" s="168"/>
      <c r="QUR753" s="168"/>
      <c r="QUS753" s="508"/>
      <c r="QUT753" s="508"/>
      <c r="QUU753" s="508"/>
      <c r="QUV753" s="508"/>
      <c r="QUW753" s="508"/>
      <c r="QUX753" s="508"/>
      <c r="QUY753" s="508"/>
      <c r="QUZ753" s="508"/>
      <c r="QVA753" s="508"/>
      <c r="QVB753" s="508"/>
      <c r="QVC753" s="508"/>
      <c r="QVD753" s="508"/>
      <c r="QVE753" s="508"/>
      <c r="QVF753" s="508"/>
      <c r="QVG753" s="508"/>
      <c r="QVH753" s="508"/>
      <c r="QVI753" s="508"/>
      <c r="QVJ753" s="508"/>
      <c r="QVK753" s="508"/>
      <c r="QVL753" s="508"/>
      <c r="QVM753" s="508"/>
      <c r="QVN753" s="508"/>
      <c r="QVO753" s="508"/>
      <c r="QVP753" s="508"/>
      <c r="QVQ753" s="89"/>
      <c r="QVR753" s="89"/>
      <c r="QVS753" s="89"/>
      <c r="QVT753" s="89"/>
      <c r="QVU753" s="89"/>
      <c r="QVV753" s="508"/>
      <c r="QVW753" s="508"/>
      <c r="QVX753" s="89"/>
      <c r="QVY753" s="89"/>
      <c r="QVZ753" s="508"/>
      <c r="QWA753" s="508"/>
      <c r="QWB753" s="89"/>
      <c r="QWC753" s="89"/>
      <c r="QWD753" s="508"/>
      <c r="QWE753" s="508"/>
      <c r="QWF753" s="508"/>
      <c r="QWG753" s="508"/>
      <c r="QWH753" s="508"/>
      <c r="QWI753" s="508"/>
      <c r="QWJ753" s="508"/>
      <c r="QWK753" s="89"/>
      <c r="QWL753" s="89"/>
      <c r="QWM753" s="508"/>
      <c r="QWN753" s="508"/>
      <c r="QWO753" s="89"/>
      <c r="QWP753" s="89"/>
      <c r="QWQ753" s="508"/>
      <c r="QWR753" s="508"/>
      <c r="QWS753" s="508"/>
      <c r="QWT753" s="508"/>
      <c r="QWU753" s="508"/>
      <c r="QWV753" s="203"/>
      <c r="QWW753" s="107"/>
      <c r="QWX753" s="508"/>
      <c r="QWY753" s="508"/>
      <c r="QWZ753" s="508"/>
      <c r="QXA753" s="508"/>
      <c r="QXB753" s="508"/>
      <c r="QXC753" s="508"/>
      <c r="QXD753" s="508"/>
      <c r="QXE753" s="168"/>
      <c r="QXF753" s="168"/>
      <c r="QXG753" s="168"/>
      <c r="QXH753" s="168"/>
      <c r="QXI753" s="168"/>
      <c r="QXJ753" s="168"/>
      <c r="QXK753" s="168"/>
      <c r="QXL753" s="168"/>
      <c r="QXM753" s="168"/>
      <c r="QXN753" s="168"/>
      <c r="QXO753" s="168"/>
      <c r="QXP753" s="168"/>
      <c r="QXQ753" s="168"/>
      <c r="QXR753" s="168"/>
      <c r="QXS753" s="168"/>
      <c r="QXT753" s="168"/>
      <c r="QXU753" s="168"/>
      <c r="QXV753" s="168"/>
      <c r="QXW753" s="168"/>
      <c r="QXX753" s="168"/>
      <c r="QXY753" s="168"/>
      <c r="QXZ753" s="168"/>
      <c r="QYA753" s="168"/>
      <c r="QYB753" s="168"/>
      <c r="QYC753" s="168"/>
      <c r="QYD753" s="168"/>
      <c r="QYE753" s="168"/>
      <c r="QYF753" s="168"/>
      <c r="QYG753" s="168"/>
      <c r="QYH753" s="168"/>
      <c r="QYI753" s="168"/>
      <c r="QYJ753" s="168"/>
      <c r="QYK753" s="168"/>
      <c r="QYL753" s="168"/>
      <c r="QYM753" s="168"/>
      <c r="QYN753" s="168"/>
      <c r="QYO753" s="168"/>
      <c r="QYP753" s="168"/>
      <c r="QYQ753" s="168"/>
      <c r="QYR753" s="168"/>
      <c r="QYS753" s="168"/>
      <c r="QYT753" s="168"/>
      <c r="QYU753" s="168"/>
      <c r="QYV753" s="168"/>
      <c r="QYW753" s="508"/>
      <c r="QYX753" s="508"/>
      <c r="QYY753" s="508"/>
      <c r="QYZ753" s="508"/>
      <c r="QZA753" s="508"/>
      <c r="QZB753" s="508"/>
      <c r="QZC753" s="508"/>
      <c r="QZD753" s="508"/>
      <c r="QZE753" s="508"/>
      <c r="QZF753" s="508"/>
      <c r="QZG753" s="508"/>
      <c r="QZH753" s="508"/>
      <c r="QZI753" s="508"/>
      <c r="QZJ753" s="508"/>
      <c r="QZK753" s="508"/>
      <c r="QZL753" s="508"/>
      <c r="QZM753" s="508"/>
      <c r="QZN753" s="508"/>
      <c r="QZO753" s="508"/>
      <c r="QZP753" s="508"/>
      <c r="QZQ753" s="508"/>
      <c r="QZR753" s="508"/>
      <c r="QZS753" s="508"/>
      <c r="QZT753" s="508"/>
      <c r="QZU753" s="89"/>
      <c r="QZV753" s="89"/>
      <c r="QZW753" s="89"/>
      <c r="QZX753" s="89"/>
      <c r="QZY753" s="89"/>
      <c r="QZZ753" s="508"/>
      <c r="RAA753" s="508"/>
      <c r="RAB753" s="89"/>
      <c r="RAC753" s="89"/>
      <c r="RAD753" s="508"/>
      <c r="RAE753" s="508"/>
      <c r="RAF753" s="89"/>
      <c r="RAG753" s="89"/>
      <c r="RAH753" s="508"/>
      <c r="RAI753" s="508"/>
      <c r="RAJ753" s="508"/>
      <c r="RAK753" s="508"/>
      <c r="RAL753" s="508"/>
      <c r="RAM753" s="508"/>
      <c r="RAN753" s="508"/>
      <c r="RAO753" s="89"/>
      <c r="RAP753" s="89"/>
      <c r="RAQ753" s="508"/>
      <c r="RAR753" s="508"/>
      <c r="RAS753" s="89"/>
      <c r="RAT753" s="89"/>
      <c r="RAU753" s="508"/>
      <c r="RAV753" s="508"/>
      <c r="RAW753" s="508"/>
      <c r="RAX753" s="508"/>
      <c r="RAY753" s="508"/>
      <c r="RAZ753" s="203"/>
      <c r="RBA753" s="107"/>
      <c r="RBB753" s="508"/>
      <c r="RBC753" s="508"/>
      <c r="RBD753" s="508"/>
      <c r="RBE753" s="508"/>
      <c r="RBF753" s="508"/>
      <c r="RBG753" s="508"/>
      <c r="RBH753" s="508"/>
      <c r="RBI753" s="168"/>
      <c r="RBJ753" s="168"/>
      <c r="RBK753" s="168"/>
      <c r="RBL753" s="168"/>
      <c r="RBM753" s="168"/>
      <c r="RBN753" s="168"/>
      <c r="RBO753" s="168"/>
      <c r="RBP753" s="168"/>
      <c r="RBQ753" s="168"/>
      <c r="RBR753" s="168"/>
      <c r="RBS753" s="168"/>
      <c r="RBT753" s="168"/>
      <c r="RBU753" s="168"/>
      <c r="RBV753" s="168"/>
      <c r="RBW753" s="168"/>
      <c r="RBX753" s="168"/>
      <c r="RBY753" s="168"/>
      <c r="RBZ753" s="168"/>
      <c r="RCA753" s="168"/>
      <c r="RCB753" s="168"/>
      <c r="RCC753" s="168"/>
      <c r="RCD753" s="168"/>
      <c r="RCE753" s="168"/>
      <c r="RCF753" s="168"/>
      <c r="RCG753" s="168"/>
      <c r="RCH753" s="168"/>
      <c r="RCI753" s="168"/>
      <c r="RCJ753" s="168"/>
      <c r="RCK753" s="168"/>
      <c r="RCL753" s="168"/>
      <c r="RCM753" s="168"/>
      <c r="RCN753" s="168"/>
      <c r="RCO753" s="168"/>
      <c r="RCP753" s="168"/>
      <c r="RCQ753" s="168"/>
      <c r="RCR753" s="168"/>
      <c r="RCS753" s="168"/>
      <c r="RCT753" s="168"/>
      <c r="RCU753" s="168"/>
      <c r="RCV753" s="168"/>
      <c r="RCW753" s="168"/>
      <c r="RCX753" s="168"/>
      <c r="RCY753" s="168"/>
      <c r="RCZ753" s="168"/>
      <c r="RDA753" s="508"/>
      <c r="RDB753" s="508"/>
      <c r="RDC753" s="508"/>
      <c r="RDD753" s="508"/>
      <c r="RDE753" s="508"/>
      <c r="RDF753" s="508"/>
      <c r="RDG753" s="508"/>
      <c r="RDH753" s="508"/>
      <c r="RDI753" s="508"/>
      <c r="RDJ753" s="508"/>
      <c r="RDK753" s="508"/>
      <c r="RDL753" s="508"/>
      <c r="RDM753" s="508"/>
      <c r="RDN753" s="508"/>
      <c r="RDO753" s="508"/>
      <c r="RDP753" s="508"/>
      <c r="RDQ753" s="508"/>
      <c r="RDR753" s="508"/>
      <c r="RDS753" s="508"/>
      <c r="RDT753" s="508"/>
      <c r="RDU753" s="508"/>
      <c r="RDV753" s="508"/>
      <c r="RDW753" s="508"/>
    </row>
    <row r="754" spans="1:12295" s="66" customFormat="1" ht="117" hidden="1" customHeight="1" x14ac:dyDescent="0.3">
      <c r="B754" s="526" t="s">
        <v>13</v>
      </c>
      <c r="C754" s="222" t="s">
        <v>118</v>
      </c>
      <c r="D754" s="168">
        <f t="shared" si="1451"/>
        <v>0</v>
      </c>
      <c r="E754" s="168">
        <v>0</v>
      </c>
      <c r="F754" s="168"/>
      <c r="G754" s="240"/>
      <c r="H754" s="240">
        <v>0</v>
      </c>
      <c r="I754" s="240">
        <v>0</v>
      </c>
      <c r="J754" s="240">
        <f>K754</f>
        <v>23668.82518</v>
      </c>
      <c r="K754" s="168">
        <f t="shared" si="1452"/>
        <v>23668.82518</v>
      </c>
      <c r="L754" s="695" t="e">
        <f t="shared" si="1348"/>
        <v>#DIV/0!</v>
      </c>
      <c r="M754" s="168">
        <v>0</v>
      </c>
      <c r="N754" s="683"/>
      <c r="O754" s="628"/>
      <c r="P754" s="683"/>
      <c r="Q754" s="628"/>
      <c r="R754" s="683"/>
      <c r="S754" s="628">
        <v>0</v>
      </c>
      <c r="T754" s="683"/>
      <c r="U754" s="986">
        <v>23668.82518</v>
      </c>
      <c r="V754" s="986">
        <f t="shared" si="1446"/>
        <v>630676.66593000002</v>
      </c>
      <c r="W754" s="986"/>
      <c r="X754" s="986"/>
      <c r="Y754" s="986">
        <f t="shared" si="1447"/>
        <v>630676.66593000002</v>
      </c>
      <c r="Z754" s="986">
        <f t="shared" si="1448"/>
        <v>630676.66593000002</v>
      </c>
      <c r="AA754" s="986">
        <f t="shared" si="1449"/>
        <v>0</v>
      </c>
      <c r="AB754" s="986"/>
      <c r="AC754" s="986">
        <v>630676.66593000002</v>
      </c>
      <c r="AD754" s="692" t="e">
        <f t="shared" si="1450"/>
        <v>#DIV/0!</v>
      </c>
      <c r="AE754" s="168">
        <f t="shared" si="1453"/>
        <v>0</v>
      </c>
      <c r="AF754" s="695" t="e">
        <f t="shared" si="1349"/>
        <v>#DIV/0!</v>
      </c>
      <c r="AG754" s="240">
        <v>0</v>
      </c>
      <c r="AH754" s="695" t="e">
        <f t="shared" si="1357"/>
        <v>#DIV/0!</v>
      </c>
      <c r="AI754" s="111"/>
      <c r="AJ754" s="114"/>
      <c r="AK754" s="628"/>
      <c r="AL754" s="683"/>
      <c r="AM754" s="628">
        <v>0</v>
      </c>
      <c r="AN754" s="683"/>
      <c r="AO754" s="628">
        <v>0</v>
      </c>
      <c r="AP754" s="628">
        <f t="shared" ref="AP754:AP765" si="1457">AR754+AT754+AX754</f>
        <v>109000</v>
      </c>
      <c r="AQ754" s="683"/>
      <c r="AR754" s="168">
        <f t="shared" si="1454"/>
        <v>109000</v>
      </c>
      <c r="AS754" s="695" t="e">
        <f t="shared" si="1351"/>
        <v>#DIV/0!</v>
      </c>
      <c r="AT754" s="168">
        <v>0</v>
      </c>
      <c r="AU754" s="695" t="e">
        <f t="shared" si="1361"/>
        <v>#DIV/0!</v>
      </c>
      <c r="AV754" s="628"/>
      <c r="AW754" s="695" t="e">
        <f t="shared" si="1396"/>
        <v>#DIV/0!</v>
      </c>
      <c r="AX754" s="168"/>
      <c r="AY754" s="695" t="e">
        <f t="shared" si="1376"/>
        <v>#DIV/0!</v>
      </c>
      <c r="AZ754" s="628">
        <v>0</v>
      </c>
      <c r="BA754" s="695" t="e">
        <f t="shared" si="1377"/>
        <v>#DIV/0!</v>
      </c>
      <c r="BB754" s="628">
        <f>[13]Лист1!$D$58</f>
        <v>109000</v>
      </c>
      <c r="BC754" s="628">
        <f t="shared" si="1397"/>
        <v>0</v>
      </c>
      <c r="BD754" s="628">
        <f t="shared" si="1398"/>
        <v>0</v>
      </c>
      <c r="BE754" s="628">
        <f t="shared" si="1441"/>
        <v>0</v>
      </c>
      <c r="BF754" s="628">
        <v>0</v>
      </c>
      <c r="BG754" s="628"/>
      <c r="BH754" s="628">
        <v>0</v>
      </c>
      <c r="BI754" s="628">
        <v>0</v>
      </c>
      <c r="BJ754" s="628">
        <f t="shared" si="1400"/>
        <v>0</v>
      </c>
      <c r="BK754" s="628"/>
      <c r="BL754" s="628"/>
      <c r="BM754" s="628"/>
      <c r="BN754" s="628">
        <f t="shared" si="1455"/>
        <v>109000</v>
      </c>
      <c r="BO754" s="628">
        <f t="shared" si="1440"/>
        <v>0</v>
      </c>
      <c r="BP754" s="628"/>
      <c r="BQ754" s="628"/>
      <c r="BR754" s="628">
        <f t="shared" si="1403"/>
        <v>0</v>
      </c>
      <c r="BS754" s="628">
        <f>[13]Лист1!$D$58</f>
        <v>109000</v>
      </c>
      <c r="BT754" s="628"/>
      <c r="BU754" s="628">
        <f t="shared" si="1456"/>
        <v>109000</v>
      </c>
      <c r="BV754" s="240">
        <v>0</v>
      </c>
      <c r="BW754" s="240"/>
      <c r="BX754" s="240"/>
      <c r="BY754" s="240">
        <v>0</v>
      </c>
      <c r="BZ754" s="538">
        <f>[13]Лист1!$D$58</f>
        <v>109000</v>
      </c>
      <c r="CE754" s="695" t="e">
        <f t="shared" si="1326"/>
        <v>#DIV/0!</v>
      </c>
    </row>
    <row r="755" spans="1:12295" s="66" customFormat="1" ht="117" hidden="1" customHeight="1" x14ac:dyDescent="0.3">
      <c r="B755" s="526" t="s">
        <v>14</v>
      </c>
      <c r="C755" s="222" t="s">
        <v>119</v>
      </c>
      <c r="D755" s="168">
        <f t="shared" si="1451"/>
        <v>0</v>
      </c>
      <c r="E755" s="168">
        <v>0</v>
      </c>
      <c r="F755" s="168"/>
      <c r="G755" s="240"/>
      <c r="H755" s="240">
        <v>0</v>
      </c>
      <c r="I755" s="240">
        <v>0</v>
      </c>
      <c r="J755" s="240">
        <f>K755</f>
        <v>23669.82518</v>
      </c>
      <c r="K755" s="168">
        <f t="shared" si="1452"/>
        <v>23669.82518</v>
      </c>
      <c r="L755" s="695" t="e">
        <f t="shared" si="1348"/>
        <v>#DIV/0!</v>
      </c>
      <c r="M755" s="168">
        <v>0</v>
      </c>
      <c r="N755" s="683"/>
      <c r="O755" s="628"/>
      <c r="P755" s="683"/>
      <c r="Q755" s="628"/>
      <c r="R755" s="683"/>
      <c r="S755" s="628">
        <v>0</v>
      </c>
      <c r="T755" s="683"/>
      <c r="U755" s="986">
        <v>23669.82518</v>
      </c>
      <c r="V755" s="986">
        <f t="shared" si="1446"/>
        <v>630677.66593000002</v>
      </c>
      <c r="W755" s="986"/>
      <c r="X755" s="986"/>
      <c r="Y755" s="986">
        <f t="shared" si="1447"/>
        <v>630677.66593000002</v>
      </c>
      <c r="Z755" s="986">
        <f t="shared" si="1448"/>
        <v>630677.66593000002</v>
      </c>
      <c r="AA755" s="986">
        <f t="shared" si="1449"/>
        <v>0</v>
      </c>
      <c r="AB755" s="986"/>
      <c r="AC755" s="986">
        <v>630677.66593000002</v>
      </c>
      <c r="AD755" s="692" t="e">
        <f t="shared" si="1450"/>
        <v>#DIV/0!</v>
      </c>
      <c r="AE755" s="168">
        <f t="shared" si="1453"/>
        <v>0</v>
      </c>
      <c r="AF755" s="695" t="e">
        <f t="shared" si="1349"/>
        <v>#DIV/0!</v>
      </c>
      <c r="AG755" s="240">
        <v>0</v>
      </c>
      <c r="AH755" s="695" t="e">
        <f t="shared" si="1357"/>
        <v>#DIV/0!</v>
      </c>
      <c r="AI755" s="111"/>
      <c r="AJ755" s="114"/>
      <c r="AK755" s="628"/>
      <c r="AL755" s="683"/>
      <c r="AM755" s="628">
        <v>0</v>
      </c>
      <c r="AN755" s="683"/>
      <c r="AO755" s="628">
        <v>0</v>
      </c>
      <c r="AP755" s="628">
        <f t="shared" si="1457"/>
        <v>109000</v>
      </c>
      <c r="AQ755" s="683"/>
      <c r="AR755" s="168">
        <f t="shared" si="1454"/>
        <v>109000</v>
      </c>
      <c r="AS755" s="695" t="e">
        <f t="shared" si="1351"/>
        <v>#DIV/0!</v>
      </c>
      <c r="AT755" s="168">
        <v>0</v>
      </c>
      <c r="AU755" s="695" t="e">
        <f t="shared" si="1361"/>
        <v>#DIV/0!</v>
      </c>
      <c r="AV755" s="628"/>
      <c r="AW755" s="695" t="e">
        <f t="shared" si="1396"/>
        <v>#DIV/0!</v>
      </c>
      <c r="AX755" s="168"/>
      <c r="AY755" s="695" t="e">
        <f t="shared" si="1376"/>
        <v>#DIV/0!</v>
      </c>
      <c r="AZ755" s="628">
        <v>0</v>
      </c>
      <c r="BA755" s="695" t="e">
        <f t="shared" si="1377"/>
        <v>#DIV/0!</v>
      </c>
      <c r="BB755" s="628">
        <f>[13]Лист1!$D$58</f>
        <v>109000</v>
      </c>
      <c r="BC755" s="628">
        <f t="shared" si="1397"/>
        <v>0</v>
      </c>
      <c r="BD755" s="628">
        <f t="shared" si="1398"/>
        <v>0</v>
      </c>
      <c r="BE755" s="628">
        <f t="shared" si="1441"/>
        <v>0</v>
      </c>
      <c r="BF755" s="628">
        <v>0</v>
      </c>
      <c r="BG755" s="628"/>
      <c r="BH755" s="628">
        <v>0</v>
      </c>
      <c r="BI755" s="628">
        <v>0</v>
      </c>
      <c r="BJ755" s="628">
        <f t="shared" si="1400"/>
        <v>0</v>
      </c>
      <c r="BK755" s="628"/>
      <c r="BL755" s="628"/>
      <c r="BM755" s="628"/>
      <c r="BN755" s="628">
        <f t="shared" si="1455"/>
        <v>109000</v>
      </c>
      <c r="BO755" s="628">
        <f t="shared" si="1440"/>
        <v>0</v>
      </c>
      <c r="BP755" s="628"/>
      <c r="BQ755" s="628"/>
      <c r="BR755" s="628">
        <f t="shared" si="1403"/>
        <v>0</v>
      </c>
      <c r="BS755" s="628">
        <f>[13]Лист1!$D$58</f>
        <v>109000</v>
      </c>
      <c r="BT755" s="628"/>
      <c r="BU755" s="628">
        <f t="shared" si="1456"/>
        <v>109000</v>
      </c>
      <c r="BV755" s="240">
        <v>0</v>
      </c>
      <c r="BW755" s="240"/>
      <c r="BX755" s="240"/>
      <c r="BY755" s="240">
        <v>0</v>
      </c>
      <c r="BZ755" s="538">
        <f>[13]Лист1!$D$58</f>
        <v>109000</v>
      </c>
      <c r="CE755" s="695" t="e">
        <f t="shared" si="1326"/>
        <v>#DIV/0!</v>
      </c>
    </row>
    <row r="756" spans="1:12295" s="529" customFormat="1" ht="117" hidden="1" customHeight="1" x14ac:dyDescent="0.3">
      <c r="B756" s="526" t="s">
        <v>11</v>
      </c>
      <c r="C756" s="260" t="s">
        <v>366</v>
      </c>
      <c r="D756" s="168">
        <f t="shared" si="1451"/>
        <v>0</v>
      </c>
      <c r="E756" s="168">
        <f>E758</f>
        <v>0</v>
      </c>
      <c r="F756" s="168"/>
      <c r="G756" s="235"/>
      <c r="H756" s="235"/>
      <c r="I756" s="235"/>
      <c r="J756" s="235"/>
      <c r="K756" s="168">
        <f t="shared" si="1452"/>
        <v>23670.82518</v>
      </c>
      <c r="L756" s="695" t="e">
        <f t="shared" si="1348"/>
        <v>#DIV/0!</v>
      </c>
      <c r="M756" s="168">
        <f>M758</f>
        <v>0</v>
      </c>
      <c r="N756" s="683"/>
      <c r="O756" s="628"/>
      <c r="P756" s="683"/>
      <c r="Q756" s="628"/>
      <c r="R756" s="683"/>
      <c r="S756" s="628"/>
      <c r="T756" s="683"/>
      <c r="U756" s="986">
        <v>23670.82518</v>
      </c>
      <c r="V756" s="986">
        <f t="shared" si="1446"/>
        <v>630678.66593000002</v>
      </c>
      <c r="W756" s="986"/>
      <c r="X756" s="986"/>
      <c r="Y756" s="986">
        <f t="shared" si="1447"/>
        <v>630678.66593000002</v>
      </c>
      <c r="Z756" s="986">
        <f t="shared" si="1448"/>
        <v>630678.66593000002</v>
      </c>
      <c r="AA756" s="986">
        <f t="shared" si="1449"/>
        <v>0</v>
      </c>
      <c r="AB756" s="986"/>
      <c r="AC756" s="986">
        <v>630678.66593000002</v>
      </c>
      <c r="AD756" s="692" t="e">
        <f t="shared" si="1450"/>
        <v>#DIV/0!</v>
      </c>
      <c r="AE756" s="168">
        <f t="shared" si="1453"/>
        <v>0</v>
      </c>
      <c r="AF756" s="695" t="e">
        <f t="shared" si="1349"/>
        <v>#DIV/0!</v>
      </c>
      <c r="AG756" s="235">
        <f>AG758</f>
        <v>0</v>
      </c>
      <c r="AH756" s="695" t="e">
        <f t="shared" si="1357"/>
        <v>#DIV/0!</v>
      </c>
      <c r="AI756" s="194"/>
      <c r="AJ756" s="114"/>
      <c r="AK756" s="628"/>
      <c r="AL756" s="683"/>
      <c r="AM756" s="628"/>
      <c r="AN756" s="683"/>
      <c r="AO756" s="628"/>
      <c r="AP756" s="628"/>
      <c r="AQ756" s="683"/>
      <c r="AR756" s="168">
        <f t="shared" si="1454"/>
        <v>109000</v>
      </c>
      <c r="AS756" s="695" t="e">
        <f t="shared" si="1351"/>
        <v>#DIV/0!</v>
      </c>
      <c r="AT756" s="168">
        <f>AT758</f>
        <v>0</v>
      </c>
      <c r="AU756" s="695" t="e">
        <f t="shared" si="1361"/>
        <v>#DIV/0!</v>
      </c>
      <c r="AV756" s="628"/>
      <c r="AW756" s="695" t="e">
        <f t="shared" si="1396"/>
        <v>#DIV/0!</v>
      </c>
      <c r="AX756" s="168"/>
      <c r="AY756" s="695" t="e">
        <f t="shared" si="1376"/>
        <v>#DIV/0!</v>
      </c>
      <c r="AZ756" s="628"/>
      <c r="BA756" s="695" t="e">
        <f t="shared" si="1377"/>
        <v>#DIV/0!</v>
      </c>
      <c r="BB756" s="628">
        <f>[13]Лист1!$D$58</f>
        <v>109000</v>
      </c>
      <c r="BC756" s="628"/>
      <c r="BD756" s="628"/>
      <c r="BE756" s="628">
        <f>BF756+BG756+BH756+BI756</f>
        <v>500000</v>
      </c>
      <c r="BF756" s="628">
        <f>BF758</f>
        <v>500000</v>
      </c>
      <c r="BG756" s="628"/>
      <c r="BH756" s="628"/>
      <c r="BI756" s="628"/>
      <c r="BJ756" s="628"/>
      <c r="BK756" s="628"/>
      <c r="BL756" s="628"/>
      <c r="BM756" s="628"/>
      <c r="BN756" s="628">
        <f t="shared" si="1455"/>
        <v>109000</v>
      </c>
      <c r="BO756" s="628"/>
      <c r="BP756" s="628"/>
      <c r="BQ756" s="628"/>
      <c r="BR756" s="628"/>
      <c r="BS756" s="628">
        <f>[13]Лист1!$D$58</f>
        <v>109000</v>
      </c>
      <c r="BT756" s="628"/>
      <c r="BU756" s="628">
        <f t="shared" si="1456"/>
        <v>109000</v>
      </c>
      <c r="BV756" s="194">
        <f>BV758</f>
        <v>500000</v>
      </c>
      <c r="BW756" s="194"/>
      <c r="BX756" s="194"/>
      <c r="BY756" s="235"/>
      <c r="BZ756" s="538">
        <f>[13]Лист1!$D$58</f>
        <v>109000</v>
      </c>
      <c r="CE756" s="695" t="e">
        <f t="shared" si="1326"/>
        <v>#DIV/0!</v>
      </c>
    </row>
    <row r="757" spans="1:12295" s="45" customFormat="1" ht="54" hidden="1" customHeight="1" x14ac:dyDescent="0.25">
      <c r="B757" s="526"/>
      <c r="C757" s="97" t="s">
        <v>31</v>
      </c>
      <c r="D757" s="168">
        <f t="shared" si="1451"/>
        <v>0</v>
      </c>
      <c r="E757" s="168">
        <f>E758</f>
        <v>0</v>
      </c>
      <c r="F757" s="168"/>
      <c r="G757" s="166"/>
      <c r="H757" s="166"/>
      <c r="I757" s="166"/>
      <c r="J757" s="166">
        <f>K757+M757+Q757</f>
        <v>23671.82518</v>
      </c>
      <c r="K757" s="168">
        <f t="shared" si="1452"/>
        <v>23671.82518</v>
      </c>
      <c r="L757" s="695" t="e">
        <f t="shared" si="1348"/>
        <v>#DIV/0!</v>
      </c>
      <c r="M757" s="168">
        <f>M758</f>
        <v>0</v>
      </c>
      <c r="N757" s="683"/>
      <c r="O757" s="628"/>
      <c r="P757" s="683"/>
      <c r="Q757" s="628"/>
      <c r="R757" s="683"/>
      <c r="S757" s="628"/>
      <c r="T757" s="683"/>
      <c r="U757" s="986">
        <v>23671.82518</v>
      </c>
      <c r="V757" s="986">
        <f t="shared" si="1446"/>
        <v>630679.66593000002</v>
      </c>
      <c r="W757" s="986"/>
      <c r="X757" s="986"/>
      <c r="Y757" s="986">
        <f t="shared" si="1447"/>
        <v>630679.66593000002</v>
      </c>
      <c r="Z757" s="986">
        <f t="shared" si="1448"/>
        <v>630679.66593000002</v>
      </c>
      <c r="AA757" s="986">
        <f t="shared" si="1449"/>
        <v>0</v>
      </c>
      <c r="AB757" s="986"/>
      <c r="AC757" s="986">
        <v>630679.66593000002</v>
      </c>
      <c r="AD757" s="692" t="e">
        <f t="shared" si="1450"/>
        <v>#DIV/0!</v>
      </c>
      <c r="AE757" s="168">
        <f t="shared" si="1453"/>
        <v>0</v>
      </c>
      <c r="AF757" s="695" t="e">
        <f t="shared" si="1349"/>
        <v>#DIV/0!</v>
      </c>
      <c r="AG757" s="166">
        <f>AG759+AG762+AG763</f>
        <v>0</v>
      </c>
      <c r="AH757" s="695" t="e">
        <f t="shared" si="1357"/>
        <v>#DIV/0!</v>
      </c>
      <c r="AI757" s="622"/>
      <c r="AJ757" s="683"/>
      <c r="AK757" s="628"/>
      <c r="AL757" s="683"/>
      <c r="AM757" s="628"/>
      <c r="AN757" s="683"/>
      <c r="AO757" s="628"/>
      <c r="AP757" s="628">
        <f t="shared" ref="AP757" si="1458">AR757+AT757+AX757</f>
        <v>109000</v>
      </c>
      <c r="AQ757" s="683"/>
      <c r="AR757" s="168">
        <f t="shared" si="1454"/>
        <v>109000</v>
      </c>
      <c r="AS757" s="695" t="e">
        <f t="shared" si="1351"/>
        <v>#DIV/0!</v>
      </c>
      <c r="AT757" s="168">
        <f>AT758</f>
        <v>0</v>
      </c>
      <c r="AU757" s="695" t="e">
        <f t="shared" si="1361"/>
        <v>#DIV/0!</v>
      </c>
      <c r="AV757" s="628"/>
      <c r="AW757" s="695" t="e">
        <f t="shared" si="1396"/>
        <v>#DIV/0!</v>
      </c>
      <c r="AX757" s="168"/>
      <c r="AY757" s="695" t="e">
        <f t="shared" si="1376"/>
        <v>#DIV/0!</v>
      </c>
      <c r="AZ757" s="628"/>
      <c r="BA757" s="695" t="e">
        <f t="shared" si="1377"/>
        <v>#DIV/0!</v>
      </c>
      <c r="BB757" s="628">
        <f>[13]Лист1!$D$58</f>
        <v>109000</v>
      </c>
      <c r="BC757" s="628"/>
      <c r="BD757" s="628"/>
      <c r="BE757" s="628">
        <f>BF757+BG757+BH757+BI757</f>
        <v>500000</v>
      </c>
      <c r="BF757" s="628">
        <f>BF759+BF762+BF763</f>
        <v>500000</v>
      </c>
      <c r="BG757" s="628"/>
      <c r="BH757" s="628"/>
      <c r="BI757" s="628"/>
      <c r="BJ757" s="628" t="e">
        <f t="shared" ref="BJ757" si="1459">BK757+BL757+BM757</f>
        <v>#REF!</v>
      </c>
      <c r="BK757" s="628" t="e">
        <f>BK478+BK682+#REF!</f>
        <v>#REF!</v>
      </c>
      <c r="BL757" s="628"/>
      <c r="BM757" s="628"/>
      <c r="BN757" s="628">
        <f t="shared" si="1455"/>
        <v>109000</v>
      </c>
      <c r="BO757" s="628" t="e">
        <f>BO478+BO682+#REF!</f>
        <v>#REF!</v>
      </c>
      <c r="BP757" s="628"/>
      <c r="BQ757" s="628"/>
      <c r="BR757" s="628"/>
      <c r="BS757" s="628">
        <f>[13]Лист1!$D$58</f>
        <v>109000</v>
      </c>
      <c r="BT757" s="628"/>
      <c r="BU757" s="628">
        <f t="shared" si="1456"/>
        <v>109000</v>
      </c>
      <c r="BV757" s="504">
        <f>BV759+BV762+BV763</f>
        <v>500000</v>
      </c>
      <c r="BW757" s="519"/>
      <c r="BX757" s="504"/>
      <c r="BY757" s="504"/>
      <c r="BZ757" s="538">
        <f>[13]Лист1!$D$58</f>
        <v>109000</v>
      </c>
      <c r="CE757" s="695" t="e">
        <f t="shared" ref="CE757:CE820" si="1460">BB757/I757</f>
        <v>#DIV/0!</v>
      </c>
    </row>
    <row r="758" spans="1:12295" s="70" customFormat="1" ht="127.5" hidden="1" customHeight="1" x14ac:dyDescent="0.3">
      <c r="A758" s="203"/>
      <c r="B758" s="526" t="s">
        <v>13</v>
      </c>
      <c r="C758" s="99" t="s">
        <v>391</v>
      </c>
      <c r="D758" s="168">
        <f t="shared" si="1451"/>
        <v>0</v>
      </c>
      <c r="E758" s="168">
        <f>E759+E762+E763</f>
        <v>0</v>
      </c>
      <c r="F758" s="168"/>
      <c r="G758" s="168"/>
      <c r="H758" s="168"/>
      <c r="I758" s="168"/>
      <c r="J758" s="168">
        <f>M758-D758</f>
        <v>0</v>
      </c>
      <c r="K758" s="168">
        <f t="shared" si="1452"/>
        <v>23672.82518</v>
      </c>
      <c r="L758" s="695" t="e">
        <f t="shared" si="1348"/>
        <v>#DIV/0!</v>
      </c>
      <c r="M758" s="168">
        <f>M759+M762+M763</f>
        <v>0</v>
      </c>
      <c r="N758" s="683"/>
      <c r="O758" s="628"/>
      <c r="P758" s="683"/>
      <c r="Q758" s="628"/>
      <c r="R758" s="683"/>
      <c r="S758" s="628"/>
      <c r="T758" s="683"/>
      <c r="U758" s="986">
        <v>23672.82518</v>
      </c>
      <c r="V758" s="986">
        <f t="shared" si="1446"/>
        <v>630680.66593000002</v>
      </c>
      <c r="W758" s="986"/>
      <c r="X758" s="986"/>
      <c r="Y758" s="986">
        <f t="shared" si="1447"/>
        <v>630680.66593000002</v>
      </c>
      <c r="Z758" s="986">
        <f t="shared" si="1448"/>
        <v>630680.66593000002</v>
      </c>
      <c r="AA758" s="986">
        <f t="shared" si="1449"/>
        <v>0</v>
      </c>
      <c r="AB758" s="986"/>
      <c r="AC758" s="986">
        <v>630680.66593000002</v>
      </c>
      <c r="AD758" s="692" t="e">
        <f t="shared" si="1450"/>
        <v>#DIV/0!</v>
      </c>
      <c r="AE758" s="168">
        <f t="shared" si="1453"/>
        <v>0</v>
      </c>
      <c r="AF758" s="695" t="e">
        <f t="shared" si="1349"/>
        <v>#DIV/0!</v>
      </c>
      <c r="AG758" s="168">
        <f>AG759+AG762+AG763</f>
        <v>0</v>
      </c>
      <c r="AH758" s="695" t="e">
        <f t="shared" si="1357"/>
        <v>#DIV/0!</v>
      </c>
      <c r="AI758" s="628"/>
      <c r="AJ758" s="683"/>
      <c r="AK758" s="628"/>
      <c r="AL758" s="683"/>
      <c r="AM758" s="628"/>
      <c r="AN758" s="683"/>
      <c r="AO758" s="628"/>
      <c r="AP758" s="628"/>
      <c r="AQ758" s="683"/>
      <c r="AR758" s="168">
        <f t="shared" si="1454"/>
        <v>109000</v>
      </c>
      <c r="AS758" s="695" t="e">
        <f t="shared" si="1351"/>
        <v>#DIV/0!</v>
      </c>
      <c r="AT758" s="168">
        <f>AT759+AT762+AT763</f>
        <v>0</v>
      </c>
      <c r="AU758" s="695" t="e">
        <f t="shared" si="1361"/>
        <v>#DIV/0!</v>
      </c>
      <c r="AV758" s="628"/>
      <c r="AW758" s="695" t="e">
        <f t="shared" si="1396"/>
        <v>#DIV/0!</v>
      </c>
      <c r="AX758" s="168"/>
      <c r="AY758" s="695" t="e">
        <f t="shared" si="1376"/>
        <v>#DIV/0!</v>
      </c>
      <c r="AZ758" s="628"/>
      <c r="BA758" s="695" t="e">
        <f t="shared" si="1377"/>
        <v>#DIV/0!</v>
      </c>
      <c r="BB758" s="628">
        <f>[13]Лист1!$D$58</f>
        <v>109000</v>
      </c>
      <c r="BC758" s="628"/>
      <c r="BD758" s="628"/>
      <c r="BE758" s="628">
        <f>BF758</f>
        <v>500000</v>
      </c>
      <c r="BF758" s="628">
        <f>BF759+BF762+BF763</f>
        <v>500000</v>
      </c>
      <c r="BG758" s="628"/>
      <c r="BH758" s="628"/>
      <c r="BI758" s="628"/>
      <c r="BJ758" s="628"/>
      <c r="BK758" s="628"/>
      <c r="BL758" s="628"/>
      <c r="BM758" s="628"/>
      <c r="BN758" s="628">
        <f t="shared" si="1455"/>
        <v>109000</v>
      </c>
      <c r="BO758" s="628">
        <f>BO759+BO762+BO763</f>
        <v>500000</v>
      </c>
      <c r="BP758" s="628"/>
      <c r="BQ758" s="628"/>
      <c r="BR758" s="628"/>
      <c r="BS758" s="628">
        <f>[13]Лист1!$D$58</f>
        <v>109000</v>
      </c>
      <c r="BT758" s="628"/>
      <c r="BU758" s="628">
        <f t="shared" si="1456"/>
        <v>109000</v>
      </c>
      <c r="BV758" s="508">
        <f>BV759+BV762+BV763</f>
        <v>500000</v>
      </c>
      <c r="BW758" s="512"/>
      <c r="BX758" s="508"/>
      <c r="BY758" s="508"/>
      <c r="BZ758" s="538">
        <f>[13]Лист1!$D$58</f>
        <v>109000</v>
      </c>
      <c r="CA758" s="508"/>
      <c r="CB758" s="508"/>
      <c r="CC758" s="508"/>
      <c r="CD758" s="508"/>
      <c r="CE758" s="695" t="e">
        <f t="shared" si="1460"/>
        <v>#DIV/0!</v>
      </c>
      <c r="CF758" s="508"/>
      <c r="CG758" s="508"/>
      <c r="CH758" s="508"/>
      <c r="CI758" s="508"/>
      <c r="CJ758" s="508"/>
      <c r="CK758" s="508"/>
      <c r="CL758" s="508"/>
      <c r="CM758" s="508"/>
      <c r="CN758" s="508"/>
      <c r="CO758" s="89"/>
      <c r="CP758" s="89"/>
      <c r="CQ758" s="89"/>
      <c r="CR758" s="89"/>
      <c r="CS758" s="89"/>
      <c r="CT758" s="508"/>
      <c r="CU758" s="508"/>
      <c r="CV758" s="89"/>
      <c r="CW758" s="89"/>
      <c r="CX758" s="508"/>
      <c r="CY758" s="508"/>
      <c r="CZ758" s="89"/>
      <c r="DA758" s="89"/>
      <c r="DB758" s="508"/>
      <c r="DC758" s="508"/>
      <c r="DD758" s="508"/>
      <c r="DE758" s="508"/>
      <c r="DF758" s="508"/>
      <c r="DG758" s="508"/>
      <c r="DH758" s="508"/>
      <c r="DI758" s="89"/>
      <c r="DJ758" s="89"/>
      <c r="DK758" s="508"/>
      <c r="DL758" s="508"/>
      <c r="DM758" s="89"/>
      <c r="DN758" s="89"/>
      <c r="DO758" s="508"/>
      <c r="DP758" s="508"/>
      <c r="DQ758" s="508"/>
      <c r="DR758" s="508"/>
      <c r="DS758" s="508"/>
      <c r="DT758" s="203"/>
      <c r="DU758" s="107"/>
      <c r="DV758" s="508"/>
      <c r="DW758" s="508"/>
      <c r="DX758" s="508"/>
      <c r="DY758" s="508"/>
      <c r="DZ758" s="508"/>
      <c r="EA758" s="508"/>
      <c r="EB758" s="508"/>
      <c r="EC758" s="168"/>
      <c r="ED758" s="168"/>
      <c r="EE758" s="168"/>
      <c r="EF758" s="168"/>
      <c r="EG758" s="168"/>
      <c r="EH758" s="168"/>
      <c r="EI758" s="168"/>
      <c r="EJ758" s="168"/>
      <c r="EK758" s="168"/>
      <c r="EL758" s="168"/>
      <c r="EM758" s="168"/>
      <c r="EN758" s="168"/>
      <c r="EO758" s="168"/>
      <c r="EP758" s="168"/>
      <c r="EQ758" s="168"/>
      <c r="ER758" s="168"/>
      <c r="ES758" s="168"/>
      <c r="ET758" s="168"/>
      <c r="EU758" s="168"/>
      <c r="EV758" s="168"/>
      <c r="EW758" s="168"/>
      <c r="EX758" s="168"/>
      <c r="EY758" s="168"/>
      <c r="EZ758" s="168"/>
      <c r="FA758" s="168"/>
      <c r="FB758" s="168"/>
      <c r="FC758" s="168"/>
      <c r="FD758" s="168"/>
      <c r="FE758" s="168"/>
      <c r="FF758" s="168"/>
      <c r="FG758" s="168"/>
      <c r="FH758" s="168"/>
      <c r="FI758" s="168"/>
      <c r="FJ758" s="168"/>
      <c r="FK758" s="168"/>
      <c r="FL758" s="168"/>
      <c r="FM758" s="168"/>
      <c r="FN758" s="168"/>
      <c r="FO758" s="168"/>
      <c r="FP758" s="168"/>
      <c r="FQ758" s="168"/>
      <c r="FR758" s="168"/>
      <c r="FS758" s="168"/>
      <c r="FT758" s="168"/>
      <c r="FU758" s="508"/>
      <c r="FV758" s="508"/>
      <c r="FW758" s="508"/>
      <c r="FX758" s="508"/>
      <c r="FY758" s="508"/>
      <c r="FZ758" s="508"/>
      <c r="GA758" s="508"/>
      <c r="GB758" s="508"/>
      <c r="GC758" s="508"/>
      <c r="GD758" s="508"/>
      <c r="GE758" s="508"/>
      <c r="GF758" s="508"/>
      <c r="GG758" s="508"/>
      <c r="GH758" s="508"/>
      <c r="GI758" s="508"/>
      <c r="GJ758" s="508"/>
      <c r="GK758" s="508"/>
      <c r="GL758" s="508"/>
      <c r="GM758" s="508"/>
      <c r="GN758" s="508"/>
      <c r="GO758" s="508"/>
      <c r="GP758" s="508"/>
      <c r="GQ758" s="508"/>
      <c r="GR758" s="508"/>
      <c r="GS758" s="89"/>
      <c r="GT758" s="89"/>
      <c r="GU758" s="89"/>
      <c r="GV758" s="89"/>
      <c r="GW758" s="89"/>
      <c r="GX758" s="508"/>
      <c r="GY758" s="508"/>
      <c r="GZ758" s="89"/>
      <c r="HA758" s="89"/>
      <c r="HB758" s="508"/>
      <c r="HC758" s="508"/>
      <c r="HD758" s="89"/>
      <c r="HE758" s="89"/>
      <c r="HF758" s="508"/>
      <c r="HG758" s="508"/>
      <c r="HH758" s="508"/>
      <c r="HI758" s="508"/>
      <c r="HJ758" s="508"/>
      <c r="HK758" s="508"/>
      <c r="HL758" s="508"/>
      <c r="HM758" s="89"/>
      <c r="HN758" s="89"/>
      <c r="HO758" s="508"/>
      <c r="HP758" s="508"/>
      <c r="HQ758" s="89"/>
      <c r="HR758" s="89"/>
      <c r="HS758" s="508"/>
      <c r="HT758" s="508"/>
      <c r="HU758" s="508"/>
      <c r="HV758" s="508"/>
      <c r="HW758" s="508"/>
      <c r="HX758" s="203"/>
      <c r="HY758" s="107"/>
      <c r="HZ758" s="508"/>
      <c r="IA758" s="508"/>
      <c r="IB758" s="508"/>
      <c r="IC758" s="508"/>
      <c r="ID758" s="508"/>
      <c r="IE758" s="508"/>
      <c r="IF758" s="508"/>
      <c r="IG758" s="168"/>
      <c r="IH758" s="168"/>
      <c r="II758" s="168"/>
      <c r="IJ758" s="168"/>
      <c r="IK758" s="168"/>
      <c r="IL758" s="168"/>
      <c r="IM758" s="168"/>
      <c r="IN758" s="168"/>
      <c r="IO758" s="168"/>
      <c r="IP758" s="168"/>
      <c r="IQ758" s="168"/>
      <c r="IR758" s="168"/>
      <c r="IS758" s="168"/>
      <c r="IT758" s="168"/>
      <c r="IU758" s="168"/>
      <c r="IV758" s="168"/>
      <c r="IW758" s="168"/>
      <c r="IX758" s="168"/>
      <c r="IY758" s="168"/>
      <c r="IZ758" s="168"/>
      <c r="JA758" s="168"/>
      <c r="JB758" s="168"/>
      <c r="JC758" s="168"/>
      <c r="JD758" s="168"/>
      <c r="JE758" s="168"/>
      <c r="JF758" s="168"/>
      <c r="JG758" s="168"/>
      <c r="JH758" s="168"/>
      <c r="JI758" s="168"/>
      <c r="JJ758" s="168"/>
      <c r="JK758" s="168"/>
      <c r="JL758" s="168"/>
      <c r="JM758" s="168"/>
      <c r="JN758" s="168"/>
      <c r="JO758" s="168"/>
      <c r="JP758" s="168"/>
      <c r="JQ758" s="168"/>
      <c r="JR758" s="168"/>
      <c r="JS758" s="168"/>
      <c r="JT758" s="168"/>
      <c r="JU758" s="168"/>
      <c r="JV758" s="168"/>
      <c r="JW758" s="168"/>
      <c r="JX758" s="168"/>
      <c r="JY758" s="508"/>
      <c r="JZ758" s="508"/>
      <c r="KA758" s="508"/>
      <c r="KB758" s="508"/>
      <c r="KC758" s="508"/>
      <c r="KD758" s="508"/>
      <c r="KE758" s="508"/>
      <c r="KF758" s="508"/>
      <c r="KG758" s="508"/>
      <c r="KH758" s="508"/>
      <c r="KI758" s="508"/>
      <c r="KJ758" s="508"/>
      <c r="KK758" s="508"/>
      <c r="KL758" s="508"/>
      <c r="KM758" s="508"/>
      <c r="KN758" s="508"/>
      <c r="KO758" s="508"/>
      <c r="KP758" s="508"/>
      <c r="KQ758" s="508"/>
      <c r="KR758" s="508"/>
      <c r="KS758" s="508"/>
      <c r="KT758" s="508"/>
      <c r="KU758" s="508"/>
      <c r="KV758" s="508"/>
      <c r="KW758" s="89"/>
      <c r="KX758" s="89"/>
      <c r="KY758" s="89"/>
      <c r="KZ758" s="89"/>
      <c r="LA758" s="89"/>
      <c r="LB758" s="508"/>
      <c r="LC758" s="508"/>
      <c r="LD758" s="89"/>
      <c r="LE758" s="89"/>
      <c r="LF758" s="508"/>
      <c r="LG758" s="508"/>
      <c r="LH758" s="89"/>
      <c r="LI758" s="89"/>
      <c r="LJ758" s="508"/>
      <c r="LK758" s="508"/>
      <c r="LL758" s="508"/>
      <c r="LM758" s="508"/>
      <c r="LN758" s="508"/>
      <c r="LO758" s="508"/>
      <c r="LP758" s="508"/>
      <c r="LQ758" s="89"/>
      <c r="LR758" s="89"/>
      <c r="LS758" s="508"/>
      <c r="LT758" s="508"/>
      <c r="LU758" s="89"/>
      <c r="LV758" s="89"/>
      <c r="LW758" s="508"/>
      <c r="LX758" s="508"/>
      <c r="LY758" s="508"/>
      <c r="LZ758" s="508"/>
      <c r="MA758" s="508"/>
      <c r="MB758" s="203"/>
      <c r="MC758" s="107"/>
      <c r="MD758" s="508"/>
      <c r="ME758" s="508"/>
      <c r="MF758" s="508"/>
      <c r="MG758" s="508"/>
      <c r="MH758" s="508"/>
      <c r="MI758" s="508"/>
      <c r="MJ758" s="508"/>
      <c r="MK758" s="168"/>
      <c r="ML758" s="168"/>
      <c r="MM758" s="168"/>
      <c r="MN758" s="168"/>
      <c r="MO758" s="168"/>
      <c r="MP758" s="168"/>
      <c r="MQ758" s="168"/>
      <c r="MR758" s="168"/>
      <c r="MS758" s="168"/>
      <c r="MT758" s="168"/>
      <c r="MU758" s="168"/>
      <c r="MV758" s="168"/>
      <c r="MW758" s="168"/>
      <c r="MX758" s="168"/>
      <c r="MY758" s="168"/>
      <c r="MZ758" s="168"/>
      <c r="NA758" s="168"/>
      <c r="NB758" s="168"/>
      <c r="NC758" s="168"/>
      <c r="ND758" s="168"/>
      <c r="NE758" s="168"/>
      <c r="NF758" s="168"/>
      <c r="NG758" s="168"/>
      <c r="NH758" s="168"/>
      <c r="NI758" s="168"/>
      <c r="NJ758" s="168"/>
      <c r="NK758" s="168"/>
      <c r="NL758" s="168"/>
      <c r="NM758" s="168"/>
      <c r="NN758" s="168"/>
      <c r="NO758" s="168"/>
      <c r="NP758" s="168"/>
      <c r="NQ758" s="168"/>
      <c r="NR758" s="168"/>
      <c r="NS758" s="168"/>
      <c r="NT758" s="168"/>
      <c r="NU758" s="168"/>
      <c r="NV758" s="168"/>
      <c r="NW758" s="168"/>
      <c r="NX758" s="168"/>
      <c r="NY758" s="168"/>
      <c r="NZ758" s="168"/>
      <c r="OA758" s="168"/>
      <c r="OB758" s="168"/>
      <c r="OC758" s="508"/>
      <c r="OD758" s="508"/>
      <c r="OE758" s="508"/>
      <c r="OF758" s="508"/>
      <c r="OG758" s="508"/>
      <c r="OH758" s="508"/>
      <c r="OI758" s="508"/>
      <c r="OJ758" s="508"/>
      <c r="OK758" s="508"/>
      <c r="OL758" s="508"/>
      <c r="OM758" s="508"/>
      <c r="ON758" s="508"/>
      <c r="OO758" s="508"/>
      <c r="OP758" s="508"/>
      <c r="OQ758" s="508"/>
      <c r="OR758" s="508"/>
      <c r="OS758" s="508"/>
      <c r="OT758" s="508"/>
      <c r="OU758" s="508"/>
      <c r="OV758" s="508"/>
      <c r="OW758" s="508"/>
      <c r="OX758" s="508"/>
      <c r="OY758" s="508"/>
      <c r="OZ758" s="508"/>
      <c r="PA758" s="89"/>
      <c r="PB758" s="89"/>
      <c r="PC758" s="89"/>
      <c r="PD758" s="89"/>
      <c r="PE758" s="89"/>
      <c r="PF758" s="508"/>
      <c r="PG758" s="508"/>
      <c r="PH758" s="89"/>
      <c r="PI758" s="89"/>
      <c r="PJ758" s="508"/>
      <c r="PK758" s="508"/>
      <c r="PL758" s="89"/>
      <c r="PM758" s="89"/>
      <c r="PN758" s="508"/>
      <c r="PO758" s="508"/>
      <c r="PP758" s="508"/>
      <c r="PQ758" s="508"/>
      <c r="PR758" s="508"/>
      <c r="PS758" s="508"/>
      <c r="PT758" s="508"/>
      <c r="PU758" s="89"/>
      <c r="PV758" s="89"/>
      <c r="PW758" s="508"/>
      <c r="PX758" s="508"/>
      <c r="PY758" s="89"/>
      <c r="PZ758" s="89"/>
      <c r="QA758" s="508"/>
      <c r="QB758" s="508"/>
      <c r="QC758" s="508"/>
      <c r="QD758" s="508"/>
      <c r="QE758" s="508"/>
      <c r="QF758" s="203"/>
      <c r="QG758" s="107"/>
      <c r="QH758" s="508"/>
      <c r="QI758" s="508"/>
      <c r="QJ758" s="508"/>
      <c r="QK758" s="508"/>
      <c r="QL758" s="508"/>
      <c r="QM758" s="508"/>
      <c r="QN758" s="508"/>
      <c r="QO758" s="168"/>
      <c r="QP758" s="168"/>
      <c r="QQ758" s="168"/>
      <c r="QR758" s="168"/>
      <c r="QS758" s="168"/>
      <c r="QT758" s="168"/>
      <c r="QU758" s="168"/>
      <c r="QV758" s="168"/>
      <c r="QW758" s="168"/>
      <c r="QX758" s="168"/>
      <c r="QY758" s="168"/>
      <c r="QZ758" s="168"/>
      <c r="RA758" s="168"/>
      <c r="RB758" s="168"/>
      <c r="RC758" s="168"/>
      <c r="RD758" s="168"/>
      <c r="RE758" s="168"/>
      <c r="RF758" s="168"/>
      <c r="RG758" s="168"/>
      <c r="RH758" s="168"/>
      <c r="RI758" s="168"/>
      <c r="RJ758" s="168"/>
      <c r="RK758" s="168"/>
      <c r="RL758" s="168"/>
      <c r="RM758" s="168"/>
      <c r="RN758" s="168"/>
      <c r="RO758" s="168"/>
      <c r="RP758" s="168"/>
      <c r="RQ758" s="168"/>
      <c r="RR758" s="168"/>
      <c r="RS758" s="168"/>
      <c r="RT758" s="168"/>
      <c r="RU758" s="168"/>
      <c r="RV758" s="168"/>
      <c r="RW758" s="168"/>
      <c r="RX758" s="168"/>
      <c r="RY758" s="168"/>
      <c r="RZ758" s="168"/>
      <c r="SA758" s="168"/>
      <c r="SB758" s="168"/>
      <c r="SC758" s="168"/>
      <c r="SD758" s="168"/>
      <c r="SE758" s="168"/>
      <c r="SF758" s="168"/>
      <c r="SG758" s="508"/>
      <c r="SH758" s="508"/>
      <c r="SI758" s="508"/>
      <c r="SJ758" s="508"/>
      <c r="SK758" s="508"/>
      <c r="SL758" s="508"/>
      <c r="SM758" s="508"/>
      <c r="SN758" s="508"/>
      <c r="SO758" s="508"/>
      <c r="SP758" s="508"/>
      <c r="SQ758" s="508"/>
      <c r="SR758" s="508"/>
      <c r="SS758" s="508"/>
      <c r="ST758" s="508"/>
      <c r="SU758" s="508"/>
      <c r="SV758" s="508"/>
      <c r="SW758" s="508"/>
      <c r="SX758" s="508"/>
      <c r="SY758" s="508"/>
      <c r="SZ758" s="508"/>
      <c r="TA758" s="508"/>
      <c r="TB758" s="508"/>
      <c r="TC758" s="508"/>
      <c r="TD758" s="508"/>
      <c r="TE758" s="89"/>
      <c r="TF758" s="89"/>
      <c r="TG758" s="89"/>
      <c r="TH758" s="89"/>
      <c r="TI758" s="89"/>
      <c r="TJ758" s="508"/>
      <c r="TK758" s="508"/>
      <c r="TL758" s="89"/>
      <c r="TM758" s="89"/>
      <c r="TN758" s="508"/>
      <c r="TO758" s="508"/>
      <c r="TP758" s="89"/>
      <c r="TQ758" s="89"/>
      <c r="TR758" s="508"/>
      <c r="TS758" s="508"/>
      <c r="TT758" s="508"/>
      <c r="TU758" s="508"/>
      <c r="TV758" s="508"/>
      <c r="TW758" s="508"/>
      <c r="TX758" s="508"/>
      <c r="TY758" s="89"/>
      <c r="TZ758" s="89"/>
      <c r="UA758" s="508"/>
      <c r="UB758" s="508"/>
      <c r="UC758" s="89"/>
      <c r="UD758" s="89"/>
      <c r="UE758" s="508"/>
      <c r="UF758" s="508"/>
      <c r="UG758" s="508"/>
      <c r="UH758" s="508"/>
      <c r="UI758" s="508"/>
      <c r="UJ758" s="203"/>
      <c r="UK758" s="107"/>
      <c r="UL758" s="508"/>
      <c r="UM758" s="508"/>
      <c r="UN758" s="508"/>
      <c r="UO758" s="508"/>
      <c r="UP758" s="508"/>
      <c r="UQ758" s="508"/>
      <c r="UR758" s="508"/>
      <c r="US758" s="168"/>
      <c r="UT758" s="168"/>
      <c r="UU758" s="168"/>
      <c r="UV758" s="168"/>
      <c r="UW758" s="168"/>
      <c r="UX758" s="168"/>
      <c r="UY758" s="168"/>
      <c r="UZ758" s="168"/>
      <c r="VA758" s="168"/>
      <c r="VB758" s="168"/>
      <c r="VC758" s="168"/>
      <c r="VD758" s="168"/>
      <c r="VE758" s="168"/>
      <c r="VF758" s="168"/>
      <c r="VG758" s="168"/>
      <c r="VH758" s="168"/>
      <c r="VI758" s="168"/>
      <c r="VJ758" s="168"/>
      <c r="VK758" s="168"/>
      <c r="VL758" s="168"/>
      <c r="VM758" s="168"/>
      <c r="VN758" s="168"/>
      <c r="VO758" s="168"/>
      <c r="VP758" s="168"/>
      <c r="VQ758" s="168"/>
      <c r="VR758" s="168"/>
      <c r="VS758" s="168"/>
      <c r="VT758" s="168"/>
      <c r="VU758" s="168"/>
      <c r="VV758" s="168"/>
      <c r="VW758" s="168"/>
      <c r="VX758" s="168"/>
      <c r="VY758" s="168"/>
      <c r="VZ758" s="168"/>
      <c r="WA758" s="168"/>
      <c r="WB758" s="168"/>
      <c r="WC758" s="168"/>
      <c r="WD758" s="168"/>
      <c r="WE758" s="168"/>
      <c r="WF758" s="168"/>
      <c r="WG758" s="168"/>
      <c r="WH758" s="168"/>
      <c r="WI758" s="168"/>
      <c r="WJ758" s="168"/>
      <c r="WK758" s="508"/>
      <c r="WL758" s="508"/>
      <c r="WM758" s="508"/>
      <c r="WN758" s="508"/>
      <c r="WO758" s="508"/>
      <c r="WP758" s="508"/>
      <c r="WQ758" s="508"/>
      <c r="WR758" s="508"/>
      <c r="WS758" s="508"/>
      <c r="WT758" s="508"/>
      <c r="WU758" s="508"/>
      <c r="WV758" s="508"/>
      <c r="WW758" s="508"/>
      <c r="WX758" s="508"/>
      <c r="WY758" s="508"/>
      <c r="WZ758" s="508"/>
      <c r="XA758" s="508"/>
      <c r="XB758" s="508"/>
      <c r="XC758" s="508"/>
      <c r="XD758" s="508"/>
      <c r="XE758" s="508"/>
      <c r="XF758" s="508"/>
      <c r="XG758" s="508"/>
      <c r="XH758" s="508"/>
      <c r="XI758" s="89"/>
      <c r="XJ758" s="89"/>
      <c r="XK758" s="89"/>
      <c r="XL758" s="89"/>
      <c r="XM758" s="89"/>
      <c r="XN758" s="508"/>
      <c r="XO758" s="508"/>
      <c r="XP758" s="89"/>
      <c r="XQ758" s="89"/>
      <c r="XR758" s="508"/>
      <c r="XS758" s="508"/>
      <c r="XT758" s="89"/>
      <c r="XU758" s="89"/>
      <c r="XV758" s="508"/>
      <c r="XW758" s="508"/>
      <c r="XX758" s="508"/>
      <c r="XY758" s="508"/>
      <c r="XZ758" s="508"/>
      <c r="YA758" s="508"/>
      <c r="YB758" s="508"/>
      <c r="YC758" s="89"/>
      <c r="YD758" s="89"/>
      <c r="YE758" s="508"/>
      <c r="YF758" s="508"/>
      <c r="YG758" s="89"/>
      <c r="YH758" s="89"/>
      <c r="YI758" s="508"/>
      <c r="YJ758" s="508"/>
      <c r="YK758" s="508"/>
      <c r="YL758" s="508"/>
      <c r="YM758" s="508"/>
      <c r="YN758" s="203"/>
      <c r="YO758" s="107"/>
      <c r="YP758" s="508"/>
      <c r="YQ758" s="508"/>
      <c r="YR758" s="508"/>
      <c r="YS758" s="508"/>
      <c r="YT758" s="508"/>
      <c r="YU758" s="508"/>
      <c r="YV758" s="508"/>
      <c r="YW758" s="168"/>
      <c r="YX758" s="168"/>
      <c r="YY758" s="168"/>
      <c r="YZ758" s="168"/>
      <c r="ZA758" s="168"/>
      <c r="ZB758" s="168"/>
      <c r="ZC758" s="168"/>
      <c r="ZD758" s="168"/>
      <c r="ZE758" s="168"/>
      <c r="ZF758" s="168"/>
      <c r="ZG758" s="168"/>
      <c r="ZH758" s="168"/>
      <c r="ZI758" s="168"/>
      <c r="ZJ758" s="168"/>
      <c r="ZK758" s="168"/>
      <c r="ZL758" s="168"/>
      <c r="ZM758" s="168"/>
      <c r="ZN758" s="168"/>
      <c r="ZO758" s="168"/>
      <c r="ZP758" s="168"/>
      <c r="ZQ758" s="168"/>
      <c r="ZR758" s="168"/>
      <c r="ZS758" s="168"/>
      <c r="ZT758" s="168"/>
      <c r="ZU758" s="168"/>
      <c r="ZV758" s="168"/>
      <c r="ZW758" s="168"/>
      <c r="ZX758" s="168"/>
      <c r="ZY758" s="168"/>
      <c r="ZZ758" s="168"/>
      <c r="AAA758" s="168"/>
      <c r="AAB758" s="168"/>
      <c r="AAC758" s="168"/>
      <c r="AAD758" s="168"/>
      <c r="AAE758" s="168"/>
      <c r="AAF758" s="168"/>
      <c r="AAG758" s="168"/>
      <c r="AAH758" s="168"/>
      <c r="AAI758" s="168"/>
      <c r="AAJ758" s="168"/>
      <c r="AAK758" s="168"/>
      <c r="AAL758" s="168"/>
      <c r="AAM758" s="168"/>
      <c r="AAN758" s="168"/>
      <c r="AAO758" s="508"/>
      <c r="AAP758" s="508"/>
      <c r="AAQ758" s="508"/>
      <c r="AAR758" s="508"/>
      <c r="AAS758" s="508"/>
      <c r="AAT758" s="508"/>
      <c r="AAU758" s="508"/>
      <c r="AAV758" s="508"/>
      <c r="AAW758" s="508"/>
      <c r="AAX758" s="508"/>
      <c r="AAY758" s="508"/>
      <c r="AAZ758" s="508"/>
      <c r="ABA758" s="508"/>
      <c r="ABB758" s="508"/>
      <c r="ABC758" s="508"/>
      <c r="ABD758" s="508"/>
      <c r="ABE758" s="508"/>
      <c r="ABF758" s="508"/>
      <c r="ABG758" s="508"/>
      <c r="ABH758" s="508"/>
      <c r="ABI758" s="508"/>
      <c r="ABJ758" s="508"/>
      <c r="ABK758" s="508"/>
      <c r="ABL758" s="508"/>
      <c r="ABM758" s="89"/>
      <c r="ABN758" s="89"/>
      <c r="ABO758" s="89"/>
      <c r="ABP758" s="89"/>
      <c r="ABQ758" s="89"/>
      <c r="ABR758" s="508"/>
      <c r="ABS758" s="508"/>
      <c r="ABT758" s="89"/>
      <c r="ABU758" s="89"/>
      <c r="ABV758" s="508"/>
      <c r="ABW758" s="508"/>
      <c r="ABX758" s="89"/>
      <c r="ABY758" s="89"/>
      <c r="ABZ758" s="508"/>
      <c r="ACA758" s="508"/>
      <c r="ACB758" s="508"/>
      <c r="ACC758" s="508"/>
      <c r="ACD758" s="508"/>
      <c r="ACE758" s="508"/>
      <c r="ACF758" s="508"/>
      <c r="ACG758" s="89"/>
      <c r="ACH758" s="89"/>
      <c r="ACI758" s="508"/>
      <c r="ACJ758" s="508"/>
      <c r="ACK758" s="89"/>
      <c r="ACL758" s="89"/>
      <c r="ACM758" s="508"/>
      <c r="ACN758" s="508"/>
      <c r="ACO758" s="508"/>
      <c r="ACP758" s="508"/>
      <c r="ACQ758" s="508"/>
      <c r="ACR758" s="203"/>
      <c r="ACS758" s="107"/>
      <c r="ACT758" s="508"/>
      <c r="ACU758" s="508"/>
      <c r="ACV758" s="508"/>
      <c r="ACW758" s="508"/>
      <c r="ACX758" s="508"/>
      <c r="ACY758" s="508"/>
      <c r="ACZ758" s="508"/>
      <c r="ADA758" s="168"/>
      <c r="ADB758" s="168"/>
      <c r="ADC758" s="168"/>
      <c r="ADD758" s="168"/>
      <c r="ADE758" s="168"/>
      <c r="ADF758" s="168"/>
      <c r="ADG758" s="168"/>
      <c r="ADH758" s="168"/>
      <c r="ADI758" s="168"/>
      <c r="ADJ758" s="168"/>
      <c r="ADK758" s="168"/>
      <c r="ADL758" s="168"/>
      <c r="ADM758" s="168"/>
      <c r="ADN758" s="168"/>
      <c r="ADO758" s="168"/>
      <c r="ADP758" s="168"/>
      <c r="ADQ758" s="168"/>
      <c r="ADR758" s="168"/>
      <c r="ADS758" s="168"/>
      <c r="ADT758" s="168"/>
      <c r="ADU758" s="168"/>
      <c r="ADV758" s="168"/>
      <c r="ADW758" s="168"/>
      <c r="ADX758" s="168"/>
      <c r="ADY758" s="168"/>
      <c r="ADZ758" s="168"/>
      <c r="AEA758" s="168"/>
      <c r="AEB758" s="168"/>
      <c r="AEC758" s="168"/>
      <c r="AED758" s="168"/>
      <c r="AEE758" s="168"/>
      <c r="AEF758" s="168"/>
      <c r="AEG758" s="168"/>
      <c r="AEH758" s="168"/>
      <c r="AEI758" s="168"/>
      <c r="AEJ758" s="168"/>
      <c r="AEK758" s="168"/>
      <c r="AEL758" s="168"/>
      <c r="AEM758" s="168"/>
      <c r="AEN758" s="168"/>
      <c r="AEO758" s="168"/>
      <c r="AEP758" s="168"/>
      <c r="AEQ758" s="168"/>
      <c r="AER758" s="168"/>
      <c r="AES758" s="508"/>
      <c r="AET758" s="508"/>
      <c r="AEU758" s="508"/>
      <c r="AEV758" s="508"/>
      <c r="AEW758" s="508"/>
      <c r="AEX758" s="508"/>
      <c r="AEY758" s="508"/>
      <c r="AEZ758" s="508"/>
      <c r="AFA758" s="508"/>
      <c r="AFB758" s="508"/>
      <c r="AFC758" s="508"/>
      <c r="AFD758" s="508"/>
      <c r="AFE758" s="508"/>
      <c r="AFF758" s="508"/>
      <c r="AFG758" s="508"/>
      <c r="AFH758" s="508"/>
      <c r="AFI758" s="508"/>
      <c r="AFJ758" s="508"/>
      <c r="AFK758" s="508"/>
      <c r="AFL758" s="508"/>
      <c r="AFM758" s="508"/>
      <c r="AFN758" s="508"/>
      <c r="AFO758" s="508"/>
      <c r="AFP758" s="508"/>
      <c r="AFQ758" s="89"/>
      <c r="AFR758" s="89"/>
      <c r="AFS758" s="89"/>
      <c r="AFT758" s="89"/>
      <c r="AFU758" s="89"/>
      <c r="AFV758" s="508"/>
      <c r="AFW758" s="508"/>
      <c r="AFX758" s="89"/>
      <c r="AFY758" s="89"/>
      <c r="AFZ758" s="508"/>
      <c r="AGA758" s="508"/>
      <c r="AGB758" s="89"/>
      <c r="AGC758" s="89"/>
      <c r="AGD758" s="508"/>
      <c r="AGE758" s="508"/>
      <c r="AGF758" s="508"/>
      <c r="AGG758" s="508"/>
      <c r="AGH758" s="508"/>
      <c r="AGI758" s="508"/>
      <c r="AGJ758" s="508"/>
      <c r="AGK758" s="89"/>
      <c r="AGL758" s="89"/>
      <c r="AGM758" s="508"/>
      <c r="AGN758" s="508"/>
      <c r="AGO758" s="89"/>
      <c r="AGP758" s="89"/>
      <c r="AGQ758" s="508"/>
      <c r="AGR758" s="508"/>
      <c r="AGS758" s="508"/>
      <c r="AGT758" s="508"/>
      <c r="AGU758" s="508"/>
      <c r="AGV758" s="203"/>
      <c r="AGW758" s="107"/>
      <c r="AGX758" s="508"/>
      <c r="AGY758" s="508"/>
      <c r="AGZ758" s="508"/>
      <c r="AHA758" s="508"/>
      <c r="AHB758" s="508"/>
      <c r="AHC758" s="508"/>
      <c r="AHD758" s="508"/>
      <c r="AHE758" s="168"/>
      <c r="AHF758" s="168"/>
      <c r="AHG758" s="168"/>
      <c r="AHH758" s="168"/>
      <c r="AHI758" s="168"/>
      <c r="AHJ758" s="168"/>
      <c r="AHK758" s="168"/>
      <c r="AHL758" s="168"/>
      <c r="AHM758" s="168"/>
      <c r="AHN758" s="168"/>
      <c r="AHO758" s="168"/>
      <c r="AHP758" s="168"/>
      <c r="AHQ758" s="168"/>
      <c r="AHR758" s="168"/>
      <c r="AHS758" s="168"/>
      <c r="AHT758" s="168"/>
      <c r="AHU758" s="168"/>
      <c r="AHV758" s="168"/>
      <c r="AHW758" s="168"/>
      <c r="AHX758" s="168"/>
      <c r="AHY758" s="168"/>
      <c r="AHZ758" s="168"/>
      <c r="AIA758" s="168"/>
      <c r="AIB758" s="168"/>
      <c r="AIC758" s="168"/>
      <c r="AID758" s="168"/>
      <c r="AIE758" s="168"/>
      <c r="AIF758" s="168"/>
      <c r="AIG758" s="168"/>
      <c r="AIH758" s="168"/>
      <c r="AII758" s="168"/>
      <c r="AIJ758" s="168"/>
      <c r="AIK758" s="168"/>
      <c r="AIL758" s="168"/>
      <c r="AIM758" s="168"/>
      <c r="AIN758" s="168"/>
      <c r="AIO758" s="168"/>
      <c r="AIP758" s="168"/>
      <c r="AIQ758" s="168"/>
      <c r="AIR758" s="168"/>
      <c r="AIS758" s="168"/>
      <c r="AIT758" s="168"/>
      <c r="AIU758" s="168"/>
      <c r="AIV758" s="168"/>
      <c r="AIW758" s="508"/>
      <c r="AIX758" s="508"/>
      <c r="AIY758" s="508"/>
      <c r="AIZ758" s="508"/>
      <c r="AJA758" s="508"/>
      <c r="AJB758" s="508"/>
      <c r="AJC758" s="508"/>
      <c r="AJD758" s="508"/>
      <c r="AJE758" s="508"/>
      <c r="AJF758" s="508"/>
      <c r="AJG758" s="508"/>
      <c r="AJH758" s="508"/>
      <c r="AJI758" s="508"/>
      <c r="AJJ758" s="508"/>
      <c r="AJK758" s="508"/>
      <c r="AJL758" s="508"/>
      <c r="AJM758" s="508"/>
      <c r="AJN758" s="508"/>
      <c r="AJO758" s="508"/>
      <c r="AJP758" s="508"/>
      <c r="AJQ758" s="508"/>
      <c r="AJR758" s="508"/>
      <c r="AJS758" s="508"/>
      <c r="AJT758" s="508"/>
      <c r="AJU758" s="89"/>
      <c r="AJV758" s="89"/>
      <c r="AJW758" s="89"/>
      <c r="AJX758" s="89"/>
      <c r="AJY758" s="89"/>
      <c r="AJZ758" s="508"/>
      <c r="AKA758" s="508"/>
      <c r="AKB758" s="89"/>
      <c r="AKC758" s="89"/>
      <c r="AKD758" s="508"/>
      <c r="AKE758" s="508"/>
      <c r="AKF758" s="89"/>
      <c r="AKG758" s="89"/>
      <c r="AKH758" s="508"/>
      <c r="AKI758" s="508"/>
      <c r="AKJ758" s="508"/>
      <c r="AKK758" s="508"/>
      <c r="AKL758" s="508"/>
      <c r="AKM758" s="508"/>
      <c r="AKN758" s="508"/>
      <c r="AKO758" s="89"/>
      <c r="AKP758" s="89"/>
      <c r="AKQ758" s="508"/>
      <c r="AKR758" s="508"/>
      <c r="AKS758" s="89"/>
      <c r="AKT758" s="89"/>
      <c r="AKU758" s="508"/>
      <c r="AKV758" s="508"/>
      <c r="AKW758" s="508"/>
      <c r="AKX758" s="508"/>
      <c r="AKY758" s="508"/>
      <c r="AKZ758" s="203"/>
      <c r="ALA758" s="107"/>
      <c r="ALB758" s="508"/>
      <c r="ALC758" s="508"/>
      <c r="ALD758" s="508"/>
      <c r="ALE758" s="508"/>
      <c r="ALF758" s="508"/>
      <c r="ALG758" s="508"/>
      <c r="ALH758" s="508"/>
      <c r="ALI758" s="168"/>
      <c r="ALJ758" s="168"/>
      <c r="ALK758" s="168"/>
      <c r="ALL758" s="168"/>
      <c r="ALM758" s="168"/>
      <c r="ALN758" s="168"/>
      <c r="ALO758" s="168"/>
      <c r="ALP758" s="168"/>
      <c r="ALQ758" s="168"/>
      <c r="ALR758" s="168"/>
      <c r="ALS758" s="168"/>
      <c r="ALT758" s="168"/>
      <c r="ALU758" s="168"/>
      <c r="ALV758" s="168"/>
      <c r="ALW758" s="168"/>
      <c r="ALX758" s="168"/>
      <c r="ALY758" s="168"/>
      <c r="ALZ758" s="168"/>
      <c r="AMA758" s="168"/>
      <c r="AMB758" s="168"/>
      <c r="AMC758" s="168"/>
      <c r="AMD758" s="168"/>
      <c r="AME758" s="168"/>
      <c r="AMF758" s="168"/>
      <c r="AMG758" s="168"/>
      <c r="AMH758" s="168"/>
      <c r="AMI758" s="168"/>
      <c r="AMJ758" s="168"/>
      <c r="AMK758" s="168"/>
      <c r="AML758" s="168"/>
      <c r="AMM758" s="168"/>
      <c r="AMN758" s="168"/>
      <c r="AMO758" s="168"/>
      <c r="AMP758" s="168"/>
      <c r="AMQ758" s="168"/>
      <c r="AMR758" s="168"/>
      <c r="AMS758" s="168"/>
      <c r="AMT758" s="168"/>
      <c r="AMU758" s="168"/>
      <c r="AMV758" s="168"/>
      <c r="AMW758" s="168"/>
      <c r="AMX758" s="168"/>
      <c r="AMY758" s="168"/>
      <c r="AMZ758" s="168"/>
      <c r="ANA758" s="508"/>
      <c r="ANB758" s="508"/>
      <c r="ANC758" s="508"/>
      <c r="AND758" s="508"/>
      <c r="ANE758" s="508"/>
      <c r="ANF758" s="508"/>
      <c r="ANG758" s="508"/>
      <c r="ANH758" s="508"/>
      <c r="ANI758" s="508"/>
      <c r="ANJ758" s="508"/>
      <c r="ANK758" s="508"/>
      <c r="ANL758" s="508"/>
      <c r="ANM758" s="508"/>
      <c r="ANN758" s="508"/>
      <c r="ANO758" s="508"/>
      <c r="ANP758" s="508"/>
      <c r="ANQ758" s="508"/>
      <c r="ANR758" s="508"/>
      <c r="ANS758" s="508"/>
      <c r="ANT758" s="508"/>
      <c r="ANU758" s="508"/>
      <c r="ANV758" s="508"/>
      <c r="ANW758" s="508"/>
      <c r="ANX758" s="508"/>
      <c r="ANY758" s="89"/>
      <c r="ANZ758" s="89"/>
      <c r="AOA758" s="89"/>
      <c r="AOB758" s="89"/>
      <c r="AOC758" s="89"/>
      <c r="AOD758" s="508"/>
      <c r="AOE758" s="508"/>
      <c r="AOF758" s="89"/>
      <c r="AOG758" s="89"/>
      <c r="AOH758" s="508"/>
      <c r="AOI758" s="508"/>
      <c r="AOJ758" s="89"/>
      <c r="AOK758" s="89"/>
      <c r="AOL758" s="508"/>
      <c r="AOM758" s="508"/>
      <c r="AON758" s="508"/>
      <c r="AOO758" s="508"/>
      <c r="AOP758" s="508"/>
      <c r="AOQ758" s="508"/>
      <c r="AOR758" s="508"/>
      <c r="AOS758" s="89"/>
      <c r="AOT758" s="89"/>
      <c r="AOU758" s="508"/>
      <c r="AOV758" s="508"/>
      <c r="AOW758" s="89"/>
      <c r="AOX758" s="89"/>
      <c r="AOY758" s="508"/>
      <c r="AOZ758" s="508"/>
      <c r="APA758" s="508"/>
      <c r="APB758" s="508"/>
      <c r="APC758" s="508"/>
      <c r="APD758" s="203"/>
      <c r="APE758" s="107"/>
      <c r="APF758" s="508"/>
      <c r="APG758" s="508"/>
      <c r="APH758" s="508"/>
      <c r="API758" s="508"/>
      <c r="APJ758" s="508"/>
      <c r="APK758" s="508"/>
      <c r="APL758" s="508"/>
      <c r="APM758" s="168"/>
      <c r="APN758" s="168"/>
      <c r="APO758" s="168"/>
      <c r="APP758" s="168"/>
      <c r="APQ758" s="168"/>
      <c r="APR758" s="168"/>
      <c r="APS758" s="168"/>
      <c r="APT758" s="168"/>
      <c r="APU758" s="168"/>
      <c r="APV758" s="168"/>
      <c r="APW758" s="168"/>
      <c r="APX758" s="168"/>
      <c r="APY758" s="168"/>
      <c r="APZ758" s="168"/>
      <c r="AQA758" s="168"/>
      <c r="AQB758" s="168"/>
      <c r="AQC758" s="168"/>
      <c r="AQD758" s="168"/>
      <c r="AQE758" s="168"/>
      <c r="AQF758" s="168"/>
      <c r="AQG758" s="168"/>
      <c r="AQH758" s="168"/>
      <c r="AQI758" s="168"/>
      <c r="AQJ758" s="168"/>
      <c r="AQK758" s="168"/>
      <c r="AQL758" s="168"/>
      <c r="AQM758" s="168"/>
      <c r="AQN758" s="168"/>
      <c r="AQO758" s="168"/>
      <c r="AQP758" s="168"/>
      <c r="AQQ758" s="168"/>
      <c r="AQR758" s="168"/>
      <c r="AQS758" s="168"/>
      <c r="AQT758" s="168"/>
      <c r="AQU758" s="168"/>
      <c r="AQV758" s="168"/>
      <c r="AQW758" s="168"/>
      <c r="AQX758" s="168"/>
      <c r="AQY758" s="168"/>
      <c r="AQZ758" s="168"/>
      <c r="ARA758" s="168"/>
      <c r="ARB758" s="168"/>
      <c r="ARC758" s="168"/>
      <c r="ARD758" s="168"/>
      <c r="ARE758" s="508"/>
      <c r="ARF758" s="508"/>
      <c r="ARG758" s="508"/>
      <c r="ARH758" s="508"/>
      <c r="ARI758" s="508"/>
      <c r="ARJ758" s="508"/>
      <c r="ARK758" s="508"/>
      <c r="ARL758" s="508"/>
      <c r="ARM758" s="508"/>
      <c r="ARN758" s="508"/>
      <c r="ARO758" s="508"/>
      <c r="ARP758" s="508"/>
      <c r="ARQ758" s="508"/>
      <c r="ARR758" s="508"/>
      <c r="ARS758" s="508"/>
      <c r="ART758" s="508"/>
      <c r="ARU758" s="508"/>
      <c r="ARV758" s="508"/>
      <c r="ARW758" s="508"/>
      <c r="ARX758" s="508"/>
      <c r="ARY758" s="508"/>
      <c r="ARZ758" s="508"/>
      <c r="ASA758" s="508"/>
      <c r="ASB758" s="508"/>
      <c r="ASC758" s="89"/>
      <c r="ASD758" s="89"/>
      <c r="ASE758" s="89"/>
      <c r="ASF758" s="89"/>
      <c r="ASG758" s="89"/>
      <c r="ASH758" s="508"/>
      <c r="ASI758" s="508"/>
      <c r="ASJ758" s="89"/>
      <c r="ASK758" s="89"/>
      <c r="ASL758" s="508"/>
      <c r="ASM758" s="508"/>
      <c r="ASN758" s="89"/>
      <c r="ASO758" s="89"/>
      <c r="ASP758" s="508"/>
      <c r="ASQ758" s="508"/>
      <c r="ASR758" s="508"/>
      <c r="ASS758" s="508"/>
      <c r="AST758" s="508"/>
      <c r="ASU758" s="508"/>
      <c r="ASV758" s="508"/>
      <c r="ASW758" s="89"/>
      <c r="ASX758" s="89"/>
      <c r="ASY758" s="508"/>
      <c r="ASZ758" s="508"/>
      <c r="ATA758" s="89"/>
      <c r="ATB758" s="89"/>
      <c r="ATC758" s="508"/>
      <c r="ATD758" s="508"/>
      <c r="ATE758" s="508"/>
      <c r="ATF758" s="508"/>
      <c r="ATG758" s="508"/>
      <c r="ATH758" s="203"/>
      <c r="ATI758" s="107"/>
      <c r="ATJ758" s="508"/>
      <c r="ATK758" s="508"/>
      <c r="ATL758" s="508"/>
      <c r="ATM758" s="508"/>
      <c r="ATN758" s="508"/>
      <c r="ATO758" s="508"/>
      <c r="ATP758" s="508"/>
      <c r="ATQ758" s="168"/>
      <c r="ATR758" s="168"/>
      <c r="ATS758" s="168"/>
      <c r="ATT758" s="168"/>
      <c r="ATU758" s="168"/>
      <c r="ATV758" s="168"/>
      <c r="ATW758" s="168"/>
      <c r="ATX758" s="168"/>
      <c r="ATY758" s="168"/>
      <c r="ATZ758" s="168"/>
      <c r="AUA758" s="168"/>
      <c r="AUB758" s="168"/>
      <c r="AUC758" s="168"/>
      <c r="AUD758" s="168"/>
      <c r="AUE758" s="168"/>
      <c r="AUF758" s="168"/>
      <c r="AUG758" s="168"/>
      <c r="AUH758" s="168"/>
      <c r="AUI758" s="168"/>
      <c r="AUJ758" s="168"/>
      <c r="AUK758" s="168"/>
      <c r="AUL758" s="168"/>
      <c r="AUM758" s="168"/>
      <c r="AUN758" s="168"/>
      <c r="AUO758" s="168"/>
      <c r="AUP758" s="168"/>
      <c r="AUQ758" s="168"/>
      <c r="AUR758" s="168"/>
      <c r="AUS758" s="168"/>
      <c r="AUT758" s="168"/>
      <c r="AUU758" s="168"/>
      <c r="AUV758" s="168"/>
      <c r="AUW758" s="168"/>
      <c r="AUX758" s="168"/>
      <c r="AUY758" s="168"/>
      <c r="AUZ758" s="168"/>
      <c r="AVA758" s="168"/>
      <c r="AVB758" s="168"/>
      <c r="AVC758" s="168"/>
      <c r="AVD758" s="168"/>
      <c r="AVE758" s="168"/>
      <c r="AVF758" s="168"/>
      <c r="AVG758" s="168"/>
      <c r="AVH758" s="168"/>
      <c r="AVI758" s="508"/>
      <c r="AVJ758" s="508"/>
      <c r="AVK758" s="508"/>
      <c r="AVL758" s="508"/>
      <c r="AVM758" s="508"/>
      <c r="AVN758" s="508"/>
      <c r="AVO758" s="508"/>
      <c r="AVP758" s="508"/>
      <c r="AVQ758" s="508"/>
      <c r="AVR758" s="508"/>
      <c r="AVS758" s="508"/>
      <c r="AVT758" s="508"/>
      <c r="AVU758" s="508"/>
      <c r="AVV758" s="508"/>
      <c r="AVW758" s="508"/>
      <c r="AVX758" s="508"/>
      <c r="AVY758" s="508"/>
      <c r="AVZ758" s="508"/>
      <c r="AWA758" s="508"/>
      <c r="AWB758" s="508"/>
      <c r="AWC758" s="508"/>
      <c r="AWD758" s="508"/>
      <c r="AWE758" s="508"/>
      <c r="AWF758" s="508"/>
      <c r="AWG758" s="89"/>
      <c r="AWH758" s="89"/>
      <c r="AWI758" s="89"/>
      <c r="AWJ758" s="89"/>
      <c r="AWK758" s="89"/>
      <c r="AWL758" s="508"/>
      <c r="AWM758" s="508"/>
      <c r="AWN758" s="89"/>
      <c r="AWO758" s="89"/>
      <c r="AWP758" s="508"/>
      <c r="AWQ758" s="508"/>
      <c r="AWR758" s="89"/>
      <c r="AWS758" s="89"/>
      <c r="AWT758" s="508"/>
      <c r="AWU758" s="508"/>
      <c r="AWV758" s="508"/>
      <c r="AWW758" s="508"/>
      <c r="AWX758" s="508"/>
      <c r="AWY758" s="508"/>
      <c r="AWZ758" s="508"/>
      <c r="AXA758" s="89"/>
      <c r="AXB758" s="89"/>
      <c r="AXC758" s="508"/>
      <c r="AXD758" s="508"/>
      <c r="AXE758" s="89"/>
      <c r="AXF758" s="89"/>
      <c r="AXG758" s="508"/>
      <c r="AXH758" s="508"/>
      <c r="AXI758" s="508"/>
      <c r="AXJ758" s="508"/>
      <c r="AXK758" s="508"/>
      <c r="AXL758" s="203"/>
      <c r="AXM758" s="107"/>
      <c r="AXN758" s="508"/>
      <c r="AXO758" s="508"/>
      <c r="AXP758" s="508"/>
      <c r="AXQ758" s="508"/>
      <c r="AXR758" s="508"/>
      <c r="AXS758" s="508"/>
      <c r="AXT758" s="508"/>
      <c r="AXU758" s="168"/>
      <c r="AXV758" s="168"/>
      <c r="AXW758" s="168"/>
      <c r="AXX758" s="168"/>
      <c r="AXY758" s="168"/>
      <c r="AXZ758" s="168"/>
      <c r="AYA758" s="168"/>
      <c r="AYB758" s="168"/>
      <c r="AYC758" s="168"/>
      <c r="AYD758" s="168"/>
      <c r="AYE758" s="168"/>
      <c r="AYF758" s="168"/>
      <c r="AYG758" s="168"/>
      <c r="AYH758" s="168"/>
      <c r="AYI758" s="168"/>
      <c r="AYJ758" s="168"/>
      <c r="AYK758" s="168"/>
      <c r="AYL758" s="168"/>
      <c r="AYM758" s="168"/>
      <c r="AYN758" s="168"/>
      <c r="AYO758" s="168"/>
      <c r="AYP758" s="168"/>
      <c r="AYQ758" s="168"/>
      <c r="AYR758" s="168"/>
      <c r="AYS758" s="168"/>
      <c r="AYT758" s="168"/>
      <c r="AYU758" s="168"/>
      <c r="AYV758" s="168"/>
      <c r="AYW758" s="168"/>
      <c r="AYX758" s="168"/>
      <c r="AYY758" s="168"/>
      <c r="AYZ758" s="168"/>
      <c r="AZA758" s="168"/>
      <c r="AZB758" s="168"/>
      <c r="AZC758" s="168"/>
      <c r="AZD758" s="168"/>
      <c r="AZE758" s="168"/>
      <c r="AZF758" s="168"/>
      <c r="AZG758" s="168"/>
      <c r="AZH758" s="168"/>
      <c r="AZI758" s="168"/>
      <c r="AZJ758" s="168"/>
      <c r="AZK758" s="168"/>
      <c r="AZL758" s="168"/>
      <c r="AZM758" s="508"/>
      <c r="AZN758" s="508"/>
      <c r="AZO758" s="508"/>
      <c r="AZP758" s="508"/>
      <c r="AZQ758" s="508"/>
      <c r="AZR758" s="508"/>
      <c r="AZS758" s="508"/>
      <c r="AZT758" s="508"/>
      <c r="AZU758" s="508"/>
      <c r="AZV758" s="508"/>
      <c r="AZW758" s="508"/>
      <c r="AZX758" s="508"/>
      <c r="AZY758" s="508"/>
      <c r="AZZ758" s="508"/>
      <c r="BAA758" s="508"/>
      <c r="BAB758" s="508"/>
      <c r="BAC758" s="508"/>
      <c r="BAD758" s="508"/>
      <c r="BAE758" s="508"/>
      <c r="BAF758" s="508"/>
      <c r="BAG758" s="508"/>
      <c r="BAH758" s="508"/>
      <c r="BAI758" s="508"/>
      <c r="BAJ758" s="508"/>
      <c r="BAK758" s="89"/>
      <c r="BAL758" s="89"/>
      <c r="BAM758" s="89"/>
      <c r="BAN758" s="89"/>
      <c r="BAO758" s="89"/>
      <c r="BAP758" s="508"/>
      <c r="BAQ758" s="508"/>
      <c r="BAR758" s="89"/>
      <c r="BAS758" s="89"/>
      <c r="BAT758" s="508"/>
      <c r="BAU758" s="508"/>
      <c r="BAV758" s="89"/>
      <c r="BAW758" s="89"/>
      <c r="BAX758" s="508"/>
      <c r="BAY758" s="508"/>
      <c r="BAZ758" s="508"/>
      <c r="BBA758" s="508"/>
      <c r="BBB758" s="508"/>
      <c r="BBC758" s="508"/>
      <c r="BBD758" s="508"/>
      <c r="BBE758" s="89"/>
      <c r="BBF758" s="89"/>
      <c r="BBG758" s="508"/>
      <c r="BBH758" s="508"/>
      <c r="BBI758" s="89"/>
      <c r="BBJ758" s="89"/>
      <c r="BBK758" s="508"/>
      <c r="BBL758" s="508"/>
      <c r="BBM758" s="508"/>
      <c r="BBN758" s="508"/>
      <c r="BBO758" s="508"/>
      <c r="BBP758" s="203"/>
      <c r="BBQ758" s="107"/>
      <c r="BBR758" s="508"/>
      <c r="BBS758" s="508"/>
      <c r="BBT758" s="508"/>
      <c r="BBU758" s="508"/>
      <c r="BBV758" s="508"/>
      <c r="BBW758" s="508"/>
      <c r="BBX758" s="508"/>
      <c r="BBY758" s="168"/>
      <c r="BBZ758" s="168"/>
      <c r="BCA758" s="168"/>
      <c r="BCB758" s="168"/>
      <c r="BCC758" s="168"/>
      <c r="BCD758" s="168"/>
      <c r="BCE758" s="168"/>
      <c r="BCF758" s="168"/>
      <c r="BCG758" s="168"/>
      <c r="BCH758" s="168"/>
      <c r="BCI758" s="168"/>
      <c r="BCJ758" s="168"/>
      <c r="BCK758" s="168"/>
      <c r="BCL758" s="168"/>
      <c r="BCM758" s="168"/>
      <c r="BCN758" s="168"/>
      <c r="BCO758" s="168"/>
      <c r="BCP758" s="168"/>
      <c r="BCQ758" s="168"/>
      <c r="BCR758" s="168"/>
      <c r="BCS758" s="168"/>
      <c r="BCT758" s="168"/>
      <c r="BCU758" s="168"/>
      <c r="BCV758" s="168"/>
      <c r="BCW758" s="168"/>
      <c r="BCX758" s="168"/>
      <c r="BCY758" s="168"/>
      <c r="BCZ758" s="168"/>
      <c r="BDA758" s="168"/>
      <c r="BDB758" s="168"/>
      <c r="BDC758" s="168"/>
      <c r="BDD758" s="168"/>
      <c r="BDE758" s="168"/>
      <c r="BDF758" s="168"/>
      <c r="BDG758" s="168"/>
      <c r="BDH758" s="168"/>
      <c r="BDI758" s="168"/>
      <c r="BDJ758" s="168"/>
      <c r="BDK758" s="168"/>
      <c r="BDL758" s="168"/>
      <c r="BDM758" s="168"/>
      <c r="BDN758" s="168"/>
      <c r="BDO758" s="168"/>
      <c r="BDP758" s="168"/>
      <c r="BDQ758" s="508"/>
      <c r="BDR758" s="508"/>
      <c r="BDS758" s="508"/>
      <c r="BDT758" s="508"/>
      <c r="BDU758" s="508"/>
      <c r="BDV758" s="508"/>
      <c r="BDW758" s="508"/>
      <c r="BDX758" s="508"/>
      <c r="BDY758" s="508"/>
      <c r="BDZ758" s="508"/>
      <c r="BEA758" s="508"/>
      <c r="BEB758" s="508"/>
      <c r="BEC758" s="508"/>
      <c r="BED758" s="508"/>
      <c r="BEE758" s="508"/>
      <c r="BEF758" s="508"/>
      <c r="BEG758" s="508"/>
      <c r="BEH758" s="508"/>
      <c r="BEI758" s="508"/>
      <c r="BEJ758" s="508"/>
      <c r="BEK758" s="508"/>
      <c r="BEL758" s="508"/>
      <c r="BEM758" s="508"/>
      <c r="BEN758" s="508"/>
      <c r="BEO758" s="89"/>
      <c r="BEP758" s="89"/>
      <c r="BEQ758" s="89"/>
      <c r="BER758" s="89"/>
      <c r="BES758" s="89"/>
      <c r="BET758" s="508"/>
      <c r="BEU758" s="508"/>
      <c r="BEV758" s="89"/>
      <c r="BEW758" s="89"/>
      <c r="BEX758" s="508"/>
      <c r="BEY758" s="508"/>
      <c r="BEZ758" s="89"/>
      <c r="BFA758" s="89"/>
      <c r="BFB758" s="508"/>
      <c r="BFC758" s="508"/>
      <c r="BFD758" s="508"/>
      <c r="BFE758" s="508"/>
      <c r="BFF758" s="508"/>
      <c r="BFG758" s="508"/>
      <c r="BFH758" s="508"/>
      <c r="BFI758" s="89"/>
      <c r="BFJ758" s="89"/>
      <c r="BFK758" s="508"/>
      <c r="BFL758" s="508"/>
      <c r="BFM758" s="89"/>
      <c r="BFN758" s="89"/>
      <c r="BFO758" s="508"/>
      <c r="BFP758" s="508"/>
      <c r="BFQ758" s="508"/>
      <c r="BFR758" s="508"/>
      <c r="BFS758" s="508"/>
      <c r="BFT758" s="203"/>
      <c r="BFU758" s="107"/>
      <c r="BFV758" s="508"/>
      <c r="BFW758" s="508"/>
      <c r="BFX758" s="508"/>
      <c r="BFY758" s="508"/>
      <c r="BFZ758" s="508"/>
      <c r="BGA758" s="508"/>
      <c r="BGB758" s="508"/>
      <c r="BGC758" s="168"/>
      <c r="BGD758" s="168"/>
      <c r="BGE758" s="168"/>
      <c r="BGF758" s="168"/>
      <c r="BGG758" s="168"/>
      <c r="BGH758" s="168"/>
      <c r="BGI758" s="168"/>
      <c r="BGJ758" s="168"/>
      <c r="BGK758" s="168"/>
      <c r="BGL758" s="168"/>
      <c r="BGM758" s="168"/>
      <c r="BGN758" s="168"/>
      <c r="BGO758" s="168"/>
      <c r="BGP758" s="168"/>
      <c r="BGQ758" s="168"/>
      <c r="BGR758" s="168"/>
      <c r="BGS758" s="168"/>
      <c r="BGT758" s="168"/>
      <c r="BGU758" s="168"/>
      <c r="BGV758" s="168"/>
      <c r="BGW758" s="168"/>
      <c r="BGX758" s="168"/>
      <c r="BGY758" s="168"/>
      <c r="BGZ758" s="168"/>
      <c r="BHA758" s="168"/>
      <c r="BHB758" s="168"/>
      <c r="BHC758" s="168"/>
      <c r="BHD758" s="168"/>
      <c r="BHE758" s="168"/>
      <c r="BHF758" s="168"/>
      <c r="BHG758" s="168"/>
      <c r="BHH758" s="168"/>
      <c r="BHI758" s="168"/>
      <c r="BHJ758" s="168"/>
      <c r="BHK758" s="168"/>
      <c r="BHL758" s="168"/>
      <c r="BHM758" s="168"/>
      <c r="BHN758" s="168"/>
      <c r="BHO758" s="168"/>
      <c r="BHP758" s="168"/>
      <c r="BHQ758" s="168"/>
      <c r="BHR758" s="168"/>
      <c r="BHS758" s="168"/>
      <c r="BHT758" s="168"/>
      <c r="BHU758" s="508"/>
      <c r="BHV758" s="508"/>
      <c r="BHW758" s="508"/>
      <c r="BHX758" s="508"/>
      <c r="BHY758" s="508"/>
      <c r="BHZ758" s="508"/>
      <c r="BIA758" s="508"/>
      <c r="BIB758" s="508"/>
      <c r="BIC758" s="508"/>
      <c r="BID758" s="508"/>
      <c r="BIE758" s="508"/>
      <c r="BIF758" s="508"/>
      <c r="BIG758" s="508"/>
      <c r="BIH758" s="508"/>
      <c r="BII758" s="508"/>
      <c r="BIJ758" s="508"/>
      <c r="BIK758" s="508"/>
      <c r="BIL758" s="508"/>
      <c r="BIM758" s="508"/>
      <c r="BIN758" s="508"/>
      <c r="BIO758" s="508"/>
      <c r="BIP758" s="508"/>
      <c r="BIQ758" s="508"/>
      <c r="BIR758" s="508"/>
      <c r="BIS758" s="89"/>
      <c r="BIT758" s="89"/>
      <c r="BIU758" s="89"/>
      <c r="BIV758" s="89"/>
      <c r="BIW758" s="89"/>
      <c r="BIX758" s="508"/>
      <c r="BIY758" s="508"/>
      <c r="BIZ758" s="89"/>
      <c r="BJA758" s="89"/>
      <c r="BJB758" s="508"/>
      <c r="BJC758" s="508"/>
      <c r="BJD758" s="89"/>
      <c r="BJE758" s="89"/>
      <c r="BJF758" s="508"/>
      <c r="BJG758" s="508"/>
      <c r="BJH758" s="508"/>
      <c r="BJI758" s="508"/>
      <c r="BJJ758" s="508"/>
      <c r="BJK758" s="508"/>
      <c r="BJL758" s="508"/>
      <c r="BJM758" s="89"/>
      <c r="BJN758" s="89"/>
      <c r="BJO758" s="508"/>
      <c r="BJP758" s="508"/>
      <c r="BJQ758" s="89"/>
      <c r="BJR758" s="89"/>
      <c r="BJS758" s="508"/>
      <c r="BJT758" s="508"/>
      <c r="BJU758" s="508"/>
      <c r="BJV758" s="508"/>
      <c r="BJW758" s="508"/>
      <c r="BJX758" s="203"/>
      <c r="BJY758" s="107"/>
      <c r="BJZ758" s="508"/>
      <c r="BKA758" s="508"/>
      <c r="BKB758" s="508"/>
      <c r="BKC758" s="508"/>
      <c r="BKD758" s="508"/>
      <c r="BKE758" s="508"/>
      <c r="BKF758" s="508"/>
      <c r="BKG758" s="168"/>
      <c r="BKH758" s="168"/>
      <c r="BKI758" s="168"/>
      <c r="BKJ758" s="168"/>
      <c r="BKK758" s="168"/>
      <c r="BKL758" s="168"/>
      <c r="BKM758" s="168"/>
      <c r="BKN758" s="168"/>
      <c r="BKO758" s="168"/>
      <c r="BKP758" s="168"/>
      <c r="BKQ758" s="168"/>
      <c r="BKR758" s="168"/>
      <c r="BKS758" s="168"/>
      <c r="BKT758" s="168"/>
      <c r="BKU758" s="168"/>
      <c r="BKV758" s="168"/>
      <c r="BKW758" s="168"/>
      <c r="BKX758" s="168"/>
      <c r="BKY758" s="168"/>
      <c r="BKZ758" s="168"/>
      <c r="BLA758" s="168"/>
      <c r="BLB758" s="168"/>
      <c r="BLC758" s="168"/>
      <c r="BLD758" s="168"/>
      <c r="BLE758" s="168"/>
      <c r="BLF758" s="168"/>
      <c r="BLG758" s="168"/>
      <c r="BLH758" s="168"/>
      <c r="BLI758" s="168"/>
      <c r="BLJ758" s="168"/>
      <c r="BLK758" s="168"/>
      <c r="BLL758" s="168"/>
      <c r="BLM758" s="168"/>
      <c r="BLN758" s="168"/>
      <c r="BLO758" s="168"/>
      <c r="BLP758" s="168"/>
      <c r="BLQ758" s="168"/>
      <c r="BLR758" s="168"/>
      <c r="BLS758" s="168"/>
      <c r="BLT758" s="168"/>
      <c r="BLU758" s="168"/>
      <c r="BLV758" s="168"/>
      <c r="BLW758" s="168"/>
      <c r="BLX758" s="168"/>
      <c r="BLY758" s="508"/>
      <c r="BLZ758" s="508"/>
      <c r="BMA758" s="508"/>
      <c r="BMB758" s="508"/>
      <c r="BMC758" s="508"/>
      <c r="BMD758" s="508"/>
      <c r="BME758" s="508"/>
      <c r="BMF758" s="508"/>
      <c r="BMG758" s="508"/>
      <c r="BMH758" s="508"/>
      <c r="BMI758" s="508"/>
      <c r="BMJ758" s="508"/>
      <c r="BMK758" s="508"/>
      <c r="BML758" s="508"/>
      <c r="BMM758" s="508"/>
      <c r="BMN758" s="508"/>
      <c r="BMO758" s="508"/>
      <c r="BMP758" s="508"/>
      <c r="BMQ758" s="508"/>
      <c r="BMR758" s="508"/>
      <c r="BMS758" s="508"/>
      <c r="BMT758" s="508"/>
      <c r="BMU758" s="508"/>
      <c r="BMV758" s="508"/>
      <c r="BMW758" s="89"/>
      <c r="BMX758" s="89"/>
      <c r="BMY758" s="89"/>
      <c r="BMZ758" s="89"/>
      <c r="BNA758" s="89"/>
      <c r="BNB758" s="508"/>
      <c r="BNC758" s="508"/>
      <c r="BND758" s="89"/>
      <c r="BNE758" s="89"/>
      <c r="BNF758" s="508"/>
      <c r="BNG758" s="508"/>
      <c r="BNH758" s="89"/>
      <c r="BNI758" s="89"/>
      <c r="BNJ758" s="508"/>
      <c r="BNK758" s="508"/>
      <c r="BNL758" s="508"/>
      <c r="BNM758" s="508"/>
      <c r="BNN758" s="508"/>
      <c r="BNO758" s="508"/>
      <c r="BNP758" s="508"/>
      <c r="BNQ758" s="89"/>
      <c r="BNR758" s="89"/>
      <c r="BNS758" s="508"/>
      <c r="BNT758" s="508"/>
      <c r="BNU758" s="89"/>
      <c r="BNV758" s="89"/>
      <c r="BNW758" s="508"/>
      <c r="BNX758" s="508"/>
      <c r="BNY758" s="508"/>
      <c r="BNZ758" s="508"/>
      <c r="BOA758" s="508"/>
      <c r="BOB758" s="203"/>
      <c r="BOC758" s="107"/>
      <c r="BOD758" s="508"/>
      <c r="BOE758" s="508"/>
      <c r="BOF758" s="508"/>
      <c r="BOG758" s="508"/>
      <c r="BOH758" s="508"/>
      <c r="BOI758" s="508"/>
      <c r="BOJ758" s="508"/>
      <c r="BOK758" s="168"/>
      <c r="BOL758" s="168"/>
      <c r="BOM758" s="168"/>
      <c r="BON758" s="168"/>
      <c r="BOO758" s="168"/>
      <c r="BOP758" s="168"/>
      <c r="BOQ758" s="168"/>
      <c r="BOR758" s="168"/>
      <c r="BOS758" s="168"/>
      <c r="BOT758" s="168"/>
      <c r="BOU758" s="168"/>
      <c r="BOV758" s="168"/>
      <c r="BOW758" s="168"/>
      <c r="BOX758" s="168"/>
      <c r="BOY758" s="168"/>
      <c r="BOZ758" s="168"/>
      <c r="BPA758" s="168"/>
      <c r="BPB758" s="168"/>
      <c r="BPC758" s="168"/>
      <c r="BPD758" s="168"/>
      <c r="BPE758" s="168"/>
      <c r="BPF758" s="168"/>
      <c r="BPG758" s="168"/>
      <c r="BPH758" s="168"/>
      <c r="BPI758" s="168"/>
      <c r="BPJ758" s="168"/>
      <c r="BPK758" s="168"/>
      <c r="BPL758" s="168"/>
      <c r="BPM758" s="168"/>
      <c r="BPN758" s="168"/>
      <c r="BPO758" s="168"/>
      <c r="BPP758" s="168"/>
      <c r="BPQ758" s="168"/>
      <c r="BPR758" s="168"/>
      <c r="BPS758" s="168"/>
      <c r="BPT758" s="168"/>
      <c r="BPU758" s="168"/>
      <c r="BPV758" s="168"/>
      <c r="BPW758" s="168"/>
      <c r="BPX758" s="168"/>
      <c r="BPY758" s="168"/>
      <c r="BPZ758" s="168"/>
      <c r="BQA758" s="168"/>
      <c r="BQB758" s="168"/>
      <c r="BQC758" s="508"/>
      <c r="BQD758" s="508"/>
      <c r="BQE758" s="508"/>
      <c r="BQF758" s="508"/>
      <c r="BQG758" s="508"/>
      <c r="BQH758" s="508"/>
      <c r="BQI758" s="508"/>
      <c r="BQJ758" s="508"/>
      <c r="BQK758" s="508"/>
      <c r="BQL758" s="508"/>
      <c r="BQM758" s="508"/>
      <c r="BQN758" s="508"/>
      <c r="BQO758" s="508"/>
      <c r="BQP758" s="508"/>
      <c r="BQQ758" s="508"/>
      <c r="BQR758" s="508"/>
      <c r="BQS758" s="508"/>
      <c r="BQT758" s="508"/>
      <c r="BQU758" s="508"/>
      <c r="BQV758" s="508"/>
      <c r="BQW758" s="508"/>
      <c r="BQX758" s="508"/>
      <c r="BQY758" s="508"/>
      <c r="BQZ758" s="508"/>
      <c r="BRA758" s="89"/>
      <c r="BRB758" s="89"/>
      <c r="BRC758" s="89"/>
      <c r="BRD758" s="89"/>
      <c r="BRE758" s="89"/>
      <c r="BRF758" s="508"/>
      <c r="BRG758" s="508"/>
      <c r="BRH758" s="89"/>
      <c r="BRI758" s="89"/>
      <c r="BRJ758" s="508"/>
      <c r="BRK758" s="508"/>
      <c r="BRL758" s="89"/>
      <c r="BRM758" s="89"/>
      <c r="BRN758" s="508"/>
      <c r="BRO758" s="508"/>
      <c r="BRP758" s="508"/>
      <c r="BRQ758" s="508"/>
      <c r="BRR758" s="508"/>
      <c r="BRS758" s="508"/>
      <c r="BRT758" s="508"/>
      <c r="BRU758" s="89"/>
      <c r="BRV758" s="89"/>
      <c r="BRW758" s="508"/>
      <c r="BRX758" s="508"/>
      <c r="BRY758" s="89"/>
      <c r="BRZ758" s="89"/>
      <c r="BSA758" s="508"/>
      <c r="BSB758" s="508"/>
      <c r="BSC758" s="508"/>
      <c r="BSD758" s="508"/>
      <c r="BSE758" s="508"/>
      <c r="BSF758" s="203"/>
      <c r="BSG758" s="107"/>
      <c r="BSH758" s="508"/>
      <c r="BSI758" s="508"/>
      <c r="BSJ758" s="508"/>
      <c r="BSK758" s="508"/>
      <c r="BSL758" s="508"/>
      <c r="BSM758" s="508"/>
      <c r="BSN758" s="508"/>
      <c r="BSO758" s="168"/>
      <c r="BSP758" s="168"/>
      <c r="BSQ758" s="168"/>
      <c r="BSR758" s="168"/>
      <c r="BSS758" s="168"/>
      <c r="BST758" s="168"/>
      <c r="BSU758" s="168"/>
      <c r="BSV758" s="168"/>
      <c r="BSW758" s="168"/>
      <c r="BSX758" s="168"/>
      <c r="BSY758" s="168"/>
      <c r="BSZ758" s="168"/>
      <c r="BTA758" s="168"/>
      <c r="BTB758" s="168"/>
      <c r="BTC758" s="168"/>
      <c r="BTD758" s="168"/>
      <c r="BTE758" s="168"/>
      <c r="BTF758" s="168"/>
      <c r="BTG758" s="168"/>
      <c r="BTH758" s="168"/>
      <c r="BTI758" s="168"/>
      <c r="BTJ758" s="168"/>
      <c r="BTK758" s="168"/>
      <c r="BTL758" s="168"/>
      <c r="BTM758" s="168"/>
      <c r="BTN758" s="168"/>
      <c r="BTO758" s="168"/>
      <c r="BTP758" s="168"/>
      <c r="BTQ758" s="168"/>
      <c r="BTR758" s="168"/>
      <c r="BTS758" s="168"/>
      <c r="BTT758" s="168"/>
      <c r="BTU758" s="168"/>
      <c r="BTV758" s="168"/>
      <c r="BTW758" s="168"/>
      <c r="BTX758" s="168"/>
      <c r="BTY758" s="168"/>
      <c r="BTZ758" s="168"/>
      <c r="BUA758" s="168"/>
      <c r="BUB758" s="168"/>
      <c r="BUC758" s="168"/>
      <c r="BUD758" s="168"/>
      <c r="BUE758" s="168"/>
      <c r="BUF758" s="168"/>
      <c r="BUG758" s="508"/>
      <c r="BUH758" s="508"/>
      <c r="BUI758" s="508"/>
      <c r="BUJ758" s="508"/>
      <c r="BUK758" s="508"/>
      <c r="BUL758" s="508"/>
      <c r="BUM758" s="508"/>
      <c r="BUN758" s="508"/>
      <c r="BUO758" s="508"/>
      <c r="BUP758" s="508"/>
      <c r="BUQ758" s="508"/>
      <c r="BUR758" s="508"/>
      <c r="BUS758" s="508"/>
      <c r="BUT758" s="508"/>
      <c r="BUU758" s="508"/>
      <c r="BUV758" s="508"/>
      <c r="BUW758" s="508"/>
      <c r="BUX758" s="508"/>
      <c r="BUY758" s="508"/>
      <c r="BUZ758" s="508"/>
      <c r="BVA758" s="508"/>
      <c r="BVB758" s="508"/>
      <c r="BVC758" s="508"/>
      <c r="BVD758" s="508"/>
      <c r="BVE758" s="89"/>
      <c r="BVF758" s="89"/>
      <c r="BVG758" s="89"/>
      <c r="BVH758" s="89"/>
      <c r="BVI758" s="89"/>
      <c r="BVJ758" s="508"/>
      <c r="BVK758" s="508"/>
      <c r="BVL758" s="89"/>
      <c r="BVM758" s="89"/>
      <c r="BVN758" s="508"/>
      <c r="BVO758" s="508"/>
      <c r="BVP758" s="89"/>
      <c r="BVQ758" s="89"/>
      <c r="BVR758" s="508"/>
      <c r="BVS758" s="508"/>
      <c r="BVT758" s="508"/>
      <c r="BVU758" s="508"/>
      <c r="BVV758" s="508"/>
      <c r="BVW758" s="508"/>
      <c r="BVX758" s="508"/>
      <c r="BVY758" s="89"/>
      <c r="BVZ758" s="89"/>
      <c r="BWA758" s="508"/>
      <c r="BWB758" s="508"/>
      <c r="BWC758" s="89"/>
      <c r="BWD758" s="89"/>
      <c r="BWE758" s="508"/>
      <c r="BWF758" s="508"/>
      <c r="BWG758" s="508"/>
      <c r="BWH758" s="508"/>
      <c r="BWI758" s="508"/>
      <c r="BWJ758" s="203"/>
      <c r="BWK758" s="107"/>
      <c r="BWL758" s="508"/>
      <c r="BWM758" s="508"/>
      <c r="BWN758" s="508"/>
      <c r="BWO758" s="508"/>
      <c r="BWP758" s="508"/>
      <c r="BWQ758" s="508"/>
      <c r="BWR758" s="508"/>
      <c r="BWS758" s="168"/>
      <c r="BWT758" s="168"/>
      <c r="BWU758" s="168"/>
      <c r="BWV758" s="168"/>
      <c r="BWW758" s="168"/>
      <c r="BWX758" s="168"/>
      <c r="BWY758" s="168"/>
      <c r="BWZ758" s="168"/>
      <c r="BXA758" s="168"/>
      <c r="BXB758" s="168"/>
      <c r="BXC758" s="168"/>
      <c r="BXD758" s="168"/>
      <c r="BXE758" s="168"/>
      <c r="BXF758" s="168"/>
      <c r="BXG758" s="168"/>
      <c r="BXH758" s="168"/>
      <c r="BXI758" s="168"/>
      <c r="BXJ758" s="168"/>
      <c r="BXK758" s="168"/>
      <c r="BXL758" s="168"/>
      <c r="BXM758" s="168"/>
      <c r="BXN758" s="168"/>
      <c r="BXO758" s="168"/>
      <c r="BXP758" s="168"/>
      <c r="BXQ758" s="168"/>
      <c r="BXR758" s="168"/>
      <c r="BXS758" s="168"/>
      <c r="BXT758" s="168"/>
      <c r="BXU758" s="168"/>
      <c r="BXV758" s="168"/>
      <c r="BXW758" s="168"/>
      <c r="BXX758" s="168"/>
      <c r="BXY758" s="168"/>
      <c r="BXZ758" s="168"/>
      <c r="BYA758" s="168"/>
      <c r="BYB758" s="168"/>
      <c r="BYC758" s="168"/>
      <c r="BYD758" s="168"/>
      <c r="BYE758" s="168"/>
      <c r="BYF758" s="168"/>
      <c r="BYG758" s="168"/>
      <c r="BYH758" s="168"/>
      <c r="BYI758" s="168"/>
      <c r="BYJ758" s="168"/>
      <c r="BYK758" s="508"/>
      <c r="BYL758" s="508"/>
      <c r="BYM758" s="508"/>
      <c r="BYN758" s="508"/>
      <c r="BYO758" s="508"/>
      <c r="BYP758" s="508"/>
      <c r="BYQ758" s="508"/>
      <c r="BYR758" s="508"/>
      <c r="BYS758" s="508"/>
      <c r="BYT758" s="508"/>
      <c r="BYU758" s="508"/>
      <c r="BYV758" s="508"/>
      <c r="BYW758" s="508"/>
      <c r="BYX758" s="508"/>
      <c r="BYY758" s="508"/>
      <c r="BYZ758" s="508"/>
      <c r="BZA758" s="508"/>
      <c r="BZB758" s="508"/>
      <c r="BZC758" s="508"/>
      <c r="BZD758" s="508"/>
      <c r="BZE758" s="508"/>
      <c r="BZF758" s="508"/>
      <c r="BZG758" s="508"/>
      <c r="BZH758" s="508"/>
      <c r="BZI758" s="89"/>
      <c r="BZJ758" s="89"/>
      <c r="BZK758" s="89"/>
      <c r="BZL758" s="89"/>
      <c r="BZM758" s="89"/>
      <c r="BZN758" s="508"/>
      <c r="BZO758" s="508"/>
      <c r="BZP758" s="89"/>
      <c r="BZQ758" s="89"/>
      <c r="BZR758" s="508"/>
      <c r="BZS758" s="508"/>
      <c r="BZT758" s="89"/>
      <c r="BZU758" s="89"/>
      <c r="BZV758" s="508"/>
      <c r="BZW758" s="508"/>
      <c r="BZX758" s="508"/>
      <c r="BZY758" s="508"/>
      <c r="BZZ758" s="508"/>
      <c r="CAA758" s="508"/>
      <c r="CAB758" s="508"/>
      <c r="CAC758" s="89"/>
      <c r="CAD758" s="89"/>
      <c r="CAE758" s="508"/>
      <c r="CAF758" s="508"/>
      <c r="CAG758" s="89"/>
      <c r="CAH758" s="89"/>
      <c r="CAI758" s="508"/>
      <c r="CAJ758" s="508"/>
      <c r="CAK758" s="508"/>
      <c r="CAL758" s="508"/>
      <c r="CAM758" s="508"/>
      <c r="CAN758" s="203"/>
      <c r="CAO758" s="107"/>
      <c r="CAP758" s="508"/>
      <c r="CAQ758" s="508"/>
      <c r="CAR758" s="508"/>
      <c r="CAS758" s="508"/>
      <c r="CAT758" s="508"/>
      <c r="CAU758" s="508"/>
      <c r="CAV758" s="508"/>
      <c r="CAW758" s="168"/>
      <c r="CAX758" s="168"/>
      <c r="CAY758" s="168"/>
      <c r="CAZ758" s="168"/>
      <c r="CBA758" s="168"/>
      <c r="CBB758" s="168"/>
      <c r="CBC758" s="168"/>
      <c r="CBD758" s="168"/>
      <c r="CBE758" s="168"/>
      <c r="CBF758" s="168"/>
      <c r="CBG758" s="168"/>
      <c r="CBH758" s="168"/>
      <c r="CBI758" s="168"/>
      <c r="CBJ758" s="168"/>
      <c r="CBK758" s="168"/>
      <c r="CBL758" s="168"/>
      <c r="CBM758" s="168"/>
      <c r="CBN758" s="168"/>
      <c r="CBO758" s="168"/>
      <c r="CBP758" s="168"/>
      <c r="CBQ758" s="168"/>
      <c r="CBR758" s="168"/>
      <c r="CBS758" s="168"/>
      <c r="CBT758" s="168"/>
      <c r="CBU758" s="168"/>
      <c r="CBV758" s="168"/>
      <c r="CBW758" s="168"/>
      <c r="CBX758" s="168"/>
      <c r="CBY758" s="168"/>
      <c r="CBZ758" s="168"/>
      <c r="CCA758" s="168"/>
      <c r="CCB758" s="168"/>
      <c r="CCC758" s="168"/>
      <c r="CCD758" s="168"/>
      <c r="CCE758" s="168"/>
      <c r="CCF758" s="168"/>
      <c r="CCG758" s="168"/>
      <c r="CCH758" s="168"/>
      <c r="CCI758" s="168"/>
      <c r="CCJ758" s="168"/>
      <c r="CCK758" s="168"/>
      <c r="CCL758" s="168"/>
      <c r="CCM758" s="168"/>
      <c r="CCN758" s="168"/>
      <c r="CCO758" s="508"/>
      <c r="CCP758" s="508"/>
      <c r="CCQ758" s="508"/>
      <c r="CCR758" s="508"/>
      <c r="CCS758" s="508"/>
      <c r="CCT758" s="508"/>
      <c r="CCU758" s="508"/>
      <c r="CCV758" s="508"/>
      <c r="CCW758" s="508"/>
      <c r="CCX758" s="508"/>
      <c r="CCY758" s="508"/>
      <c r="CCZ758" s="508"/>
      <c r="CDA758" s="508"/>
      <c r="CDB758" s="508"/>
      <c r="CDC758" s="508"/>
      <c r="CDD758" s="508"/>
      <c r="CDE758" s="508"/>
      <c r="CDF758" s="508"/>
      <c r="CDG758" s="508"/>
      <c r="CDH758" s="508"/>
      <c r="CDI758" s="508"/>
      <c r="CDJ758" s="508"/>
      <c r="CDK758" s="508"/>
      <c r="CDL758" s="508"/>
      <c r="CDM758" s="89"/>
      <c r="CDN758" s="89"/>
      <c r="CDO758" s="89"/>
      <c r="CDP758" s="89"/>
      <c r="CDQ758" s="89"/>
      <c r="CDR758" s="508"/>
      <c r="CDS758" s="508"/>
      <c r="CDT758" s="89"/>
      <c r="CDU758" s="89"/>
      <c r="CDV758" s="508"/>
      <c r="CDW758" s="508"/>
      <c r="CDX758" s="89"/>
      <c r="CDY758" s="89"/>
      <c r="CDZ758" s="508"/>
      <c r="CEA758" s="508"/>
      <c r="CEB758" s="508"/>
      <c r="CEC758" s="508"/>
      <c r="CED758" s="508"/>
      <c r="CEE758" s="508"/>
      <c r="CEF758" s="508"/>
      <c r="CEG758" s="89"/>
      <c r="CEH758" s="89"/>
      <c r="CEI758" s="508"/>
      <c r="CEJ758" s="508"/>
      <c r="CEK758" s="89"/>
      <c r="CEL758" s="89"/>
      <c r="CEM758" s="508"/>
      <c r="CEN758" s="508"/>
      <c r="CEO758" s="508"/>
      <c r="CEP758" s="508"/>
      <c r="CEQ758" s="508"/>
      <c r="CER758" s="203"/>
      <c r="CES758" s="107"/>
      <c r="CET758" s="508"/>
      <c r="CEU758" s="508"/>
      <c r="CEV758" s="508"/>
      <c r="CEW758" s="508"/>
      <c r="CEX758" s="508"/>
      <c r="CEY758" s="508"/>
      <c r="CEZ758" s="508"/>
      <c r="CFA758" s="168"/>
      <c r="CFB758" s="168"/>
      <c r="CFC758" s="168"/>
      <c r="CFD758" s="168"/>
      <c r="CFE758" s="168"/>
      <c r="CFF758" s="168"/>
      <c r="CFG758" s="168"/>
      <c r="CFH758" s="168"/>
      <c r="CFI758" s="168"/>
      <c r="CFJ758" s="168"/>
      <c r="CFK758" s="168"/>
      <c r="CFL758" s="168"/>
      <c r="CFM758" s="168"/>
      <c r="CFN758" s="168"/>
      <c r="CFO758" s="168"/>
      <c r="CFP758" s="168"/>
      <c r="CFQ758" s="168"/>
      <c r="CFR758" s="168"/>
      <c r="CFS758" s="168"/>
      <c r="CFT758" s="168"/>
      <c r="CFU758" s="168"/>
      <c r="CFV758" s="168"/>
      <c r="CFW758" s="168"/>
      <c r="CFX758" s="168"/>
      <c r="CFY758" s="168"/>
      <c r="CFZ758" s="168"/>
      <c r="CGA758" s="168"/>
      <c r="CGB758" s="168"/>
      <c r="CGC758" s="168"/>
      <c r="CGD758" s="168"/>
      <c r="CGE758" s="168"/>
      <c r="CGF758" s="168"/>
      <c r="CGG758" s="168"/>
      <c r="CGH758" s="168"/>
      <c r="CGI758" s="168"/>
      <c r="CGJ758" s="168"/>
      <c r="CGK758" s="168"/>
      <c r="CGL758" s="168"/>
      <c r="CGM758" s="168"/>
      <c r="CGN758" s="168"/>
      <c r="CGO758" s="168"/>
      <c r="CGP758" s="168"/>
      <c r="CGQ758" s="168"/>
      <c r="CGR758" s="168"/>
      <c r="CGS758" s="508"/>
      <c r="CGT758" s="508"/>
      <c r="CGU758" s="508"/>
      <c r="CGV758" s="508"/>
      <c r="CGW758" s="508"/>
      <c r="CGX758" s="508"/>
      <c r="CGY758" s="508"/>
      <c r="CGZ758" s="508"/>
      <c r="CHA758" s="508"/>
      <c r="CHB758" s="508"/>
      <c r="CHC758" s="508"/>
      <c r="CHD758" s="508"/>
      <c r="CHE758" s="508"/>
      <c r="CHF758" s="508"/>
      <c r="CHG758" s="508"/>
      <c r="CHH758" s="508"/>
      <c r="CHI758" s="508"/>
      <c r="CHJ758" s="508"/>
      <c r="CHK758" s="508"/>
      <c r="CHL758" s="508"/>
      <c r="CHM758" s="508"/>
      <c r="CHN758" s="508"/>
      <c r="CHO758" s="508"/>
      <c r="CHP758" s="508"/>
      <c r="CHQ758" s="89"/>
      <c r="CHR758" s="89"/>
      <c r="CHS758" s="89"/>
      <c r="CHT758" s="89"/>
      <c r="CHU758" s="89"/>
      <c r="CHV758" s="508"/>
      <c r="CHW758" s="508"/>
      <c r="CHX758" s="89"/>
      <c r="CHY758" s="89"/>
      <c r="CHZ758" s="508"/>
      <c r="CIA758" s="508"/>
      <c r="CIB758" s="89"/>
      <c r="CIC758" s="89"/>
      <c r="CID758" s="508"/>
      <c r="CIE758" s="508"/>
      <c r="CIF758" s="508"/>
      <c r="CIG758" s="508"/>
      <c r="CIH758" s="508"/>
      <c r="CII758" s="508"/>
      <c r="CIJ758" s="508"/>
      <c r="CIK758" s="89"/>
      <c r="CIL758" s="89"/>
      <c r="CIM758" s="508"/>
      <c r="CIN758" s="508"/>
      <c r="CIO758" s="89"/>
      <c r="CIP758" s="89"/>
      <c r="CIQ758" s="508"/>
      <c r="CIR758" s="508"/>
      <c r="CIS758" s="508"/>
      <c r="CIT758" s="508"/>
      <c r="CIU758" s="508"/>
      <c r="CIV758" s="203"/>
      <c r="CIW758" s="107"/>
      <c r="CIX758" s="508"/>
      <c r="CIY758" s="508"/>
      <c r="CIZ758" s="508"/>
      <c r="CJA758" s="508"/>
      <c r="CJB758" s="508"/>
      <c r="CJC758" s="508"/>
      <c r="CJD758" s="508"/>
      <c r="CJE758" s="168"/>
      <c r="CJF758" s="168"/>
      <c r="CJG758" s="168"/>
      <c r="CJH758" s="168"/>
      <c r="CJI758" s="168"/>
      <c r="CJJ758" s="168"/>
      <c r="CJK758" s="168"/>
      <c r="CJL758" s="168"/>
      <c r="CJM758" s="168"/>
      <c r="CJN758" s="168"/>
      <c r="CJO758" s="168"/>
      <c r="CJP758" s="168"/>
      <c r="CJQ758" s="168"/>
      <c r="CJR758" s="168"/>
      <c r="CJS758" s="168"/>
      <c r="CJT758" s="168"/>
      <c r="CJU758" s="168"/>
      <c r="CJV758" s="168"/>
      <c r="CJW758" s="168"/>
      <c r="CJX758" s="168"/>
      <c r="CJY758" s="168"/>
      <c r="CJZ758" s="168"/>
      <c r="CKA758" s="168"/>
      <c r="CKB758" s="168"/>
      <c r="CKC758" s="168"/>
      <c r="CKD758" s="168"/>
      <c r="CKE758" s="168"/>
      <c r="CKF758" s="168"/>
      <c r="CKG758" s="168"/>
      <c r="CKH758" s="168"/>
      <c r="CKI758" s="168"/>
      <c r="CKJ758" s="168"/>
      <c r="CKK758" s="168"/>
      <c r="CKL758" s="168"/>
      <c r="CKM758" s="168"/>
      <c r="CKN758" s="168"/>
      <c r="CKO758" s="168"/>
      <c r="CKP758" s="168"/>
      <c r="CKQ758" s="168"/>
      <c r="CKR758" s="168"/>
      <c r="CKS758" s="168"/>
      <c r="CKT758" s="168"/>
      <c r="CKU758" s="168"/>
      <c r="CKV758" s="168"/>
      <c r="CKW758" s="508"/>
      <c r="CKX758" s="508"/>
      <c r="CKY758" s="508"/>
      <c r="CKZ758" s="508"/>
      <c r="CLA758" s="508"/>
      <c r="CLB758" s="508"/>
      <c r="CLC758" s="508"/>
      <c r="CLD758" s="508"/>
      <c r="CLE758" s="508"/>
      <c r="CLF758" s="508"/>
      <c r="CLG758" s="508"/>
      <c r="CLH758" s="508"/>
      <c r="CLI758" s="508"/>
      <c r="CLJ758" s="508"/>
      <c r="CLK758" s="508"/>
      <c r="CLL758" s="508"/>
      <c r="CLM758" s="508"/>
      <c r="CLN758" s="508"/>
      <c r="CLO758" s="508"/>
      <c r="CLP758" s="508"/>
      <c r="CLQ758" s="508"/>
      <c r="CLR758" s="508"/>
      <c r="CLS758" s="508"/>
      <c r="CLT758" s="508"/>
      <c r="CLU758" s="89"/>
      <c r="CLV758" s="89"/>
      <c r="CLW758" s="89"/>
      <c r="CLX758" s="89"/>
      <c r="CLY758" s="89"/>
      <c r="CLZ758" s="508"/>
      <c r="CMA758" s="508"/>
      <c r="CMB758" s="89"/>
      <c r="CMC758" s="89"/>
      <c r="CMD758" s="508"/>
      <c r="CME758" s="508"/>
      <c r="CMF758" s="89"/>
      <c r="CMG758" s="89"/>
      <c r="CMH758" s="508"/>
      <c r="CMI758" s="508"/>
      <c r="CMJ758" s="508"/>
      <c r="CMK758" s="508"/>
      <c r="CML758" s="508"/>
      <c r="CMM758" s="508"/>
      <c r="CMN758" s="508"/>
      <c r="CMO758" s="89"/>
      <c r="CMP758" s="89"/>
      <c r="CMQ758" s="508"/>
      <c r="CMR758" s="508"/>
      <c r="CMS758" s="89"/>
      <c r="CMT758" s="89"/>
      <c r="CMU758" s="508"/>
      <c r="CMV758" s="508"/>
      <c r="CMW758" s="508"/>
      <c r="CMX758" s="508"/>
      <c r="CMY758" s="508"/>
      <c r="CMZ758" s="203"/>
      <c r="CNA758" s="107"/>
      <c r="CNB758" s="508"/>
      <c r="CNC758" s="508"/>
      <c r="CND758" s="508"/>
      <c r="CNE758" s="508"/>
      <c r="CNF758" s="508"/>
      <c r="CNG758" s="508"/>
      <c r="CNH758" s="508"/>
      <c r="CNI758" s="168"/>
      <c r="CNJ758" s="168"/>
      <c r="CNK758" s="168"/>
      <c r="CNL758" s="168"/>
      <c r="CNM758" s="168"/>
      <c r="CNN758" s="168"/>
      <c r="CNO758" s="168"/>
      <c r="CNP758" s="168"/>
      <c r="CNQ758" s="168"/>
      <c r="CNR758" s="168"/>
      <c r="CNS758" s="168"/>
      <c r="CNT758" s="168"/>
      <c r="CNU758" s="168"/>
      <c r="CNV758" s="168"/>
      <c r="CNW758" s="168"/>
      <c r="CNX758" s="168"/>
      <c r="CNY758" s="168"/>
      <c r="CNZ758" s="168"/>
      <c r="COA758" s="168"/>
      <c r="COB758" s="168"/>
      <c r="COC758" s="168"/>
      <c r="COD758" s="168"/>
      <c r="COE758" s="168"/>
      <c r="COF758" s="168"/>
      <c r="COG758" s="168"/>
      <c r="COH758" s="168"/>
      <c r="COI758" s="168"/>
      <c r="COJ758" s="168"/>
      <c r="COK758" s="168"/>
      <c r="COL758" s="168"/>
      <c r="COM758" s="168"/>
      <c r="CON758" s="168"/>
      <c r="COO758" s="168"/>
      <c r="COP758" s="168"/>
      <c r="COQ758" s="168"/>
      <c r="COR758" s="168"/>
      <c r="COS758" s="168"/>
      <c r="COT758" s="168"/>
      <c r="COU758" s="168"/>
      <c r="COV758" s="168"/>
      <c r="COW758" s="168"/>
      <c r="COX758" s="168"/>
      <c r="COY758" s="168"/>
      <c r="COZ758" s="168"/>
      <c r="CPA758" s="508"/>
      <c r="CPB758" s="508"/>
      <c r="CPC758" s="508"/>
      <c r="CPD758" s="508"/>
      <c r="CPE758" s="508"/>
      <c r="CPF758" s="508"/>
      <c r="CPG758" s="508"/>
      <c r="CPH758" s="508"/>
      <c r="CPI758" s="508"/>
      <c r="CPJ758" s="508"/>
      <c r="CPK758" s="508"/>
      <c r="CPL758" s="508"/>
      <c r="CPM758" s="508"/>
      <c r="CPN758" s="508"/>
      <c r="CPO758" s="508"/>
      <c r="CPP758" s="508"/>
      <c r="CPQ758" s="508"/>
      <c r="CPR758" s="508"/>
      <c r="CPS758" s="508"/>
      <c r="CPT758" s="508"/>
      <c r="CPU758" s="508"/>
      <c r="CPV758" s="508"/>
      <c r="CPW758" s="508"/>
      <c r="CPX758" s="508"/>
      <c r="CPY758" s="89"/>
      <c r="CPZ758" s="89"/>
      <c r="CQA758" s="89"/>
      <c r="CQB758" s="89"/>
      <c r="CQC758" s="89"/>
      <c r="CQD758" s="508"/>
      <c r="CQE758" s="508"/>
      <c r="CQF758" s="89"/>
      <c r="CQG758" s="89"/>
      <c r="CQH758" s="508"/>
      <c r="CQI758" s="508"/>
      <c r="CQJ758" s="89"/>
      <c r="CQK758" s="89"/>
      <c r="CQL758" s="508"/>
      <c r="CQM758" s="508"/>
      <c r="CQN758" s="508"/>
      <c r="CQO758" s="508"/>
      <c r="CQP758" s="508"/>
      <c r="CQQ758" s="508"/>
      <c r="CQR758" s="508"/>
      <c r="CQS758" s="89"/>
      <c r="CQT758" s="89"/>
      <c r="CQU758" s="508"/>
      <c r="CQV758" s="508"/>
      <c r="CQW758" s="89"/>
      <c r="CQX758" s="89"/>
      <c r="CQY758" s="508"/>
      <c r="CQZ758" s="508"/>
      <c r="CRA758" s="508"/>
      <c r="CRB758" s="508"/>
      <c r="CRC758" s="508"/>
      <c r="CRD758" s="203"/>
      <c r="CRE758" s="107"/>
      <c r="CRF758" s="508"/>
      <c r="CRG758" s="508"/>
      <c r="CRH758" s="508"/>
      <c r="CRI758" s="508"/>
      <c r="CRJ758" s="508"/>
      <c r="CRK758" s="508"/>
      <c r="CRL758" s="508"/>
      <c r="CRM758" s="168"/>
      <c r="CRN758" s="168"/>
      <c r="CRO758" s="168"/>
      <c r="CRP758" s="168"/>
      <c r="CRQ758" s="168"/>
      <c r="CRR758" s="168"/>
      <c r="CRS758" s="168"/>
      <c r="CRT758" s="168"/>
      <c r="CRU758" s="168"/>
      <c r="CRV758" s="168"/>
      <c r="CRW758" s="168"/>
      <c r="CRX758" s="168"/>
      <c r="CRY758" s="168"/>
      <c r="CRZ758" s="168"/>
      <c r="CSA758" s="168"/>
      <c r="CSB758" s="168"/>
      <c r="CSC758" s="168"/>
      <c r="CSD758" s="168"/>
      <c r="CSE758" s="168"/>
      <c r="CSF758" s="168"/>
      <c r="CSG758" s="168"/>
      <c r="CSH758" s="168"/>
      <c r="CSI758" s="168"/>
      <c r="CSJ758" s="168"/>
      <c r="CSK758" s="168"/>
      <c r="CSL758" s="168"/>
      <c r="CSM758" s="168"/>
      <c r="CSN758" s="168"/>
      <c r="CSO758" s="168"/>
      <c r="CSP758" s="168"/>
      <c r="CSQ758" s="168"/>
      <c r="CSR758" s="168"/>
      <c r="CSS758" s="168"/>
      <c r="CST758" s="168"/>
      <c r="CSU758" s="168"/>
      <c r="CSV758" s="168"/>
      <c r="CSW758" s="168"/>
      <c r="CSX758" s="168"/>
      <c r="CSY758" s="168"/>
      <c r="CSZ758" s="168"/>
      <c r="CTA758" s="168"/>
      <c r="CTB758" s="168"/>
      <c r="CTC758" s="168"/>
      <c r="CTD758" s="168"/>
      <c r="CTE758" s="508"/>
      <c r="CTF758" s="508"/>
      <c r="CTG758" s="508"/>
      <c r="CTH758" s="508"/>
      <c r="CTI758" s="508"/>
      <c r="CTJ758" s="508"/>
      <c r="CTK758" s="508"/>
      <c r="CTL758" s="508"/>
      <c r="CTM758" s="508"/>
      <c r="CTN758" s="508"/>
      <c r="CTO758" s="508"/>
      <c r="CTP758" s="508"/>
      <c r="CTQ758" s="508"/>
      <c r="CTR758" s="508"/>
      <c r="CTS758" s="508"/>
      <c r="CTT758" s="508"/>
      <c r="CTU758" s="508"/>
      <c r="CTV758" s="508"/>
      <c r="CTW758" s="508"/>
      <c r="CTX758" s="508"/>
      <c r="CTY758" s="508"/>
      <c r="CTZ758" s="508"/>
      <c r="CUA758" s="508"/>
      <c r="CUB758" s="508"/>
      <c r="CUC758" s="89"/>
      <c r="CUD758" s="89"/>
      <c r="CUE758" s="89"/>
      <c r="CUF758" s="89"/>
      <c r="CUG758" s="89"/>
      <c r="CUH758" s="508"/>
      <c r="CUI758" s="508"/>
      <c r="CUJ758" s="89"/>
      <c r="CUK758" s="89"/>
      <c r="CUL758" s="508"/>
      <c r="CUM758" s="508"/>
      <c r="CUN758" s="89"/>
      <c r="CUO758" s="89"/>
      <c r="CUP758" s="508"/>
      <c r="CUQ758" s="508"/>
      <c r="CUR758" s="508"/>
      <c r="CUS758" s="508"/>
      <c r="CUT758" s="508"/>
      <c r="CUU758" s="508"/>
      <c r="CUV758" s="508"/>
      <c r="CUW758" s="89"/>
      <c r="CUX758" s="89"/>
      <c r="CUY758" s="508"/>
      <c r="CUZ758" s="508"/>
      <c r="CVA758" s="89"/>
      <c r="CVB758" s="89"/>
      <c r="CVC758" s="508"/>
      <c r="CVD758" s="508"/>
      <c r="CVE758" s="508"/>
      <c r="CVF758" s="508"/>
      <c r="CVG758" s="508"/>
      <c r="CVH758" s="203"/>
      <c r="CVI758" s="107"/>
      <c r="CVJ758" s="508"/>
      <c r="CVK758" s="508"/>
      <c r="CVL758" s="508"/>
      <c r="CVM758" s="508"/>
      <c r="CVN758" s="508"/>
      <c r="CVO758" s="508"/>
      <c r="CVP758" s="508"/>
      <c r="CVQ758" s="168"/>
      <c r="CVR758" s="168"/>
      <c r="CVS758" s="168"/>
      <c r="CVT758" s="168"/>
      <c r="CVU758" s="168"/>
      <c r="CVV758" s="168"/>
      <c r="CVW758" s="168"/>
      <c r="CVX758" s="168"/>
      <c r="CVY758" s="168"/>
      <c r="CVZ758" s="168"/>
      <c r="CWA758" s="168"/>
      <c r="CWB758" s="168"/>
      <c r="CWC758" s="168"/>
      <c r="CWD758" s="168"/>
      <c r="CWE758" s="168"/>
      <c r="CWF758" s="168"/>
      <c r="CWG758" s="168"/>
      <c r="CWH758" s="168"/>
      <c r="CWI758" s="168"/>
      <c r="CWJ758" s="168"/>
      <c r="CWK758" s="168"/>
      <c r="CWL758" s="168"/>
      <c r="CWM758" s="168"/>
      <c r="CWN758" s="168"/>
      <c r="CWO758" s="168"/>
      <c r="CWP758" s="168"/>
      <c r="CWQ758" s="168"/>
      <c r="CWR758" s="168"/>
      <c r="CWS758" s="168"/>
      <c r="CWT758" s="168"/>
      <c r="CWU758" s="168"/>
      <c r="CWV758" s="168"/>
      <c r="CWW758" s="168"/>
      <c r="CWX758" s="168"/>
      <c r="CWY758" s="168"/>
      <c r="CWZ758" s="168"/>
      <c r="CXA758" s="168"/>
      <c r="CXB758" s="168"/>
      <c r="CXC758" s="168"/>
      <c r="CXD758" s="168"/>
      <c r="CXE758" s="168"/>
      <c r="CXF758" s="168"/>
      <c r="CXG758" s="168"/>
      <c r="CXH758" s="168"/>
      <c r="CXI758" s="508"/>
      <c r="CXJ758" s="508"/>
      <c r="CXK758" s="508"/>
      <c r="CXL758" s="508"/>
      <c r="CXM758" s="508"/>
      <c r="CXN758" s="508"/>
      <c r="CXO758" s="508"/>
      <c r="CXP758" s="508"/>
      <c r="CXQ758" s="508"/>
      <c r="CXR758" s="508"/>
      <c r="CXS758" s="508"/>
      <c r="CXT758" s="508"/>
      <c r="CXU758" s="508"/>
      <c r="CXV758" s="508"/>
      <c r="CXW758" s="508"/>
      <c r="CXX758" s="508"/>
      <c r="CXY758" s="508"/>
      <c r="CXZ758" s="508"/>
      <c r="CYA758" s="508"/>
      <c r="CYB758" s="508"/>
      <c r="CYC758" s="508"/>
      <c r="CYD758" s="508"/>
      <c r="CYE758" s="508"/>
      <c r="CYF758" s="508"/>
      <c r="CYG758" s="89"/>
      <c r="CYH758" s="89"/>
      <c r="CYI758" s="89"/>
      <c r="CYJ758" s="89"/>
      <c r="CYK758" s="89"/>
      <c r="CYL758" s="508"/>
      <c r="CYM758" s="508"/>
      <c r="CYN758" s="89"/>
      <c r="CYO758" s="89"/>
      <c r="CYP758" s="508"/>
      <c r="CYQ758" s="508"/>
      <c r="CYR758" s="89"/>
      <c r="CYS758" s="89"/>
      <c r="CYT758" s="508"/>
      <c r="CYU758" s="508"/>
      <c r="CYV758" s="508"/>
      <c r="CYW758" s="508"/>
      <c r="CYX758" s="508"/>
      <c r="CYY758" s="508"/>
      <c r="CYZ758" s="508"/>
      <c r="CZA758" s="89"/>
      <c r="CZB758" s="89"/>
      <c r="CZC758" s="508"/>
      <c r="CZD758" s="508"/>
      <c r="CZE758" s="89"/>
      <c r="CZF758" s="89"/>
      <c r="CZG758" s="508"/>
      <c r="CZH758" s="508"/>
      <c r="CZI758" s="508"/>
      <c r="CZJ758" s="508"/>
      <c r="CZK758" s="508"/>
      <c r="CZL758" s="203"/>
      <c r="CZM758" s="107"/>
      <c r="CZN758" s="508"/>
      <c r="CZO758" s="508"/>
      <c r="CZP758" s="508"/>
      <c r="CZQ758" s="508"/>
      <c r="CZR758" s="508"/>
      <c r="CZS758" s="508"/>
      <c r="CZT758" s="508"/>
      <c r="CZU758" s="168"/>
      <c r="CZV758" s="168"/>
      <c r="CZW758" s="168"/>
      <c r="CZX758" s="168"/>
      <c r="CZY758" s="168"/>
      <c r="CZZ758" s="168"/>
      <c r="DAA758" s="168"/>
      <c r="DAB758" s="168"/>
      <c r="DAC758" s="168"/>
      <c r="DAD758" s="168"/>
      <c r="DAE758" s="168"/>
      <c r="DAF758" s="168"/>
      <c r="DAG758" s="168"/>
      <c r="DAH758" s="168"/>
      <c r="DAI758" s="168"/>
      <c r="DAJ758" s="168"/>
      <c r="DAK758" s="168"/>
      <c r="DAL758" s="168"/>
      <c r="DAM758" s="168"/>
      <c r="DAN758" s="168"/>
      <c r="DAO758" s="168"/>
      <c r="DAP758" s="168"/>
      <c r="DAQ758" s="168"/>
      <c r="DAR758" s="168"/>
      <c r="DAS758" s="168"/>
      <c r="DAT758" s="168"/>
      <c r="DAU758" s="168"/>
      <c r="DAV758" s="168"/>
      <c r="DAW758" s="168"/>
      <c r="DAX758" s="168"/>
      <c r="DAY758" s="168"/>
      <c r="DAZ758" s="168"/>
      <c r="DBA758" s="168"/>
      <c r="DBB758" s="168"/>
      <c r="DBC758" s="168"/>
      <c r="DBD758" s="168"/>
      <c r="DBE758" s="168"/>
      <c r="DBF758" s="168"/>
      <c r="DBG758" s="168"/>
      <c r="DBH758" s="168"/>
      <c r="DBI758" s="168"/>
      <c r="DBJ758" s="168"/>
      <c r="DBK758" s="168"/>
      <c r="DBL758" s="168"/>
      <c r="DBM758" s="508"/>
      <c r="DBN758" s="508"/>
      <c r="DBO758" s="508"/>
      <c r="DBP758" s="508"/>
      <c r="DBQ758" s="508"/>
      <c r="DBR758" s="508"/>
      <c r="DBS758" s="508"/>
      <c r="DBT758" s="508"/>
      <c r="DBU758" s="508"/>
      <c r="DBV758" s="508"/>
      <c r="DBW758" s="508"/>
      <c r="DBX758" s="508"/>
      <c r="DBY758" s="508"/>
      <c r="DBZ758" s="508"/>
      <c r="DCA758" s="508"/>
      <c r="DCB758" s="508"/>
      <c r="DCC758" s="508"/>
      <c r="DCD758" s="508"/>
      <c r="DCE758" s="508"/>
      <c r="DCF758" s="508"/>
      <c r="DCG758" s="508"/>
      <c r="DCH758" s="508"/>
      <c r="DCI758" s="508"/>
      <c r="DCJ758" s="508"/>
      <c r="DCK758" s="89"/>
      <c r="DCL758" s="89"/>
      <c r="DCM758" s="89"/>
      <c r="DCN758" s="89"/>
      <c r="DCO758" s="89"/>
      <c r="DCP758" s="508"/>
      <c r="DCQ758" s="508"/>
      <c r="DCR758" s="89"/>
      <c r="DCS758" s="89"/>
      <c r="DCT758" s="508"/>
      <c r="DCU758" s="508"/>
      <c r="DCV758" s="89"/>
      <c r="DCW758" s="89"/>
      <c r="DCX758" s="508"/>
      <c r="DCY758" s="508"/>
      <c r="DCZ758" s="508"/>
      <c r="DDA758" s="508"/>
      <c r="DDB758" s="508"/>
      <c r="DDC758" s="508"/>
      <c r="DDD758" s="508"/>
      <c r="DDE758" s="89"/>
      <c r="DDF758" s="89"/>
      <c r="DDG758" s="508"/>
      <c r="DDH758" s="508"/>
      <c r="DDI758" s="89"/>
      <c r="DDJ758" s="89"/>
      <c r="DDK758" s="508"/>
      <c r="DDL758" s="508"/>
      <c r="DDM758" s="508"/>
      <c r="DDN758" s="508"/>
      <c r="DDO758" s="508"/>
      <c r="DDP758" s="203"/>
      <c r="DDQ758" s="107"/>
      <c r="DDR758" s="508"/>
      <c r="DDS758" s="508"/>
      <c r="DDT758" s="508"/>
      <c r="DDU758" s="508"/>
      <c r="DDV758" s="508"/>
      <c r="DDW758" s="508"/>
      <c r="DDX758" s="508"/>
      <c r="DDY758" s="168"/>
      <c r="DDZ758" s="168"/>
      <c r="DEA758" s="168"/>
      <c r="DEB758" s="168"/>
      <c r="DEC758" s="168"/>
      <c r="DED758" s="168"/>
      <c r="DEE758" s="168"/>
      <c r="DEF758" s="168"/>
      <c r="DEG758" s="168"/>
      <c r="DEH758" s="168"/>
      <c r="DEI758" s="168"/>
      <c r="DEJ758" s="168"/>
      <c r="DEK758" s="168"/>
      <c r="DEL758" s="168"/>
      <c r="DEM758" s="168"/>
      <c r="DEN758" s="168"/>
      <c r="DEO758" s="168"/>
      <c r="DEP758" s="168"/>
      <c r="DEQ758" s="168"/>
      <c r="DER758" s="168"/>
      <c r="DES758" s="168"/>
      <c r="DET758" s="168"/>
      <c r="DEU758" s="168"/>
      <c r="DEV758" s="168"/>
      <c r="DEW758" s="168"/>
      <c r="DEX758" s="168"/>
      <c r="DEY758" s="168"/>
      <c r="DEZ758" s="168"/>
      <c r="DFA758" s="168"/>
      <c r="DFB758" s="168"/>
      <c r="DFC758" s="168"/>
      <c r="DFD758" s="168"/>
      <c r="DFE758" s="168"/>
      <c r="DFF758" s="168"/>
      <c r="DFG758" s="168"/>
      <c r="DFH758" s="168"/>
      <c r="DFI758" s="168"/>
      <c r="DFJ758" s="168"/>
      <c r="DFK758" s="168"/>
      <c r="DFL758" s="168"/>
      <c r="DFM758" s="168"/>
      <c r="DFN758" s="168"/>
      <c r="DFO758" s="168"/>
      <c r="DFP758" s="168"/>
      <c r="DFQ758" s="508"/>
      <c r="DFR758" s="508"/>
      <c r="DFS758" s="508"/>
      <c r="DFT758" s="508"/>
      <c r="DFU758" s="508"/>
      <c r="DFV758" s="508"/>
      <c r="DFW758" s="508"/>
      <c r="DFX758" s="508"/>
      <c r="DFY758" s="508"/>
      <c r="DFZ758" s="508"/>
      <c r="DGA758" s="508"/>
      <c r="DGB758" s="508"/>
      <c r="DGC758" s="508"/>
      <c r="DGD758" s="508"/>
      <c r="DGE758" s="508"/>
      <c r="DGF758" s="508"/>
      <c r="DGG758" s="508"/>
      <c r="DGH758" s="508"/>
      <c r="DGI758" s="508"/>
      <c r="DGJ758" s="508"/>
      <c r="DGK758" s="508"/>
      <c r="DGL758" s="508"/>
      <c r="DGM758" s="508"/>
      <c r="DGN758" s="508"/>
      <c r="DGO758" s="89"/>
      <c r="DGP758" s="89"/>
      <c r="DGQ758" s="89"/>
      <c r="DGR758" s="89"/>
      <c r="DGS758" s="89"/>
      <c r="DGT758" s="508"/>
      <c r="DGU758" s="508"/>
      <c r="DGV758" s="89"/>
      <c r="DGW758" s="89"/>
      <c r="DGX758" s="508"/>
      <c r="DGY758" s="508"/>
      <c r="DGZ758" s="89"/>
      <c r="DHA758" s="89"/>
      <c r="DHB758" s="508"/>
      <c r="DHC758" s="508"/>
      <c r="DHD758" s="508"/>
      <c r="DHE758" s="508"/>
      <c r="DHF758" s="508"/>
      <c r="DHG758" s="508"/>
      <c r="DHH758" s="508"/>
      <c r="DHI758" s="89"/>
      <c r="DHJ758" s="89"/>
      <c r="DHK758" s="508"/>
      <c r="DHL758" s="508"/>
      <c r="DHM758" s="89"/>
      <c r="DHN758" s="89"/>
      <c r="DHO758" s="508"/>
      <c r="DHP758" s="508"/>
      <c r="DHQ758" s="508"/>
      <c r="DHR758" s="508"/>
      <c r="DHS758" s="508"/>
      <c r="DHT758" s="203"/>
      <c r="DHU758" s="107"/>
      <c r="DHV758" s="508"/>
      <c r="DHW758" s="508"/>
      <c r="DHX758" s="508"/>
      <c r="DHY758" s="508"/>
      <c r="DHZ758" s="508"/>
      <c r="DIA758" s="508"/>
      <c r="DIB758" s="508"/>
      <c r="DIC758" s="168"/>
      <c r="DID758" s="168"/>
      <c r="DIE758" s="168"/>
      <c r="DIF758" s="168"/>
      <c r="DIG758" s="168"/>
      <c r="DIH758" s="168"/>
      <c r="DII758" s="168"/>
      <c r="DIJ758" s="168"/>
      <c r="DIK758" s="168"/>
      <c r="DIL758" s="168"/>
      <c r="DIM758" s="168"/>
      <c r="DIN758" s="168"/>
      <c r="DIO758" s="168"/>
      <c r="DIP758" s="168"/>
      <c r="DIQ758" s="168"/>
      <c r="DIR758" s="168"/>
      <c r="DIS758" s="168"/>
      <c r="DIT758" s="168"/>
      <c r="DIU758" s="168"/>
      <c r="DIV758" s="168"/>
      <c r="DIW758" s="168"/>
      <c r="DIX758" s="168"/>
      <c r="DIY758" s="168"/>
      <c r="DIZ758" s="168"/>
      <c r="DJA758" s="168"/>
      <c r="DJB758" s="168"/>
      <c r="DJC758" s="168"/>
      <c r="DJD758" s="168"/>
      <c r="DJE758" s="168"/>
      <c r="DJF758" s="168"/>
      <c r="DJG758" s="168"/>
      <c r="DJH758" s="168"/>
      <c r="DJI758" s="168"/>
      <c r="DJJ758" s="168"/>
      <c r="DJK758" s="168"/>
      <c r="DJL758" s="168"/>
      <c r="DJM758" s="168"/>
      <c r="DJN758" s="168"/>
      <c r="DJO758" s="168"/>
      <c r="DJP758" s="168"/>
      <c r="DJQ758" s="168"/>
      <c r="DJR758" s="168"/>
      <c r="DJS758" s="168"/>
      <c r="DJT758" s="168"/>
      <c r="DJU758" s="508"/>
      <c r="DJV758" s="508"/>
      <c r="DJW758" s="508"/>
      <c r="DJX758" s="508"/>
      <c r="DJY758" s="508"/>
      <c r="DJZ758" s="508"/>
      <c r="DKA758" s="508"/>
      <c r="DKB758" s="508"/>
      <c r="DKC758" s="508"/>
      <c r="DKD758" s="508"/>
      <c r="DKE758" s="508"/>
      <c r="DKF758" s="508"/>
      <c r="DKG758" s="508"/>
      <c r="DKH758" s="508"/>
      <c r="DKI758" s="508"/>
      <c r="DKJ758" s="508"/>
      <c r="DKK758" s="508"/>
      <c r="DKL758" s="508"/>
      <c r="DKM758" s="508"/>
      <c r="DKN758" s="508"/>
      <c r="DKO758" s="508"/>
      <c r="DKP758" s="508"/>
      <c r="DKQ758" s="508"/>
      <c r="DKR758" s="508"/>
      <c r="DKS758" s="89"/>
      <c r="DKT758" s="89"/>
      <c r="DKU758" s="89"/>
      <c r="DKV758" s="89"/>
      <c r="DKW758" s="89"/>
      <c r="DKX758" s="508"/>
      <c r="DKY758" s="508"/>
      <c r="DKZ758" s="89"/>
      <c r="DLA758" s="89"/>
      <c r="DLB758" s="508"/>
      <c r="DLC758" s="508"/>
      <c r="DLD758" s="89"/>
      <c r="DLE758" s="89"/>
      <c r="DLF758" s="508"/>
      <c r="DLG758" s="508"/>
      <c r="DLH758" s="508"/>
      <c r="DLI758" s="508"/>
      <c r="DLJ758" s="508"/>
      <c r="DLK758" s="508"/>
      <c r="DLL758" s="508"/>
      <c r="DLM758" s="89"/>
      <c r="DLN758" s="89"/>
      <c r="DLO758" s="508"/>
      <c r="DLP758" s="508"/>
      <c r="DLQ758" s="89"/>
      <c r="DLR758" s="89"/>
      <c r="DLS758" s="508"/>
      <c r="DLT758" s="508"/>
      <c r="DLU758" s="508"/>
      <c r="DLV758" s="508"/>
      <c r="DLW758" s="508"/>
      <c r="DLX758" s="203"/>
      <c r="DLY758" s="107"/>
      <c r="DLZ758" s="508"/>
      <c r="DMA758" s="508"/>
      <c r="DMB758" s="508"/>
      <c r="DMC758" s="508"/>
      <c r="DMD758" s="508"/>
      <c r="DME758" s="508"/>
      <c r="DMF758" s="508"/>
      <c r="DMG758" s="168"/>
      <c r="DMH758" s="168"/>
      <c r="DMI758" s="168"/>
      <c r="DMJ758" s="168"/>
      <c r="DMK758" s="168"/>
      <c r="DML758" s="168"/>
      <c r="DMM758" s="168"/>
      <c r="DMN758" s="168"/>
      <c r="DMO758" s="168"/>
      <c r="DMP758" s="168"/>
      <c r="DMQ758" s="168"/>
      <c r="DMR758" s="168"/>
      <c r="DMS758" s="168"/>
      <c r="DMT758" s="168"/>
      <c r="DMU758" s="168"/>
      <c r="DMV758" s="168"/>
      <c r="DMW758" s="168"/>
      <c r="DMX758" s="168"/>
      <c r="DMY758" s="168"/>
      <c r="DMZ758" s="168"/>
      <c r="DNA758" s="168"/>
      <c r="DNB758" s="168"/>
      <c r="DNC758" s="168"/>
      <c r="DND758" s="168"/>
      <c r="DNE758" s="168"/>
      <c r="DNF758" s="168"/>
      <c r="DNG758" s="168"/>
      <c r="DNH758" s="168"/>
      <c r="DNI758" s="168"/>
      <c r="DNJ758" s="168"/>
      <c r="DNK758" s="168"/>
      <c r="DNL758" s="168"/>
      <c r="DNM758" s="168"/>
      <c r="DNN758" s="168"/>
      <c r="DNO758" s="168"/>
      <c r="DNP758" s="168"/>
      <c r="DNQ758" s="168"/>
      <c r="DNR758" s="168"/>
      <c r="DNS758" s="168"/>
      <c r="DNT758" s="168"/>
      <c r="DNU758" s="168"/>
      <c r="DNV758" s="168"/>
      <c r="DNW758" s="168"/>
      <c r="DNX758" s="168"/>
      <c r="DNY758" s="508"/>
      <c r="DNZ758" s="508"/>
      <c r="DOA758" s="508"/>
      <c r="DOB758" s="508"/>
      <c r="DOC758" s="508"/>
      <c r="DOD758" s="508"/>
      <c r="DOE758" s="508"/>
      <c r="DOF758" s="508"/>
      <c r="DOG758" s="508"/>
      <c r="DOH758" s="508"/>
      <c r="DOI758" s="508"/>
      <c r="DOJ758" s="508"/>
      <c r="DOK758" s="508"/>
      <c r="DOL758" s="508"/>
      <c r="DOM758" s="508"/>
      <c r="DON758" s="508"/>
      <c r="DOO758" s="508"/>
      <c r="DOP758" s="508"/>
      <c r="DOQ758" s="508"/>
      <c r="DOR758" s="508"/>
      <c r="DOS758" s="508"/>
      <c r="DOT758" s="508"/>
      <c r="DOU758" s="508"/>
      <c r="DOV758" s="508"/>
      <c r="DOW758" s="89"/>
      <c r="DOX758" s="89"/>
      <c r="DOY758" s="89"/>
      <c r="DOZ758" s="89"/>
      <c r="DPA758" s="89"/>
      <c r="DPB758" s="508"/>
      <c r="DPC758" s="508"/>
      <c r="DPD758" s="89"/>
      <c r="DPE758" s="89"/>
      <c r="DPF758" s="508"/>
      <c r="DPG758" s="508"/>
      <c r="DPH758" s="89"/>
      <c r="DPI758" s="89"/>
      <c r="DPJ758" s="508"/>
      <c r="DPK758" s="508"/>
      <c r="DPL758" s="508"/>
      <c r="DPM758" s="508"/>
      <c r="DPN758" s="508"/>
      <c r="DPO758" s="508"/>
      <c r="DPP758" s="508"/>
      <c r="DPQ758" s="89"/>
      <c r="DPR758" s="89"/>
      <c r="DPS758" s="508"/>
      <c r="DPT758" s="508"/>
      <c r="DPU758" s="89"/>
      <c r="DPV758" s="89"/>
      <c r="DPW758" s="508"/>
      <c r="DPX758" s="508"/>
      <c r="DPY758" s="508"/>
      <c r="DPZ758" s="508"/>
      <c r="DQA758" s="508"/>
      <c r="DQB758" s="203"/>
      <c r="DQC758" s="107"/>
      <c r="DQD758" s="508"/>
      <c r="DQE758" s="508"/>
      <c r="DQF758" s="508"/>
      <c r="DQG758" s="508"/>
      <c r="DQH758" s="508"/>
      <c r="DQI758" s="508"/>
      <c r="DQJ758" s="508"/>
      <c r="DQK758" s="168"/>
      <c r="DQL758" s="168"/>
      <c r="DQM758" s="168"/>
      <c r="DQN758" s="168"/>
      <c r="DQO758" s="168"/>
      <c r="DQP758" s="168"/>
      <c r="DQQ758" s="168"/>
      <c r="DQR758" s="168"/>
      <c r="DQS758" s="168"/>
      <c r="DQT758" s="168"/>
      <c r="DQU758" s="168"/>
      <c r="DQV758" s="168"/>
      <c r="DQW758" s="168"/>
      <c r="DQX758" s="168"/>
      <c r="DQY758" s="168"/>
      <c r="DQZ758" s="168"/>
      <c r="DRA758" s="168"/>
      <c r="DRB758" s="168"/>
      <c r="DRC758" s="168"/>
      <c r="DRD758" s="168"/>
      <c r="DRE758" s="168"/>
      <c r="DRF758" s="168"/>
      <c r="DRG758" s="168"/>
      <c r="DRH758" s="168"/>
      <c r="DRI758" s="168"/>
      <c r="DRJ758" s="168"/>
      <c r="DRK758" s="168"/>
      <c r="DRL758" s="168"/>
      <c r="DRM758" s="168"/>
      <c r="DRN758" s="168"/>
      <c r="DRO758" s="168"/>
      <c r="DRP758" s="168"/>
      <c r="DRQ758" s="168"/>
      <c r="DRR758" s="168"/>
      <c r="DRS758" s="168"/>
      <c r="DRT758" s="168"/>
      <c r="DRU758" s="168"/>
      <c r="DRV758" s="168"/>
      <c r="DRW758" s="168"/>
      <c r="DRX758" s="168"/>
      <c r="DRY758" s="168"/>
      <c r="DRZ758" s="168"/>
      <c r="DSA758" s="168"/>
      <c r="DSB758" s="168"/>
      <c r="DSC758" s="508"/>
      <c r="DSD758" s="508"/>
      <c r="DSE758" s="508"/>
      <c r="DSF758" s="508"/>
      <c r="DSG758" s="508"/>
      <c r="DSH758" s="508"/>
      <c r="DSI758" s="508"/>
      <c r="DSJ758" s="508"/>
      <c r="DSK758" s="508"/>
      <c r="DSL758" s="508"/>
      <c r="DSM758" s="508"/>
      <c r="DSN758" s="508"/>
      <c r="DSO758" s="508"/>
      <c r="DSP758" s="508"/>
      <c r="DSQ758" s="508"/>
      <c r="DSR758" s="508"/>
      <c r="DSS758" s="508"/>
      <c r="DST758" s="508"/>
      <c r="DSU758" s="508"/>
      <c r="DSV758" s="508"/>
      <c r="DSW758" s="508"/>
      <c r="DSX758" s="508"/>
      <c r="DSY758" s="508"/>
      <c r="DSZ758" s="508"/>
      <c r="DTA758" s="89"/>
      <c r="DTB758" s="89"/>
      <c r="DTC758" s="89"/>
      <c r="DTD758" s="89"/>
      <c r="DTE758" s="89"/>
      <c r="DTF758" s="508"/>
      <c r="DTG758" s="508"/>
      <c r="DTH758" s="89"/>
      <c r="DTI758" s="89"/>
      <c r="DTJ758" s="508"/>
      <c r="DTK758" s="508"/>
      <c r="DTL758" s="89"/>
      <c r="DTM758" s="89"/>
      <c r="DTN758" s="508"/>
      <c r="DTO758" s="508"/>
      <c r="DTP758" s="508"/>
      <c r="DTQ758" s="508"/>
      <c r="DTR758" s="508"/>
      <c r="DTS758" s="508"/>
      <c r="DTT758" s="508"/>
      <c r="DTU758" s="89"/>
      <c r="DTV758" s="89"/>
      <c r="DTW758" s="508"/>
      <c r="DTX758" s="508"/>
      <c r="DTY758" s="89"/>
      <c r="DTZ758" s="89"/>
      <c r="DUA758" s="508"/>
      <c r="DUB758" s="508"/>
      <c r="DUC758" s="508"/>
      <c r="DUD758" s="508"/>
      <c r="DUE758" s="508"/>
      <c r="DUF758" s="203"/>
      <c r="DUG758" s="107"/>
      <c r="DUH758" s="508"/>
      <c r="DUI758" s="508"/>
      <c r="DUJ758" s="508"/>
      <c r="DUK758" s="508"/>
      <c r="DUL758" s="508"/>
      <c r="DUM758" s="508"/>
      <c r="DUN758" s="508"/>
      <c r="DUO758" s="168"/>
      <c r="DUP758" s="168"/>
      <c r="DUQ758" s="168"/>
      <c r="DUR758" s="168"/>
      <c r="DUS758" s="168"/>
      <c r="DUT758" s="168"/>
      <c r="DUU758" s="168"/>
      <c r="DUV758" s="168"/>
      <c r="DUW758" s="168"/>
      <c r="DUX758" s="168"/>
      <c r="DUY758" s="168"/>
      <c r="DUZ758" s="168"/>
      <c r="DVA758" s="168"/>
      <c r="DVB758" s="168"/>
      <c r="DVC758" s="168"/>
      <c r="DVD758" s="168"/>
      <c r="DVE758" s="168"/>
      <c r="DVF758" s="168"/>
      <c r="DVG758" s="168"/>
      <c r="DVH758" s="168"/>
      <c r="DVI758" s="168"/>
      <c r="DVJ758" s="168"/>
      <c r="DVK758" s="168"/>
      <c r="DVL758" s="168"/>
      <c r="DVM758" s="168"/>
      <c r="DVN758" s="168"/>
      <c r="DVO758" s="168"/>
      <c r="DVP758" s="168"/>
      <c r="DVQ758" s="168"/>
      <c r="DVR758" s="168"/>
      <c r="DVS758" s="168"/>
      <c r="DVT758" s="168"/>
      <c r="DVU758" s="168"/>
      <c r="DVV758" s="168"/>
      <c r="DVW758" s="168"/>
      <c r="DVX758" s="168"/>
      <c r="DVY758" s="168"/>
      <c r="DVZ758" s="168"/>
      <c r="DWA758" s="168"/>
      <c r="DWB758" s="168"/>
      <c r="DWC758" s="168"/>
      <c r="DWD758" s="168"/>
      <c r="DWE758" s="168"/>
      <c r="DWF758" s="168"/>
      <c r="DWG758" s="508"/>
      <c r="DWH758" s="508"/>
      <c r="DWI758" s="508"/>
      <c r="DWJ758" s="508"/>
      <c r="DWK758" s="508"/>
      <c r="DWL758" s="508"/>
      <c r="DWM758" s="508"/>
      <c r="DWN758" s="508"/>
      <c r="DWO758" s="508"/>
      <c r="DWP758" s="508"/>
      <c r="DWQ758" s="508"/>
      <c r="DWR758" s="508"/>
      <c r="DWS758" s="508"/>
      <c r="DWT758" s="508"/>
      <c r="DWU758" s="508"/>
      <c r="DWV758" s="508"/>
      <c r="DWW758" s="508"/>
      <c r="DWX758" s="508"/>
      <c r="DWY758" s="508"/>
      <c r="DWZ758" s="508"/>
      <c r="DXA758" s="508"/>
      <c r="DXB758" s="508"/>
      <c r="DXC758" s="508"/>
      <c r="DXD758" s="508"/>
      <c r="DXE758" s="89"/>
      <c r="DXF758" s="89"/>
      <c r="DXG758" s="89"/>
      <c r="DXH758" s="89"/>
      <c r="DXI758" s="89"/>
      <c r="DXJ758" s="508"/>
      <c r="DXK758" s="508"/>
      <c r="DXL758" s="89"/>
      <c r="DXM758" s="89"/>
      <c r="DXN758" s="508"/>
      <c r="DXO758" s="508"/>
      <c r="DXP758" s="89"/>
      <c r="DXQ758" s="89"/>
      <c r="DXR758" s="508"/>
      <c r="DXS758" s="508"/>
      <c r="DXT758" s="508"/>
      <c r="DXU758" s="508"/>
      <c r="DXV758" s="508"/>
      <c r="DXW758" s="508"/>
      <c r="DXX758" s="508"/>
      <c r="DXY758" s="89"/>
      <c r="DXZ758" s="89"/>
      <c r="DYA758" s="508"/>
      <c r="DYB758" s="508"/>
      <c r="DYC758" s="89"/>
      <c r="DYD758" s="89"/>
      <c r="DYE758" s="508"/>
      <c r="DYF758" s="508"/>
      <c r="DYG758" s="508"/>
      <c r="DYH758" s="508"/>
      <c r="DYI758" s="508"/>
      <c r="DYJ758" s="203"/>
      <c r="DYK758" s="107"/>
      <c r="DYL758" s="508"/>
      <c r="DYM758" s="508"/>
      <c r="DYN758" s="508"/>
      <c r="DYO758" s="508"/>
      <c r="DYP758" s="508"/>
      <c r="DYQ758" s="508"/>
      <c r="DYR758" s="508"/>
      <c r="DYS758" s="168"/>
      <c r="DYT758" s="168"/>
      <c r="DYU758" s="168"/>
      <c r="DYV758" s="168"/>
      <c r="DYW758" s="168"/>
      <c r="DYX758" s="168"/>
      <c r="DYY758" s="168"/>
      <c r="DYZ758" s="168"/>
      <c r="DZA758" s="168"/>
      <c r="DZB758" s="168"/>
      <c r="DZC758" s="168"/>
      <c r="DZD758" s="168"/>
      <c r="DZE758" s="168"/>
      <c r="DZF758" s="168"/>
      <c r="DZG758" s="168"/>
      <c r="DZH758" s="168"/>
      <c r="DZI758" s="168"/>
      <c r="DZJ758" s="168"/>
      <c r="DZK758" s="168"/>
      <c r="DZL758" s="168"/>
      <c r="DZM758" s="168"/>
      <c r="DZN758" s="168"/>
      <c r="DZO758" s="168"/>
      <c r="DZP758" s="168"/>
      <c r="DZQ758" s="168"/>
      <c r="DZR758" s="168"/>
      <c r="DZS758" s="168"/>
      <c r="DZT758" s="168"/>
      <c r="DZU758" s="168"/>
      <c r="DZV758" s="168"/>
      <c r="DZW758" s="168"/>
      <c r="DZX758" s="168"/>
      <c r="DZY758" s="168"/>
      <c r="DZZ758" s="168"/>
      <c r="EAA758" s="168"/>
      <c r="EAB758" s="168"/>
      <c r="EAC758" s="168"/>
      <c r="EAD758" s="168"/>
      <c r="EAE758" s="168"/>
      <c r="EAF758" s="168"/>
      <c r="EAG758" s="168"/>
      <c r="EAH758" s="168"/>
      <c r="EAI758" s="168"/>
      <c r="EAJ758" s="168"/>
      <c r="EAK758" s="508"/>
      <c r="EAL758" s="508"/>
      <c r="EAM758" s="508"/>
      <c r="EAN758" s="508"/>
      <c r="EAO758" s="508"/>
      <c r="EAP758" s="508"/>
      <c r="EAQ758" s="508"/>
      <c r="EAR758" s="508"/>
      <c r="EAS758" s="508"/>
      <c r="EAT758" s="508"/>
      <c r="EAU758" s="508"/>
      <c r="EAV758" s="508"/>
      <c r="EAW758" s="508"/>
      <c r="EAX758" s="508"/>
      <c r="EAY758" s="508"/>
      <c r="EAZ758" s="508"/>
      <c r="EBA758" s="508"/>
      <c r="EBB758" s="508"/>
      <c r="EBC758" s="508"/>
      <c r="EBD758" s="508"/>
      <c r="EBE758" s="508"/>
      <c r="EBF758" s="508"/>
      <c r="EBG758" s="508"/>
      <c r="EBH758" s="508"/>
      <c r="EBI758" s="89"/>
      <c r="EBJ758" s="89"/>
      <c r="EBK758" s="89"/>
      <c r="EBL758" s="89"/>
      <c r="EBM758" s="89"/>
      <c r="EBN758" s="508"/>
      <c r="EBO758" s="508"/>
      <c r="EBP758" s="89"/>
      <c r="EBQ758" s="89"/>
      <c r="EBR758" s="508"/>
      <c r="EBS758" s="508"/>
      <c r="EBT758" s="89"/>
      <c r="EBU758" s="89"/>
      <c r="EBV758" s="508"/>
      <c r="EBW758" s="508"/>
      <c r="EBX758" s="508"/>
      <c r="EBY758" s="508"/>
      <c r="EBZ758" s="508"/>
      <c r="ECA758" s="508"/>
      <c r="ECB758" s="508"/>
      <c r="ECC758" s="89"/>
      <c r="ECD758" s="89"/>
      <c r="ECE758" s="508"/>
      <c r="ECF758" s="508"/>
      <c r="ECG758" s="89"/>
      <c r="ECH758" s="89"/>
      <c r="ECI758" s="508"/>
      <c r="ECJ758" s="508"/>
      <c r="ECK758" s="508"/>
      <c r="ECL758" s="508"/>
      <c r="ECM758" s="508"/>
      <c r="ECN758" s="203"/>
      <c r="ECO758" s="107"/>
      <c r="ECP758" s="508"/>
      <c r="ECQ758" s="508"/>
      <c r="ECR758" s="508"/>
      <c r="ECS758" s="508"/>
      <c r="ECT758" s="508"/>
      <c r="ECU758" s="508"/>
      <c r="ECV758" s="508"/>
      <c r="ECW758" s="168"/>
      <c r="ECX758" s="168"/>
      <c r="ECY758" s="168"/>
      <c r="ECZ758" s="168"/>
      <c r="EDA758" s="168"/>
      <c r="EDB758" s="168"/>
      <c r="EDC758" s="168"/>
      <c r="EDD758" s="168"/>
      <c r="EDE758" s="168"/>
      <c r="EDF758" s="168"/>
      <c r="EDG758" s="168"/>
      <c r="EDH758" s="168"/>
      <c r="EDI758" s="168"/>
      <c r="EDJ758" s="168"/>
      <c r="EDK758" s="168"/>
      <c r="EDL758" s="168"/>
      <c r="EDM758" s="168"/>
      <c r="EDN758" s="168"/>
      <c r="EDO758" s="168"/>
      <c r="EDP758" s="168"/>
      <c r="EDQ758" s="168"/>
      <c r="EDR758" s="168"/>
      <c r="EDS758" s="168"/>
      <c r="EDT758" s="168"/>
      <c r="EDU758" s="168"/>
      <c r="EDV758" s="168"/>
      <c r="EDW758" s="168"/>
      <c r="EDX758" s="168"/>
      <c r="EDY758" s="168"/>
      <c r="EDZ758" s="168"/>
      <c r="EEA758" s="168"/>
      <c r="EEB758" s="168"/>
      <c r="EEC758" s="168"/>
      <c r="EED758" s="168"/>
      <c r="EEE758" s="168"/>
      <c r="EEF758" s="168"/>
      <c r="EEG758" s="168"/>
      <c r="EEH758" s="168"/>
      <c r="EEI758" s="168"/>
      <c r="EEJ758" s="168"/>
      <c r="EEK758" s="168"/>
      <c r="EEL758" s="168"/>
      <c r="EEM758" s="168"/>
      <c r="EEN758" s="168"/>
      <c r="EEO758" s="508"/>
      <c r="EEP758" s="508"/>
      <c r="EEQ758" s="508"/>
      <c r="EER758" s="508"/>
      <c r="EES758" s="508"/>
      <c r="EET758" s="508"/>
      <c r="EEU758" s="508"/>
      <c r="EEV758" s="508"/>
      <c r="EEW758" s="508"/>
      <c r="EEX758" s="508"/>
      <c r="EEY758" s="508"/>
      <c r="EEZ758" s="508"/>
      <c r="EFA758" s="508"/>
      <c r="EFB758" s="508"/>
      <c r="EFC758" s="508"/>
      <c r="EFD758" s="508"/>
      <c r="EFE758" s="508"/>
      <c r="EFF758" s="508"/>
      <c r="EFG758" s="508"/>
      <c r="EFH758" s="508"/>
      <c r="EFI758" s="508"/>
      <c r="EFJ758" s="508"/>
      <c r="EFK758" s="508"/>
      <c r="EFL758" s="508"/>
      <c r="EFM758" s="89"/>
      <c r="EFN758" s="89"/>
      <c r="EFO758" s="89"/>
      <c r="EFP758" s="89"/>
      <c r="EFQ758" s="89"/>
      <c r="EFR758" s="508"/>
      <c r="EFS758" s="508"/>
      <c r="EFT758" s="89"/>
      <c r="EFU758" s="89"/>
      <c r="EFV758" s="508"/>
      <c r="EFW758" s="508"/>
      <c r="EFX758" s="89"/>
      <c r="EFY758" s="89"/>
      <c r="EFZ758" s="508"/>
      <c r="EGA758" s="508"/>
      <c r="EGB758" s="508"/>
      <c r="EGC758" s="508"/>
      <c r="EGD758" s="508"/>
      <c r="EGE758" s="508"/>
      <c r="EGF758" s="508"/>
      <c r="EGG758" s="89"/>
      <c r="EGH758" s="89"/>
      <c r="EGI758" s="508"/>
      <c r="EGJ758" s="508"/>
      <c r="EGK758" s="89"/>
      <c r="EGL758" s="89"/>
      <c r="EGM758" s="508"/>
      <c r="EGN758" s="508"/>
      <c r="EGO758" s="508"/>
      <c r="EGP758" s="508"/>
      <c r="EGQ758" s="508"/>
      <c r="EGR758" s="203"/>
      <c r="EGS758" s="107"/>
      <c r="EGT758" s="508"/>
      <c r="EGU758" s="508"/>
      <c r="EGV758" s="508"/>
      <c r="EGW758" s="508"/>
      <c r="EGX758" s="508"/>
      <c r="EGY758" s="508"/>
      <c r="EGZ758" s="508"/>
      <c r="EHA758" s="168"/>
      <c r="EHB758" s="168"/>
      <c r="EHC758" s="168"/>
      <c r="EHD758" s="168"/>
      <c r="EHE758" s="168"/>
      <c r="EHF758" s="168"/>
      <c r="EHG758" s="168"/>
      <c r="EHH758" s="168"/>
      <c r="EHI758" s="168"/>
      <c r="EHJ758" s="168"/>
      <c r="EHK758" s="168"/>
      <c r="EHL758" s="168"/>
      <c r="EHM758" s="168"/>
      <c r="EHN758" s="168"/>
      <c r="EHO758" s="168"/>
      <c r="EHP758" s="168"/>
      <c r="EHQ758" s="168"/>
      <c r="EHR758" s="168"/>
      <c r="EHS758" s="168"/>
      <c r="EHT758" s="168"/>
      <c r="EHU758" s="168"/>
      <c r="EHV758" s="168"/>
      <c r="EHW758" s="168"/>
      <c r="EHX758" s="168"/>
      <c r="EHY758" s="168"/>
      <c r="EHZ758" s="168"/>
      <c r="EIA758" s="168"/>
      <c r="EIB758" s="168"/>
      <c r="EIC758" s="168"/>
      <c r="EID758" s="168"/>
      <c r="EIE758" s="168"/>
      <c r="EIF758" s="168"/>
      <c r="EIG758" s="168"/>
      <c r="EIH758" s="168"/>
      <c r="EII758" s="168"/>
      <c r="EIJ758" s="168"/>
      <c r="EIK758" s="168"/>
      <c r="EIL758" s="168"/>
      <c r="EIM758" s="168"/>
      <c r="EIN758" s="168"/>
      <c r="EIO758" s="168"/>
      <c r="EIP758" s="168"/>
      <c r="EIQ758" s="168"/>
      <c r="EIR758" s="168"/>
      <c r="EIS758" s="508"/>
      <c r="EIT758" s="508"/>
      <c r="EIU758" s="508"/>
      <c r="EIV758" s="508"/>
      <c r="EIW758" s="508"/>
      <c r="EIX758" s="508"/>
      <c r="EIY758" s="508"/>
      <c r="EIZ758" s="508"/>
      <c r="EJA758" s="508"/>
      <c r="EJB758" s="508"/>
      <c r="EJC758" s="508"/>
      <c r="EJD758" s="508"/>
      <c r="EJE758" s="508"/>
      <c r="EJF758" s="508"/>
      <c r="EJG758" s="508"/>
      <c r="EJH758" s="508"/>
      <c r="EJI758" s="508"/>
      <c r="EJJ758" s="508"/>
      <c r="EJK758" s="508"/>
      <c r="EJL758" s="508"/>
      <c r="EJM758" s="508"/>
      <c r="EJN758" s="508"/>
      <c r="EJO758" s="508"/>
      <c r="EJP758" s="508"/>
      <c r="EJQ758" s="89"/>
      <c r="EJR758" s="89"/>
      <c r="EJS758" s="89"/>
      <c r="EJT758" s="89"/>
      <c r="EJU758" s="89"/>
      <c r="EJV758" s="508"/>
      <c r="EJW758" s="508"/>
      <c r="EJX758" s="89"/>
      <c r="EJY758" s="89"/>
      <c r="EJZ758" s="508"/>
      <c r="EKA758" s="508"/>
      <c r="EKB758" s="89"/>
      <c r="EKC758" s="89"/>
      <c r="EKD758" s="508"/>
      <c r="EKE758" s="508"/>
      <c r="EKF758" s="508"/>
      <c r="EKG758" s="508"/>
      <c r="EKH758" s="508"/>
      <c r="EKI758" s="508"/>
      <c r="EKJ758" s="508"/>
      <c r="EKK758" s="89"/>
      <c r="EKL758" s="89"/>
      <c r="EKM758" s="508"/>
      <c r="EKN758" s="508"/>
      <c r="EKO758" s="89"/>
      <c r="EKP758" s="89"/>
      <c r="EKQ758" s="508"/>
      <c r="EKR758" s="508"/>
      <c r="EKS758" s="508"/>
      <c r="EKT758" s="508"/>
      <c r="EKU758" s="508"/>
      <c r="EKV758" s="203"/>
      <c r="EKW758" s="107"/>
      <c r="EKX758" s="508"/>
      <c r="EKY758" s="508"/>
      <c r="EKZ758" s="508"/>
      <c r="ELA758" s="508"/>
      <c r="ELB758" s="508"/>
      <c r="ELC758" s="508"/>
      <c r="ELD758" s="508"/>
      <c r="ELE758" s="168"/>
      <c r="ELF758" s="168"/>
      <c r="ELG758" s="168"/>
      <c r="ELH758" s="168"/>
      <c r="ELI758" s="168"/>
      <c r="ELJ758" s="168"/>
      <c r="ELK758" s="168"/>
      <c r="ELL758" s="168"/>
      <c r="ELM758" s="168"/>
      <c r="ELN758" s="168"/>
      <c r="ELO758" s="168"/>
      <c r="ELP758" s="168"/>
      <c r="ELQ758" s="168"/>
      <c r="ELR758" s="168"/>
      <c r="ELS758" s="168"/>
      <c r="ELT758" s="168"/>
      <c r="ELU758" s="168"/>
      <c r="ELV758" s="168"/>
      <c r="ELW758" s="168"/>
      <c r="ELX758" s="168"/>
      <c r="ELY758" s="168"/>
      <c r="ELZ758" s="168"/>
      <c r="EMA758" s="168"/>
      <c r="EMB758" s="168"/>
      <c r="EMC758" s="168"/>
      <c r="EMD758" s="168"/>
      <c r="EME758" s="168"/>
      <c r="EMF758" s="168"/>
      <c r="EMG758" s="168"/>
      <c r="EMH758" s="168"/>
      <c r="EMI758" s="168"/>
      <c r="EMJ758" s="168"/>
      <c r="EMK758" s="168"/>
      <c r="EML758" s="168"/>
      <c r="EMM758" s="168"/>
      <c r="EMN758" s="168"/>
      <c r="EMO758" s="168"/>
      <c r="EMP758" s="168"/>
      <c r="EMQ758" s="168"/>
      <c r="EMR758" s="168"/>
      <c r="EMS758" s="168"/>
      <c r="EMT758" s="168"/>
      <c r="EMU758" s="168"/>
      <c r="EMV758" s="168"/>
      <c r="EMW758" s="508"/>
      <c r="EMX758" s="508"/>
      <c r="EMY758" s="508"/>
      <c r="EMZ758" s="508"/>
      <c r="ENA758" s="508"/>
      <c r="ENB758" s="508"/>
      <c r="ENC758" s="508"/>
      <c r="END758" s="508"/>
      <c r="ENE758" s="508"/>
      <c r="ENF758" s="508"/>
      <c r="ENG758" s="508"/>
      <c r="ENH758" s="508"/>
      <c r="ENI758" s="508"/>
      <c r="ENJ758" s="508"/>
      <c r="ENK758" s="508"/>
      <c r="ENL758" s="508"/>
      <c r="ENM758" s="508"/>
      <c r="ENN758" s="508"/>
      <c r="ENO758" s="508"/>
      <c r="ENP758" s="508"/>
      <c r="ENQ758" s="508"/>
      <c r="ENR758" s="508"/>
      <c r="ENS758" s="508"/>
      <c r="ENT758" s="508"/>
      <c r="ENU758" s="89"/>
      <c r="ENV758" s="89"/>
      <c r="ENW758" s="89"/>
      <c r="ENX758" s="89"/>
      <c r="ENY758" s="89"/>
      <c r="ENZ758" s="508"/>
      <c r="EOA758" s="508"/>
      <c r="EOB758" s="89"/>
      <c r="EOC758" s="89"/>
      <c r="EOD758" s="508"/>
      <c r="EOE758" s="508"/>
      <c r="EOF758" s="89"/>
      <c r="EOG758" s="89"/>
      <c r="EOH758" s="508"/>
      <c r="EOI758" s="508"/>
      <c r="EOJ758" s="508"/>
      <c r="EOK758" s="508"/>
      <c r="EOL758" s="508"/>
      <c r="EOM758" s="508"/>
      <c r="EON758" s="508"/>
      <c r="EOO758" s="89"/>
      <c r="EOP758" s="89"/>
      <c r="EOQ758" s="508"/>
      <c r="EOR758" s="508"/>
      <c r="EOS758" s="89"/>
      <c r="EOT758" s="89"/>
      <c r="EOU758" s="508"/>
      <c r="EOV758" s="508"/>
      <c r="EOW758" s="508"/>
      <c r="EOX758" s="508"/>
      <c r="EOY758" s="508"/>
      <c r="EOZ758" s="203"/>
      <c r="EPA758" s="107"/>
      <c r="EPB758" s="508"/>
      <c r="EPC758" s="508"/>
      <c r="EPD758" s="508"/>
      <c r="EPE758" s="508"/>
      <c r="EPF758" s="508"/>
      <c r="EPG758" s="508"/>
      <c r="EPH758" s="508"/>
      <c r="EPI758" s="168"/>
      <c r="EPJ758" s="168"/>
      <c r="EPK758" s="168"/>
      <c r="EPL758" s="168"/>
      <c r="EPM758" s="168"/>
      <c r="EPN758" s="168"/>
      <c r="EPO758" s="168"/>
      <c r="EPP758" s="168"/>
      <c r="EPQ758" s="168"/>
      <c r="EPR758" s="168"/>
      <c r="EPS758" s="168"/>
      <c r="EPT758" s="168"/>
      <c r="EPU758" s="168"/>
      <c r="EPV758" s="168"/>
      <c r="EPW758" s="168"/>
      <c r="EPX758" s="168"/>
      <c r="EPY758" s="168"/>
      <c r="EPZ758" s="168"/>
      <c r="EQA758" s="168"/>
      <c r="EQB758" s="168"/>
      <c r="EQC758" s="168"/>
      <c r="EQD758" s="168"/>
      <c r="EQE758" s="168"/>
      <c r="EQF758" s="168"/>
      <c r="EQG758" s="168"/>
      <c r="EQH758" s="168"/>
      <c r="EQI758" s="168"/>
      <c r="EQJ758" s="168"/>
      <c r="EQK758" s="168"/>
      <c r="EQL758" s="168"/>
      <c r="EQM758" s="168"/>
      <c r="EQN758" s="168"/>
      <c r="EQO758" s="168"/>
      <c r="EQP758" s="168"/>
      <c r="EQQ758" s="168"/>
      <c r="EQR758" s="168"/>
      <c r="EQS758" s="168"/>
      <c r="EQT758" s="168"/>
      <c r="EQU758" s="168"/>
      <c r="EQV758" s="168"/>
      <c r="EQW758" s="168"/>
      <c r="EQX758" s="168"/>
      <c r="EQY758" s="168"/>
      <c r="EQZ758" s="168"/>
      <c r="ERA758" s="508"/>
      <c r="ERB758" s="508"/>
      <c r="ERC758" s="508"/>
      <c r="ERD758" s="508"/>
      <c r="ERE758" s="508"/>
      <c r="ERF758" s="508"/>
      <c r="ERG758" s="508"/>
      <c r="ERH758" s="508"/>
      <c r="ERI758" s="508"/>
      <c r="ERJ758" s="508"/>
      <c r="ERK758" s="508"/>
      <c r="ERL758" s="508"/>
      <c r="ERM758" s="508"/>
      <c r="ERN758" s="508"/>
      <c r="ERO758" s="508"/>
      <c r="ERP758" s="508"/>
      <c r="ERQ758" s="508"/>
      <c r="ERR758" s="508"/>
      <c r="ERS758" s="508"/>
      <c r="ERT758" s="508"/>
      <c r="ERU758" s="508"/>
      <c r="ERV758" s="508"/>
      <c r="ERW758" s="508"/>
      <c r="ERX758" s="508"/>
      <c r="ERY758" s="89"/>
      <c r="ERZ758" s="89"/>
      <c r="ESA758" s="89"/>
      <c r="ESB758" s="89"/>
      <c r="ESC758" s="89"/>
      <c r="ESD758" s="508"/>
      <c r="ESE758" s="508"/>
      <c r="ESF758" s="89"/>
      <c r="ESG758" s="89"/>
      <c r="ESH758" s="508"/>
      <c r="ESI758" s="508"/>
      <c r="ESJ758" s="89"/>
      <c r="ESK758" s="89"/>
      <c r="ESL758" s="508"/>
      <c r="ESM758" s="508"/>
      <c r="ESN758" s="508"/>
      <c r="ESO758" s="508"/>
      <c r="ESP758" s="508"/>
      <c r="ESQ758" s="508"/>
      <c r="ESR758" s="508"/>
      <c r="ESS758" s="89"/>
      <c r="EST758" s="89"/>
      <c r="ESU758" s="508"/>
      <c r="ESV758" s="508"/>
      <c r="ESW758" s="89"/>
      <c r="ESX758" s="89"/>
      <c r="ESY758" s="508"/>
      <c r="ESZ758" s="508"/>
      <c r="ETA758" s="508"/>
      <c r="ETB758" s="508"/>
      <c r="ETC758" s="508"/>
      <c r="ETD758" s="203"/>
      <c r="ETE758" s="107"/>
      <c r="ETF758" s="508"/>
      <c r="ETG758" s="508"/>
      <c r="ETH758" s="508"/>
      <c r="ETI758" s="508"/>
      <c r="ETJ758" s="508"/>
      <c r="ETK758" s="508"/>
      <c r="ETL758" s="508"/>
      <c r="ETM758" s="168"/>
      <c r="ETN758" s="168"/>
      <c r="ETO758" s="168"/>
      <c r="ETP758" s="168"/>
      <c r="ETQ758" s="168"/>
      <c r="ETR758" s="168"/>
      <c r="ETS758" s="168"/>
      <c r="ETT758" s="168"/>
      <c r="ETU758" s="168"/>
      <c r="ETV758" s="168"/>
      <c r="ETW758" s="168"/>
      <c r="ETX758" s="168"/>
      <c r="ETY758" s="168"/>
      <c r="ETZ758" s="168"/>
      <c r="EUA758" s="168"/>
      <c r="EUB758" s="168"/>
      <c r="EUC758" s="168"/>
      <c r="EUD758" s="168"/>
      <c r="EUE758" s="168"/>
      <c r="EUF758" s="168"/>
      <c r="EUG758" s="168"/>
      <c r="EUH758" s="168"/>
      <c r="EUI758" s="168"/>
      <c r="EUJ758" s="168"/>
      <c r="EUK758" s="168"/>
      <c r="EUL758" s="168"/>
      <c r="EUM758" s="168"/>
      <c r="EUN758" s="168"/>
      <c r="EUO758" s="168"/>
      <c r="EUP758" s="168"/>
      <c r="EUQ758" s="168"/>
      <c r="EUR758" s="168"/>
      <c r="EUS758" s="168"/>
      <c r="EUT758" s="168"/>
      <c r="EUU758" s="168"/>
      <c r="EUV758" s="168"/>
      <c r="EUW758" s="168"/>
      <c r="EUX758" s="168"/>
      <c r="EUY758" s="168"/>
      <c r="EUZ758" s="168"/>
      <c r="EVA758" s="168"/>
      <c r="EVB758" s="168"/>
      <c r="EVC758" s="168"/>
      <c r="EVD758" s="168"/>
      <c r="EVE758" s="508"/>
      <c r="EVF758" s="508"/>
      <c r="EVG758" s="508"/>
      <c r="EVH758" s="508"/>
      <c r="EVI758" s="508"/>
      <c r="EVJ758" s="508"/>
      <c r="EVK758" s="508"/>
      <c r="EVL758" s="508"/>
      <c r="EVM758" s="508"/>
      <c r="EVN758" s="508"/>
      <c r="EVO758" s="508"/>
      <c r="EVP758" s="508"/>
      <c r="EVQ758" s="508"/>
      <c r="EVR758" s="508"/>
      <c r="EVS758" s="508"/>
      <c r="EVT758" s="508"/>
      <c r="EVU758" s="508"/>
      <c r="EVV758" s="508"/>
      <c r="EVW758" s="508"/>
      <c r="EVX758" s="508"/>
      <c r="EVY758" s="508"/>
      <c r="EVZ758" s="508"/>
      <c r="EWA758" s="508"/>
      <c r="EWB758" s="508"/>
      <c r="EWC758" s="89"/>
      <c r="EWD758" s="89"/>
      <c r="EWE758" s="89"/>
      <c r="EWF758" s="89"/>
      <c r="EWG758" s="89"/>
      <c r="EWH758" s="508"/>
      <c r="EWI758" s="508"/>
      <c r="EWJ758" s="89"/>
      <c r="EWK758" s="89"/>
      <c r="EWL758" s="508"/>
      <c r="EWM758" s="508"/>
      <c r="EWN758" s="89"/>
      <c r="EWO758" s="89"/>
      <c r="EWP758" s="508"/>
      <c r="EWQ758" s="508"/>
      <c r="EWR758" s="508"/>
      <c r="EWS758" s="508"/>
      <c r="EWT758" s="508"/>
      <c r="EWU758" s="508"/>
      <c r="EWV758" s="508"/>
      <c r="EWW758" s="89"/>
      <c r="EWX758" s="89"/>
      <c r="EWY758" s="508"/>
      <c r="EWZ758" s="508"/>
      <c r="EXA758" s="89"/>
      <c r="EXB758" s="89"/>
      <c r="EXC758" s="508"/>
      <c r="EXD758" s="508"/>
      <c r="EXE758" s="508"/>
      <c r="EXF758" s="508"/>
      <c r="EXG758" s="508"/>
      <c r="EXH758" s="203"/>
      <c r="EXI758" s="107"/>
      <c r="EXJ758" s="508"/>
      <c r="EXK758" s="508"/>
      <c r="EXL758" s="508"/>
      <c r="EXM758" s="508"/>
      <c r="EXN758" s="508"/>
      <c r="EXO758" s="508"/>
      <c r="EXP758" s="508"/>
      <c r="EXQ758" s="168"/>
      <c r="EXR758" s="168"/>
      <c r="EXS758" s="168"/>
      <c r="EXT758" s="168"/>
      <c r="EXU758" s="168"/>
      <c r="EXV758" s="168"/>
      <c r="EXW758" s="168"/>
      <c r="EXX758" s="168"/>
      <c r="EXY758" s="168"/>
      <c r="EXZ758" s="168"/>
      <c r="EYA758" s="168"/>
      <c r="EYB758" s="168"/>
      <c r="EYC758" s="168"/>
      <c r="EYD758" s="168"/>
      <c r="EYE758" s="168"/>
      <c r="EYF758" s="168"/>
      <c r="EYG758" s="168"/>
      <c r="EYH758" s="168"/>
      <c r="EYI758" s="168"/>
      <c r="EYJ758" s="168"/>
      <c r="EYK758" s="168"/>
      <c r="EYL758" s="168"/>
      <c r="EYM758" s="168"/>
      <c r="EYN758" s="168"/>
      <c r="EYO758" s="168"/>
      <c r="EYP758" s="168"/>
      <c r="EYQ758" s="168"/>
      <c r="EYR758" s="168"/>
      <c r="EYS758" s="168"/>
      <c r="EYT758" s="168"/>
      <c r="EYU758" s="168"/>
      <c r="EYV758" s="168"/>
      <c r="EYW758" s="168"/>
      <c r="EYX758" s="168"/>
      <c r="EYY758" s="168"/>
      <c r="EYZ758" s="168"/>
      <c r="EZA758" s="168"/>
      <c r="EZB758" s="168"/>
      <c r="EZC758" s="168"/>
      <c r="EZD758" s="168"/>
      <c r="EZE758" s="168"/>
      <c r="EZF758" s="168"/>
      <c r="EZG758" s="168"/>
      <c r="EZH758" s="168"/>
      <c r="EZI758" s="508"/>
      <c r="EZJ758" s="508"/>
      <c r="EZK758" s="508"/>
      <c r="EZL758" s="508"/>
      <c r="EZM758" s="508"/>
      <c r="EZN758" s="508"/>
      <c r="EZO758" s="508"/>
      <c r="EZP758" s="508"/>
      <c r="EZQ758" s="508"/>
      <c r="EZR758" s="508"/>
      <c r="EZS758" s="508"/>
      <c r="EZT758" s="508"/>
      <c r="EZU758" s="508"/>
      <c r="EZV758" s="508"/>
      <c r="EZW758" s="508"/>
      <c r="EZX758" s="508"/>
      <c r="EZY758" s="508"/>
      <c r="EZZ758" s="508"/>
      <c r="FAA758" s="508"/>
      <c r="FAB758" s="508"/>
      <c r="FAC758" s="508"/>
      <c r="FAD758" s="508"/>
      <c r="FAE758" s="508"/>
      <c r="FAF758" s="508"/>
      <c r="FAG758" s="89"/>
      <c r="FAH758" s="89"/>
      <c r="FAI758" s="89"/>
      <c r="FAJ758" s="89"/>
      <c r="FAK758" s="89"/>
      <c r="FAL758" s="508"/>
      <c r="FAM758" s="508"/>
      <c r="FAN758" s="89"/>
      <c r="FAO758" s="89"/>
      <c r="FAP758" s="508"/>
      <c r="FAQ758" s="508"/>
      <c r="FAR758" s="89"/>
      <c r="FAS758" s="89"/>
      <c r="FAT758" s="508"/>
      <c r="FAU758" s="508"/>
      <c r="FAV758" s="508"/>
      <c r="FAW758" s="508"/>
      <c r="FAX758" s="508"/>
      <c r="FAY758" s="508"/>
      <c r="FAZ758" s="508"/>
      <c r="FBA758" s="89"/>
      <c r="FBB758" s="89"/>
      <c r="FBC758" s="508"/>
      <c r="FBD758" s="508"/>
      <c r="FBE758" s="89"/>
      <c r="FBF758" s="89"/>
      <c r="FBG758" s="508"/>
      <c r="FBH758" s="508"/>
      <c r="FBI758" s="508"/>
      <c r="FBJ758" s="508"/>
      <c r="FBK758" s="508"/>
      <c r="FBL758" s="203"/>
      <c r="FBM758" s="107"/>
      <c r="FBN758" s="508"/>
      <c r="FBO758" s="508"/>
      <c r="FBP758" s="508"/>
      <c r="FBQ758" s="508"/>
      <c r="FBR758" s="508"/>
      <c r="FBS758" s="508"/>
      <c r="FBT758" s="508"/>
      <c r="FBU758" s="168"/>
      <c r="FBV758" s="168"/>
      <c r="FBW758" s="168"/>
      <c r="FBX758" s="168"/>
      <c r="FBY758" s="168"/>
      <c r="FBZ758" s="168"/>
      <c r="FCA758" s="168"/>
      <c r="FCB758" s="168"/>
      <c r="FCC758" s="168"/>
      <c r="FCD758" s="168"/>
      <c r="FCE758" s="168"/>
      <c r="FCF758" s="168"/>
      <c r="FCG758" s="168"/>
      <c r="FCH758" s="168"/>
      <c r="FCI758" s="168"/>
      <c r="FCJ758" s="168"/>
      <c r="FCK758" s="168"/>
      <c r="FCL758" s="168"/>
      <c r="FCM758" s="168"/>
      <c r="FCN758" s="168"/>
      <c r="FCO758" s="168"/>
      <c r="FCP758" s="168"/>
      <c r="FCQ758" s="168"/>
      <c r="FCR758" s="168"/>
      <c r="FCS758" s="168"/>
      <c r="FCT758" s="168"/>
      <c r="FCU758" s="168"/>
      <c r="FCV758" s="168"/>
      <c r="FCW758" s="168"/>
      <c r="FCX758" s="168"/>
      <c r="FCY758" s="168"/>
      <c r="FCZ758" s="168"/>
      <c r="FDA758" s="168"/>
      <c r="FDB758" s="168"/>
      <c r="FDC758" s="168"/>
      <c r="FDD758" s="168"/>
      <c r="FDE758" s="168"/>
      <c r="FDF758" s="168"/>
      <c r="FDG758" s="168"/>
      <c r="FDH758" s="168"/>
      <c r="FDI758" s="168"/>
      <c r="FDJ758" s="168"/>
      <c r="FDK758" s="168"/>
      <c r="FDL758" s="168"/>
      <c r="FDM758" s="508"/>
      <c r="FDN758" s="508"/>
      <c r="FDO758" s="508"/>
      <c r="FDP758" s="508"/>
      <c r="FDQ758" s="508"/>
      <c r="FDR758" s="508"/>
      <c r="FDS758" s="508"/>
      <c r="FDT758" s="508"/>
      <c r="FDU758" s="508"/>
      <c r="FDV758" s="508"/>
      <c r="FDW758" s="508"/>
      <c r="FDX758" s="508"/>
      <c r="FDY758" s="508"/>
      <c r="FDZ758" s="508"/>
      <c r="FEA758" s="508"/>
      <c r="FEB758" s="508"/>
      <c r="FEC758" s="508"/>
      <c r="FED758" s="508"/>
      <c r="FEE758" s="508"/>
      <c r="FEF758" s="508"/>
      <c r="FEG758" s="508"/>
      <c r="FEH758" s="508"/>
      <c r="FEI758" s="508"/>
      <c r="FEJ758" s="508"/>
      <c r="FEK758" s="89"/>
      <c r="FEL758" s="89"/>
      <c r="FEM758" s="89"/>
      <c r="FEN758" s="89"/>
      <c r="FEO758" s="89"/>
      <c r="FEP758" s="508"/>
      <c r="FEQ758" s="508"/>
      <c r="FER758" s="89"/>
      <c r="FES758" s="89"/>
      <c r="FET758" s="508"/>
      <c r="FEU758" s="508"/>
      <c r="FEV758" s="89"/>
      <c r="FEW758" s="89"/>
      <c r="FEX758" s="508"/>
      <c r="FEY758" s="508"/>
      <c r="FEZ758" s="508"/>
      <c r="FFA758" s="508"/>
      <c r="FFB758" s="508"/>
      <c r="FFC758" s="508"/>
      <c r="FFD758" s="508"/>
      <c r="FFE758" s="89"/>
      <c r="FFF758" s="89"/>
      <c r="FFG758" s="508"/>
      <c r="FFH758" s="508"/>
      <c r="FFI758" s="89"/>
      <c r="FFJ758" s="89"/>
      <c r="FFK758" s="508"/>
      <c r="FFL758" s="508"/>
      <c r="FFM758" s="508"/>
      <c r="FFN758" s="508"/>
      <c r="FFO758" s="508"/>
      <c r="FFP758" s="203"/>
      <c r="FFQ758" s="107"/>
      <c r="FFR758" s="508"/>
      <c r="FFS758" s="508"/>
      <c r="FFT758" s="508"/>
      <c r="FFU758" s="508"/>
      <c r="FFV758" s="508"/>
      <c r="FFW758" s="508"/>
      <c r="FFX758" s="508"/>
      <c r="FFY758" s="168"/>
      <c r="FFZ758" s="168"/>
      <c r="FGA758" s="168"/>
      <c r="FGB758" s="168"/>
      <c r="FGC758" s="168"/>
      <c r="FGD758" s="168"/>
      <c r="FGE758" s="168"/>
      <c r="FGF758" s="168"/>
      <c r="FGG758" s="168"/>
      <c r="FGH758" s="168"/>
      <c r="FGI758" s="168"/>
      <c r="FGJ758" s="168"/>
      <c r="FGK758" s="168"/>
      <c r="FGL758" s="168"/>
      <c r="FGM758" s="168"/>
      <c r="FGN758" s="168"/>
      <c r="FGO758" s="168"/>
      <c r="FGP758" s="168"/>
      <c r="FGQ758" s="168"/>
      <c r="FGR758" s="168"/>
      <c r="FGS758" s="168"/>
      <c r="FGT758" s="168"/>
      <c r="FGU758" s="168"/>
      <c r="FGV758" s="168"/>
      <c r="FGW758" s="168"/>
      <c r="FGX758" s="168"/>
      <c r="FGY758" s="168"/>
      <c r="FGZ758" s="168"/>
      <c r="FHA758" s="168"/>
      <c r="FHB758" s="168"/>
      <c r="FHC758" s="168"/>
      <c r="FHD758" s="168"/>
      <c r="FHE758" s="168"/>
      <c r="FHF758" s="168"/>
      <c r="FHG758" s="168"/>
      <c r="FHH758" s="168"/>
      <c r="FHI758" s="168"/>
      <c r="FHJ758" s="168"/>
      <c r="FHK758" s="168"/>
      <c r="FHL758" s="168"/>
      <c r="FHM758" s="168"/>
      <c r="FHN758" s="168"/>
      <c r="FHO758" s="168"/>
      <c r="FHP758" s="168"/>
      <c r="FHQ758" s="508"/>
      <c r="FHR758" s="508"/>
      <c r="FHS758" s="508"/>
      <c r="FHT758" s="508"/>
      <c r="FHU758" s="508"/>
      <c r="FHV758" s="508"/>
      <c r="FHW758" s="508"/>
      <c r="FHX758" s="508"/>
      <c r="FHY758" s="508"/>
      <c r="FHZ758" s="508"/>
      <c r="FIA758" s="508"/>
      <c r="FIB758" s="508"/>
      <c r="FIC758" s="508"/>
      <c r="FID758" s="508"/>
      <c r="FIE758" s="508"/>
      <c r="FIF758" s="508"/>
      <c r="FIG758" s="508"/>
      <c r="FIH758" s="508"/>
      <c r="FII758" s="508"/>
      <c r="FIJ758" s="508"/>
      <c r="FIK758" s="508"/>
      <c r="FIL758" s="508"/>
      <c r="FIM758" s="508"/>
      <c r="FIN758" s="508"/>
      <c r="FIO758" s="89"/>
      <c r="FIP758" s="89"/>
      <c r="FIQ758" s="89"/>
      <c r="FIR758" s="89"/>
      <c r="FIS758" s="89"/>
      <c r="FIT758" s="508"/>
      <c r="FIU758" s="508"/>
      <c r="FIV758" s="89"/>
      <c r="FIW758" s="89"/>
      <c r="FIX758" s="508"/>
      <c r="FIY758" s="508"/>
      <c r="FIZ758" s="89"/>
      <c r="FJA758" s="89"/>
      <c r="FJB758" s="508"/>
      <c r="FJC758" s="508"/>
      <c r="FJD758" s="508"/>
      <c r="FJE758" s="508"/>
      <c r="FJF758" s="508"/>
      <c r="FJG758" s="508"/>
      <c r="FJH758" s="508"/>
      <c r="FJI758" s="89"/>
      <c r="FJJ758" s="89"/>
      <c r="FJK758" s="508"/>
      <c r="FJL758" s="508"/>
      <c r="FJM758" s="89"/>
      <c r="FJN758" s="89"/>
      <c r="FJO758" s="508"/>
      <c r="FJP758" s="508"/>
      <c r="FJQ758" s="508"/>
      <c r="FJR758" s="508"/>
      <c r="FJS758" s="508"/>
      <c r="FJT758" s="203"/>
      <c r="FJU758" s="107"/>
      <c r="FJV758" s="508"/>
      <c r="FJW758" s="508"/>
      <c r="FJX758" s="508"/>
      <c r="FJY758" s="508"/>
      <c r="FJZ758" s="508"/>
      <c r="FKA758" s="508"/>
      <c r="FKB758" s="508"/>
      <c r="FKC758" s="168"/>
      <c r="FKD758" s="168"/>
      <c r="FKE758" s="168"/>
      <c r="FKF758" s="168"/>
      <c r="FKG758" s="168"/>
      <c r="FKH758" s="168"/>
      <c r="FKI758" s="168"/>
      <c r="FKJ758" s="168"/>
      <c r="FKK758" s="168"/>
      <c r="FKL758" s="168"/>
      <c r="FKM758" s="168"/>
      <c r="FKN758" s="168"/>
      <c r="FKO758" s="168"/>
      <c r="FKP758" s="168"/>
      <c r="FKQ758" s="168"/>
      <c r="FKR758" s="168"/>
      <c r="FKS758" s="168"/>
      <c r="FKT758" s="168"/>
      <c r="FKU758" s="168"/>
      <c r="FKV758" s="168"/>
      <c r="FKW758" s="168"/>
      <c r="FKX758" s="168"/>
      <c r="FKY758" s="168"/>
      <c r="FKZ758" s="168"/>
      <c r="FLA758" s="168"/>
      <c r="FLB758" s="168"/>
      <c r="FLC758" s="168"/>
      <c r="FLD758" s="168"/>
      <c r="FLE758" s="168"/>
      <c r="FLF758" s="168"/>
      <c r="FLG758" s="168"/>
      <c r="FLH758" s="168"/>
      <c r="FLI758" s="168"/>
      <c r="FLJ758" s="168"/>
      <c r="FLK758" s="168"/>
      <c r="FLL758" s="168"/>
      <c r="FLM758" s="168"/>
      <c r="FLN758" s="168"/>
      <c r="FLO758" s="168"/>
      <c r="FLP758" s="168"/>
      <c r="FLQ758" s="168"/>
      <c r="FLR758" s="168"/>
      <c r="FLS758" s="168"/>
      <c r="FLT758" s="168"/>
      <c r="FLU758" s="508"/>
      <c r="FLV758" s="508"/>
      <c r="FLW758" s="508"/>
      <c r="FLX758" s="508"/>
      <c r="FLY758" s="508"/>
      <c r="FLZ758" s="508"/>
      <c r="FMA758" s="508"/>
      <c r="FMB758" s="508"/>
      <c r="FMC758" s="508"/>
      <c r="FMD758" s="508"/>
      <c r="FME758" s="508"/>
      <c r="FMF758" s="508"/>
      <c r="FMG758" s="508"/>
      <c r="FMH758" s="508"/>
      <c r="FMI758" s="508"/>
      <c r="FMJ758" s="508"/>
      <c r="FMK758" s="508"/>
      <c r="FML758" s="508"/>
      <c r="FMM758" s="508"/>
      <c r="FMN758" s="508"/>
      <c r="FMO758" s="508"/>
      <c r="FMP758" s="508"/>
      <c r="FMQ758" s="508"/>
      <c r="FMR758" s="508"/>
      <c r="FMS758" s="89"/>
      <c r="FMT758" s="89"/>
      <c r="FMU758" s="89"/>
      <c r="FMV758" s="89"/>
      <c r="FMW758" s="89"/>
      <c r="FMX758" s="508"/>
      <c r="FMY758" s="508"/>
      <c r="FMZ758" s="89"/>
      <c r="FNA758" s="89"/>
      <c r="FNB758" s="508"/>
      <c r="FNC758" s="508"/>
      <c r="FND758" s="89"/>
      <c r="FNE758" s="89"/>
      <c r="FNF758" s="508"/>
      <c r="FNG758" s="508"/>
      <c r="FNH758" s="508"/>
      <c r="FNI758" s="508"/>
      <c r="FNJ758" s="508"/>
      <c r="FNK758" s="508"/>
      <c r="FNL758" s="508"/>
      <c r="FNM758" s="89"/>
      <c r="FNN758" s="89"/>
      <c r="FNO758" s="508"/>
      <c r="FNP758" s="508"/>
      <c r="FNQ758" s="89"/>
      <c r="FNR758" s="89"/>
      <c r="FNS758" s="508"/>
      <c r="FNT758" s="508"/>
      <c r="FNU758" s="508"/>
      <c r="FNV758" s="508"/>
      <c r="FNW758" s="508"/>
      <c r="FNX758" s="203"/>
      <c r="FNY758" s="107"/>
      <c r="FNZ758" s="508"/>
      <c r="FOA758" s="508"/>
      <c r="FOB758" s="508"/>
      <c r="FOC758" s="508"/>
      <c r="FOD758" s="508"/>
      <c r="FOE758" s="508"/>
      <c r="FOF758" s="508"/>
      <c r="FOG758" s="168"/>
      <c r="FOH758" s="168"/>
      <c r="FOI758" s="168"/>
      <c r="FOJ758" s="168"/>
      <c r="FOK758" s="168"/>
      <c r="FOL758" s="168"/>
      <c r="FOM758" s="168"/>
      <c r="FON758" s="168"/>
      <c r="FOO758" s="168"/>
      <c r="FOP758" s="168"/>
      <c r="FOQ758" s="168"/>
      <c r="FOR758" s="168"/>
      <c r="FOS758" s="168"/>
      <c r="FOT758" s="168"/>
      <c r="FOU758" s="168"/>
      <c r="FOV758" s="168"/>
      <c r="FOW758" s="168"/>
      <c r="FOX758" s="168"/>
      <c r="FOY758" s="168"/>
      <c r="FOZ758" s="168"/>
      <c r="FPA758" s="168"/>
      <c r="FPB758" s="168"/>
      <c r="FPC758" s="168"/>
      <c r="FPD758" s="168"/>
      <c r="FPE758" s="168"/>
      <c r="FPF758" s="168"/>
      <c r="FPG758" s="168"/>
      <c r="FPH758" s="168"/>
      <c r="FPI758" s="168"/>
      <c r="FPJ758" s="168"/>
      <c r="FPK758" s="168"/>
      <c r="FPL758" s="168"/>
      <c r="FPM758" s="168"/>
      <c r="FPN758" s="168"/>
      <c r="FPO758" s="168"/>
      <c r="FPP758" s="168"/>
      <c r="FPQ758" s="168"/>
      <c r="FPR758" s="168"/>
      <c r="FPS758" s="168"/>
      <c r="FPT758" s="168"/>
      <c r="FPU758" s="168"/>
      <c r="FPV758" s="168"/>
      <c r="FPW758" s="168"/>
      <c r="FPX758" s="168"/>
      <c r="FPY758" s="508"/>
      <c r="FPZ758" s="508"/>
      <c r="FQA758" s="508"/>
      <c r="FQB758" s="508"/>
      <c r="FQC758" s="508"/>
      <c r="FQD758" s="508"/>
      <c r="FQE758" s="508"/>
      <c r="FQF758" s="508"/>
      <c r="FQG758" s="508"/>
      <c r="FQH758" s="508"/>
      <c r="FQI758" s="508"/>
      <c r="FQJ758" s="508"/>
      <c r="FQK758" s="508"/>
      <c r="FQL758" s="508"/>
      <c r="FQM758" s="508"/>
      <c r="FQN758" s="508"/>
      <c r="FQO758" s="508"/>
      <c r="FQP758" s="508"/>
      <c r="FQQ758" s="508"/>
      <c r="FQR758" s="508"/>
      <c r="FQS758" s="508"/>
      <c r="FQT758" s="508"/>
      <c r="FQU758" s="508"/>
      <c r="FQV758" s="508"/>
      <c r="FQW758" s="89"/>
      <c r="FQX758" s="89"/>
      <c r="FQY758" s="89"/>
      <c r="FQZ758" s="89"/>
      <c r="FRA758" s="89"/>
      <c r="FRB758" s="508"/>
      <c r="FRC758" s="508"/>
      <c r="FRD758" s="89"/>
      <c r="FRE758" s="89"/>
      <c r="FRF758" s="508"/>
      <c r="FRG758" s="508"/>
      <c r="FRH758" s="89"/>
      <c r="FRI758" s="89"/>
      <c r="FRJ758" s="508"/>
      <c r="FRK758" s="508"/>
      <c r="FRL758" s="508"/>
      <c r="FRM758" s="508"/>
      <c r="FRN758" s="508"/>
      <c r="FRO758" s="508"/>
      <c r="FRP758" s="508"/>
      <c r="FRQ758" s="89"/>
      <c r="FRR758" s="89"/>
      <c r="FRS758" s="508"/>
      <c r="FRT758" s="508"/>
      <c r="FRU758" s="89"/>
      <c r="FRV758" s="89"/>
      <c r="FRW758" s="508"/>
      <c r="FRX758" s="508"/>
      <c r="FRY758" s="508"/>
      <c r="FRZ758" s="508"/>
      <c r="FSA758" s="508"/>
      <c r="FSB758" s="203"/>
      <c r="FSC758" s="107"/>
      <c r="FSD758" s="508"/>
      <c r="FSE758" s="508"/>
      <c r="FSF758" s="508"/>
      <c r="FSG758" s="508"/>
      <c r="FSH758" s="508"/>
      <c r="FSI758" s="508"/>
      <c r="FSJ758" s="508"/>
      <c r="FSK758" s="168"/>
      <c r="FSL758" s="168"/>
      <c r="FSM758" s="168"/>
      <c r="FSN758" s="168"/>
      <c r="FSO758" s="168"/>
      <c r="FSP758" s="168"/>
      <c r="FSQ758" s="168"/>
      <c r="FSR758" s="168"/>
      <c r="FSS758" s="168"/>
      <c r="FST758" s="168"/>
      <c r="FSU758" s="168"/>
      <c r="FSV758" s="168"/>
      <c r="FSW758" s="168"/>
      <c r="FSX758" s="168"/>
      <c r="FSY758" s="168"/>
      <c r="FSZ758" s="168"/>
      <c r="FTA758" s="168"/>
      <c r="FTB758" s="168"/>
      <c r="FTC758" s="168"/>
      <c r="FTD758" s="168"/>
      <c r="FTE758" s="168"/>
      <c r="FTF758" s="168"/>
      <c r="FTG758" s="168"/>
      <c r="FTH758" s="168"/>
      <c r="FTI758" s="168"/>
      <c r="FTJ758" s="168"/>
      <c r="FTK758" s="168"/>
      <c r="FTL758" s="168"/>
      <c r="FTM758" s="168"/>
      <c r="FTN758" s="168"/>
      <c r="FTO758" s="168"/>
      <c r="FTP758" s="168"/>
      <c r="FTQ758" s="168"/>
      <c r="FTR758" s="168"/>
      <c r="FTS758" s="168"/>
      <c r="FTT758" s="168"/>
      <c r="FTU758" s="168"/>
      <c r="FTV758" s="168"/>
      <c r="FTW758" s="168"/>
      <c r="FTX758" s="168"/>
      <c r="FTY758" s="168"/>
      <c r="FTZ758" s="168"/>
      <c r="FUA758" s="168"/>
      <c r="FUB758" s="168"/>
      <c r="FUC758" s="508"/>
      <c r="FUD758" s="508"/>
      <c r="FUE758" s="508"/>
      <c r="FUF758" s="508"/>
      <c r="FUG758" s="508"/>
      <c r="FUH758" s="508"/>
      <c r="FUI758" s="508"/>
      <c r="FUJ758" s="508"/>
      <c r="FUK758" s="508"/>
      <c r="FUL758" s="508"/>
      <c r="FUM758" s="508"/>
      <c r="FUN758" s="508"/>
      <c r="FUO758" s="508"/>
      <c r="FUP758" s="508"/>
      <c r="FUQ758" s="508"/>
      <c r="FUR758" s="508"/>
      <c r="FUS758" s="508"/>
      <c r="FUT758" s="508"/>
      <c r="FUU758" s="508"/>
      <c r="FUV758" s="508"/>
      <c r="FUW758" s="508"/>
      <c r="FUX758" s="508"/>
      <c r="FUY758" s="508"/>
      <c r="FUZ758" s="508"/>
      <c r="FVA758" s="89"/>
      <c r="FVB758" s="89"/>
      <c r="FVC758" s="89"/>
      <c r="FVD758" s="89"/>
      <c r="FVE758" s="89"/>
      <c r="FVF758" s="508"/>
      <c r="FVG758" s="508"/>
      <c r="FVH758" s="89"/>
      <c r="FVI758" s="89"/>
      <c r="FVJ758" s="508"/>
      <c r="FVK758" s="508"/>
      <c r="FVL758" s="89"/>
      <c r="FVM758" s="89"/>
      <c r="FVN758" s="508"/>
      <c r="FVO758" s="508"/>
      <c r="FVP758" s="508"/>
      <c r="FVQ758" s="508"/>
      <c r="FVR758" s="508"/>
      <c r="FVS758" s="508"/>
      <c r="FVT758" s="508"/>
      <c r="FVU758" s="89"/>
      <c r="FVV758" s="89"/>
      <c r="FVW758" s="508"/>
      <c r="FVX758" s="508"/>
      <c r="FVY758" s="89"/>
      <c r="FVZ758" s="89"/>
      <c r="FWA758" s="508"/>
      <c r="FWB758" s="508"/>
      <c r="FWC758" s="508"/>
      <c r="FWD758" s="508"/>
      <c r="FWE758" s="508"/>
      <c r="FWF758" s="203"/>
      <c r="FWG758" s="107"/>
      <c r="FWH758" s="508"/>
      <c r="FWI758" s="508"/>
      <c r="FWJ758" s="508"/>
      <c r="FWK758" s="508"/>
      <c r="FWL758" s="508"/>
      <c r="FWM758" s="508"/>
      <c r="FWN758" s="508"/>
      <c r="FWO758" s="168"/>
      <c r="FWP758" s="168"/>
      <c r="FWQ758" s="168"/>
      <c r="FWR758" s="168"/>
      <c r="FWS758" s="168"/>
      <c r="FWT758" s="168"/>
      <c r="FWU758" s="168"/>
      <c r="FWV758" s="168"/>
      <c r="FWW758" s="168"/>
      <c r="FWX758" s="168"/>
      <c r="FWY758" s="168"/>
      <c r="FWZ758" s="168"/>
      <c r="FXA758" s="168"/>
      <c r="FXB758" s="168"/>
      <c r="FXC758" s="168"/>
      <c r="FXD758" s="168"/>
      <c r="FXE758" s="168"/>
      <c r="FXF758" s="168"/>
      <c r="FXG758" s="168"/>
      <c r="FXH758" s="168"/>
      <c r="FXI758" s="168"/>
      <c r="FXJ758" s="168"/>
      <c r="FXK758" s="168"/>
      <c r="FXL758" s="168"/>
      <c r="FXM758" s="168"/>
      <c r="FXN758" s="168"/>
      <c r="FXO758" s="168"/>
      <c r="FXP758" s="168"/>
      <c r="FXQ758" s="168"/>
      <c r="FXR758" s="168"/>
      <c r="FXS758" s="168"/>
      <c r="FXT758" s="168"/>
      <c r="FXU758" s="168"/>
      <c r="FXV758" s="168"/>
      <c r="FXW758" s="168"/>
      <c r="FXX758" s="168"/>
      <c r="FXY758" s="168"/>
      <c r="FXZ758" s="168"/>
      <c r="FYA758" s="168"/>
      <c r="FYB758" s="168"/>
      <c r="FYC758" s="168"/>
      <c r="FYD758" s="168"/>
      <c r="FYE758" s="168"/>
      <c r="FYF758" s="168"/>
      <c r="FYG758" s="508"/>
      <c r="FYH758" s="508"/>
      <c r="FYI758" s="508"/>
      <c r="FYJ758" s="508"/>
      <c r="FYK758" s="508"/>
      <c r="FYL758" s="508"/>
      <c r="FYM758" s="508"/>
      <c r="FYN758" s="508"/>
      <c r="FYO758" s="508"/>
      <c r="FYP758" s="508"/>
      <c r="FYQ758" s="508"/>
      <c r="FYR758" s="508"/>
      <c r="FYS758" s="508"/>
      <c r="FYT758" s="508"/>
      <c r="FYU758" s="508"/>
      <c r="FYV758" s="508"/>
      <c r="FYW758" s="508"/>
      <c r="FYX758" s="508"/>
      <c r="FYY758" s="508"/>
      <c r="FYZ758" s="508"/>
      <c r="FZA758" s="508"/>
      <c r="FZB758" s="508"/>
      <c r="FZC758" s="508"/>
      <c r="FZD758" s="508"/>
      <c r="FZE758" s="89"/>
      <c r="FZF758" s="89"/>
      <c r="FZG758" s="89"/>
      <c r="FZH758" s="89"/>
      <c r="FZI758" s="89"/>
      <c r="FZJ758" s="508"/>
      <c r="FZK758" s="508"/>
      <c r="FZL758" s="89"/>
      <c r="FZM758" s="89"/>
      <c r="FZN758" s="508"/>
      <c r="FZO758" s="508"/>
      <c r="FZP758" s="89"/>
      <c r="FZQ758" s="89"/>
      <c r="FZR758" s="508"/>
      <c r="FZS758" s="508"/>
      <c r="FZT758" s="508"/>
      <c r="FZU758" s="508"/>
      <c r="FZV758" s="508"/>
      <c r="FZW758" s="508"/>
      <c r="FZX758" s="508"/>
      <c r="FZY758" s="89"/>
      <c r="FZZ758" s="89"/>
      <c r="GAA758" s="508"/>
      <c r="GAB758" s="508"/>
      <c r="GAC758" s="89"/>
      <c r="GAD758" s="89"/>
      <c r="GAE758" s="508"/>
      <c r="GAF758" s="508"/>
      <c r="GAG758" s="508"/>
      <c r="GAH758" s="508"/>
      <c r="GAI758" s="508"/>
      <c r="GAJ758" s="203"/>
      <c r="GAK758" s="107"/>
      <c r="GAL758" s="508"/>
      <c r="GAM758" s="508"/>
      <c r="GAN758" s="508"/>
      <c r="GAO758" s="508"/>
      <c r="GAP758" s="508"/>
      <c r="GAQ758" s="508"/>
      <c r="GAR758" s="508"/>
      <c r="GAS758" s="168"/>
      <c r="GAT758" s="168"/>
      <c r="GAU758" s="168"/>
      <c r="GAV758" s="168"/>
      <c r="GAW758" s="168"/>
      <c r="GAX758" s="168"/>
      <c r="GAY758" s="168"/>
      <c r="GAZ758" s="168"/>
      <c r="GBA758" s="168"/>
      <c r="GBB758" s="168"/>
      <c r="GBC758" s="168"/>
      <c r="GBD758" s="168"/>
      <c r="GBE758" s="168"/>
      <c r="GBF758" s="168"/>
      <c r="GBG758" s="168"/>
      <c r="GBH758" s="168"/>
      <c r="GBI758" s="168"/>
      <c r="GBJ758" s="168"/>
      <c r="GBK758" s="168"/>
      <c r="GBL758" s="168"/>
      <c r="GBM758" s="168"/>
      <c r="GBN758" s="168"/>
      <c r="GBO758" s="168"/>
      <c r="GBP758" s="168"/>
      <c r="GBQ758" s="168"/>
      <c r="GBR758" s="168"/>
      <c r="GBS758" s="168"/>
      <c r="GBT758" s="168"/>
      <c r="GBU758" s="168"/>
      <c r="GBV758" s="168"/>
      <c r="GBW758" s="168"/>
      <c r="GBX758" s="168"/>
      <c r="GBY758" s="168"/>
      <c r="GBZ758" s="168"/>
      <c r="GCA758" s="168"/>
      <c r="GCB758" s="168"/>
      <c r="GCC758" s="168"/>
      <c r="GCD758" s="168"/>
      <c r="GCE758" s="168"/>
      <c r="GCF758" s="168"/>
      <c r="GCG758" s="168"/>
      <c r="GCH758" s="168"/>
      <c r="GCI758" s="168"/>
      <c r="GCJ758" s="168"/>
      <c r="GCK758" s="508"/>
      <c r="GCL758" s="508"/>
      <c r="GCM758" s="508"/>
      <c r="GCN758" s="508"/>
      <c r="GCO758" s="508"/>
      <c r="GCP758" s="508"/>
      <c r="GCQ758" s="508"/>
      <c r="GCR758" s="508"/>
      <c r="GCS758" s="508"/>
      <c r="GCT758" s="508"/>
      <c r="GCU758" s="508"/>
      <c r="GCV758" s="508"/>
      <c r="GCW758" s="508"/>
      <c r="GCX758" s="508"/>
      <c r="GCY758" s="508"/>
      <c r="GCZ758" s="508"/>
      <c r="GDA758" s="508"/>
      <c r="GDB758" s="508"/>
      <c r="GDC758" s="508"/>
      <c r="GDD758" s="508"/>
      <c r="GDE758" s="508"/>
      <c r="GDF758" s="508"/>
      <c r="GDG758" s="508"/>
      <c r="GDH758" s="508"/>
      <c r="GDI758" s="89"/>
      <c r="GDJ758" s="89"/>
      <c r="GDK758" s="89"/>
      <c r="GDL758" s="89"/>
      <c r="GDM758" s="89"/>
      <c r="GDN758" s="508"/>
      <c r="GDO758" s="508"/>
      <c r="GDP758" s="89"/>
      <c r="GDQ758" s="89"/>
      <c r="GDR758" s="508"/>
      <c r="GDS758" s="508"/>
      <c r="GDT758" s="89"/>
      <c r="GDU758" s="89"/>
      <c r="GDV758" s="508"/>
      <c r="GDW758" s="508"/>
      <c r="GDX758" s="508"/>
      <c r="GDY758" s="508"/>
      <c r="GDZ758" s="508"/>
      <c r="GEA758" s="508"/>
      <c r="GEB758" s="508"/>
      <c r="GEC758" s="89"/>
      <c r="GED758" s="89"/>
      <c r="GEE758" s="508"/>
      <c r="GEF758" s="508"/>
      <c r="GEG758" s="89"/>
      <c r="GEH758" s="89"/>
      <c r="GEI758" s="508"/>
      <c r="GEJ758" s="508"/>
      <c r="GEK758" s="508"/>
      <c r="GEL758" s="508"/>
      <c r="GEM758" s="508"/>
      <c r="GEN758" s="203"/>
      <c r="GEO758" s="107"/>
      <c r="GEP758" s="508"/>
      <c r="GEQ758" s="508"/>
      <c r="GER758" s="508"/>
      <c r="GES758" s="508"/>
      <c r="GET758" s="508"/>
      <c r="GEU758" s="508"/>
      <c r="GEV758" s="508"/>
      <c r="GEW758" s="168"/>
      <c r="GEX758" s="168"/>
      <c r="GEY758" s="168"/>
      <c r="GEZ758" s="168"/>
      <c r="GFA758" s="168"/>
      <c r="GFB758" s="168"/>
      <c r="GFC758" s="168"/>
      <c r="GFD758" s="168"/>
      <c r="GFE758" s="168"/>
      <c r="GFF758" s="168"/>
      <c r="GFG758" s="168"/>
      <c r="GFH758" s="168"/>
      <c r="GFI758" s="168"/>
      <c r="GFJ758" s="168"/>
      <c r="GFK758" s="168"/>
      <c r="GFL758" s="168"/>
      <c r="GFM758" s="168"/>
      <c r="GFN758" s="168"/>
      <c r="GFO758" s="168"/>
      <c r="GFP758" s="168"/>
      <c r="GFQ758" s="168"/>
      <c r="GFR758" s="168"/>
      <c r="GFS758" s="168"/>
      <c r="GFT758" s="168"/>
      <c r="GFU758" s="168"/>
      <c r="GFV758" s="168"/>
      <c r="GFW758" s="168"/>
      <c r="GFX758" s="168"/>
      <c r="GFY758" s="168"/>
      <c r="GFZ758" s="168"/>
      <c r="GGA758" s="168"/>
      <c r="GGB758" s="168"/>
      <c r="GGC758" s="168"/>
      <c r="GGD758" s="168"/>
      <c r="GGE758" s="168"/>
      <c r="GGF758" s="168"/>
      <c r="GGG758" s="168"/>
      <c r="GGH758" s="168"/>
      <c r="GGI758" s="168"/>
      <c r="GGJ758" s="168"/>
      <c r="GGK758" s="168"/>
      <c r="GGL758" s="168"/>
      <c r="GGM758" s="168"/>
      <c r="GGN758" s="168"/>
      <c r="GGO758" s="508"/>
      <c r="GGP758" s="508"/>
      <c r="GGQ758" s="508"/>
      <c r="GGR758" s="508"/>
      <c r="GGS758" s="508"/>
      <c r="GGT758" s="508"/>
      <c r="GGU758" s="508"/>
      <c r="GGV758" s="508"/>
      <c r="GGW758" s="508"/>
      <c r="GGX758" s="508"/>
      <c r="GGY758" s="508"/>
      <c r="GGZ758" s="508"/>
      <c r="GHA758" s="508"/>
      <c r="GHB758" s="508"/>
      <c r="GHC758" s="508"/>
      <c r="GHD758" s="508"/>
      <c r="GHE758" s="508"/>
      <c r="GHF758" s="508"/>
      <c r="GHG758" s="508"/>
      <c r="GHH758" s="508"/>
      <c r="GHI758" s="508"/>
      <c r="GHJ758" s="508"/>
      <c r="GHK758" s="508"/>
      <c r="GHL758" s="508"/>
      <c r="GHM758" s="89"/>
      <c r="GHN758" s="89"/>
      <c r="GHO758" s="89"/>
      <c r="GHP758" s="89"/>
      <c r="GHQ758" s="89"/>
      <c r="GHR758" s="508"/>
      <c r="GHS758" s="508"/>
      <c r="GHT758" s="89"/>
      <c r="GHU758" s="89"/>
      <c r="GHV758" s="508"/>
      <c r="GHW758" s="508"/>
      <c r="GHX758" s="89"/>
      <c r="GHY758" s="89"/>
      <c r="GHZ758" s="508"/>
      <c r="GIA758" s="508"/>
      <c r="GIB758" s="508"/>
      <c r="GIC758" s="508"/>
      <c r="GID758" s="508"/>
      <c r="GIE758" s="508"/>
      <c r="GIF758" s="508"/>
      <c r="GIG758" s="89"/>
      <c r="GIH758" s="89"/>
      <c r="GII758" s="508"/>
      <c r="GIJ758" s="508"/>
      <c r="GIK758" s="89"/>
      <c r="GIL758" s="89"/>
      <c r="GIM758" s="508"/>
      <c r="GIN758" s="508"/>
      <c r="GIO758" s="508"/>
      <c r="GIP758" s="508"/>
      <c r="GIQ758" s="508"/>
      <c r="GIR758" s="203"/>
      <c r="GIS758" s="107"/>
      <c r="GIT758" s="508"/>
      <c r="GIU758" s="508"/>
      <c r="GIV758" s="508"/>
      <c r="GIW758" s="508"/>
      <c r="GIX758" s="508"/>
      <c r="GIY758" s="508"/>
      <c r="GIZ758" s="508"/>
      <c r="GJA758" s="168"/>
      <c r="GJB758" s="168"/>
      <c r="GJC758" s="168"/>
      <c r="GJD758" s="168"/>
      <c r="GJE758" s="168"/>
      <c r="GJF758" s="168"/>
      <c r="GJG758" s="168"/>
      <c r="GJH758" s="168"/>
      <c r="GJI758" s="168"/>
      <c r="GJJ758" s="168"/>
      <c r="GJK758" s="168"/>
      <c r="GJL758" s="168"/>
      <c r="GJM758" s="168"/>
      <c r="GJN758" s="168"/>
      <c r="GJO758" s="168"/>
      <c r="GJP758" s="168"/>
      <c r="GJQ758" s="168"/>
      <c r="GJR758" s="168"/>
      <c r="GJS758" s="168"/>
      <c r="GJT758" s="168"/>
      <c r="GJU758" s="168"/>
      <c r="GJV758" s="168"/>
      <c r="GJW758" s="168"/>
      <c r="GJX758" s="168"/>
      <c r="GJY758" s="168"/>
      <c r="GJZ758" s="168"/>
      <c r="GKA758" s="168"/>
      <c r="GKB758" s="168"/>
      <c r="GKC758" s="168"/>
      <c r="GKD758" s="168"/>
      <c r="GKE758" s="168"/>
      <c r="GKF758" s="168"/>
      <c r="GKG758" s="168"/>
      <c r="GKH758" s="168"/>
      <c r="GKI758" s="168"/>
      <c r="GKJ758" s="168"/>
      <c r="GKK758" s="168"/>
      <c r="GKL758" s="168"/>
      <c r="GKM758" s="168"/>
      <c r="GKN758" s="168"/>
      <c r="GKO758" s="168"/>
      <c r="GKP758" s="168"/>
      <c r="GKQ758" s="168"/>
      <c r="GKR758" s="168"/>
      <c r="GKS758" s="508"/>
      <c r="GKT758" s="508"/>
      <c r="GKU758" s="508"/>
      <c r="GKV758" s="508"/>
      <c r="GKW758" s="508"/>
      <c r="GKX758" s="508"/>
      <c r="GKY758" s="508"/>
      <c r="GKZ758" s="508"/>
      <c r="GLA758" s="508"/>
      <c r="GLB758" s="508"/>
      <c r="GLC758" s="508"/>
      <c r="GLD758" s="508"/>
      <c r="GLE758" s="508"/>
      <c r="GLF758" s="508"/>
      <c r="GLG758" s="508"/>
      <c r="GLH758" s="508"/>
      <c r="GLI758" s="508"/>
      <c r="GLJ758" s="508"/>
      <c r="GLK758" s="508"/>
      <c r="GLL758" s="508"/>
      <c r="GLM758" s="508"/>
      <c r="GLN758" s="508"/>
      <c r="GLO758" s="508"/>
      <c r="GLP758" s="508"/>
      <c r="GLQ758" s="89"/>
      <c r="GLR758" s="89"/>
      <c r="GLS758" s="89"/>
      <c r="GLT758" s="89"/>
      <c r="GLU758" s="89"/>
      <c r="GLV758" s="508"/>
      <c r="GLW758" s="508"/>
      <c r="GLX758" s="89"/>
      <c r="GLY758" s="89"/>
      <c r="GLZ758" s="508"/>
      <c r="GMA758" s="508"/>
      <c r="GMB758" s="89"/>
      <c r="GMC758" s="89"/>
      <c r="GMD758" s="508"/>
      <c r="GME758" s="508"/>
      <c r="GMF758" s="508"/>
      <c r="GMG758" s="508"/>
      <c r="GMH758" s="508"/>
      <c r="GMI758" s="508"/>
      <c r="GMJ758" s="508"/>
      <c r="GMK758" s="89"/>
      <c r="GML758" s="89"/>
      <c r="GMM758" s="508"/>
      <c r="GMN758" s="508"/>
      <c r="GMO758" s="89"/>
      <c r="GMP758" s="89"/>
      <c r="GMQ758" s="508"/>
      <c r="GMR758" s="508"/>
      <c r="GMS758" s="508"/>
      <c r="GMT758" s="508"/>
      <c r="GMU758" s="508"/>
      <c r="GMV758" s="203"/>
      <c r="GMW758" s="107"/>
      <c r="GMX758" s="508"/>
      <c r="GMY758" s="508"/>
      <c r="GMZ758" s="508"/>
      <c r="GNA758" s="508"/>
      <c r="GNB758" s="508"/>
      <c r="GNC758" s="508"/>
      <c r="GND758" s="508"/>
      <c r="GNE758" s="168"/>
      <c r="GNF758" s="168"/>
      <c r="GNG758" s="168"/>
      <c r="GNH758" s="168"/>
      <c r="GNI758" s="168"/>
      <c r="GNJ758" s="168"/>
      <c r="GNK758" s="168"/>
      <c r="GNL758" s="168"/>
      <c r="GNM758" s="168"/>
      <c r="GNN758" s="168"/>
      <c r="GNO758" s="168"/>
      <c r="GNP758" s="168"/>
      <c r="GNQ758" s="168"/>
      <c r="GNR758" s="168"/>
      <c r="GNS758" s="168"/>
      <c r="GNT758" s="168"/>
      <c r="GNU758" s="168"/>
      <c r="GNV758" s="168"/>
      <c r="GNW758" s="168"/>
      <c r="GNX758" s="168"/>
      <c r="GNY758" s="168"/>
      <c r="GNZ758" s="168"/>
      <c r="GOA758" s="168"/>
      <c r="GOB758" s="168"/>
      <c r="GOC758" s="168"/>
      <c r="GOD758" s="168"/>
      <c r="GOE758" s="168"/>
      <c r="GOF758" s="168"/>
      <c r="GOG758" s="168"/>
      <c r="GOH758" s="168"/>
      <c r="GOI758" s="168"/>
      <c r="GOJ758" s="168"/>
      <c r="GOK758" s="168"/>
      <c r="GOL758" s="168"/>
      <c r="GOM758" s="168"/>
      <c r="GON758" s="168"/>
      <c r="GOO758" s="168"/>
      <c r="GOP758" s="168"/>
      <c r="GOQ758" s="168"/>
      <c r="GOR758" s="168"/>
      <c r="GOS758" s="168"/>
      <c r="GOT758" s="168"/>
      <c r="GOU758" s="168"/>
      <c r="GOV758" s="168"/>
      <c r="GOW758" s="508"/>
      <c r="GOX758" s="508"/>
      <c r="GOY758" s="508"/>
      <c r="GOZ758" s="508"/>
      <c r="GPA758" s="508"/>
      <c r="GPB758" s="508"/>
      <c r="GPC758" s="508"/>
      <c r="GPD758" s="508"/>
      <c r="GPE758" s="508"/>
      <c r="GPF758" s="508"/>
      <c r="GPG758" s="508"/>
      <c r="GPH758" s="508"/>
      <c r="GPI758" s="508"/>
      <c r="GPJ758" s="508"/>
      <c r="GPK758" s="508"/>
      <c r="GPL758" s="508"/>
      <c r="GPM758" s="508"/>
      <c r="GPN758" s="508"/>
      <c r="GPO758" s="508"/>
      <c r="GPP758" s="508"/>
      <c r="GPQ758" s="508"/>
      <c r="GPR758" s="508"/>
      <c r="GPS758" s="508"/>
      <c r="GPT758" s="508"/>
      <c r="GPU758" s="89"/>
      <c r="GPV758" s="89"/>
      <c r="GPW758" s="89"/>
      <c r="GPX758" s="89"/>
      <c r="GPY758" s="89"/>
      <c r="GPZ758" s="508"/>
      <c r="GQA758" s="508"/>
      <c r="GQB758" s="89"/>
      <c r="GQC758" s="89"/>
      <c r="GQD758" s="508"/>
      <c r="GQE758" s="508"/>
      <c r="GQF758" s="89"/>
      <c r="GQG758" s="89"/>
      <c r="GQH758" s="508"/>
      <c r="GQI758" s="508"/>
      <c r="GQJ758" s="508"/>
      <c r="GQK758" s="508"/>
      <c r="GQL758" s="508"/>
      <c r="GQM758" s="508"/>
      <c r="GQN758" s="508"/>
      <c r="GQO758" s="89"/>
      <c r="GQP758" s="89"/>
      <c r="GQQ758" s="508"/>
      <c r="GQR758" s="508"/>
      <c r="GQS758" s="89"/>
      <c r="GQT758" s="89"/>
      <c r="GQU758" s="508"/>
      <c r="GQV758" s="508"/>
      <c r="GQW758" s="508"/>
      <c r="GQX758" s="508"/>
      <c r="GQY758" s="508"/>
      <c r="GQZ758" s="203"/>
      <c r="GRA758" s="107"/>
      <c r="GRB758" s="508"/>
      <c r="GRC758" s="508"/>
      <c r="GRD758" s="508"/>
      <c r="GRE758" s="508"/>
      <c r="GRF758" s="508"/>
      <c r="GRG758" s="508"/>
      <c r="GRH758" s="508"/>
      <c r="GRI758" s="168"/>
      <c r="GRJ758" s="168"/>
      <c r="GRK758" s="168"/>
      <c r="GRL758" s="168"/>
      <c r="GRM758" s="168"/>
      <c r="GRN758" s="168"/>
      <c r="GRO758" s="168"/>
      <c r="GRP758" s="168"/>
      <c r="GRQ758" s="168"/>
      <c r="GRR758" s="168"/>
      <c r="GRS758" s="168"/>
      <c r="GRT758" s="168"/>
      <c r="GRU758" s="168"/>
      <c r="GRV758" s="168"/>
      <c r="GRW758" s="168"/>
      <c r="GRX758" s="168"/>
      <c r="GRY758" s="168"/>
      <c r="GRZ758" s="168"/>
      <c r="GSA758" s="168"/>
      <c r="GSB758" s="168"/>
      <c r="GSC758" s="168"/>
      <c r="GSD758" s="168"/>
      <c r="GSE758" s="168"/>
      <c r="GSF758" s="168"/>
      <c r="GSG758" s="168"/>
      <c r="GSH758" s="168"/>
      <c r="GSI758" s="168"/>
      <c r="GSJ758" s="168"/>
      <c r="GSK758" s="168"/>
      <c r="GSL758" s="168"/>
      <c r="GSM758" s="168"/>
      <c r="GSN758" s="168"/>
      <c r="GSO758" s="168"/>
      <c r="GSP758" s="168"/>
      <c r="GSQ758" s="168"/>
      <c r="GSR758" s="168"/>
      <c r="GSS758" s="168"/>
      <c r="GST758" s="168"/>
      <c r="GSU758" s="168"/>
      <c r="GSV758" s="168"/>
      <c r="GSW758" s="168"/>
      <c r="GSX758" s="168"/>
      <c r="GSY758" s="168"/>
      <c r="GSZ758" s="168"/>
      <c r="GTA758" s="508"/>
      <c r="GTB758" s="508"/>
      <c r="GTC758" s="508"/>
      <c r="GTD758" s="508"/>
      <c r="GTE758" s="508"/>
      <c r="GTF758" s="508"/>
      <c r="GTG758" s="508"/>
      <c r="GTH758" s="508"/>
      <c r="GTI758" s="508"/>
      <c r="GTJ758" s="508"/>
      <c r="GTK758" s="508"/>
      <c r="GTL758" s="508"/>
      <c r="GTM758" s="508"/>
      <c r="GTN758" s="508"/>
      <c r="GTO758" s="508"/>
      <c r="GTP758" s="508"/>
      <c r="GTQ758" s="508"/>
      <c r="GTR758" s="508"/>
      <c r="GTS758" s="508"/>
      <c r="GTT758" s="508"/>
      <c r="GTU758" s="508"/>
      <c r="GTV758" s="508"/>
      <c r="GTW758" s="508"/>
      <c r="GTX758" s="508"/>
      <c r="GTY758" s="89"/>
      <c r="GTZ758" s="89"/>
      <c r="GUA758" s="89"/>
      <c r="GUB758" s="89"/>
      <c r="GUC758" s="89"/>
      <c r="GUD758" s="508"/>
      <c r="GUE758" s="508"/>
      <c r="GUF758" s="89"/>
      <c r="GUG758" s="89"/>
      <c r="GUH758" s="508"/>
      <c r="GUI758" s="508"/>
      <c r="GUJ758" s="89"/>
      <c r="GUK758" s="89"/>
      <c r="GUL758" s="508"/>
      <c r="GUM758" s="508"/>
      <c r="GUN758" s="508"/>
      <c r="GUO758" s="508"/>
      <c r="GUP758" s="508"/>
      <c r="GUQ758" s="508"/>
      <c r="GUR758" s="508"/>
      <c r="GUS758" s="89"/>
      <c r="GUT758" s="89"/>
      <c r="GUU758" s="508"/>
      <c r="GUV758" s="508"/>
      <c r="GUW758" s="89"/>
      <c r="GUX758" s="89"/>
      <c r="GUY758" s="508"/>
      <c r="GUZ758" s="508"/>
      <c r="GVA758" s="508"/>
      <c r="GVB758" s="508"/>
      <c r="GVC758" s="508"/>
      <c r="GVD758" s="203"/>
      <c r="GVE758" s="107"/>
      <c r="GVF758" s="508"/>
      <c r="GVG758" s="508"/>
      <c r="GVH758" s="508"/>
      <c r="GVI758" s="508"/>
      <c r="GVJ758" s="508"/>
      <c r="GVK758" s="508"/>
      <c r="GVL758" s="508"/>
      <c r="GVM758" s="168"/>
      <c r="GVN758" s="168"/>
      <c r="GVO758" s="168"/>
      <c r="GVP758" s="168"/>
      <c r="GVQ758" s="168"/>
      <c r="GVR758" s="168"/>
      <c r="GVS758" s="168"/>
      <c r="GVT758" s="168"/>
      <c r="GVU758" s="168"/>
      <c r="GVV758" s="168"/>
      <c r="GVW758" s="168"/>
      <c r="GVX758" s="168"/>
      <c r="GVY758" s="168"/>
      <c r="GVZ758" s="168"/>
      <c r="GWA758" s="168"/>
      <c r="GWB758" s="168"/>
      <c r="GWC758" s="168"/>
      <c r="GWD758" s="168"/>
      <c r="GWE758" s="168"/>
      <c r="GWF758" s="168"/>
      <c r="GWG758" s="168"/>
      <c r="GWH758" s="168"/>
      <c r="GWI758" s="168"/>
      <c r="GWJ758" s="168"/>
      <c r="GWK758" s="168"/>
      <c r="GWL758" s="168"/>
      <c r="GWM758" s="168"/>
      <c r="GWN758" s="168"/>
      <c r="GWO758" s="168"/>
      <c r="GWP758" s="168"/>
      <c r="GWQ758" s="168"/>
      <c r="GWR758" s="168"/>
      <c r="GWS758" s="168"/>
      <c r="GWT758" s="168"/>
      <c r="GWU758" s="168"/>
      <c r="GWV758" s="168"/>
      <c r="GWW758" s="168"/>
      <c r="GWX758" s="168"/>
      <c r="GWY758" s="168"/>
      <c r="GWZ758" s="168"/>
      <c r="GXA758" s="168"/>
      <c r="GXB758" s="168"/>
      <c r="GXC758" s="168"/>
      <c r="GXD758" s="168"/>
      <c r="GXE758" s="508"/>
      <c r="GXF758" s="508"/>
      <c r="GXG758" s="508"/>
      <c r="GXH758" s="508"/>
      <c r="GXI758" s="508"/>
      <c r="GXJ758" s="508"/>
      <c r="GXK758" s="508"/>
      <c r="GXL758" s="508"/>
      <c r="GXM758" s="508"/>
      <c r="GXN758" s="508"/>
      <c r="GXO758" s="508"/>
      <c r="GXP758" s="508"/>
      <c r="GXQ758" s="508"/>
      <c r="GXR758" s="508"/>
      <c r="GXS758" s="508"/>
      <c r="GXT758" s="508"/>
      <c r="GXU758" s="508"/>
      <c r="GXV758" s="508"/>
      <c r="GXW758" s="508"/>
      <c r="GXX758" s="508"/>
      <c r="GXY758" s="508"/>
      <c r="GXZ758" s="508"/>
      <c r="GYA758" s="508"/>
      <c r="GYB758" s="508"/>
      <c r="GYC758" s="89"/>
      <c r="GYD758" s="89"/>
      <c r="GYE758" s="89"/>
      <c r="GYF758" s="89"/>
      <c r="GYG758" s="89"/>
      <c r="GYH758" s="508"/>
      <c r="GYI758" s="508"/>
      <c r="GYJ758" s="89"/>
      <c r="GYK758" s="89"/>
      <c r="GYL758" s="508"/>
      <c r="GYM758" s="508"/>
      <c r="GYN758" s="89"/>
      <c r="GYO758" s="89"/>
      <c r="GYP758" s="508"/>
      <c r="GYQ758" s="508"/>
      <c r="GYR758" s="508"/>
      <c r="GYS758" s="508"/>
      <c r="GYT758" s="508"/>
      <c r="GYU758" s="508"/>
      <c r="GYV758" s="508"/>
      <c r="GYW758" s="89"/>
      <c r="GYX758" s="89"/>
      <c r="GYY758" s="508"/>
      <c r="GYZ758" s="508"/>
      <c r="GZA758" s="89"/>
      <c r="GZB758" s="89"/>
      <c r="GZC758" s="508"/>
      <c r="GZD758" s="508"/>
      <c r="GZE758" s="508"/>
      <c r="GZF758" s="508"/>
      <c r="GZG758" s="508"/>
      <c r="GZH758" s="203"/>
      <c r="GZI758" s="107"/>
      <c r="GZJ758" s="508"/>
      <c r="GZK758" s="508"/>
      <c r="GZL758" s="508"/>
      <c r="GZM758" s="508"/>
      <c r="GZN758" s="508"/>
      <c r="GZO758" s="508"/>
      <c r="GZP758" s="508"/>
      <c r="GZQ758" s="168"/>
      <c r="GZR758" s="168"/>
      <c r="GZS758" s="168"/>
      <c r="GZT758" s="168"/>
      <c r="GZU758" s="168"/>
      <c r="GZV758" s="168"/>
      <c r="GZW758" s="168"/>
      <c r="GZX758" s="168"/>
      <c r="GZY758" s="168"/>
      <c r="GZZ758" s="168"/>
      <c r="HAA758" s="168"/>
      <c r="HAB758" s="168"/>
      <c r="HAC758" s="168"/>
      <c r="HAD758" s="168"/>
      <c r="HAE758" s="168"/>
      <c r="HAF758" s="168"/>
      <c r="HAG758" s="168"/>
      <c r="HAH758" s="168"/>
      <c r="HAI758" s="168"/>
      <c r="HAJ758" s="168"/>
      <c r="HAK758" s="168"/>
      <c r="HAL758" s="168"/>
      <c r="HAM758" s="168"/>
      <c r="HAN758" s="168"/>
      <c r="HAO758" s="168"/>
      <c r="HAP758" s="168"/>
      <c r="HAQ758" s="168"/>
      <c r="HAR758" s="168"/>
      <c r="HAS758" s="168"/>
      <c r="HAT758" s="168"/>
      <c r="HAU758" s="168"/>
      <c r="HAV758" s="168"/>
      <c r="HAW758" s="168"/>
      <c r="HAX758" s="168"/>
      <c r="HAY758" s="168"/>
      <c r="HAZ758" s="168"/>
      <c r="HBA758" s="168"/>
      <c r="HBB758" s="168"/>
      <c r="HBC758" s="168"/>
      <c r="HBD758" s="168"/>
      <c r="HBE758" s="168"/>
      <c r="HBF758" s="168"/>
      <c r="HBG758" s="168"/>
      <c r="HBH758" s="168"/>
      <c r="HBI758" s="508"/>
      <c r="HBJ758" s="508"/>
      <c r="HBK758" s="508"/>
      <c r="HBL758" s="508"/>
      <c r="HBM758" s="508"/>
      <c r="HBN758" s="508"/>
      <c r="HBO758" s="508"/>
      <c r="HBP758" s="508"/>
      <c r="HBQ758" s="508"/>
      <c r="HBR758" s="508"/>
      <c r="HBS758" s="508"/>
      <c r="HBT758" s="508"/>
      <c r="HBU758" s="508"/>
      <c r="HBV758" s="508"/>
      <c r="HBW758" s="508"/>
      <c r="HBX758" s="508"/>
      <c r="HBY758" s="508"/>
      <c r="HBZ758" s="508"/>
      <c r="HCA758" s="508"/>
      <c r="HCB758" s="508"/>
      <c r="HCC758" s="508"/>
      <c r="HCD758" s="508"/>
      <c r="HCE758" s="508"/>
      <c r="HCF758" s="508"/>
      <c r="HCG758" s="89"/>
      <c r="HCH758" s="89"/>
      <c r="HCI758" s="89"/>
      <c r="HCJ758" s="89"/>
      <c r="HCK758" s="89"/>
      <c r="HCL758" s="508"/>
      <c r="HCM758" s="508"/>
      <c r="HCN758" s="89"/>
      <c r="HCO758" s="89"/>
      <c r="HCP758" s="508"/>
      <c r="HCQ758" s="508"/>
      <c r="HCR758" s="89"/>
      <c r="HCS758" s="89"/>
      <c r="HCT758" s="508"/>
      <c r="HCU758" s="508"/>
      <c r="HCV758" s="508"/>
      <c r="HCW758" s="508"/>
      <c r="HCX758" s="508"/>
      <c r="HCY758" s="508"/>
      <c r="HCZ758" s="508"/>
      <c r="HDA758" s="89"/>
      <c r="HDB758" s="89"/>
      <c r="HDC758" s="508"/>
      <c r="HDD758" s="508"/>
      <c r="HDE758" s="89"/>
      <c r="HDF758" s="89"/>
      <c r="HDG758" s="508"/>
      <c r="HDH758" s="508"/>
      <c r="HDI758" s="508"/>
      <c r="HDJ758" s="508"/>
      <c r="HDK758" s="508"/>
      <c r="HDL758" s="203"/>
      <c r="HDM758" s="107"/>
      <c r="HDN758" s="508"/>
      <c r="HDO758" s="508"/>
      <c r="HDP758" s="508"/>
      <c r="HDQ758" s="508"/>
      <c r="HDR758" s="508"/>
      <c r="HDS758" s="508"/>
      <c r="HDT758" s="508"/>
      <c r="HDU758" s="168"/>
      <c r="HDV758" s="168"/>
      <c r="HDW758" s="168"/>
      <c r="HDX758" s="168"/>
      <c r="HDY758" s="168"/>
      <c r="HDZ758" s="168"/>
      <c r="HEA758" s="168"/>
      <c r="HEB758" s="168"/>
      <c r="HEC758" s="168"/>
      <c r="HED758" s="168"/>
      <c r="HEE758" s="168"/>
      <c r="HEF758" s="168"/>
      <c r="HEG758" s="168"/>
      <c r="HEH758" s="168"/>
      <c r="HEI758" s="168"/>
      <c r="HEJ758" s="168"/>
      <c r="HEK758" s="168"/>
      <c r="HEL758" s="168"/>
      <c r="HEM758" s="168"/>
      <c r="HEN758" s="168"/>
      <c r="HEO758" s="168"/>
      <c r="HEP758" s="168"/>
      <c r="HEQ758" s="168"/>
      <c r="HER758" s="168"/>
      <c r="HES758" s="168"/>
      <c r="HET758" s="168"/>
      <c r="HEU758" s="168"/>
      <c r="HEV758" s="168"/>
      <c r="HEW758" s="168"/>
      <c r="HEX758" s="168"/>
      <c r="HEY758" s="168"/>
      <c r="HEZ758" s="168"/>
      <c r="HFA758" s="168"/>
      <c r="HFB758" s="168"/>
      <c r="HFC758" s="168"/>
      <c r="HFD758" s="168"/>
      <c r="HFE758" s="168"/>
      <c r="HFF758" s="168"/>
      <c r="HFG758" s="168"/>
      <c r="HFH758" s="168"/>
      <c r="HFI758" s="168"/>
      <c r="HFJ758" s="168"/>
      <c r="HFK758" s="168"/>
      <c r="HFL758" s="168"/>
      <c r="HFM758" s="508"/>
      <c r="HFN758" s="508"/>
      <c r="HFO758" s="508"/>
      <c r="HFP758" s="508"/>
      <c r="HFQ758" s="508"/>
      <c r="HFR758" s="508"/>
      <c r="HFS758" s="508"/>
      <c r="HFT758" s="508"/>
      <c r="HFU758" s="508"/>
      <c r="HFV758" s="508"/>
      <c r="HFW758" s="508"/>
      <c r="HFX758" s="508"/>
      <c r="HFY758" s="508"/>
      <c r="HFZ758" s="508"/>
      <c r="HGA758" s="508"/>
      <c r="HGB758" s="508"/>
      <c r="HGC758" s="508"/>
      <c r="HGD758" s="508"/>
      <c r="HGE758" s="508"/>
      <c r="HGF758" s="508"/>
      <c r="HGG758" s="508"/>
      <c r="HGH758" s="508"/>
      <c r="HGI758" s="508"/>
      <c r="HGJ758" s="508"/>
      <c r="HGK758" s="89"/>
      <c r="HGL758" s="89"/>
      <c r="HGM758" s="89"/>
      <c r="HGN758" s="89"/>
      <c r="HGO758" s="89"/>
      <c r="HGP758" s="508"/>
      <c r="HGQ758" s="508"/>
      <c r="HGR758" s="89"/>
      <c r="HGS758" s="89"/>
      <c r="HGT758" s="508"/>
      <c r="HGU758" s="508"/>
      <c r="HGV758" s="89"/>
      <c r="HGW758" s="89"/>
      <c r="HGX758" s="508"/>
      <c r="HGY758" s="508"/>
      <c r="HGZ758" s="508"/>
      <c r="HHA758" s="508"/>
      <c r="HHB758" s="508"/>
      <c r="HHC758" s="508"/>
      <c r="HHD758" s="508"/>
      <c r="HHE758" s="89"/>
      <c r="HHF758" s="89"/>
      <c r="HHG758" s="508"/>
      <c r="HHH758" s="508"/>
      <c r="HHI758" s="89"/>
      <c r="HHJ758" s="89"/>
      <c r="HHK758" s="508"/>
      <c r="HHL758" s="508"/>
      <c r="HHM758" s="508"/>
      <c r="HHN758" s="508"/>
      <c r="HHO758" s="508"/>
      <c r="HHP758" s="203"/>
      <c r="HHQ758" s="107"/>
      <c r="HHR758" s="508"/>
      <c r="HHS758" s="508"/>
      <c r="HHT758" s="508"/>
      <c r="HHU758" s="508"/>
      <c r="HHV758" s="508"/>
      <c r="HHW758" s="508"/>
      <c r="HHX758" s="508"/>
      <c r="HHY758" s="168"/>
      <c r="HHZ758" s="168"/>
      <c r="HIA758" s="168"/>
      <c r="HIB758" s="168"/>
      <c r="HIC758" s="168"/>
      <c r="HID758" s="168"/>
      <c r="HIE758" s="168"/>
      <c r="HIF758" s="168"/>
      <c r="HIG758" s="168"/>
      <c r="HIH758" s="168"/>
      <c r="HII758" s="168"/>
      <c r="HIJ758" s="168"/>
      <c r="HIK758" s="168"/>
      <c r="HIL758" s="168"/>
      <c r="HIM758" s="168"/>
      <c r="HIN758" s="168"/>
      <c r="HIO758" s="168"/>
      <c r="HIP758" s="168"/>
      <c r="HIQ758" s="168"/>
      <c r="HIR758" s="168"/>
      <c r="HIS758" s="168"/>
      <c r="HIT758" s="168"/>
      <c r="HIU758" s="168"/>
      <c r="HIV758" s="168"/>
      <c r="HIW758" s="168"/>
      <c r="HIX758" s="168"/>
      <c r="HIY758" s="168"/>
      <c r="HIZ758" s="168"/>
      <c r="HJA758" s="168"/>
      <c r="HJB758" s="168"/>
      <c r="HJC758" s="168"/>
      <c r="HJD758" s="168"/>
      <c r="HJE758" s="168"/>
      <c r="HJF758" s="168"/>
      <c r="HJG758" s="168"/>
      <c r="HJH758" s="168"/>
      <c r="HJI758" s="168"/>
      <c r="HJJ758" s="168"/>
      <c r="HJK758" s="168"/>
      <c r="HJL758" s="168"/>
      <c r="HJM758" s="168"/>
      <c r="HJN758" s="168"/>
      <c r="HJO758" s="168"/>
      <c r="HJP758" s="168"/>
      <c r="HJQ758" s="508"/>
      <c r="HJR758" s="508"/>
      <c r="HJS758" s="508"/>
      <c r="HJT758" s="508"/>
      <c r="HJU758" s="508"/>
      <c r="HJV758" s="508"/>
      <c r="HJW758" s="508"/>
      <c r="HJX758" s="508"/>
      <c r="HJY758" s="508"/>
      <c r="HJZ758" s="508"/>
      <c r="HKA758" s="508"/>
      <c r="HKB758" s="508"/>
      <c r="HKC758" s="508"/>
      <c r="HKD758" s="508"/>
      <c r="HKE758" s="508"/>
      <c r="HKF758" s="508"/>
      <c r="HKG758" s="508"/>
      <c r="HKH758" s="508"/>
      <c r="HKI758" s="508"/>
      <c r="HKJ758" s="508"/>
      <c r="HKK758" s="508"/>
      <c r="HKL758" s="508"/>
      <c r="HKM758" s="508"/>
      <c r="HKN758" s="508"/>
      <c r="HKO758" s="89"/>
      <c r="HKP758" s="89"/>
      <c r="HKQ758" s="89"/>
      <c r="HKR758" s="89"/>
      <c r="HKS758" s="89"/>
      <c r="HKT758" s="508"/>
      <c r="HKU758" s="508"/>
      <c r="HKV758" s="89"/>
      <c r="HKW758" s="89"/>
      <c r="HKX758" s="508"/>
      <c r="HKY758" s="508"/>
      <c r="HKZ758" s="89"/>
      <c r="HLA758" s="89"/>
      <c r="HLB758" s="508"/>
      <c r="HLC758" s="508"/>
      <c r="HLD758" s="508"/>
      <c r="HLE758" s="508"/>
      <c r="HLF758" s="508"/>
      <c r="HLG758" s="508"/>
      <c r="HLH758" s="508"/>
      <c r="HLI758" s="89"/>
      <c r="HLJ758" s="89"/>
      <c r="HLK758" s="508"/>
      <c r="HLL758" s="508"/>
      <c r="HLM758" s="89"/>
      <c r="HLN758" s="89"/>
      <c r="HLO758" s="508"/>
      <c r="HLP758" s="508"/>
      <c r="HLQ758" s="508"/>
      <c r="HLR758" s="508"/>
      <c r="HLS758" s="508"/>
      <c r="HLT758" s="203"/>
      <c r="HLU758" s="107"/>
      <c r="HLV758" s="508"/>
      <c r="HLW758" s="508"/>
      <c r="HLX758" s="508"/>
      <c r="HLY758" s="508"/>
      <c r="HLZ758" s="508"/>
      <c r="HMA758" s="508"/>
      <c r="HMB758" s="508"/>
      <c r="HMC758" s="168"/>
      <c r="HMD758" s="168"/>
      <c r="HME758" s="168"/>
      <c r="HMF758" s="168"/>
      <c r="HMG758" s="168"/>
      <c r="HMH758" s="168"/>
      <c r="HMI758" s="168"/>
      <c r="HMJ758" s="168"/>
      <c r="HMK758" s="168"/>
      <c r="HML758" s="168"/>
      <c r="HMM758" s="168"/>
      <c r="HMN758" s="168"/>
      <c r="HMO758" s="168"/>
      <c r="HMP758" s="168"/>
      <c r="HMQ758" s="168"/>
      <c r="HMR758" s="168"/>
      <c r="HMS758" s="168"/>
      <c r="HMT758" s="168"/>
      <c r="HMU758" s="168"/>
      <c r="HMV758" s="168"/>
      <c r="HMW758" s="168"/>
      <c r="HMX758" s="168"/>
      <c r="HMY758" s="168"/>
      <c r="HMZ758" s="168"/>
      <c r="HNA758" s="168"/>
      <c r="HNB758" s="168"/>
      <c r="HNC758" s="168"/>
      <c r="HND758" s="168"/>
      <c r="HNE758" s="168"/>
      <c r="HNF758" s="168"/>
      <c r="HNG758" s="168"/>
      <c r="HNH758" s="168"/>
      <c r="HNI758" s="168"/>
      <c r="HNJ758" s="168"/>
      <c r="HNK758" s="168"/>
      <c r="HNL758" s="168"/>
      <c r="HNM758" s="168"/>
      <c r="HNN758" s="168"/>
      <c r="HNO758" s="168"/>
      <c r="HNP758" s="168"/>
      <c r="HNQ758" s="168"/>
      <c r="HNR758" s="168"/>
      <c r="HNS758" s="168"/>
      <c r="HNT758" s="168"/>
      <c r="HNU758" s="508"/>
      <c r="HNV758" s="508"/>
      <c r="HNW758" s="508"/>
      <c r="HNX758" s="508"/>
      <c r="HNY758" s="508"/>
      <c r="HNZ758" s="508"/>
      <c r="HOA758" s="508"/>
      <c r="HOB758" s="508"/>
      <c r="HOC758" s="508"/>
      <c r="HOD758" s="508"/>
      <c r="HOE758" s="508"/>
      <c r="HOF758" s="508"/>
      <c r="HOG758" s="508"/>
      <c r="HOH758" s="508"/>
      <c r="HOI758" s="508"/>
      <c r="HOJ758" s="508"/>
      <c r="HOK758" s="508"/>
      <c r="HOL758" s="508"/>
      <c r="HOM758" s="508"/>
      <c r="HON758" s="508"/>
      <c r="HOO758" s="508"/>
      <c r="HOP758" s="508"/>
      <c r="HOQ758" s="508"/>
      <c r="HOR758" s="508"/>
      <c r="HOS758" s="89"/>
      <c r="HOT758" s="89"/>
      <c r="HOU758" s="89"/>
      <c r="HOV758" s="89"/>
      <c r="HOW758" s="89"/>
      <c r="HOX758" s="508"/>
      <c r="HOY758" s="508"/>
      <c r="HOZ758" s="89"/>
      <c r="HPA758" s="89"/>
      <c r="HPB758" s="508"/>
      <c r="HPC758" s="508"/>
      <c r="HPD758" s="89"/>
      <c r="HPE758" s="89"/>
      <c r="HPF758" s="508"/>
      <c r="HPG758" s="508"/>
      <c r="HPH758" s="508"/>
      <c r="HPI758" s="508"/>
      <c r="HPJ758" s="508"/>
      <c r="HPK758" s="508"/>
      <c r="HPL758" s="508"/>
      <c r="HPM758" s="89"/>
      <c r="HPN758" s="89"/>
      <c r="HPO758" s="508"/>
      <c r="HPP758" s="508"/>
      <c r="HPQ758" s="89"/>
      <c r="HPR758" s="89"/>
      <c r="HPS758" s="508"/>
      <c r="HPT758" s="508"/>
      <c r="HPU758" s="508"/>
      <c r="HPV758" s="508"/>
      <c r="HPW758" s="508"/>
      <c r="HPX758" s="203"/>
      <c r="HPY758" s="107"/>
      <c r="HPZ758" s="508"/>
      <c r="HQA758" s="508"/>
      <c r="HQB758" s="508"/>
      <c r="HQC758" s="508"/>
      <c r="HQD758" s="508"/>
      <c r="HQE758" s="508"/>
      <c r="HQF758" s="508"/>
      <c r="HQG758" s="168"/>
      <c r="HQH758" s="168"/>
      <c r="HQI758" s="168"/>
      <c r="HQJ758" s="168"/>
      <c r="HQK758" s="168"/>
      <c r="HQL758" s="168"/>
      <c r="HQM758" s="168"/>
      <c r="HQN758" s="168"/>
      <c r="HQO758" s="168"/>
      <c r="HQP758" s="168"/>
      <c r="HQQ758" s="168"/>
      <c r="HQR758" s="168"/>
      <c r="HQS758" s="168"/>
      <c r="HQT758" s="168"/>
      <c r="HQU758" s="168"/>
      <c r="HQV758" s="168"/>
      <c r="HQW758" s="168"/>
      <c r="HQX758" s="168"/>
      <c r="HQY758" s="168"/>
      <c r="HQZ758" s="168"/>
      <c r="HRA758" s="168"/>
      <c r="HRB758" s="168"/>
      <c r="HRC758" s="168"/>
      <c r="HRD758" s="168"/>
      <c r="HRE758" s="168"/>
      <c r="HRF758" s="168"/>
      <c r="HRG758" s="168"/>
      <c r="HRH758" s="168"/>
      <c r="HRI758" s="168"/>
      <c r="HRJ758" s="168"/>
      <c r="HRK758" s="168"/>
      <c r="HRL758" s="168"/>
      <c r="HRM758" s="168"/>
      <c r="HRN758" s="168"/>
      <c r="HRO758" s="168"/>
      <c r="HRP758" s="168"/>
      <c r="HRQ758" s="168"/>
      <c r="HRR758" s="168"/>
      <c r="HRS758" s="168"/>
      <c r="HRT758" s="168"/>
      <c r="HRU758" s="168"/>
      <c r="HRV758" s="168"/>
      <c r="HRW758" s="168"/>
      <c r="HRX758" s="168"/>
      <c r="HRY758" s="508"/>
      <c r="HRZ758" s="508"/>
      <c r="HSA758" s="508"/>
      <c r="HSB758" s="508"/>
      <c r="HSC758" s="508"/>
      <c r="HSD758" s="508"/>
      <c r="HSE758" s="508"/>
      <c r="HSF758" s="508"/>
      <c r="HSG758" s="508"/>
      <c r="HSH758" s="508"/>
      <c r="HSI758" s="508"/>
      <c r="HSJ758" s="508"/>
      <c r="HSK758" s="508"/>
      <c r="HSL758" s="508"/>
      <c r="HSM758" s="508"/>
      <c r="HSN758" s="508"/>
      <c r="HSO758" s="508"/>
      <c r="HSP758" s="508"/>
      <c r="HSQ758" s="508"/>
      <c r="HSR758" s="508"/>
      <c r="HSS758" s="508"/>
      <c r="HST758" s="508"/>
      <c r="HSU758" s="508"/>
      <c r="HSV758" s="508"/>
      <c r="HSW758" s="89"/>
      <c r="HSX758" s="89"/>
      <c r="HSY758" s="89"/>
      <c r="HSZ758" s="89"/>
      <c r="HTA758" s="89"/>
      <c r="HTB758" s="508"/>
      <c r="HTC758" s="508"/>
      <c r="HTD758" s="89"/>
      <c r="HTE758" s="89"/>
      <c r="HTF758" s="508"/>
      <c r="HTG758" s="508"/>
      <c r="HTH758" s="89"/>
      <c r="HTI758" s="89"/>
      <c r="HTJ758" s="508"/>
      <c r="HTK758" s="508"/>
      <c r="HTL758" s="508"/>
      <c r="HTM758" s="508"/>
      <c r="HTN758" s="508"/>
      <c r="HTO758" s="508"/>
      <c r="HTP758" s="508"/>
      <c r="HTQ758" s="89"/>
      <c r="HTR758" s="89"/>
      <c r="HTS758" s="508"/>
      <c r="HTT758" s="508"/>
      <c r="HTU758" s="89"/>
      <c r="HTV758" s="89"/>
      <c r="HTW758" s="508"/>
      <c r="HTX758" s="508"/>
      <c r="HTY758" s="508"/>
      <c r="HTZ758" s="508"/>
      <c r="HUA758" s="508"/>
      <c r="HUB758" s="203"/>
      <c r="HUC758" s="107"/>
      <c r="HUD758" s="508"/>
      <c r="HUE758" s="508"/>
      <c r="HUF758" s="508"/>
      <c r="HUG758" s="508"/>
      <c r="HUH758" s="508"/>
      <c r="HUI758" s="508"/>
      <c r="HUJ758" s="508"/>
      <c r="HUK758" s="168"/>
      <c r="HUL758" s="168"/>
      <c r="HUM758" s="168"/>
      <c r="HUN758" s="168"/>
      <c r="HUO758" s="168"/>
      <c r="HUP758" s="168"/>
      <c r="HUQ758" s="168"/>
      <c r="HUR758" s="168"/>
      <c r="HUS758" s="168"/>
      <c r="HUT758" s="168"/>
      <c r="HUU758" s="168"/>
      <c r="HUV758" s="168"/>
      <c r="HUW758" s="168"/>
      <c r="HUX758" s="168"/>
      <c r="HUY758" s="168"/>
      <c r="HUZ758" s="168"/>
      <c r="HVA758" s="168"/>
      <c r="HVB758" s="168"/>
      <c r="HVC758" s="168"/>
      <c r="HVD758" s="168"/>
      <c r="HVE758" s="168"/>
      <c r="HVF758" s="168"/>
      <c r="HVG758" s="168"/>
      <c r="HVH758" s="168"/>
      <c r="HVI758" s="168"/>
      <c r="HVJ758" s="168"/>
      <c r="HVK758" s="168"/>
      <c r="HVL758" s="168"/>
      <c r="HVM758" s="168"/>
      <c r="HVN758" s="168"/>
      <c r="HVO758" s="168"/>
      <c r="HVP758" s="168"/>
      <c r="HVQ758" s="168"/>
      <c r="HVR758" s="168"/>
      <c r="HVS758" s="168"/>
      <c r="HVT758" s="168"/>
      <c r="HVU758" s="168"/>
      <c r="HVV758" s="168"/>
      <c r="HVW758" s="168"/>
      <c r="HVX758" s="168"/>
      <c r="HVY758" s="168"/>
      <c r="HVZ758" s="168"/>
      <c r="HWA758" s="168"/>
      <c r="HWB758" s="168"/>
      <c r="HWC758" s="508"/>
      <c r="HWD758" s="508"/>
      <c r="HWE758" s="508"/>
      <c r="HWF758" s="508"/>
      <c r="HWG758" s="508"/>
      <c r="HWH758" s="508"/>
      <c r="HWI758" s="508"/>
      <c r="HWJ758" s="508"/>
      <c r="HWK758" s="508"/>
      <c r="HWL758" s="508"/>
      <c r="HWM758" s="508"/>
      <c r="HWN758" s="508"/>
      <c r="HWO758" s="508"/>
      <c r="HWP758" s="508"/>
      <c r="HWQ758" s="508"/>
      <c r="HWR758" s="508"/>
      <c r="HWS758" s="508"/>
      <c r="HWT758" s="508"/>
      <c r="HWU758" s="508"/>
      <c r="HWV758" s="508"/>
      <c r="HWW758" s="508"/>
      <c r="HWX758" s="508"/>
      <c r="HWY758" s="508"/>
      <c r="HWZ758" s="508"/>
      <c r="HXA758" s="89"/>
      <c r="HXB758" s="89"/>
      <c r="HXC758" s="89"/>
      <c r="HXD758" s="89"/>
      <c r="HXE758" s="89"/>
      <c r="HXF758" s="508"/>
      <c r="HXG758" s="508"/>
      <c r="HXH758" s="89"/>
      <c r="HXI758" s="89"/>
      <c r="HXJ758" s="508"/>
      <c r="HXK758" s="508"/>
      <c r="HXL758" s="89"/>
      <c r="HXM758" s="89"/>
      <c r="HXN758" s="508"/>
      <c r="HXO758" s="508"/>
      <c r="HXP758" s="508"/>
      <c r="HXQ758" s="508"/>
      <c r="HXR758" s="508"/>
      <c r="HXS758" s="508"/>
      <c r="HXT758" s="508"/>
      <c r="HXU758" s="89"/>
      <c r="HXV758" s="89"/>
      <c r="HXW758" s="508"/>
      <c r="HXX758" s="508"/>
      <c r="HXY758" s="89"/>
      <c r="HXZ758" s="89"/>
      <c r="HYA758" s="508"/>
      <c r="HYB758" s="508"/>
      <c r="HYC758" s="508"/>
      <c r="HYD758" s="508"/>
      <c r="HYE758" s="508"/>
      <c r="HYF758" s="203"/>
      <c r="HYG758" s="107"/>
      <c r="HYH758" s="508"/>
      <c r="HYI758" s="508"/>
      <c r="HYJ758" s="508"/>
      <c r="HYK758" s="508"/>
      <c r="HYL758" s="508"/>
      <c r="HYM758" s="508"/>
      <c r="HYN758" s="508"/>
      <c r="HYO758" s="168"/>
      <c r="HYP758" s="168"/>
      <c r="HYQ758" s="168"/>
      <c r="HYR758" s="168"/>
      <c r="HYS758" s="168"/>
      <c r="HYT758" s="168"/>
      <c r="HYU758" s="168"/>
      <c r="HYV758" s="168"/>
      <c r="HYW758" s="168"/>
      <c r="HYX758" s="168"/>
      <c r="HYY758" s="168"/>
      <c r="HYZ758" s="168"/>
      <c r="HZA758" s="168"/>
      <c r="HZB758" s="168"/>
      <c r="HZC758" s="168"/>
      <c r="HZD758" s="168"/>
      <c r="HZE758" s="168"/>
      <c r="HZF758" s="168"/>
      <c r="HZG758" s="168"/>
      <c r="HZH758" s="168"/>
      <c r="HZI758" s="168"/>
      <c r="HZJ758" s="168"/>
      <c r="HZK758" s="168"/>
      <c r="HZL758" s="168"/>
      <c r="HZM758" s="168"/>
      <c r="HZN758" s="168"/>
      <c r="HZO758" s="168"/>
      <c r="HZP758" s="168"/>
      <c r="HZQ758" s="168"/>
      <c r="HZR758" s="168"/>
      <c r="HZS758" s="168"/>
      <c r="HZT758" s="168"/>
      <c r="HZU758" s="168"/>
      <c r="HZV758" s="168"/>
      <c r="HZW758" s="168"/>
      <c r="HZX758" s="168"/>
      <c r="HZY758" s="168"/>
      <c r="HZZ758" s="168"/>
      <c r="IAA758" s="168"/>
      <c r="IAB758" s="168"/>
      <c r="IAC758" s="168"/>
      <c r="IAD758" s="168"/>
      <c r="IAE758" s="168"/>
      <c r="IAF758" s="168"/>
      <c r="IAG758" s="508"/>
      <c r="IAH758" s="508"/>
      <c r="IAI758" s="508"/>
      <c r="IAJ758" s="508"/>
      <c r="IAK758" s="508"/>
      <c r="IAL758" s="508"/>
      <c r="IAM758" s="508"/>
      <c r="IAN758" s="508"/>
      <c r="IAO758" s="508"/>
      <c r="IAP758" s="508"/>
      <c r="IAQ758" s="508"/>
      <c r="IAR758" s="508"/>
      <c r="IAS758" s="508"/>
      <c r="IAT758" s="508"/>
      <c r="IAU758" s="508"/>
      <c r="IAV758" s="508"/>
      <c r="IAW758" s="508"/>
      <c r="IAX758" s="508"/>
      <c r="IAY758" s="508"/>
      <c r="IAZ758" s="508"/>
      <c r="IBA758" s="508"/>
      <c r="IBB758" s="508"/>
      <c r="IBC758" s="508"/>
      <c r="IBD758" s="508"/>
      <c r="IBE758" s="89"/>
      <c r="IBF758" s="89"/>
      <c r="IBG758" s="89"/>
      <c r="IBH758" s="89"/>
      <c r="IBI758" s="89"/>
      <c r="IBJ758" s="508"/>
      <c r="IBK758" s="508"/>
      <c r="IBL758" s="89"/>
      <c r="IBM758" s="89"/>
      <c r="IBN758" s="508"/>
      <c r="IBO758" s="508"/>
      <c r="IBP758" s="89"/>
      <c r="IBQ758" s="89"/>
      <c r="IBR758" s="508"/>
      <c r="IBS758" s="508"/>
      <c r="IBT758" s="508"/>
      <c r="IBU758" s="508"/>
      <c r="IBV758" s="508"/>
      <c r="IBW758" s="508"/>
      <c r="IBX758" s="508"/>
      <c r="IBY758" s="89"/>
      <c r="IBZ758" s="89"/>
      <c r="ICA758" s="508"/>
      <c r="ICB758" s="508"/>
      <c r="ICC758" s="89"/>
      <c r="ICD758" s="89"/>
      <c r="ICE758" s="508"/>
      <c r="ICF758" s="508"/>
      <c r="ICG758" s="508"/>
      <c r="ICH758" s="508"/>
      <c r="ICI758" s="508"/>
      <c r="ICJ758" s="203"/>
      <c r="ICK758" s="107"/>
      <c r="ICL758" s="508"/>
      <c r="ICM758" s="508"/>
      <c r="ICN758" s="508"/>
      <c r="ICO758" s="508"/>
      <c r="ICP758" s="508"/>
      <c r="ICQ758" s="508"/>
      <c r="ICR758" s="508"/>
      <c r="ICS758" s="168"/>
      <c r="ICT758" s="168"/>
      <c r="ICU758" s="168"/>
      <c r="ICV758" s="168"/>
      <c r="ICW758" s="168"/>
      <c r="ICX758" s="168"/>
      <c r="ICY758" s="168"/>
      <c r="ICZ758" s="168"/>
      <c r="IDA758" s="168"/>
      <c r="IDB758" s="168"/>
      <c r="IDC758" s="168"/>
      <c r="IDD758" s="168"/>
      <c r="IDE758" s="168"/>
      <c r="IDF758" s="168"/>
      <c r="IDG758" s="168"/>
      <c r="IDH758" s="168"/>
      <c r="IDI758" s="168"/>
      <c r="IDJ758" s="168"/>
      <c r="IDK758" s="168"/>
      <c r="IDL758" s="168"/>
      <c r="IDM758" s="168"/>
      <c r="IDN758" s="168"/>
      <c r="IDO758" s="168"/>
      <c r="IDP758" s="168"/>
      <c r="IDQ758" s="168"/>
      <c r="IDR758" s="168"/>
      <c r="IDS758" s="168"/>
      <c r="IDT758" s="168"/>
      <c r="IDU758" s="168"/>
      <c r="IDV758" s="168"/>
      <c r="IDW758" s="168"/>
      <c r="IDX758" s="168"/>
      <c r="IDY758" s="168"/>
      <c r="IDZ758" s="168"/>
      <c r="IEA758" s="168"/>
      <c r="IEB758" s="168"/>
      <c r="IEC758" s="168"/>
      <c r="IED758" s="168"/>
      <c r="IEE758" s="168"/>
      <c r="IEF758" s="168"/>
      <c r="IEG758" s="168"/>
      <c r="IEH758" s="168"/>
      <c r="IEI758" s="168"/>
      <c r="IEJ758" s="168"/>
      <c r="IEK758" s="508"/>
      <c r="IEL758" s="508"/>
      <c r="IEM758" s="508"/>
      <c r="IEN758" s="508"/>
      <c r="IEO758" s="508"/>
      <c r="IEP758" s="508"/>
      <c r="IEQ758" s="508"/>
      <c r="IER758" s="508"/>
      <c r="IES758" s="508"/>
      <c r="IET758" s="508"/>
      <c r="IEU758" s="508"/>
      <c r="IEV758" s="508"/>
      <c r="IEW758" s="508"/>
      <c r="IEX758" s="508"/>
      <c r="IEY758" s="508"/>
      <c r="IEZ758" s="508"/>
      <c r="IFA758" s="508"/>
      <c r="IFB758" s="508"/>
      <c r="IFC758" s="508"/>
      <c r="IFD758" s="508"/>
      <c r="IFE758" s="508"/>
      <c r="IFF758" s="508"/>
      <c r="IFG758" s="508"/>
      <c r="IFH758" s="508"/>
      <c r="IFI758" s="89"/>
      <c r="IFJ758" s="89"/>
      <c r="IFK758" s="89"/>
      <c r="IFL758" s="89"/>
      <c r="IFM758" s="89"/>
      <c r="IFN758" s="508"/>
      <c r="IFO758" s="508"/>
      <c r="IFP758" s="89"/>
      <c r="IFQ758" s="89"/>
      <c r="IFR758" s="508"/>
      <c r="IFS758" s="508"/>
      <c r="IFT758" s="89"/>
      <c r="IFU758" s="89"/>
      <c r="IFV758" s="508"/>
      <c r="IFW758" s="508"/>
      <c r="IFX758" s="508"/>
      <c r="IFY758" s="508"/>
      <c r="IFZ758" s="508"/>
      <c r="IGA758" s="508"/>
      <c r="IGB758" s="508"/>
      <c r="IGC758" s="89"/>
      <c r="IGD758" s="89"/>
      <c r="IGE758" s="508"/>
      <c r="IGF758" s="508"/>
      <c r="IGG758" s="89"/>
      <c r="IGH758" s="89"/>
      <c r="IGI758" s="508"/>
      <c r="IGJ758" s="508"/>
      <c r="IGK758" s="508"/>
      <c r="IGL758" s="508"/>
      <c r="IGM758" s="508"/>
      <c r="IGN758" s="203"/>
      <c r="IGO758" s="107"/>
      <c r="IGP758" s="508"/>
      <c r="IGQ758" s="508"/>
      <c r="IGR758" s="508"/>
      <c r="IGS758" s="508"/>
      <c r="IGT758" s="508"/>
      <c r="IGU758" s="508"/>
      <c r="IGV758" s="508"/>
      <c r="IGW758" s="168"/>
      <c r="IGX758" s="168"/>
      <c r="IGY758" s="168"/>
      <c r="IGZ758" s="168"/>
      <c r="IHA758" s="168"/>
      <c r="IHB758" s="168"/>
      <c r="IHC758" s="168"/>
      <c r="IHD758" s="168"/>
      <c r="IHE758" s="168"/>
      <c r="IHF758" s="168"/>
      <c r="IHG758" s="168"/>
      <c r="IHH758" s="168"/>
      <c r="IHI758" s="168"/>
      <c r="IHJ758" s="168"/>
      <c r="IHK758" s="168"/>
      <c r="IHL758" s="168"/>
      <c r="IHM758" s="168"/>
      <c r="IHN758" s="168"/>
      <c r="IHO758" s="168"/>
      <c r="IHP758" s="168"/>
      <c r="IHQ758" s="168"/>
      <c r="IHR758" s="168"/>
      <c r="IHS758" s="168"/>
      <c r="IHT758" s="168"/>
      <c r="IHU758" s="168"/>
      <c r="IHV758" s="168"/>
      <c r="IHW758" s="168"/>
      <c r="IHX758" s="168"/>
      <c r="IHY758" s="168"/>
      <c r="IHZ758" s="168"/>
      <c r="IIA758" s="168"/>
      <c r="IIB758" s="168"/>
      <c r="IIC758" s="168"/>
      <c r="IID758" s="168"/>
      <c r="IIE758" s="168"/>
      <c r="IIF758" s="168"/>
      <c r="IIG758" s="168"/>
      <c r="IIH758" s="168"/>
      <c r="III758" s="168"/>
      <c r="IIJ758" s="168"/>
      <c r="IIK758" s="168"/>
      <c r="IIL758" s="168"/>
      <c r="IIM758" s="168"/>
      <c r="IIN758" s="168"/>
      <c r="IIO758" s="508"/>
      <c r="IIP758" s="508"/>
      <c r="IIQ758" s="508"/>
      <c r="IIR758" s="508"/>
      <c r="IIS758" s="508"/>
      <c r="IIT758" s="508"/>
      <c r="IIU758" s="508"/>
      <c r="IIV758" s="508"/>
      <c r="IIW758" s="508"/>
      <c r="IIX758" s="508"/>
      <c r="IIY758" s="508"/>
      <c r="IIZ758" s="508"/>
      <c r="IJA758" s="508"/>
      <c r="IJB758" s="508"/>
      <c r="IJC758" s="508"/>
      <c r="IJD758" s="508"/>
      <c r="IJE758" s="508"/>
      <c r="IJF758" s="508"/>
      <c r="IJG758" s="508"/>
      <c r="IJH758" s="508"/>
      <c r="IJI758" s="508"/>
      <c r="IJJ758" s="508"/>
      <c r="IJK758" s="508"/>
      <c r="IJL758" s="508"/>
      <c r="IJM758" s="89"/>
      <c r="IJN758" s="89"/>
      <c r="IJO758" s="89"/>
      <c r="IJP758" s="89"/>
      <c r="IJQ758" s="89"/>
      <c r="IJR758" s="508"/>
      <c r="IJS758" s="508"/>
      <c r="IJT758" s="89"/>
      <c r="IJU758" s="89"/>
      <c r="IJV758" s="508"/>
      <c r="IJW758" s="508"/>
      <c r="IJX758" s="89"/>
      <c r="IJY758" s="89"/>
      <c r="IJZ758" s="508"/>
      <c r="IKA758" s="508"/>
      <c r="IKB758" s="508"/>
      <c r="IKC758" s="508"/>
      <c r="IKD758" s="508"/>
      <c r="IKE758" s="508"/>
      <c r="IKF758" s="508"/>
      <c r="IKG758" s="89"/>
      <c r="IKH758" s="89"/>
      <c r="IKI758" s="508"/>
      <c r="IKJ758" s="508"/>
      <c r="IKK758" s="89"/>
      <c r="IKL758" s="89"/>
      <c r="IKM758" s="508"/>
      <c r="IKN758" s="508"/>
      <c r="IKO758" s="508"/>
      <c r="IKP758" s="508"/>
      <c r="IKQ758" s="508"/>
      <c r="IKR758" s="203"/>
      <c r="IKS758" s="107"/>
      <c r="IKT758" s="508"/>
      <c r="IKU758" s="508"/>
      <c r="IKV758" s="508"/>
      <c r="IKW758" s="508"/>
      <c r="IKX758" s="508"/>
      <c r="IKY758" s="508"/>
      <c r="IKZ758" s="508"/>
      <c r="ILA758" s="168"/>
      <c r="ILB758" s="168"/>
      <c r="ILC758" s="168"/>
      <c r="ILD758" s="168"/>
      <c r="ILE758" s="168"/>
      <c r="ILF758" s="168"/>
      <c r="ILG758" s="168"/>
      <c r="ILH758" s="168"/>
      <c r="ILI758" s="168"/>
      <c r="ILJ758" s="168"/>
      <c r="ILK758" s="168"/>
      <c r="ILL758" s="168"/>
      <c r="ILM758" s="168"/>
      <c r="ILN758" s="168"/>
      <c r="ILO758" s="168"/>
      <c r="ILP758" s="168"/>
      <c r="ILQ758" s="168"/>
      <c r="ILR758" s="168"/>
      <c r="ILS758" s="168"/>
      <c r="ILT758" s="168"/>
      <c r="ILU758" s="168"/>
      <c r="ILV758" s="168"/>
      <c r="ILW758" s="168"/>
      <c r="ILX758" s="168"/>
      <c r="ILY758" s="168"/>
      <c r="ILZ758" s="168"/>
      <c r="IMA758" s="168"/>
      <c r="IMB758" s="168"/>
      <c r="IMC758" s="168"/>
      <c r="IMD758" s="168"/>
      <c r="IME758" s="168"/>
      <c r="IMF758" s="168"/>
      <c r="IMG758" s="168"/>
      <c r="IMH758" s="168"/>
      <c r="IMI758" s="168"/>
      <c r="IMJ758" s="168"/>
      <c r="IMK758" s="168"/>
      <c r="IML758" s="168"/>
      <c r="IMM758" s="168"/>
      <c r="IMN758" s="168"/>
      <c r="IMO758" s="168"/>
      <c r="IMP758" s="168"/>
      <c r="IMQ758" s="168"/>
      <c r="IMR758" s="168"/>
      <c r="IMS758" s="508"/>
      <c r="IMT758" s="508"/>
      <c r="IMU758" s="508"/>
      <c r="IMV758" s="508"/>
      <c r="IMW758" s="508"/>
      <c r="IMX758" s="508"/>
      <c r="IMY758" s="508"/>
      <c r="IMZ758" s="508"/>
      <c r="INA758" s="508"/>
      <c r="INB758" s="508"/>
      <c r="INC758" s="508"/>
      <c r="IND758" s="508"/>
      <c r="INE758" s="508"/>
      <c r="INF758" s="508"/>
      <c r="ING758" s="508"/>
      <c r="INH758" s="508"/>
      <c r="INI758" s="508"/>
      <c r="INJ758" s="508"/>
      <c r="INK758" s="508"/>
      <c r="INL758" s="508"/>
      <c r="INM758" s="508"/>
      <c r="INN758" s="508"/>
      <c r="INO758" s="508"/>
      <c r="INP758" s="508"/>
      <c r="INQ758" s="89"/>
      <c r="INR758" s="89"/>
      <c r="INS758" s="89"/>
      <c r="INT758" s="89"/>
      <c r="INU758" s="89"/>
      <c r="INV758" s="508"/>
      <c r="INW758" s="508"/>
      <c r="INX758" s="89"/>
      <c r="INY758" s="89"/>
      <c r="INZ758" s="508"/>
      <c r="IOA758" s="508"/>
      <c r="IOB758" s="89"/>
      <c r="IOC758" s="89"/>
      <c r="IOD758" s="508"/>
      <c r="IOE758" s="508"/>
      <c r="IOF758" s="508"/>
      <c r="IOG758" s="508"/>
      <c r="IOH758" s="508"/>
      <c r="IOI758" s="508"/>
      <c r="IOJ758" s="508"/>
      <c r="IOK758" s="89"/>
      <c r="IOL758" s="89"/>
      <c r="IOM758" s="508"/>
      <c r="ION758" s="508"/>
      <c r="IOO758" s="89"/>
      <c r="IOP758" s="89"/>
      <c r="IOQ758" s="508"/>
      <c r="IOR758" s="508"/>
      <c r="IOS758" s="508"/>
      <c r="IOT758" s="508"/>
      <c r="IOU758" s="508"/>
      <c r="IOV758" s="203"/>
      <c r="IOW758" s="107"/>
      <c r="IOX758" s="508"/>
      <c r="IOY758" s="508"/>
      <c r="IOZ758" s="508"/>
      <c r="IPA758" s="508"/>
      <c r="IPB758" s="508"/>
      <c r="IPC758" s="508"/>
      <c r="IPD758" s="508"/>
      <c r="IPE758" s="168"/>
      <c r="IPF758" s="168"/>
      <c r="IPG758" s="168"/>
      <c r="IPH758" s="168"/>
      <c r="IPI758" s="168"/>
      <c r="IPJ758" s="168"/>
      <c r="IPK758" s="168"/>
      <c r="IPL758" s="168"/>
      <c r="IPM758" s="168"/>
      <c r="IPN758" s="168"/>
      <c r="IPO758" s="168"/>
      <c r="IPP758" s="168"/>
      <c r="IPQ758" s="168"/>
      <c r="IPR758" s="168"/>
      <c r="IPS758" s="168"/>
      <c r="IPT758" s="168"/>
      <c r="IPU758" s="168"/>
      <c r="IPV758" s="168"/>
      <c r="IPW758" s="168"/>
      <c r="IPX758" s="168"/>
      <c r="IPY758" s="168"/>
      <c r="IPZ758" s="168"/>
      <c r="IQA758" s="168"/>
      <c r="IQB758" s="168"/>
      <c r="IQC758" s="168"/>
      <c r="IQD758" s="168"/>
      <c r="IQE758" s="168"/>
      <c r="IQF758" s="168"/>
      <c r="IQG758" s="168"/>
      <c r="IQH758" s="168"/>
      <c r="IQI758" s="168"/>
      <c r="IQJ758" s="168"/>
      <c r="IQK758" s="168"/>
      <c r="IQL758" s="168"/>
      <c r="IQM758" s="168"/>
      <c r="IQN758" s="168"/>
      <c r="IQO758" s="168"/>
      <c r="IQP758" s="168"/>
      <c r="IQQ758" s="168"/>
      <c r="IQR758" s="168"/>
      <c r="IQS758" s="168"/>
      <c r="IQT758" s="168"/>
      <c r="IQU758" s="168"/>
      <c r="IQV758" s="168"/>
      <c r="IQW758" s="508"/>
      <c r="IQX758" s="508"/>
      <c r="IQY758" s="508"/>
      <c r="IQZ758" s="508"/>
      <c r="IRA758" s="508"/>
      <c r="IRB758" s="508"/>
      <c r="IRC758" s="508"/>
      <c r="IRD758" s="508"/>
      <c r="IRE758" s="508"/>
      <c r="IRF758" s="508"/>
      <c r="IRG758" s="508"/>
      <c r="IRH758" s="508"/>
      <c r="IRI758" s="508"/>
      <c r="IRJ758" s="508"/>
      <c r="IRK758" s="508"/>
      <c r="IRL758" s="508"/>
      <c r="IRM758" s="508"/>
      <c r="IRN758" s="508"/>
      <c r="IRO758" s="508"/>
      <c r="IRP758" s="508"/>
      <c r="IRQ758" s="508"/>
      <c r="IRR758" s="508"/>
      <c r="IRS758" s="508"/>
      <c r="IRT758" s="508"/>
      <c r="IRU758" s="89"/>
      <c r="IRV758" s="89"/>
      <c r="IRW758" s="89"/>
      <c r="IRX758" s="89"/>
      <c r="IRY758" s="89"/>
      <c r="IRZ758" s="508"/>
      <c r="ISA758" s="508"/>
      <c r="ISB758" s="89"/>
      <c r="ISC758" s="89"/>
      <c r="ISD758" s="508"/>
      <c r="ISE758" s="508"/>
      <c r="ISF758" s="89"/>
      <c r="ISG758" s="89"/>
      <c r="ISH758" s="508"/>
      <c r="ISI758" s="508"/>
      <c r="ISJ758" s="508"/>
      <c r="ISK758" s="508"/>
      <c r="ISL758" s="508"/>
      <c r="ISM758" s="508"/>
      <c r="ISN758" s="508"/>
      <c r="ISO758" s="89"/>
      <c r="ISP758" s="89"/>
      <c r="ISQ758" s="508"/>
      <c r="ISR758" s="508"/>
      <c r="ISS758" s="89"/>
      <c r="IST758" s="89"/>
      <c r="ISU758" s="508"/>
      <c r="ISV758" s="508"/>
      <c r="ISW758" s="508"/>
      <c r="ISX758" s="508"/>
      <c r="ISY758" s="508"/>
      <c r="ISZ758" s="203"/>
      <c r="ITA758" s="107"/>
      <c r="ITB758" s="508"/>
      <c r="ITC758" s="508"/>
      <c r="ITD758" s="508"/>
      <c r="ITE758" s="508"/>
      <c r="ITF758" s="508"/>
      <c r="ITG758" s="508"/>
      <c r="ITH758" s="508"/>
      <c r="ITI758" s="168"/>
      <c r="ITJ758" s="168"/>
      <c r="ITK758" s="168"/>
      <c r="ITL758" s="168"/>
      <c r="ITM758" s="168"/>
      <c r="ITN758" s="168"/>
      <c r="ITO758" s="168"/>
      <c r="ITP758" s="168"/>
      <c r="ITQ758" s="168"/>
      <c r="ITR758" s="168"/>
      <c r="ITS758" s="168"/>
      <c r="ITT758" s="168"/>
      <c r="ITU758" s="168"/>
      <c r="ITV758" s="168"/>
      <c r="ITW758" s="168"/>
      <c r="ITX758" s="168"/>
      <c r="ITY758" s="168"/>
      <c r="ITZ758" s="168"/>
      <c r="IUA758" s="168"/>
      <c r="IUB758" s="168"/>
      <c r="IUC758" s="168"/>
      <c r="IUD758" s="168"/>
      <c r="IUE758" s="168"/>
      <c r="IUF758" s="168"/>
      <c r="IUG758" s="168"/>
      <c r="IUH758" s="168"/>
      <c r="IUI758" s="168"/>
      <c r="IUJ758" s="168"/>
      <c r="IUK758" s="168"/>
      <c r="IUL758" s="168"/>
      <c r="IUM758" s="168"/>
      <c r="IUN758" s="168"/>
      <c r="IUO758" s="168"/>
      <c r="IUP758" s="168"/>
      <c r="IUQ758" s="168"/>
      <c r="IUR758" s="168"/>
      <c r="IUS758" s="168"/>
      <c r="IUT758" s="168"/>
      <c r="IUU758" s="168"/>
      <c r="IUV758" s="168"/>
      <c r="IUW758" s="168"/>
      <c r="IUX758" s="168"/>
      <c r="IUY758" s="168"/>
      <c r="IUZ758" s="168"/>
      <c r="IVA758" s="508"/>
      <c r="IVB758" s="508"/>
      <c r="IVC758" s="508"/>
      <c r="IVD758" s="508"/>
      <c r="IVE758" s="508"/>
      <c r="IVF758" s="508"/>
      <c r="IVG758" s="508"/>
      <c r="IVH758" s="508"/>
      <c r="IVI758" s="508"/>
      <c r="IVJ758" s="508"/>
      <c r="IVK758" s="508"/>
      <c r="IVL758" s="508"/>
      <c r="IVM758" s="508"/>
      <c r="IVN758" s="508"/>
      <c r="IVO758" s="508"/>
      <c r="IVP758" s="508"/>
      <c r="IVQ758" s="508"/>
      <c r="IVR758" s="508"/>
      <c r="IVS758" s="508"/>
      <c r="IVT758" s="508"/>
      <c r="IVU758" s="508"/>
      <c r="IVV758" s="508"/>
      <c r="IVW758" s="508"/>
      <c r="IVX758" s="508"/>
      <c r="IVY758" s="89"/>
      <c r="IVZ758" s="89"/>
      <c r="IWA758" s="89"/>
      <c r="IWB758" s="89"/>
      <c r="IWC758" s="89"/>
      <c r="IWD758" s="508"/>
      <c r="IWE758" s="508"/>
      <c r="IWF758" s="89"/>
      <c r="IWG758" s="89"/>
      <c r="IWH758" s="508"/>
      <c r="IWI758" s="508"/>
      <c r="IWJ758" s="89"/>
      <c r="IWK758" s="89"/>
      <c r="IWL758" s="508"/>
      <c r="IWM758" s="508"/>
      <c r="IWN758" s="508"/>
      <c r="IWO758" s="508"/>
      <c r="IWP758" s="508"/>
      <c r="IWQ758" s="508"/>
      <c r="IWR758" s="508"/>
      <c r="IWS758" s="89"/>
      <c r="IWT758" s="89"/>
      <c r="IWU758" s="508"/>
      <c r="IWV758" s="508"/>
      <c r="IWW758" s="89"/>
      <c r="IWX758" s="89"/>
      <c r="IWY758" s="508"/>
      <c r="IWZ758" s="508"/>
      <c r="IXA758" s="508"/>
      <c r="IXB758" s="508"/>
      <c r="IXC758" s="508"/>
      <c r="IXD758" s="203"/>
      <c r="IXE758" s="107"/>
      <c r="IXF758" s="508"/>
      <c r="IXG758" s="508"/>
      <c r="IXH758" s="508"/>
      <c r="IXI758" s="508"/>
      <c r="IXJ758" s="508"/>
      <c r="IXK758" s="508"/>
      <c r="IXL758" s="508"/>
      <c r="IXM758" s="168"/>
      <c r="IXN758" s="168"/>
      <c r="IXO758" s="168"/>
      <c r="IXP758" s="168"/>
      <c r="IXQ758" s="168"/>
      <c r="IXR758" s="168"/>
      <c r="IXS758" s="168"/>
      <c r="IXT758" s="168"/>
      <c r="IXU758" s="168"/>
      <c r="IXV758" s="168"/>
      <c r="IXW758" s="168"/>
      <c r="IXX758" s="168"/>
      <c r="IXY758" s="168"/>
      <c r="IXZ758" s="168"/>
      <c r="IYA758" s="168"/>
      <c r="IYB758" s="168"/>
      <c r="IYC758" s="168"/>
      <c r="IYD758" s="168"/>
      <c r="IYE758" s="168"/>
      <c r="IYF758" s="168"/>
      <c r="IYG758" s="168"/>
      <c r="IYH758" s="168"/>
      <c r="IYI758" s="168"/>
      <c r="IYJ758" s="168"/>
      <c r="IYK758" s="168"/>
      <c r="IYL758" s="168"/>
      <c r="IYM758" s="168"/>
      <c r="IYN758" s="168"/>
      <c r="IYO758" s="168"/>
      <c r="IYP758" s="168"/>
      <c r="IYQ758" s="168"/>
      <c r="IYR758" s="168"/>
      <c r="IYS758" s="168"/>
      <c r="IYT758" s="168"/>
      <c r="IYU758" s="168"/>
      <c r="IYV758" s="168"/>
      <c r="IYW758" s="168"/>
      <c r="IYX758" s="168"/>
      <c r="IYY758" s="168"/>
      <c r="IYZ758" s="168"/>
      <c r="IZA758" s="168"/>
      <c r="IZB758" s="168"/>
      <c r="IZC758" s="168"/>
      <c r="IZD758" s="168"/>
      <c r="IZE758" s="508"/>
      <c r="IZF758" s="508"/>
      <c r="IZG758" s="508"/>
      <c r="IZH758" s="508"/>
      <c r="IZI758" s="508"/>
      <c r="IZJ758" s="508"/>
      <c r="IZK758" s="508"/>
      <c r="IZL758" s="508"/>
      <c r="IZM758" s="508"/>
      <c r="IZN758" s="508"/>
      <c r="IZO758" s="508"/>
      <c r="IZP758" s="508"/>
      <c r="IZQ758" s="508"/>
      <c r="IZR758" s="508"/>
      <c r="IZS758" s="508"/>
      <c r="IZT758" s="508"/>
      <c r="IZU758" s="508"/>
      <c r="IZV758" s="508"/>
      <c r="IZW758" s="508"/>
      <c r="IZX758" s="508"/>
      <c r="IZY758" s="508"/>
      <c r="IZZ758" s="508"/>
      <c r="JAA758" s="508"/>
      <c r="JAB758" s="508"/>
      <c r="JAC758" s="89"/>
      <c r="JAD758" s="89"/>
      <c r="JAE758" s="89"/>
      <c r="JAF758" s="89"/>
      <c r="JAG758" s="89"/>
      <c r="JAH758" s="508"/>
      <c r="JAI758" s="508"/>
      <c r="JAJ758" s="89"/>
      <c r="JAK758" s="89"/>
      <c r="JAL758" s="508"/>
      <c r="JAM758" s="508"/>
      <c r="JAN758" s="89"/>
      <c r="JAO758" s="89"/>
      <c r="JAP758" s="508"/>
      <c r="JAQ758" s="508"/>
      <c r="JAR758" s="508"/>
      <c r="JAS758" s="508"/>
      <c r="JAT758" s="508"/>
      <c r="JAU758" s="508"/>
      <c r="JAV758" s="508"/>
      <c r="JAW758" s="89"/>
      <c r="JAX758" s="89"/>
      <c r="JAY758" s="508"/>
      <c r="JAZ758" s="508"/>
      <c r="JBA758" s="89"/>
      <c r="JBB758" s="89"/>
      <c r="JBC758" s="508"/>
      <c r="JBD758" s="508"/>
      <c r="JBE758" s="508"/>
      <c r="JBF758" s="508"/>
      <c r="JBG758" s="508"/>
      <c r="JBH758" s="203"/>
      <c r="JBI758" s="107"/>
      <c r="JBJ758" s="508"/>
      <c r="JBK758" s="508"/>
      <c r="JBL758" s="508"/>
      <c r="JBM758" s="508"/>
      <c r="JBN758" s="508"/>
      <c r="JBO758" s="508"/>
      <c r="JBP758" s="508"/>
      <c r="JBQ758" s="168"/>
      <c r="JBR758" s="168"/>
      <c r="JBS758" s="168"/>
      <c r="JBT758" s="168"/>
      <c r="JBU758" s="168"/>
      <c r="JBV758" s="168"/>
      <c r="JBW758" s="168"/>
      <c r="JBX758" s="168"/>
      <c r="JBY758" s="168"/>
      <c r="JBZ758" s="168"/>
      <c r="JCA758" s="168"/>
      <c r="JCB758" s="168"/>
      <c r="JCC758" s="168"/>
      <c r="JCD758" s="168"/>
      <c r="JCE758" s="168"/>
      <c r="JCF758" s="168"/>
      <c r="JCG758" s="168"/>
      <c r="JCH758" s="168"/>
      <c r="JCI758" s="168"/>
      <c r="JCJ758" s="168"/>
      <c r="JCK758" s="168"/>
      <c r="JCL758" s="168"/>
      <c r="JCM758" s="168"/>
      <c r="JCN758" s="168"/>
      <c r="JCO758" s="168"/>
      <c r="JCP758" s="168"/>
      <c r="JCQ758" s="168"/>
      <c r="JCR758" s="168"/>
      <c r="JCS758" s="168"/>
      <c r="JCT758" s="168"/>
      <c r="JCU758" s="168"/>
      <c r="JCV758" s="168"/>
      <c r="JCW758" s="168"/>
      <c r="JCX758" s="168"/>
      <c r="JCY758" s="168"/>
      <c r="JCZ758" s="168"/>
      <c r="JDA758" s="168"/>
      <c r="JDB758" s="168"/>
      <c r="JDC758" s="168"/>
      <c r="JDD758" s="168"/>
      <c r="JDE758" s="168"/>
      <c r="JDF758" s="168"/>
      <c r="JDG758" s="168"/>
      <c r="JDH758" s="168"/>
      <c r="JDI758" s="508"/>
      <c r="JDJ758" s="508"/>
      <c r="JDK758" s="508"/>
      <c r="JDL758" s="508"/>
      <c r="JDM758" s="508"/>
      <c r="JDN758" s="508"/>
      <c r="JDO758" s="508"/>
      <c r="JDP758" s="508"/>
      <c r="JDQ758" s="508"/>
      <c r="JDR758" s="508"/>
      <c r="JDS758" s="508"/>
      <c r="JDT758" s="508"/>
      <c r="JDU758" s="508"/>
      <c r="JDV758" s="508"/>
      <c r="JDW758" s="508"/>
      <c r="JDX758" s="508"/>
      <c r="JDY758" s="508"/>
      <c r="JDZ758" s="508"/>
      <c r="JEA758" s="508"/>
      <c r="JEB758" s="508"/>
      <c r="JEC758" s="508"/>
      <c r="JED758" s="508"/>
      <c r="JEE758" s="508"/>
      <c r="JEF758" s="508"/>
      <c r="JEG758" s="89"/>
      <c r="JEH758" s="89"/>
      <c r="JEI758" s="89"/>
      <c r="JEJ758" s="89"/>
      <c r="JEK758" s="89"/>
      <c r="JEL758" s="508"/>
      <c r="JEM758" s="508"/>
      <c r="JEN758" s="89"/>
      <c r="JEO758" s="89"/>
      <c r="JEP758" s="508"/>
      <c r="JEQ758" s="508"/>
      <c r="JER758" s="89"/>
      <c r="JES758" s="89"/>
      <c r="JET758" s="508"/>
      <c r="JEU758" s="508"/>
      <c r="JEV758" s="508"/>
      <c r="JEW758" s="508"/>
      <c r="JEX758" s="508"/>
      <c r="JEY758" s="508"/>
      <c r="JEZ758" s="508"/>
      <c r="JFA758" s="89"/>
      <c r="JFB758" s="89"/>
      <c r="JFC758" s="508"/>
      <c r="JFD758" s="508"/>
      <c r="JFE758" s="89"/>
      <c r="JFF758" s="89"/>
      <c r="JFG758" s="508"/>
      <c r="JFH758" s="508"/>
      <c r="JFI758" s="508"/>
      <c r="JFJ758" s="508"/>
      <c r="JFK758" s="508"/>
      <c r="JFL758" s="203"/>
      <c r="JFM758" s="107"/>
      <c r="JFN758" s="508"/>
      <c r="JFO758" s="508"/>
      <c r="JFP758" s="508"/>
      <c r="JFQ758" s="508"/>
      <c r="JFR758" s="508"/>
      <c r="JFS758" s="508"/>
      <c r="JFT758" s="508"/>
      <c r="JFU758" s="168"/>
      <c r="JFV758" s="168"/>
      <c r="JFW758" s="168"/>
      <c r="JFX758" s="168"/>
      <c r="JFY758" s="168"/>
      <c r="JFZ758" s="168"/>
      <c r="JGA758" s="168"/>
      <c r="JGB758" s="168"/>
      <c r="JGC758" s="168"/>
      <c r="JGD758" s="168"/>
      <c r="JGE758" s="168"/>
      <c r="JGF758" s="168"/>
      <c r="JGG758" s="168"/>
      <c r="JGH758" s="168"/>
      <c r="JGI758" s="168"/>
      <c r="JGJ758" s="168"/>
      <c r="JGK758" s="168"/>
      <c r="JGL758" s="168"/>
      <c r="JGM758" s="168"/>
      <c r="JGN758" s="168"/>
      <c r="JGO758" s="168"/>
      <c r="JGP758" s="168"/>
      <c r="JGQ758" s="168"/>
      <c r="JGR758" s="168"/>
      <c r="JGS758" s="168"/>
      <c r="JGT758" s="168"/>
      <c r="JGU758" s="168"/>
      <c r="JGV758" s="168"/>
      <c r="JGW758" s="168"/>
      <c r="JGX758" s="168"/>
      <c r="JGY758" s="168"/>
      <c r="JGZ758" s="168"/>
      <c r="JHA758" s="168"/>
      <c r="JHB758" s="168"/>
      <c r="JHC758" s="168"/>
      <c r="JHD758" s="168"/>
      <c r="JHE758" s="168"/>
      <c r="JHF758" s="168"/>
      <c r="JHG758" s="168"/>
      <c r="JHH758" s="168"/>
      <c r="JHI758" s="168"/>
      <c r="JHJ758" s="168"/>
      <c r="JHK758" s="168"/>
      <c r="JHL758" s="168"/>
      <c r="JHM758" s="508"/>
      <c r="JHN758" s="508"/>
      <c r="JHO758" s="508"/>
      <c r="JHP758" s="508"/>
      <c r="JHQ758" s="508"/>
      <c r="JHR758" s="508"/>
      <c r="JHS758" s="508"/>
      <c r="JHT758" s="508"/>
      <c r="JHU758" s="508"/>
      <c r="JHV758" s="508"/>
      <c r="JHW758" s="508"/>
      <c r="JHX758" s="508"/>
      <c r="JHY758" s="508"/>
      <c r="JHZ758" s="508"/>
      <c r="JIA758" s="508"/>
      <c r="JIB758" s="508"/>
      <c r="JIC758" s="508"/>
      <c r="JID758" s="508"/>
      <c r="JIE758" s="508"/>
      <c r="JIF758" s="508"/>
      <c r="JIG758" s="508"/>
      <c r="JIH758" s="508"/>
      <c r="JII758" s="508"/>
      <c r="JIJ758" s="508"/>
      <c r="JIK758" s="89"/>
      <c r="JIL758" s="89"/>
      <c r="JIM758" s="89"/>
      <c r="JIN758" s="89"/>
      <c r="JIO758" s="89"/>
      <c r="JIP758" s="508"/>
      <c r="JIQ758" s="508"/>
      <c r="JIR758" s="89"/>
      <c r="JIS758" s="89"/>
      <c r="JIT758" s="508"/>
      <c r="JIU758" s="508"/>
      <c r="JIV758" s="89"/>
      <c r="JIW758" s="89"/>
      <c r="JIX758" s="508"/>
      <c r="JIY758" s="508"/>
      <c r="JIZ758" s="508"/>
      <c r="JJA758" s="508"/>
      <c r="JJB758" s="508"/>
      <c r="JJC758" s="508"/>
      <c r="JJD758" s="508"/>
      <c r="JJE758" s="89"/>
      <c r="JJF758" s="89"/>
      <c r="JJG758" s="508"/>
      <c r="JJH758" s="508"/>
      <c r="JJI758" s="89"/>
      <c r="JJJ758" s="89"/>
      <c r="JJK758" s="508"/>
      <c r="JJL758" s="508"/>
      <c r="JJM758" s="508"/>
      <c r="JJN758" s="508"/>
      <c r="JJO758" s="508"/>
      <c r="JJP758" s="203"/>
      <c r="JJQ758" s="107"/>
      <c r="JJR758" s="508"/>
      <c r="JJS758" s="508"/>
      <c r="JJT758" s="508"/>
      <c r="JJU758" s="508"/>
      <c r="JJV758" s="508"/>
      <c r="JJW758" s="508"/>
      <c r="JJX758" s="508"/>
      <c r="JJY758" s="168"/>
      <c r="JJZ758" s="168"/>
      <c r="JKA758" s="168"/>
      <c r="JKB758" s="168"/>
      <c r="JKC758" s="168"/>
      <c r="JKD758" s="168"/>
      <c r="JKE758" s="168"/>
      <c r="JKF758" s="168"/>
      <c r="JKG758" s="168"/>
      <c r="JKH758" s="168"/>
      <c r="JKI758" s="168"/>
      <c r="JKJ758" s="168"/>
      <c r="JKK758" s="168"/>
      <c r="JKL758" s="168"/>
      <c r="JKM758" s="168"/>
      <c r="JKN758" s="168"/>
      <c r="JKO758" s="168"/>
      <c r="JKP758" s="168"/>
      <c r="JKQ758" s="168"/>
      <c r="JKR758" s="168"/>
      <c r="JKS758" s="168"/>
      <c r="JKT758" s="168"/>
      <c r="JKU758" s="168"/>
      <c r="JKV758" s="168"/>
      <c r="JKW758" s="168"/>
      <c r="JKX758" s="168"/>
      <c r="JKY758" s="168"/>
      <c r="JKZ758" s="168"/>
      <c r="JLA758" s="168"/>
      <c r="JLB758" s="168"/>
      <c r="JLC758" s="168"/>
      <c r="JLD758" s="168"/>
      <c r="JLE758" s="168"/>
      <c r="JLF758" s="168"/>
      <c r="JLG758" s="168"/>
      <c r="JLH758" s="168"/>
      <c r="JLI758" s="168"/>
      <c r="JLJ758" s="168"/>
      <c r="JLK758" s="168"/>
      <c r="JLL758" s="168"/>
      <c r="JLM758" s="168"/>
      <c r="JLN758" s="168"/>
      <c r="JLO758" s="168"/>
      <c r="JLP758" s="168"/>
      <c r="JLQ758" s="508"/>
      <c r="JLR758" s="508"/>
      <c r="JLS758" s="508"/>
      <c r="JLT758" s="508"/>
      <c r="JLU758" s="508"/>
      <c r="JLV758" s="508"/>
      <c r="JLW758" s="508"/>
      <c r="JLX758" s="508"/>
      <c r="JLY758" s="508"/>
      <c r="JLZ758" s="508"/>
      <c r="JMA758" s="508"/>
      <c r="JMB758" s="508"/>
      <c r="JMC758" s="508"/>
      <c r="JMD758" s="508"/>
      <c r="JME758" s="508"/>
      <c r="JMF758" s="508"/>
      <c r="JMG758" s="508"/>
      <c r="JMH758" s="508"/>
      <c r="JMI758" s="508"/>
      <c r="JMJ758" s="508"/>
      <c r="JMK758" s="508"/>
      <c r="JML758" s="508"/>
      <c r="JMM758" s="508"/>
      <c r="JMN758" s="508"/>
      <c r="JMO758" s="89"/>
      <c r="JMP758" s="89"/>
      <c r="JMQ758" s="89"/>
      <c r="JMR758" s="89"/>
      <c r="JMS758" s="89"/>
      <c r="JMT758" s="508"/>
      <c r="JMU758" s="508"/>
      <c r="JMV758" s="89"/>
      <c r="JMW758" s="89"/>
      <c r="JMX758" s="508"/>
      <c r="JMY758" s="508"/>
      <c r="JMZ758" s="89"/>
      <c r="JNA758" s="89"/>
      <c r="JNB758" s="508"/>
      <c r="JNC758" s="508"/>
      <c r="JND758" s="508"/>
      <c r="JNE758" s="508"/>
      <c r="JNF758" s="508"/>
      <c r="JNG758" s="508"/>
      <c r="JNH758" s="508"/>
      <c r="JNI758" s="89"/>
      <c r="JNJ758" s="89"/>
      <c r="JNK758" s="508"/>
      <c r="JNL758" s="508"/>
      <c r="JNM758" s="89"/>
      <c r="JNN758" s="89"/>
      <c r="JNO758" s="508"/>
      <c r="JNP758" s="508"/>
      <c r="JNQ758" s="508"/>
      <c r="JNR758" s="508"/>
      <c r="JNS758" s="508"/>
      <c r="JNT758" s="203"/>
      <c r="JNU758" s="107"/>
      <c r="JNV758" s="508"/>
      <c r="JNW758" s="508"/>
      <c r="JNX758" s="508"/>
      <c r="JNY758" s="508"/>
      <c r="JNZ758" s="508"/>
      <c r="JOA758" s="508"/>
      <c r="JOB758" s="508"/>
      <c r="JOC758" s="168"/>
      <c r="JOD758" s="168"/>
      <c r="JOE758" s="168"/>
      <c r="JOF758" s="168"/>
      <c r="JOG758" s="168"/>
      <c r="JOH758" s="168"/>
      <c r="JOI758" s="168"/>
      <c r="JOJ758" s="168"/>
      <c r="JOK758" s="168"/>
      <c r="JOL758" s="168"/>
      <c r="JOM758" s="168"/>
      <c r="JON758" s="168"/>
      <c r="JOO758" s="168"/>
      <c r="JOP758" s="168"/>
      <c r="JOQ758" s="168"/>
      <c r="JOR758" s="168"/>
      <c r="JOS758" s="168"/>
      <c r="JOT758" s="168"/>
      <c r="JOU758" s="168"/>
      <c r="JOV758" s="168"/>
      <c r="JOW758" s="168"/>
      <c r="JOX758" s="168"/>
      <c r="JOY758" s="168"/>
      <c r="JOZ758" s="168"/>
      <c r="JPA758" s="168"/>
      <c r="JPB758" s="168"/>
      <c r="JPC758" s="168"/>
      <c r="JPD758" s="168"/>
      <c r="JPE758" s="168"/>
      <c r="JPF758" s="168"/>
      <c r="JPG758" s="168"/>
      <c r="JPH758" s="168"/>
      <c r="JPI758" s="168"/>
      <c r="JPJ758" s="168"/>
      <c r="JPK758" s="168"/>
      <c r="JPL758" s="168"/>
      <c r="JPM758" s="168"/>
      <c r="JPN758" s="168"/>
      <c r="JPO758" s="168"/>
      <c r="JPP758" s="168"/>
      <c r="JPQ758" s="168"/>
      <c r="JPR758" s="168"/>
      <c r="JPS758" s="168"/>
      <c r="JPT758" s="168"/>
      <c r="JPU758" s="508"/>
      <c r="JPV758" s="508"/>
      <c r="JPW758" s="508"/>
      <c r="JPX758" s="508"/>
      <c r="JPY758" s="508"/>
      <c r="JPZ758" s="508"/>
      <c r="JQA758" s="508"/>
      <c r="JQB758" s="508"/>
      <c r="JQC758" s="508"/>
      <c r="JQD758" s="508"/>
      <c r="JQE758" s="508"/>
      <c r="JQF758" s="508"/>
      <c r="JQG758" s="508"/>
      <c r="JQH758" s="508"/>
      <c r="JQI758" s="508"/>
      <c r="JQJ758" s="508"/>
      <c r="JQK758" s="508"/>
      <c r="JQL758" s="508"/>
      <c r="JQM758" s="508"/>
      <c r="JQN758" s="508"/>
      <c r="JQO758" s="508"/>
      <c r="JQP758" s="508"/>
      <c r="JQQ758" s="508"/>
      <c r="JQR758" s="508"/>
      <c r="JQS758" s="89"/>
      <c r="JQT758" s="89"/>
      <c r="JQU758" s="89"/>
      <c r="JQV758" s="89"/>
      <c r="JQW758" s="89"/>
      <c r="JQX758" s="508"/>
      <c r="JQY758" s="508"/>
      <c r="JQZ758" s="89"/>
      <c r="JRA758" s="89"/>
      <c r="JRB758" s="508"/>
      <c r="JRC758" s="508"/>
      <c r="JRD758" s="89"/>
      <c r="JRE758" s="89"/>
      <c r="JRF758" s="508"/>
      <c r="JRG758" s="508"/>
      <c r="JRH758" s="508"/>
      <c r="JRI758" s="508"/>
      <c r="JRJ758" s="508"/>
      <c r="JRK758" s="508"/>
      <c r="JRL758" s="508"/>
      <c r="JRM758" s="89"/>
      <c r="JRN758" s="89"/>
      <c r="JRO758" s="508"/>
      <c r="JRP758" s="508"/>
      <c r="JRQ758" s="89"/>
      <c r="JRR758" s="89"/>
      <c r="JRS758" s="508"/>
      <c r="JRT758" s="508"/>
      <c r="JRU758" s="508"/>
      <c r="JRV758" s="508"/>
      <c r="JRW758" s="508"/>
      <c r="JRX758" s="203"/>
      <c r="JRY758" s="107"/>
      <c r="JRZ758" s="508"/>
      <c r="JSA758" s="508"/>
      <c r="JSB758" s="508"/>
      <c r="JSC758" s="508"/>
      <c r="JSD758" s="508"/>
      <c r="JSE758" s="508"/>
      <c r="JSF758" s="508"/>
      <c r="JSG758" s="168"/>
      <c r="JSH758" s="168"/>
      <c r="JSI758" s="168"/>
      <c r="JSJ758" s="168"/>
      <c r="JSK758" s="168"/>
      <c r="JSL758" s="168"/>
      <c r="JSM758" s="168"/>
      <c r="JSN758" s="168"/>
      <c r="JSO758" s="168"/>
      <c r="JSP758" s="168"/>
      <c r="JSQ758" s="168"/>
      <c r="JSR758" s="168"/>
      <c r="JSS758" s="168"/>
      <c r="JST758" s="168"/>
      <c r="JSU758" s="168"/>
      <c r="JSV758" s="168"/>
      <c r="JSW758" s="168"/>
      <c r="JSX758" s="168"/>
      <c r="JSY758" s="168"/>
      <c r="JSZ758" s="168"/>
      <c r="JTA758" s="168"/>
      <c r="JTB758" s="168"/>
      <c r="JTC758" s="168"/>
      <c r="JTD758" s="168"/>
      <c r="JTE758" s="168"/>
      <c r="JTF758" s="168"/>
      <c r="JTG758" s="168"/>
      <c r="JTH758" s="168"/>
      <c r="JTI758" s="168"/>
      <c r="JTJ758" s="168"/>
      <c r="JTK758" s="168"/>
      <c r="JTL758" s="168"/>
      <c r="JTM758" s="168"/>
      <c r="JTN758" s="168"/>
      <c r="JTO758" s="168"/>
      <c r="JTP758" s="168"/>
      <c r="JTQ758" s="168"/>
      <c r="JTR758" s="168"/>
      <c r="JTS758" s="168"/>
      <c r="JTT758" s="168"/>
      <c r="JTU758" s="168"/>
      <c r="JTV758" s="168"/>
      <c r="JTW758" s="168"/>
      <c r="JTX758" s="168"/>
      <c r="JTY758" s="508"/>
      <c r="JTZ758" s="508"/>
      <c r="JUA758" s="508"/>
      <c r="JUB758" s="508"/>
      <c r="JUC758" s="508"/>
      <c r="JUD758" s="508"/>
      <c r="JUE758" s="508"/>
      <c r="JUF758" s="508"/>
      <c r="JUG758" s="508"/>
      <c r="JUH758" s="508"/>
      <c r="JUI758" s="508"/>
      <c r="JUJ758" s="508"/>
      <c r="JUK758" s="508"/>
      <c r="JUL758" s="508"/>
      <c r="JUM758" s="508"/>
      <c r="JUN758" s="508"/>
      <c r="JUO758" s="508"/>
      <c r="JUP758" s="508"/>
      <c r="JUQ758" s="508"/>
      <c r="JUR758" s="508"/>
      <c r="JUS758" s="508"/>
      <c r="JUT758" s="508"/>
      <c r="JUU758" s="508"/>
      <c r="JUV758" s="508"/>
      <c r="JUW758" s="89"/>
      <c r="JUX758" s="89"/>
      <c r="JUY758" s="89"/>
      <c r="JUZ758" s="89"/>
      <c r="JVA758" s="89"/>
      <c r="JVB758" s="508"/>
      <c r="JVC758" s="508"/>
      <c r="JVD758" s="89"/>
      <c r="JVE758" s="89"/>
      <c r="JVF758" s="508"/>
      <c r="JVG758" s="508"/>
      <c r="JVH758" s="89"/>
      <c r="JVI758" s="89"/>
      <c r="JVJ758" s="508"/>
      <c r="JVK758" s="508"/>
      <c r="JVL758" s="508"/>
      <c r="JVM758" s="508"/>
      <c r="JVN758" s="508"/>
      <c r="JVO758" s="508"/>
      <c r="JVP758" s="508"/>
      <c r="JVQ758" s="89"/>
      <c r="JVR758" s="89"/>
      <c r="JVS758" s="508"/>
      <c r="JVT758" s="508"/>
      <c r="JVU758" s="89"/>
      <c r="JVV758" s="89"/>
      <c r="JVW758" s="508"/>
      <c r="JVX758" s="508"/>
      <c r="JVY758" s="508"/>
      <c r="JVZ758" s="508"/>
      <c r="JWA758" s="508"/>
      <c r="JWB758" s="203"/>
      <c r="JWC758" s="107"/>
      <c r="JWD758" s="508"/>
      <c r="JWE758" s="508"/>
      <c r="JWF758" s="508"/>
      <c r="JWG758" s="508"/>
      <c r="JWH758" s="508"/>
      <c r="JWI758" s="508"/>
      <c r="JWJ758" s="508"/>
      <c r="JWK758" s="168"/>
      <c r="JWL758" s="168"/>
      <c r="JWM758" s="168"/>
      <c r="JWN758" s="168"/>
      <c r="JWO758" s="168"/>
      <c r="JWP758" s="168"/>
      <c r="JWQ758" s="168"/>
      <c r="JWR758" s="168"/>
      <c r="JWS758" s="168"/>
      <c r="JWT758" s="168"/>
      <c r="JWU758" s="168"/>
      <c r="JWV758" s="168"/>
      <c r="JWW758" s="168"/>
      <c r="JWX758" s="168"/>
      <c r="JWY758" s="168"/>
      <c r="JWZ758" s="168"/>
      <c r="JXA758" s="168"/>
      <c r="JXB758" s="168"/>
      <c r="JXC758" s="168"/>
      <c r="JXD758" s="168"/>
      <c r="JXE758" s="168"/>
      <c r="JXF758" s="168"/>
      <c r="JXG758" s="168"/>
      <c r="JXH758" s="168"/>
      <c r="JXI758" s="168"/>
      <c r="JXJ758" s="168"/>
      <c r="JXK758" s="168"/>
      <c r="JXL758" s="168"/>
      <c r="JXM758" s="168"/>
      <c r="JXN758" s="168"/>
      <c r="JXO758" s="168"/>
      <c r="JXP758" s="168"/>
      <c r="JXQ758" s="168"/>
      <c r="JXR758" s="168"/>
      <c r="JXS758" s="168"/>
      <c r="JXT758" s="168"/>
      <c r="JXU758" s="168"/>
      <c r="JXV758" s="168"/>
      <c r="JXW758" s="168"/>
      <c r="JXX758" s="168"/>
      <c r="JXY758" s="168"/>
      <c r="JXZ758" s="168"/>
      <c r="JYA758" s="168"/>
      <c r="JYB758" s="168"/>
      <c r="JYC758" s="508"/>
      <c r="JYD758" s="508"/>
      <c r="JYE758" s="508"/>
      <c r="JYF758" s="508"/>
      <c r="JYG758" s="508"/>
      <c r="JYH758" s="508"/>
      <c r="JYI758" s="508"/>
      <c r="JYJ758" s="508"/>
      <c r="JYK758" s="508"/>
      <c r="JYL758" s="508"/>
      <c r="JYM758" s="508"/>
      <c r="JYN758" s="508"/>
      <c r="JYO758" s="508"/>
      <c r="JYP758" s="508"/>
      <c r="JYQ758" s="508"/>
      <c r="JYR758" s="508"/>
      <c r="JYS758" s="508"/>
      <c r="JYT758" s="508"/>
      <c r="JYU758" s="508"/>
      <c r="JYV758" s="508"/>
      <c r="JYW758" s="508"/>
      <c r="JYX758" s="508"/>
      <c r="JYY758" s="508"/>
      <c r="JYZ758" s="508"/>
      <c r="JZA758" s="89"/>
      <c r="JZB758" s="89"/>
      <c r="JZC758" s="89"/>
      <c r="JZD758" s="89"/>
      <c r="JZE758" s="89"/>
      <c r="JZF758" s="508"/>
      <c r="JZG758" s="508"/>
      <c r="JZH758" s="89"/>
      <c r="JZI758" s="89"/>
      <c r="JZJ758" s="508"/>
      <c r="JZK758" s="508"/>
      <c r="JZL758" s="89"/>
      <c r="JZM758" s="89"/>
      <c r="JZN758" s="508"/>
      <c r="JZO758" s="508"/>
      <c r="JZP758" s="508"/>
      <c r="JZQ758" s="508"/>
      <c r="JZR758" s="508"/>
      <c r="JZS758" s="508"/>
      <c r="JZT758" s="508"/>
      <c r="JZU758" s="89"/>
      <c r="JZV758" s="89"/>
      <c r="JZW758" s="508"/>
      <c r="JZX758" s="508"/>
      <c r="JZY758" s="89"/>
      <c r="JZZ758" s="89"/>
      <c r="KAA758" s="508"/>
      <c r="KAB758" s="508"/>
      <c r="KAC758" s="508"/>
      <c r="KAD758" s="508"/>
      <c r="KAE758" s="508"/>
      <c r="KAF758" s="203"/>
      <c r="KAG758" s="107"/>
      <c r="KAH758" s="508"/>
      <c r="KAI758" s="508"/>
      <c r="KAJ758" s="508"/>
      <c r="KAK758" s="508"/>
      <c r="KAL758" s="508"/>
      <c r="KAM758" s="508"/>
      <c r="KAN758" s="508"/>
      <c r="KAO758" s="168"/>
      <c r="KAP758" s="168"/>
      <c r="KAQ758" s="168"/>
      <c r="KAR758" s="168"/>
      <c r="KAS758" s="168"/>
      <c r="KAT758" s="168"/>
      <c r="KAU758" s="168"/>
      <c r="KAV758" s="168"/>
      <c r="KAW758" s="168"/>
      <c r="KAX758" s="168"/>
      <c r="KAY758" s="168"/>
      <c r="KAZ758" s="168"/>
      <c r="KBA758" s="168"/>
      <c r="KBB758" s="168"/>
      <c r="KBC758" s="168"/>
      <c r="KBD758" s="168"/>
      <c r="KBE758" s="168"/>
      <c r="KBF758" s="168"/>
      <c r="KBG758" s="168"/>
      <c r="KBH758" s="168"/>
      <c r="KBI758" s="168"/>
      <c r="KBJ758" s="168"/>
      <c r="KBK758" s="168"/>
      <c r="KBL758" s="168"/>
      <c r="KBM758" s="168"/>
      <c r="KBN758" s="168"/>
      <c r="KBO758" s="168"/>
      <c r="KBP758" s="168"/>
      <c r="KBQ758" s="168"/>
      <c r="KBR758" s="168"/>
      <c r="KBS758" s="168"/>
      <c r="KBT758" s="168"/>
      <c r="KBU758" s="168"/>
      <c r="KBV758" s="168"/>
      <c r="KBW758" s="168"/>
      <c r="KBX758" s="168"/>
      <c r="KBY758" s="168"/>
      <c r="KBZ758" s="168"/>
      <c r="KCA758" s="168"/>
      <c r="KCB758" s="168"/>
      <c r="KCC758" s="168"/>
      <c r="KCD758" s="168"/>
      <c r="KCE758" s="168"/>
      <c r="KCF758" s="168"/>
      <c r="KCG758" s="508"/>
      <c r="KCH758" s="508"/>
      <c r="KCI758" s="508"/>
      <c r="KCJ758" s="508"/>
      <c r="KCK758" s="508"/>
      <c r="KCL758" s="508"/>
      <c r="KCM758" s="508"/>
      <c r="KCN758" s="508"/>
      <c r="KCO758" s="508"/>
      <c r="KCP758" s="508"/>
      <c r="KCQ758" s="508"/>
      <c r="KCR758" s="508"/>
      <c r="KCS758" s="508"/>
      <c r="KCT758" s="508"/>
      <c r="KCU758" s="508"/>
      <c r="KCV758" s="508"/>
      <c r="KCW758" s="508"/>
      <c r="KCX758" s="508"/>
      <c r="KCY758" s="508"/>
      <c r="KCZ758" s="508"/>
      <c r="KDA758" s="508"/>
      <c r="KDB758" s="508"/>
      <c r="KDC758" s="508"/>
      <c r="KDD758" s="508"/>
      <c r="KDE758" s="89"/>
      <c r="KDF758" s="89"/>
      <c r="KDG758" s="89"/>
      <c r="KDH758" s="89"/>
      <c r="KDI758" s="89"/>
      <c r="KDJ758" s="508"/>
      <c r="KDK758" s="508"/>
      <c r="KDL758" s="89"/>
      <c r="KDM758" s="89"/>
      <c r="KDN758" s="508"/>
      <c r="KDO758" s="508"/>
      <c r="KDP758" s="89"/>
      <c r="KDQ758" s="89"/>
      <c r="KDR758" s="508"/>
      <c r="KDS758" s="508"/>
      <c r="KDT758" s="508"/>
      <c r="KDU758" s="508"/>
      <c r="KDV758" s="508"/>
      <c r="KDW758" s="508"/>
      <c r="KDX758" s="508"/>
      <c r="KDY758" s="89"/>
      <c r="KDZ758" s="89"/>
      <c r="KEA758" s="508"/>
      <c r="KEB758" s="508"/>
      <c r="KEC758" s="89"/>
      <c r="KED758" s="89"/>
      <c r="KEE758" s="508"/>
      <c r="KEF758" s="508"/>
      <c r="KEG758" s="508"/>
      <c r="KEH758" s="508"/>
      <c r="KEI758" s="508"/>
      <c r="KEJ758" s="203"/>
      <c r="KEK758" s="107"/>
      <c r="KEL758" s="508"/>
      <c r="KEM758" s="508"/>
      <c r="KEN758" s="508"/>
      <c r="KEO758" s="508"/>
      <c r="KEP758" s="508"/>
      <c r="KEQ758" s="508"/>
      <c r="KER758" s="508"/>
      <c r="KES758" s="168"/>
      <c r="KET758" s="168"/>
      <c r="KEU758" s="168"/>
      <c r="KEV758" s="168"/>
      <c r="KEW758" s="168"/>
      <c r="KEX758" s="168"/>
      <c r="KEY758" s="168"/>
      <c r="KEZ758" s="168"/>
      <c r="KFA758" s="168"/>
      <c r="KFB758" s="168"/>
      <c r="KFC758" s="168"/>
      <c r="KFD758" s="168"/>
      <c r="KFE758" s="168"/>
      <c r="KFF758" s="168"/>
      <c r="KFG758" s="168"/>
      <c r="KFH758" s="168"/>
      <c r="KFI758" s="168"/>
      <c r="KFJ758" s="168"/>
      <c r="KFK758" s="168"/>
      <c r="KFL758" s="168"/>
      <c r="KFM758" s="168"/>
      <c r="KFN758" s="168"/>
      <c r="KFO758" s="168"/>
      <c r="KFP758" s="168"/>
      <c r="KFQ758" s="168"/>
      <c r="KFR758" s="168"/>
      <c r="KFS758" s="168"/>
      <c r="KFT758" s="168"/>
      <c r="KFU758" s="168"/>
      <c r="KFV758" s="168"/>
      <c r="KFW758" s="168"/>
      <c r="KFX758" s="168"/>
      <c r="KFY758" s="168"/>
      <c r="KFZ758" s="168"/>
      <c r="KGA758" s="168"/>
      <c r="KGB758" s="168"/>
      <c r="KGC758" s="168"/>
      <c r="KGD758" s="168"/>
      <c r="KGE758" s="168"/>
      <c r="KGF758" s="168"/>
      <c r="KGG758" s="168"/>
      <c r="KGH758" s="168"/>
      <c r="KGI758" s="168"/>
      <c r="KGJ758" s="168"/>
      <c r="KGK758" s="508"/>
      <c r="KGL758" s="508"/>
      <c r="KGM758" s="508"/>
      <c r="KGN758" s="508"/>
      <c r="KGO758" s="508"/>
      <c r="KGP758" s="508"/>
      <c r="KGQ758" s="508"/>
      <c r="KGR758" s="508"/>
      <c r="KGS758" s="508"/>
      <c r="KGT758" s="508"/>
      <c r="KGU758" s="508"/>
      <c r="KGV758" s="508"/>
      <c r="KGW758" s="508"/>
      <c r="KGX758" s="508"/>
      <c r="KGY758" s="508"/>
      <c r="KGZ758" s="508"/>
      <c r="KHA758" s="508"/>
      <c r="KHB758" s="508"/>
      <c r="KHC758" s="508"/>
      <c r="KHD758" s="508"/>
      <c r="KHE758" s="508"/>
      <c r="KHF758" s="508"/>
      <c r="KHG758" s="508"/>
      <c r="KHH758" s="508"/>
      <c r="KHI758" s="89"/>
      <c r="KHJ758" s="89"/>
      <c r="KHK758" s="89"/>
      <c r="KHL758" s="89"/>
      <c r="KHM758" s="89"/>
      <c r="KHN758" s="508"/>
      <c r="KHO758" s="508"/>
      <c r="KHP758" s="89"/>
      <c r="KHQ758" s="89"/>
      <c r="KHR758" s="508"/>
      <c r="KHS758" s="508"/>
      <c r="KHT758" s="89"/>
      <c r="KHU758" s="89"/>
      <c r="KHV758" s="508"/>
      <c r="KHW758" s="508"/>
      <c r="KHX758" s="508"/>
      <c r="KHY758" s="508"/>
      <c r="KHZ758" s="508"/>
      <c r="KIA758" s="508"/>
      <c r="KIB758" s="508"/>
      <c r="KIC758" s="89"/>
      <c r="KID758" s="89"/>
      <c r="KIE758" s="508"/>
      <c r="KIF758" s="508"/>
      <c r="KIG758" s="89"/>
      <c r="KIH758" s="89"/>
      <c r="KII758" s="508"/>
      <c r="KIJ758" s="508"/>
      <c r="KIK758" s="508"/>
      <c r="KIL758" s="508"/>
      <c r="KIM758" s="508"/>
      <c r="KIN758" s="203"/>
      <c r="KIO758" s="107"/>
      <c r="KIP758" s="508"/>
      <c r="KIQ758" s="508"/>
      <c r="KIR758" s="508"/>
      <c r="KIS758" s="508"/>
      <c r="KIT758" s="508"/>
      <c r="KIU758" s="508"/>
      <c r="KIV758" s="508"/>
      <c r="KIW758" s="168"/>
      <c r="KIX758" s="168"/>
      <c r="KIY758" s="168"/>
      <c r="KIZ758" s="168"/>
      <c r="KJA758" s="168"/>
      <c r="KJB758" s="168"/>
      <c r="KJC758" s="168"/>
      <c r="KJD758" s="168"/>
      <c r="KJE758" s="168"/>
      <c r="KJF758" s="168"/>
      <c r="KJG758" s="168"/>
      <c r="KJH758" s="168"/>
      <c r="KJI758" s="168"/>
      <c r="KJJ758" s="168"/>
      <c r="KJK758" s="168"/>
      <c r="KJL758" s="168"/>
      <c r="KJM758" s="168"/>
      <c r="KJN758" s="168"/>
      <c r="KJO758" s="168"/>
      <c r="KJP758" s="168"/>
      <c r="KJQ758" s="168"/>
      <c r="KJR758" s="168"/>
      <c r="KJS758" s="168"/>
      <c r="KJT758" s="168"/>
      <c r="KJU758" s="168"/>
      <c r="KJV758" s="168"/>
      <c r="KJW758" s="168"/>
      <c r="KJX758" s="168"/>
      <c r="KJY758" s="168"/>
      <c r="KJZ758" s="168"/>
      <c r="KKA758" s="168"/>
      <c r="KKB758" s="168"/>
      <c r="KKC758" s="168"/>
      <c r="KKD758" s="168"/>
      <c r="KKE758" s="168"/>
      <c r="KKF758" s="168"/>
      <c r="KKG758" s="168"/>
      <c r="KKH758" s="168"/>
      <c r="KKI758" s="168"/>
      <c r="KKJ758" s="168"/>
      <c r="KKK758" s="168"/>
      <c r="KKL758" s="168"/>
      <c r="KKM758" s="168"/>
      <c r="KKN758" s="168"/>
      <c r="KKO758" s="508"/>
      <c r="KKP758" s="508"/>
      <c r="KKQ758" s="508"/>
      <c r="KKR758" s="508"/>
      <c r="KKS758" s="508"/>
      <c r="KKT758" s="508"/>
      <c r="KKU758" s="508"/>
      <c r="KKV758" s="508"/>
      <c r="KKW758" s="508"/>
      <c r="KKX758" s="508"/>
      <c r="KKY758" s="508"/>
      <c r="KKZ758" s="508"/>
      <c r="KLA758" s="508"/>
      <c r="KLB758" s="508"/>
      <c r="KLC758" s="508"/>
      <c r="KLD758" s="508"/>
      <c r="KLE758" s="508"/>
      <c r="KLF758" s="508"/>
      <c r="KLG758" s="508"/>
      <c r="KLH758" s="508"/>
      <c r="KLI758" s="508"/>
      <c r="KLJ758" s="508"/>
      <c r="KLK758" s="508"/>
      <c r="KLL758" s="508"/>
      <c r="KLM758" s="89"/>
      <c r="KLN758" s="89"/>
      <c r="KLO758" s="89"/>
      <c r="KLP758" s="89"/>
      <c r="KLQ758" s="89"/>
      <c r="KLR758" s="508"/>
      <c r="KLS758" s="508"/>
      <c r="KLT758" s="89"/>
      <c r="KLU758" s="89"/>
      <c r="KLV758" s="508"/>
      <c r="KLW758" s="508"/>
      <c r="KLX758" s="89"/>
      <c r="KLY758" s="89"/>
      <c r="KLZ758" s="508"/>
      <c r="KMA758" s="508"/>
      <c r="KMB758" s="508"/>
      <c r="KMC758" s="508"/>
      <c r="KMD758" s="508"/>
      <c r="KME758" s="508"/>
      <c r="KMF758" s="508"/>
      <c r="KMG758" s="89"/>
      <c r="KMH758" s="89"/>
      <c r="KMI758" s="508"/>
      <c r="KMJ758" s="508"/>
      <c r="KMK758" s="89"/>
      <c r="KML758" s="89"/>
      <c r="KMM758" s="508"/>
      <c r="KMN758" s="508"/>
      <c r="KMO758" s="508"/>
      <c r="KMP758" s="508"/>
      <c r="KMQ758" s="508"/>
      <c r="KMR758" s="203"/>
      <c r="KMS758" s="107"/>
      <c r="KMT758" s="508"/>
      <c r="KMU758" s="508"/>
      <c r="KMV758" s="508"/>
      <c r="KMW758" s="508"/>
      <c r="KMX758" s="508"/>
      <c r="KMY758" s="508"/>
      <c r="KMZ758" s="508"/>
      <c r="KNA758" s="168"/>
      <c r="KNB758" s="168"/>
      <c r="KNC758" s="168"/>
      <c r="KND758" s="168"/>
      <c r="KNE758" s="168"/>
      <c r="KNF758" s="168"/>
      <c r="KNG758" s="168"/>
      <c r="KNH758" s="168"/>
      <c r="KNI758" s="168"/>
      <c r="KNJ758" s="168"/>
      <c r="KNK758" s="168"/>
      <c r="KNL758" s="168"/>
      <c r="KNM758" s="168"/>
      <c r="KNN758" s="168"/>
      <c r="KNO758" s="168"/>
      <c r="KNP758" s="168"/>
      <c r="KNQ758" s="168"/>
      <c r="KNR758" s="168"/>
      <c r="KNS758" s="168"/>
      <c r="KNT758" s="168"/>
      <c r="KNU758" s="168"/>
      <c r="KNV758" s="168"/>
      <c r="KNW758" s="168"/>
      <c r="KNX758" s="168"/>
      <c r="KNY758" s="168"/>
      <c r="KNZ758" s="168"/>
      <c r="KOA758" s="168"/>
      <c r="KOB758" s="168"/>
      <c r="KOC758" s="168"/>
      <c r="KOD758" s="168"/>
      <c r="KOE758" s="168"/>
      <c r="KOF758" s="168"/>
      <c r="KOG758" s="168"/>
      <c r="KOH758" s="168"/>
      <c r="KOI758" s="168"/>
      <c r="KOJ758" s="168"/>
      <c r="KOK758" s="168"/>
      <c r="KOL758" s="168"/>
      <c r="KOM758" s="168"/>
      <c r="KON758" s="168"/>
      <c r="KOO758" s="168"/>
      <c r="KOP758" s="168"/>
      <c r="KOQ758" s="168"/>
      <c r="KOR758" s="168"/>
      <c r="KOS758" s="508"/>
      <c r="KOT758" s="508"/>
      <c r="KOU758" s="508"/>
      <c r="KOV758" s="508"/>
      <c r="KOW758" s="508"/>
      <c r="KOX758" s="508"/>
      <c r="KOY758" s="508"/>
      <c r="KOZ758" s="508"/>
      <c r="KPA758" s="508"/>
      <c r="KPB758" s="508"/>
      <c r="KPC758" s="508"/>
      <c r="KPD758" s="508"/>
      <c r="KPE758" s="508"/>
      <c r="KPF758" s="508"/>
      <c r="KPG758" s="508"/>
      <c r="KPH758" s="508"/>
      <c r="KPI758" s="508"/>
      <c r="KPJ758" s="508"/>
      <c r="KPK758" s="508"/>
      <c r="KPL758" s="508"/>
      <c r="KPM758" s="508"/>
      <c r="KPN758" s="508"/>
      <c r="KPO758" s="508"/>
      <c r="KPP758" s="508"/>
      <c r="KPQ758" s="89"/>
      <c r="KPR758" s="89"/>
      <c r="KPS758" s="89"/>
      <c r="KPT758" s="89"/>
      <c r="KPU758" s="89"/>
      <c r="KPV758" s="508"/>
      <c r="KPW758" s="508"/>
      <c r="KPX758" s="89"/>
      <c r="KPY758" s="89"/>
      <c r="KPZ758" s="508"/>
      <c r="KQA758" s="508"/>
      <c r="KQB758" s="89"/>
      <c r="KQC758" s="89"/>
      <c r="KQD758" s="508"/>
      <c r="KQE758" s="508"/>
      <c r="KQF758" s="508"/>
      <c r="KQG758" s="508"/>
      <c r="KQH758" s="508"/>
      <c r="KQI758" s="508"/>
      <c r="KQJ758" s="508"/>
      <c r="KQK758" s="89"/>
      <c r="KQL758" s="89"/>
      <c r="KQM758" s="508"/>
      <c r="KQN758" s="508"/>
      <c r="KQO758" s="89"/>
      <c r="KQP758" s="89"/>
      <c r="KQQ758" s="508"/>
      <c r="KQR758" s="508"/>
      <c r="KQS758" s="508"/>
      <c r="KQT758" s="508"/>
      <c r="KQU758" s="508"/>
      <c r="KQV758" s="203"/>
      <c r="KQW758" s="107"/>
      <c r="KQX758" s="508"/>
      <c r="KQY758" s="508"/>
      <c r="KQZ758" s="508"/>
      <c r="KRA758" s="508"/>
      <c r="KRB758" s="508"/>
      <c r="KRC758" s="508"/>
      <c r="KRD758" s="508"/>
      <c r="KRE758" s="168"/>
      <c r="KRF758" s="168"/>
      <c r="KRG758" s="168"/>
      <c r="KRH758" s="168"/>
      <c r="KRI758" s="168"/>
      <c r="KRJ758" s="168"/>
      <c r="KRK758" s="168"/>
      <c r="KRL758" s="168"/>
      <c r="KRM758" s="168"/>
      <c r="KRN758" s="168"/>
      <c r="KRO758" s="168"/>
      <c r="KRP758" s="168"/>
      <c r="KRQ758" s="168"/>
      <c r="KRR758" s="168"/>
      <c r="KRS758" s="168"/>
      <c r="KRT758" s="168"/>
      <c r="KRU758" s="168"/>
      <c r="KRV758" s="168"/>
      <c r="KRW758" s="168"/>
      <c r="KRX758" s="168"/>
      <c r="KRY758" s="168"/>
      <c r="KRZ758" s="168"/>
      <c r="KSA758" s="168"/>
      <c r="KSB758" s="168"/>
      <c r="KSC758" s="168"/>
      <c r="KSD758" s="168"/>
      <c r="KSE758" s="168"/>
      <c r="KSF758" s="168"/>
      <c r="KSG758" s="168"/>
      <c r="KSH758" s="168"/>
      <c r="KSI758" s="168"/>
      <c r="KSJ758" s="168"/>
      <c r="KSK758" s="168"/>
      <c r="KSL758" s="168"/>
      <c r="KSM758" s="168"/>
      <c r="KSN758" s="168"/>
      <c r="KSO758" s="168"/>
      <c r="KSP758" s="168"/>
      <c r="KSQ758" s="168"/>
      <c r="KSR758" s="168"/>
      <c r="KSS758" s="168"/>
      <c r="KST758" s="168"/>
      <c r="KSU758" s="168"/>
      <c r="KSV758" s="168"/>
      <c r="KSW758" s="508"/>
      <c r="KSX758" s="508"/>
      <c r="KSY758" s="508"/>
      <c r="KSZ758" s="508"/>
      <c r="KTA758" s="508"/>
      <c r="KTB758" s="508"/>
      <c r="KTC758" s="508"/>
      <c r="KTD758" s="508"/>
      <c r="KTE758" s="508"/>
      <c r="KTF758" s="508"/>
      <c r="KTG758" s="508"/>
      <c r="KTH758" s="508"/>
      <c r="KTI758" s="508"/>
      <c r="KTJ758" s="508"/>
      <c r="KTK758" s="508"/>
      <c r="KTL758" s="508"/>
      <c r="KTM758" s="508"/>
      <c r="KTN758" s="508"/>
      <c r="KTO758" s="508"/>
      <c r="KTP758" s="508"/>
      <c r="KTQ758" s="508"/>
      <c r="KTR758" s="508"/>
      <c r="KTS758" s="508"/>
      <c r="KTT758" s="508"/>
      <c r="KTU758" s="89"/>
      <c r="KTV758" s="89"/>
      <c r="KTW758" s="89"/>
      <c r="KTX758" s="89"/>
      <c r="KTY758" s="89"/>
      <c r="KTZ758" s="508"/>
      <c r="KUA758" s="508"/>
      <c r="KUB758" s="89"/>
      <c r="KUC758" s="89"/>
      <c r="KUD758" s="508"/>
      <c r="KUE758" s="508"/>
      <c r="KUF758" s="89"/>
      <c r="KUG758" s="89"/>
      <c r="KUH758" s="508"/>
      <c r="KUI758" s="508"/>
      <c r="KUJ758" s="508"/>
      <c r="KUK758" s="508"/>
      <c r="KUL758" s="508"/>
      <c r="KUM758" s="508"/>
      <c r="KUN758" s="508"/>
      <c r="KUO758" s="89"/>
      <c r="KUP758" s="89"/>
      <c r="KUQ758" s="508"/>
      <c r="KUR758" s="508"/>
      <c r="KUS758" s="89"/>
      <c r="KUT758" s="89"/>
      <c r="KUU758" s="508"/>
      <c r="KUV758" s="508"/>
      <c r="KUW758" s="508"/>
      <c r="KUX758" s="508"/>
      <c r="KUY758" s="508"/>
      <c r="KUZ758" s="203"/>
      <c r="KVA758" s="107"/>
      <c r="KVB758" s="508"/>
      <c r="KVC758" s="508"/>
      <c r="KVD758" s="508"/>
      <c r="KVE758" s="508"/>
      <c r="KVF758" s="508"/>
      <c r="KVG758" s="508"/>
      <c r="KVH758" s="508"/>
      <c r="KVI758" s="168"/>
      <c r="KVJ758" s="168"/>
      <c r="KVK758" s="168"/>
      <c r="KVL758" s="168"/>
      <c r="KVM758" s="168"/>
      <c r="KVN758" s="168"/>
      <c r="KVO758" s="168"/>
      <c r="KVP758" s="168"/>
      <c r="KVQ758" s="168"/>
      <c r="KVR758" s="168"/>
      <c r="KVS758" s="168"/>
      <c r="KVT758" s="168"/>
      <c r="KVU758" s="168"/>
      <c r="KVV758" s="168"/>
      <c r="KVW758" s="168"/>
      <c r="KVX758" s="168"/>
      <c r="KVY758" s="168"/>
      <c r="KVZ758" s="168"/>
      <c r="KWA758" s="168"/>
      <c r="KWB758" s="168"/>
      <c r="KWC758" s="168"/>
      <c r="KWD758" s="168"/>
      <c r="KWE758" s="168"/>
      <c r="KWF758" s="168"/>
      <c r="KWG758" s="168"/>
      <c r="KWH758" s="168"/>
      <c r="KWI758" s="168"/>
      <c r="KWJ758" s="168"/>
      <c r="KWK758" s="168"/>
      <c r="KWL758" s="168"/>
      <c r="KWM758" s="168"/>
      <c r="KWN758" s="168"/>
      <c r="KWO758" s="168"/>
      <c r="KWP758" s="168"/>
      <c r="KWQ758" s="168"/>
      <c r="KWR758" s="168"/>
      <c r="KWS758" s="168"/>
      <c r="KWT758" s="168"/>
      <c r="KWU758" s="168"/>
      <c r="KWV758" s="168"/>
      <c r="KWW758" s="168"/>
      <c r="KWX758" s="168"/>
      <c r="KWY758" s="168"/>
      <c r="KWZ758" s="168"/>
      <c r="KXA758" s="508"/>
      <c r="KXB758" s="508"/>
      <c r="KXC758" s="508"/>
      <c r="KXD758" s="508"/>
      <c r="KXE758" s="508"/>
      <c r="KXF758" s="508"/>
      <c r="KXG758" s="508"/>
      <c r="KXH758" s="508"/>
      <c r="KXI758" s="508"/>
      <c r="KXJ758" s="508"/>
      <c r="KXK758" s="508"/>
      <c r="KXL758" s="508"/>
      <c r="KXM758" s="508"/>
      <c r="KXN758" s="508"/>
      <c r="KXO758" s="508"/>
      <c r="KXP758" s="508"/>
      <c r="KXQ758" s="508"/>
      <c r="KXR758" s="508"/>
      <c r="KXS758" s="508"/>
      <c r="KXT758" s="508"/>
      <c r="KXU758" s="508"/>
      <c r="KXV758" s="508"/>
      <c r="KXW758" s="508"/>
      <c r="KXX758" s="508"/>
      <c r="KXY758" s="89"/>
      <c r="KXZ758" s="89"/>
      <c r="KYA758" s="89"/>
      <c r="KYB758" s="89"/>
      <c r="KYC758" s="89"/>
      <c r="KYD758" s="508"/>
      <c r="KYE758" s="508"/>
      <c r="KYF758" s="89"/>
      <c r="KYG758" s="89"/>
      <c r="KYH758" s="508"/>
      <c r="KYI758" s="508"/>
      <c r="KYJ758" s="89"/>
      <c r="KYK758" s="89"/>
      <c r="KYL758" s="508"/>
      <c r="KYM758" s="508"/>
      <c r="KYN758" s="508"/>
      <c r="KYO758" s="508"/>
      <c r="KYP758" s="508"/>
      <c r="KYQ758" s="508"/>
      <c r="KYR758" s="508"/>
      <c r="KYS758" s="89"/>
      <c r="KYT758" s="89"/>
      <c r="KYU758" s="508"/>
      <c r="KYV758" s="508"/>
      <c r="KYW758" s="89"/>
      <c r="KYX758" s="89"/>
      <c r="KYY758" s="508"/>
      <c r="KYZ758" s="508"/>
      <c r="KZA758" s="508"/>
      <c r="KZB758" s="508"/>
      <c r="KZC758" s="508"/>
      <c r="KZD758" s="203"/>
      <c r="KZE758" s="107"/>
      <c r="KZF758" s="508"/>
      <c r="KZG758" s="508"/>
      <c r="KZH758" s="508"/>
      <c r="KZI758" s="508"/>
      <c r="KZJ758" s="508"/>
      <c r="KZK758" s="508"/>
      <c r="KZL758" s="508"/>
      <c r="KZM758" s="168"/>
      <c r="KZN758" s="168"/>
      <c r="KZO758" s="168"/>
      <c r="KZP758" s="168"/>
      <c r="KZQ758" s="168"/>
      <c r="KZR758" s="168"/>
      <c r="KZS758" s="168"/>
      <c r="KZT758" s="168"/>
      <c r="KZU758" s="168"/>
      <c r="KZV758" s="168"/>
      <c r="KZW758" s="168"/>
      <c r="KZX758" s="168"/>
      <c r="KZY758" s="168"/>
      <c r="KZZ758" s="168"/>
      <c r="LAA758" s="168"/>
      <c r="LAB758" s="168"/>
      <c r="LAC758" s="168"/>
      <c r="LAD758" s="168"/>
      <c r="LAE758" s="168"/>
      <c r="LAF758" s="168"/>
      <c r="LAG758" s="168"/>
      <c r="LAH758" s="168"/>
      <c r="LAI758" s="168"/>
      <c r="LAJ758" s="168"/>
      <c r="LAK758" s="168"/>
      <c r="LAL758" s="168"/>
      <c r="LAM758" s="168"/>
      <c r="LAN758" s="168"/>
      <c r="LAO758" s="168"/>
      <c r="LAP758" s="168"/>
      <c r="LAQ758" s="168"/>
      <c r="LAR758" s="168"/>
      <c r="LAS758" s="168"/>
      <c r="LAT758" s="168"/>
      <c r="LAU758" s="168"/>
      <c r="LAV758" s="168"/>
      <c r="LAW758" s="168"/>
      <c r="LAX758" s="168"/>
      <c r="LAY758" s="168"/>
      <c r="LAZ758" s="168"/>
      <c r="LBA758" s="168"/>
      <c r="LBB758" s="168"/>
      <c r="LBC758" s="168"/>
      <c r="LBD758" s="168"/>
      <c r="LBE758" s="508"/>
      <c r="LBF758" s="508"/>
      <c r="LBG758" s="508"/>
      <c r="LBH758" s="508"/>
      <c r="LBI758" s="508"/>
      <c r="LBJ758" s="508"/>
      <c r="LBK758" s="508"/>
      <c r="LBL758" s="508"/>
      <c r="LBM758" s="508"/>
      <c r="LBN758" s="508"/>
      <c r="LBO758" s="508"/>
      <c r="LBP758" s="508"/>
      <c r="LBQ758" s="508"/>
      <c r="LBR758" s="508"/>
      <c r="LBS758" s="508"/>
      <c r="LBT758" s="508"/>
      <c r="LBU758" s="508"/>
      <c r="LBV758" s="508"/>
      <c r="LBW758" s="508"/>
      <c r="LBX758" s="508"/>
      <c r="LBY758" s="508"/>
      <c r="LBZ758" s="508"/>
      <c r="LCA758" s="508"/>
      <c r="LCB758" s="508"/>
      <c r="LCC758" s="89"/>
      <c r="LCD758" s="89"/>
      <c r="LCE758" s="89"/>
      <c r="LCF758" s="89"/>
      <c r="LCG758" s="89"/>
      <c r="LCH758" s="508"/>
      <c r="LCI758" s="508"/>
      <c r="LCJ758" s="89"/>
      <c r="LCK758" s="89"/>
      <c r="LCL758" s="508"/>
      <c r="LCM758" s="508"/>
      <c r="LCN758" s="89"/>
      <c r="LCO758" s="89"/>
      <c r="LCP758" s="508"/>
      <c r="LCQ758" s="508"/>
      <c r="LCR758" s="508"/>
      <c r="LCS758" s="508"/>
      <c r="LCT758" s="508"/>
      <c r="LCU758" s="508"/>
      <c r="LCV758" s="508"/>
      <c r="LCW758" s="89"/>
      <c r="LCX758" s="89"/>
      <c r="LCY758" s="508"/>
      <c r="LCZ758" s="508"/>
      <c r="LDA758" s="89"/>
      <c r="LDB758" s="89"/>
      <c r="LDC758" s="508"/>
      <c r="LDD758" s="508"/>
      <c r="LDE758" s="508"/>
      <c r="LDF758" s="508"/>
      <c r="LDG758" s="508"/>
      <c r="LDH758" s="203"/>
      <c r="LDI758" s="107"/>
      <c r="LDJ758" s="508"/>
      <c r="LDK758" s="508"/>
      <c r="LDL758" s="508"/>
      <c r="LDM758" s="508"/>
      <c r="LDN758" s="508"/>
      <c r="LDO758" s="508"/>
      <c r="LDP758" s="508"/>
      <c r="LDQ758" s="168"/>
      <c r="LDR758" s="168"/>
      <c r="LDS758" s="168"/>
      <c r="LDT758" s="168"/>
      <c r="LDU758" s="168"/>
      <c r="LDV758" s="168"/>
      <c r="LDW758" s="168"/>
      <c r="LDX758" s="168"/>
      <c r="LDY758" s="168"/>
      <c r="LDZ758" s="168"/>
      <c r="LEA758" s="168"/>
      <c r="LEB758" s="168"/>
      <c r="LEC758" s="168"/>
      <c r="LED758" s="168"/>
      <c r="LEE758" s="168"/>
      <c r="LEF758" s="168"/>
      <c r="LEG758" s="168"/>
      <c r="LEH758" s="168"/>
      <c r="LEI758" s="168"/>
      <c r="LEJ758" s="168"/>
      <c r="LEK758" s="168"/>
      <c r="LEL758" s="168"/>
      <c r="LEM758" s="168"/>
      <c r="LEN758" s="168"/>
      <c r="LEO758" s="168"/>
      <c r="LEP758" s="168"/>
      <c r="LEQ758" s="168"/>
      <c r="LER758" s="168"/>
      <c r="LES758" s="168"/>
      <c r="LET758" s="168"/>
      <c r="LEU758" s="168"/>
      <c r="LEV758" s="168"/>
      <c r="LEW758" s="168"/>
      <c r="LEX758" s="168"/>
      <c r="LEY758" s="168"/>
      <c r="LEZ758" s="168"/>
      <c r="LFA758" s="168"/>
      <c r="LFB758" s="168"/>
      <c r="LFC758" s="168"/>
      <c r="LFD758" s="168"/>
      <c r="LFE758" s="168"/>
      <c r="LFF758" s="168"/>
      <c r="LFG758" s="168"/>
      <c r="LFH758" s="168"/>
      <c r="LFI758" s="508"/>
      <c r="LFJ758" s="508"/>
      <c r="LFK758" s="508"/>
      <c r="LFL758" s="508"/>
      <c r="LFM758" s="508"/>
      <c r="LFN758" s="508"/>
      <c r="LFO758" s="508"/>
      <c r="LFP758" s="508"/>
      <c r="LFQ758" s="508"/>
      <c r="LFR758" s="508"/>
      <c r="LFS758" s="508"/>
      <c r="LFT758" s="508"/>
      <c r="LFU758" s="508"/>
      <c r="LFV758" s="508"/>
      <c r="LFW758" s="508"/>
      <c r="LFX758" s="508"/>
      <c r="LFY758" s="508"/>
      <c r="LFZ758" s="508"/>
      <c r="LGA758" s="508"/>
      <c r="LGB758" s="508"/>
      <c r="LGC758" s="508"/>
      <c r="LGD758" s="508"/>
      <c r="LGE758" s="508"/>
      <c r="LGF758" s="508"/>
      <c r="LGG758" s="89"/>
      <c r="LGH758" s="89"/>
      <c r="LGI758" s="89"/>
      <c r="LGJ758" s="89"/>
      <c r="LGK758" s="89"/>
      <c r="LGL758" s="508"/>
      <c r="LGM758" s="508"/>
      <c r="LGN758" s="89"/>
      <c r="LGO758" s="89"/>
      <c r="LGP758" s="508"/>
      <c r="LGQ758" s="508"/>
      <c r="LGR758" s="89"/>
      <c r="LGS758" s="89"/>
      <c r="LGT758" s="508"/>
      <c r="LGU758" s="508"/>
      <c r="LGV758" s="508"/>
      <c r="LGW758" s="508"/>
      <c r="LGX758" s="508"/>
      <c r="LGY758" s="508"/>
      <c r="LGZ758" s="508"/>
      <c r="LHA758" s="89"/>
      <c r="LHB758" s="89"/>
      <c r="LHC758" s="508"/>
      <c r="LHD758" s="508"/>
      <c r="LHE758" s="89"/>
      <c r="LHF758" s="89"/>
      <c r="LHG758" s="508"/>
      <c r="LHH758" s="508"/>
      <c r="LHI758" s="508"/>
      <c r="LHJ758" s="508"/>
      <c r="LHK758" s="508"/>
      <c r="LHL758" s="203"/>
      <c r="LHM758" s="107"/>
      <c r="LHN758" s="508"/>
      <c r="LHO758" s="508"/>
      <c r="LHP758" s="508"/>
      <c r="LHQ758" s="508"/>
      <c r="LHR758" s="508"/>
      <c r="LHS758" s="508"/>
      <c r="LHT758" s="508"/>
      <c r="LHU758" s="168"/>
      <c r="LHV758" s="168"/>
      <c r="LHW758" s="168"/>
      <c r="LHX758" s="168"/>
      <c r="LHY758" s="168"/>
      <c r="LHZ758" s="168"/>
      <c r="LIA758" s="168"/>
      <c r="LIB758" s="168"/>
      <c r="LIC758" s="168"/>
      <c r="LID758" s="168"/>
      <c r="LIE758" s="168"/>
      <c r="LIF758" s="168"/>
      <c r="LIG758" s="168"/>
      <c r="LIH758" s="168"/>
      <c r="LII758" s="168"/>
      <c r="LIJ758" s="168"/>
      <c r="LIK758" s="168"/>
      <c r="LIL758" s="168"/>
      <c r="LIM758" s="168"/>
      <c r="LIN758" s="168"/>
      <c r="LIO758" s="168"/>
      <c r="LIP758" s="168"/>
      <c r="LIQ758" s="168"/>
      <c r="LIR758" s="168"/>
      <c r="LIS758" s="168"/>
      <c r="LIT758" s="168"/>
      <c r="LIU758" s="168"/>
      <c r="LIV758" s="168"/>
      <c r="LIW758" s="168"/>
      <c r="LIX758" s="168"/>
      <c r="LIY758" s="168"/>
      <c r="LIZ758" s="168"/>
      <c r="LJA758" s="168"/>
      <c r="LJB758" s="168"/>
      <c r="LJC758" s="168"/>
      <c r="LJD758" s="168"/>
      <c r="LJE758" s="168"/>
      <c r="LJF758" s="168"/>
      <c r="LJG758" s="168"/>
      <c r="LJH758" s="168"/>
      <c r="LJI758" s="168"/>
      <c r="LJJ758" s="168"/>
      <c r="LJK758" s="168"/>
      <c r="LJL758" s="168"/>
      <c r="LJM758" s="508"/>
      <c r="LJN758" s="508"/>
      <c r="LJO758" s="508"/>
      <c r="LJP758" s="508"/>
      <c r="LJQ758" s="508"/>
      <c r="LJR758" s="508"/>
      <c r="LJS758" s="508"/>
      <c r="LJT758" s="508"/>
      <c r="LJU758" s="508"/>
      <c r="LJV758" s="508"/>
      <c r="LJW758" s="508"/>
      <c r="LJX758" s="508"/>
      <c r="LJY758" s="508"/>
      <c r="LJZ758" s="508"/>
      <c r="LKA758" s="508"/>
      <c r="LKB758" s="508"/>
      <c r="LKC758" s="508"/>
      <c r="LKD758" s="508"/>
      <c r="LKE758" s="508"/>
      <c r="LKF758" s="508"/>
      <c r="LKG758" s="508"/>
      <c r="LKH758" s="508"/>
      <c r="LKI758" s="508"/>
      <c r="LKJ758" s="508"/>
      <c r="LKK758" s="89"/>
      <c r="LKL758" s="89"/>
      <c r="LKM758" s="89"/>
      <c r="LKN758" s="89"/>
      <c r="LKO758" s="89"/>
      <c r="LKP758" s="508"/>
      <c r="LKQ758" s="508"/>
      <c r="LKR758" s="89"/>
      <c r="LKS758" s="89"/>
      <c r="LKT758" s="508"/>
      <c r="LKU758" s="508"/>
      <c r="LKV758" s="89"/>
      <c r="LKW758" s="89"/>
      <c r="LKX758" s="508"/>
      <c r="LKY758" s="508"/>
      <c r="LKZ758" s="508"/>
      <c r="LLA758" s="508"/>
      <c r="LLB758" s="508"/>
      <c r="LLC758" s="508"/>
      <c r="LLD758" s="508"/>
      <c r="LLE758" s="89"/>
      <c r="LLF758" s="89"/>
      <c r="LLG758" s="508"/>
      <c r="LLH758" s="508"/>
      <c r="LLI758" s="89"/>
      <c r="LLJ758" s="89"/>
      <c r="LLK758" s="508"/>
      <c r="LLL758" s="508"/>
      <c r="LLM758" s="508"/>
      <c r="LLN758" s="508"/>
      <c r="LLO758" s="508"/>
      <c r="LLP758" s="203"/>
      <c r="LLQ758" s="107"/>
      <c r="LLR758" s="508"/>
      <c r="LLS758" s="508"/>
      <c r="LLT758" s="508"/>
      <c r="LLU758" s="508"/>
      <c r="LLV758" s="508"/>
      <c r="LLW758" s="508"/>
      <c r="LLX758" s="508"/>
      <c r="LLY758" s="168"/>
      <c r="LLZ758" s="168"/>
      <c r="LMA758" s="168"/>
      <c r="LMB758" s="168"/>
      <c r="LMC758" s="168"/>
      <c r="LMD758" s="168"/>
      <c r="LME758" s="168"/>
      <c r="LMF758" s="168"/>
      <c r="LMG758" s="168"/>
      <c r="LMH758" s="168"/>
      <c r="LMI758" s="168"/>
      <c r="LMJ758" s="168"/>
      <c r="LMK758" s="168"/>
      <c r="LML758" s="168"/>
      <c r="LMM758" s="168"/>
      <c r="LMN758" s="168"/>
      <c r="LMO758" s="168"/>
      <c r="LMP758" s="168"/>
      <c r="LMQ758" s="168"/>
      <c r="LMR758" s="168"/>
      <c r="LMS758" s="168"/>
      <c r="LMT758" s="168"/>
      <c r="LMU758" s="168"/>
      <c r="LMV758" s="168"/>
      <c r="LMW758" s="168"/>
      <c r="LMX758" s="168"/>
      <c r="LMY758" s="168"/>
      <c r="LMZ758" s="168"/>
      <c r="LNA758" s="168"/>
      <c r="LNB758" s="168"/>
      <c r="LNC758" s="168"/>
      <c r="LND758" s="168"/>
      <c r="LNE758" s="168"/>
      <c r="LNF758" s="168"/>
      <c r="LNG758" s="168"/>
      <c r="LNH758" s="168"/>
      <c r="LNI758" s="168"/>
      <c r="LNJ758" s="168"/>
      <c r="LNK758" s="168"/>
      <c r="LNL758" s="168"/>
      <c r="LNM758" s="168"/>
      <c r="LNN758" s="168"/>
      <c r="LNO758" s="168"/>
      <c r="LNP758" s="168"/>
      <c r="LNQ758" s="508"/>
      <c r="LNR758" s="508"/>
      <c r="LNS758" s="508"/>
      <c r="LNT758" s="508"/>
      <c r="LNU758" s="508"/>
      <c r="LNV758" s="508"/>
      <c r="LNW758" s="508"/>
      <c r="LNX758" s="508"/>
      <c r="LNY758" s="508"/>
      <c r="LNZ758" s="508"/>
      <c r="LOA758" s="508"/>
      <c r="LOB758" s="508"/>
      <c r="LOC758" s="508"/>
      <c r="LOD758" s="508"/>
      <c r="LOE758" s="508"/>
      <c r="LOF758" s="508"/>
      <c r="LOG758" s="508"/>
      <c r="LOH758" s="508"/>
      <c r="LOI758" s="508"/>
      <c r="LOJ758" s="508"/>
      <c r="LOK758" s="508"/>
      <c r="LOL758" s="508"/>
      <c r="LOM758" s="508"/>
      <c r="LON758" s="508"/>
      <c r="LOO758" s="89"/>
      <c r="LOP758" s="89"/>
      <c r="LOQ758" s="89"/>
      <c r="LOR758" s="89"/>
      <c r="LOS758" s="89"/>
      <c r="LOT758" s="508"/>
      <c r="LOU758" s="508"/>
      <c r="LOV758" s="89"/>
      <c r="LOW758" s="89"/>
      <c r="LOX758" s="508"/>
      <c r="LOY758" s="508"/>
      <c r="LOZ758" s="89"/>
      <c r="LPA758" s="89"/>
      <c r="LPB758" s="508"/>
      <c r="LPC758" s="508"/>
      <c r="LPD758" s="508"/>
      <c r="LPE758" s="508"/>
      <c r="LPF758" s="508"/>
      <c r="LPG758" s="508"/>
      <c r="LPH758" s="508"/>
      <c r="LPI758" s="89"/>
      <c r="LPJ758" s="89"/>
      <c r="LPK758" s="508"/>
      <c r="LPL758" s="508"/>
      <c r="LPM758" s="89"/>
      <c r="LPN758" s="89"/>
      <c r="LPO758" s="508"/>
      <c r="LPP758" s="508"/>
      <c r="LPQ758" s="508"/>
      <c r="LPR758" s="508"/>
      <c r="LPS758" s="508"/>
      <c r="LPT758" s="203"/>
      <c r="LPU758" s="107"/>
      <c r="LPV758" s="508"/>
      <c r="LPW758" s="508"/>
      <c r="LPX758" s="508"/>
      <c r="LPY758" s="508"/>
      <c r="LPZ758" s="508"/>
      <c r="LQA758" s="508"/>
      <c r="LQB758" s="508"/>
      <c r="LQC758" s="168"/>
      <c r="LQD758" s="168"/>
      <c r="LQE758" s="168"/>
      <c r="LQF758" s="168"/>
      <c r="LQG758" s="168"/>
      <c r="LQH758" s="168"/>
      <c r="LQI758" s="168"/>
      <c r="LQJ758" s="168"/>
      <c r="LQK758" s="168"/>
      <c r="LQL758" s="168"/>
      <c r="LQM758" s="168"/>
      <c r="LQN758" s="168"/>
      <c r="LQO758" s="168"/>
      <c r="LQP758" s="168"/>
      <c r="LQQ758" s="168"/>
      <c r="LQR758" s="168"/>
      <c r="LQS758" s="168"/>
      <c r="LQT758" s="168"/>
      <c r="LQU758" s="168"/>
      <c r="LQV758" s="168"/>
      <c r="LQW758" s="168"/>
      <c r="LQX758" s="168"/>
      <c r="LQY758" s="168"/>
      <c r="LQZ758" s="168"/>
      <c r="LRA758" s="168"/>
      <c r="LRB758" s="168"/>
      <c r="LRC758" s="168"/>
      <c r="LRD758" s="168"/>
      <c r="LRE758" s="168"/>
      <c r="LRF758" s="168"/>
      <c r="LRG758" s="168"/>
      <c r="LRH758" s="168"/>
      <c r="LRI758" s="168"/>
      <c r="LRJ758" s="168"/>
      <c r="LRK758" s="168"/>
      <c r="LRL758" s="168"/>
      <c r="LRM758" s="168"/>
      <c r="LRN758" s="168"/>
      <c r="LRO758" s="168"/>
      <c r="LRP758" s="168"/>
      <c r="LRQ758" s="168"/>
      <c r="LRR758" s="168"/>
      <c r="LRS758" s="168"/>
      <c r="LRT758" s="168"/>
      <c r="LRU758" s="508"/>
      <c r="LRV758" s="508"/>
      <c r="LRW758" s="508"/>
      <c r="LRX758" s="508"/>
      <c r="LRY758" s="508"/>
      <c r="LRZ758" s="508"/>
      <c r="LSA758" s="508"/>
      <c r="LSB758" s="508"/>
      <c r="LSC758" s="508"/>
      <c r="LSD758" s="508"/>
      <c r="LSE758" s="508"/>
      <c r="LSF758" s="508"/>
      <c r="LSG758" s="508"/>
      <c r="LSH758" s="508"/>
      <c r="LSI758" s="508"/>
      <c r="LSJ758" s="508"/>
      <c r="LSK758" s="508"/>
      <c r="LSL758" s="508"/>
      <c r="LSM758" s="508"/>
      <c r="LSN758" s="508"/>
      <c r="LSO758" s="508"/>
      <c r="LSP758" s="508"/>
      <c r="LSQ758" s="508"/>
      <c r="LSR758" s="508"/>
      <c r="LSS758" s="89"/>
      <c r="LST758" s="89"/>
      <c r="LSU758" s="89"/>
      <c r="LSV758" s="89"/>
      <c r="LSW758" s="89"/>
      <c r="LSX758" s="508"/>
      <c r="LSY758" s="508"/>
      <c r="LSZ758" s="89"/>
      <c r="LTA758" s="89"/>
      <c r="LTB758" s="508"/>
      <c r="LTC758" s="508"/>
      <c r="LTD758" s="89"/>
      <c r="LTE758" s="89"/>
      <c r="LTF758" s="508"/>
      <c r="LTG758" s="508"/>
      <c r="LTH758" s="508"/>
      <c r="LTI758" s="508"/>
      <c r="LTJ758" s="508"/>
      <c r="LTK758" s="508"/>
      <c r="LTL758" s="508"/>
      <c r="LTM758" s="89"/>
      <c r="LTN758" s="89"/>
      <c r="LTO758" s="508"/>
      <c r="LTP758" s="508"/>
      <c r="LTQ758" s="89"/>
      <c r="LTR758" s="89"/>
      <c r="LTS758" s="508"/>
      <c r="LTT758" s="508"/>
      <c r="LTU758" s="508"/>
      <c r="LTV758" s="508"/>
      <c r="LTW758" s="508"/>
      <c r="LTX758" s="203"/>
      <c r="LTY758" s="107"/>
      <c r="LTZ758" s="508"/>
      <c r="LUA758" s="508"/>
      <c r="LUB758" s="508"/>
      <c r="LUC758" s="508"/>
      <c r="LUD758" s="508"/>
      <c r="LUE758" s="508"/>
      <c r="LUF758" s="508"/>
      <c r="LUG758" s="168"/>
      <c r="LUH758" s="168"/>
      <c r="LUI758" s="168"/>
      <c r="LUJ758" s="168"/>
      <c r="LUK758" s="168"/>
      <c r="LUL758" s="168"/>
      <c r="LUM758" s="168"/>
      <c r="LUN758" s="168"/>
      <c r="LUO758" s="168"/>
      <c r="LUP758" s="168"/>
      <c r="LUQ758" s="168"/>
      <c r="LUR758" s="168"/>
      <c r="LUS758" s="168"/>
      <c r="LUT758" s="168"/>
      <c r="LUU758" s="168"/>
      <c r="LUV758" s="168"/>
      <c r="LUW758" s="168"/>
      <c r="LUX758" s="168"/>
      <c r="LUY758" s="168"/>
      <c r="LUZ758" s="168"/>
      <c r="LVA758" s="168"/>
      <c r="LVB758" s="168"/>
      <c r="LVC758" s="168"/>
      <c r="LVD758" s="168"/>
      <c r="LVE758" s="168"/>
      <c r="LVF758" s="168"/>
      <c r="LVG758" s="168"/>
      <c r="LVH758" s="168"/>
      <c r="LVI758" s="168"/>
      <c r="LVJ758" s="168"/>
      <c r="LVK758" s="168"/>
      <c r="LVL758" s="168"/>
      <c r="LVM758" s="168"/>
      <c r="LVN758" s="168"/>
      <c r="LVO758" s="168"/>
      <c r="LVP758" s="168"/>
      <c r="LVQ758" s="168"/>
      <c r="LVR758" s="168"/>
      <c r="LVS758" s="168"/>
      <c r="LVT758" s="168"/>
      <c r="LVU758" s="168"/>
      <c r="LVV758" s="168"/>
      <c r="LVW758" s="168"/>
      <c r="LVX758" s="168"/>
      <c r="LVY758" s="508"/>
      <c r="LVZ758" s="508"/>
      <c r="LWA758" s="508"/>
      <c r="LWB758" s="508"/>
      <c r="LWC758" s="508"/>
      <c r="LWD758" s="508"/>
      <c r="LWE758" s="508"/>
      <c r="LWF758" s="508"/>
      <c r="LWG758" s="508"/>
      <c r="LWH758" s="508"/>
      <c r="LWI758" s="508"/>
      <c r="LWJ758" s="508"/>
      <c r="LWK758" s="508"/>
      <c r="LWL758" s="508"/>
      <c r="LWM758" s="508"/>
      <c r="LWN758" s="508"/>
      <c r="LWO758" s="508"/>
      <c r="LWP758" s="508"/>
      <c r="LWQ758" s="508"/>
      <c r="LWR758" s="508"/>
      <c r="LWS758" s="508"/>
      <c r="LWT758" s="508"/>
      <c r="LWU758" s="508"/>
      <c r="LWV758" s="508"/>
      <c r="LWW758" s="89"/>
      <c r="LWX758" s="89"/>
      <c r="LWY758" s="89"/>
      <c r="LWZ758" s="89"/>
      <c r="LXA758" s="89"/>
      <c r="LXB758" s="508"/>
      <c r="LXC758" s="508"/>
      <c r="LXD758" s="89"/>
      <c r="LXE758" s="89"/>
      <c r="LXF758" s="508"/>
      <c r="LXG758" s="508"/>
      <c r="LXH758" s="89"/>
      <c r="LXI758" s="89"/>
      <c r="LXJ758" s="508"/>
      <c r="LXK758" s="508"/>
      <c r="LXL758" s="508"/>
      <c r="LXM758" s="508"/>
      <c r="LXN758" s="508"/>
      <c r="LXO758" s="508"/>
      <c r="LXP758" s="508"/>
      <c r="LXQ758" s="89"/>
      <c r="LXR758" s="89"/>
      <c r="LXS758" s="508"/>
      <c r="LXT758" s="508"/>
      <c r="LXU758" s="89"/>
      <c r="LXV758" s="89"/>
      <c r="LXW758" s="508"/>
      <c r="LXX758" s="508"/>
      <c r="LXY758" s="508"/>
      <c r="LXZ758" s="508"/>
      <c r="LYA758" s="508"/>
      <c r="LYB758" s="203"/>
      <c r="LYC758" s="107"/>
      <c r="LYD758" s="508"/>
      <c r="LYE758" s="508"/>
      <c r="LYF758" s="508"/>
      <c r="LYG758" s="508"/>
      <c r="LYH758" s="508"/>
      <c r="LYI758" s="508"/>
      <c r="LYJ758" s="508"/>
      <c r="LYK758" s="168"/>
      <c r="LYL758" s="168"/>
      <c r="LYM758" s="168"/>
      <c r="LYN758" s="168"/>
      <c r="LYO758" s="168"/>
      <c r="LYP758" s="168"/>
      <c r="LYQ758" s="168"/>
      <c r="LYR758" s="168"/>
      <c r="LYS758" s="168"/>
      <c r="LYT758" s="168"/>
      <c r="LYU758" s="168"/>
      <c r="LYV758" s="168"/>
      <c r="LYW758" s="168"/>
      <c r="LYX758" s="168"/>
      <c r="LYY758" s="168"/>
      <c r="LYZ758" s="168"/>
      <c r="LZA758" s="168"/>
      <c r="LZB758" s="168"/>
      <c r="LZC758" s="168"/>
      <c r="LZD758" s="168"/>
      <c r="LZE758" s="168"/>
      <c r="LZF758" s="168"/>
      <c r="LZG758" s="168"/>
      <c r="LZH758" s="168"/>
      <c r="LZI758" s="168"/>
      <c r="LZJ758" s="168"/>
      <c r="LZK758" s="168"/>
      <c r="LZL758" s="168"/>
      <c r="LZM758" s="168"/>
      <c r="LZN758" s="168"/>
      <c r="LZO758" s="168"/>
      <c r="LZP758" s="168"/>
      <c r="LZQ758" s="168"/>
      <c r="LZR758" s="168"/>
      <c r="LZS758" s="168"/>
      <c r="LZT758" s="168"/>
      <c r="LZU758" s="168"/>
      <c r="LZV758" s="168"/>
      <c r="LZW758" s="168"/>
      <c r="LZX758" s="168"/>
      <c r="LZY758" s="168"/>
      <c r="LZZ758" s="168"/>
      <c r="MAA758" s="168"/>
      <c r="MAB758" s="168"/>
      <c r="MAC758" s="508"/>
      <c r="MAD758" s="508"/>
      <c r="MAE758" s="508"/>
      <c r="MAF758" s="508"/>
      <c r="MAG758" s="508"/>
      <c r="MAH758" s="508"/>
      <c r="MAI758" s="508"/>
      <c r="MAJ758" s="508"/>
      <c r="MAK758" s="508"/>
      <c r="MAL758" s="508"/>
      <c r="MAM758" s="508"/>
      <c r="MAN758" s="508"/>
      <c r="MAO758" s="508"/>
      <c r="MAP758" s="508"/>
      <c r="MAQ758" s="508"/>
      <c r="MAR758" s="508"/>
      <c r="MAS758" s="508"/>
      <c r="MAT758" s="508"/>
      <c r="MAU758" s="508"/>
      <c r="MAV758" s="508"/>
      <c r="MAW758" s="508"/>
      <c r="MAX758" s="508"/>
      <c r="MAY758" s="508"/>
      <c r="MAZ758" s="508"/>
      <c r="MBA758" s="89"/>
      <c r="MBB758" s="89"/>
      <c r="MBC758" s="89"/>
      <c r="MBD758" s="89"/>
      <c r="MBE758" s="89"/>
      <c r="MBF758" s="508"/>
      <c r="MBG758" s="508"/>
      <c r="MBH758" s="89"/>
      <c r="MBI758" s="89"/>
      <c r="MBJ758" s="508"/>
      <c r="MBK758" s="508"/>
      <c r="MBL758" s="89"/>
      <c r="MBM758" s="89"/>
      <c r="MBN758" s="508"/>
      <c r="MBO758" s="508"/>
      <c r="MBP758" s="508"/>
      <c r="MBQ758" s="508"/>
      <c r="MBR758" s="508"/>
      <c r="MBS758" s="508"/>
      <c r="MBT758" s="508"/>
      <c r="MBU758" s="89"/>
      <c r="MBV758" s="89"/>
      <c r="MBW758" s="508"/>
      <c r="MBX758" s="508"/>
      <c r="MBY758" s="89"/>
      <c r="MBZ758" s="89"/>
      <c r="MCA758" s="508"/>
      <c r="MCB758" s="508"/>
      <c r="MCC758" s="508"/>
      <c r="MCD758" s="508"/>
      <c r="MCE758" s="508"/>
      <c r="MCF758" s="203"/>
      <c r="MCG758" s="107"/>
      <c r="MCH758" s="508"/>
      <c r="MCI758" s="508"/>
      <c r="MCJ758" s="508"/>
      <c r="MCK758" s="508"/>
      <c r="MCL758" s="508"/>
      <c r="MCM758" s="508"/>
      <c r="MCN758" s="508"/>
      <c r="MCO758" s="168"/>
      <c r="MCP758" s="168"/>
      <c r="MCQ758" s="168"/>
      <c r="MCR758" s="168"/>
      <c r="MCS758" s="168"/>
      <c r="MCT758" s="168"/>
      <c r="MCU758" s="168"/>
      <c r="MCV758" s="168"/>
      <c r="MCW758" s="168"/>
      <c r="MCX758" s="168"/>
      <c r="MCY758" s="168"/>
      <c r="MCZ758" s="168"/>
      <c r="MDA758" s="168"/>
      <c r="MDB758" s="168"/>
      <c r="MDC758" s="168"/>
      <c r="MDD758" s="168"/>
      <c r="MDE758" s="168"/>
      <c r="MDF758" s="168"/>
      <c r="MDG758" s="168"/>
      <c r="MDH758" s="168"/>
      <c r="MDI758" s="168"/>
      <c r="MDJ758" s="168"/>
      <c r="MDK758" s="168"/>
      <c r="MDL758" s="168"/>
      <c r="MDM758" s="168"/>
      <c r="MDN758" s="168"/>
      <c r="MDO758" s="168"/>
      <c r="MDP758" s="168"/>
      <c r="MDQ758" s="168"/>
      <c r="MDR758" s="168"/>
      <c r="MDS758" s="168"/>
      <c r="MDT758" s="168"/>
      <c r="MDU758" s="168"/>
      <c r="MDV758" s="168"/>
      <c r="MDW758" s="168"/>
      <c r="MDX758" s="168"/>
      <c r="MDY758" s="168"/>
      <c r="MDZ758" s="168"/>
      <c r="MEA758" s="168"/>
      <c r="MEB758" s="168"/>
      <c r="MEC758" s="168"/>
      <c r="MED758" s="168"/>
      <c r="MEE758" s="168"/>
      <c r="MEF758" s="168"/>
      <c r="MEG758" s="508"/>
      <c r="MEH758" s="508"/>
      <c r="MEI758" s="508"/>
      <c r="MEJ758" s="508"/>
      <c r="MEK758" s="508"/>
      <c r="MEL758" s="508"/>
      <c r="MEM758" s="508"/>
      <c r="MEN758" s="508"/>
      <c r="MEO758" s="508"/>
      <c r="MEP758" s="508"/>
      <c r="MEQ758" s="508"/>
      <c r="MER758" s="508"/>
      <c r="MES758" s="508"/>
      <c r="MET758" s="508"/>
      <c r="MEU758" s="508"/>
      <c r="MEV758" s="508"/>
      <c r="MEW758" s="508"/>
      <c r="MEX758" s="508"/>
      <c r="MEY758" s="508"/>
      <c r="MEZ758" s="508"/>
      <c r="MFA758" s="508"/>
      <c r="MFB758" s="508"/>
      <c r="MFC758" s="508"/>
      <c r="MFD758" s="508"/>
      <c r="MFE758" s="89"/>
      <c r="MFF758" s="89"/>
      <c r="MFG758" s="89"/>
      <c r="MFH758" s="89"/>
      <c r="MFI758" s="89"/>
      <c r="MFJ758" s="508"/>
      <c r="MFK758" s="508"/>
      <c r="MFL758" s="89"/>
      <c r="MFM758" s="89"/>
      <c r="MFN758" s="508"/>
      <c r="MFO758" s="508"/>
      <c r="MFP758" s="89"/>
      <c r="MFQ758" s="89"/>
      <c r="MFR758" s="508"/>
      <c r="MFS758" s="508"/>
      <c r="MFT758" s="508"/>
      <c r="MFU758" s="508"/>
      <c r="MFV758" s="508"/>
      <c r="MFW758" s="508"/>
      <c r="MFX758" s="508"/>
      <c r="MFY758" s="89"/>
      <c r="MFZ758" s="89"/>
      <c r="MGA758" s="508"/>
      <c r="MGB758" s="508"/>
      <c r="MGC758" s="89"/>
      <c r="MGD758" s="89"/>
      <c r="MGE758" s="508"/>
      <c r="MGF758" s="508"/>
      <c r="MGG758" s="508"/>
      <c r="MGH758" s="508"/>
      <c r="MGI758" s="508"/>
      <c r="MGJ758" s="203"/>
      <c r="MGK758" s="107"/>
      <c r="MGL758" s="508"/>
      <c r="MGM758" s="508"/>
      <c r="MGN758" s="508"/>
      <c r="MGO758" s="508"/>
      <c r="MGP758" s="508"/>
      <c r="MGQ758" s="508"/>
      <c r="MGR758" s="508"/>
      <c r="MGS758" s="168"/>
      <c r="MGT758" s="168"/>
      <c r="MGU758" s="168"/>
      <c r="MGV758" s="168"/>
      <c r="MGW758" s="168"/>
      <c r="MGX758" s="168"/>
      <c r="MGY758" s="168"/>
      <c r="MGZ758" s="168"/>
      <c r="MHA758" s="168"/>
      <c r="MHB758" s="168"/>
      <c r="MHC758" s="168"/>
      <c r="MHD758" s="168"/>
      <c r="MHE758" s="168"/>
      <c r="MHF758" s="168"/>
      <c r="MHG758" s="168"/>
      <c r="MHH758" s="168"/>
      <c r="MHI758" s="168"/>
      <c r="MHJ758" s="168"/>
      <c r="MHK758" s="168"/>
      <c r="MHL758" s="168"/>
      <c r="MHM758" s="168"/>
      <c r="MHN758" s="168"/>
      <c r="MHO758" s="168"/>
      <c r="MHP758" s="168"/>
      <c r="MHQ758" s="168"/>
      <c r="MHR758" s="168"/>
      <c r="MHS758" s="168"/>
      <c r="MHT758" s="168"/>
      <c r="MHU758" s="168"/>
      <c r="MHV758" s="168"/>
      <c r="MHW758" s="168"/>
      <c r="MHX758" s="168"/>
      <c r="MHY758" s="168"/>
      <c r="MHZ758" s="168"/>
      <c r="MIA758" s="168"/>
      <c r="MIB758" s="168"/>
      <c r="MIC758" s="168"/>
      <c r="MID758" s="168"/>
      <c r="MIE758" s="168"/>
      <c r="MIF758" s="168"/>
      <c r="MIG758" s="168"/>
      <c r="MIH758" s="168"/>
      <c r="MII758" s="168"/>
      <c r="MIJ758" s="168"/>
      <c r="MIK758" s="508"/>
      <c r="MIL758" s="508"/>
      <c r="MIM758" s="508"/>
      <c r="MIN758" s="508"/>
      <c r="MIO758" s="508"/>
      <c r="MIP758" s="508"/>
      <c r="MIQ758" s="508"/>
      <c r="MIR758" s="508"/>
      <c r="MIS758" s="508"/>
      <c r="MIT758" s="508"/>
      <c r="MIU758" s="508"/>
      <c r="MIV758" s="508"/>
      <c r="MIW758" s="508"/>
      <c r="MIX758" s="508"/>
      <c r="MIY758" s="508"/>
      <c r="MIZ758" s="508"/>
      <c r="MJA758" s="508"/>
      <c r="MJB758" s="508"/>
      <c r="MJC758" s="508"/>
      <c r="MJD758" s="508"/>
      <c r="MJE758" s="508"/>
      <c r="MJF758" s="508"/>
      <c r="MJG758" s="508"/>
      <c r="MJH758" s="508"/>
      <c r="MJI758" s="89"/>
      <c r="MJJ758" s="89"/>
      <c r="MJK758" s="89"/>
      <c r="MJL758" s="89"/>
      <c r="MJM758" s="89"/>
      <c r="MJN758" s="508"/>
      <c r="MJO758" s="508"/>
      <c r="MJP758" s="89"/>
      <c r="MJQ758" s="89"/>
      <c r="MJR758" s="508"/>
      <c r="MJS758" s="508"/>
      <c r="MJT758" s="89"/>
      <c r="MJU758" s="89"/>
      <c r="MJV758" s="508"/>
      <c r="MJW758" s="508"/>
      <c r="MJX758" s="508"/>
      <c r="MJY758" s="508"/>
      <c r="MJZ758" s="508"/>
      <c r="MKA758" s="508"/>
      <c r="MKB758" s="508"/>
      <c r="MKC758" s="89"/>
      <c r="MKD758" s="89"/>
      <c r="MKE758" s="508"/>
      <c r="MKF758" s="508"/>
      <c r="MKG758" s="89"/>
      <c r="MKH758" s="89"/>
      <c r="MKI758" s="508"/>
      <c r="MKJ758" s="508"/>
      <c r="MKK758" s="508"/>
      <c r="MKL758" s="508"/>
      <c r="MKM758" s="508"/>
      <c r="MKN758" s="203"/>
      <c r="MKO758" s="107"/>
      <c r="MKP758" s="508"/>
      <c r="MKQ758" s="508"/>
      <c r="MKR758" s="508"/>
      <c r="MKS758" s="508"/>
      <c r="MKT758" s="508"/>
      <c r="MKU758" s="508"/>
      <c r="MKV758" s="508"/>
      <c r="MKW758" s="168"/>
      <c r="MKX758" s="168"/>
      <c r="MKY758" s="168"/>
      <c r="MKZ758" s="168"/>
      <c r="MLA758" s="168"/>
      <c r="MLB758" s="168"/>
      <c r="MLC758" s="168"/>
      <c r="MLD758" s="168"/>
      <c r="MLE758" s="168"/>
      <c r="MLF758" s="168"/>
      <c r="MLG758" s="168"/>
      <c r="MLH758" s="168"/>
      <c r="MLI758" s="168"/>
      <c r="MLJ758" s="168"/>
      <c r="MLK758" s="168"/>
      <c r="MLL758" s="168"/>
      <c r="MLM758" s="168"/>
      <c r="MLN758" s="168"/>
      <c r="MLO758" s="168"/>
      <c r="MLP758" s="168"/>
      <c r="MLQ758" s="168"/>
      <c r="MLR758" s="168"/>
      <c r="MLS758" s="168"/>
      <c r="MLT758" s="168"/>
      <c r="MLU758" s="168"/>
      <c r="MLV758" s="168"/>
      <c r="MLW758" s="168"/>
      <c r="MLX758" s="168"/>
      <c r="MLY758" s="168"/>
      <c r="MLZ758" s="168"/>
      <c r="MMA758" s="168"/>
      <c r="MMB758" s="168"/>
      <c r="MMC758" s="168"/>
      <c r="MMD758" s="168"/>
      <c r="MME758" s="168"/>
      <c r="MMF758" s="168"/>
      <c r="MMG758" s="168"/>
      <c r="MMH758" s="168"/>
      <c r="MMI758" s="168"/>
      <c r="MMJ758" s="168"/>
      <c r="MMK758" s="168"/>
      <c r="MML758" s="168"/>
      <c r="MMM758" s="168"/>
      <c r="MMN758" s="168"/>
      <c r="MMO758" s="508"/>
      <c r="MMP758" s="508"/>
      <c r="MMQ758" s="508"/>
      <c r="MMR758" s="508"/>
      <c r="MMS758" s="508"/>
      <c r="MMT758" s="508"/>
      <c r="MMU758" s="508"/>
      <c r="MMV758" s="508"/>
      <c r="MMW758" s="508"/>
      <c r="MMX758" s="508"/>
      <c r="MMY758" s="508"/>
      <c r="MMZ758" s="508"/>
      <c r="MNA758" s="508"/>
      <c r="MNB758" s="508"/>
      <c r="MNC758" s="508"/>
      <c r="MND758" s="508"/>
      <c r="MNE758" s="508"/>
      <c r="MNF758" s="508"/>
      <c r="MNG758" s="508"/>
      <c r="MNH758" s="508"/>
      <c r="MNI758" s="508"/>
      <c r="MNJ758" s="508"/>
      <c r="MNK758" s="508"/>
      <c r="MNL758" s="508"/>
      <c r="MNM758" s="89"/>
      <c r="MNN758" s="89"/>
      <c r="MNO758" s="89"/>
      <c r="MNP758" s="89"/>
      <c r="MNQ758" s="89"/>
      <c r="MNR758" s="508"/>
      <c r="MNS758" s="508"/>
      <c r="MNT758" s="89"/>
      <c r="MNU758" s="89"/>
      <c r="MNV758" s="508"/>
      <c r="MNW758" s="508"/>
      <c r="MNX758" s="89"/>
      <c r="MNY758" s="89"/>
      <c r="MNZ758" s="508"/>
      <c r="MOA758" s="508"/>
      <c r="MOB758" s="508"/>
      <c r="MOC758" s="508"/>
      <c r="MOD758" s="508"/>
      <c r="MOE758" s="508"/>
      <c r="MOF758" s="508"/>
      <c r="MOG758" s="89"/>
      <c r="MOH758" s="89"/>
      <c r="MOI758" s="508"/>
      <c r="MOJ758" s="508"/>
      <c r="MOK758" s="89"/>
      <c r="MOL758" s="89"/>
      <c r="MOM758" s="508"/>
      <c r="MON758" s="508"/>
      <c r="MOO758" s="508"/>
      <c r="MOP758" s="508"/>
      <c r="MOQ758" s="508"/>
      <c r="MOR758" s="203"/>
      <c r="MOS758" s="107"/>
      <c r="MOT758" s="508"/>
      <c r="MOU758" s="508"/>
      <c r="MOV758" s="508"/>
      <c r="MOW758" s="508"/>
      <c r="MOX758" s="508"/>
      <c r="MOY758" s="508"/>
      <c r="MOZ758" s="508"/>
      <c r="MPA758" s="168"/>
      <c r="MPB758" s="168"/>
      <c r="MPC758" s="168"/>
      <c r="MPD758" s="168"/>
      <c r="MPE758" s="168"/>
      <c r="MPF758" s="168"/>
      <c r="MPG758" s="168"/>
      <c r="MPH758" s="168"/>
      <c r="MPI758" s="168"/>
      <c r="MPJ758" s="168"/>
      <c r="MPK758" s="168"/>
      <c r="MPL758" s="168"/>
      <c r="MPM758" s="168"/>
      <c r="MPN758" s="168"/>
      <c r="MPO758" s="168"/>
      <c r="MPP758" s="168"/>
      <c r="MPQ758" s="168"/>
      <c r="MPR758" s="168"/>
      <c r="MPS758" s="168"/>
      <c r="MPT758" s="168"/>
      <c r="MPU758" s="168"/>
      <c r="MPV758" s="168"/>
      <c r="MPW758" s="168"/>
      <c r="MPX758" s="168"/>
      <c r="MPY758" s="168"/>
      <c r="MPZ758" s="168"/>
      <c r="MQA758" s="168"/>
      <c r="MQB758" s="168"/>
      <c r="MQC758" s="168"/>
      <c r="MQD758" s="168"/>
      <c r="MQE758" s="168"/>
      <c r="MQF758" s="168"/>
      <c r="MQG758" s="168"/>
      <c r="MQH758" s="168"/>
      <c r="MQI758" s="168"/>
      <c r="MQJ758" s="168"/>
      <c r="MQK758" s="168"/>
      <c r="MQL758" s="168"/>
      <c r="MQM758" s="168"/>
      <c r="MQN758" s="168"/>
      <c r="MQO758" s="168"/>
      <c r="MQP758" s="168"/>
      <c r="MQQ758" s="168"/>
      <c r="MQR758" s="168"/>
      <c r="MQS758" s="508"/>
      <c r="MQT758" s="508"/>
      <c r="MQU758" s="508"/>
      <c r="MQV758" s="508"/>
      <c r="MQW758" s="508"/>
      <c r="MQX758" s="508"/>
      <c r="MQY758" s="508"/>
      <c r="MQZ758" s="508"/>
      <c r="MRA758" s="508"/>
      <c r="MRB758" s="508"/>
      <c r="MRC758" s="508"/>
      <c r="MRD758" s="508"/>
      <c r="MRE758" s="508"/>
      <c r="MRF758" s="508"/>
      <c r="MRG758" s="508"/>
      <c r="MRH758" s="508"/>
      <c r="MRI758" s="508"/>
      <c r="MRJ758" s="508"/>
      <c r="MRK758" s="508"/>
      <c r="MRL758" s="508"/>
      <c r="MRM758" s="508"/>
      <c r="MRN758" s="508"/>
      <c r="MRO758" s="508"/>
      <c r="MRP758" s="508"/>
      <c r="MRQ758" s="89"/>
      <c r="MRR758" s="89"/>
      <c r="MRS758" s="89"/>
      <c r="MRT758" s="89"/>
      <c r="MRU758" s="89"/>
      <c r="MRV758" s="508"/>
      <c r="MRW758" s="508"/>
      <c r="MRX758" s="89"/>
      <c r="MRY758" s="89"/>
      <c r="MRZ758" s="508"/>
      <c r="MSA758" s="508"/>
      <c r="MSB758" s="89"/>
      <c r="MSC758" s="89"/>
      <c r="MSD758" s="508"/>
      <c r="MSE758" s="508"/>
      <c r="MSF758" s="508"/>
      <c r="MSG758" s="508"/>
      <c r="MSH758" s="508"/>
      <c r="MSI758" s="508"/>
      <c r="MSJ758" s="508"/>
      <c r="MSK758" s="89"/>
      <c r="MSL758" s="89"/>
      <c r="MSM758" s="508"/>
      <c r="MSN758" s="508"/>
      <c r="MSO758" s="89"/>
      <c r="MSP758" s="89"/>
      <c r="MSQ758" s="508"/>
      <c r="MSR758" s="508"/>
      <c r="MSS758" s="508"/>
      <c r="MST758" s="508"/>
      <c r="MSU758" s="508"/>
      <c r="MSV758" s="203"/>
      <c r="MSW758" s="107"/>
      <c r="MSX758" s="508"/>
      <c r="MSY758" s="508"/>
      <c r="MSZ758" s="508"/>
      <c r="MTA758" s="508"/>
      <c r="MTB758" s="508"/>
      <c r="MTC758" s="508"/>
      <c r="MTD758" s="508"/>
      <c r="MTE758" s="168"/>
      <c r="MTF758" s="168"/>
      <c r="MTG758" s="168"/>
      <c r="MTH758" s="168"/>
      <c r="MTI758" s="168"/>
      <c r="MTJ758" s="168"/>
      <c r="MTK758" s="168"/>
      <c r="MTL758" s="168"/>
      <c r="MTM758" s="168"/>
      <c r="MTN758" s="168"/>
      <c r="MTO758" s="168"/>
      <c r="MTP758" s="168"/>
      <c r="MTQ758" s="168"/>
      <c r="MTR758" s="168"/>
      <c r="MTS758" s="168"/>
      <c r="MTT758" s="168"/>
      <c r="MTU758" s="168"/>
      <c r="MTV758" s="168"/>
      <c r="MTW758" s="168"/>
      <c r="MTX758" s="168"/>
      <c r="MTY758" s="168"/>
      <c r="MTZ758" s="168"/>
      <c r="MUA758" s="168"/>
      <c r="MUB758" s="168"/>
      <c r="MUC758" s="168"/>
      <c r="MUD758" s="168"/>
      <c r="MUE758" s="168"/>
      <c r="MUF758" s="168"/>
      <c r="MUG758" s="168"/>
      <c r="MUH758" s="168"/>
      <c r="MUI758" s="168"/>
      <c r="MUJ758" s="168"/>
      <c r="MUK758" s="168"/>
      <c r="MUL758" s="168"/>
      <c r="MUM758" s="168"/>
      <c r="MUN758" s="168"/>
      <c r="MUO758" s="168"/>
      <c r="MUP758" s="168"/>
      <c r="MUQ758" s="168"/>
      <c r="MUR758" s="168"/>
      <c r="MUS758" s="168"/>
      <c r="MUT758" s="168"/>
      <c r="MUU758" s="168"/>
      <c r="MUV758" s="168"/>
      <c r="MUW758" s="508"/>
      <c r="MUX758" s="508"/>
      <c r="MUY758" s="508"/>
      <c r="MUZ758" s="508"/>
      <c r="MVA758" s="508"/>
      <c r="MVB758" s="508"/>
      <c r="MVC758" s="508"/>
      <c r="MVD758" s="508"/>
      <c r="MVE758" s="508"/>
      <c r="MVF758" s="508"/>
      <c r="MVG758" s="508"/>
      <c r="MVH758" s="508"/>
      <c r="MVI758" s="508"/>
      <c r="MVJ758" s="508"/>
      <c r="MVK758" s="508"/>
      <c r="MVL758" s="508"/>
      <c r="MVM758" s="508"/>
      <c r="MVN758" s="508"/>
      <c r="MVO758" s="508"/>
      <c r="MVP758" s="508"/>
      <c r="MVQ758" s="508"/>
      <c r="MVR758" s="508"/>
      <c r="MVS758" s="508"/>
      <c r="MVT758" s="508"/>
      <c r="MVU758" s="89"/>
      <c r="MVV758" s="89"/>
      <c r="MVW758" s="89"/>
      <c r="MVX758" s="89"/>
      <c r="MVY758" s="89"/>
      <c r="MVZ758" s="508"/>
      <c r="MWA758" s="508"/>
      <c r="MWB758" s="89"/>
      <c r="MWC758" s="89"/>
      <c r="MWD758" s="508"/>
      <c r="MWE758" s="508"/>
      <c r="MWF758" s="89"/>
      <c r="MWG758" s="89"/>
      <c r="MWH758" s="508"/>
      <c r="MWI758" s="508"/>
      <c r="MWJ758" s="508"/>
      <c r="MWK758" s="508"/>
      <c r="MWL758" s="508"/>
      <c r="MWM758" s="508"/>
      <c r="MWN758" s="508"/>
      <c r="MWO758" s="89"/>
      <c r="MWP758" s="89"/>
      <c r="MWQ758" s="508"/>
      <c r="MWR758" s="508"/>
      <c r="MWS758" s="89"/>
      <c r="MWT758" s="89"/>
      <c r="MWU758" s="508"/>
      <c r="MWV758" s="508"/>
      <c r="MWW758" s="508"/>
      <c r="MWX758" s="508"/>
      <c r="MWY758" s="508"/>
      <c r="MWZ758" s="203"/>
      <c r="MXA758" s="107"/>
      <c r="MXB758" s="508"/>
      <c r="MXC758" s="508"/>
      <c r="MXD758" s="508"/>
      <c r="MXE758" s="508"/>
      <c r="MXF758" s="508"/>
      <c r="MXG758" s="508"/>
      <c r="MXH758" s="508"/>
      <c r="MXI758" s="168"/>
      <c r="MXJ758" s="168"/>
      <c r="MXK758" s="168"/>
      <c r="MXL758" s="168"/>
      <c r="MXM758" s="168"/>
      <c r="MXN758" s="168"/>
      <c r="MXO758" s="168"/>
      <c r="MXP758" s="168"/>
      <c r="MXQ758" s="168"/>
      <c r="MXR758" s="168"/>
      <c r="MXS758" s="168"/>
      <c r="MXT758" s="168"/>
      <c r="MXU758" s="168"/>
      <c r="MXV758" s="168"/>
      <c r="MXW758" s="168"/>
      <c r="MXX758" s="168"/>
      <c r="MXY758" s="168"/>
      <c r="MXZ758" s="168"/>
      <c r="MYA758" s="168"/>
      <c r="MYB758" s="168"/>
      <c r="MYC758" s="168"/>
      <c r="MYD758" s="168"/>
      <c r="MYE758" s="168"/>
      <c r="MYF758" s="168"/>
      <c r="MYG758" s="168"/>
      <c r="MYH758" s="168"/>
      <c r="MYI758" s="168"/>
      <c r="MYJ758" s="168"/>
      <c r="MYK758" s="168"/>
      <c r="MYL758" s="168"/>
      <c r="MYM758" s="168"/>
      <c r="MYN758" s="168"/>
      <c r="MYO758" s="168"/>
      <c r="MYP758" s="168"/>
      <c r="MYQ758" s="168"/>
      <c r="MYR758" s="168"/>
      <c r="MYS758" s="168"/>
      <c r="MYT758" s="168"/>
      <c r="MYU758" s="168"/>
      <c r="MYV758" s="168"/>
      <c r="MYW758" s="168"/>
      <c r="MYX758" s="168"/>
      <c r="MYY758" s="168"/>
      <c r="MYZ758" s="168"/>
      <c r="MZA758" s="508"/>
      <c r="MZB758" s="508"/>
      <c r="MZC758" s="508"/>
      <c r="MZD758" s="508"/>
      <c r="MZE758" s="508"/>
      <c r="MZF758" s="508"/>
      <c r="MZG758" s="508"/>
      <c r="MZH758" s="508"/>
      <c r="MZI758" s="508"/>
      <c r="MZJ758" s="508"/>
      <c r="MZK758" s="508"/>
      <c r="MZL758" s="508"/>
      <c r="MZM758" s="508"/>
      <c r="MZN758" s="508"/>
      <c r="MZO758" s="508"/>
      <c r="MZP758" s="508"/>
      <c r="MZQ758" s="508"/>
      <c r="MZR758" s="508"/>
      <c r="MZS758" s="508"/>
      <c r="MZT758" s="508"/>
      <c r="MZU758" s="508"/>
      <c r="MZV758" s="508"/>
      <c r="MZW758" s="508"/>
      <c r="MZX758" s="508"/>
      <c r="MZY758" s="89"/>
      <c r="MZZ758" s="89"/>
      <c r="NAA758" s="89"/>
      <c r="NAB758" s="89"/>
      <c r="NAC758" s="89"/>
      <c r="NAD758" s="508"/>
      <c r="NAE758" s="508"/>
      <c r="NAF758" s="89"/>
      <c r="NAG758" s="89"/>
      <c r="NAH758" s="508"/>
      <c r="NAI758" s="508"/>
      <c r="NAJ758" s="89"/>
      <c r="NAK758" s="89"/>
      <c r="NAL758" s="508"/>
      <c r="NAM758" s="508"/>
      <c r="NAN758" s="508"/>
      <c r="NAO758" s="508"/>
      <c r="NAP758" s="508"/>
      <c r="NAQ758" s="508"/>
      <c r="NAR758" s="508"/>
      <c r="NAS758" s="89"/>
      <c r="NAT758" s="89"/>
      <c r="NAU758" s="508"/>
      <c r="NAV758" s="508"/>
      <c r="NAW758" s="89"/>
      <c r="NAX758" s="89"/>
      <c r="NAY758" s="508"/>
      <c r="NAZ758" s="508"/>
      <c r="NBA758" s="508"/>
      <c r="NBB758" s="508"/>
      <c r="NBC758" s="508"/>
      <c r="NBD758" s="203"/>
      <c r="NBE758" s="107"/>
      <c r="NBF758" s="508"/>
      <c r="NBG758" s="508"/>
      <c r="NBH758" s="508"/>
      <c r="NBI758" s="508"/>
      <c r="NBJ758" s="508"/>
      <c r="NBK758" s="508"/>
      <c r="NBL758" s="508"/>
      <c r="NBM758" s="168"/>
      <c r="NBN758" s="168"/>
      <c r="NBO758" s="168"/>
      <c r="NBP758" s="168"/>
      <c r="NBQ758" s="168"/>
      <c r="NBR758" s="168"/>
      <c r="NBS758" s="168"/>
      <c r="NBT758" s="168"/>
      <c r="NBU758" s="168"/>
      <c r="NBV758" s="168"/>
      <c r="NBW758" s="168"/>
      <c r="NBX758" s="168"/>
      <c r="NBY758" s="168"/>
      <c r="NBZ758" s="168"/>
      <c r="NCA758" s="168"/>
      <c r="NCB758" s="168"/>
      <c r="NCC758" s="168"/>
      <c r="NCD758" s="168"/>
      <c r="NCE758" s="168"/>
      <c r="NCF758" s="168"/>
      <c r="NCG758" s="168"/>
      <c r="NCH758" s="168"/>
      <c r="NCI758" s="168"/>
      <c r="NCJ758" s="168"/>
      <c r="NCK758" s="168"/>
      <c r="NCL758" s="168"/>
      <c r="NCM758" s="168"/>
      <c r="NCN758" s="168"/>
      <c r="NCO758" s="168"/>
      <c r="NCP758" s="168"/>
      <c r="NCQ758" s="168"/>
      <c r="NCR758" s="168"/>
      <c r="NCS758" s="168"/>
      <c r="NCT758" s="168"/>
      <c r="NCU758" s="168"/>
      <c r="NCV758" s="168"/>
      <c r="NCW758" s="168"/>
      <c r="NCX758" s="168"/>
      <c r="NCY758" s="168"/>
      <c r="NCZ758" s="168"/>
      <c r="NDA758" s="168"/>
      <c r="NDB758" s="168"/>
      <c r="NDC758" s="168"/>
      <c r="NDD758" s="168"/>
      <c r="NDE758" s="508"/>
      <c r="NDF758" s="508"/>
      <c r="NDG758" s="508"/>
      <c r="NDH758" s="508"/>
      <c r="NDI758" s="508"/>
      <c r="NDJ758" s="508"/>
      <c r="NDK758" s="508"/>
      <c r="NDL758" s="508"/>
      <c r="NDM758" s="508"/>
      <c r="NDN758" s="508"/>
      <c r="NDO758" s="508"/>
      <c r="NDP758" s="508"/>
      <c r="NDQ758" s="508"/>
      <c r="NDR758" s="508"/>
      <c r="NDS758" s="508"/>
      <c r="NDT758" s="508"/>
      <c r="NDU758" s="508"/>
      <c r="NDV758" s="508"/>
      <c r="NDW758" s="508"/>
      <c r="NDX758" s="508"/>
      <c r="NDY758" s="508"/>
      <c r="NDZ758" s="508"/>
      <c r="NEA758" s="508"/>
      <c r="NEB758" s="508"/>
      <c r="NEC758" s="89"/>
      <c r="NED758" s="89"/>
      <c r="NEE758" s="89"/>
      <c r="NEF758" s="89"/>
      <c r="NEG758" s="89"/>
      <c r="NEH758" s="508"/>
      <c r="NEI758" s="508"/>
      <c r="NEJ758" s="89"/>
      <c r="NEK758" s="89"/>
      <c r="NEL758" s="508"/>
      <c r="NEM758" s="508"/>
      <c r="NEN758" s="89"/>
      <c r="NEO758" s="89"/>
      <c r="NEP758" s="508"/>
      <c r="NEQ758" s="508"/>
      <c r="NER758" s="508"/>
      <c r="NES758" s="508"/>
      <c r="NET758" s="508"/>
      <c r="NEU758" s="508"/>
      <c r="NEV758" s="508"/>
      <c r="NEW758" s="89"/>
      <c r="NEX758" s="89"/>
      <c r="NEY758" s="508"/>
      <c r="NEZ758" s="508"/>
      <c r="NFA758" s="89"/>
      <c r="NFB758" s="89"/>
      <c r="NFC758" s="508"/>
      <c r="NFD758" s="508"/>
      <c r="NFE758" s="508"/>
      <c r="NFF758" s="508"/>
      <c r="NFG758" s="508"/>
      <c r="NFH758" s="203"/>
      <c r="NFI758" s="107"/>
      <c r="NFJ758" s="508"/>
      <c r="NFK758" s="508"/>
      <c r="NFL758" s="508"/>
      <c r="NFM758" s="508"/>
      <c r="NFN758" s="508"/>
      <c r="NFO758" s="508"/>
      <c r="NFP758" s="508"/>
      <c r="NFQ758" s="168"/>
      <c r="NFR758" s="168"/>
      <c r="NFS758" s="168"/>
      <c r="NFT758" s="168"/>
      <c r="NFU758" s="168"/>
      <c r="NFV758" s="168"/>
      <c r="NFW758" s="168"/>
      <c r="NFX758" s="168"/>
      <c r="NFY758" s="168"/>
      <c r="NFZ758" s="168"/>
      <c r="NGA758" s="168"/>
      <c r="NGB758" s="168"/>
      <c r="NGC758" s="168"/>
      <c r="NGD758" s="168"/>
      <c r="NGE758" s="168"/>
      <c r="NGF758" s="168"/>
      <c r="NGG758" s="168"/>
      <c r="NGH758" s="168"/>
      <c r="NGI758" s="168"/>
      <c r="NGJ758" s="168"/>
      <c r="NGK758" s="168"/>
      <c r="NGL758" s="168"/>
      <c r="NGM758" s="168"/>
      <c r="NGN758" s="168"/>
      <c r="NGO758" s="168"/>
      <c r="NGP758" s="168"/>
      <c r="NGQ758" s="168"/>
      <c r="NGR758" s="168"/>
      <c r="NGS758" s="168"/>
      <c r="NGT758" s="168"/>
      <c r="NGU758" s="168"/>
      <c r="NGV758" s="168"/>
      <c r="NGW758" s="168"/>
      <c r="NGX758" s="168"/>
      <c r="NGY758" s="168"/>
      <c r="NGZ758" s="168"/>
      <c r="NHA758" s="168"/>
      <c r="NHB758" s="168"/>
      <c r="NHC758" s="168"/>
      <c r="NHD758" s="168"/>
      <c r="NHE758" s="168"/>
      <c r="NHF758" s="168"/>
      <c r="NHG758" s="168"/>
      <c r="NHH758" s="168"/>
      <c r="NHI758" s="508"/>
      <c r="NHJ758" s="508"/>
      <c r="NHK758" s="508"/>
      <c r="NHL758" s="508"/>
      <c r="NHM758" s="508"/>
      <c r="NHN758" s="508"/>
      <c r="NHO758" s="508"/>
      <c r="NHP758" s="508"/>
      <c r="NHQ758" s="508"/>
      <c r="NHR758" s="508"/>
      <c r="NHS758" s="508"/>
      <c r="NHT758" s="508"/>
      <c r="NHU758" s="508"/>
      <c r="NHV758" s="508"/>
      <c r="NHW758" s="508"/>
      <c r="NHX758" s="508"/>
      <c r="NHY758" s="508"/>
      <c r="NHZ758" s="508"/>
      <c r="NIA758" s="508"/>
      <c r="NIB758" s="508"/>
      <c r="NIC758" s="508"/>
      <c r="NID758" s="508"/>
      <c r="NIE758" s="508"/>
      <c r="NIF758" s="508"/>
      <c r="NIG758" s="89"/>
      <c r="NIH758" s="89"/>
      <c r="NII758" s="89"/>
      <c r="NIJ758" s="89"/>
      <c r="NIK758" s="89"/>
      <c r="NIL758" s="508"/>
      <c r="NIM758" s="508"/>
      <c r="NIN758" s="89"/>
      <c r="NIO758" s="89"/>
      <c r="NIP758" s="508"/>
      <c r="NIQ758" s="508"/>
      <c r="NIR758" s="89"/>
      <c r="NIS758" s="89"/>
      <c r="NIT758" s="508"/>
      <c r="NIU758" s="508"/>
      <c r="NIV758" s="508"/>
      <c r="NIW758" s="508"/>
      <c r="NIX758" s="508"/>
      <c r="NIY758" s="508"/>
      <c r="NIZ758" s="508"/>
      <c r="NJA758" s="89"/>
      <c r="NJB758" s="89"/>
      <c r="NJC758" s="508"/>
      <c r="NJD758" s="508"/>
      <c r="NJE758" s="89"/>
      <c r="NJF758" s="89"/>
      <c r="NJG758" s="508"/>
      <c r="NJH758" s="508"/>
      <c r="NJI758" s="508"/>
      <c r="NJJ758" s="508"/>
      <c r="NJK758" s="508"/>
      <c r="NJL758" s="203"/>
      <c r="NJM758" s="107"/>
      <c r="NJN758" s="508"/>
      <c r="NJO758" s="508"/>
      <c r="NJP758" s="508"/>
      <c r="NJQ758" s="508"/>
      <c r="NJR758" s="508"/>
      <c r="NJS758" s="508"/>
      <c r="NJT758" s="508"/>
      <c r="NJU758" s="168"/>
      <c r="NJV758" s="168"/>
      <c r="NJW758" s="168"/>
      <c r="NJX758" s="168"/>
      <c r="NJY758" s="168"/>
      <c r="NJZ758" s="168"/>
      <c r="NKA758" s="168"/>
      <c r="NKB758" s="168"/>
      <c r="NKC758" s="168"/>
      <c r="NKD758" s="168"/>
      <c r="NKE758" s="168"/>
      <c r="NKF758" s="168"/>
      <c r="NKG758" s="168"/>
      <c r="NKH758" s="168"/>
      <c r="NKI758" s="168"/>
      <c r="NKJ758" s="168"/>
      <c r="NKK758" s="168"/>
      <c r="NKL758" s="168"/>
      <c r="NKM758" s="168"/>
      <c r="NKN758" s="168"/>
      <c r="NKO758" s="168"/>
      <c r="NKP758" s="168"/>
      <c r="NKQ758" s="168"/>
      <c r="NKR758" s="168"/>
      <c r="NKS758" s="168"/>
      <c r="NKT758" s="168"/>
      <c r="NKU758" s="168"/>
      <c r="NKV758" s="168"/>
      <c r="NKW758" s="168"/>
      <c r="NKX758" s="168"/>
      <c r="NKY758" s="168"/>
      <c r="NKZ758" s="168"/>
      <c r="NLA758" s="168"/>
      <c r="NLB758" s="168"/>
      <c r="NLC758" s="168"/>
      <c r="NLD758" s="168"/>
      <c r="NLE758" s="168"/>
      <c r="NLF758" s="168"/>
      <c r="NLG758" s="168"/>
      <c r="NLH758" s="168"/>
      <c r="NLI758" s="168"/>
      <c r="NLJ758" s="168"/>
      <c r="NLK758" s="168"/>
      <c r="NLL758" s="168"/>
      <c r="NLM758" s="508"/>
      <c r="NLN758" s="508"/>
      <c r="NLO758" s="508"/>
      <c r="NLP758" s="508"/>
      <c r="NLQ758" s="508"/>
      <c r="NLR758" s="508"/>
      <c r="NLS758" s="508"/>
      <c r="NLT758" s="508"/>
      <c r="NLU758" s="508"/>
      <c r="NLV758" s="508"/>
      <c r="NLW758" s="508"/>
      <c r="NLX758" s="508"/>
      <c r="NLY758" s="508"/>
      <c r="NLZ758" s="508"/>
      <c r="NMA758" s="508"/>
      <c r="NMB758" s="508"/>
      <c r="NMC758" s="508"/>
      <c r="NMD758" s="508"/>
      <c r="NME758" s="508"/>
      <c r="NMF758" s="508"/>
      <c r="NMG758" s="508"/>
      <c r="NMH758" s="508"/>
      <c r="NMI758" s="508"/>
      <c r="NMJ758" s="508"/>
      <c r="NMK758" s="89"/>
      <c r="NML758" s="89"/>
      <c r="NMM758" s="89"/>
      <c r="NMN758" s="89"/>
      <c r="NMO758" s="89"/>
      <c r="NMP758" s="508"/>
      <c r="NMQ758" s="508"/>
      <c r="NMR758" s="89"/>
      <c r="NMS758" s="89"/>
      <c r="NMT758" s="508"/>
      <c r="NMU758" s="508"/>
      <c r="NMV758" s="89"/>
      <c r="NMW758" s="89"/>
      <c r="NMX758" s="508"/>
      <c r="NMY758" s="508"/>
      <c r="NMZ758" s="508"/>
      <c r="NNA758" s="508"/>
      <c r="NNB758" s="508"/>
      <c r="NNC758" s="508"/>
      <c r="NND758" s="508"/>
      <c r="NNE758" s="89"/>
      <c r="NNF758" s="89"/>
      <c r="NNG758" s="508"/>
      <c r="NNH758" s="508"/>
      <c r="NNI758" s="89"/>
      <c r="NNJ758" s="89"/>
      <c r="NNK758" s="508"/>
      <c r="NNL758" s="508"/>
      <c r="NNM758" s="508"/>
      <c r="NNN758" s="508"/>
      <c r="NNO758" s="508"/>
      <c r="NNP758" s="203"/>
      <c r="NNQ758" s="107"/>
      <c r="NNR758" s="508"/>
      <c r="NNS758" s="508"/>
      <c r="NNT758" s="508"/>
      <c r="NNU758" s="508"/>
      <c r="NNV758" s="508"/>
      <c r="NNW758" s="508"/>
      <c r="NNX758" s="508"/>
      <c r="NNY758" s="168"/>
      <c r="NNZ758" s="168"/>
      <c r="NOA758" s="168"/>
      <c r="NOB758" s="168"/>
      <c r="NOC758" s="168"/>
      <c r="NOD758" s="168"/>
      <c r="NOE758" s="168"/>
      <c r="NOF758" s="168"/>
      <c r="NOG758" s="168"/>
      <c r="NOH758" s="168"/>
      <c r="NOI758" s="168"/>
      <c r="NOJ758" s="168"/>
      <c r="NOK758" s="168"/>
      <c r="NOL758" s="168"/>
      <c r="NOM758" s="168"/>
      <c r="NON758" s="168"/>
      <c r="NOO758" s="168"/>
      <c r="NOP758" s="168"/>
      <c r="NOQ758" s="168"/>
      <c r="NOR758" s="168"/>
      <c r="NOS758" s="168"/>
      <c r="NOT758" s="168"/>
      <c r="NOU758" s="168"/>
      <c r="NOV758" s="168"/>
      <c r="NOW758" s="168"/>
      <c r="NOX758" s="168"/>
      <c r="NOY758" s="168"/>
      <c r="NOZ758" s="168"/>
      <c r="NPA758" s="168"/>
      <c r="NPB758" s="168"/>
      <c r="NPC758" s="168"/>
      <c r="NPD758" s="168"/>
      <c r="NPE758" s="168"/>
      <c r="NPF758" s="168"/>
      <c r="NPG758" s="168"/>
      <c r="NPH758" s="168"/>
      <c r="NPI758" s="168"/>
      <c r="NPJ758" s="168"/>
      <c r="NPK758" s="168"/>
      <c r="NPL758" s="168"/>
      <c r="NPM758" s="168"/>
      <c r="NPN758" s="168"/>
      <c r="NPO758" s="168"/>
      <c r="NPP758" s="168"/>
      <c r="NPQ758" s="508"/>
      <c r="NPR758" s="508"/>
      <c r="NPS758" s="508"/>
      <c r="NPT758" s="508"/>
      <c r="NPU758" s="508"/>
      <c r="NPV758" s="508"/>
      <c r="NPW758" s="508"/>
      <c r="NPX758" s="508"/>
      <c r="NPY758" s="508"/>
      <c r="NPZ758" s="508"/>
      <c r="NQA758" s="508"/>
      <c r="NQB758" s="508"/>
      <c r="NQC758" s="508"/>
      <c r="NQD758" s="508"/>
      <c r="NQE758" s="508"/>
      <c r="NQF758" s="508"/>
      <c r="NQG758" s="508"/>
      <c r="NQH758" s="508"/>
      <c r="NQI758" s="508"/>
      <c r="NQJ758" s="508"/>
      <c r="NQK758" s="508"/>
      <c r="NQL758" s="508"/>
      <c r="NQM758" s="508"/>
      <c r="NQN758" s="508"/>
      <c r="NQO758" s="89"/>
      <c r="NQP758" s="89"/>
      <c r="NQQ758" s="89"/>
      <c r="NQR758" s="89"/>
      <c r="NQS758" s="89"/>
      <c r="NQT758" s="508"/>
      <c r="NQU758" s="508"/>
      <c r="NQV758" s="89"/>
      <c r="NQW758" s="89"/>
      <c r="NQX758" s="508"/>
      <c r="NQY758" s="508"/>
      <c r="NQZ758" s="89"/>
      <c r="NRA758" s="89"/>
      <c r="NRB758" s="508"/>
      <c r="NRC758" s="508"/>
      <c r="NRD758" s="508"/>
      <c r="NRE758" s="508"/>
      <c r="NRF758" s="508"/>
      <c r="NRG758" s="508"/>
      <c r="NRH758" s="508"/>
      <c r="NRI758" s="89"/>
      <c r="NRJ758" s="89"/>
      <c r="NRK758" s="508"/>
      <c r="NRL758" s="508"/>
      <c r="NRM758" s="89"/>
      <c r="NRN758" s="89"/>
      <c r="NRO758" s="508"/>
      <c r="NRP758" s="508"/>
      <c r="NRQ758" s="508"/>
      <c r="NRR758" s="508"/>
      <c r="NRS758" s="508"/>
      <c r="NRT758" s="203"/>
      <c r="NRU758" s="107"/>
      <c r="NRV758" s="508"/>
      <c r="NRW758" s="508"/>
      <c r="NRX758" s="508"/>
      <c r="NRY758" s="508"/>
      <c r="NRZ758" s="508"/>
      <c r="NSA758" s="508"/>
      <c r="NSB758" s="508"/>
      <c r="NSC758" s="168"/>
      <c r="NSD758" s="168"/>
      <c r="NSE758" s="168"/>
      <c r="NSF758" s="168"/>
      <c r="NSG758" s="168"/>
      <c r="NSH758" s="168"/>
      <c r="NSI758" s="168"/>
      <c r="NSJ758" s="168"/>
      <c r="NSK758" s="168"/>
      <c r="NSL758" s="168"/>
      <c r="NSM758" s="168"/>
      <c r="NSN758" s="168"/>
      <c r="NSO758" s="168"/>
      <c r="NSP758" s="168"/>
      <c r="NSQ758" s="168"/>
      <c r="NSR758" s="168"/>
      <c r="NSS758" s="168"/>
      <c r="NST758" s="168"/>
      <c r="NSU758" s="168"/>
      <c r="NSV758" s="168"/>
      <c r="NSW758" s="168"/>
      <c r="NSX758" s="168"/>
      <c r="NSY758" s="168"/>
      <c r="NSZ758" s="168"/>
      <c r="NTA758" s="168"/>
      <c r="NTB758" s="168"/>
      <c r="NTC758" s="168"/>
      <c r="NTD758" s="168"/>
      <c r="NTE758" s="168"/>
      <c r="NTF758" s="168"/>
      <c r="NTG758" s="168"/>
      <c r="NTH758" s="168"/>
      <c r="NTI758" s="168"/>
      <c r="NTJ758" s="168"/>
      <c r="NTK758" s="168"/>
      <c r="NTL758" s="168"/>
      <c r="NTM758" s="168"/>
      <c r="NTN758" s="168"/>
      <c r="NTO758" s="168"/>
      <c r="NTP758" s="168"/>
      <c r="NTQ758" s="168"/>
      <c r="NTR758" s="168"/>
      <c r="NTS758" s="168"/>
      <c r="NTT758" s="168"/>
      <c r="NTU758" s="508"/>
      <c r="NTV758" s="508"/>
      <c r="NTW758" s="508"/>
      <c r="NTX758" s="508"/>
      <c r="NTY758" s="508"/>
      <c r="NTZ758" s="508"/>
      <c r="NUA758" s="508"/>
      <c r="NUB758" s="508"/>
      <c r="NUC758" s="508"/>
      <c r="NUD758" s="508"/>
      <c r="NUE758" s="508"/>
      <c r="NUF758" s="508"/>
      <c r="NUG758" s="508"/>
      <c r="NUH758" s="508"/>
      <c r="NUI758" s="508"/>
      <c r="NUJ758" s="508"/>
      <c r="NUK758" s="508"/>
      <c r="NUL758" s="508"/>
      <c r="NUM758" s="508"/>
      <c r="NUN758" s="508"/>
      <c r="NUO758" s="508"/>
      <c r="NUP758" s="508"/>
      <c r="NUQ758" s="508"/>
      <c r="NUR758" s="508"/>
      <c r="NUS758" s="89"/>
      <c r="NUT758" s="89"/>
      <c r="NUU758" s="89"/>
      <c r="NUV758" s="89"/>
      <c r="NUW758" s="89"/>
      <c r="NUX758" s="508"/>
      <c r="NUY758" s="508"/>
      <c r="NUZ758" s="89"/>
      <c r="NVA758" s="89"/>
      <c r="NVB758" s="508"/>
      <c r="NVC758" s="508"/>
      <c r="NVD758" s="89"/>
      <c r="NVE758" s="89"/>
      <c r="NVF758" s="508"/>
      <c r="NVG758" s="508"/>
      <c r="NVH758" s="508"/>
      <c r="NVI758" s="508"/>
      <c r="NVJ758" s="508"/>
      <c r="NVK758" s="508"/>
      <c r="NVL758" s="508"/>
      <c r="NVM758" s="89"/>
      <c r="NVN758" s="89"/>
      <c r="NVO758" s="508"/>
      <c r="NVP758" s="508"/>
      <c r="NVQ758" s="89"/>
      <c r="NVR758" s="89"/>
      <c r="NVS758" s="508"/>
      <c r="NVT758" s="508"/>
      <c r="NVU758" s="508"/>
      <c r="NVV758" s="508"/>
      <c r="NVW758" s="508"/>
      <c r="NVX758" s="203"/>
      <c r="NVY758" s="107"/>
      <c r="NVZ758" s="508"/>
      <c r="NWA758" s="508"/>
      <c r="NWB758" s="508"/>
      <c r="NWC758" s="508"/>
      <c r="NWD758" s="508"/>
      <c r="NWE758" s="508"/>
      <c r="NWF758" s="508"/>
      <c r="NWG758" s="168"/>
      <c r="NWH758" s="168"/>
      <c r="NWI758" s="168"/>
      <c r="NWJ758" s="168"/>
      <c r="NWK758" s="168"/>
      <c r="NWL758" s="168"/>
      <c r="NWM758" s="168"/>
      <c r="NWN758" s="168"/>
      <c r="NWO758" s="168"/>
      <c r="NWP758" s="168"/>
      <c r="NWQ758" s="168"/>
      <c r="NWR758" s="168"/>
      <c r="NWS758" s="168"/>
      <c r="NWT758" s="168"/>
      <c r="NWU758" s="168"/>
      <c r="NWV758" s="168"/>
      <c r="NWW758" s="168"/>
      <c r="NWX758" s="168"/>
      <c r="NWY758" s="168"/>
      <c r="NWZ758" s="168"/>
      <c r="NXA758" s="168"/>
      <c r="NXB758" s="168"/>
      <c r="NXC758" s="168"/>
      <c r="NXD758" s="168"/>
      <c r="NXE758" s="168"/>
      <c r="NXF758" s="168"/>
      <c r="NXG758" s="168"/>
      <c r="NXH758" s="168"/>
      <c r="NXI758" s="168"/>
      <c r="NXJ758" s="168"/>
      <c r="NXK758" s="168"/>
      <c r="NXL758" s="168"/>
      <c r="NXM758" s="168"/>
      <c r="NXN758" s="168"/>
      <c r="NXO758" s="168"/>
      <c r="NXP758" s="168"/>
      <c r="NXQ758" s="168"/>
      <c r="NXR758" s="168"/>
      <c r="NXS758" s="168"/>
      <c r="NXT758" s="168"/>
      <c r="NXU758" s="168"/>
      <c r="NXV758" s="168"/>
      <c r="NXW758" s="168"/>
      <c r="NXX758" s="168"/>
      <c r="NXY758" s="508"/>
      <c r="NXZ758" s="508"/>
      <c r="NYA758" s="508"/>
      <c r="NYB758" s="508"/>
      <c r="NYC758" s="508"/>
      <c r="NYD758" s="508"/>
      <c r="NYE758" s="508"/>
      <c r="NYF758" s="508"/>
      <c r="NYG758" s="508"/>
      <c r="NYH758" s="508"/>
      <c r="NYI758" s="508"/>
      <c r="NYJ758" s="508"/>
      <c r="NYK758" s="508"/>
      <c r="NYL758" s="508"/>
      <c r="NYM758" s="508"/>
      <c r="NYN758" s="508"/>
      <c r="NYO758" s="508"/>
      <c r="NYP758" s="508"/>
      <c r="NYQ758" s="508"/>
      <c r="NYR758" s="508"/>
      <c r="NYS758" s="508"/>
      <c r="NYT758" s="508"/>
      <c r="NYU758" s="508"/>
      <c r="NYV758" s="508"/>
      <c r="NYW758" s="89"/>
      <c r="NYX758" s="89"/>
      <c r="NYY758" s="89"/>
      <c r="NYZ758" s="89"/>
      <c r="NZA758" s="89"/>
      <c r="NZB758" s="508"/>
      <c r="NZC758" s="508"/>
      <c r="NZD758" s="89"/>
      <c r="NZE758" s="89"/>
      <c r="NZF758" s="508"/>
      <c r="NZG758" s="508"/>
      <c r="NZH758" s="89"/>
      <c r="NZI758" s="89"/>
      <c r="NZJ758" s="508"/>
      <c r="NZK758" s="508"/>
      <c r="NZL758" s="508"/>
      <c r="NZM758" s="508"/>
      <c r="NZN758" s="508"/>
      <c r="NZO758" s="508"/>
      <c r="NZP758" s="508"/>
      <c r="NZQ758" s="89"/>
      <c r="NZR758" s="89"/>
      <c r="NZS758" s="508"/>
      <c r="NZT758" s="508"/>
      <c r="NZU758" s="89"/>
      <c r="NZV758" s="89"/>
      <c r="NZW758" s="508"/>
      <c r="NZX758" s="508"/>
      <c r="NZY758" s="508"/>
      <c r="NZZ758" s="508"/>
      <c r="OAA758" s="508"/>
      <c r="OAB758" s="203"/>
      <c r="OAC758" s="107"/>
      <c r="OAD758" s="508"/>
      <c r="OAE758" s="508"/>
      <c r="OAF758" s="508"/>
      <c r="OAG758" s="508"/>
      <c r="OAH758" s="508"/>
      <c r="OAI758" s="508"/>
      <c r="OAJ758" s="508"/>
      <c r="OAK758" s="168"/>
      <c r="OAL758" s="168"/>
      <c r="OAM758" s="168"/>
      <c r="OAN758" s="168"/>
      <c r="OAO758" s="168"/>
      <c r="OAP758" s="168"/>
      <c r="OAQ758" s="168"/>
      <c r="OAR758" s="168"/>
      <c r="OAS758" s="168"/>
      <c r="OAT758" s="168"/>
      <c r="OAU758" s="168"/>
      <c r="OAV758" s="168"/>
      <c r="OAW758" s="168"/>
      <c r="OAX758" s="168"/>
      <c r="OAY758" s="168"/>
      <c r="OAZ758" s="168"/>
      <c r="OBA758" s="168"/>
      <c r="OBB758" s="168"/>
      <c r="OBC758" s="168"/>
      <c r="OBD758" s="168"/>
      <c r="OBE758" s="168"/>
      <c r="OBF758" s="168"/>
      <c r="OBG758" s="168"/>
      <c r="OBH758" s="168"/>
      <c r="OBI758" s="168"/>
      <c r="OBJ758" s="168"/>
      <c r="OBK758" s="168"/>
      <c r="OBL758" s="168"/>
      <c r="OBM758" s="168"/>
      <c r="OBN758" s="168"/>
      <c r="OBO758" s="168"/>
      <c r="OBP758" s="168"/>
      <c r="OBQ758" s="168"/>
      <c r="OBR758" s="168"/>
      <c r="OBS758" s="168"/>
      <c r="OBT758" s="168"/>
      <c r="OBU758" s="168"/>
      <c r="OBV758" s="168"/>
      <c r="OBW758" s="168"/>
      <c r="OBX758" s="168"/>
      <c r="OBY758" s="168"/>
      <c r="OBZ758" s="168"/>
      <c r="OCA758" s="168"/>
      <c r="OCB758" s="168"/>
      <c r="OCC758" s="508"/>
      <c r="OCD758" s="508"/>
      <c r="OCE758" s="508"/>
      <c r="OCF758" s="508"/>
      <c r="OCG758" s="508"/>
      <c r="OCH758" s="508"/>
      <c r="OCI758" s="508"/>
      <c r="OCJ758" s="508"/>
      <c r="OCK758" s="508"/>
      <c r="OCL758" s="508"/>
      <c r="OCM758" s="508"/>
      <c r="OCN758" s="508"/>
      <c r="OCO758" s="508"/>
      <c r="OCP758" s="508"/>
      <c r="OCQ758" s="508"/>
      <c r="OCR758" s="508"/>
      <c r="OCS758" s="508"/>
      <c r="OCT758" s="508"/>
      <c r="OCU758" s="508"/>
      <c r="OCV758" s="508"/>
      <c r="OCW758" s="508"/>
      <c r="OCX758" s="508"/>
      <c r="OCY758" s="508"/>
      <c r="OCZ758" s="508"/>
      <c r="ODA758" s="89"/>
      <c r="ODB758" s="89"/>
      <c r="ODC758" s="89"/>
      <c r="ODD758" s="89"/>
      <c r="ODE758" s="89"/>
      <c r="ODF758" s="508"/>
      <c r="ODG758" s="508"/>
      <c r="ODH758" s="89"/>
      <c r="ODI758" s="89"/>
      <c r="ODJ758" s="508"/>
      <c r="ODK758" s="508"/>
      <c r="ODL758" s="89"/>
      <c r="ODM758" s="89"/>
      <c r="ODN758" s="508"/>
      <c r="ODO758" s="508"/>
      <c r="ODP758" s="508"/>
      <c r="ODQ758" s="508"/>
      <c r="ODR758" s="508"/>
      <c r="ODS758" s="508"/>
      <c r="ODT758" s="508"/>
      <c r="ODU758" s="89"/>
      <c r="ODV758" s="89"/>
      <c r="ODW758" s="508"/>
      <c r="ODX758" s="508"/>
      <c r="ODY758" s="89"/>
      <c r="ODZ758" s="89"/>
      <c r="OEA758" s="508"/>
      <c r="OEB758" s="508"/>
      <c r="OEC758" s="508"/>
      <c r="OED758" s="508"/>
      <c r="OEE758" s="508"/>
      <c r="OEF758" s="203"/>
      <c r="OEG758" s="107"/>
      <c r="OEH758" s="508"/>
      <c r="OEI758" s="508"/>
      <c r="OEJ758" s="508"/>
      <c r="OEK758" s="508"/>
      <c r="OEL758" s="508"/>
      <c r="OEM758" s="508"/>
      <c r="OEN758" s="508"/>
      <c r="OEO758" s="168"/>
      <c r="OEP758" s="168"/>
      <c r="OEQ758" s="168"/>
      <c r="OER758" s="168"/>
      <c r="OES758" s="168"/>
      <c r="OET758" s="168"/>
      <c r="OEU758" s="168"/>
      <c r="OEV758" s="168"/>
      <c r="OEW758" s="168"/>
      <c r="OEX758" s="168"/>
      <c r="OEY758" s="168"/>
      <c r="OEZ758" s="168"/>
      <c r="OFA758" s="168"/>
      <c r="OFB758" s="168"/>
      <c r="OFC758" s="168"/>
      <c r="OFD758" s="168"/>
      <c r="OFE758" s="168"/>
      <c r="OFF758" s="168"/>
      <c r="OFG758" s="168"/>
      <c r="OFH758" s="168"/>
      <c r="OFI758" s="168"/>
      <c r="OFJ758" s="168"/>
      <c r="OFK758" s="168"/>
      <c r="OFL758" s="168"/>
      <c r="OFM758" s="168"/>
      <c r="OFN758" s="168"/>
      <c r="OFO758" s="168"/>
      <c r="OFP758" s="168"/>
      <c r="OFQ758" s="168"/>
      <c r="OFR758" s="168"/>
      <c r="OFS758" s="168"/>
      <c r="OFT758" s="168"/>
      <c r="OFU758" s="168"/>
      <c r="OFV758" s="168"/>
      <c r="OFW758" s="168"/>
      <c r="OFX758" s="168"/>
      <c r="OFY758" s="168"/>
      <c r="OFZ758" s="168"/>
      <c r="OGA758" s="168"/>
      <c r="OGB758" s="168"/>
      <c r="OGC758" s="168"/>
      <c r="OGD758" s="168"/>
      <c r="OGE758" s="168"/>
      <c r="OGF758" s="168"/>
      <c r="OGG758" s="508"/>
      <c r="OGH758" s="508"/>
      <c r="OGI758" s="508"/>
      <c r="OGJ758" s="508"/>
      <c r="OGK758" s="508"/>
      <c r="OGL758" s="508"/>
      <c r="OGM758" s="508"/>
      <c r="OGN758" s="508"/>
      <c r="OGO758" s="508"/>
      <c r="OGP758" s="508"/>
      <c r="OGQ758" s="508"/>
      <c r="OGR758" s="508"/>
      <c r="OGS758" s="508"/>
      <c r="OGT758" s="508"/>
      <c r="OGU758" s="508"/>
      <c r="OGV758" s="508"/>
      <c r="OGW758" s="508"/>
      <c r="OGX758" s="508"/>
      <c r="OGY758" s="508"/>
      <c r="OGZ758" s="508"/>
      <c r="OHA758" s="508"/>
      <c r="OHB758" s="508"/>
      <c r="OHC758" s="508"/>
      <c r="OHD758" s="508"/>
      <c r="OHE758" s="89"/>
      <c r="OHF758" s="89"/>
      <c r="OHG758" s="89"/>
      <c r="OHH758" s="89"/>
      <c r="OHI758" s="89"/>
      <c r="OHJ758" s="508"/>
      <c r="OHK758" s="508"/>
      <c r="OHL758" s="89"/>
      <c r="OHM758" s="89"/>
      <c r="OHN758" s="508"/>
      <c r="OHO758" s="508"/>
      <c r="OHP758" s="89"/>
      <c r="OHQ758" s="89"/>
      <c r="OHR758" s="508"/>
      <c r="OHS758" s="508"/>
      <c r="OHT758" s="508"/>
      <c r="OHU758" s="508"/>
      <c r="OHV758" s="508"/>
      <c r="OHW758" s="508"/>
      <c r="OHX758" s="508"/>
      <c r="OHY758" s="89"/>
      <c r="OHZ758" s="89"/>
      <c r="OIA758" s="508"/>
      <c r="OIB758" s="508"/>
      <c r="OIC758" s="89"/>
      <c r="OID758" s="89"/>
      <c r="OIE758" s="508"/>
      <c r="OIF758" s="508"/>
      <c r="OIG758" s="508"/>
      <c r="OIH758" s="508"/>
      <c r="OII758" s="508"/>
      <c r="OIJ758" s="203"/>
      <c r="OIK758" s="107"/>
      <c r="OIL758" s="508"/>
      <c r="OIM758" s="508"/>
      <c r="OIN758" s="508"/>
      <c r="OIO758" s="508"/>
      <c r="OIP758" s="508"/>
      <c r="OIQ758" s="508"/>
      <c r="OIR758" s="508"/>
      <c r="OIS758" s="168"/>
      <c r="OIT758" s="168"/>
      <c r="OIU758" s="168"/>
      <c r="OIV758" s="168"/>
      <c r="OIW758" s="168"/>
      <c r="OIX758" s="168"/>
      <c r="OIY758" s="168"/>
      <c r="OIZ758" s="168"/>
      <c r="OJA758" s="168"/>
      <c r="OJB758" s="168"/>
      <c r="OJC758" s="168"/>
      <c r="OJD758" s="168"/>
      <c r="OJE758" s="168"/>
      <c r="OJF758" s="168"/>
      <c r="OJG758" s="168"/>
      <c r="OJH758" s="168"/>
      <c r="OJI758" s="168"/>
      <c r="OJJ758" s="168"/>
      <c r="OJK758" s="168"/>
      <c r="OJL758" s="168"/>
      <c r="OJM758" s="168"/>
      <c r="OJN758" s="168"/>
      <c r="OJO758" s="168"/>
      <c r="OJP758" s="168"/>
      <c r="OJQ758" s="168"/>
      <c r="OJR758" s="168"/>
      <c r="OJS758" s="168"/>
      <c r="OJT758" s="168"/>
      <c r="OJU758" s="168"/>
      <c r="OJV758" s="168"/>
      <c r="OJW758" s="168"/>
      <c r="OJX758" s="168"/>
      <c r="OJY758" s="168"/>
      <c r="OJZ758" s="168"/>
      <c r="OKA758" s="168"/>
      <c r="OKB758" s="168"/>
      <c r="OKC758" s="168"/>
      <c r="OKD758" s="168"/>
      <c r="OKE758" s="168"/>
      <c r="OKF758" s="168"/>
      <c r="OKG758" s="168"/>
      <c r="OKH758" s="168"/>
      <c r="OKI758" s="168"/>
      <c r="OKJ758" s="168"/>
      <c r="OKK758" s="508"/>
      <c r="OKL758" s="508"/>
      <c r="OKM758" s="508"/>
      <c r="OKN758" s="508"/>
      <c r="OKO758" s="508"/>
      <c r="OKP758" s="508"/>
      <c r="OKQ758" s="508"/>
      <c r="OKR758" s="508"/>
      <c r="OKS758" s="508"/>
      <c r="OKT758" s="508"/>
      <c r="OKU758" s="508"/>
      <c r="OKV758" s="508"/>
      <c r="OKW758" s="508"/>
      <c r="OKX758" s="508"/>
      <c r="OKY758" s="508"/>
      <c r="OKZ758" s="508"/>
      <c r="OLA758" s="508"/>
      <c r="OLB758" s="508"/>
      <c r="OLC758" s="508"/>
      <c r="OLD758" s="508"/>
      <c r="OLE758" s="508"/>
      <c r="OLF758" s="508"/>
      <c r="OLG758" s="508"/>
      <c r="OLH758" s="508"/>
      <c r="OLI758" s="89"/>
      <c r="OLJ758" s="89"/>
      <c r="OLK758" s="89"/>
      <c r="OLL758" s="89"/>
      <c r="OLM758" s="89"/>
      <c r="OLN758" s="508"/>
      <c r="OLO758" s="508"/>
      <c r="OLP758" s="89"/>
      <c r="OLQ758" s="89"/>
      <c r="OLR758" s="508"/>
      <c r="OLS758" s="508"/>
      <c r="OLT758" s="89"/>
      <c r="OLU758" s="89"/>
      <c r="OLV758" s="508"/>
      <c r="OLW758" s="508"/>
      <c r="OLX758" s="508"/>
      <c r="OLY758" s="508"/>
      <c r="OLZ758" s="508"/>
      <c r="OMA758" s="508"/>
      <c r="OMB758" s="508"/>
      <c r="OMC758" s="89"/>
      <c r="OMD758" s="89"/>
      <c r="OME758" s="508"/>
      <c r="OMF758" s="508"/>
      <c r="OMG758" s="89"/>
      <c r="OMH758" s="89"/>
      <c r="OMI758" s="508"/>
      <c r="OMJ758" s="508"/>
      <c r="OMK758" s="508"/>
      <c r="OML758" s="508"/>
      <c r="OMM758" s="508"/>
      <c r="OMN758" s="203"/>
      <c r="OMO758" s="107"/>
      <c r="OMP758" s="508"/>
      <c r="OMQ758" s="508"/>
      <c r="OMR758" s="508"/>
      <c r="OMS758" s="508"/>
      <c r="OMT758" s="508"/>
      <c r="OMU758" s="508"/>
      <c r="OMV758" s="508"/>
      <c r="OMW758" s="168"/>
      <c r="OMX758" s="168"/>
      <c r="OMY758" s="168"/>
      <c r="OMZ758" s="168"/>
      <c r="ONA758" s="168"/>
      <c r="ONB758" s="168"/>
      <c r="ONC758" s="168"/>
      <c r="OND758" s="168"/>
      <c r="ONE758" s="168"/>
      <c r="ONF758" s="168"/>
      <c r="ONG758" s="168"/>
      <c r="ONH758" s="168"/>
      <c r="ONI758" s="168"/>
      <c r="ONJ758" s="168"/>
      <c r="ONK758" s="168"/>
      <c r="ONL758" s="168"/>
      <c r="ONM758" s="168"/>
      <c r="ONN758" s="168"/>
      <c r="ONO758" s="168"/>
      <c r="ONP758" s="168"/>
      <c r="ONQ758" s="168"/>
      <c r="ONR758" s="168"/>
      <c r="ONS758" s="168"/>
      <c r="ONT758" s="168"/>
      <c r="ONU758" s="168"/>
      <c r="ONV758" s="168"/>
      <c r="ONW758" s="168"/>
      <c r="ONX758" s="168"/>
      <c r="ONY758" s="168"/>
      <c r="ONZ758" s="168"/>
      <c r="OOA758" s="168"/>
      <c r="OOB758" s="168"/>
      <c r="OOC758" s="168"/>
      <c r="OOD758" s="168"/>
      <c r="OOE758" s="168"/>
      <c r="OOF758" s="168"/>
      <c r="OOG758" s="168"/>
      <c r="OOH758" s="168"/>
      <c r="OOI758" s="168"/>
      <c r="OOJ758" s="168"/>
      <c r="OOK758" s="168"/>
      <c r="OOL758" s="168"/>
      <c r="OOM758" s="168"/>
      <c r="OON758" s="168"/>
      <c r="OOO758" s="508"/>
      <c r="OOP758" s="508"/>
      <c r="OOQ758" s="508"/>
      <c r="OOR758" s="508"/>
      <c r="OOS758" s="508"/>
      <c r="OOT758" s="508"/>
      <c r="OOU758" s="508"/>
      <c r="OOV758" s="508"/>
      <c r="OOW758" s="508"/>
      <c r="OOX758" s="508"/>
      <c r="OOY758" s="508"/>
      <c r="OOZ758" s="508"/>
      <c r="OPA758" s="508"/>
      <c r="OPB758" s="508"/>
      <c r="OPC758" s="508"/>
      <c r="OPD758" s="508"/>
      <c r="OPE758" s="508"/>
      <c r="OPF758" s="508"/>
      <c r="OPG758" s="508"/>
      <c r="OPH758" s="508"/>
      <c r="OPI758" s="508"/>
      <c r="OPJ758" s="508"/>
      <c r="OPK758" s="508"/>
      <c r="OPL758" s="508"/>
      <c r="OPM758" s="89"/>
      <c r="OPN758" s="89"/>
      <c r="OPO758" s="89"/>
      <c r="OPP758" s="89"/>
      <c r="OPQ758" s="89"/>
      <c r="OPR758" s="508"/>
      <c r="OPS758" s="508"/>
      <c r="OPT758" s="89"/>
      <c r="OPU758" s="89"/>
      <c r="OPV758" s="508"/>
      <c r="OPW758" s="508"/>
      <c r="OPX758" s="89"/>
      <c r="OPY758" s="89"/>
      <c r="OPZ758" s="508"/>
      <c r="OQA758" s="508"/>
      <c r="OQB758" s="508"/>
      <c r="OQC758" s="508"/>
      <c r="OQD758" s="508"/>
      <c r="OQE758" s="508"/>
      <c r="OQF758" s="508"/>
      <c r="OQG758" s="89"/>
      <c r="OQH758" s="89"/>
      <c r="OQI758" s="508"/>
      <c r="OQJ758" s="508"/>
      <c r="OQK758" s="89"/>
      <c r="OQL758" s="89"/>
      <c r="OQM758" s="508"/>
      <c r="OQN758" s="508"/>
      <c r="OQO758" s="508"/>
      <c r="OQP758" s="508"/>
      <c r="OQQ758" s="508"/>
      <c r="OQR758" s="203"/>
      <c r="OQS758" s="107"/>
      <c r="OQT758" s="508"/>
      <c r="OQU758" s="508"/>
      <c r="OQV758" s="508"/>
      <c r="OQW758" s="508"/>
      <c r="OQX758" s="508"/>
      <c r="OQY758" s="508"/>
      <c r="OQZ758" s="508"/>
      <c r="ORA758" s="168"/>
      <c r="ORB758" s="168"/>
      <c r="ORC758" s="168"/>
      <c r="ORD758" s="168"/>
      <c r="ORE758" s="168"/>
      <c r="ORF758" s="168"/>
      <c r="ORG758" s="168"/>
      <c r="ORH758" s="168"/>
      <c r="ORI758" s="168"/>
      <c r="ORJ758" s="168"/>
      <c r="ORK758" s="168"/>
      <c r="ORL758" s="168"/>
      <c r="ORM758" s="168"/>
      <c r="ORN758" s="168"/>
      <c r="ORO758" s="168"/>
      <c r="ORP758" s="168"/>
      <c r="ORQ758" s="168"/>
      <c r="ORR758" s="168"/>
      <c r="ORS758" s="168"/>
      <c r="ORT758" s="168"/>
      <c r="ORU758" s="168"/>
      <c r="ORV758" s="168"/>
      <c r="ORW758" s="168"/>
      <c r="ORX758" s="168"/>
      <c r="ORY758" s="168"/>
      <c r="ORZ758" s="168"/>
      <c r="OSA758" s="168"/>
      <c r="OSB758" s="168"/>
      <c r="OSC758" s="168"/>
      <c r="OSD758" s="168"/>
      <c r="OSE758" s="168"/>
      <c r="OSF758" s="168"/>
      <c r="OSG758" s="168"/>
      <c r="OSH758" s="168"/>
      <c r="OSI758" s="168"/>
      <c r="OSJ758" s="168"/>
      <c r="OSK758" s="168"/>
      <c r="OSL758" s="168"/>
      <c r="OSM758" s="168"/>
      <c r="OSN758" s="168"/>
      <c r="OSO758" s="168"/>
      <c r="OSP758" s="168"/>
      <c r="OSQ758" s="168"/>
      <c r="OSR758" s="168"/>
      <c r="OSS758" s="508"/>
      <c r="OST758" s="508"/>
      <c r="OSU758" s="508"/>
      <c r="OSV758" s="508"/>
      <c r="OSW758" s="508"/>
      <c r="OSX758" s="508"/>
      <c r="OSY758" s="508"/>
      <c r="OSZ758" s="508"/>
      <c r="OTA758" s="508"/>
      <c r="OTB758" s="508"/>
      <c r="OTC758" s="508"/>
      <c r="OTD758" s="508"/>
      <c r="OTE758" s="508"/>
      <c r="OTF758" s="508"/>
      <c r="OTG758" s="508"/>
      <c r="OTH758" s="508"/>
      <c r="OTI758" s="508"/>
      <c r="OTJ758" s="508"/>
      <c r="OTK758" s="508"/>
      <c r="OTL758" s="508"/>
      <c r="OTM758" s="508"/>
      <c r="OTN758" s="508"/>
      <c r="OTO758" s="508"/>
      <c r="OTP758" s="508"/>
      <c r="OTQ758" s="89"/>
      <c r="OTR758" s="89"/>
      <c r="OTS758" s="89"/>
      <c r="OTT758" s="89"/>
      <c r="OTU758" s="89"/>
      <c r="OTV758" s="508"/>
      <c r="OTW758" s="508"/>
      <c r="OTX758" s="89"/>
      <c r="OTY758" s="89"/>
      <c r="OTZ758" s="508"/>
      <c r="OUA758" s="508"/>
      <c r="OUB758" s="89"/>
      <c r="OUC758" s="89"/>
      <c r="OUD758" s="508"/>
      <c r="OUE758" s="508"/>
      <c r="OUF758" s="508"/>
      <c r="OUG758" s="508"/>
      <c r="OUH758" s="508"/>
      <c r="OUI758" s="508"/>
      <c r="OUJ758" s="508"/>
      <c r="OUK758" s="89"/>
      <c r="OUL758" s="89"/>
      <c r="OUM758" s="508"/>
      <c r="OUN758" s="508"/>
      <c r="OUO758" s="89"/>
      <c r="OUP758" s="89"/>
      <c r="OUQ758" s="508"/>
      <c r="OUR758" s="508"/>
      <c r="OUS758" s="508"/>
      <c r="OUT758" s="508"/>
      <c r="OUU758" s="508"/>
      <c r="OUV758" s="203"/>
      <c r="OUW758" s="107"/>
      <c r="OUX758" s="508"/>
      <c r="OUY758" s="508"/>
      <c r="OUZ758" s="508"/>
      <c r="OVA758" s="508"/>
      <c r="OVB758" s="508"/>
      <c r="OVC758" s="508"/>
      <c r="OVD758" s="508"/>
      <c r="OVE758" s="168"/>
      <c r="OVF758" s="168"/>
      <c r="OVG758" s="168"/>
      <c r="OVH758" s="168"/>
      <c r="OVI758" s="168"/>
      <c r="OVJ758" s="168"/>
      <c r="OVK758" s="168"/>
      <c r="OVL758" s="168"/>
      <c r="OVM758" s="168"/>
      <c r="OVN758" s="168"/>
      <c r="OVO758" s="168"/>
      <c r="OVP758" s="168"/>
      <c r="OVQ758" s="168"/>
      <c r="OVR758" s="168"/>
      <c r="OVS758" s="168"/>
      <c r="OVT758" s="168"/>
      <c r="OVU758" s="168"/>
      <c r="OVV758" s="168"/>
      <c r="OVW758" s="168"/>
      <c r="OVX758" s="168"/>
      <c r="OVY758" s="168"/>
      <c r="OVZ758" s="168"/>
      <c r="OWA758" s="168"/>
      <c r="OWB758" s="168"/>
      <c r="OWC758" s="168"/>
      <c r="OWD758" s="168"/>
      <c r="OWE758" s="168"/>
      <c r="OWF758" s="168"/>
      <c r="OWG758" s="168"/>
      <c r="OWH758" s="168"/>
      <c r="OWI758" s="168"/>
      <c r="OWJ758" s="168"/>
      <c r="OWK758" s="168"/>
      <c r="OWL758" s="168"/>
      <c r="OWM758" s="168"/>
      <c r="OWN758" s="168"/>
      <c r="OWO758" s="168"/>
      <c r="OWP758" s="168"/>
      <c r="OWQ758" s="168"/>
      <c r="OWR758" s="168"/>
      <c r="OWS758" s="168"/>
      <c r="OWT758" s="168"/>
      <c r="OWU758" s="168"/>
      <c r="OWV758" s="168"/>
      <c r="OWW758" s="508"/>
      <c r="OWX758" s="508"/>
      <c r="OWY758" s="508"/>
      <c r="OWZ758" s="508"/>
      <c r="OXA758" s="508"/>
      <c r="OXB758" s="508"/>
      <c r="OXC758" s="508"/>
      <c r="OXD758" s="508"/>
      <c r="OXE758" s="508"/>
      <c r="OXF758" s="508"/>
      <c r="OXG758" s="508"/>
      <c r="OXH758" s="508"/>
      <c r="OXI758" s="508"/>
      <c r="OXJ758" s="508"/>
      <c r="OXK758" s="508"/>
      <c r="OXL758" s="508"/>
      <c r="OXM758" s="508"/>
      <c r="OXN758" s="508"/>
      <c r="OXO758" s="508"/>
      <c r="OXP758" s="508"/>
      <c r="OXQ758" s="508"/>
      <c r="OXR758" s="508"/>
      <c r="OXS758" s="508"/>
      <c r="OXT758" s="508"/>
      <c r="OXU758" s="89"/>
      <c r="OXV758" s="89"/>
      <c r="OXW758" s="89"/>
      <c r="OXX758" s="89"/>
      <c r="OXY758" s="89"/>
      <c r="OXZ758" s="508"/>
      <c r="OYA758" s="508"/>
      <c r="OYB758" s="89"/>
      <c r="OYC758" s="89"/>
      <c r="OYD758" s="508"/>
      <c r="OYE758" s="508"/>
      <c r="OYF758" s="89"/>
      <c r="OYG758" s="89"/>
      <c r="OYH758" s="508"/>
      <c r="OYI758" s="508"/>
      <c r="OYJ758" s="508"/>
      <c r="OYK758" s="508"/>
      <c r="OYL758" s="508"/>
      <c r="OYM758" s="508"/>
      <c r="OYN758" s="508"/>
      <c r="OYO758" s="89"/>
      <c r="OYP758" s="89"/>
      <c r="OYQ758" s="508"/>
      <c r="OYR758" s="508"/>
      <c r="OYS758" s="89"/>
      <c r="OYT758" s="89"/>
      <c r="OYU758" s="508"/>
      <c r="OYV758" s="508"/>
      <c r="OYW758" s="508"/>
      <c r="OYX758" s="508"/>
      <c r="OYY758" s="508"/>
      <c r="OYZ758" s="203"/>
      <c r="OZA758" s="107"/>
      <c r="OZB758" s="508"/>
      <c r="OZC758" s="508"/>
      <c r="OZD758" s="508"/>
      <c r="OZE758" s="508"/>
      <c r="OZF758" s="508"/>
      <c r="OZG758" s="508"/>
      <c r="OZH758" s="508"/>
      <c r="OZI758" s="168"/>
      <c r="OZJ758" s="168"/>
      <c r="OZK758" s="168"/>
      <c r="OZL758" s="168"/>
      <c r="OZM758" s="168"/>
      <c r="OZN758" s="168"/>
      <c r="OZO758" s="168"/>
      <c r="OZP758" s="168"/>
      <c r="OZQ758" s="168"/>
      <c r="OZR758" s="168"/>
      <c r="OZS758" s="168"/>
      <c r="OZT758" s="168"/>
      <c r="OZU758" s="168"/>
      <c r="OZV758" s="168"/>
      <c r="OZW758" s="168"/>
      <c r="OZX758" s="168"/>
      <c r="OZY758" s="168"/>
      <c r="OZZ758" s="168"/>
      <c r="PAA758" s="168"/>
      <c r="PAB758" s="168"/>
      <c r="PAC758" s="168"/>
      <c r="PAD758" s="168"/>
      <c r="PAE758" s="168"/>
      <c r="PAF758" s="168"/>
      <c r="PAG758" s="168"/>
      <c r="PAH758" s="168"/>
      <c r="PAI758" s="168"/>
      <c r="PAJ758" s="168"/>
      <c r="PAK758" s="168"/>
      <c r="PAL758" s="168"/>
      <c r="PAM758" s="168"/>
      <c r="PAN758" s="168"/>
      <c r="PAO758" s="168"/>
      <c r="PAP758" s="168"/>
      <c r="PAQ758" s="168"/>
      <c r="PAR758" s="168"/>
      <c r="PAS758" s="168"/>
      <c r="PAT758" s="168"/>
      <c r="PAU758" s="168"/>
      <c r="PAV758" s="168"/>
      <c r="PAW758" s="168"/>
      <c r="PAX758" s="168"/>
      <c r="PAY758" s="168"/>
      <c r="PAZ758" s="168"/>
      <c r="PBA758" s="508"/>
      <c r="PBB758" s="508"/>
      <c r="PBC758" s="508"/>
      <c r="PBD758" s="508"/>
      <c r="PBE758" s="508"/>
      <c r="PBF758" s="508"/>
      <c r="PBG758" s="508"/>
      <c r="PBH758" s="508"/>
      <c r="PBI758" s="508"/>
      <c r="PBJ758" s="508"/>
      <c r="PBK758" s="508"/>
      <c r="PBL758" s="508"/>
      <c r="PBM758" s="508"/>
      <c r="PBN758" s="508"/>
      <c r="PBO758" s="508"/>
      <c r="PBP758" s="508"/>
      <c r="PBQ758" s="508"/>
      <c r="PBR758" s="508"/>
      <c r="PBS758" s="508"/>
      <c r="PBT758" s="508"/>
      <c r="PBU758" s="508"/>
      <c r="PBV758" s="508"/>
      <c r="PBW758" s="508"/>
      <c r="PBX758" s="508"/>
      <c r="PBY758" s="89"/>
      <c r="PBZ758" s="89"/>
      <c r="PCA758" s="89"/>
      <c r="PCB758" s="89"/>
      <c r="PCC758" s="89"/>
      <c r="PCD758" s="508"/>
      <c r="PCE758" s="508"/>
      <c r="PCF758" s="89"/>
      <c r="PCG758" s="89"/>
      <c r="PCH758" s="508"/>
      <c r="PCI758" s="508"/>
      <c r="PCJ758" s="89"/>
      <c r="PCK758" s="89"/>
      <c r="PCL758" s="508"/>
      <c r="PCM758" s="508"/>
      <c r="PCN758" s="508"/>
      <c r="PCO758" s="508"/>
      <c r="PCP758" s="508"/>
      <c r="PCQ758" s="508"/>
      <c r="PCR758" s="508"/>
      <c r="PCS758" s="89"/>
      <c r="PCT758" s="89"/>
      <c r="PCU758" s="508"/>
      <c r="PCV758" s="508"/>
      <c r="PCW758" s="89"/>
      <c r="PCX758" s="89"/>
      <c r="PCY758" s="508"/>
      <c r="PCZ758" s="508"/>
      <c r="PDA758" s="508"/>
      <c r="PDB758" s="508"/>
      <c r="PDC758" s="508"/>
      <c r="PDD758" s="203"/>
      <c r="PDE758" s="107"/>
      <c r="PDF758" s="508"/>
      <c r="PDG758" s="508"/>
      <c r="PDH758" s="508"/>
      <c r="PDI758" s="508"/>
      <c r="PDJ758" s="508"/>
      <c r="PDK758" s="508"/>
      <c r="PDL758" s="508"/>
      <c r="PDM758" s="168"/>
      <c r="PDN758" s="168"/>
      <c r="PDO758" s="168"/>
      <c r="PDP758" s="168"/>
      <c r="PDQ758" s="168"/>
      <c r="PDR758" s="168"/>
      <c r="PDS758" s="168"/>
      <c r="PDT758" s="168"/>
      <c r="PDU758" s="168"/>
      <c r="PDV758" s="168"/>
      <c r="PDW758" s="168"/>
      <c r="PDX758" s="168"/>
      <c r="PDY758" s="168"/>
      <c r="PDZ758" s="168"/>
      <c r="PEA758" s="168"/>
      <c r="PEB758" s="168"/>
      <c r="PEC758" s="168"/>
      <c r="PED758" s="168"/>
      <c r="PEE758" s="168"/>
      <c r="PEF758" s="168"/>
      <c r="PEG758" s="168"/>
      <c r="PEH758" s="168"/>
      <c r="PEI758" s="168"/>
      <c r="PEJ758" s="168"/>
      <c r="PEK758" s="168"/>
      <c r="PEL758" s="168"/>
      <c r="PEM758" s="168"/>
      <c r="PEN758" s="168"/>
      <c r="PEO758" s="168"/>
      <c r="PEP758" s="168"/>
      <c r="PEQ758" s="168"/>
      <c r="PER758" s="168"/>
      <c r="PES758" s="168"/>
      <c r="PET758" s="168"/>
      <c r="PEU758" s="168"/>
      <c r="PEV758" s="168"/>
      <c r="PEW758" s="168"/>
      <c r="PEX758" s="168"/>
      <c r="PEY758" s="168"/>
      <c r="PEZ758" s="168"/>
      <c r="PFA758" s="168"/>
      <c r="PFB758" s="168"/>
      <c r="PFC758" s="168"/>
      <c r="PFD758" s="168"/>
      <c r="PFE758" s="508"/>
      <c r="PFF758" s="508"/>
      <c r="PFG758" s="508"/>
      <c r="PFH758" s="508"/>
      <c r="PFI758" s="508"/>
      <c r="PFJ758" s="508"/>
      <c r="PFK758" s="508"/>
      <c r="PFL758" s="508"/>
      <c r="PFM758" s="508"/>
      <c r="PFN758" s="508"/>
      <c r="PFO758" s="508"/>
      <c r="PFP758" s="508"/>
      <c r="PFQ758" s="508"/>
      <c r="PFR758" s="508"/>
      <c r="PFS758" s="508"/>
      <c r="PFT758" s="508"/>
      <c r="PFU758" s="508"/>
      <c r="PFV758" s="508"/>
      <c r="PFW758" s="508"/>
      <c r="PFX758" s="508"/>
      <c r="PFY758" s="508"/>
      <c r="PFZ758" s="508"/>
      <c r="PGA758" s="508"/>
      <c r="PGB758" s="508"/>
      <c r="PGC758" s="89"/>
      <c r="PGD758" s="89"/>
      <c r="PGE758" s="89"/>
      <c r="PGF758" s="89"/>
      <c r="PGG758" s="89"/>
      <c r="PGH758" s="508"/>
      <c r="PGI758" s="508"/>
      <c r="PGJ758" s="89"/>
      <c r="PGK758" s="89"/>
      <c r="PGL758" s="508"/>
      <c r="PGM758" s="508"/>
      <c r="PGN758" s="89"/>
      <c r="PGO758" s="89"/>
      <c r="PGP758" s="508"/>
      <c r="PGQ758" s="508"/>
      <c r="PGR758" s="508"/>
      <c r="PGS758" s="508"/>
      <c r="PGT758" s="508"/>
      <c r="PGU758" s="508"/>
      <c r="PGV758" s="508"/>
      <c r="PGW758" s="89"/>
      <c r="PGX758" s="89"/>
      <c r="PGY758" s="508"/>
      <c r="PGZ758" s="508"/>
      <c r="PHA758" s="89"/>
      <c r="PHB758" s="89"/>
      <c r="PHC758" s="508"/>
      <c r="PHD758" s="508"/>
      <c r="PHE758" s="508"/>
      <c r="PHF758" s="508"/>
      <c r="PHG758" s="508"/>
      <c r="PHH758" s="203"/>
      <c r="PHI758" s="107"/>
      <c r="PHJ758" s="508"/>
      <c r="PHK758" s="508"/>
      <c r="PHL758" s="508"/>
      <c r="PHM758" s="508"/>
      <c r="PHN758" s="508"/>
      <c r="PHO758" s="508"/>
      <c r="PHP758" s="508"/>
      <c r="PHQ758" s="168"/>
      <c r="PHR758" s="168"/>
      <c r="PHS758" s="168"/>
      <c r="PHT758" s="168"/>
      <c r="PHU758" s="168"/>
      <c r="PHV758" s="168"/>
      <c r="PHW758" s="168"/>
      <c r="PHX758" s="168"/>
      <c r="PHY758" s="168"/>
      <c r="PHZ758" s="168"/>
      <c r="PIA758" s="168"/>
      <c r="PIB758" s="168"/>
      <c r="PIC758" s="168"/>
      <c r="PID758" s="168"/>
      <c r="PIE758" s="168"/>
      <c r="PIF758" s="168"/>
      <c r="PIG758" s="168"/>
      <c r="PIH758" s="168"/>
      <c r="PII758" s="168"/>
      <c r="PIJ758" s="168"/>
      <c r="PIK758" s="168"/>
      <c r="PIL758" s="168"/>
      <c r="PIM758" s="168"/>
      <c r="PIN758" s="168"/>
      <c r="PIO758" s="168"/>
      <c r="PIP758" s="168"/>
      <c r="PIQ758" s="168"/>
      <c r="PIR758" s="168"/>
      <c r="PIS758" s="168"/>
      <c r="PIT758" s="168"/>
      <c r="PIU758" s="168"/>
      <c r="PIV758" s="168"/>
      <c r="PIW758" s="168"/>
      <c r="PIX758" s="168"/>
      <c r="PIY758" s="168"/>
      <c r="PIZ758" s="168"/>
      <c r="PJA758" s="168"/>
      <c r="PJB758" s="168"/>
      <c r="PJC758" s="168"/>
      <c r="PJD758" s="168"/>
      <c r="PJE758" s="168"/>
      <c r="PJF758" s="168"/>
      <c r="PJG758" s="168"/>
      <c r="PJH758" s="168"/>
      <c r="PJI758" s="508"/>
      <c r="PJJ758" s="508"/>
      <c r="PJK758" s="508"/>
      <c r="PJL758" s="508"/>
      <c r="PJM758" s="508"/>
      <c r="PJN758" s="508"/>
      <c r="PJO758" s="508"/>
      <c r="PJP758" s="508"/>
      <c r="PJQ758" s="508"/>
      <c r="PJR758" s="508"/>
      <c r="PJS758" s="508"/>
      <c r="PJT758" s="508"/>
      <c r="PJU758" s="508"/>
      <c r="PJV758" s="508"/>
      <c r="PJW758" s="508"/>
      <c r="PJX758" s="508"/>
      <c r="PJY758" s="508"/>
      <c r="PJZ758" s="508"/>
      <c r="PKA758" s="508"/>
      <c r="PKB758" s="508"/>
      <c r="PKC758" s="508"/>
      <c r="PKD758" s="508"/>
      <c r="PKE758" s="508"/>
      <c r="PKF758" s="508"/>
      <c r="PKG758" s="89"/>
      <c r="PKH758" s="89"/>
      <c r="PKI758" s="89"/>
      <c r="PKJ758" s="89"/>
      <c r="PKK758" s="89"/>
      <c r="PKL758" s="508"/>
      <c r="PKM758" s="508"/>
      <c r="PKN758" s="89"/>
      <c r="PKO758" s="89"/>
      <c r="PKP758" s="508"/>
      <c r="PKQ758" s="508"/>
      <c r="PKR758" s="89"/>
      <c r="PKS758" s="89"/>
      <c r="PKT758" s="508"/>
      <c r="PKU758" s="508"/>
      <c r="PKV758" s="508"/>
      <c r="PKW758" s="508"/>
      <c r="PKX758" s="508"/>
      <c r="PKY758" s="508"/>
      <c r="PKZ758" s="508"/>
      <c r="PLA758" s="89"/>
      <c r="PLB758" s="89"/>
      <c r="PLC758" s="508"/>
      <c r="PLD758" s="508"/>
      <c r="PLE758" s="89"/>
      <c r="PLF758" s="89"/>
      <c r="PLG758" s="508"/>
      <c r="PLH758" s="508"/>
      <c r="PLI758" s="508"/>
      <c r="PLJ758" s="508"/>
      <c r="PLK758" s="508"/>
      <c r="PLL758" s="203"/>
      <c r="PLM758" s="107"/>
      <c r="PLN758" s="508"/>
      <c r="PLO758" s="508"/>
      <c r="PLP758" s="508"/>
      <c r="PLQ758" s="508"/>
      <c r="PLR758" s="508"/>
      <c r="PLS758" s="508"/>
      <c r="PLT758" s="508"/>
      <c r="PLU758" s="168"/>
      <c r="PLV758" s="168"/>
      <c r="PLW758" s="168"/>
      <c r="PLX758" s="168"/>
      <c r="PLY758" s="168"/>
      <c r="PLZ758" s="168"/>
      <c r="PMA758" s="168"/>
      <c r="PMB758" s="168"/>
      <c r="PMC758" s="168"/>
      <c r="PMD758" s="168"/>
      <c r="PME758" s="168"/>
      <c r="PMF758" s="168"/>
      <c r="PMG758" s="168"/>
      <c r="PMH758" s="168"/>
      <c r="PMI758" s="168"/>
      <c r="PMJ758" s="168"/>
      <c r="PMK758" s="168"/>
      <c r="PML758" s="168"/>
      <c r="PMM758" s="168"/>
      <c r="PMN758" s="168"/>
      <c r="PMO758" s="168"/>
      <c r="PMP758" s="168"/>
      <c r="PMQ758" s="168"/>
      <c r="PMR758" s="168"/>
      <c r="PMS758" s="168"/>
      <c r="PMT758" s="168"/>
      <c r="PMU758" s="168"/>
      <c r="PMV758" s="168"/>
      <c r="PMW758" s="168"/>
      <c r="PMX758" s="168"/>
      <c r="PMY758" s="168"/>
      <c r="PMZ758" s="168"/>
      <c r="PNA758" s="168"/>
      <c r="PNB758" s="168"/>
      <c r="PNC758" s="168"/>
      <c r="PND758" s="168"/>
      <c r="PNE758" s="168"/>
      <c r="PNF758" s="168"/>
      <c r="PNG758" s="168"/>
      <c r="PNH758" s="168"/>
      <c r="PNI758" s="168"/>
      <c r="PNJ758" s="168"/>
      <c r="PNK758" s="168"/>
      <c r="PNL758" s="168"/>
      <c r="PNM758" s="508"/>
      <c r="PNN758" s="508"/>
      <c r="PNO758" s="508"/>
      <c r="PNP758" s="508"/>
      <c r="PNQ758" s="508"/>
      <c r="PNR758" s="508"/>
      <c r="PNS758" s="508"/>
      <c r="PNT758" s="508"/>
      <c r="PNU758" s="508"/>
      <c r="PNV758" s="508"/>
      <c r="PNW758" s="508"/>
      <c r="PNX758" s="508"/>
      <c r="PNY758" s="508"/>
      <c r="PNZ758" s="508"/>
      <c r="POA758" s="508"/>
      <c r="POB758" s="508"/>
      <c r="POC758" s="508"/>
      <c r="POD758" s="508"/>
      <c r="POE758" s="508"/>
      <c r="POF758" s="508"/>
      <c r="POG758" s="508"/>
      <c r="POH758" s="508"/>
      <c r="POI758" s="508"/>
      <c r="POJ758" s="508"/>
      <c r="POK758" s="89"/>
      <c r="POL758" s="89"/>
      <c r="POM758" s="89"/>
      <c r="PON758" s="89"/>
      <c r="POO758" s="89"/>
      <c r="POP758" s="508"/>
      <c r="POQ758" s="508"/>
      <c r="POR758" s="89"/>
      <c r="POS758" s="89"/>
      <c r="POT758" s="508"/>
      <c r="POU758" s="508"/>
      <c r="POV758" s="89"/>
      <c r="POW758" s="89"/>
      <c r="POX758" s="508"/>
      <c r="POY758" s="508"/>
      <c r="POZ758" s="508"/>
      <c r="PPA758" s="508"/>
      <c r="PPB758" s="508"/>
      <c r="PPC758" s="508"/>
      <c r="PPD758" s="508"/>
      <c r="PPE758" s="89"/>
      <c r="PPF758" s="89"/>
      <c r="PPG758" s="508"/>
      <c r="PPH758" s="508"/>
      <c r="PPI758" s="89"/>
      <c r="PPJ758" s="89"/>
      <c r="PPK758" s="508"/>
      <c r="PPL758" s="508"/>
      <c r="PPM758" s="508"/>
      <c r="PPN758" s="508"/>
      <c r="PPO758" s="508"/>
      <c r="PPP758" s="203"/>
      <c r="PPQ758" s="107"/>
      <c r="PPR758" s="508"/>
      <c r="PPS758" s="508"/>
      <c r="PPT758" s="508"/>
      <c r="PPU758" s="508"/>
      <c r="PPV758" s="508"/>
      <c r="PPW758" s="508"/>
      <c r="PPX758" s="508"/>
      <c r="PPY758" s="168"/>
      <c r="PPZ758" s="168"/>
      <c r="PQA758" s="168"/>
      <c r="PQB758" s="168"/>
      <c r="PQC758" s="168"/>
      <c r="PQD758" s="168"/>
      <c r="PQE758" s="168"/>
      <c r="PQF758" s="168"/>
      <c r="PQG758" s="168"/>
      <c r="PQH758" s="168"/>
      <c r="PQI758" s="168"/>
      <c r="PQJ758" s="168"/>
      <c r="PQK758" s="168"/>
      <c r="PQL758" s="168"/>
      <c r="PQM758" s="168"/>
      <c r="PQN758" s="168"/>
      <c r="PQO758" s="168"/>
      <c r="PQP758" s="168"/>
      <c r="PQQ758" s="168"/>
      <c r="PQR758" s="168"/>
      <c r="PQS758" s="168"/>
      <c r="PQT758" s="168"/>
      <c r="PQU758" s="168"/>
      <c r="PQV758" s="168"/>
      <c r="PQW758" s="168"/>
      <c r="PQX758" s="168"/>
      <c r="PQY758" s="168"/>
      <c r="PQZ758" s="168"/>
      <c r="PRA758" s="168"/>
      <c r="PRB758" s="168"/>
      <c r="PRC758" s="168"/>
      <c r="PRD758" s="168"/>
      <c r="PRE758" s="168"/>
      <c r="PRF758" s="168"/>
      <c r="PRG758" s="168"/>
      <c r="PRH758" s="168"/>
      <c r="PRI758" s="168"/>
      <c r="PRJ758" s="168"/>
      <c r="PRK758" s="168"/>
      <c r="PRL758" s="168"/>
      <c r="PRM758" s="168"/>
      <c r="PRN758" s="168"/>
      <c r="PRO758" s="168"/>
      <c r="PRP758" s="168"/>
      <c r="PRQ758" s="508"/>
      <c r="PRR758" s="508"/>
      <c r="PRS758" s="508"/>
      <c r="PRT758" s="508"/>
      <c r="PRU758" s="508"/>
      <c r="PRV758" s="508"/>
      <c r="PRW758" s="508"/>
      <c r="PRX758" s="508"/>
      <c r="PRY758" s="508"/>
      <c r="PRZ758" s="508"/>
      <c r="PSA758" s="508"/>
      <c r="PSB758" s="508"/>
      <c r="PSC758" s="508"/>
      <c r="PSD758" s="508"/>
      <c r="PSE758" s="508"/>
      <c r="PSF758" s="508"/>
      <c r="PSG758" s="508"/>
      <c r="PSH758" s="508"/>
      <c r="PSI758" s="508"/>
      <c r="PSJ758" s="508"/>
      <c r="PSK758" s="508"/>
      <c r="PSL758" s="508"/>
      <c r="PSM758" s="508"/>
      <c r="PSN758" s="508"/>
      <c r="PSO758" s="89"/>
      <c r="PSP758" s="89"/>
      <c r="PSQ758" s="89"/>
      <c r="PSR758" s="89"/>
      <c r="PSS758" s="89"/>
      <c r="PST758" s="508"/>
      <c r="PSU758" s="508"/>
      <c r="PSV758" s="89"/>
      <c r="PSW758" s="89"/>
      <c r="PSX758" s="508"/>
      <c r="PSY758" s="508"/>
      <c r="PSZ758" s="89"/>
      <c r="PTA758" s="89"/>
      <c r="PTB758" s="508"/>
      <c r="PTC758" s="508"/>
      <c r="PTD758" s="508"/>
      <c r="PTE758" s="508"/>
      <c r="PTF758" s="508"/>
      <c r="PTG758" s="508"/>
      <c r="PTH758" s="508"/>
      <c r="PTI758" s="89"/>
      <c r="PTJ758" s="89"/>
      <c r="PTK758" s="508"/>
      <c r="PTL758" s="508"/>
      <c r="PTM758" s="89"/>
      <c r="PTN758" s="89"/>
      <c r="PTO758" s="508"/>
      <c r="PTP758" s="508"/>
      <c r="PTQ758" s="508"/>
      <c r="PTR758" s="508"/>
      <c r="PTS758" s="508"/>
      <c r="PTT758" s="203"/>
      <c r="PTU758" s="107"/>
      <c r="PTV758" s="508"/>
      <c r="PTW758" s="508"/>
      <c r="PTX758" s="508"/>
      <c r="PTY758" s="508"/>
      <c r="PTZ758" s="508"/>
      <c r="PUA758" s="508"/>
      <c r="PUB758" s="508"/>
      <c r="PUC758" s="168"/>
      <c r="PUD758" s="168"/>
      <c r="PUE758" s="168"/>
      <c r="PUF758" s="168"/>
      <c r="PUG758" s="168"/>
      <c r="PUH758" s="168"/>
      <c r="PUI758" s="168"/>
      <c r="PUJ758" s="168"/>
      <c r="PUK758" s="168"/>
      <c r="PUL758" s="168"/>
      <c r="PUM758" s="168"/>
      <c r="PUN758" s="168"/>
      <c r="PUO758" s="168"/>
      <c r="PUP758" s="168"/>
      <c r="PUQ758" s="168"/>
      <c r="PUR758" s="168"/>
      <c r="PUS758" s="168"/>
      <c r="PUT758" s="168"/>
      <c r="PUU758" s="168"/>
      <c r="PUV758" s="168"/>
      <c r="PUW758" s="168"/>
      <c r="PUX758" s="168"/>
      <c r="PUY758" s="168"/>
      <c r="PUZ758" s="168"/>
      <c r="PVA758" s="168"/>
      <c r="PVB758" s="168"/>
      <c r="PVC758" s="168"/>
      <c r="PVD758" s="168"/>
      <c r="PVE758" s="168"/>
      <c r="PVF758" s="168"/>
      <c r="PVG758" s="168"/>
      <c r="PVH758" s="168"/>
      <c r="PVI758" s="168"/>
      <c r="PVJ758" s="168"/>
      <c r="PVK758" s="168"/>
      <c r="PVL758" s="168"/>
      <c r="PVM758" s="168"/>
      <c r="PVN758" s="168"/>
      <c r="PVO758" s="168"/>
      <c r="PVP758" s="168"/>
      <c r="PVQ758" s="168"/>
      <c r="PVR758" s="168"/>
      <c r="PVS758" s="168"/>
      <c r="PVT758" s="168"/>
      <c r="PVU758" s="508"/>
      <c r="PVV758" s="508"/>
      <c r="PVW758" s="508"/>
      <c r="PVX758" s="508"/>
      <c r="PVY758" s="508"/>
      <c r="PVZ758" s="508"/>
      <c r="PWA758" s="508"/>
      <c r="PWB758" s="508"/>
      <c r="PWC758" s="508"/>
      <c r="PWD758" s="508"/>
      <c r="PWE758" s="508"/>
      <c r="PWF758" s="508"/>
      <c r="PWG758" s="508"/>
      <c r="PWH758" s="508"/>
      <c r="PWI758" s="508"/>
      <c r="PWJ758" s="508"/>
      <c r="PWK758" s="508"/>
      <c r="PWL758" s="508"/>
      <c r="PWM758" s="508"/>
      <c r="PWN758" s="508"/>
      <c r="PWO758" s="508"/>
      <c r="PWP758" s="508"/>
      <c r="PWQ758" s="508"/>
      <c r="PWR758" s="508"/>
      <c r="PWS758" s="89"/>
      <c r="PWT758" s="89"/>
      <c r="PWU758" s="89"/>
      <c r="PWV758" s="89"/>
      <c r="PWW758" s="89"/>
      <c r="PWX758" s="508"/>
      <c r="PWY758" s="508"/>
      <c r="PWZ758" s="89"/>
      <c r="PXA758" s="89"/>
      <c r="PXB758" s="508"/>
      <c r="PXC758" s="508"/>
      <c r="PXD758" s="89"/>
      <c r="PXE758" s="89"/>
      <c r="PXF758" s="508"/>
      <c r="PXG758" s="508"/>
      <c r="PXH758" s="508"/>
      <c r="PXI758" s="508"/>
      <c r="PXJ758" s="508"/>
      <c r="PXK758" s="508"/>
      <c r="PXL758" s="508"/>
      <c r="PXM758" s="89"/>
      <c r="PXN758" s="89"/>
      <c r="PXO758" s="508"/>
      <c r="PXP758" s="508"/>
      <c r="PXQ758" s="89"/>
      <c r="PXR758" s="89"/>
      <c r="PXS758" s="508"/>
      <c r="PXT758" s="508"/>
      <c r="PXU758" s="508"/>
      <c r="PXV758" s="508"/>
      <c r="PXW758" s="508"/>
      <c r="PXX758" s="203"/>
      <c r="PXY758" s="107"/>
      <c r="PXZ758" s="508"/>
      <c r="PYA758" s="508"/>
      <c r="PYB758" s="508"/>
      <c r="PYC758" s="508"/>
      <c r="PYD758" s="508"/>
      <c r="PYE758" s="508"/>
      <c r="PYF758" s="508"/>
      <c r="PYG758" s="168"/>
      <c r="PYH758" s="168"/>
      <c r="PYI758" s="168"/>
      <c r="PYJ758" s="168"/>
      <c r="PYK758" s="168"/>
      <c r="PYL758" s="168"/>
      <c r="PYM758" s="168"/>
      <c r="PYN758" s="168"/>
      <c r="PYO758" s="168"/>
      <c r="PYP758" s="168"/>
      <c r="PYQ758" s="168"/>
      <c r="PYR758" s="168"/>
      <c r="PYS758" s="168"/>
      <c r="PYT758" s="168"/>
      <c r="PYU758" s="168"/>
      <c r="PYV758" s="168"/>
      <c r="PYW758" s="168"/>
      <c r="PYX758" s="168"/>
      <c r="PYY758" s="168"/>
      <c r="PYZ758" s="168"/>
      <c r="PZA758" s="168"/>
      <c r="PZB758" s="168"/>
      <c r="PZC758" s="168"/>
      <c r="PZD758" s="168"/>
      <c r="PZE758" s="168"/>
      <c r="PZF758" s="168"/>
      <c r="PZG758" s="168"/>
      <c r="PZH758" s="168"/>
      <c r="PZI758" s="168"/>
      <c r="PZJ758" s="168"/>
      <c r="PZK758" s="168"/>
      <c r="PZL758" s="168"/>
      <c r="PZM758" s="168"/>
      <c r="PZN758" s="168"/>
      <c r="PZO758" s="168"/>
      <c r="PZP758" s="168"/>
      <c r="PZQ758" s="168"/>
      <c r="PZR758" s="168"/>
      <c r="PZS758" s="168"/>
      <c r="PZT758" s="168"/>
      <c r="PZU758" s="168"/>
      <c r="PZV758" s="168"/>
      <c r="PZW758" s="168"/>
      <c r="PZX758" s="168"/>
      <c r="PZY758" s="508"/>
      <c r="PZZ758" s="508"/>
      <c r="QAA758" s="508"/>
      <c r="QAB758" s="508"/>
      <c r="QAC758" s="508"/>
      <c r="QAD758" s="508"/>
      <c r="QAE758" s="508"/>
      <c r="QAF758" s="508"/>
      <c r="QAG758" s="508"/>
      <c r="QAH758" s="508"/>
      <c r="QAI758" s="508"/>
      <c r="QAJ758" s="508"/>
      <c r="QAK758" s="508"/>
      <c r="QAL758" s="508"/>
      <c r="QAM758" s="508"/>
      <c r="QAN758" s="508"/>
      <c r="QAO758" s="508"/>
      <c r="QAP758" s="508"/>
      <c r="QAQ758" s="508"/>
      <c r="QAR758" s="508"/>
      <c r="QAS758" s="508"/>
      <c r="QAT758" s="508"/>
      <c r="QAU758" s="508"/>
      <c r="QAV758" s="508"/>
      <c r="QAW758" s="89"/>
      <c r="QAX758" s="89"/>
      <c r="QAY758" s="89"/>
      <c r="QAZ758" s="89"/>
      <c r="QBA758" s="89"/>
      <c r="QBB758" s="508"/>
      <c r="QBC758" s="508"/>
      <c r="QBD758" s="89"/>
      <c r="QBE758" s="89"/>
      <c r="QBF758" s="508"/>
      <c r="QBG758" s="508"/>
      <c r="QBH758" s="89"/>
      <c r="QBI758" s="89"/>
      <c r="QBJ758" s="508"/>
      <c r="QBK758" s="508"/>
      <c r="QBL758" s="508"/>
      <c r="QBM758" s="508"/>
      <c r="QBN758" s="508"/>
      <c r="QBO758" s="508"/>
      <c r="QBP758" s="508"/>
      <c r="QBQ758" s="89"/>
      <c r="QBR758" s="89"/>
      <c r="QBS758" s="508"/>
      <c r="QBT758" s="508"/>
      <c r="QBU758" s="89"/>
      <c r="QBV758" s="89"/>
      <c r="QBW758" s="508"/>
      <c r="QBX758" s="508"/>
      <c r="QBY758" s="508"/>
      <c r="QBZ758" s="508"/>
      <c r="QCA758" s="508"/>
      <c r="QCB758" s="203"/>
      <c r="QCC758" s="107"/>
      <c r="QCD758" s="508"/>
      <c r="QCE758" s="508"/>
      <c r="QCF758" s="508"/>
      <c r="QCG758" s="508"/>
      <c r="QCH758" s="508"/>
      <c r="QCI758" s="508"/>
      <c r="QCJ758" s="508"/>
      <c r="QCK758" s="168"/>
      <c r="QCL758" s="168"/>
      <c r="QCM758" s="168"/>
      <c r="QCN758" s="168"/>
      <c r="QCO758" s="168"/>
      <c r="QCP758" s="168"/>
      <c r="QCQ758" s="168"/>
      <c r="QCR758" s="168"/>
      <c r="QCS758" s="168"/>
      <c r="QCT758" s="168"/>
      <c r="QCU758" s="168"/>
      <c r="QCV758" s="168"/>
      <c r="QCW758" s="168"/>
      <c r="QCX758" s="168"/>
      <c r="QCY758" s="168"/>
      <c r="QCZ758" s="168"/>
      <c r="QDA758" s="168"/>
      <c r="QDB758" s="168"/>
      <c r="QDC758" s="168"/>
      <c r="QDD758" s="168"/>
      <c r="QDE758" s="168"/>
      <c r="QDF758" s="168"/>
      <c r="QDG758" s="168"/>
      <c r="QDH758" s="168"/>
      <c r="QDI758" s="168"/>
      <c r="QDJ758" s="168"/>
      <c r="QDK758" s="168"/>
      <c r="QDL758" s="168"/>
      <c r="QDM758" s="168"/>
      <c r="QDN758" s="168"/>
      <c r="QDO758" s="168"/>
      <c r="QDP758" s="168"/>
      <c r="QDQ758" s="168"/>
      <c r="QDR758" s="168"/>
      <c r="QDS758" s="168"/>
      <c r="QDT758" s="168"/>
      <c r="QDU758" s="168"/>
      <c r="QDV758" s="168"/>
      <c r="QDW758" s="168"/>
      <c r="QDX758" s="168"/>
      <c r="QDY758" s="168"/>
      <c r="QDZ758" s="168"/>
      <c r="QEA758" s="168"/>
      <c r="QEB758" s="168"/>
      <c r="QEC758" s="508"/>
      <c r="QED758" s="508"/>
      <c r="QEE758" s="508"/>
      <c r="QEF758" s="508"/>
      <c r="QEG758" s="508"/>
      <c r="QEH758" s="508"/>
      <c r="QEI758" s="508"/>
      <c r="QEJ758" s="508"/>
      <c r="QEK758" s="508"/>
      <c r="QEL758" s="508"/>
      <c r="QEM758" s="508"/>
      <c r="QEN758" s="508"/>
      <c r="QEO758" s="508"/>
      <c r="QEP758" s="508"/>
      <c r="QEQ758" s="508"/>
      <c r="QER758" s="508"/>
      <c r="QES758" s="508"/>
      <c r="QET758" s="508"/>
      <c r="QEU758" s="508"/>
      <c r="QEV758" s="508"/>
      <c r="QEW758" s="508"/>
      <c r="QEX758" s="508"/>
      <c r="QEY758" s="508"/>
      <c r="QEZ758" s="508"/>
      <c r="QFA758" s="89"/>
      <c r="QFB758" s="89"/>
      <c r="QFC758" s="89"/>
      <c r="QFD758" s="89"/>
      <c r="QFE758" s="89"/>
      <c r="QFF758" s="508"/>
      <c r="QFG758" s="508"/>
      <c r="QFH758" s="89"/>
      <c r="QFI758" s="89"/>
      <c r="QFJ758" s="508"/>
      <c r="QFK758" s="508"/>
      <c r="QFL758" s="89"/>
      <c r="QFM758" s="89"/>
      <c r="QFN758" s="508"/>
      <c r="QFO758" s="508"/>
      <c r="QFP758" s="508"/>
      <c r="QFQ758" s="508"/>
      <c r="QFR758" s="508"/>
      <c r="QFS758" s="508"/>
      <c r="QFT758" s="508"/>
      <c r="QFU758" s="89"/>
      <c r="QFV758" s="89"/>
      <c r="QFW758" s="508"/>
      <c r="QFX758" s="508"/>
      <c r="QFY758" s="89"/>
      <c r="QFZ758" s="89"/>
      <c r="QGA758" s="508"/>
      <c r="QGB758" s="508"/>
      <c r="QGC758" s="508"/>
      <c r="QGD758" s="508"/>
      <c r="QGE758" s="508"/>
      <c r="QGF758" s="203"/>
      <c r="QGG758" s="107"/>
      <c r="QGH758" s="508"/>
      <c r="QGI758" s="508"/>
      <c r="QGJ758" s="508"/>
      <c r="QGK758" s="508"/>
      <c r="QGL758" s="508"/>
      <c r="QGM758" s="508"/>
      <c r="QGN758" s="508"/>
      <c r="QGO758" s="168"/>
      <c r="QGP758" s="168"/>
      <c r="QGQ758" s="168"/>
      <c r="QGR758" s="168"/>
      <c r="QGS758" s="168"/>
      <c r="QGT758" s="168"/>
      <c r="QGU758" s="168"/>
      <c r="QGV758" s="168"/>
      <c r="QGW758" s="168"/>
      <c r="QGX758" s="168"/>
      <c r="QGY758" s="168"/>
      <c r="QGZ758" s="168"/>
      <c r="QHA758" s="168"/>
      <c r="QHB758" s="168"/>
      <c r="QHC758" s="168"/>
      <c r="QHD758" s="168"/>
      <c r="QHE758" s="168"/>
      <c r="QHF758" s="168"/>
      <c r="QHG758" s="168"/>
      <c r="QHH758" s="168"/>
      <c r="QHI758" s="168"/>
      <c r="QHJ758" s="168"/>
      <c r="QHK758" s="168"/>
      <c r="QHL758" s="168"/>
      <c r="QHM758" s="168"/>
      <c r="QHN758" s="168"/>
      <c r="QHO758" s="168"/>
      <c r="QHP758" s="168"/>
      <c r="QHQ758" s="168"/>
      <c r="QHR758" s="168"/>
      <c r="QHS758" s="168"/>
      <c r="QHT758" s="168"/>
      <c r="QHU758" s="168"/>
      <c r="QHV758" s="168"/>
      <c r="QHW758" s="168"/>
      <c r="QHX758" s="168"/>
      <c r="QHY758" s="168"/>
      <c r="QHZ758" s="168"/>
      <c r="QIA758" s="168"/>
      <c r="QIB758" s="168"/>
      <c r="QIC758" s="168"/>
      <c r="QID758" s="168"/>
      <c r="QIE758" s="168"/>
      <c r="QIF758" s="168"/>
      <c r="QIG758" s="508"/>
      <c r="QIH758" s="508"/>
      <c r="QII758" s="508"/>
      <c r="QIJ758" s="508"/>
      <c r="QIK758" s="508"/>
      <c r="QIL758" s="508"/>
      <c r="QIM758" s="508"/>
      <c r="QIN758" s="508"/>
      <c r="QIO758" s="508"/>
      <c r="QIP758" s="508"/>
      <c r="QIQ758" s="508"/>
      <c r="QIR758" s="508"/>
      <c r="QIS758" s="508"/>
      <c r="QIT758" s="508"/>
      <c r="QIU758" s="508"/>
      <c r="QIV758" s="508"/>
      <c r="QIW758" s="508"/>
      <c r="QIX758" s="508"/>
      <c r="QIY758" s="508"/>
      <c r="QIZ758" s="508"/>
      <c r="QJA758" s="508"/>
      <c r="QJB758" s="508"/>
      <c r="QJC758" s="508"/>
      <c r="QJD758" s="508"/>
      <c r="QJE758" s="89"/>
      <c r="QJF758" s="89"/>
      <c r="QJG758" s="89"/>
      <c r="QJH758" s="89"/>
      <c r="QJI758" s="89"/>
      <c r="QJJ758" s="508"/>
      <c r="QJK758" s="508"/>
      <c r="QJL758" s="89"/>
      <c r="QJM758" s="89"/>
      <c r="QJN758" s="508"/>
      <c r="QJO758" s="508"/>
      <c r="QJP758" s="89"/>
      <c r="QJQ758" s="89"/>
      <c r="QJR758" s="508"/>
      <c r="QJS758" s="508"/>
      <c r="QJT758" s="508"/>
      <c r="QJU758" s="508"/>
      <c r="QJV758" s="508"/>
      <c r="QJW758" s="508"/>
      <c r="QJX758" s="508"/>
      <c r="QJY758" s="89"/>
      <c r="QJZ758" s="89"/>
      <c r="QKA758" s="508"/>
      <c r="QKB758" s="508"/>
      <c r="QKC758" s="89"/>
      <c r="QKD758" s="89"/>
      <c r="QKE758" s="508"/>
      <c r="QKF758" s="508"/>
      <c r="QKG758" s="508"/>
      <c r="QKH758" s="508"/>
      <c r="QKI758" s="508"/>
      <c r="QKJ758" s="203"/>
      <c r="QKK758" s="107"/>
      <c r="QKL758" s="508"/>
      <c r="QKM758" s="508"/>
      <c r="QKN758" s="508"/>
      <c r="QKO758" s="508"/>
      <c r="QKP758" s="508"/>
      <c r="QKQ758" s="508"/>
      <c r="QKR758" s="508"/>
      <c r="QKS758" s="168"/>
      <c r="QKT758" s="168"/>
      <c r="QKU758" s="168"/>
      <c r="QKV758" s="168"/>
      <c r="QKW758" s="168"/>
      <c r="QKX758" s="168"/>
      <c r="QKY758" s="168"/>
      <c r="QKZ758" s="168"/>
      <c r="QLA758" s="168"/>
      <c r="QLB758" s="168"/>
      <c r="QLC758" s="168"/>
      <c r="QLD758" s="168"/>
      <c r="QLE758" s="168"/>
      <c r="QLF758" s="168"/>
      <c r="QLG758" s="168"/>
      <c r="QLH758" s="168"/>
      <c r="QLI758" s="168"/>
      <c r="QLJ758" s="168"/>
      <c r="QLK758" s="168"/>
      <c r="QLL758" s="168"/>
      <c r="QLM758" s="168"/>
      <c r="QLN758" s="168"/>
      <c r="QLO758" s="168"/>
      <c r="QLP758" s="168"/>
      <c r="QLQ758" s="168"/>
      <c r="QLR758" s="168"/>
      <c r="QLS758" s="168"/>
      <c r="QLT758" s="168"/>
      <c r="QLU758" s="168"/>
      <c r="QLV758" s="168"/>
      <c r="QLW758" s="168"/>
      <c r="QLX758" s="168"/>
      <c r="QLY758" s="168"/>
      <c r="QLZ758" s="168"/>
      <c r="QMA758" s="168"/>
      <c r="QMB758" s="168"/>
      <c r="QMC758" s="168"/>
      <c r="QMD758" s="168"/>
      <c r="QME758" s="168"/>
      <c r="QMF758" s="168"/>
      <c r="QMG758" s="168"/>
      <c r="QMH758" s="168"/>
      <c r="QMI758" s="168"/>
      <c r="QMJ758" s="168"/>
      <c r="QMK758" s="508"/>
      <c r="QML758" s="508"/>
      <c r="QMM758" s="508"/>
      <c r="QMN758" s="508"/>
      <c r="QMO758" s="508"/>
      <c r="QMP758" s="508"/>
      <c r="QMQ758" s="508"/>
      <c r="QMR758" s="508"/>
      <c r="QMS758" s="508"/>
      <c r="QMT758" s="508"/>
      <c r="QMU758" s="508"/>
      <c r="QMV758" s="508"/>
      <c r="QMW758" s="508"/>
      <c r="QMX758" s="508"/>
      <c r="QMY758" s="508"/>
      <c r="QMZ758" s="508"/>
      <c r="QNA758" s="508"/>
      <c r="QNB758" s="508"/>
      <c r="QNC758" s="508"/>
      <c r="QND758" s="508"/>
      <c r="QNE758" s="508"/>
      <c r="QNF758" s="508"/>
      <c r="QNG758" s="508"/>
      <c r="QNH758" s="508"/>
      <c r="QNI758" s="89"/>
      <c r="QNJ758" s="89"/>
      <c r="QNK758" s="89"/>
      <c r="QNL758" s="89"/>
      <c r="QNM758" s="89"/>
      <c r="QNN758" s="508"/>
      <c r="QNO758" s="508"/>
      <c r="QNP758" s="89"/>
      <c r="QNQ758" s="89"/>
      <c r="QNR758" s="508"/>
      <c r="QNS758" s="508"/>
      <c r="QNT758" s="89"/>
      <c r="QNU758" s="89"/>
      <c r="QNV758" s="508"/>
      <c r="QNW758" s="508"/>
      <c r="QNX758" s="508"/>
      <c r="QNY758" s="508"/>
      <c r="QNZ758" s="508"/>
      <c r="QOA758" s="508"/>
      <c r="QOB758" s="508"/>
      <c r="QOC758" s="89"/>
      <c r="QOD758" s="89"/>
      <c r="QOE758" s="508"/>
      <c r="QOF758" s="508"/>
      <c r="QOG758" s="89"/>
      <c r="QOH758" s="89"/>
      <c r="QOI758" s="508"/>
      <c r="QOJ758" s="508"/>
      <c r="QOK758" s="508"/>
      <c r="QOL758" s="508"/>
      <c r="QOM758" s="508"/>
      <c r="QON758" s="203"/>
      <c r="QOO758" s="107"/>
      <c r="QOP758" s="508"/>
      <c r="QOQ758" s="508"/>
      <c r="QOR758" s="508"/>
      <c r="QOS758" s="508"/>
      <c r="QOT758" s="508"/>
      <c r="QOU758" s="508"/>
      <c r="QOV758" s="508"/>
      <c r="QOW758" s="168"/>
      <c r="QOX758" s="168"/>
      <c r="QOY758" s="168"/>
      <c r="QOZ758" s="168"/>
      <c r="QPA758" s="168"/>
      <c r="QPB758" s="168"/>
      <c r="QPC758" s="168"/>
      <c r="QPD758" s="168"/>
      <c r="QPE758" s="168"/>
      <c r="QPF758" s="168"/>
      <c r="QPG758" s="168"/>
      <c r="QPH758" s="168"/>
      <c r="QPI758" s="168"/>
      <c r="QPJ758" s="168"/>
      <c r="QPK758" s="168"/>
      <c r="QPL758" s="168"/>
      <c r="QPM758" s="168"/>
      <c r="QPN758" s="168"/>
      <c r="QPO758" s="168"/>
      <c r="QPP758" s="168"/>
      <c r="QPQ758" s="168"/>
      <c r="QPR758" s="168"/>
      <c r="QPS758" s="168"/>
      <c r="QPT758" s="168"/>
      <c r="QPU758" s="168"/>
      <c r="QPV758" s="168"/>
      <c r="QPW758" s="168"/>
      <c r="QPX758" s="168"/>
      <c r="QPY758" s="168"/>
      <c r="QPZ758" s="168"/>
      <c r="QQA758" s="168"/>
      <c r="QQB758" s="168"/>
      <c r="QQC758" s="168"/>
      <c r="QQD758" s="168"/>
      <c r="QQE758" s="168"/>
      <c r="QQF758" s="168"/>
      <c r="QQG758" s="168"/>
      <c r="QQH758" s="168"/>
      <c r="QQI758" s="168"/>
      <c r="QQJ758" s="168"/>
      <c r="QQK758" s="168"/>
      <c r="QQL758" s="168"/>
      <c r="QQM758" s="168"/>
      <c r="QQN758" s="168"/>
      <c r="QQO758" s="508"/>
      <c r="QQP758" s="508"/>
      <c r="QQQ758" s="508"/>
      <c r="QQR758" s="508"/>
      <c r="QQS758" s="508"/>
      <c r="QQT758" s="508"/>
      <c r="QQU758" s="508"/>
      <c r="QQV758" s="508"/>
      <c r="QQW758" s="508"/>
      <c r="QQX758" s="508"/>
      <c r="QQY758" s="508"/>
      <c r="QQZ758" s="508"/>
      <c r="QRA758" s="508"/>
      <c r="QRB758" s="508"/>
      <c r="QRC758" s="508"/>
      <c r="QRD758" s="508"/>
      <c r="QRE758" s="508"/>
      <c r="QRF758" s="508"/>
      <c r="QRG758" s="508"/>
      <c r="QRH758" s="508"/>
      <c r="QRI758" s="508"/>
      <c r="QRJ758" s="508"/>
      <c r="QRK758" s="508"/>
      <c r="QRL758" s="508"/>
      <c r="QRM758" s="89"/>
      <c r="QRN758" s="89"/>
      <c r="QRO758" s="89"/>
      <c r="QRP758" s="89"/>
      <c r="QRQ758" s="89"/>
      <c r="QRR758" s="508"/>
      <c r="QRS758" s="508"/>
      <c r="QRT758" s="89"/>
      <c r="QRU758" s="89"/>
      <c r="QRV758" s="508"/>
      <c r="QRW758" s="508"/>
      <c r="QRX758" s="89"/>
      <c r="QRY758" s="89"/>
      <c r="QRZ758" s="508"/>
      <c r="QSA758" s="508"/>
      <c r="QSB758" s="508"/>
      <c r="QSC758" s="508"/>
      <c r="QSD758" s="508"/>
      <c r="QSE758" s="508"/>
      <c r="QSF758" s="508"/>
      <c r="QSG758" s="89"/>
      <c r="QSH758" s="89"/>
      <c r="QSI758" s="508"/>
      <c r="QSJ758" s="508"/>
      <c r="QSK758" s="89"/>
      <c r="QSL758" s="89"/>
      <c r="QSM758" s="508"/>
      <c r="QSN758" s="508"/>
      <c r="QSO758" s="508"/>
      <c r="QSP758" s="508"/>
      <c r="QSQ758" s="508"/>
      <c r="QSR758" s="203"/>
      <c r="QSS758" s="107"/>
      <c r="QST758" s="508"/>
      <c r="QSU758" s="508"/>
      <c r="QSV758" s="508"/>
      <c r="QSW758" s="508"/>
      <c r="QSX758" s="508"/>
      <c r="QSY758" s="508"/>
      <c r="QSZ758" s="508"/>
      <c r="QTA758" s="168"/>
      <c r="QTB758" s="168"/>
      <c r="QTC758" s="168"/>
      <c r="QTD758" s="168"/>
      <c r="QTE758" s="168"/>
      <c r="QTF758" s="168"/>
      <c r="QTG758" s="168"/>
      <c r="QTH758" s="168"/>
      <c r="QTI758" s="168"/>
      <c r="QTJ758" s="168"/>
      <c r="QTK758" s="168"/>
      <c r="QTL758" s="168"/>
      <c r="QTM758" s="168"/>
      <c r="QTN758" s="168"/>
      <c r="QTO758" s="168"/>
      <c r="QTP758" s="168"/>
      <c r="QTQ758" s="168"/>
      <c r="QTR758" s="168"/>
      <c r="QTS758" s="168"/>
      <c r="QTT758" s="168"/>
      <c r="QTU758" s="168"/>
      <c r="QTV758" s="168"/>
      <c r="QTW758" s="168"/>
      <c r="QTX758" s="168"/>
      <c r="QTY758" s="168"/>
      <c r="QTZ758" s="168"/>
      <c r="QUA758" s="168"/>
      <c r="QUB758" s="168"/>
      <c r="QUC758" s="168"/>
      <c r="QUD758" s="168"/>
      <c r="QUE758" s="168"/>
      <c r="QUF758" s="168"/>
      <c r="QUG758" s="168"/>
      <c r="QUH758" s="168"/>
      <c r="QUI758" s="168"/>
      <c r="QUJ758" s="168"/>
      <c r="QUK758" s="168"/>
      <c r="QUL758" s="168"/>
      <c r="QUM758" s="168"/>
      <c r="QUN758" s="168"/>
      <c r="QUO758" s="168"/>
      <c r="QUP758" s="168"/>
      <c r="QUQ758" s="168"/>
      <c r="QUR758" s="168"/>
      <c r="QUS758" s="508"/>
      <c r="QUT758" s="508"/>
      <c r="QUU758" s="508"/>
      <c r="QUV758" s="508"/>
      <c r="QUW758" s="508"/>
      <c r="QUX758" s="508"/>
      <c r="QUY758" s="508"/>
      <c r="QUZ758" s="508"/>
      <c r="QVA758" s="508"/>
      <c r="QVB758" s="508"/>
      <c r="QVC758" s="508"/>
      <c r="QVD758" s="508"/>
      <c r="QVE758" s="508"/>
      <c r="QVF758" s="508"/>
      <c r="QVG758" s="508"/>
      <c r="QVH758" s="508"/>
      <c r="QVI758" s="508"/>
      <c r="QVJ758" s="508"/>
      <c r="QVK758" s="508"/>
      <c r="QVL758" s="508"/>
      <c r="QVM758" s="508"/>
      <c r="QVN758" s="508"/>
      <c r="QVO758" s="508"/>
      <c r="QVP758" s="508"/>
      <c r="QVQ758" s="89"/>
      <c r="QVR758" s="89"/>
      <c r="QVS758" s="89"/>
      <c r="QVT758" s="89"/>
      <c r="QVU758" s="89"/>
      <c r="QVV758" s="508"/>
      <c r="QVW758" s="508"/>
      <c r="QVX758" s="89"/>
      <c r="QVY758" s="89"/>
      <c r="QVZ758" s="508"/>
      <c r="QWA758" s="508"/>
      <c r="QWB758" s="89"/>
      <c r="QWC758" s="89"/>
      <c r="QWD758" s="508"/>
      <c r="QWE758" s="508"/>
      <c r="QWF758" s="508"/>
      <c r="QWG758" s="508"/>
      <c r="QWH758" s="508"/>
      <c r="QWI758" s="508"/>
      <c r="QWJ758" s="508"/>
      <c r="QWK758" s="89"/>
      <c r="QWL758" s="89"/>
      <c r="QWM758" s="508"/>
      <c r="QWN758" s="508"/>
      <c r="QWO758" s="89"/>
      <c r="QWP758" s="89"/>
      <c r="QWQ758" s="508"/>
      <c r="QWR758" s="508"/>
      <c r="QWS758" s="508"/>
      <c r="QWT758" s="508"/>
      <c r="QWU758" s="508"/>
      <c r="QWV758" s="203"/>
      <c r="QWW758" s="107"/>
      <c r="QWX758" s="508"/>
      <c r="QWY758" s="508"/>
      <c r="QWZ758" s="508"/>
      <c r="QXA758" s="508"/>
      <c r="QXB758" s="508"/>
      <c r="QXC758" s="508"/>
      <c r="QXD758" s="508"/>
      <c r="QXE758" s="168"/>
      <c r="QXF758" s="168"/>
      <c r="QXG758" s="168"/>
      <c r="QXH758" s="168"/>
      <c r="QXI758" s="168"/>
      <c r="QXJ758" s="168"/>
      <c r="QXK758" s="168"/>
      <c r="QXL758" s="168"/>
      <c r="QXM758" s="168"/>
      <c r="QXN758" s="168"/>
      <c r="QXO758" s="168"/>
      <c r="QXP758" s="168"/>
      <c r="QXQ758" s="168"/>
      <c r="QXR758" s="168"/>
      <c r="QXS758" s="168"/>
      <c r="QXT758" s="168"/>
      <c r="QXU758" s="168"/>
      <c r="QXV758" s="168"/>
      <c r="QXW758" s="168"/>
      <c r="QXX758" s="168"/>
      <c r="QXY758" s="168"/>
      <c r="QXZ758" s="168"/>
      <c r="QYA758" s="168"/>
      <c r="QYB758" s="168"/>
      <c r="QYC758" s="168"/>
      <c r="QYD758" s="168"/>
      <c r="QYE758" s="168"/>
      <c r="QYF758" s="168"/>
      <c r="QYG758" s="168"/>
      <c r="QYH758" s="168"/>
      <c r="QYI758" s="168"/>
      <c r="QYJ758" s="168"/>
      <c r="QYK758" s="168"/>
      <c r="QYL758" s="168"/>
      <c r="QYM758" s="168"/>
      <c r="QYN758" s="168"/>
      <c r="QYO758" s="168"/>
      <c r="QYP758" s="168"/>
      <c r="QYQ758" s="168"/>
      <c r="QYR758" s="168"/>
      <c r="QYS758" s="168"/>
      <c r="QYT758" s="168"/>
      <c r="QYU758" s="168"/>
      <c r="QYV758" s="168"/>
      <c r="QYW758" s="508"/>
      <c r="QYX758" s="508"/>
      <c r="QYY758" s="508"/>
      <c r="QYZ758" s="508"/>
      <c r="QZA758" s="508"/>
      <c r="QZB758" s="508"/>
      <c r="QZC758" s="508"/>
      <c r="QZD758" s="508"/>
      <c r="QZE758" s="508"/>
      <c r="QZF758" s="508"/>
      <c r="QZG758" s="508"/>
      <c r="QZH758" s="508"/>
      <c r="QZI758" s="508"/>
      <c r="QZJ758" s="508"/>
      <c r="QZK758" s="508"/>
      <c r="QZL758" s="508"/>
      <c r="QZM758" s="508"/>
      <c r="QZN758" s="508"/>
      <c r="QZO758" s="508"/>
      <c r="QZP758" s="508"/>
      <c r="QZQ758" s="508"/>
      <c r="QZR758" s="508"/>
      <c r="QZS758" s="508"/>
      <c r="QZT758" s="508"/>
      <c r="QZU758" s="89"/>
      <c r="QZV758" s="89"/>
      <c r="QZW758" s="89"/>
      <c r="QZX758" s="89"/>
      <c r="QZY758" s="89"/>
      <c r="QZZ758" s="508"/>
      <c r="RAA758" s="508"/>
      <c r="RAB758" s="89"/>
      <c r="RAC758" s="89"/>
      <c r="RAD758" s="508"/>
      <c r="RAE758" s="508"/>
      <c r="RAF758" s="89"/>
      <c r="RAG758" s="89"/>
      <c r="RAH758" s="508"/>
      <c r="RAI758" s="508"/>
      <c r="RAJ758" s="508"/>
      <c r="RAK758" s="508"/>
      <c r="RAL758" s="508"/>
      <c r="RAM758" s="508"/>
      <c r="RAN758" s="508"/>
      <c r="RAO758" s="89"/>
      <c r="RAP758" s="89"/>
      <c r="RAQ758" s="508"/>
      <c r="RAR758" s="508"/>
      <c r="RAS758" s="89"/>
      <c r="RAT758" s="89"/>
      <c r="RAU758" s="508"/>
      <c r="RAV758" s="508"/>
      <c r="RAW758" s="508"/>
      <c r="RAX758" s="508"/>
      <c r="RAY758" s="508"/>
      <c r="RAZ758" s="203"/>
      <c r="RBA758" s="107"/>
      <c r="RBB758" s="508"/>
      <c r="RBC758" s="508"/>
      <c r="RBD758" s="508"/>
      <c r="RBE758" s="508"/>
      <c r="RBF758" s="508"/>
      <c r="RBG758" s="508"/>
      <c r="RBH758" s="508"/>
      <c r="RBI758" s="168"/>
      <c r="RBJ758" s="168"/>
      <c r="RBK758" s="168"/>
      <c r="RBL758" s="168"/>
      <c r="RBM758" s="168"/>
      <c r="RBN758" s="168"/>
      <c r="RBO758" s="168"/>
      <c r="RBP758" s="168"/>
      <c r="RBQ758" s="168"/>
      <c r="RBR758" s="168"/>
      <c r="RBS758" s="168"/>
      <c r="RBT758" s="168"/>
      <c r="RBU758" s="168"/>
      <c r="RBV758" s="168"/>
      <c r="RBW758" s="168"/>
      <c r="RBX758" s="168"/>
      <c r="RBY758" s="168"/>
      <c r="RBZ758" s="168"/>
      <c r="RCA758" s="168"/>
      <c r="RCB758" s="168"/>
      <c r="RCC758" s="168"/>
      <c r="RCD758" s="168"/>
      <c r="RCE758" s="168"/>
      <c r="RCF758" s="168"/>
      <c r="RCG758" s="168"/>
      <c r="RCH758" s="168"/>
      <c r="RCI758" s="168"/>
      <c r="RCJ758" s="168"/>
      <c r="RCK758" s="168"/>
      <c r="RCL758" s="168"/>
      <c r="RCM758" s="168"/>
      <c r="RCN758" s="168"/>
      <c r="RCO758" s="168"/>
      <c r="RCP758" s="168"/>
      <c r="RCQ758" s="168"/>
      <c r="RCR758" s="168"/>
      <c r="RCS758" s="168"/>
      <c r="RCT758" s="168"/>
      <c r="RCU758" s="168"/>
      <c r="RCV758" s="168"/>
      <c r="RCW758" s="168"/>
      <c r="RCX758" s="168"/>
      <c r="RCY758" s="168"/>
      <c r="RCZ758" s="168"/>
      <c r="RDA758" s="508"/>
      <c r="RDB758" s="508"/>
      <c r="RDC758" s="508"/>
      <c r="RDD758" s="508"/>
      <c r="RDE758" s="508"/>
      <c r="RDF758" s="508"/>
      <c r="RDG758" s="508"/>
      <c r="RDH758" s="508"/>
      <c r="RDI758" s="508"/>
      <c r="RDJ758" s="508"/>
      <c r="RDK758" s="508"/>
      <c r="RDL758" s="508"/>
      <c r="RDM758" s="508"/>
      <c r="RDN758" s="508"/>
      <c r="RDO758" s="508"/>
      <c r="RDP758" s="508"/>
      <c r="RDQ758" s="508"/>
      <c r="RDR758" s="508"/>
      <c r="RDS758" s="508"/>
      <c r="RDT758" s="508"/>
      <c r="RDU758" s="508"/>
      <c r="RDV758" s="508"/>
      <c r="RDW758" s="508"/>
    </row>
    <row r="759" spans="1:12295" s="66" customFormat="1" ht="123.75" hidden="1" customHeight="1" x14ac:dyDescent="0.3">
      <c r="B759" s="526" t="s">
        <v>34</v>
      </c>
      <c r="C759" s="222" t="s">
        <v>120</v>
      </c>
      <c r="D759" s="168">
        <f t="shared" si="1451"/>
        <v>0</v>
      </c>
      <c r="E759" s="168"/>
      <c r="F759" s="168"/>
      <c r="G759" s="240"/>
      <c r="H759" s="240">
        <v>0</v>
      </c>
      <c r="I759" s="240">
        <v>0</v>
      </c>
      <c r="J759" s="240">
        <f>K759</f>
        <v>23673.82518</v>
      </c>
      <c r="K759" s="168">
        <f t="shared" si="1452"/>
        <v>23673.82518</v>
      </c>
      <c r="L759" s="695" t="e">
        <f t="shared" si="1348"/>
        <v>#DIV/0!</v>
      </c>
      <c r="M759" s="168"/>
      <c r="N759" s="683"/>
      <c r="O759" s="628"/>
      <c r="P759" s="683"/>
      <c r="Q759" s="628"/>
      <c r="R759" s="683"/>
      <c r="S759" s="628">
        <v>0</v>
      </c>
      <c r="T759" s="683"/>
      <c r="U759" s="986">
        <v>23673.82518</v>
      </c>
      <c r="V759" s="986">
        <f t="shared" si="1446"/>
        <v>630681.66593000002</v>
      </c>
      <c r="W759" s="986"/>
      <c r="X759" s="986"/>
      <c r="Y759" s="986">
        <f t="shared" si="1447"/>
        <v>630681.66593000002</v>
      </c>
      <c r="Z759" s="986">
        <f t="shared" si="1448"/>
        <v>630681.66593000002</v>
      </c>
      <c r="AA759" s="986">
        <f t="shared" si="1449"/>
        <v>0</v>
      </c>
      <c r="AB759" s="986"/>
      <c r="AC759" s="986">
        <v>630681.66593000002</v>
      </c>
      <c r="AD759" s="692" t="e">
        <f t="shared" si="1450"/>
        <v>#DIV/0!</v>
      </c>
      <c r="AE759" s="168">
        <f t="shared" si="1453"/>
        <v>0</v>
      </c>
      <c r="AF759" s="695" t="e">
        <f t="shared" si="1349"/>
        <v>#DIV/0!</v>
      </c>
      <c r="AG759" s="240"/>
      <c r="AH759" s="695" t="e">
        <f t="shared" si="1357"/>
        <v>#DIV/0!</v>
      </c>
      <c r="AI759" s="111"/>
      <c r="AJ759" s="114"/>
      <c r="AK759" s="628"/>
      <c r="AL759" s="683"/>
      <c r="AM759" s="628">
        <v>0</v>
      </c>
      <c r="AN759" s="683"/>
      <c r="AO759" s="628">
        <v>0</v>
      </c>
      <c r="AP759" s="628">
        <f t="shared" si="1457"/>
        <v>109000</v>
      </c>
      <c r="AQ759" s="683"/>
      <c r="AR759" s="168">
        <f t="shared" si="1454"/>
        <v>109000</v>
      </c>
      <c r="AS759" s="695" t="e">
        <f t="shared" si="1351"/>
        <v>#DIV/0!</v>
      </c>
      <c r="AT759" s="240"/>
      <c r="AU759" s="695" t="e">
        <f t="shared" si="1361"/>
        <v>#DIV/0!</v>
      </c>
      <c r="AV759" s="111"/>
      <c r="AW759" s="695" t="e">
        <f t="shared" si="1396"/>
        <v>#DIV/0!</v>
      </c>
      <c r="AX759" s="168"/>
      <c r="AY759" s="695" t="e">
        <f t="shared" si="1376"/>
        <v>#DIV/0!</v>
      </c>
      <c r="AZ759" s="628">
        <v>0</v>
      </c>
      <c r="BA759" s="695" t="e">
        <f t="shared" si="1377"/>
        <v>#DIV/0!</v>
      </c>
      <c r="BB759" s="628">
        <f>[13]Лист1!$D$58</f>
        <v>109000</v>
      </c>
      <c r="BC759" s="628">
        <f t="shared" si="1397"/>
        <v>0</v>
      </c>
      <c r="BD759" s="628">
        <f t="shared" si="1398"/>
        <v>0</v>
      </c>
      <c r="BE759" s="628">
        <f>BF759+BG759+BH759+BI759</f>
        <v>500000</v>
      </c>
      <c r="BF759" s="628">
        <v>500000</v>
      </c>
      <c r="BG759" s="628"/>
      <c r="BH759" s="628">
        <v>0</v>
      </c>
      <c r="BI759" s="628">
        <v>0</v>
      </c>
      <c r="BJ759" s="628">
        <f t="shared" si="1400"/>
        <v>0</v>
      </c>
      <c r="BK759" s="628">
        <v>0</v>
      </c>
      <c r="BL759" s="628"/>
      <c r="BM759" s="628"/>
      <c r="BN759" s="628">
        <f t="shared" si="1455"/>
        <v>109000</v>
      </c>
      <c r="BO759" s="628">
        <f>BF759</f>
        <v>500000</v>
      </c>
      <c r="BP759" s="628"/>
      <c r="BQ759" s="628"/>
      <c r="BR759" s="628">
        <f t="shared" si="1403"/>
        <v>0</v>
      </c>
      <c r="BS759" s="628">
        <f>[13]Лист1!$D$58</f>
        <v>109000</v>
      </c>
      <c r="BT759" s="628"/>
      <c r="BU759" s="628">
        <f t="shared" si="1456"/>
        <v>109000</v>
      </c>
      <c r="BV759" s="240">
        <v>500000</v>
      </c>
      <c r="BW759" s="240"/>
      <c r="BX759" s="240"/>
      <c r="BY759" s="240">
        <v>0</v>
      </c>
      <c r="BZ759" s="538">
        <f>[13]Лист1!$D$58</f>
        <v>109000</v>
      </c>
      <c r="CE759" s="695" t="e">
        <f t="shared" si="1460"/>
        <v>#DIV/0!</v>
      </c>
    </row>
    <row r="760" spans="1:12295" s="67" customFormat="1" ht="38.25" hidden="1" customHeight="1" x14ac:dyDescent="0.3">
      <c r="B760" s="526"/>
      <c r="C760" s="223" t="s">
        <v>108</v>
      </c>
      <c r="D760" s="168">
        <f t="shared" si="1451"/>
        <v>0</v>
      </c>
      <c r="E760" s="168">
        <v>399973</v>
      </c>
      <c r="F760" s="168"/>
      <c r="G760" s="171"/>
      <c r="H760" s="172"/>
      <c r="I760" s="172"/>
      <c r="J760" s="171">
        <f>K760</f>
        <v>23674.82518</v>
      </c>
      <c r="K760" s="168">
        <f t="shared" si="1452"/>
        <v>23674.82518</v>
      </c>
      <c r="L760" s="695" t="e">
        <f t="shared" si="1348"/>
        <v>#DIV/0!</v>
      </c>
      <c r="M760" s="168">
        <v>399973</v>
      </c>
      <c r="N760" s="683"/>
      <c r="O760" s="628"/>
      <c r="P760" s="683"/>
      <c r="Q760" s="628"/>
      <c r="R760" s="683"/>
      <c r="S760" s="628"/>
      <c r="T760" s="683"/>
      <c r="U760" s="986">
        <v>23674.82518</v>
      </c>
      <c r="V760" s="986">
        <f t="shared" si="1446"/>
        <v>630682.66593000002</v>
      </c>
      <c r="W760" s="986"/>
      <c r="X760" s="986"/>
      <c r="Y760" s="986">
        <f t="shared" si="1447"/>
        <v>630682.66593000002</v>
      </c>
      <c r="Z760" s="986">
        <f t="shared" si="1448"/>
        <v>1030655.66593</v>
      </c>
      <c r="AA760" s="986">
        <f t="shared" si="1449"/>
        <v>399973</v>
      </c>
      <c r="AB760" s="986"/>
      <c r="AC760" s="986">
        <v>630682.66593000002</v>
      </c>
      <c r="AD760" s="692" t="e">
        <f t="shared" si="1450"/>
        <v>#DIV/0!</v>
      </c>
      <c r="AE760" s="168">
        <f t="shared" si="1453"/>
        <v>0</v>
      </c>
      <c r="AF760" s="695" t="e">
        <f t="shared" si="1349"/>
        <v>#DIV/0!</v>
      </c>
      <c r="AG760" s="171">
        <v>399973</v>
      </c>
      <c r="AH760" s="695">
        <f t="shared" si="1357"/>
        <v>1</v>
      </c>
      <c r="AI760" s="116"/>
      <c r="AJ760" s="116"/>
      <c r="AK760" s="628"/>
      <c r="AL760" s="683"/>
      <c r="AM760" s="628"/>
      <c r="AN760" s="683"/>
      <c r="AO760" s="628"/>
      <c r="AP760" s="628">
        <f t="shared" si="1457"/>
        <v>508973</v>
      </c>
      <c r="AQ760" s="683"/>
      <c r="AR760" s="168">
        <f t="shared" si="1454"/>
        <v>109000</v>
      </c>
      <c r="AS760" s="695" t="e">
        <f t="shared" si="1351"/>
        <v>#DIV/0!</v>
      </c>
      <c r="AT760" s="171">
        <v>399973</v>
      </c>
      <c r="AU760" s="695">
        <f t="shared" si="1361"/>
        <v>1</v>
      </c>
      <c r="AV760" s="116"/>
      <c r="AW760" s="695" t="e">
        <f t="shared" si="1396"/>
        <v>#DIV/0!</v>
      </c>
      <c r="AX760" s="168"/>
      <c r="AY760" s="695" t="e">
        <f t="shared" si="1376"/>
        <v>#DIV/0!</v>
      </c>
      <c r="AZ760" s="628"/>
      <c r="BA760" s="695" t="e">
        <f t="shared" si="1377"/>
        <v>#DIV/0!</v>
      </c>
      <c r="BB760" s="628">
        <f>[13]Лист1!$D$58</f>
        <v>109000</v>
      </c>
      <c r="BC760" s="628">
        <f t="shared" si="1397"/>
        <v>0</v>
      </c>
      <c r="BD760" s="628">
        <f t="shared" si="1398"/>
        <v>0</v>
      </c>
      <c r="BE760" s="628">
        <f t="shared" si="1441"/>
        <v>399973</v>
      </c>
      <c r="BF760" s="628">
        <v>399973</v>
      </c>
      <c r="BG760" s="628"/>
      <c r="BH760" s="628"/>
      <c r="BI760" s="628"/>
      <c r="BJ760" s="628">
        <f t="shared" si="1400"/>
        <v>274000</v>
      </c>
      <c r="BK760" s="628">
        <f>BO760-BF760</f>
        <v>274000</v>
      </c>
      <c r="BL760" s="628"/>
      <c r="BM760" s="628"/>
      <c r="BN760" s="628">
        <f t="shared" si="1455"/>
        <v>109000</v>
      </c>
      <c r="BO760" s="628">
        <f>BF760+274000</f>
        <v>673973</v>
      </c>
      <c r="BP760" s="628"/>
      <c r="BQ760" s="628"/>
      <c r="BR760" s="628">
        <f t="shared" si="1403"/>
        <v>0</v>
      </c>
      <c r="BS760" s="628">
        <f>[13]Лист1!$D$58</f>
        <v>109000</v>
      </c>
      <c r="BT760" s="628"/>
      <c r="BU760" s="628">
        <f t="shared" si="1456"/>
        <v>109000</v>
      </c>
      <c r="BV760" s="171">
        <v>399973</v>
      </c>
      <c r="BW760" s="171"/>
      <c r="BX760" s="171"/>
      <c r="BY760" s="172"/>
      <c r="BZ760" s="538">
        <f>[13]Лист1!$D$58</f>
        <v>109000</v>
      </c>
      <c r="CE760" s="695" t="e">
        <f t="shared" si="1460"/>
        <v>#DIV/0!</v>
      </c>
    </row>
    <row r="761" spans="1:12295" s="25" customFormat="1" ht="25.5" hidden="1" customHeight="1" x14ac:dyDescent="0.25">
      <c r="B761" s="526"/>
      <c r="C761" s="223" t="s">
        <v>257</v>
      </c>
      <c r="D761" s="168">
        <f t="shared" si="1451"/>
        <v>0</v>
      </c>
      <c r="E761" s="168"/>
      <c r="F761" s="168"/>
      <c r="G761" s="258"/>
      <c r="H761" s="258"/>
      <c r="I761" s="875"/>
      <c r="J761" s="834"/>
      <c r="K761" s="168">
        <f t="shared" si="1452"/>
        <v>23675.82518</v>
      </c>
      <c r="L761" s="695" t="e">
        <f t="shared" si="1348"/>
        <v>#DIV/0!</v>
      </c>
      <c r="M761" s="168"/>
      <c r="N761" s="683"/>
      <c r="O761" s="628"/>
      <c r="P761" s="683"/>
      <c r="Q761" s="628"/>
      <c r="R761" s="683"/>
      <c r="S761" s="628"/>
      <c r="T761" s="683"/>
      <c r="U761" s="986">
        <v>23675.82518</v>
      </c>
      <c r="V761" s="986">
        <f t="shared" si="1446"/>
        <v>630683.66593000002</v>
      </c>
      <c r="W761" s="986"/>
      <c r="X761" s="986"/>
      <c r="Y761" s="986">
        <f t="shared" si="1447"/>
        <v>630683.66593000002</v>
      </c>
      <c r="Z761" s="986">
        <f t="shared" si="1448"/>
        <v>630683.66593000002</v>
      </c>
      <c r="AA761" s="986">
        <f t="shared" si="1449"/>
        <v>0</v>
      </c>
      <c r="AB761" s="986"/>
      <c r="AC761" s="986">
        <v>630683.66593000002</v>
      </c>
      <c r="AD761" s="692" t="e">
        <f t="shared" si="1450"/>
        <v>#DIV/0!</v>
      </c>
      <c r="AE761" s="168">
        <f t="shared" si="1453"/>
        <v>0</v>
      </c>
      <c r="AF761" s="695" t="e">
        <f t="shared" si="1349"/>
        <v>#DIV/0!</v>
      </c>
      <c r="AG761" s="258"/>
      <c r="AH761" s="695" t="e">
        <f t="shared" si="1357"/>
        <v>#DIV/0!</v>
      </c>
      <c r="AI761" s="41"/>
      <c r="AJ761" s="41"/>
      <c r="AK761" s="628"/>
      <c r="AL761" s="683"/>
      <c r="AM761" s="628"/>
      <c r="AN761" s="683"/>
      <c r="AO761" s="628"/>
      <c r="AP761" s="628">
        <f t="shared" si="1457"/>
        <v>109000</v>
      </c>
      <c r="AQ761" s="683"/>
      <c r="AR761" s="168">
        <f t="shared" si="1454"/>
        <v>109000</v>
      </c>
      <c r="AS761" s="695" t="e">
        <f t="shared" si="1351"/>
        <v>#DIV/0!</v>
      </c>
      <c r="AT761" s="258"/>
      <c r="AU761" s="695" t="e">
        <f t="shared" si="1361"/>
        <v>#DIV/0!</v>
      </c>
      <c r="AV761" s="41"/>
      <c r="AW761" s="695" t="e">
        <f t="shared" si="1396"/>
        <v>#DIV/0!</v>
      </c>
      <c r="AX761" s="168"/>
      <c r="AY761" s="695" t="e">
        <f t="shared" si="1376"/>
        <v>#DIV/0!</v>
      </c>
      <c r="AZ761" s="628"/>
      <c r="BA761" s="695" t="e">
        <f t="shared" si="1377"/>
        <v>#DIV/0!</v>
      </c>
      <c r="BB761" s="628">
        <f>[13]Лист1!$D$58</f>
        <v>109000</v>
      </c>
      <c r="BC761" s="628">
        <f t="shared" si="1397"/>
        <v>0</v>
      </c>
      <c r="BD761" s="628">
        <f t="shared" si="1398"/>
        <v>0</v>
      </c>
      <c r="BE761" s="628"/>
      <c r="BF761" s="628"/>
      <c r="BG761" s="628"/>
      <c r="BH761" s="628"/>
      <c r="BI761" s="628"/>
      <c r="BJ761" s="628">
        <f t="shared" si="1400"/>
        <v>0</v>
      </c>
      <c r="BK761" s="628"/>
      <c r="BL761" s="628"/>
      <c r="BM761" s="628"/>
      <c r="BN761" s="628">
        <f t="shared" si="1455"/>
        <v>109000</v>
      </c>
      <c r="BO761" s="628">
        <f t="shared" ref="BO761:BO765" si="1461">BF761</f>
        <v>0</v>
      </c>
      <c r="BP761" s="628"/>
      <c r="BQ761" s="628"/>
      <c r="BR761" s="628">
        <f t="shared" si="1403"/>
        <v>0</v>
      </c>
      <c r="BS761" s="628">
        <f>[13]Лист1!$D$58</f>
        <v>109000</v>
      </c>
      <c r="BT761" s="628"/>
      <c r="BU761" s="628">
        <f t="shared" si="1456"/>
        <v>109000</v>
      </c>
      <c r="BV761" s="258"/>
      <c r="BW761" s="258"/>
      <c r="BX761" s="258"/>
      <c r="BY761" s="258"/>
      <c r="BZ761" s="538">
        <f>[13]Лист1!$D$58</f>
        <v>109000</v>
      </c>
      <c r="CE761" s="695" t="e">
        <f t="shared" si="1460"/>
        <v>#DIV/0!</v>
      </c>
    </row>
    <row r="762" spans="1:12295" s="25" customFormat="1" ht="74.25" hidden="1" customHeight="1" x14ac:dyDescent="0.25">
      <c r="B762" s="526" t="s">
        <v>63</v>
      </c>
      <c r="C762" s="133" t="s">
        <v>118</v>
      </c>
      <c r="D762" s="168">
        <f t="shared" si="1451"/>
        <v>0</v>
      </c>
      <c r="E762" s="168"/>
      <c r="F762" s="168"/>
      <c r="G762" s="258"/>
      <c r="H762" s="258"/>
      <c r="I762" s="875"/>
      <c r="J762" s="834"/>
      <c r="K762" s="168">
        <f t="shared" si="1452"/>
        <v>23676.82518</v>
      </c>
      <c r="L762" s="695" t="e">
        <f t="shared" si="1348"/>
        <v>#DIV/0!</v>
      </c>
      <c r="M762" s="168"/>
      <c r="N762" s="683"/>
      <c r="O762" s="628"/>
      <c r="P762" s="683"/>
      <c r="Q762" s="628"/>
      <c r="R762" s="683"/>
      <c r="S762" s="628"/>
      <c r="T762" s="683"/>
      <c r="U762" s="986">
        <v>23676.82518</v>
      </c>
      <c r="V762" s="986">
        <f t="shared" si="1446"/>
        <v>630684.66593000002</v>
      </c>
      <c r="W762" s="986"/>
      <c r="X762" s="986"/>
      <c r="Y762" s="986">
        <f t="shared" si="1447"/>
        <v>630684.66593000002</v>
      </c>
      <c r="Z762" s="986">
        <f t="shared" si="1448"/>
        <v>630684.66593000002</v>
      </c>
      <c r="AA762" s="986">
        <f t="shared" si="1449"/>
        <v>0</v>
      </c>
      <c r="AB762" s="986"/>
      <c r="AC762" s="986">
        <v>630684.66593000002</v>
      </c>
      <c r="AD762" s="692" t="e">
        <f t="shared" si="1450"/>
        <v>#DIV/0!</v>
      </c>
      <c r="AE762" s="168">
        <f t="shared" si="1453"/>
        <v>0</v>
      </c>
      <c r="AF762" s="695" t="e">
        <f t="shared" si="1349"/>
        <v>#DIV/0!</v>
      </c>
      <c r="AG762" s="172"/>
      <c r="AH762" s="695" t="e">
        <f t="shared" si="1357"/>
        <v>#DIV/0!</v>
      </c>
      <c r="AI762" s="35"/>
      <c r="AJ762" s="35"/>
      <c r="AK762" s="628"/>
      <c r="AL762" s="683"/>
      <c r="AM762" s="628"/>
      <c r="AN762" s="683"/>
      <c r="AO762" s="628"/>
      <c r="AP762" s="628">
        <f t="shared" si="1457"/>
        <v>109000</v>
      </c>
      <c r="AQ762" s="683"/>
      <c r="AR762" s="168">
        <f t="shared" si="1454"/>
        <v>109000</v>
      </c>
      <c r="AS762" s="695" t="e">
        <f t="shared" si="1351"/>
        <v>#DIV/0!</v>
      </c>
      <c r="AT762" s="172"/>
      <c r="AU762" s="695" t="e">
        <f t="shared" si="1361"/>
        <v>#DIV/0!</v>
      </c>
      <c r="AV762" s="35"/>
      <c r="AW762" s="695" t="e">
        <f t="shared" si="1396"/>
        <v>#DIV/0!</v>
      </c>
      <c r="AX762" s="168"/>
      <c r="AY762" s="695" t="e">
        <f t="shared" si="1376"/>
        <v>#DIV/0!</v>
      </c>
      <c r="AZ762" s="628"/>
      <c r="BA762" s="695" t="e">
        <f t="shared" si="1377"/>
        <v>#DIV/0!</v>
      </c>
      <c r="BB762" s="628">
        <f>[13]Лист1!$D$58</f>
        <v>109000</v>
      </c>
      <c r="BC762" s="628">
        <f t="shared" si="1397"/>
        <v>0</v>
      </c>
      <c r="BD762" s="628">
        <f t="shared" si="1398"/>
        <v>0</v>
      </c>
      <c r="BE762" s="628"/>
      <c r="BF762" s="628"/>
      <c r="BG762" s="628"/>
      <c r="BH762" s="628"/>
      <c r="BI762" s="628"/>
      <c r="BJ762" s="628">
        <f t="shared" si="1400"/>
        <v>0</v>
      </c>
      <c r="BK762" s="628"/>
      <c r="BL762" s="628"/>
      <c r="BM762" s="628"/>
      <c r="BN762" s="628">
        <f t="shared" si="1455"/>
        <v>109000</v>
      </c>
      <c r="BO762" s="628">
        <f t="shared" si="1461"/>
        <v>0</v>
      </c>
      <c r="BP762" s="628"/>
      <c r="BQ762" s="628"/>
      <c r="BR762" s="628">
        <f t="shared" si="1403"/>
        <v>0</v>
      </c>
      <c r="BS762" s="628">
        <f>[13]Лист1!$D$58</f>
        <v>109000</v>
      </c>
      <c r="BT762" s="628"/>
      <c r="BU762" s="628">
        <f t="shared" si="1456"/>
        <v>109000</v>
      </c>
      <c r="BV762" s="172"/>
      <c r="BW762" s="172"/>
      <c r="BX762" s="172"/>
      <c r="BY762" s="172"/>
      <c r="BZ762" s="538">
        <f>[13]Лист1!$D$58</f>
        <v>109000</v>
      </c>
      <c r="CE762" s="695" t="e">
        <f t="shared" si="1460"/>
        <v>#DIV/0!</v>
      </c>
    </row>
    <row r="763" spans="1:12295" s="25" customFormat="1" ht="103.5" hidden="1" customHeight="1" x14ac:dyDescent="0.25">
      <c r="B763" s="526" t="s">
        <v>7</v>
      </c>
      <c r="C763" s="133" t="s">
        <v>119</v>
      </c>
      <c r="D763" s="168">
        <f t="shared" si="1451"/>
        <v>0</v>
      </c>
      <c r="E763" s="168"/>
      <c r="F763" s="168"/>
      <c r="G763" s="258"/>
      <c r="H763" s="258"/>
      <c r="I763" s="875"/>
      <c r="J763" s="834"/>
      <c r="K763" s="168">
        <f t="shared" si="1452"/>
        <v>23677.82518</v>
      </c>
      <c r="L763" s="695" t="e">
        <f t="shared" si="1348"/>
        <v>#DIV/0!</v>
      </c>
      <c r="M763" s="168"/>
      <c r="N763" s="683"/>
      <c r="O763" s="628"/>
      <c r="P763" s="683"/>
      <c r="Q763" s="628"/>
      <c r="R763" s="683"/>
      <c r="S763" s="628"/>
      <c r="T763" s="683"/>
      <c r="U763" s="986">
        <v>23677.82518</v>
      </c>
      <c r="V763" s="986">
        <f t="shared" si="1446"/>
        <v>630685.66593000002</v>
      </c>
      <c r="W763" s="986"/>
      <c r="X763" s="986"/>
      <c r="Y763" s="986">
        <f t="shared" si="1447"/>
        <v>630685.66593000002</v>
      </c>
      <c r="Z763" s="986">
        <f t="shared" si="1448"/>
        <v>630685.66593000002</v>
      </c>
      <c r="AA763" s="986">
        <f t="shared" si="1449"/>
        <v>0</v>
      </c>
      <c r="AB763" s="986"/>
      <c r="AC763" s="986">
        <v>630685.66593000002</v>
      </c>
      <c r="AD763" s="692" t="e">
        <f t="shared" si="1450"/>
        <v>#DIV/0!</v>
      </c>
      <c r="AE763" s="168">
        <f t="shared" si="1453"/>
        <v>0</v>
      </c>
      <c r="AF763" s="695" t="e">
        <f t="shared" si="1349"/>
        <v>#DIV/0!</v>
      </c>
      <c r="AG763" s="172"/>
      <c r="AH763" s="695" t="e">
        <f t="shared" si="1357"/>
        <v>#DIV/0!</v>
      </c>
      <c r="AI763" s="35"/>
      <c r="AJ763" s="35"/>
      <c r="AK763" s="628"/>
      <c r="AL763" s="683"/>
      <c r="AM763" s="628"/>
      <c r="AN763" s="683"/>
      <c r="AO763" s="628"/>
      <c r="AP763" s="628">
        <f t="shared" si="1457"/>
        <v>109000</v>
      </c>
      <c r="AQ763" s="683"/>
      <c r="AR763" s="168">
        <f t="shared" si="1454"/>
        <v>109000</v>
      </c>
      <c r="AS763" s="695" t="e">
        <f t="shared" si="1351"/>
        <v>#DIV/0!</v>
      </c>
      <c r="AT763" s="172"/>
      <c r="AU763" s="695" t="e">
        <f t="shared" si="1361"/>
        <v>#DIV/0!</v>
      </c>
      <c r="AV763" s="35"/>
      <c r="AW763" s="695" t="e">
        <f t="shared" si="1396"/>
        <v>#DIV/0!</v>
      </c>
      <c r="AX763" s="168"/>
      <c r="AY763" s="695" t="e">
        <f t="shared" si="1376"/>
        <v>#DIV/0!</v>
      </c>
      <c r="AZ763" s="628"/>
      <c r="BA763" s="695" t="e">
        <f t="shared" si="1377"/>
        <v>#DIV/0!</v>
      </c>
      <c r="BB763" s="628">
        <f>[13]Лист1!$D$58</f>
        <v>109000</v>
      </c>
      <c r="BC763" s="628">
        <f t="shared" si="1397"/>
        <v>0</v>
      </c>
      <c r="BD763" s="628">
        <f t="shared" si="1398"/>
        <v>0</v>
      </c>
      <c r="BE763" s="628"/>
      <c r="BF763" s="628"/>
      <c r="BG763" s="628"/>
      <c r="BH763" s="628"/>
      <c r="BI763" s="628"/>
      <c r="BJ763" s="628">
        <f t="shared" si="1400"/>
        <v>0</v>
      </c>
      <c r="BK763" s="628"/>
      <c r="BL763" s="628"/>
      <c r="BM763" s="628"/>
      <c r="BN763" s="628">
        <f t="shared" si="1455"/>
        <v>109000</v>
      </c>
      <c r="BO763" s="628">
        <f t="shared" si="1461"/>
        <v>0</v>
      </c>
      <c r="BP763" s="628"/>
      <c r="BQ763" s="628"/>
      <c r="BR763" s="628">
        <f t="shared" si="1403"/>
        <v>0</v>
      </c>
      <c r="BS763" s="628">
        <f>[13]Лист1!$D$58</f>
        <v>109000</v>
      </c>
      <c r="BT763" s="628"/>
      <c r="BU763" s="628">
        <f t="shared" si="1456"/>
        <v>109000</v>
      </c>
      <c r="BV763" s="172"/>
      <c r="BW763" s="172"/>
      <c r="BX763" s="172"/>
      <c r="BY763" s="172"/>
      <c r="BZ763" s="538">
        <f>[13]Лист1!$D$58</f>
        <v>109000</v>
      </c>
      <c r="CE763" s="695" t="e">
        <f t="shared" si="1460"/>
        <v>#DIV/0!</v>
      </c>
    </row>
    <row r="764" spans="1:12295" s="25" customFormat="1" ht="25.5" hidden="1" customHeight="1" x14ac:dyDescent="0.25">
      <c r="B764" s="526"/>
      <c r="C764" s="223"/>
      <c r="D764" s="168">
        <f t="shared" si="1451"/>
        <v>0</v>
      </c>
      <c r="E764" s="168"/>
      <c r="F764" s="168"/>
      <c r="G764" s="258"/>
      <c r="H764" s="258"/>
      <c r="I764" s="875"/>
      <c r="J764" s="834"/>
      <c r="K764" s="168">
        <f t="shared" si="1452"/>
        <v>23678.82518</v>
      </c>
      <c r="L764" s="695" t="e">
        <f t="shared" si="1348"/>
        <v>#DIV/0!</v>
      </c>
      <c r="M764" s="168"/>
      <c r="N764" s="683"/>
      <c r="O764" s="628"/>
      <c r="P764" s="683"/>
      <c r="Q764" s="628"/>
      <c r="R764" s="683"/>
      <c r="S764" s="628"/>
      <c r="T764" s="683"/>
      <c r="U764" s="986">
        <v>23678.82518</v>
      </c>
      <c r="V764" s="986">
        <f t="shared" si="1446"/>
        <v>630686.66593000002</v>
      </c>
      <c r="W764" s="986"/>
      <c r="X764" s="986"/>
      <c r="Y764" s="986">
        <f t="shared" si="1447"/>
        <v>630686.66593000002</v>
      </c>
      <c r="Z764" s="986">
        <f t="shared" si="1448"/>
        <v>630686.66593000002</v>
      </c>
      <c r="AA764" s="986">
        <f t="shared" si="1449"/>
        <v>0</v>
      </c>
      <c r="AB764" s="986"/>
      <c r="AC764" s="986">
        <v>630686.66593000002</v>
      </c>
      <c r="AD764" s="692" t="e">
        <f t="shared" si="1450"/>
        <v>#DIV/0!</v>
      </c>
      <c r="AE764" s="168">
        <f t="shared" si="1453"/>
        <v>0</v>
      </c>
      <c r="AF764" s="695" t="e">
        <f t="shared" si="1349"/>
        <v>#DIV/0!</v>
      </c>
      <c r="AG764" s="258"/>
      <c r="AH764" s="695" t="e">
        <f t="shared" si="1357"/>
        <v>#DIV/0!</v>
      </c>
      <c r="AI764" s="41"/>
      <c r="AJ764" s="41"/>
      <c r="AK764" s="628"/>
      <c r="AL764" s="683"/>
      <c r="AM764" s="628"/>
      <c r="AN764" s="683"/>
      <c r="AO764" s="628"/>
      <c r="AP764" s="628">
        <f t="shared" si="1457"/>
        <v>109000</v>
      </c>
      <c r="AQ764" s="683"/>
      <c r="AR764" s="168">
        <f t="shared" si="1454"/>
        <v>109000</v>
      </c>
      <c r="AS764" s="695" t="e">
        <f t="shared" si="1351"/>
        <v>#DIV/0!</v>
      </c>
      <c r="AT764" s="258"/>
      <c r="AU764" s="695" t="e">
        <f t="shared" si="1361"/>
        <v>#DIV/0!</v>
      </c>
      <c r="AV764" s="41"/>
      <c r="AW764" s="695" t="e">
        <f t="shared" si="1396"/>
        <v>#DIV/0!</v>
      </c>
      <c r="AX764" s="168"/>
      <c r="AY764" s="695" t="e">
        <f t="shared" si="1376"/>
        <v>#DIV/0!</v>
      </c>
      <c r="AZ764" s="628"/>
      <c r="BA764" s="695" t="e">
        <f t="shared" si="1377"/>
        <v>#DIV/0!</v>
      </c>
      <c r="BB764" s="628">
        <f>[13]Лист1!$D$58</f>
        <v>109000</v>
      </c>
      <c r="BC764" s="628">
        <f t="shared" si="1397"/>
        <v>0</v>
      </c>
      <c r="BD764" s="628">
        <f t="shared" si="1398"/>
        <v>0</v>
      </c>
      <c r="BE764" s="628"/>
      <c r="BF764" s="628"/>
      <c r="BG764" s="628"/>
      <c r="BH764" s="628"/>
      <c r="BI764" s="628"/>
      <c r="BJ764" s="628">
        <f t="shared" si="1400"/>
        <v>0</v>
      </c>
      <c r="BK764" s="628"/>
      <c r="BL764" s="628"/>
      <c r="BM764" s="628"/>
      <c r="BN764" s="628">
        <f t="shared" si="1455"/>
        <v>109000</v>
      </c>
      <c r="BO764" s="628">
        <f t="shared" si="1461"/>
        <v>0</v>
      </c>
      <c r="BP764" s="628"/>
      <c r="BQ764" s="628"/>
      <c r="BR764" s="628">
        <f t="shared" si="1403"/>
        <v>0</v>
      </c>
      <c r="BS764" s="628">
        <f>[13]Лист1!$D$58</f>
        <v>109000</v>
      </c>
      <c r="BT764" s="628"/>
      <c r="BU764" s="628">
        <f t="shared" si="1456"/>
        <v>109000</v>
      </c>
      <c r="BV764" s="258"/>
      <c r="BW764" s="258"/>
      <c r="BX764" s="258"/>
      <c r="BY764" s="258"/>
      <c r="BZ764" s="538">
        <f>[13]Лист1!$D$58</f>
        <v>109000</v>
      </c>
      <c r="CE764" s="695" t="e">
        <f t="shared" si="1460"/>
        <v>#DIV/0!</v>
      </c>
    </row>
    <row r="765" spans="1:12295" s="25" customFormat="1" ht="25.5" hidden="1" customHeight="1" x14ac:dyDescent="0.25">
      <c r="B765" s="526"/>
      <c r="C765" s="132"/>
      <c r="D765" s="168">
        <f t="shared" si="1451"/>
        <v>0</v>
      </c>
      <c r="E765" s="168"/>
      <c r="F765" s="168"/>
      <c r="G765" s="258"/>
      <c r="H765" s="258"/>
      <c r="I765" s="875"/>
      <c r="J765" s="834"/>
      <c r="K765" s="168">
        <f t="shared" si="1452"/>
        <v>23679.82518</v>
      </c>
      <c r="L765" s="695" t="e">
        <f t="shared" si="1348"/>
        <v>#DIV/0!</v>
      </c>
      <c r="M765" s="168"/>
      <c r="N765" s="683"/>
      <c r="O765" s="628"/>
      <c r="P765" s="683"/>
      <c r="Q765" s="628"/>
      <c r="R765" s="683"/>
      <c r="S765" s="628"/>
      <c r="T765" s="683"/>
      <c r="U765" s="986">
        <v>23679.82518</v>
      </c>
      <c r="V765" s="986">
        <f t="shared" si="1446"/>
        <v>630687.66593000002</v>
      </c>
      <c r="W765" s="986"/>
      <c r="X765" s="986"/>
      <c r="Y765" s="986">
        <f t="shared" si="1447"/>
        <v>630687.66593000002</v>
      </c>
      <c r="Z765" s="986">
        <f t="shared" si="1448"/>
        <v>630687.66593000002</v>
      </c>
      <c r="AA765" s="986">
        <f t="shared" si="1449"/>
        <v>0</v>
      </c>
      <c r="AB765" s="986"/>
      <c r="AC765" s="986">
        <v>630687.66593000002</v>
      </c>
      <c r="AD765" s="692" t="e">
        <f t="shared" si="1450"/>
        <v>#DIV/0!</v>
      </c>
      <c r="AE765" s="168">
        <f t="shared" si="1453"/>
        <v>0</v>
      </c>
      <c r="AF765" s="695" t="e">
        <f t="shared" si="1349"/>
        <v>#DIV/0!</v>
      </c>
      <c r="AG765" s="258"/>
      <c r="AH765" s="695" t="e">
        <f t="shared" si="1357"/>
        <v>#DIV/0!</v>
      </c>
      <c r="AI765" s="41"/>
      <c r="AJ765" s="41"/>
      <c r="AK765" s="628"/>
      <c r="AL765" s="683"/>
      <c r="AM765" s="628"/>
      <c r="AN765" s="683"/>
      <c r="AO765" s="628"/>
      <c r="AP765" s="628">
        <f t="shared" si="1457"/>
        <v>109000</v>
      </c>
      <c r="AQ765" s="683"/>
      <c r="AR765" s="168">
        <f t="shared" si="1454"/>
        <v>109000</v>
      </c>
      <c r="AS765" s="695" t="e">
        <f t="shared" si="1351"/>
        <v>#DIV/0!</v>
      </c>
      <c r="AT765" s="258"/>
      <c r="AU765" s="695" t="e">
        <f t="shared" si="1361"/>
        <v>#DIV/0!</v>
      </c>
      <c r="AV765" s="41"/>
      <c r="AW765" s="695" t="e">
        <f t="shared" si="1396"/>
        <v>#DIV/0!</v>
      </c>
      <c r="AX765" s="168"/>
      <c r="AY765" s="695" t="e">
        <f t="shared" si="1376"/>
        <v>#DIV/0!</v>
      </c>
      <c r="AZ765" s="628"/>
      <c r="BA765" s="695" t="e">
        <f t="shared" si="1377"/>
        <v>#DIV/0!</v>
      </c>
      <c r="BB765" s="628">
        <f>[13]Лист1!$D$58</f>
        <v>109000</v>
      </c>
      <c r="BC765" s="628">
        <f t="shared" si="1397"/>
        <v>0</v>
      </c>
      <c r="BD765" s="628">
        <f t="shared" si="1398"/>
        <v>0</v>
      </c>
      <c r="BE765" s="628"/>
      <c r="BF765" s="628"/>
      <c r="BG765" s="628"/>
      <c r="BH765" s="628"/>
      <c r="BI765" s="628"/>
      <c r="BJ765" s="628">
        <f t="shared" si="1400"/>
        <v>0</v>
      </c>
      <c r="BK765" s="628"/>
      <c r="BL765" s="628"/>
      <c r="BM765" s="628"/>
      <c r="BN765" s="628">
        <f t="shared" si="1455"/>
        <v>109000</v>
      </c>
      <c r="BO765" s="628">
        <f t="shared" si="1461"/>
        <v>0</v>
      </c>
      <c r="BP765" s="628"/>
      <c r="BQ765" s="628"/>
      <c r="BR765" s="628">
        <f t="shared" si="1403"/>
        <v>0</v>
      </c>
      <c r="BS765" s="628">
        <f>[13]Лист1!$D$58</f>
        <v>109000</v>
      </c>
      <c r="BT765" s="628"/>
      <c r="BU765" s="628">
        <f t="shared" si="1456"/>
        <v>109000</v>
      </c>
      <c r="BV765" s="258"/>
      <c r="BW765" s="258"/>
      <c r="BX765" s="258"/>
      <c r="BY765" s="258"/>
      <c r="BZ765" s="538">
        <f>[13]Лист1!$D$58</f>
        <v>109000</v>
      </c>
      <c r="CE765" s="695" t="e">
        <f t="shared" si="1460"/>
        <v>#DIV/0!</v>
      </c>
    </row>
    <row r="766" spans="1:12295" s="530" customFormat="1" ht="147" hidden="1" customHeight="1" x14ac:dyDescent="0.35">
      <c r="B766" s="526" t="s">
        <v>15</v>
      </c>
      <c r="C766" s="260" t="s">
        <v>367</v>
      </c>
      <c r="D766" s="168">
        <f t="shared" si="1451"/>
        <v>0</v>
      </c>
      <c r="E766" s="168">
        <f>E767+E768</f>
        <v>357850.31495000003</v>
      </c>
      <c r="F766" s="168"/>
      <c r="G766" s="235"/>
      <c r="H766" s="235"/>
      <c r="I766" s="235"/>
      <c r="J766" s="235"/>
      <c r="K766" s="168">
        <f t="shared" si="1452"/>
        <v>23680.82518</v>
      </c>
      <c r="L766" s="695" t="e">
        <f t="shared" si="1348"/>
        <v>#DIV/0!</v>
      </c>
      <c r="M766" s="168">
        <f>M767+M768</f>
        <v>357850.31495000003</v>
      </c>
      <c r="N766" s="683"/>
      <c r="O766" s="628"/>
      <c r="P766" s="683"/>
      <c r="Q766" s="628"/>
      <c r="R766" s="683"/>
      <c r="S766" s="628"/>
      <c r="T766" s="683"/>
      <c r="U766" s="986">
        <v>23680.82518</v>
      </c>
      <c r="V766" s="986">
        <f t="shared" si="1446"/>
        <v>630688.66593000002</v>
      </c>
      <c r="W766" s="986"/>
      <c r="X766" s="986"/>
      <c r="Y766" s="986">
        <f t="shared" si="1447"/>
        <v>630688.66593000002</v>
      </c>
      <c r="Z766" s="986">
        <f t="shared" si="1448"/>
        <v>988538.98088000005</v>
      </c>
      <c r="AA766" s="986">
        <f t="shared" si="1449"/>
        <v>357850.31495000003</v>
      </c>
      <c r="AB766" s="986"/>
      <c r="AC766" s="986">
        <v>630688.66593000002</v>
      </c>
      <c r="AD766" s="692" t="e">
        <f t="shared" si="1450"/>
        <v>#DIV/0!</v>
      </c>
      <c r="AE766" s="168">
        <f t="shared" si="1453"/>
        <v>0</v>
      </c>
      <c r="AF766" s="695" t="e">
        <f t="shared" si="1349"/>
        <v>#DIV/0!</v>
      </c>
      <c r="AG766" s="235">
        <f>AG767+AG768</f>
        <v>357850.31495000003</v>
      </c>
      <c r="AH766" s="695">
        <f t="shared" si="1357"/>
        <v>1</v>
      </c>
      <c r="AI766" s="194"/>
      <c r="AJ766" s="114"/>
      <c r="AK766" s="628"/>
      <c r="AL766" s="683"/>
      <c r="AM766" s="628"/>
      <c r="AN766" s="683"/>
      <c r="AO766" s="628"/>
      <c r="AP766" s="628"/>
      <c r="AQ766" s="683"/>
      <c r="AR766" s="168">
        <f t="shared" si="1454"/>
        <v>109000</v>
      </c>
      <c r="AS766" s="695" t="e">
        <f t="shared" si="1351"/>
        <v>#DIV/0!</v>
      </c>
      <c r="AT766" s="235">
        <f>AT767+AT768</f>
        <v>357850.31495000003</v>
      </c>
      <c r="AU766" s="695">
        <f t="shared" si="1361"/>
        <v>1</v>
      </c>
      <c r="AV766" s="194"/>
      <c r="AW766" s="695" t="e">
        <f t="shared" si="1396"/>
        <v>#DIV/0!</v>
      </c>
      <c r="AX766" s="168"/>
      <c r="AY766" s="695" t="e">
        <f t="shared" si="1376"/>
        <v>#DIV/0!</v>
      </c>
      <c r="AZ766" s="628"/>
      <c r="BA766" s="695" t="e">
        <f t="shared" si="1377"/>
        <v>#DIV/0!</v>
      </c>
      <c r="BB766" s="628">
        <f>[13]Лист1!$D$58</f>
        <v>109000</v>
      </c>
      <c r="BC766" s="628"/>
      <c r="BD766" s="628"/>
      <c r="BE766" s="628">
        <f t="shared" ref="BE766:BE772" si="1462">BF766+BG766+BH766+BI766</f>
        <v>0</v>
      </c>
      <c r="BF766" s="628">
        <f>BF767+BF768</f>
        <v>0</v>
      </c>
      <c r="BG766" s="628"/>
      <c r="BH766" s="628"/>
      <c r="BI766" s="628"/>
      <c r="BJ766" s="628"/>
      <c r="BK766" s="628"/>
      <c r="BL766" s="628"/>
      <c r="BM766" s="628"/>
      <c r="BN766" s="628">
        <f t="shared" si="1455"/>
        <v>109000</v>
      </c>
      <c r="BO766" s="628"/>
      <c r="BP766" s="628"/>
      <c r="BQ766" s="628"/>
      <c r="BR766" s="628"/>
      <c r="BS766" s="628">
        <f>[13]Лист1!$D$58</f>
        <v>109000</v>
      </c>
      <c r="BT766" s="628"/>
      <c r="BU766" s="628">
        <f t="shared" si="1456"/>
        <v>109000</v>
      </c>
      <c r="BV766" s="194">
        <f>BV767+BV768</f>
        <v>625000</v>
      </c>
      <c r="BW766" s="194"/>
      <c r="BX766" s="194"/>
      <c r="BY766" s="235"/>
      <c r="BZ766" s="538">
        <f>[13]Лист1!$D$58</f>
        <v>109000</v>
      </c>
      <c r="CE766" s="695" t="e">
        <f t="shared" si="1460"/>
        <v>#DIV/0!</v>
      </c>
    </row>
    <row r="767" spans="1:12295" s="45" customFormat="1" ht="54" hidden="1" customHeight="1" x14ac:dyDescent="0.25">
      <c r="B767" s="526"/>
      <c r="C767" s="97" t="s">
        <v>31</v>
      </c>
      <c r="D767" s="168">
        <f t="shared" si="1451"/>
        <v>0</v>
      </c>
      <c r="E767" s="168">
        <f>E771</f>
        <v>71570.062990000006</v>
      </c>
      <c r="F767" s="168"/>
      <c r="G767" s="166"/>
      <c r="H767" s="166"/>
      <c r="I767" s="166"/>
      <c r="J767" s="166">
        <f>K767+M767+Q767</f>
        <v>95251.888170000006</v>
      </c>
      <c r="K767" s="168">
        <f t="shared" si="1452"/>
        <v>23681.82518</v>
      </c>
      <c r="L767" s="695" t="e">
        <f t="shared" si="1348"/>
        <v>#DIV/0!</v>
      </c>
      <c r="M767" s="168">
        <f>M771</f>
        <v>71570.062990000006</v>
      </c>
      <c r="N767" s="683"/>
      <c r="O767" s="628"/>
      <c r="P767" s="683"/>
      <c r="Q767" s="628"/>
      <c r="R767" s="683"/>
      <c r="S767" s="628"/>
      <c r="T767" s="683"/>
      <c r="U767" s="986">
        <v>23681.82518</v>
      </c>
      <c r="V767" s="986">
        <f t="shared" si="1446"/>
        <v>630689.66593000002</v>
      </c>
      <c r="W767" s="986"/>
      <c r="X767" s="986"/>
      <c r="Y767" s="986">
        <f t="shared" si="1447"/>
        <v>630689.66593000002</v>
      </c>
      <c r="Z767" s="986">
        <f t="shared" si="1448"/>
        <v>702259.72892000002</v>
      </c>
      <c r="AA767" s="986">
        <f t="shared" si="1449"/>
        <v>71570.062990000006</v>
      </c>
      <c r="AB767" s="986"/>
      <c r="AC767" s="986">
        <v>630689.66593000002</v>
      </c>
      <c r="AD767" s="692" t="e">
        <f t="shared" si="1450"/>
        <v>#DIV/0!</v>
      </c>
      <c r="AE767" s="168">
        <f t="shared" si="1453"/>
        <v>0</v>
      </c>
      <c r="AF767" s="695" t="e">
        <f t="shared" si="1349"/>
        <v>#DIV/0!</v>
      </c>
      <c r="AG767" s="166">
        <f>AG771</f>
        <v>71570.062990000006</v>
      </c>
      <c r="AH767" s="695">
        <f t="shared" si="1357"/>
        <v>1</v>
      </c>
      <c r="AI767" s="622"/>
      <c r="AJ767" s="683"/>
      <c r="AK767" s="628"/>
      <c r="AL767" s="683"/>
      <c r="AM767" s="628"/>
      <c r="AN767" s="683"/>
      <c r="AO767" s="628"/>
      <c r="AP767" s="628">
        <f t="shared" ref="AP767" si="1463">AR767+AT767+AX767</f>
        <v>180570.06299000001</v>
      </c>
      <c r="AQ767" s="683"/>
      <c r="AR767" s="168">
        <f t="shared" si="1454"/>
        <v>109000</v>
      </c>
      <c r="AS767" s="695" t="e">
        <f t="shared" si="1351"/>
        <v>#DIV/0!</v>
      </c>
      <c r="AT767" s="166">
        <f>AT771</f>
        <v>71570.062990000006</v>
      </c>
      <c r="AU767" s="695">
        <f t="shared" si="1361"/>
        <v>1</v>
      </c>
      <c r="AV767" s="622"/>
      <c r="AW767" s="695" t="e">
        <f t="shared" si="1396"/>
        <v>#DIV/0!</v>
      </c>
      <c r="AX767" s="168"/>
      <c r="AY767" s="695" t="e">
        <f t="shared" si="1376"/>
        <v>#DIV/0!</v>
      </c>
      <c r="AZ767" s="628"/>
      <c r="BA767" s="695" t="e">
        <f t="shared" si="1377"/>
        <v>#DIV/0!</v>
      </c>
      <c r="BB767" s="628">
        <f>[13]Лист1!$D$58</f>
        <v>109000</v>
      </c>
      <c r="BC767" s="628"/>
      <c r="BD767" s="628"/>
      <c r="BE767" s="628">
        <f t="shared" si="1462"/>
        <v>0</v>
      </c>
      <c r="BF767" s="628">
        <f>BF771</f>
        <v>0</v>
      </c>
      <c r="BG767" s="628"/>
      <c r="BH767" s="628"/>
      <c r="BI767" s="628"/>
      <c r="BJ767" s="628" t="e">
        <f t="shared" ref="BJ767" si="1464">BK767+BL767+BM767</f>
        <v>#REF!</v>
      </c>
      <c r="BK767" s="628" t="e">
        <f>BK549+#REF!+BK728</f>
        <v>#REF!</v>
      </c>
      <c r="BL767" s="628"/>
      <c r="BM767" s="628"/>
      <c r="BN767" s="628">
        <f t="shared" si="1455"/>
        <v>109000</v>
      </c>
      <c r="BO767" s="628" t="e">
        <f>BO549+#REF!+BO728</f>
        <v>#REF!</v>
      </c>
      <c r="BP767" s="628"/>
      <c r="BQ767" s="628"/>
      <c r="BR767" s="628"/>
      <c r="BS767" s="628">
        <f>[13]Лист1!$D$58</f>
        <v>109000</v>
      </c>
      <c r="BT767" s="628"/>
      <c r="BU767" s="628">
        <f t="shared" si="1456"/>
        <v>109000</v>
      </c>
      <c r="BV767" s="504">
        <f>BV771</f>
        <v>125000</v>
      </c>
      <c r="BW767" s="519"/>
      <c r="BX767" s="504"/>
      <c r="BY767" s="504"/>
      <c r="BZ767" s="538">
        <f>[13]Лист1!$D$58</f>
        <v>109000</v>
      </c>
      <c r="CE767" s="695" t="e">
        <f t="shared" si="1460"/>
        <v>#DIV/0!</v>
      </c>
    </row>
    <row r="768" spans="1:12295" s="40" customFormat="1" ht="54" hidden="1" customHeight="1" x14ac:dyDescent="0.25">
      <c r="B768" s="526"/>
      <c r="C768" s="475" t="s">
        <v>289</v>
      </c>
      <c r="D768" s="168">
        <f t="shared" si="1451"/>
        <v>0</v>
      </c>
      <c r="E768" s="168">
        <f>E772</f>
        <v>286280.25196000002</v>
      </c>
      <c r="F768" s="168"/>
      <c r="G768" s="885"/>
      <c r="H768" s="885"/>
      <c r="I768" s="885"/>
      <c r="J768" s="885"/>
      <c r="K768" s="168">
        <f t="shared" si="1452"/>
        <v>23682.82518</v>
      </c>
      <c r="L768" s="695" t="e">
        <f t="shared" si="1348"/>
        <v>#DIV/0!</v>
      </c>
      <c r="M768" s="168">
        <f>M772</f>
        <v>286280.25196000002</v>
      </c>
      <c r="N768" s="683"/>
      <c r="O768" s="628"/>
      <c r="P768" s="683"/>
      <c r="Q768" s="628"/>
      <c r="R768" s="683"/>
      <c r="S768" s="628"/>
      <c r="T768" s="683"/>
      <c r="U768" s="986">
        <v>23682.82518</v>
      </c>
      <c r="V768" s="986">
        <f t="shared" si="1446"/>
        <v>630690.66593000002</v>
      </c>
      <c r="W768" s="986"/>
      <c r="X768" s="986"/>
      <c r="Y768" s="986">
        <f t="shared" si="1447"/>
        <v>630690.66593000002</v>
      </c>
      <c r="Z768" s="986">
        <f t="shared" si="1448"/>
        <v>916970.91789000004</v>
      </c>
      <c r="AA768" s="986">
        <f t="shared" si="1449"/>
        <v>286280.25196000002</v>
      </c>
      <c r="AB768" s="986"/>
      <c r="AC768" s="986">
        <v>630690.66593000002</v>
      </c>
      <c r="AD768" s="692" t="e">
        <f t="shared" si="1450"/>
        <v>#DIV/0!</v>
      </c>
      <c r="AE768" s="168">
        <f t="shared" si="1453"/>
        <v>0</v>
      </c>
      <c r="AF768" s="695" t="e">
        <f t="shared" si="1349"/>
        <v>#DIV/0!</v>
      </c>
      <c r="AG768" s="885">
        <f>AG772</f>
        <v>286280.25196000002</v>
      </c>
      <c r="AH768" s="695">
        <f t="shared" si="1357"/>
        <v>1</v>
      </c>
      <c r="AI768" s="341"/>
      <c r="AJ768" s="683"/>
      <c r="AK768" s="628"/>
      <c r="AL768" s="683"/>
      <c r="AM768" s="628"/>
      <c r="AN768" s="683"/>
      <c r="AO768" s="628"/>
      <c r="AP768" s="628"/>
      <c r="AQ768" s="683"/>
      <c r="AR768" s="168">
        <f t="shared" si="1454"/>
        <v>109000</v>
      </c>
      <c r="AS768" s="695" t="e">
        <f t="shared" si="1351"/>
        <v>#DIV/0!</v>
      </c>
      <c r="AT768" s="885">
        <f>AT772</f>
        <v>286280.25196000002</v>
      </c>
      <c r="AU768" s="695">
        <f t="shared" si="1361"/>
        <v>1</v>
      </c>
      <c r="AV768" s="341"/>
      <c r="AW768" s="695" t="e">
        <f t="shared" si="1396"/>
        <v>#DIV/0!</v>
      </c>
      <c r="AX768" s="168"/>
      <c r="AY768" s="695" t="e">
        <f t="shared" si="1376"/>
        <v>#DIV/0!</v>
      </c>
      <c r="AZ768" s="628"/>
      <c r="BA768" s="695" t="e">
        <f t="shared" si="1377"/>
        <v>#DIV/0!</v>
      </c>
      <c r="BB768" s="628">
        <f>[13]Лист1!$D$58</f>
        <v>109000</v>
      </c>
      <c r="BC768" s="628"/>
      <c r="BD768" s="628"/>
      <c r="BE768" s="628">
        <f t="shared" si="1462"/>
        <v>0</v>
      </c>
      <c r="BF768" s="628">
        <f>BF772</f>
        <v>0</v>
      </c>
      <c r="BG768" s="628"/>
      <c r="BH768" s="628"/>
      <c r="BI768" s="628"/>
      <c r="BJ768" s="628"/>
      <c r="BK768" s="628"/>
      <c r="BL768" s="628"/>
      <c r="BM768" s="628"/>
      <c r="BN768" s="628">
        <f t="shared" si="1455"/>
        <v>109000</v>
      </c>
      <c r="BO768" s="628"/>
      <c r="BP768" s="628"/>
      <c r="BQ768" s="628"/>
      <c r="BR768" s="628"/>
      <c r="BS768" s="628">
        <f>[13]Лист1!$D$58</f>
        <v>109000</v>
      </c>
      <c r="BT768" s="628"/>
      <c r="BU768" s="628">
        <f t="shared" si="1456"/>
        <v>109000</v>
      </c>
      <c r="BV768" s="341">
        <f>BV772</f>
        <v>500000</v>
      </c>
      <c r="BW768" s="341"/>
      <c r="BX768" s="341"/>
      <c r="BY768" s="341"/>
      <c r="BZ768" s="538">
        <f>[13]Лист1!$D$58</f>
        <v>109000</v>
      </c>
      <c r="CE768" s="695" t="e">
        <f t="shared" si="1460"/>
        <v>#DIV/0!</v>
      </c>
    </row>
    <row r="769" spans="1:12295" s="40" customFormat="1" ht="114" hidden="1" customHeight="1" x14ac:dyDescent="0.25">
      <c r="B769" s="526" t="s">
        <v>479</v>
      </c>
      <c r="C769" s="99" t="s">
        <v>449</v>
      </c>
      <c r="D769" s="168">
        <f t="shared" si="1451"/>
        <v>0</v>
      </c>
      <c r="E769" s="168"/>
      <c r="F769" s="168"/>
      <c r="G769" s="885"/>
      <c r="H769" s="885"/>
      <c r="I769" s="168">
        <v>0</v>
      </c>
      <c r="J769" s="168">
        <v>0</v>
      </c>
      <c r="K769" s="168">
        <f t="shared" si="1452"/>
        <v>23683.82518</v>
      </c>
      <c r="L769" s="695" t="e">
        <f t="shared" si="1348"/>
        <v>#DIV/0!</v>
      </c>
      <c r="M769" s="168"/>
      <c r="N769" s="683"/>
      <c r="O769" s="628"/>
      <c r="P769" s="683"/>
      <c r="Q769" s="628"/>
      <c r="R769" s="683"/>
      <c r="S769" s="628"/>
      <c r="T769" s="683"/>
      <c r="U769" s="986">
        <v>23683.82518</v>
      </c>
      <c r="V769" s="986">
        <f t="shared" si="1446"/>
        <v>630691.66593000002</v>
      </c>
      <c r="W769" s="986"/>
      <c r="X769" s="986"/>
      <c r="Y769" s="986">
        <f t="shared" si="1447"/>
        <v>630691.66593000002</v>
      </c>
      <c r="Z769" s="986">
        <f t="shared" si="1448"/>
        <v>630691.66593000002</v>
      </c>
      <c r="AA769" s="986">
        <f t="shared" si="1449"/>
        <v>0</v>
      </c>
      <c r="AB769" s="986"/>
      <c r="AC769" s="986">
        <v>630691.66593000002</v>
      </c>
      <c r="AD769" s="692" t="e">
        <f t="shared" si="1450"/>
        <v>#DIV/0!</v>
      </c>
      <c r="AE769" s="168">
        <f t="shared" si="1453"/>
        <v>0</v>
      </c>
      <c r="AF769" s="695" t="e">
        <f t="shared" si="1349"/>
        <v>#DIV/0!</v>
      </c>
      <c r="AG769" s="885"/>
      <c r="AH769" s="695" t="e">
        <f t="shared" si="1357"/>
        <v>#DIV/0!</v>
      </c>
      <c r="AI769" s="341"/>
      <c r="AJ769" s="683"/>
      <c r="AK769" s="628"/>
      <c r="AL769" s="683"/>
      <c r="AM769" s="628"/>
      <c r="AN769" s="683"/>
      <c r="AO769" s="628"/>
      <c r="AP769" s="628">
        <f>AR769-AE769</f>
        <v>0</v>
      </c>
      <c r="AQ769" s="683"/>
      <c r="AR769" s="168">
        <f t="shared" si="1454"/>
        <v>0</v>
      </c>
      <c r="AS769" s="695" t="e">
        <f t="shared" si="1351"/>
        <v>#DIV/0!</v>
      </c>
      <c r="AT769" s="885"/>
      <c r="AU769" s="695" t="e">
        <f t="shared" si="1361"/>
        <v>#DIV/0!</v>
      </c>
      <c r="AV769" s="341"/>
      <c r="AW769" s="695" t="e">
        <f t="shared" si="1396"/>
        <v>#DIV/0!</v>
      </c>
      <c r="AX769" s="168"/>
      <c r="AY769" s="695" t="e">
        <f t="shared" si="1376"/>
        <v>#DIV/0!</v>
      </c>
      <c r="AZ769" s="628"/>
      <c r="BA769" s="695" t="e">
        <f t="shared" si="1377"/>
        <v>#DIV/0!</v>
      </c>
      <c r="BB769" s="628">
        <v>0</v>
      </c>
      <c r="BC769" s="628"/>
      <c r="BD769" s="628"/>
      <c r="BE769" s="628"/>
      <c r="BF769" s="628"/>
      <c r="BG769" s="628"/>
      <c r="BH769" s="628"/>
      <c r="BI769" s="628"/>
      <c r="BJ769" s="628"/>
      <c r="BK769" s="628"/>
      <c r="BL769" s="628"/>
      <c r="BM769" s="628"/>
      <c r="BN769" s="628">
        <f t="shared" si="1455"/>
        <v>200000</v>
      </c>
      <c r="BO769" s="628"/>
      <c r="BP769" s="628"/>
      <c r="BQ769" s="628"/>
      <c r="BR769" s="628"/>
      <c r="BS769" s="628">
        <v>200000</v>
      </c>
      <c r="BT769" s="628">
        <f>BU769-BN769</f>
        <v>-200000</v>
      </c>
      <c r="BU769" s="628">
        <f t="shared" si="1456"/>
        <v>0</v>
      </c>
      <c r="BV769" s="341"/>
      <c r="BW769" s="341"/>
      <c r="BX769" s="341"/>
      <c r="BY769" s="341"/>
      <c r="BZ769" s="538">
        <v>0</v>
      </c>
      <c r="CE769" s="695" t="e">
        <f t="shared" si="1460"/>
        <v>#DIV/0!</v>
      </c>
    </row>
    <row r="770" spans="1:12295" s="70" customFormat="1" ht="162" customHeight="1" x14ac:dyDescent="0.3">
      <c r="A770" s="203"/>
      <c r="B770" s="526" t="s">
        <v>468</v>
      </c>
      <c r="C770" s="99" t="s">
        <v>348</v>
      </c>
      <c r="D770" s="168">
        <f t="shared" ref="D770:D772" si="1465">E770+G770+H770+I770</f>
        <v>625000</v>
      </c>
      <c r="E770" s="168">
        <f>E771+E772</f>
        <v>357850.31495000003</v>
      </c>
      <c r="F770" s="168">
        <f t="shared" ref="F770:I770" si="1466">F771+F772</f>
        <v>0</v>
      </c>
      <c r="G770" s="168">
        <f t="shared" si="1466"/>
        <v>0</v>
      </c>
      <c r="H770" s="168">
        <f t="shared" si="1466"/>
        <v>0</v>
      </c>
      <c r="I770" s="168">
        <f t="shared" si="1466"/>
        <v>267149.68505000003</v>
      </c>
      <c r="J770" s="168">
        <f>J771+J772</f>
        <v>-20976.362049999996</v>
      </c>
      <c r="K770" s="168">
        <f t="shared" ref="K770:K772" si="1467">M770+Q770+S770+U770</f>
        <v>604023.63795</v>
      </c>
      <c r="L770" s="695">
        <f t="shared" ref="L770:L786" si="1468">K770/D770</f>
        <v>0.96643782071999995</v>
      </c>
      <c r="M770" s="168">
        <f>M771+M772</f>
        <v>357850.31495000003</v>
      </c>
      <c r="N770" s="695">
        <f>M770/E770</f>
        <v>1</v>
      </c>
      <c r="O770" s="628"/>
      <c r="P770" s="683"/>
      <c r="Q770" s="628"/>
      <c r="R770" s="683"/>
      <c r="S770" s="628"/>
      <c r="T770" s="683"/>
      <c r="U770" s="168">
        <f>U771+U772</f>
        <v>246173.323</v>
      </c>
      <c r="V770" s="628">
        <f>W770+X770+Y770</f>
        <v>0</v>
      </c>
      <c r="W770" s="628">
        <f>W771+W772</f>
        <v>0</v>
      </c>
      <c r="X770" s="628"/>
      <c r="Y770" s="628"/>
      <c r="Z770" s="628">
        <f>AA770+AB770+AC770</f>
        <v>432647</v>
      </c>
      <c r="AA770" s="628">
        <f>AA771+AA772</f>
        <v>432647</v>
      </c>
      <c r="AB770" s="628"/>
      <c r="AC770" s="628"/>
      <c r="AD770" s="695">
        <f>U770/I770</f>
        <v>0.92148086550776176</v>
      </c>
      <c r="AE770" s="168">
        <f t="shared" ref="AE770:AE772" si="1469">AG770+AK770+AM770+AO770</f>
        <v>604023.63795</v>
      </c>
      <c r="AF770" s="695">
        <f t="shared" ref="AF770:AF786" si="1470">AE770/D770</f>
        <v>0.96643782071999995</v>
      </c>
      <c r="AG770" s="168">
        <f>AG771+AG772</f>
        <v>357850.31495000003</v>
      </c>
      <c r="AH770" s="695">
        <f t="shared" ref="AH770:AH830" si="1471">AG770/E770</f>
        <v>1</v>
      </c>
      <c r="AI770" s="628"/>
      <c r="AJ770" s="683"/>
      <c r="AK770" s="628"/>
      <c r="AL770" s="683"/>
      <c r="AM770" s="628"/>
      <c r="AN770" s="683"/>
      <c r="AO770" s="932">
        <f>AO771+AO772</f>
        <v>246173.323</v>
      </c>
      <c r="AP770" s="628">
        <v>0</v>
      </c>
      <c r="AQ770" s="695">
        <f>AO770/I770</f>
        <v>0.92148086550776176</v>
      </c>
      <c r="AR770" s="168">
        <f t="shared" ref="AR770:AR772" si="1472">AT770+AX770+AZ770+BB770</f>
        <v>625000</v>
      </c>
      <c r="AS770" s="695">
        <f t="shared" ref="AS770:AS786" si="1473">AR770/D770</f>
        <v>1</v>
      </c>
      <c r="AT770" s="168">
        <f>AT771+AT772</f>
        <v>357850.31495000003</v>
      </c>
      <c r="AU770" s="695">
        <f t="shared" ref="AU770:AU785" si="1474">AT770/E770</f>
        <v>1</v>
      </c>
      <c r="AV770" s="628"/>
      <c r="AW770" s="695"/>
      <c r="AX770" s="168"/>
      <c r="AY770" s="695"/>
      <c r="AZ770" s="628"/>
      <c r="BA770" s="695"/>
      <c r="BB770" s="168">
        <f>BB771+BB772</f>
        <v>267149.68505000003</v>
      </c>
      <c r="BC770" s="628"/>
      <c r="BD770" s="628"/>
      <c r="BE770" s="628">
        <f t="shared" si="1462"/>
        <v>0</v>
      </c>
      <c r="BF770" s="628">
        <f>BF771+BF772</f>
        <v>0</v>
      </c>
      <c r="BG770" s="628"/>
      <c r="BH770" s="628"/>
      <c r="BI770" s="628"/>
      <c r="BJ770" s="628">
        <f>BK770+BL770+BM770</f>
        <v>0</v>
      </c>
      <c r="BK770" s="628">
        <f>BK771+BK772</f>
        <v>0</v>
      </c>
      <c r="BL770" s="628"/>
      <c r="BM770" s="628"/>
      <c r="BN770" s="628">
        <f>BO770+BR770+BS770</f>
        <v>625000</v>
      </c>
      <c r="BO770" s="628">
        <f>BO771+BO772</f>
        <v>625000</v>
      </c>
      <c r="BP770" s="628"/>
      <c r="BQ770" s="628"/>
      <c r="BR770" s="628"/>
      <c r="BS770" s="628"/>
      <c r="BT770" s="628">
        <v>0</v>
      </c>
      <c r="BU770" s="628">
        <f t="shared" ref="BU770:BU772" si="1475">BV770+BX770+BY770+BZ770</f>
        <v>625000</v>
      </c>
      <c r="BV770" s="562">
        <f>BV771+BV772</f>
        <v>625000</v>
      </c>
      <c r="BW770" s="512"/>
      <c r="BX770" s="508"/>
      <c r="BY770" s="508"/>
      <c r="BZ770" s="203"/>
      <c r="CA770" s="508"/>
      <c r="CB770" s="508"/>
      <c r="CC770" s="508"/>
      <c r="CD770" s="508"/>
      <c r="CE770" s="695">
        <f t="shared" si="1460"/>
        <v>1</v>
      </c>
      <c r="CF770" s="508"/>
      <c r="CG770" s="508"/>
      <c r="CH770" s="508"/>
      <c r="CI770" s="508"/>
      <c r="CJ770" s="508"/>
      <c r="CK770" s="508"/>
      <c r="CL770" s="508"/>
      <c r="CM770" s="508"/>
      <c r="CN770" s="508"/>
      <c r="CO770" s="89"/>
      <c r="CP770" s="89"/>
      <c r="CQ770" s="89"/>
      <c r="CR770" s="89"/>
      <c r="CS770" s="89"/>
      <c r="CT770" s="508"/>
      <c r="CU770" s="508"/>
      <c r="CV770" s="89"/>
      <c r="CW770" s="89"/>
      <c r="CX770" s="508"/>
      <c r="CY770" s="508"/>
      <c r="CZ770" s="89"/>
      <c r="DA770" s="89"/>
      <c r="DB770" s="508"/>
      <c r="DC770" s="508"/>
      <c r="DD770" s="508"/>
      <c r="DE770" s="508"/>
      <c r="DF770" s="508"/>
      <c r="DG770" s="508"/>
      <c r="DH770" s="508"/>
      <c r="DI770" s="89"/>
      <c r="DJ770" s="89"/>
      <c r="DK770" s="508"/>
      <c r="DL770" s="508"/>
      <c r="DM770" s="89"/>
      <c r="DN770" s="89"/>
      <c r="DO770" s="508"/>
      <c r="DP770" s="508"/>
      <c r="DQ770" s="508"/>
      <c r="DR770" s="508"/>
      <c r="DS770" s="508"/>
      <c r="DT770" s="203"/>
      <c r="DU770" s="107"/>
      <c r="DV770" s="508"/>
      <c r="DW770" s="508"/>
      <c r="DX770" s="508"/>
      <c r="DY770" s="508"/>
      <c r="DZ770" s="508"/>
      <c r="EA770" s="508"/>
      <c r="EB770" s="508"/>
      <c r="EC770" s="168"/>
      <c r="ED770" s="168"/>
      <c r="EE770" s="168"/>
      <c r="EF770" s="168"/>
      <c r="EG770" s="168"/>
      <c r="EH770" s="168"/>
      <c r="EI770" s="168"/>
      <c r="EJ770" s="168"/>
      <c r="EK770" s="168"/>
      <c r="EL770" s="168"/>
      <c r="EM770" s="168"/>
      <c r="EN770" s="168"/>
      <c r="EO770" s="168"/>
      <c r="EP770" s="168"/>
      <c r="EQ770" s="168"/>
      <c r="ER770" s="168"/>
      <c r="ES770" s="168"/>
      <c r="ET770" s="168"/>
      <c r="EU770" s="168"/>
      <c r="EV770" s="168"/>
      <c r="EW770" s="168"/>
      <c r="EX770" s="168"/>
      <c r="EY770" s="168"/>
      <c r="EZ770" s="168"/>
      <c r="FA770" s="168"/>
      <c r="FB770" s="168"/>
      <c r="FC770" s="168"/>
      <c r="FD770" s="168"/>
      <c r="FE770" s="168"/>
      <c r="FF770" s="168"/>
      <c r="FG770" s="168"/>
      <c r="FH770" s="168"/>
      <c r="FI770" s="168"/>
      <c r="FJ770" s="168"/>
      <c r="FK770" s="168"/>
      <c r="FL770" s="168"/>
      <c r="FM770" s="168"/>
      <c r="FN770" s="168"/>
      <c r="FO770" s="168"/>
      <c r="FP770" s="168"/>
      <c r="FQ770" s="168"/>
      <c r="FR770" s="168"/>
      <c r="FS770" s="168"/>
      <c r="FT770" s="168"/>
      <c r="FU770" s="508"/>
      <c r="FV770" s="508"/>
      <c r="FW770" s="508"/>
      <c r="FX770" s="508"/>
      <c r="FY770" s="508"/>
      <c r="FZ770" s="508"/>
      <c r="GA770" s="508"/>
      <c r="GB770" s="508"/>
      <c r="GC770" s="508"/>
      <c r="GD770" s="508"/>
      <c r="GE770" s="508"/>
      <c r="GF770" s="508"/>
      <c r="GG770" s="508"/>
      <c r="GH770" s="508"/>
      <c r="GI770" s="508"/>
      <c r="GJ770" s="508"/>
      <c r="GK770" s="508"/>
      <c r="GL770" s="508"/>
      <c r="GM770" s="508"/>
      <c r="GN770" s="508"/>
      <c r="GO770" s="508"/>
      <c r="GP770" s="508"/>
      <c r="GQ770" s="508"/>
      <c r="GR770" s="508"/>
      <c r="GS770" s="89"/>
      <c r="GT770" s="89"/>
      <c r="GU770" s="89"/>
      <c r="GV770" s="89"/>
      <c r="GW770" s="89"/>
      <c r="GX770" s="508"/>
      <c r="GY770" s="508"/>
      <c r="GZ770" s="89"/>
      <c r="HA770" s="89"/>
      <c r="HB770" s="508"/>
      <c r="HC770" s="508"/>
      <c r="HD770" s="89"/>
      <c r="HE770" s="89"/>
      <c r="HF770" s="508"/>
      <c r="HG770" s="508"/>
      <c r="HH770" s="508"/>
      <c r="HI770" s="508"/>
      <c r="HJ770" s="508"/>
      <c r="HK770" s="508"/>
      <c r="HL770" s="508"/>
      <c r="HM770" s="89"/>
      <c r="HN770" s="89"/>
      <c r="HO770" s="508"/>
      <c r="HP770" s="508"/>
      <c r="HQ770" s="89"/>
      <c r="HR770" s="89"/>
      <c r="HS770" s="508"/>
      <c r="HT770" s="508"/>
      <c r="HU770" s="508"/>
      <c r="HV770" s="508"/>
      <c r="HW770" s="508"/>
      <c r="HX770" s="203"/>
      <c r="HY770" s="107"/>
      <c r="HZ770" s="508"/>
      <c r="IA770" s="508"/>
      <c r="IB770" s="508"/>
      <c r="IC770" s="508"/>
      <c r="ID770" s="508"/>
      <c r="IE770" s="508"/>
      <c r="IF770" s="508"/>
      <c r="IG770" s="168"/>
      <c r="IH770" s="168"/>
      <c r="II770" s="168"/>
      <c r="IJ770" s="168"/>
      <c r="IK770" s="168"/>
      <c r="IL770" s="168"/>
      <c r="IM770" s="168"/>
      <c r="IN770" s="168"/>
      <c r="IO770" s="168"/>
      <c r="IP770" s="168"/>
      <c r="IQ770" s="168"/>
      <c r="IR770" s="168"/>
      <c r="IS770" s="168"/>
      <c r="IT770" s="168"/>
      <c r="IU770" s="168"/>
      <c r="IV770" s="168"/>
      <c r="IW770" s="168"/>
      <c r="IX770" s="168"/>
      <c r="IY770" s="168"/>
      <c r="IZ770" s="168"/>
      <c r="JA770" s="168"/>
      <c r="JB770" s="168"/>
      <c r="JC770" s="168"/>
      <c r="JD770" s="168"/>
      <c r="JE770" s="168"/>
      <c r="JF770" s="168"/>
      <c r="JG770" s="168"/>
      <c r="JH770" s="168"/>
      <c r="JI770" s="168"/>
      <c r="JJ770" s="168"/>
      <c r="JK770" s="168"/>
      <c r="JL770" s="168"/>
      <c r="JM770" s="168"/>
      <c r="JN770" s="168"/>
      <c r="JO770" s="168"/>
      <c r="JP770" s="168"/>
      <c r="JQ770" s="168"/>
      <c r="JR770" s="168"/>
      <c r="JS770" s="168"/>
      <c r="JT770" s="168"/>
      <c r="JU770" s="168"/>
      <c r="JV770" s="168"/>
      <c r="JW770" s="168"/>
      <c r="JX770" s="168"/>
      <c r="JY770" s="508"/>
      <c r="JZ770" s="508"/>
      <c r="KA770" s="508"/>
      <c r="KB770" s="508"/>
      <c r="KC770" s="508"/>
      <c r="KD770" s="508"/>
      <c r="KE770" s="508"/>
      <c r="KF770" s="508"/>
      <c r="KG770" s="508"/>
      <c r="KH770" s="508"/>
      <c r="KI770" s="508"/>
      <c r="KJ770" s="508"/>
      <c r="KK770" s="508"/>
      <c r="KL770" s="508"/>
      <c r="KM770" s="508"/>
      <c r="KN770" s="508"/>
      <c r="KO770" s="508"/>
      <c r="KP770" s="508"/>
      <c r="KQ770" s="508"/>
      <c r="KR770" s="508"/>
      <c r="KS770" s="508"/>
      <c r="KT770" s="508"/>
      <c r="KU770" s="508"/>
      <c r="KV770" s="508"/>
      <c r="KW770" s="89"/>
      <c r="KX770" s="89"/>
      <c r="KY770" s="89"/>
      <c r="KZ770" s="89"/>
      <c r="LA770" s="89"/>
      <c r="LB770" s="508"/>
      <c r="LC770" s="508"/>
      <c r="LD770" s="89"/>
      <c r="LE770" s="89"/>
      <c r="LF770" s="508"/>
      <c r="LG770" s="508"/>
      <c r="LH770" s="89"/>
      <c r="LI770" s="89"/>
      <c r="LJ770" s="508"/>
      <c r="LK770" s="508"/>
      <c r="LL770" s="508"/>
      <c r="LM770" s="508"/>
      <c r="LN770" s="508"/>
      <c r="LO770" s="508"/>
      <c r="LP770" s="508"/>
      <c r="LQ770" s="89"/>
      <c r="LR770" s="89"/>
      <c r="LS770" s="508"/>
      <c r="LT770" s="508"/>
      <c r="LU770" s="89"/>
      <c r="LV770" s="89"/>
      <c r="LW770" s="508"/>
      <c r="LX770" s="508"/>
      <c r="LY770" s="508"/>
      <c r="LZ770" s="508"/>
      <c r="MA770" s="508"/>
      <c r="MB770" s="203"/>
      <c r="MC770" s="107"/>
      <c r="MD770" s="508"/>
      <c r="ME770" s="508"/>
      <c r="MF770" s="508"/>
      <c r="MG770" s="508"/>
      <c r="MH770" s="508"/>
      <c r="MI770" s="508"/>
      <c r="MJ770" s="508"/>
      <c r="MK770" s="168"/>
      <c r="ML770" s="168"/>
      <c r="MM770" s="168"/>
      <c r="MN770" s="168"/>
      <c r="MO770" s="168"/>
      <c r="MP770" s="168"/>
      <c r="MQ770" s="168"/>
      <c r="MR770" s="168"/>
      <c r="MS770" s="168"/>
      <c r="MT770" s="168"/>
      <c r="MU770" s="168"/>
      <c r="MV770" s="168"/>
      <c r="MW770" s="168"/>
      <c r="MX770" s="168"/>
      <c r="MY770" s="168"/>
      <c r="MZ770" s="168"/>
      <c r="NA770" s="168"/>
      <c r="NB770" s="168"/>
      <c r="NC770" s="168"/>
      <c r="ND770" s="168"/>
      <c r="NE770" s="168"/>
      <c r="NF770" s="168"/>
      <c r="NG770" s="168"/>
      <c r="NH770" s="168"/>
      <c r="NI770" s="168"/>
      <c r="NJ770" s="168"/>
      <c r="NK770" s="168"/>
      <c r="NL770" s="168"/>
      <c r="NM770" s="168"/>
      <c r="NN770" s="168"/>
      <c r="NO770" s="168"/>
      <c r="NP770" s="168"/>
      <c r="NQ770" s="168"/>
      <c r="NR770" s="168"/>
      <c r="NS770" s="168"/>
      <c r="NT770" s="168"/>
      <c r="NU770" s="168"/>
      <c r="NV770" s="168"/>
      <c r="NW770" s="168"/>
      <c r="NX770" s="168"/>
      <c r="NY770" s="168"/>
      <c r="NZ770" s="168"/>
      <c r="OA770" s="168"/>
      <c r="OB770" s="168"/>
      <c r="OC770" s="508"/>
      <c r="OD770" s="508"/>
      <c r="OE770" s="508"/>
      <c r="OF770" s="508"/>
      <c r="OG770" s="508"/>
      <c r="OH770" s="508"/>
      <c r="OI770" s="508"/>
      <c r="OJ770" s="508"/>
      <c r="OK770" s="508"/>
      <c r="OL770" s="508"/>
      <c r="OM770" s="508"/>
      <c r="ON770" s="508"/>
      <c r="OO770" s="508"/>
      <c r="OP770" s="508"/>
      <c r="OQ770" s="508"/>
      <c r="OR770" s="508"/>
      <c r="OS770" s="508"/>
      <c r="OT770" s="508"/>
      <c r="OU770" s="508"/>
      <c r="OV770" s="508"/>
      <c r="OW770" s="508"/>
      <c r="OX770" s="508"/>
      <c r="OY770" s="508"/>
      <c r="OZ770" s="508"/>
      <c r="PA770" s="89"/>
      <c r="PB770" s="89"/>
      <c r="PC770" s="89"/>
      <c r="PD770" s="89"/>
      <c r="PE770" s="89"/>
      <c r="PF770" s="508"/>
      <c r="PG770" s="508"/>
      <c r="PH770" s="89"/>
      <c r="PI770" s="89"/>
      <c r="PJ770" s="508"/>
      <c r="PK770" s="508"/>
      <c r="PL770" s="89"/>
      <c r="PM770" s="89"/>
      <c r="PN770" s="508"/>
      <c r="PO770" s="508"/>
      <c r="PP770" s="508"/>
      <c r="PQ770" s="508"/>
      <c r="PR770" s="508"/>
      <c r="PS770" s="508"/>
      <c r="PT770" s="508"/>
      <c r="PU770" s="89"/>
      <c r="PV770" s="89"/>
      <c r="PW770" s="508"/>
      <c r="PX770" s="508"/>
      <c r="PY770" s="89"/>
      <c r="PZ770" s="89"/>
      <c r="QA770" s="508"/>
      <c r="QB770" s="508"/>
      <c r="QC770" s="508"/>
      <c r="QD770" s="508"/>
      <c r="QE770" s="508"/>
      <c r="QF770" s="203"/>
      <c r="QG770" s="107"/>
      <c r="QH770" s="508"/>
      <c r="QI770" s="508"/>
      <c r="QJ770" s="508"/>
      <c r="QK770" s="508"/>
      <c r="QL770" s="508"/>
      <c r="QM770" s="508"/>
      <c r="QN770" s="508"/>
      <c r="QO770" s="168"/>
      <c r="QP770" s="168"/>
      <c r="QQ770" s="168"/>
      <c r="QR770" s="168"/>
      <c r="QS770" s="168"/>
      <c r="QT770" s="168"/>
      <c r="QU770" s="168"/>
      <c r="QV770" s="168"/>
      <c r="QW770" s="168"/>
      <c r="QX770" s="168"/>
      <c r="QY770" s="168"/>
      <c r="QZ770" s="168"/>
      <c r="RA770" s="168"/>
      <c r="RB770" s="168"/>
      <c r="RC770" s="168"/>
      <c r="RD770" s="168"/>
      <c r="RE770" s="168"/>
      <c r="RF770" s="168"/>
      <c r="RG770" s="168"/>
      <c r="RH770" s="168"/>
      <c r="RI770" s="168"/>
      <c r="RJ770" s="168"/>
      <c r="RK770" s="168"/>
      <c r="RL770" s="168"/>
      <c r="RM770" s="168"/>
      <c r="RN770" s="168"/>
      <c r="RO770" s="168"/>
      <c r="RP770" s="168"/>
      <c r="RQ770" s="168"/>
      <c r="RR770" s="168"/>
      <c r="RS770" s="168"/>
      <c r="RT770" s="168"/>
      <c r="RU770" s="168"/>
      <c r="RV770" s="168"/>
      <c r="RW770" s="168"/>
      <c r="RX770" s="168"/>
      <c r="RY770" s="168"/>
      <c r="RZ770" s="168"/>
      <c r="SA770" s="168"/>
      <c r="SB770" s="168"/>
      <c r="SC770" s="168"/>
      <c r="SD770" s="168"/>
      <c r="SE770" s="168"/>
      <c r="SF770" s="168"/>
      <c r="SG770" s="508"/>
      <c r="SH770" s="508"/>
      <c r="SI770" s="508"/>
      <c r="SJ770" s="508"/>
      <c r="SK770" s="508"/>
      <c r="SL770" s="508"/>
      <c r="SM770" s="508"/>
      <c r="SN770" s="508"/>
      <c r="SO770" s="508"/>
      <c r="SP770" s="508"/>
      <c r="SQ770" s="508"/>
      <c r="SR770" s="508"/>
      <c r="SS770" s="508"/>
      <c r="ST770" s="508"/>
      <c r="SU770" s="508"/>
      <c r="SV770" s="508"/>
      <c r="SW770" s="508"/>
      <c r="SX770" s="508"/>
      <c r="SY770" s="508"/>
      <c r="SZ770" s="508"/>
      <c r="TA770" s="508"/>
      <c r="TB770" s="508"/>
      <c r="TC770" s="508"/>
      <c r="TD770" s="508"/>
      <c r="TE770" s="89"/>
      <c r="TF770" s="89"/>
      <c r="TG770" s="89"/>
      <c r="TH770" s="89"/>
      <c r="TI770" s="89"/>
      <c r="TJ770" s="508"/>
      <c r="TK770" s="508"/>
      <c r="TL770" s="89"/>
      <c r="TM770" s="89"/>
      <c r="TN770" s="508"/>
      <c r="TO770" s="508"/>
      <c r="TP770" s="89"/>
      <c r="TQ770" s="89"/>
      <c r="TR770" s="508"/>
      <c r="TS770" s="508"/>
      <c r="TT770" s="508"/>
      <c r="TU770" s="508"/>
      <c r="TV770" s="508"/>
      <c r="TW770" s="508"/>
      <c r="TX770" s="508"/>
      <c r="TY770" s="89"/>
      <c r="TZ770" s="89"/>
      <c r="UA770" s="508"/>
      <c r="UB770" s="508"/>
      <c r="UC770" s="89"/>
      <c r="UD770" s="89"/>
      <c r="UE770" s="508"/>
      <c r="UF770" s="508"/>
      <c r="UG770" s="508"/>
      <c r="UH770" s="508"/>
      <c r="UI770" s="508"/>
      <c r="UJ770" s="203"/>
      <c r="UK770" s="107"/>
      <c r="UL770" s="508"/>
      <c r="UM770" s="508"/>
      <c r="UN770" s="508"/>
      <c r="UO770" s="508"/>
      <c r="UP770" s="508"/>
      <c r="UQ770" s="508"/>
      <c r="UR770" s="508"/>
      <c r="US770" s="168"/>
      <c r="UT770" s="168"/>
      <c r="UU770" s="168"/>
      <c r="UV770" s="168"/>
      <c r="UW770" s="168"/>
      <c r="UX770" s="168"/>
      <c r="UY770" s="168"/>
      <c r="UZ770" s="168"/>
      <c r="VA770" s="168"/>
      <c r="VB770" s="168"/>
      <c r="VC770" s="168"/>
      <c r="VD770" s="168"/>
      <c r="VE770" s="168"/>
      <c r="VF770" s="168"/>
      <c r="VG770" s="168"/>
      <c r="VH770" s="168"/>
      <c r="VI770" s="168"/>
      <c r="VJ770" s="168"/>
      <c r="VK770" s="168"/>
      <c r="VL770" s="168"/>
      <c r="VM770" s="168"/>
      <c r="VN770" s="168"/>
      <c r="VO770" s="168"/>
      <c r="VP770" s="168"/>
      <c r="VQ770" s="168"/>
      <c r="VR770" s="168"/>
      <c r="VS770" s="168"/>
      <c r="VT770" s="168"/>
      <c r="VU770" s="168"/>
      <c r="VV770" s="168"/>
      <c r="VW770" s="168"/>
      <c r="VX770" s="168"/>
      <c r="VY770" s="168"/>
      <c r="VZ770" s="168"/>
      <c r="WA770" s="168"/>
      <c r="WB770" s="168"/>
      <c r="WC770" s="168"/>
      <c r="WD770" s="168"/>
      <c r="WE770" s="168"/>
      <c r="WF770" s="168"/>
      <c r="WG770" s="168"/>
      <c r="WH770" s="168"/>
      <c r="WI770" s="168"/>
      <c r="WJ770" s="168"/>
      <c r="WK770" s="508"/>
      <c r="WL770" s="508"/>
      <c r="WM770" s="508"/>
      <c r="WN770" s="508"/>
      <c r="WO770" s="508"/>
      <c r="WP770" s="508"/>
      <c r="WQ770" s="508"/>
      <c r="WR770" s="508"/>
      <c r="WS770" s="508"/>
      <c r="WT770" s="508"/>
      <c r="WU770" s="508"/>
      <c r="WV770" s="508"/>
      <c r="WW770" s="508"/>
      <c r="WX770" s="508"/>
      <c r="WY770" s="508"/>
      <c r="WZ770" s="508"/>
      <c r="XA770" s="508"/>
      <c r="XB770" s="508"/>
      <c r="XC770" s="508"/>
      <c r="XD770" s="508"/>
      <c r="XE770" s="508"/>
      <c r="XF770" s="508"/>
      <c r="XG770" s="508"/>
      <c r="XH770" s="508"/>
      <c r="XI770" s="89"/>
      <c r="XJ770" s="89"/>
      <c r="XK770" s="89"/>
      <c r="XL770" s="89"/>
      <c r="XM770" s="89"/>
      <c r="XN770" s="508"/>
      <c r="XO770" s="508"/>
      <c r="XP770" s="89"/>
      <c r="XQ770" s="89"/>
      <c r="XR770" s="508"/>
      <c r="XS770" s="508"/>
      <c r="XT770" s="89"/>
      <c r="XU770" s="89"/>
      <c r="XV770" s="508"/>
      <c r="XW770" s="508"/>
      <c r="XX770" s="508"/>
      <c r="XY770" s="508"/>
      <c r="XZ770" s="508"/>
      <c r="YA770" s="508"/>
      <c r="YB770" s="508"/>
      <c r="YC770" s="89"/>
      <c r="YD770" s="89"/>
      <c r="YE770" s="508"/>
      <c r="YF770" s="508"/>
      <c r="YG770" s="89"/>
      <c r="YH770" s="89"/>
      <c r="YI770" s="508"/>
      <c r="YJ770" s="508"/>
      <c r="YK770" s="508"/>
      <c r="YL770" s="508"/>
      <c r="YM770" s="508"/>
      <c r="YN770" s="203"/>
      <c r="YO770" s="107"/>
      <c r="YP770" s="508"/>
      <c r="YQ770" s="508"/>
      <c r="YR770" s="508"/>
      <c r="YS770" s="508"/>
      <c r="YT770" s="508"/>
      <c r="YU770" s="508"/>
      <c r="YV770" s="508"/>
      <c r="YW770" s="168"/>
      <c r="YX770" s="168"/>
      <c r="YY770" s="168"/>
      <c r="YZ770" s="168"/>
      <c r="ZA770" s="168"/>
      <c r="ZB770" s="168"/>
      <c r="ZC770" s="168"/>
      <c r="ZD770" s="168"/>
      <c r="ZE770" s="168"/>
      <c r="ZF770" s="168"/>
      <c r="ZG770" s="168"/>
      <c r="ZH770" s="168"/>
      <c r="ZI770" s="168"/>
      <c r="ZJ770" s="168"/>
      <c r="ZK770" s="168"/>
      <c r="ZL770" s="168"/>
      <c r="ZM770" s="168"/>
      <c r="ZN770" s="168"/>
      <c r="ZO770" s="168"/>
      <c r="ZP770" s="168"/>
      <c r="ZQ770" s="168"/>
      <c r="ZR770" s="168"/>
      <c r="ZS770" s="168"/>
      <c r="ZT770" s="168"/>
      <c r="ZU770" s="168"/>
      <c r="ZV770" s="168"/>
      <c r="ZW770" s="168"/>
      <c r="ZX770" s="168"/>
      <c r="ZY770" s="168"/>
      <c r="ZZ770" s="168"/>
      <c r="AAA770" s="168"/>
      <c r="AAB770" s="168"/>
      <c r="AAC770" s="168"/>
      <c r="AAD770" s="168"/>
      <c r="AAE770" s="168"/>
      <c r="AAF770" s="168"/>
      <c r="AAG770" s="168"/>
      <c r="AAH770" s="168"/>
      <c r="AAI770" s="168"/>
      <c r="AAJ770" s="168"/>
      <c r="AAK770" s="168"/>
      <c r="AAL770" s="168"/>
      <c r="AAM770" s="168"/>
      <c r="AAN770" s="168"/>
      <c r="AAO770" s="508"/>
      <c r="AAP770" s="508"/>
      <c r="AAQ770" s="508"/>
      <c r="AAR770" s="508"/>
      <c r="AAS770" s="508"/>
      <c r="AAT770" s="508"/>
      <c r="AAU770" s="508"/>
      <c r="AAV770" s="508"/>
      <c r="AAW770" s="508"/>
      <c r="AAX770" s="508"/>
      <c r="AAY770" s="508"/>
      <c r="AAZ770" s="508"/>
      <c r="ABA770" s="508"/>
      <c r="ABB770" s="508"/>
      <c r="ABC770" s="508"/>
      <c r="ABD770" s="508"/>
      <c r="ABE770" s="508"/>
      <c r="ABF770" s="508"/>
      <c r="ABG770" s="508"/>
      <c r="ABH770" s="508"/>
      <c r="ABI770" s="508"/>
      <c r="ABJ770" s="508"/>
      <c r="ABK770" s="508"/>
      <c r="ABL770" s="508"/>
      <c r="ABM770" s="89"/>
      <c r="ABN770" s="89"/>
      <c r="ABO770" s="89"/>
      <c r="ABP770" s="89"/>
      <c r="ABQ770" s="89"/>
      <c r="ABR770" s="508"/>
      <c r="ABS770" s="508"/>
      <c r="ABT770" s="89"/>
      <c r="ABU770" s="89"/>
      <c r="ABV770" s="508"/>
      <c r="ABW770" s="508"/>
      <c r="ABX770" s="89"/>
      <c r="ABY770" s="89"/>
      <c r="ABZ770" s="508"/>
      <c r="ACA770" s="508"/>
      <c r="ACB770" s="508"/>
      <c r="ACC770" s="508"/>
      <c r="ACD770" s="508"/>
      <c r="ACE770" s="508"/>
      <c r="ACF770" s="508"/>
      <c r="ACG770" s="89"/>
      <c r="ACH770" s="89"/>
      <c r="ACI770" s="508"/>
      <c r="ACJ770" s="508"/>
      <c r="ACK770" s="89"/>
      <c r="ACL770" s="89"/>
      <c r="ACM770" s="508"/>
      <c r="ACN770" s="508"/>
      <c r="ACO770" s="508"/>
      <c r="ACP770" s="508"/>
      <c r="ACQ770" s="508"/>
      <c r="ACR770" s="203"/>
      <c r="ACS770" s="107"/>
      <c r="ACT770" s="508"/>
      <c r="ACU770" s="508"/>
      <c r="ACV770" s="508"/>
      <c r="ACW770" s="508"/>
      <c r="ACX770" s="508"/>
      <c r="ACY770" s="508"/>
      <c r="ACZ770" s="508"/>
      <c r="ADA770" s="168"/>
      <c r="ADB770" s="168"/>
      <c r="ADC770" s="168"/>
      <c r="ADD770" s="168"/>
      <c r="ADE770" s="168"/>
      <c r="ADF770" s="168"/>
      <c r="ADG770" s="168"/>
      <c r="ADH770" s="168"/>
      <c r="ADI770" s="168"/>
      <c r="ADJ770" s="168"/>
      <c r="ADK770" s="168"/>
      <c r="ADL770" s="168"/>
      <c r="ADM770" s="168"/>
      <c r="ADN770" s="168"/>
      <c r="ADO770" s="168"/>
      <c r="ADP770" s="168"/>
      <c r="ADQ770" s="168"/>
      <c r="ADR770" s="168"/>
      <c r="ADS770" s="168"/>
      <c r="ADT770" s="168"/>
      <c r="ADU770" s="168"/>
      <c r="ADV770" s="168"/>
      <c r="ADW770" s="168"/>
      <c r="ADX770" s="168"/>
      <c r="ADY770" s="168"/>
      <c r="ADZ770" s="168"/>
      <c r="AEA770" s="168"/>
      <c r="AEB770" s="168"/>
      <c r="AEC770" s="168"/>
      <c r="AED770" s="168"/>
      <c r="AEE770" s="168"/>
      <c r="AEF770" s="168"/>
      <c r="AEG770" s="168"/>
      <c r="AEH770" s="168"/>
      <c r="AEI770" s="168"/>
      <c r="AEJ770" s="168"/>
      <c r="AEK770" s="168"/>
      <c r="AEL770" s="168"/>
      <c r="AEM770" s="168"/>
      <c r="AEN770" s="168"/>
      <c r="AEO770" s="168"/>
      <c r="AEP770" s="168"/>
      <c r="AEQ770" s="168"/>
      <c r="AER770" s="168"/>
      <c r="AES770" s="508"/>
      <c r="AET770" s="508"/>
      <c r="AEU770" s="508"/>
      <c r="AEV770" s="508"/>
      <c r="AEW770" s="508"/>
      <c r="AEX770" s="508"/>
      <c r="AEY770" s="508"/>
      <c r="AEZ770" s="508"/>
      <c r="AFA770" s="508"/>
      <c r="AFB770" s="508"/>
      <c r="AFC770" s="508"/>
      <c r="AFD770" s="508"/>
      <c r="AFE770" s="508"/>
      <c r="AFF770" s="508"/>
      <c r="AFG770" s="508"/>
      <c r="AFH770" s="508"/>
      <c r="AFI770" s="508"/>
      <c r="AFJ770" s="508"/>
      <c r="AFK770" s="508"/>
      <c r="AFL770" s="508"/>
      <c r="AFM770" s="508"/>
      <c r="AFN770" s="508"/>
      <c r="AFO770" s="508"/>
      <c r="AFP770" s="508"/>
      <c r="AFQ770" s="89"/>
      <c r="AFR770" s="89"/>
      <c r="AFS770" s="89"/>
      <c r="AFT770" s="89"/>
      <c r="AFU770" s="89"/>
      <c r="AFV770" s="508"/>
      <c r="AFW770" s="508"/>
      <c r="AFX770" s="89"/>
      <c r="AFY770" s="89"/>
      <c r="AFZ770" s="508"/>
      <c r="AGA770" s="508"/>
      <c r="AGB770" s="89"/>
      <c r="AGC770" s="89"/>
      <c r="AGD770" s="508"/>
      <c r="AGE770" s="508"/>
      <c r="AGF770" s="508"/>
      <c r="AGG770" s="508"/>
      <c r="AGH770" s="508"/>
      <c r="AGI770" s="508"/>
      <c r="AGJ770" s="508"/>
      <c r="AGK770" s="89"/>
      <c r="AGL770" s="89"/>
      <c r="AGM770" s="508"/>
      <c r="AGN770" s="508"/>
      <c r="AGO770" s="89"/>
      <c r="AGP770" s="89"/>
      <c r="AGQ770" s="508"/>
      <c r="AGR770" s="508"/>
      <c r="AGS770" s="508"/>
      <c r="AGT770" s="508"/>
      <c r="AGU770" s="508"/>
      <c r="AGV770" s="203"/>
      <c r="AGW770" s="107"/>
      <c r="AGX770" s="508"/>
      <c r="AGY770" s="508"/>
      <c r="AGZ770" s="508"/>
      <c r="AHA770" s="508"/>
      <c r="AHB770" s="508"/>
      <c r="AHC770" s="508"/>
      <c r="AHD770" s="508"/>
      <c r="AHE770" s="168"/>
      <c r="AHF770" s="168"/>
      <c r="AHG770" s="168"/>
      <c r="AHH770" s="168"/>
      <c r="AHI770" s="168"/>
      <c r="AHJ770" s="168"/>
      <c r="AHK770" s="168"/>
      <c r="AHL770" s="168"/>
      <c r="AHM770" s="168"/>
      <c r="AHN770" s="168"/>
      <c r="AHO770" s="168"/>
      <c r="AHP770" s="168"/>
      <c r="AHQ770" s="168"/>
      <c r="AHR770" s="168"/>
      <c r="AHS770" s="168"/>
      <c r="AHT770" s="168"/>
      <c r="AHU770" s="168"/>
      <c r="AHV770" s="168"/>
      <c r="AHW770" s="168"/>
      <c r="AHX770" s="168"/>
      <c r="AHY770" s="168"/>
      <c r="AHZ770" s="168"/>
      <c r="AIA770" s="168"/>
      <c r="AIB770" s="168"/>
      <c r="AIC770" s="168"/>
      <c r="AID770" s="168"/>
      <c r="AIE770" s="168"/>
      <c r="AIF770" s="168"/>
      <c r="AIG770" s="168"/>
      <c r="AIH770" s="168"/>
      <c r="AII770" s="168"/>
      <c r="AIJ770" s="168"/>
      <c r="AIK770" s="168"/>
      <c r="AIL770" s="168"/>
      <c r="AIM770" s="168"/>
      <c r="AIN770" s="168"/>
      <c r="AIO770" s="168"/>
      <c r="AIP770" s="168"/>
      <c r="AIQ770" s="168"/>
      <c r="AIR770" s="168"/>
      <c r="AIS770" s="168"/>
      <c r="AIT770" s="168"/>
      <c r="AIU770" s="168"/>
      <c r="AIV770" s="168"/>
      <c r="AIW770" s="508"/>
      <c r="AIX770" s="508"/>
      <c r="AIY770" s="508"/>
      <c r="AIZ770" s="508"/>
      <c r="AJA770" s="508"/>
      <c r="AJB770" s="508"/>
      <c r="AJC770" s="508"/>
      <c r="AJD770" s="508"/>
      <c r="AJE770" s="508"/>
      <c r="AJF770" s="508"/>
      <c r="AJG770" s="508"/>
      <c r="AJH770" s="508"/>
      <c r="AJI770" s="508"/>
      <c r="AJJ770" s="508"/>
      <c r="AJK770" s="508"/>
      <c r="AJL770" s="508"/>
      <c r="AJM770" s="508"/>
      <c r="AJN770" s="508"/>
      <c r="AJO770" s="508"/>
      <c r="AJP770" s="508"/>
      <c r="AJQ770" s="508"/>
      <c r="AJR770" s="508"/>
      <c r="AJS770" s="508"/>
      <c r="AJT770" s="508"/>
      <c r="AJU770" s="89"/>
      <c r="AJV770" s="89"/>
      <c r="AJW770" s="89"/>
      <c r="AJX770" s="89"/>
      <c r="AJY770" s="89"/>
      <c r="AJZ770" s="508"/>
      <c r="AKA770" s="508"/>
      <c r="AKB770" s="89"/>
      <c r="AKC770" s="89"/>
      <c r="AKD770" s="508"/>
      <c r="AKE770" s="508"/>
      <c r="AKF770" s="89"/>
      <c r="AKG770" s="89"/>
      <c r="AKH770" s="508"/>
      <c r="AKI770" s="508"/>
      <c r="AKJ770" s="508"/>
      <c r="AKK770" s="508"/>
      <c r="AKL770" s="508"/>
      <c r="AKM770" s="508"/>
      <c r="AKN770" s="508"/>
      <c r="AKO770" s="89"/>
      <c r="AKP770" s="89"/>
      <c r="AKQ770" s="508"/>
      <c r="AKR770" s="508"/>
      <c r="AKS770" s="89"/>
      <c r="AKT770" s="89"/>
      <c r="AKU770" s="508"/>
      <c r="AKV770" s="508"/>
      <c r="AKW770" s="508"/>
      <c r="AKX770" s="508"/>
      <c r="AKY770" s="508"/>
      <c r="AKZ770" s="203"/>
      <c r="ALA770" s="107"/>
      <c r="ALB770" s="508"/>
      <c r="ALC770" s="508"/>
      <c r="ALD770" s="508"/>
      <c r="ALE770" s="508"/>
      <c r="ALF770" s="508"/>
      <c r="ALG770" s="508"/>
      <c r="ALH770" s="508"/>
      <c r="ALI770" s="168"/>
      <c r="ALJ770" s="168"/>
      <c r="ALK770" s="168"/>
      <c r="ALL770" s="168"/>
      <c r="ALM770" s="168"/>
      <c r="ALN770" s="168"/>
      <c r="ALO770" s="168"/>
      <c r="ALP770" s="168"/>
      <c r="ALQ770" s="168"/>
      <c r="ALR770" s="168"/>
      <c r="ALS770" s="168"/>
      <c r="ALT770" s="168"/>
      <c r="ALU770" s="168"/>
      <c r="ALV770" s="168"/>
      <c r="ALW770" s="168"/>
      <c r="ALX770" s="168"/>
      <c r="ALY770" s="168"/>
      <c r="ALZ770" s="168"/>
      <c r="AMA770" s="168"/>
      <c r="AMB770" s="168"/>
      <c r="AMC770" s="168"/>
      <c r="AMD770" s="168"/>
      <c r="AME770" s="168"/>
      <c r="AMF770" s="168"/>
      <c r="AMG770" s="168"/>
      <c r="AMH770" s="168"/>
      <c r="AMI770" s="168"/>
      <c r="AMJ770" s="168"/>
      <c r="AMK770" s="168"/>
      <c r="AML770" s="168"/>
      <c r="AMM770" s="168"/>
      <c r="AMN770" s="168"/>
      <c r="AMO770" s="168"/>
      <c r="AMP770" s="168"/>
      <c r="AMQ770" s="168"/>
      <c r="AMR770" s="168"/>
      <c r="AMS770" s="168"/>
      <c r="AMT770" s="168"/>
      <c r="AMU770" s="168"/>
      <c r="AMV770" s="168"/>
      <c r="AMW770" s="168"/>
      <c r="AMX770" s="168"/>
      <c r="AMY770" s="168"/>
      <c r="AMZ770" s="168"/>
      <c r="ANA770" s="508"/>
      <c r="ANB770" s="508"/>
      <c r="ANC770" s="508"/>
      <c r="AND770" s="508"/>
      <c r="ANE770" s="508"/>
      <c r="ANF770" s="508"/>
      <c r="ANG770" s="508"/>
      <c r="ANH770" s="508"/>
      <c r="ANI770" s="508"/>
      <c r="ANJ770" s="508"/>
      <c r="ANK770" s="508"/>
      <c r="ANL770" s="508"/>
      <c r="ANM770" s="508"/>
      <c r="ANN770" s="508"/>
      <c r="ANO770" s="508"/>
      <c r="ANP770" s="508"/>
      <c r="ANQ770" s="508"/>
      <c r="ANR770" s="508"/>
      <c r="ANS770" s="508"/>
      <c r="ANT770" s="508"/>
      <c r="ANU770" s="508"/>
      <c r="ANV770" s="508"/>
      <c r="ANW770" s="508"/>
      <c r="ANX770" s="508"/>
      <c r="ANY770" s="89"/>
      <c r="ANZ770" s="89"/>
      <c r="AOA770" s="89"/>
      <c r="AOB770" s="89"/>
      <c r="AOC770" s="89"/>
      <c r="AOD770" s="508"/>
      <c r="AOE770" s="508"/>
      <c r="AOF770" s="89"/>
      <c r="AOG770" s="89"/>
      <c r="AOH770" s="508"/>
      <c r="AOI770" s="508"/>
      <c r="AOJ770" s="89"/>
      <c r="AOK770" s="89"/>
      <c r="AOL770" s="508"/>
      <c r="AOM770" s="508"/>
      <c r="AON770" s="508"/>
      <c r="AOO770" s="508"/>
      <c r="AOP770" s="508"/>
      <c r="AOQ770" s="508"/>
      <c r="AOR770" s="508"/>
      <c r="AOS770" s="89"/>
      <c r="AOT770" s="89"/>
      <c r="AOU770" s="508"/>
      <c r="AOV770" s="508"/>
      <c r="AOW770" s="89"/>
      <c r="AOX770" s="89"/>
      <c r="AOY770" s="508"/>
      <c r="AOZ770" s="508"/>
      <c r="APA770" s="508"/>
      <c r="APB770" s="508"/>
      <c r="APC770" s="508"/>
      <c r="APD770" s="203"/>
      <c r="APE770" s="107"/>
      <c r="APF770" s="508"/>
      <c r="APG770" s="508"/>
      <c r="APH770" s="508"/>
      <c r="API770" s="508"/>
      <c r="APJ770" s="508"/>
      <c r="APK770" s="508"/>
      <c r="APL770" s="508"/>
      <c r="APM770" s="168"/>
      <c r="APN770" s="168"/>
      <c r="APO770" s="168"/>
      <c r="APP770" s="168"/>
      <c r="APQ770" s="168"/>
      <c r="APR770" s="168"/>
      <c r="APS770" s="168"/>
      <c r="APT770" s="168"/>
      <c r="APU770" s="168"/>
      <c r="APV770" s="168"/>
      <c r="APW770" s="168"/>
      <c r="APX770" s="168"/>
      <c r="APY770" s="168"/>
      <c r="APZ770" s="168"/>
      <c r="AQA770" s="168"/>
      <c r="AQB770" s="168"/>
      <c r="AQC770" s="168"/>
      <c r="AQD770" s="168"/>
      <c r="AQE770" s="168"/>
      <c r="AQF770" s="168"/>
      <c r="AQG770" s="168"/>
      <c r="AQH770" s="168"/>
      <c r="AQI770" s="168"/>
      <c r="AQJ770" s="168"/>
      <c r="AQK770" s="168"/>
      <c r="AQL770" s="168"/>
      <c r="AQM770" s="168"/>
      <c r="AQN770" s="168"/>
      <c r="AQO770" s="168"/>
      <c r="AQP770" s="168"/>
      <c r="AQQ770" s="168"/>
      <c r="AQR770" s="168"/>
      <c r="AQS770" s="168"/>
      <c r="AQT770" s="168"/>
      <c r="AQU770" s="168"/>
      <c r="AQV770" s="168"/>
      <c r="AQW770" s="168"/>
      <c r="AQX770" s="168"/>
      <c r="AQY770" s="168"/>
      <c r="AQZ770" s="168"/>
      <c r="ARA770" s="168"/>
      <c r="ARB770" s="168"/>
      <c r="ARC770" s="168"/>
      <c r="ARD770" s="168"/>
      <c r="ARE770" s="508"/>
      <c r="ARF770" s="508"/>
      <c r="ARG770" s="508"/>
      <c r="ARH770" s="508"/>
      <c r="ARI770" s="508"/>
      <c r="ARJ770" s="508"/>
      <c r="ARK770" s="508"/>
      <c r="ARL770" s="508"/>
      <c r="ARM770" s="508"/>
      <c r="ARN770" s="508"/>
      <c r="ARO770" s="508"/>
      <c r="ARP770" s="508"/>
      <c r="ARQ770" s="508"/>
      <c r="ARR770" s="508"/>
      <c r="ARS770" s="508"/>
      <c r="ART770" s="508"/>
      <c r="ARU770" s="508"/>
      <c r="ARV770" s="508"/>
      <c r="ARW770" s="508"/>
      <c r="ARX770" s="508"/>
      <c r="ARY770" s="508"/>
      <c r="ARZ770" s="508"/>
      <c r="ASA770" s="508"/>
      <c r="ASB770" s="508"/>
      <c r="ASC770" s="89"/>
      <c r="ASD770" s="89"/>
      <c r="ASE770" s="89"/>
      <c r="ASF770" s="89"/>
      <c r="ASG770" s="89"/>
      <c r="ASH770" s="508"/>
      <c r="ASI770" s="508"/>
      <c r="ASJ770" s="89"/>
      <c r="ASK770" s="89"/>
      <c r="ASL770" s="508"/>
      <c r="ASM770" s="508"/>
      <c r="ASN770" s="89"/>
      <c r="ASO770" s="89"/>
      <c r="ASP770" s="508"/>
      <c r="ASQ770" s="508"/>
      <c r="ASR770" s="508"/>
      <c r="ASS770" s="508"/>
      <c r="AST770" s="508"/>
      <c r="ASU770" s="508"/>
      <c r="ASV770" s="508"/>
      <c r="ASW770" s="89"/>
      <c r="ASX770" s="89"/>
      <c r="ASY770" s="508"/>
      <c r="ASZ770" s="508"/>
      <c r="ATA770" s="89"/>
      <c r="ATB770" s="89"/>
      <c r="ATC770" s="508"/>
      <c r="ATD770" s="508"/>
      <c r="ATE770" s="508"/>
      <c r="ATF770" s="508"/>
      <c r="ATG770" s="508"/>
      <c r="ATH770" s="203"/>
      <c r="ATI770" s="107"/>
      <c r="ATJ770" s="508"/>
      <c r="ATK770" s="508"/>
      <c r="ATL770" s="508"/>
      <c r="ATM770" s="508"/>
      <c r="ATN770" s="508"/>
      <c r="ATO770" s="508"/>
      <c r="ATP770" s="508"/>
      <c r="ATQ770" s="168"/>
      <c r="ATR770" s="168"/>
      <c r="ATS770" s="168"/>
      <c r="ATT770" s="168"/>
      <c r="ATU770" s="168"/>
      <c r="ATV770" s="168"/>
      <c r="ATW770" s="168"/>
      <c r="ATX770" s="168"/>
      <c r="ATY770" s="168"/>
      <c r="ATZ770" s="168"/>
      <c r="AUA770" s="168"/>
      <c r="AUB770" s="168"/>
      <c r="AUC770" s="168"/>
      <c r="AUD770" s="168"/>
      <c r="AUE770" s="168"/>
      <c r="AUF770" s="168"/>
      <c r="AUG770" s="168"/>
      <c r="AUH770" s="168"/>
      <c r="AUI770" s="168"/>
      <c r="AUJ770" s="168"/>
      <c r="AUK770" s="168"/>
      <c r="AUL770" s="168"/>
      <c r="AUM770" s="168"/>
      <c r="AUN770" s="168"/>
      <c r="AUO770" s="168"/>
      <c r="AUP770" s="168"/>
      <c r="AUQ770" s="168"/>
      <c r="AUR770" s="168"/>
      <c r="AUS770" s="168"/>
      <c r="AUT770" s="168"/>
      <c r="AUU770" s="168"/>
      <c r="AUV770" s="168"/>
      <c r="AUW770" s="168"/>
      <c r="AUX770" s="168"/>
      <c r="AUY770" s="168"/>
      <c r="AUZ770" s="168"/>
      <c r="AVA770" s="168"/>
      <c r="AVB770" s="168"/>
      <c r="AVC770" s="168"/>
      <c r="AVD770" s="168"/>
      <c r="AVE770" s="168"/>
      <c r="AVF770" s="168"/>
      <c r="AVG770" s="168"/>
      <c r="AVH770" s="168"/>
      <c r="AVI770" s="508"/>
      <c r="AVJ770" s="508"/>
      <c r="AVK770" s="508"/>
      <c r="AVL770" s="508"/>
      <c r="AVM770" s="508"/>
      <c r="AVN770" s="508"/>
      <c r="AVO770" s="508"/>
      <c r="AVP770" s="508"/>
      <c r="AVQ770" s="508"/>
      <c r="AVR770" s="508"/>
      <c r="AVS770" s="508"/>
      <c r="AVT770" s="508"/>
      <c r="AVU770" s="508"/>
      <c r="AVV770" s="508"/>
      <c r="AVW770" s="508"/>
      <c r="AVX770" s="508"/>
      <c r="AVY770" s="508"/>
      <c r="AVZ770" s="508"/>
      <c r="AWA770" s="508"/>
      <c r="AWB770" s="508"/>
      <c r="AWC770" s="508"/>
      <c r="AWD770" s="508"/>
      <c r="AWE770" s="508"/>
      <c r="AWF770" s="508"/>
      <c r="AWG770" s="89"/>
      <c r="AWH770" s="89"/>
      <c r="AWI770" s="89"/>
      <c r="AWJ770" s="89"/>
      <c r="AWK770" s="89"/>
      <c r="AWL770" s="508"/>
      <c r="AWM770" s="508"/>
      <c r="AWN770" s="89"/>
      <c r="AWO770" s="89"/>
      <c r="AWP770" s="508"/>
      <c r="AWQ770" s="508"/>
      <c r="AWR770" s="89"/>
      <c r="AWS770" s="89"/>
      <c r="AWT770" s="508"/>
      <c r="AWU770" s="508"/>
      <c r="AWV770" s="508"/>
      <c r="AWW770" s="508"/>
      <c r="AWX770" s="508"/>
      <c r="AWY770" s="508"/>
      <c r="AWZ770" s="508"/>
      <c r="AXA770" s="89"/>
      <c r="AXB770" s="89"/>
      <c r="AXC770" s="508"/>
      <c r="AXD770" s="508"/>
      <c r="AXE770" s="89"/>
      <c r="AXF770" s="89"/>
      <c r="AXG770" s="508"/>
      <c r="AXH770" s="508"/>
      <c r="AXI770" s="508"/>
      <c r="AXJ770" s="508"/>
      <c r="AXK770" s="508"/>
      <c r="AXL770" s="203"/>
      <c r="AXM770" s="107"/>
      <c r="AXN770" s="508"/>
      <c r="AXO770" s="508"/>
      <c r="AXP770" s="508"/>
      <c r="AXQ770" s="508"/>
      <c r="AXR770" s="508"/>
      <c r="AXS770" s="508"/>
      <c r="AXT770" s="508"/>
      <c r="AXU770" s="168"/>
      <c r="AXV770" s="168"/>
      <c r="AXW770" s="168"/>
      <c r="AXX770" s="168"/>
      <c r="AXY770" s="168"/>
      <c r="AXZ770" s="168"/>
      <c r="AYA770" s="168"/>
      <c r="AYB770" s="168"/>
      <c r="AYC770" s="168"/>
      <c r="AYD770" s="168"/>
      <c r="AYE770" s="168"/>
      <c r="AYF770" s="168"/>
      <c r="AYG770" s="168"/>
      <c r="AYH770" s="168"/>
      <c r="AYI770" s="168"/>
      <c r="AYJ770" s="168"/>
      <c r="AYK770" s="168"/>
      <c r="AYL770" s="168"/>
      <c r="AYM770" s="168"/>
      <c r="AYN770" s="168"/>
      <c r="AYO770" s="168"/>
      <c r="AYP770" s="168"/>
      <c r="AYQ770" s="168"/>
      <c r="AYR770" s="168"/>
      <c r="AYS770" s="168"/>
      <c r="AYT770" s="168"/>
      <c r="AYU770" s="168"/>
      <c r="AYV770" s="168"/>
      <c r="AYW770" s="168"/>
      <c r="AYX770" s="168"/>
      <c r="AYY770" s="168"/>
      <c r="AYZ770" s="168"/>
      <c r="AZA770" s="168"/>
      <c r="AZB770" s="168"/>
      <c r="AZC770" s="168"/>
      <c r="AZD770" s="168"/>
      <c r="AZE770" s="168"/>
      <c r="AZF770" s="168"/>
      <c r="AZG770" s="168"/>
      <c r="AZH770" s="168"/>
      <c r="AZI770" s="168"/>
      <c r="AZJ770" s="168"/>
      <c r="AZK770" s="168"/>
      <c r="AZL770" s="168"/>
      <c r="AZM770" s="508"/>
      <c r="AZN770" s="508"/>
      <c r="AZO770" s="508"/>
      <c r="AZP770" s="508"/>
      <c r="AZQ770" s="508"/>
      <c r="AZR770" s="508"/>
      <c r="AZS770" s="508"/>
      <c r="AZT770" s="508"/>
      <c r="AZU770" s="508"/>
      <c r="AZV770" s="508"/>
      <c r="AZW770" s="508"/>
      <c r="AZX770" s="508"/>
      <c r="AZY770" s="508"/>
      <c r="AZZ770" s="508"/>
      <c r="BAA770" s="508"/>
      <c r="BAB770" s="508"/>
      <c r="BAC770" s="508"/>
      <c r="BAD770" s="508"/>
      <c r="BAE770" s="508"/>
      <c r="BAF770" s="508"/>
      <c r="BAG770" s="508"/>
      <c r="BAH770" s="508"/>
      <c r="BAI770" s="508"/>
      <c r="BAJ770" s="508"/>
      <c r="BAK770" s="89"/>
      <c r="BAL770" s="89"/>
      <c r="BAM770" s="89"/>
      <c r="BAN770" s="89"/>
      <c r="BAO770" s="89"/>
      <c r="BAP770" s="508"/>
      <c r="BAQ770" s="508"/>
      <c r="BAR770" s="89"/>
      <c r="BAS770" s="89"/>
      <c r="BAT770" s="508"/>
      <c r="BAU770" s="508"/>
      <c r="BAV770" s="89"/>
      <c r="BAW770" s="89"/>
      <c r="BAX770" s="508"/>
      <c r="BAY770" s="508"/>
      <c r="BAZ770" s="508"/>
      <c r="BBA770" s="508"/>
      <c r="BBB770" s="508"/>
      <c r="BBC770" s="508"/>
      <c r="BBD770" s="508"/>
      <c r="BBE770" s="89"/>
      <c r="BBF770" s="89"/>
      <c r="BBG770" s="508"/>
      <c r="BBH770" s="508"/>
      <c r="BBI770" s="89"/>
      <c r="BBJ770" s="89"/>
      <c r="BBK770" s="508"/>
      <c r="BBL770" s="508"/>
      <c r="BBM770" s="508"/>
      <c r="BBN770" s="508"/>
      <c r="BBO770" s="508"/>
      <c r="BBP770" s="203"/>
      <c r="BBQ770" s="107"/>
      <c r="BBR770" s="508"/>
      <c r="BBS770" s="508"/>
      <c r="BBT770" s="508"/>
      <c r="BBU770" s="508"/>
      <c r="BBV770" s="508"/>
      <c r="BBW770" s="508"/>
      <c r="BBX770" s="508"/>
      <c r="BBY770" s="168"/>
      <c r="BBZ770" s="168"/>
      <c r="BCA770" s="168"/>
      <c r="BCB770" s="168"/>
      <c r="BCC770" s="168"/>
      <c r="BCD770" s="168"/>
      <c r="BCE770" s="168"/>
      <c r="BCF770" s="168"/>
      <c r="BCG770" s="168"/>
      <c r="BCH770" s="168"/>
      <c r="BCI770" s="168"/>
      <c r="BCJ770" s="168"/>
      <c r="BCK770" s="168"/>
      <c r="BCL770" s="168"/>
      <c r="BCM770" s="168"/>
      <c r="BCN770" s="168"/>
      <c r="BCO770" s="168"/>
      <c r="BCP770" s="168"/>
      <c r="BCQ770" s="168"/>
      <c r="BCR770" s="168"/>
      <c r="BCS770" s="168"/>
      <c r="BCT770" s="168"/>
      <c r="BCU770" s="168"/>
      <c r="BCV770" s="168"/>
      <c r="BCW770" s="168"/>
      <c r="BCX770" s="168"/>
      <c r="BCY770" s="168"/>
      <c r="BCZ770" s="168"/>
      <c r="BDA770" s="168"/>
      <c r="BDB770" s="168"/>
      <c r="BDC770" s="168"/>
      <c r="BDD770" s="168"/>
      <c r="BDE770" s="168"/>
      <c r="BDF770" s="168"/>
      <c r="BDG770" s="168"/>
      <c r="BDH770" s="168"/>
      <c r="BDI770" s="168"/>
      <c r="BDJ770" s="168"/>
      <c r="BDK770" s="168"/>
      <c r="BDL770" s="168"/>
      <c r="BDM770" s="168"/>
      <c r="BDN770" s="168"/>
      <c r="BDO770" s="168"/>
      <c r="BDP770" s="168"/>
      <c r="BDQ770" s="508"/>
      <c r="BDR770" s="508"/>
      <c r="BDS770" s="508"/>
      <c r="BDT770" s="508"/>
      <c r="BDU770" s="508"/>
      <c r="BDV770" s="508"/>
      <c r="BDW770" s="508"/>
      <c r="BDX770" s="508"/>
      <c r="BDY770" s="508"/>
      <c r="BDZ770" s="508"/>
      <c r="BEA770" s="508"/>
      <c r="BEB770" s="508"/>
      <c r="BEC770" s="508"/>
      <c r="BED770" s="508"/>
      <c r="BEE770" s="508"/>
      <c r="BEF770" s="508"/>
      <c r="BEG770" s="508"/>
      <c r="BEH770" s="508"/>
      <c r="BEI770" s="508"/>
      <c r="BEJ770" s="508"/>
      <c r="BEK770" s="508"/>
      <c r="BEL770" s="508"/>
      <c r="BEM770" s="508"/>
      <c r="BEN770" s="508"/>
      <c r="BEO770" s="89"/>
      <c r="BEP770" s="89"/>
      <c r="BEQ770" s="89"/>
      <c r="BER770" s="89"/>
      <c r="BES770" s="89"/>
      <c r="BET770" s="508"/>
      <c r="BEU770" s="508"/>
      <c r="BEV770" s="89"/>
      <c r="BEW770" s="89"/>
      <c r="BEX770" s="508"/>
      <c r="BEY770" s="508"/>
      <c r="BEZ770" s="89"/>
      <c r="BFA770" s="89"/>
      <c r="BFB770" s="508"/>
      <c r="BFC770" s="508"/>
      <c r="BFD770" s="508"/>
      <c r="BFE770" s="508"/>
      <c r="BFF770" s="508"/>
      <c r="BFG770" s="508"/>
      <c r="BFH770" s="508"/>
      <c r="BFI770" s="89"/>
      <c r="BFJ770" s="89"/>
      <c r="BFK770" s="508"/>
      <c r="BFL770" s="508"/>
      <c r="BFM770" s="89"/>
      <c r="BFN770" s="89"/>
      <c r="BFO770" s="508"/>
      <c r="BFP770" s="508"/>
      <c r="BFQ770" s="508"/>
      <c r="BFR770" s="508"/>
      <c r="BFS770" s="508"/>
      <c r="BFT770" s="203"/>
      <c r="BFU770" s="107"/>
      <c r="BFV770" s="508"/>
      <c r="BFW770" s="508"/>
      <c r="BFX770" s="508"/>
      <c r="BFY770" s="508"/>
      <c r="BFZ770" s="508"/>
      <c r="BGA770" s="508"/>
      <c r="BGB770" s="508"/>
      <c r="BGC770" s="168"/>
      <c r="BGD770" s="168"/>
      <c r="BGE770" s="168"/>
      <c r="BGF770" s="168"/>
      <c r="BGG770" s="168"/>
      <c r="BGH770" s="168"/>
      <c r="BGI770" s="168"/>
      <c r="BGJ770" s="168"/>
      <c r="BGK770" s="168"/>
      <c r="BGL770" s="168"/>
      <c r="BGM770" s="168"/>
      <c r="BGN770" s="168"/>
      <c r="BGO770" s="168"/>
      <c r="BGP770" s="168"/>
      <c r="BGQ770" s="168"/>
      <c r="BGR770" s="168"/>
      <c r="BGS770" s="168"/>
      <c r="BGT770" s="168"/>
      <c r="BGU770" s="168"/>
      <c r="BGV770" s="168"/>
      <c r="BGW770" s="168"/>
      <c r="BGX770" s="168"/>
      <c r="BGY770" s="168"/>
      <c r="BGZ770" s="168"/>
      <c r="BHA770" s="168"/>
      <c r="BHB770" s="168"/>
      <c r="BHC770" s="168"/>
      <c r="BHD770" s="168"/>
      <c r="BHE770" s="168"/>
      <c r="BHF770" s="168"/>
      <c r="BHG770" s="168"/>
      <c r="BHH770" s="168"/>
      <c r="BHI770" s="168"/>
      <c r="BHJ770" s="168"/>
      <c r="BHK770" s="168"/>
      <c r="BHL770" s="168"/>
      <c r="BHM770" s="168"/>
      <c r="BHN770" s="168"/>
      <c r="BHO770" s="168"/>
      <c r="BHP770" s="168"/>
      <c r="BHQ770" s="168"/>
      <c r="BHR770" s="168"/>
      <c r="BHS770" s="168"/>
      <c r="BHT770" s="168"/>
      <c r="BHU770" s="508"/>
      <c r="BHV770" s="508"/>
      <c r="BHW770" s="508"/>
      <c r="BHX770" s="508"/>
      <c r="BHY770" s="508"/>
      <c r="BHZ770" s="508"/>
      <c r="BIA770" s="508"/>
      <c r="BIB770" s="508"/>
      <c r="BIC770" s="508"/>
      <c r="BID770" s="508"/>
      <c r="BIE770" s="508"/>
      <c r="BIF770" s="508"/>
      <c r="BIG770" s="508"/>
      <c r="BIH770" s="508"/>
      <c r="BII770" s="508"/>
      <c r="BIJ770" s="508"/>
      <c r="BIK770" s="508"/>
      <c r="BIL770" s="508"/>
      <c r="BIM770" s="508"/>
      <c r="BIN770" s="508"/>
      <c r="BIO770" s="508"/>
      <c r="BIP770" s="508"/>
      <c r="BIQ770" s="508"/>
      <c r="BIR770" s="508"/>
      <c r="BIS770" s="89"/>
      <c r="BIT770" s="89"/>
      <c r="BIU770" s="89"/>
      <c r="BIV770" s="89"/>
      <c r="BIW770" s="89"/>
      <c r="BIX770" s="508"/>
      <c r="BIY770" s="508"/>
      <c r="BIZ770" s="89"/>
      <c r="BJA770" s="89"/>
      <c r="BJB770" s="508"/>
      <c r="BJC770" s="508"/>
      <c r="BJD770" s="89"/>
      <c r="BJE770" s="89"/>
      <c r="BJF770" s="508"/>
      <c r="BJG770" s="508"/>
      <c r="BJH770" s="508"/>
      <c r="BJI770" s="508"/>
      <c r="BJJ770" s="508"/>
      <c r="BJK770" s="508"/>
      <c r="BJL770" s="508"/>
      <c r="BJM770" s="89"/>
      <c r="BJN770" s="89"/>
      <c r="BJO770" s="508"/>
      <c r="BJP770" s="508"/>
      <c r="BJQ770" s="89"/>
      <c r="BJR770" s="89"/>
      <c r="BJS770" s="508"/>
      <c r="BJT770" s="508"/>
      <c r="BJU770" s="508"/>
      <c r="BJV770" s="508"/>
      <c r="BJW770" s="508"/>
      <c r="BJX770" s="203"/>
      <c r="BJY770" s="107"/>
      <c r="BJZ770" s="508"/>
      <c r="BKA770" s="508"/>
      <c r="BKB770" s="508"/>
      <c r="BKC770" s="508"/>
      <c r="BKD770" s="508"/>
      <c r="BKE770" s="508"/>
      <c r="BKF770" s="508"/>
      <c r="BKG770" s="168"/>
      <c r="BKH770" s="168"/>
      <c r="BKI770" s="168"/>
      <c r="BKJ770" s="168"/>
      <c r="BKK770" s="168"/>
      <c r="BKL770" s="168"/>
      <c r="BKM770" s="168"/>
      <c r="BKN770" s="168"/>
      <c r="BKO770" s="168"/>
      <c r="BKP770" s="168"/>
      <c r="BKQ770" s="168"/>
      <c r="BKR770" s="168"/>
      <c r="BKS770" s="168"/>
      <c r="BKT770" s="168"/>
      <c r="BKU770" s="168"/>
      <c r="BKV770" s="168"/>
      <c r="BKW770" s="168"/>
      <c r="BKX770" s="168"/>
      <c r="BKY770" s="168"/>
      <c r="BKZ770" s="168"/>
      <c r="BLA770" s="168"/>
      <c r="BLB770" s="168"/>
      <c r="BLC770" s="168"/>
      <c r="BLD770" s="168"/>
      <c r="BLE770" s="168"/>
      <c r="BLF770" s="168"/>
      <c r="BLG770" s="168"/>
      <c r="BLH770" s="168"/>
      <c r="BLI770" s="168"/>
      <c r="BLJ770" s="168"/>
      <c r="BLK770" s="168"/>
      <c r="BLL770" s="168"/>
      <c r="BLM770" s="168"/>
      <c r="BLN770" s="168"/>
      <c r="BLO770" s="168"/>
      <c r="BLP770" s="168"/>
      <c r="BLQ770" s="168"/>
      <c r="BLR770" s="168"/>
      <c r="BLS770" s="168"/>
      <c r="BLT770" s="168"/>
      <c r="BLU770" s="168"/>
      <c r="BLV770" s="168"/>
      <c r="BLW770" s="168"/>
      <c r="BLX770" s="168"/>
      <c r="BLY770" s="508"/>
      <c r="BLZ770" s="508"/>
      <c r="BMA770" s="508"/>
      <c r="BMB770" s="508"/>
      <c r="BMC770" s="508"/>
      <c r="BMD770" s="508"/>
      <c r="BME770" s="508"/>
      <c r="BMF770" s="508"/>
      <c r="BMG770" s="508"/>
      <c r="BMH770" s="508"/>
      <c r="BMI770" s="508"/>
      <c r="BMJ770" s="508"/>
      <c r="BMK770" s="508"/>
      <c r="BML770" s="508"/>
      <c r="BMM770" s="508"/>
      <c r="BMN770" s="508"/>
      <c r="BMO770" s="508"/>
      <c r="BMP770" s="508"/>
      <c r="BMQ770" s="508"/>
      <c r="BMR770" s="508"/>
      <c r="BMS770" s="508"/>
      <c r="BMT770" s="508"/>
      <c r="BMU770" s="508"/>
      <c r="BMV770" s="508"/>
      <c r="BMW770" s="89"/>
      <c r="BMX770" s="89"/>
      <c r="BMY770" s="89"/>
      <c r="BMZ770" s="89"/>
      <c r="BNA770" s="89"/>
      <c r="BNB770" s="508"/>
      <c r="BNC770" s="508"/>
      <c r="BND770" s="89"/>
      <c r="BNE770" s="89"/>
      <c r="BNF770" s="508"/>
      <c r="BNG770" s="508"/>
      <c r="BNH770" s="89"/>
      <c r="BNI770" s="89"/>
      <c r="BNJ770" s="508"/>
      <c r="BNK770" s="508"/>
      <c r="BNL770" s="508"/>
      <c r="BNM770" s="508"/>
      <c r="BNN770" s="508"/>
      <c r="BNO770" s="508"/>
      <c r="BNP770" s="508"/>
      <c r="BNQ770" s="89"/>
      <c r="BNR770" s="89"/>
      <c r="BNS770" s="508"/>
      <c r="BNT770" s="508"/>
      <c r="BNU770" s="89"/>
      <c r="BNV770" s="89"/>
      <c r="BNW770" s="508"/>
      <c r="BNX770" s="508"/>
      <c r="BNY770" s="508"/>
      <c r="BNZ770" s="508"/>
      <c r="BOA770" s="508"/>
      <c r="BOB770" s="203"/>
      <c r="BOC770" s="107"/>
      <c r="BOD770" s="508"/>
      <c r="BOE770" s="508"/>
      <c r="BOF770" s="508"/>
      <c r="BOG770" s="508"/>
      <c r="BOH770" s="508"/>
      <c r="BOI770" s="508"/>
      <c r="BOJ770" s="508"/>
      <c r="BOK770" s="168"/>
      <c r="BOL770" s="168"/>
      <c r="BOM770" s="168"/>
      <c r="BON770" s="168"/>
      <c r="BOO770" s="168"/>
      <c r="BOP770" s="168"/>
      <c r="BOQ770" s="168"/>
      <c r="BOR770" s="168"/>
      <c r="BOS770" s="168"/>
      <c r="BOT770" s="168"/>
      <c r="BOU770" s="168"/>
      <c r="BOV770" s="168"/>
      <c r="BOW770" s="168"/>
      <c r="BOX770" s="168"/>
      <c r="BOY770" s="168"/>
      <c r="BOZ770" s="168"/>
      <c r="BPA770" s="168"/>
      <c r="BPB770" s="168"/>
      <c r="BPC770" s="168"/>
      <c r="BPD770" s="168"/>
      <c r="BPE770" s="168"/>
      <c r="BPF770" s="168"/>
      <c r="BPG770" s="168"/>
      <c r="BPH770" s="168"/>
      <c r="BPI770" s="168"/>
      <c r="BPJ770" s="168"/>
      <c r="BPK770" s="168"/>
      <c r="BPL770" s="168"/>
      <c r="BPM770" s="168"/>
      <c r="BPN770" s="168"/>
      <c r="BPO770" s="168"/>
      <c r="BPP770" s="168"/>
      <c r="BPQ770" s="168"/>
      <c r="BPR770" s="168"/>
      <c r="BPS770" s="168"/>
      <c r="BPT770" s="168"/>
      <c r="BPU770" s="168"/>
      <c r="BPV770" s="168"/>
      <c r="BPW770" s="168"/>
      <c r="BPX770" s="168"/>
      <c r="BPY770" s="168"/>
      <c r="BPZ770" s="168"/>
      <c r="BQA770" s="168"/>
      <c r="BQB770" s="168"/>
      <c r="BQC770" s="508"/>
      <c r="BQD770" s="508"/>
      <c r="BQE770" s="508"/>
      <c r="BQF770" s="508"/>
      <c r="BQG770" s="508"/>
      <c r="BQH770" s="508"/>
      <c r="BQI770" s="508"/>
      <c r="BQJ770" s="508"/>
      <c r="BQK770" s="508"/>
      <c r="BQL770" s="508"/>
      <c r="BQM770" s="508"/>
      <c r="BQN770" s="508"/>
      <c r="BQO770" s="508"/>
      <c r="BQP770" s="508"/>
      <c r="BQQ770" s="508"/>
      <c r="BQR770" s="508"/>
      <c r="BQS770" s="508"/>
      <c r="BQT770" s="508"/>
      <c r="BQU770" s="508"/>
      <c r="BQV770" s="508"/>
      <c r="BQW770" s="508"/>
      <c r="BQX770" s="508"/>
      <c r="BQY770" s="508"/>
      <c r="BQZ770" s="508"/>
      <c r="BRA770" s="89"/>
      <c r="BRB770" s="89"/>
      <c r="BRC770" s="89"/>
      <c r="BRD770" s="89"/>
      <c r="BRE770" s="89"/>
      <c r="BRF770" s="508"/>
      <c r="BRG770" s="508"/>
      <c r="BRH770" s="89"/>
      <c r="BRI770" s="89"/>
      <c r="BRJ770" s="508"/>
      <c r="BRK770" s="508"/>
      <c r="BRL770" s="89"/>
      <c r="BRM770" s="89"/>
      <c r="BRN770" s="508"/>
      <c r="BRO770" s="508"/>
      <c r="BRP770" s="508"/>
      <c r="BRQ770" s="508"/>
      <c r="BRR770" s="508"/>
      <c r="BRS770" s="508"/>
      <c r="BRT770" s="508"/>
      <c r="BRU770" s="89"/>
      <c r="BRV770" s="89"/>
      <c r="BRW770" s="508"/>
      <c r="BRX770" s="508"/>
      <c r="BRY770" s="89"/>
      <c r="BRZ770" s="89"/>
      <c r="BSA770" s="508"/>
      <c r="BSB770" s="508"/>
      <c r="BSC770" s="508"/>
      <c r="BSD770" s="508"/>
      <c r="BSE770" s="508"/>
      <c r="BSF770" s="203"/>
      <c r="BSG770" s="107"/>
      <c r="BSH770" s="508"/>
      <c r="BSI770" s="508"/>
      <c r="BSJ770" s="508"/>
      <c r="BSK770" s="508"/>
      <c r="BSL770" s="508"/>
      <c r="BSM770" s="508"/>
      <c r="BSN770" s="508"/>
      <c r="BSO770" s="168"/>
      <c r="BSP770" s="168"/>
      <c r="BSQ770" s="168"/>
      <c r="BSR770" s="168"/>
      <c r="BSS770" s="168"/>
      <c r="BST770" s="168"/>
      <c r="BSU770" s="168"/>
      <c r="BSV770" s="168"/>
      <c r="BSW770" s="168"/>
      <c r="BSX770" s="168"/>
      <c r="BSY770" s="168"/>
      <c r="BSZ770" s="168"/>
      <c r="BTA770" s="168"/>
      <c r="BTB770" s="168"/>
      <c r="BTC770" s="168"/>
      <c r="BTD770" s="168"/>
      <c r="BTE770" s="168"/>
      <c r="BTF770" s="168"/>
      <c r="BTG770" s="168"/>
      <c r="BTH770" s="168"/>
      <c r="BTI770" s="168"/>
      <c r="BTJ770" s="168"/>
      <c r="BTK770" s="168"/>
      <c r="BTL770" s="168"/>
      <c r="BTM770" s="168"/>
      <c r="BTN770" s="168"/>
      <c r="BTO770" s="168"/>
      <c r="BTP770" s="168"/>
      <c r="BTQ770" s="168"/>
      <c r="BTR770" s="168"/>
      <c r="BTS770" s="168"/>
      <c r="BTT770" s="168"/>
      <c r="BTU770" s="168"/>
      <c r="BTV770" s="168"/>
      <c r="BTW770" s="168"/>
      <c r="BTX770" s="168"/>
      <c r="BTY770" s="168"/>
      <c r="BTZ770" s="168"/>
      <c r="BUA770" s="168"/>
      <c r="BUB770" s="168"/>
      <c r="BUC770" s="168"/>
      <c r="BUD770" s="168"/>
      <c r="BUE770" s="168"/>
      <c r="BUF770" s="168"/>
      <c r="BUG770" s="508"/>
      <c r="BUH770" s="508"/>
      <c r="BUI770" s="508"/>
      <c r="BUJ770" s="508"/>
      <c r="BUK770" s="508"/>
      <c r="BUL770" s="508"/>
      <c r="BUM770" s="508"/>
      <c r="BUN770" s="508"/>
      <c r="BUO770" s="508"/>
      <c r="BUP770" s="508"/>
      <c r="BUQ770" s="508"/>
      <c r="BUR770" s="508"/>
      <c r="BUS770" s="508"/>
      <c r="BUT770" s="508"/>
      <c r="BUU770" s="508"/>
      <c r="BUV770" s="508"/>
      <c r="BUW770" s="508"/>
      <c r="BUX770" s="508"/>
      <c r="BUY770" s="508"/>
      <c r="BUZ770" s="508"/>
      <c r="BVA770" s="508"/>
      <c r="BVB770" s="508"/>
      <c r="BVC770" s="508"/>
      <c r="BVD770" s="508"/>
      <c r="BVE770" s="89"/>
      <c r="BVF770" s="89"/>
      <c r="BVG770" s="89"/>
      <c r="BVH770" s="89"/>
      <c r="BVI770" s="89"/>
      <c r="BVJ770" s="508"/>
      <c r="BVK770" s="508"/>
      <c r="BVL770" s="89"/>
      <c r="BVM770" s="89"/>
      <c r="BVN770" s="508"/>
      <c r="BVO770" s="508"/>
      <c r="BVP770" s="89"/>
      <c r="BVQ770" s="89"/>
      <c r="BVR770" s="508"/>
      <c r="BVS770" s="508"/>
      <c r="BVT770" s="508"/>
      <c r="BVU770" s="508"/>
      <c r="BVV770" s="508"/>
      <c r="BVW770" s="508"/>
      <c r="BVX770" s="508"/>
      <c r="BVY770" s="89"/>
      <c r="BVZ770" s="89"/>
      <c r="BWA770" s="508"/>
      <c r="BWB770" s="508"/>
      <c r="BWC770" s="89"/>
      <c r="BWD770" s="89"/>
      <c r="BWE770" s="508"/>
      <c r="BWF770" s="508"/>
      <c r="BWG770" s="508"/>
      <c r="BWH770" s="508"/>
      <c r="BWI770" s="508"/>
      <c r="BWJ770" s="203"/>
      <c r="BWK770" s="107"/>
      <c r="BWL770" s="508"/>
      <c r="BWM770" s="508"/>
      <c r="BWN770" s="508"/>
      <c r="BWO770" s="508"/>
      <c r="BWP770" s="508"/>
      <c r="BWQ770" s="508"/>
      <c r="BWR770" s="508"/>
      <c r="BWS770" s="168"/>
      <c r="BWT770" s="168"/>
      <c r="BWU770" s="168"/>
      <c r="BWV770" s="168"/>
      <c r="BWW770" s="168"/>
      <c r="BWX770" s="168"/>
      <c r="BWY770" s="168"/>
      <c r="BWZ770" s="168"/>
      <c r="BXA770" s="168"/>
      <c r="BXB770" s="168"/>
      <c r="BXC770" s="168"/>
      <c r="BXD770" s="168"/>
      <c r="BXE770" s="168"/>
      <c r="BXF770" s="168"/>
      <c r="BXG770" s="168"/>
      <c r="BXH770" s="168"/>
      <c r="BXI770" s="168"/>
      <c r="BXJ770" s="168"/>
      <c r="BXK770" s="168"/>
      <c r="BXL770" s="168"/>
      <c r="BXM770" s="168"/>
      <c r="BXN770" s="168"/>
      <c r="BXO770" s="168"/>
      <c r="BXP770" s="168"/>
      <c r="BXQ770" s="168"/>
      <c r="BXR770" s="168"/>
      <c r="BXS770" s="168"/>
      <c r="BXT770" s="168"/>
      <c r="BXU770" s="168"/>
      <c r="BXV770" s="168"/>
      <c r="BXW770" s="168"/>
      <c r="BXX770" s="168"/>
      <c r="BXY770" s="168"/>
      <c r="BXZ770" s="168"/>
      <c r="BYA770" s="168"/>
      <c r="BYB770" s="168"/>
      <c r="BYC770" s="168"/>
      <c r="BYD770" s="168"/>
      <c r="BYE770" s="168"/>
      <c r="BYF770" s="168"/>
      <c r="BYG770" s="168"/>
      <c r="BYH770" s="168"/>
      <c r="BYI770" s="168"/>
      <c r="BYJ770" s="168"/>
      <c r="BYK770" s="508"/>
      <c r="BYL770" s="508"/>
      <c r="BYM770" s="508"/>
      <c r="BYN770" s="508"/>
      <c r="BYO770" s="508"/>
      <c r="BYP770" s="508"/>
      <c r="BYQ770" s="508"/>
      <c r="BYR770" s="508"/>
      <c r="BYS770" s="508"/>
      <c r="BYT770" s="508"/>
      <c r="BYU770" s="508"/>
      <c r="BYV770" s="508"/>
      <c r="BYW770" s="508"/>
      <c r="BYX770" s="508"/>
      <c r="BYY770" s="508"/>
      <c r="BYZ770" s="508"/>
      <c r="BZA770" s="508"/>
      <c r="BZB770" s="508"/>
      <c r="BZC770" s="508"/>
      <c r="BZD770" s="508"/>
      <c r="BZE770" s="508"/>
      <c r="BZF770" s="508"/>
      <c r="BZG770" s="508"/>
      <c r="BZH770" s="508"/>
      <c r="BZI770" s="89"/>
      <c r="BZJ770" s="89"/>
      <c r="BZK770" s="89"/>
      <c r="BZL770" s="89"/>
      <c r="BZM770" s="89"/>
      <c r="BZN770" s="508"/>
      <c r="BZO770" s="508"/>
      <c r="BZP770" s="89"/>
      <c r="BZQ770" s="89"/>
      <c r="BZR770" s="508"/>
      <c r="BZS770" s="508"/>
      <c r="BZT770" s="89"/>
      <c r="BZU770" s="89"/>
      <c r="BZV770" s="508"/>
      <c r="BZW770" s="508"/>
      <c r="BZX770" s="508"/>
      <c r="BZY770" s="508"/>
      <c r="BZZ770" s="508"/>
      <c r="CAA770" s="508"/>
      <c r="CAB770" s="508"/>
      <c r="CAC770" s="89"/>
      <c r="CAD770" s="89"/>
      <c r="CAE770" s="508"/>
      <c r="CAF770" s="508"/>
      <c r="CAG770" s="89"/>
      <c r="CAH770" s="89"/>
      <c r="CAI770" s="508"/>
      <c r="CAJ770" s="508"/>
      <c r="CAK770" s="508"/>
      <c r="CAL770" s="508"/>
      <c r="CAM770" s="508"/>
      <c r="CAN770" s="203"/>
      <c r="CAO770" s="107"/>
      <c r="CAP770" s="508"/>
      <c r="CAQ770" s="508"/>
      <c r="CAR770" s="508"/>
      <c r="CAS770" s="508"/>
      <c r="CAT770" s="508"/>
      <c r="CAU770" s="508"/>
      <c r="CAV770" s="508"/>
      <c r="CAW770" s="168"/>
      <c r="CAX770" s="168"/>
      <c r="CAY770" s="168"/>
      <c r="CAZ770" s="168"/>
      <c r="CBA770" s="168"/>
      <c r="CBB770" s="168"/>
      <c r="CBC770" s="168"/>
      <c r="CBD770" s="168"/>
      <c r="CBE770" s="168"/>
      <c r="CBF770" s="168"/>
      <c r="CBG770" s="168"/>
      <c r="CBH770" s="168"/>
      <c r="CBI770" s="168"/>
      <c r="CBJ770" s="168"/>
      <c r="CBK770" s="168"/>
      <c r="CBL770" s="168"/>
      <c r="CBM770" s="168"/>
      <c r="CBN770" s="168"/>
      <c r="CBO770" s="168"/>
      <c r="CBP770" s="168"/>
      <c r="CBQ770" s="168"/>
      <c r="CBR770" s="168"/>
      <c r="CBS770" s="168"/>
      <c r="CBT770" s="168"/>
      <c r="CBU770" s="168"/>
      <c r="CBV770" s="168"/>
      <c r="CBW770" s="168"/>
      <c r="CBX770" s="168"/>
      <c r="CBY770" s="168"/>
      <c r="CBZ770" s="168"/>
      <c r="CCA770" s="168"/>
      <c r="CCB770" s="168"/>
      <c r="CCC770" s="168"/>
      <c r="CCD770" s="168"/>
      <c r="CCE770" s="168"/>
      <c r="CCF770" s="168"/>
      <c r="CCG770" s="168"/>
      <c r="CCH770" s="168"/>
      <c r="CCI770" s="168"/>
      <c r="CCJ770" s="168"/>
      <c r="CCK770" s="168"/>
      <c r="CCL770" s="168"/>
      <c r="CCM770" s="168"/>
      <c r="CCN770" s="168"/>
      <c r="CCO770" s="508"/>
      <c r="CCP770" s="508"/>
      <c r="CCQ770" s="508"/>
      <c r="CCR770" s="508"/>
      <c r="CCS770" s="508"/>
      <c r="CCT770" s="508"/>
      <c r="CCU770" s="508"/>
      <c r="CCV770" s="508"/>
      <c r="CCW770" s="508"/>
      <c r="CCX770" s="508"/>
      <c r="CCY770" s="508"/>
      <c r="CCZ770" s="508"/>
      <c r="CDA770" s="508"/>
      <c r="CDB770" s="508"/>
      <c r="CDC770" s="508"/>
      <c r="CDD770" s="508"/>
      <c r="CDE770" s="508"/>
      <c r="CDF770" s="508"/>
      <c r="CDG770" s="508"/>
      <c r="CDH770" s="508"/>
      <c r="CDI770" s="508"/>
      <c r="CDJ770" s="508"/>
      <c r="CDK770" s="508"/>
      <c r="CDL770" s="508"/>
      <c r="CDM770" s="89"/>
      <c r="CDN770" s="89"/>
      <c r="CDO770" s="89"/>
      <c r="CDP770" s="89"/>
      <c r="CDQ770" s="89"/>
      <c r="CDR770" s="508"/>
      <c r="CDS770" s="508"/>
      <c r="CDT770" s="89"/>
      <c r="CDU770" s="89"/>
      <c r="CDV770" s="508"/>
      <c r="CDW770" s="508"/>
      <c r="CDX770" s="89"/>
      <c r="CDY770" s="89"/>
      <c r="CDZ770" s="508"/>
      <c r="CEA770" s="508"/>
      <c r="CEB770" s="508"/>
      <c r="CEC770" s="508"/>
      <c r="CED770" s="508"/>
      <c r="CEE770" s="508"/>
      <c r="CEF770" s="508"/>
      <c r="CEG770" s="89"/>
      <c r="CEH770" s="89"/>
      <c r="CEI770" s="508"/>
      <c r="CEJ770" s="508"/>
      <c r="CEK770" s="89"/>
      <c r="CEL770" s="89"/>
      <c r="CEM770" s="508"/>
      <c r="CEN770" s="508"/>
      <c r="CEO770" s="508"/>
      <c r="CEP770" s="508"/>
      <c r="CEQ770" s="508"/>
      <c r="CER770" s="203"/>
      <c r="CES770" s="107"/>
      <c r="CET770" s="508"/>
      <c r="CEU770" s="508"/>
      <c r="CEV770" s="508"/>
      <c r="CEW770" s="508"/>
      <c r="CEX770" s="508"/>
      <c r="CEY770" s="508"/>
      <c r="CEZ770" s="508"/>
      <c r="CFA770" s="168"/>
      <c r="CFB770" s="168"/>
      <c r="CFC770" s="168"/>
      <c r="CFD770" s="168"/>
      <c r="CFE770" s="168"/>
      <c r="CFF770" s="168"/>
      <c r="CFG770" s="168"/>
      <c r="CFH770" s="168"/>
      <c r="CFI770" s="168"/>
      <c r="CFJ770" s="168"/>
      <c r="CFK770" s="168"/>
      <c r="CFL770" s="168"/>
      <c r="CFM770" s="168"/>
      <c r="CFN770" s="168"/>
      <c r="CFO770" s="168"/>
      <c r="CFP770" s="168"/>
      <c r="CFQ770" s="168"/>
      <c r="CFR770" s="168"/>
      <c r="CFS770" s="168"/>
      <c r="CFT770" s="168"/>
      <c r="CFU770" s="168"/>
      <c r="CFV770" s="168"/>
      <c r="CFW770" s="168"/>
      <c r="CFX770" s="168"/>
      <c r="CFY770" s="168"/>
      <c r="CFZ770" s="168"/>
      <c r="CGA770" s="168"/>
      <c r="CGB770" s="168"/>
      <c r="CGC770" s="168"/>
      <c r="CGD770" s="168"/>
      <c r="CGE770" s="168"/>
      <c r="CGF770" s="168"/>
      <c r="CGG770" s="168"/>
      <c r="CGH770" s="168"/>
      <c r="CGI770" s="168"/>
      <c r="CGJ770" s="168"/>
      <c r="CGK770" s="168"/>
      <c r="CGL770" s="168"/>
      <c r="CGM770" s="168"/>
      <c r="CGN770" s="168"/>
      <c r="CGO770" s="168"/>
      <c r="CGP770" s="168"/>
      <c r="CGQ770" s="168"/>
      <c r="CGR770" s="168"/>
      <c r="CGS770" s="508"/>
      <c r="CGT770" s="508"/>
      <c r="CGU770" s="508"/>
      <c r="CGV770" s="508"/>
      <c r="CGW770" s="508"/>
      <c r="CGX770" s="508"/>
      <c r="CGY770" s="508"/>
      <c r="CGZ770" s="508"/>
      <c r="CHA770" s="508"/>
      <c r="CHB770" s="508"/>
      <c r="CHC770" s="508"/>
      <c r="CHD770" s="508"/>
      <c r="CHE770" s="508"/>
      <c r="CHF770" s="508"/>
      <c r="CHG770" s="508"/>
      <c r="CHH770" s="508"/>
      <c r="CHI770" s="508"/>
      <c r="CHJ770" s="508"/>
      <c r="CHK770" s="508"/>
      <c r="CHL770" s="508"/>
      <c r="CHM770" s="508"/>
      <c r="CHN770" s="508"/>
      <c r="CHO770" s="508"/>
      <c r="CHP770" s="508"/>
      <c r="CHQ770" s="89"/>
      <c r="CHR770" s="89"/>
      <c r="CHS770" s="89"/>
      <c r="CHT770" s="89"/>
      <c r="CHU770" s="89"/>
      <c r="CHV770" s="508"/>
      <c r="CHW770" s="508"/>
      <c r="CHX770" s="89"/>
      <c r="CHY770" s="89"/>
      <c r="CHZ770" s="508"/>
      <c r="CIA770" s="508"/>
      <c r="CIB770" s="89"/>
      <c r="CIC770" s="89"/>
      <c r="CID770" s="508"/>
      <c r="CIE770" s="508"/>
      <c r="CIF770" s="508"/>
      <c r="CIG770" s="508"/>
      <c r="CIH770" s="508"/>
      <c r="CII770" s="508"/>
      <c r="CIJ770" s="508"/>
      <c r="CIK770" s="89"/>
      <c r="CIL770" s="89"/>
      <c r="CIM770" s="508"/>
      <c r="CIN770" s="508"/>
      <c r="CIO770" s="89"/>
      <c r="CIP770" s="89"/>
      <c r="CIQ770" s="508"/>
      <c r="CIR770" s="508"/>
      <c r="CIS770" s="508"/>
      <c r="CIT770" s="508"/>
      <c r="CIU770" s="508"/>
      <c r="CIV770" s="203"/>
      <c r="CIW770" s="107"/>
      <c r="CIX770" s="508"/>
      <c r="CIY770" s="508"/>
      <c r="CIZ770" s="508"/>
      <c r="CJA770" s="508"/>
      <c r="CJB770" s="508"/>
      <c r="CJC770" s="508"/>
      <c r="CJD770" s="508"/>
      <c r="CJE770" s="168"/>
      <c r="CJF770" s="168"/>
      <c r="CJG770" s="168"/>
      <c r="CJH770" s="168"/>
      <c r="CJI770" s="168"/>
      <c r="CJJ770" s="168"/>
      <c r="CJK770" s="168"/>
      <c r="CJL770" s="168"/>
      <c r="CJM770" s="168"/>
      <c r="CJN770" s="168"/>
      <c r="CJO770" s="168"/>
      <c r="CJP770" s="168"/>
      <c r="CJQ770" s="168"/>
      <c r="CJR770" s="168"/>
      <c r="CJS770" s="168"/>
      <c r="CJT770" s="168"/>
      <c r="CJU770" s="168"/>
      <c r="CJV770" s="168"/>
      <c r="CJW770" s="168"/>
      <c r="CJX770" s="168"/>
      <c r="CJY770" s="168"/>
      <c r="CJZ770" s="168"/>
      <c r="CKA770" s="168"/>
      <c r="CKB770" s="168"/>
      <c r="CKC770" s="168"/>
      <c r="CKD770" s="168"/>
      <c r="CKE770" s="168"/>
      <c r="CKF770" s="168"/>
      <c r="CKG770" s="168"/>
      <c r="CKH770" s="168"/>
      <c r="CKI770" s="168"/>
      <c r="CKJ770" s="168"/>
      <c r="CKK770" s="168"/>
      <c r="CKL770" s="168"/>
      <c r="CKM770" s="168"/>
      <c r="CKN770" s="168"/>
      <c r="CKO770" s="168"/>
      <c r="CKP770" s="168"/>
      <c r="CKQ770" s="168"/>
      <c r="CKR770" s="168"/>
      <c r="CKS770" s="168"/>
      <c r="CKT770" s="168"/>
      <c r="CKU770" s="168"/>
      <c r="CKV770" s="168"/>
      <c r="CKW770" s="508"/>
      <c r="CKX770" s="508"/>
      <c r="CKY770" s="508"/>
      <c r="CKZ770" s="508"/>
      <c r="CLA770" s="508"/>
      <c r="CLB770" s="508"/>
      <c r="CLC770" s="508"/>
      <c r="CLD770" s="508"/>
      <c r="CLE770" s="508"/>
      <c r="CLF770" s="508"/>
      <c r="CLG770" s="508"/>
      <c r="CLH770" s="508"/>
      <c r="CLI770" s="508"/>
      <c r="CLJ770" s="508"/>
      <c r="CLK770" s="508"/>
      <c r="CLL770" s="508"/>
      <c r="CLM770" s="508"/>
      <c r="CLN770" s="508"/>
      <c r="CLO770" s="508"/>
      <c r="CLP770" s="508"/>
      <c r="CLQ770" s="508"/>
      <c r="CLR770" s="508"/>
      <c r="CLS770" s="508"/>
      <c r="CLT770" s="508"/>
      <c r="CLU770" s="89"/>
      <c r="CLV770" s="89"/>
      <c r="CLW770" s="89"/>
      <c r="CLX770" s="89"/>
      <c r="CLY770" s="89"/>
      <c r="CLZ770" s="508"/>
      <c r="CMA770" s="508"/>
      <c r="CMB770" s="89"/>
      <c r="CMC770" s="89"/>
      <c r="CMD770" s="508"/>
      <c r="CME770" s="508"/>
      <c r="CMF770" s="89"/>
      <c r="CMG770" s="89"/>
      <c r="CMH770" s="508"/>
      <c r="CMI770" s="508"/>
      <c r="CMJ770" s="508"/>
      <c r="CMK770" s="508"/>
      <c r="CML770" s="508"/>
      <c r="CMM770" s="508"/>
      <c r="CMN770" s="508"/>
      <c r="CMO770" s="89"/>
      <c r="CMP770" s="89"/>
      <c r="CMQ770" s="508"/>
      <c r="CMR770" s="508"/>
      <c r="CMS770" s="89"/>
      <c r="CMT770" s="89"/>
      <c r="CMU770" s="508"/>
      <c r="CMV770" s="508"/>
      <c r="CMW770" s="508"/>
      <c r="CMX770" s="508"/>
      <c r="CMY770" s="508"/>
      <c r="CMZ770" s="203"/>
      <c r="CNA770" s="107"/>
      <c r="CNB770" s="508"/>
      <c r="CNC770" s="508"/>
      <c r="CND770" s="508"/>
      <c r="CNE770" s="508"/>
      <c r="CNF770" s="508"/>
      <c r="CNG770" s="508"/>
      <c r="CNH770" s="508"/>
      <c r="CNI770" s="168"/>
      <c r="CNJ770" s="168"/>
      <c r="CNK770" s="168"/>
      <c r="CNL770" s="168"/>
      <c r="CNM770" s="168"/>
      <c r="CNN770" s="168"/>
      <c r="CNO770" s="168"/>
      <c r="CNP770" s="168"/>
      <c r="CNQ770" s="168"/>
      <c r="CNR770" s="168"/>
      <c r="CNS770" s="168"/>
      <c r="CNT770" s="168"/>
      <c r="CNU770" s="168"/>
      <c r="CNV770" s="168"/>
      <c r="CNW770" s="168"/>
      <c r="CNX770" s="168"/>
      <c r="CNY770" s="168"/>
      <c r="CNZ770" s="168"/>
      <c r="COA770" s="168"/>
      <c r="COB770" s="168"/>
      <c r="COC770" s="168"/>
      <c r="COD770" s="168"/>
      <c r="COE770" s="168"/>
      <c r="COF770" s="168"/>
      <c r="COG770" s="168"/>
      <c r="COH770" s="168"/>
      <c r="COI770" s="168"/>
      <c r="COJ770" s="168"/>
      <c r="COK770" s="168"/>
      <c r="COL770" s="168"/>
      <c r="COM770" s="168"/>
      <c r="CON770" s="168"/>
      <c r="COO770" s="168"/>
      <c r="COP770" s="168"/>
      <c r="COQ770" s="168"/>
      <c r="COR770" s="168"/>
      <c r="COS770" s="168"/>
      <c r="COT770" s="168"/>
      <c r="COU770" s="168"/>
      <c r="COV770" s="168"/>
      <c r="COW770" s="168"/>
      <c r="COX770" s="168"/>
      <c r="COY770" s="168"/>
      <c r="COZ770" s="168"/>
      <c r="CPA770" s="508"/>
      <c r="CPB770" s="508"/>
      <c r="CPC770" s="508"/>
      <c r="CPD770" s="508"/>
      <c r="CPE770" s="508"/>
      <c r="CPF770" s="508"/>
      <c r="CPG770" s="508"/>
      <c r="CPH770" s="508"/>
      <c r="CPI770" s="508"/>
      <c r="CPJ770" s="508"/>
      <c r="CPK770" s="508"/>
      <c r="CPL770" s="508"/>
      <c r="CPM770" s="508"/>
      <c r="CPN770" s="508"/>
      <c r="CPO770" s="508"/>
      <c r="CPP770" s="508"/>
      <c r="CPQ770" s="508"/>
      <c r="CPR770" s="508"/>
      <c r="CPS770" s="508"/>
      <c r="CPT770" s="508"/>
      <c r="CPU770" s="508"/>
      <c r="CPV770" s="508"/>
      <c r="CPW770" s="508"/>
      <c r="CPX770" s="508"/>
      <c r="CPY770" s="89"/>
      <c r="CPZ770" s="89"/>
      <c r="CQA770" s="89"/>
      <c r="CQB770" s="89"/>
      <c r="CQC770" s="89"/>
      <c r="CQD770" s="508"/>
      <c r="CQE770" s="508"/>
      <c r="CQF770" s="89"/>
      <c r="CQG770" s="89"/>
      <c r="CQH770" s="508"/>
      <c r="CQI770" s="508"/>
      <c r="CQJ770" s="89"/>
      <c r="CQK770" s="89"/>
      <c r="CQL770" s="508"/>
      <c r="CQM770" s="508"/>
      <c r="CQN770" s="508"/>
      <c r="CQO770" s="508"/>
      <c r="CQP770" s="508"/>
      <c r="CQQ770" s="508"/>
      <c r="CQR770" s="508"/>
      <c r="CQS770" s="89"/>
      <c r="CQT770" s="89"/>
      <c r="CQU770" s="508"/>
      <c r="CQV770" s="508"/>
      <c r="CQW770" s="89"/>
      <c r="CQX770" s="89"/>
      <c r="CQY770" s="508"/>
      <c r="CQZ770" s="508"/>
      <c r="CRA770" s="508"/>
      <c r="CRB770" s="508"/>
      <c r="CRC770" s="508"/>
      <c r="CRD770" s="203"/>
      <c r="CRE770" s="107"/>
      <c r="CRF770" s="508"/>
      <c r="CRG770" s="508"/>
      <c r="CRH770" s="508"/>
      <c r="CRI770" s="508"/>
      <c r="CRJ770" s="508"/>
      <c r="CRK770" s="508"/>
      <c r="CRL770" s="508"/>
      <c r="CRM770" s="168"/>
      <c r="CRN770" s="168"/>
      <c r="CRO770" s="168"/>
      <c r="CRP770" s="168"/>
      <c r="CRQ770" s="168"/>
      <c r="CRR770" s="168"/>
      <c r="CRS770" s="168"/>
      <c r="CRT770" s="168"/>
      <c r="CRU770" s="168"/>
      <c r="CRV770" s="168"/>
      <c r="CRW770" s="168"/>
      <c r="CRX770" s="168"/>
      <c r="CRY770" s="168"/>
      <c r="CRZ770" s="168"/>
      <c r="CSA770" s="168"/>
      <c r="CSB770" s="168"/>
      <c r="CSC770" s="168"/>
      <c r="CSD770" s="168"/>
      <c r="CSE770" s="168"/>
      <c r="CSF770" s="168"/>
      <c r="CSG770" s="168"/>
      <c r="CSH770" s="168"/>
      <c r="CSI770" s="168"/>
      <c r="CSJ770" s="168"/>
      <c r="CSK770" s="168"/>
      <c r="CSL770" s="168"/>
      <c r="CSM770" s="168"/>
      <c r="CSN770" s="168"/>
      <c r="CSO770" s="168"/>
      <c r="CSP770" s="168"/>
      <c r="CSQ770" s="168"/>
      <c r="CSR770" s="168"/>
      <c r="CSS770" s="168"/>
      <c r="CST770" s="168"/>
      <c r="CSU770" s="168"/>
      <c r="CSV770" s="168"/>
      <c r="CSW770" s="168"/>
      <c r="CSX770" s="168"/>
      <c r="CSY770" s="168"/>
      <c r="CSZ770" s="168"/>
      <c r="CTA770" s="168"/>
      <c r="CTB770" s="168"/>
      <c r="CTC770" s="168"/>
      <c r="CTD770" s="168"/>
      <c r="CTE770" s="508"/>
      <c r="CTF770" s="508"/>
      <c r="CTG770" s="508"/>
      <c r="CTH770" s="508"/>
      <c r="CTI770" s="508"/>
      <c r="CTJ770" s="508"/>
      <c r="CTK770" s="508"/>
      <c r="CTL770" s="508"/>
      <c r="CTM770" s="508"/>
      <c r="CTN770" s="508"/>
      <c r="CTO770" s="508"/>
      <c r="CTP770" s="508"/>
      <c r="CTQ770" s="508"/>
      <c r="CTR770" s="508"/>
      <c r="CTS770" s="508"/>
      <c r="CTT770" s="508"/>
      <c r="CTU770" s="508"/>
      <c r="CTV770" s="508"/>
      <c r="CTW770" s="508"/>
      <c r="CTX770" s="508"/>
      <c r="CTY770" s="508"/>
      <c r="CTZ770" s="508"/>
      <c r="CUA770" s="508"/>
      <c r="CUB770" s="508"/>
      <c r="CUC770" s="89"/>
      <c r="CUD770" s="89"/>
      <c r="CUE770" s="89"/>
      <c r="CUF770" s="89"/>
      <c r="CUG770" s="89"/>
      <c r="CUH770" s="508"/>
      <c r="CUI770" s="508"/>
      <c r="CUJ770" s="89"/>
      <c r="CUK770" s="89"/>
      <c r="CUL770" s="508"/>
      <c r="CUM770" s="508"/>
      <c r="CUN770" s="89"/>
      <c r="CUO770" s="89"/>
      <c r="CUP770" s="508"/>
      <c r="CUQ770" s="508"/>
      <c r="CUR770" s="508"/>
      <c r="CUS770" s="508"/>
      <c r="CUT770" s="508"/>
      <c r="CUU770" s="508"/>
      <c r="CUV770" s="508"/>
      <c r="CUW770" s="89"/>
      <c r="CUX770" s="89"/>
      <c r="CUY770" s="508"/>
      <c r="CUZ770" s="508"/>
      <c r="CVA770" s="89"/>
      <c r="CVB770" s="89"/>
      <c r="CVC770" s="508"/>
      <c r="CVD770" s="508"/>
      <c r="CVE770" s="508"/>
      <c r="CVF770" s="508"/>
      <c r="CVG770" s="508"/>
      <c r="CVH770" s="203"/>
      <c r="CVI770" s="107"/>
      <c r="CVJ770" s="508"/>
      <c r="CVK770" s="508"/>
      <c r="CVL770" s="508"/>
      <c r="CVM770" s="508"/>
      <c r="CVN770" s="508"/>
      <c r="CVO770" s="508"/>
      <c r="CVP770" s="508"/>
      <c r="CVQ770" s="168"/>
      <c r="CVR770" s="168"/>
      <c r="CVS770" s="168"/>
      <c r="CVT770" s="168"/>
      <c r="CVU770" s="168"/>
      <c r="CVV770" s="168"/>
      <c r="CVW770" s="168"/>
      <c r="CVX770" s="168"/>
      <c r="CVY770" s="168"/>
      <c r="CVZ770" s="168"/>
      <c r="CWA770" s="168"/>
      <c r="CWB770" s="168"/>
      <c r="CWC770" s="168"/>
      <c r="CWD770" s="168"/>
      <c r="CWE770" s="168"/>
      <c r="CWF770" s="168"/>
      <c r="CWG770" s="168"/>
      <c r="CWH770" s="168"/>
      <c r="CWI770" s="168"/>
      <c r="CWJ770" s="168"/>
      <c r="CWK770" s="168"/>
      <c r="CWL770" s="168"/>
      <c r="CWM770" s="168"/>
      <c r="CWN770" s="168"/>
      <c r="CWO770" s="168"/>
      <c r="CWP770" s="168"/>
      <c r="CWQ770" s="168"/>
      <c r="CWR770" s="168"/>
      <c r="CWS770" s="168"/>
      <c r="CWT770" s="168"/>
      <c r="CWU770" s="168"/>
      <c r="CWV770" s="168"/>
      <c r="CWW770" s="168"/>
      <c r="CWX770" s="168"/>
      <c r="CWY770" s="168"/>
      <c r="CWZ770" s="168"/>
      <c r="CXA770" s="168"/>
      <c r="CXB770" s="168"/>
      <c r="CXC770" s="168"/>
      <c r="CXD770" s="168"/>
      <c r="CXE770" s="168"/>
      <c r="CXF770" s="168"/>
      <c r="CXG770" s="168"/>
      <c r="CXH770" s="168"/>
      <c r="CXI770" s="508"/>
      <c r="CXJ770" s="508"/>
      <c r="CXK770" s="508"/>
      <c r="CXL770" s="508"/>
      <c r="CXM770" s="508"/>
      <c r="CXN770" s="508"/>
      <c r="CXO770" s="508"/>
      <c r="CXP770" s="508"/>
      <c r="CXQ770" s="508"/>
      <c r="CXR770" s="508"/>
      <c r="CXS770" s="508"/>
      <c r="CXT770" s="508"/>
      <c r="CXU770" s="508"/>
      <c r="CXV770" s="508"/>
      <c r="CXW770" s="508"/>
      <c r="CXX770" s="508"/>
      <c r="CXY770" s="508"/>
      <c r="CXZ770" s="508"/>
      <c r="CYA770" s="508"/>
      <c r="CYB770" s="508"/>
      <c r="CYC770" s="508"/>
      <c r="CYD770" s="508"/>
      <c r="CYE770" s="508"/>
      <c r="CYF770" s="508"/>
      <c r="CYG770" s="89"/>
      <c r="CYH770" s="89"/>
      <c r="CYI770" s="89"/>
      <c r="CYJ770" s="89"/>
      <c r="CYK770" s="89"/>
      <c r="CYL770" s="508"/>
      <c r="CYM770" s="508"/>
      <c r="CYN770" s="89"/>
      <c r="CYO770" s="89"/>
      <c r="CYP770" s="508"/>
      <c r="CYQ770" s="508"/>
      <c r="CYR770" s="89"/>
      <c r="CYS770" s="89"/>
      <c r="CYT770" s="508"/>
      <c r="CYU770" s="508"/>
      <c r="CYV770" s="508"/>
      <c r="CYW770" s="508"/>
      <c r="CYX770" s="508"/>
      <c r="CYY770" s="508"/>
      <c r="CYZ770" s="508"/>
      <c r="CZA770" s="89"/>
      <c r="CZB770" s="89"/>
      <c r="CZC770" s="508"/>
      <c r="CZD770" s="508"/>
      <c r="CZE770" s="89"/>
      <c r="CZF770" s="89"/>
      <c r="CZG770" s="508"/>
      <c r="CZH770" s="508"/>
      <c r="CZI770" s="508"/>
      <c r="CZJ770" s="508"/>
      <c r="CZK770" s="508"/>
      <c r="CZL770" s="203"/>
      <c r="CZM770" s="107"/>
      <c r="CZN770" s="508"/>
      <c r="CZO770" s="508"/>
      <c r="CZP770" s="508"/>
      <c r="CZQ770" s="508"/>
      <c r="CZR770" s="508"/>
      <c r="CZS770" s="508"/>
      <c r="CZT770" s="508"/>
      <c r="CZU770" s="168"/>
      <c r="CZV770" s="168"/>
      <c r="CZW770" s="168"/>
      <c r="CZX770" s="168"/>
      <c r="CZY770" s="168"/>
      <c r="CZZ770" s="168"/>
      <c r="DAA770" s="168"/>
      <c r="DAB770" s="168"/>
      <c r="DAC770" s="168"/>
      <c r="DAD770" s="168"/>
      <c r="DAE770" s="168"/>
      <c r="DAF770" s="168"/>
      <c r="DAG770" s="168"/>
      <c r="DAH770" s="168"/>
      <c r="DAI770" s="168"/>
      <c r="DAJ770" s="168"/>
      <c r="DAK770" s="168"/>
      <c r="DAL770" s="168"/>
      <c r="DAM770" s="168"/>
      <c r="DAN770" s="168"/>
      <c r="DAO770" s="168"/>
      <c r="DAP770" s="168"/>
      <c r="DAQ770" s="168"/>
      <c r="DAR770" s="168"/>
      <c r="DAS770" s="168"/>
      <c r="DAT770" s="168"/>
      <c r="DAU770" s="168"/>
      <c r="DAV770" s="168"/>
      <c r="DAW770" s="168"/>
      <c r="DAX770" s="168"/>
      <c r="DAY770" s="168"/>
      <c r="DAZ770" s="168"/>
      <c r="DBA770" s="168"/>
      <c r="DBB770" s="168"/>
      <c r="DBC770" s="168"/>
      <c r="DBD770" s="168"/>
      <c r="DBE770" s="168"/>
      <c r="DBF770" s="168"/>
      <c r="DBG770" s="168"/>
      <c r="DBH770" s="168"/>
      <c r="DBI770" s="168"/>
      <c r="DBJ770" s="168"/>
      <c r="DBK770" s="168"/>
      <c r="DBL770" s="168"/>
      <c r="DBM770" s="508"/>
      <c r="DBN770" s="508"/>
      <c r="DBO770" s="508"/>
      <c r="DBP770" s="508"/>
      <c r="DBQ770" s="508"/>
      <c r="DBR770" s="508"/>
      <c r="DBS770" s="508"/>
      <c r="DBT770" s="508"/>
      <c r="DBU770" s="508"/>
      <c r="DBV770" s="508"/>
      <c r="DBW770" s="508"/>
      <c r="DBX770" s="508"/>
      <c r="DBY770" s="508"/>
      <c r="DBZ770" s="508"/>
      <c r="DCA770" s="508"/>
      <c r="DCB770" s="508"/>
      <c r="DCC770" s="508"/>
      <c r="DCD770" s="508"/>
      <c r="DCE770" s="508"/>
      <c r="DCF770" s="508"/>
      <c r="DCG770" s="508"/>
      <c r="DCH770" s="508"/>
      <c r="DCI770" s="508"/>
      <c r="DCJ770" s="508"/>
      <c r="DCK770" s="89"/>
      <c r="DCL770" s="89"/>
      <c r="DCM770" s="89"/>
      <c r="DCN770" s="89"/>
      <c r="DCO770" s="89"/>
      <c r="DCP770" s="508"/>
      <c r="DCQ770" s="508"/>
      <c r="DCR770" s="89"/>
      <c r="DCS770" s="89"/>
      <c r="DCT770" s="508"/>
      <c r="DCU770" s="508"/>
      <c r="DCV770" s="89"/>
      <c r="DCW770" s="89"/>
      <c r="DCX770" s="508"/>
      <c r="DCY770" s="508"/>
      <c r="DCZ770" s="508"/>
      <c r="DDA770" s="508"/>
      <c r="DDB770" s="508"/>
      <c r="DDC770" s="508"/>
      <c r="DDD770" s="508"/>
      <c r="DDE770" s="89"/>
      <c r="DDF770" s="89"/>
      <c r="DDG770" s="508"/>
      <c r="DDH770" s="508"/>
      <c r="DDI770" s="89"/>
      <c r="DDJ770" s="89"/>
      <c r="DDK770" s="508"/>
      <c r="DDL770" s="508"/>
      <c r="DDM770" s="508"/>
      <c r="DDN770" s="508"/>
      <c r="DDO770" s="508"/>
      <c r="DDP770" s="203"/>
      <c r="DDQ770" s="107"/>
      <c r="DDR770" s="508"/>
      <c r="DDS770" s="508"/>
      <c r="DDT770" s="508"/>
      <c r="DDU770" s="508"/>
      <c r="DDV770" s="508"/>
      <c r="DDW770" s="508"/>
      <c r="DDX770" s="508"/>
      <c r="DDY770" s="168"/>
      <c r="DDZ770" s="168"/>
      <c r="DEA770" s="168"/>
      <c r="DEB770" s="168"/>
      <c r="DEC770" s="168"/>
      <c r="DED770" s="168"/>
      <c r="DEE770" s="168"/>
      <c r="DEF770" s="168"/>
      <c r="DEG770" s="168"/>
      <c r="DEH770" s="168"/>
      <c r="DEI770" s="168"/>
      <c r="DEJ770" s="168"/>
      <c r="DEK770" s="168"/>
      <c r="DEL770" s="168"/>
      <c r="DEM770" s="168"/>
      <c r="DEN770" s="168"/>
      <c r="DEO770" s="168"/>
      <c r="DEP770" s="168"/>
      <c r="DEQ770" s="168"/>
      <c r="DER770" s="168"/>
      <c r="DES770" s="168"/>
      <c r="DET770" s="168"/>
      <c r="DEU770" s="168"/>
      <c r="DEV770" s="168"/>
      <c r="DEW770" s="168"/>
      <c r="DEX770" s="168"/>
      <c r="DEY770" s="168"/>
      <c r="DEZ770" s="168"/>
      <c r="DFA770" s="168"/>
      <c r="DFB770" s="168"/>
      <c r="DFC770" s="168"/>
      <c r="DFD770" s="168"/>
      <c r="DFE770" s="168"/>
      <c r="DFF770" s="168"/>
      <c r="DFG770" s="168"/>
      <c r="DFH770" s="168"/>
      <c r="DFI770" s="168"/>
      <c r="DFJ770" s="168"/>
      <c r="DFK770" s="168"/>
      <c r="DFL770" s="168"/>
      <c r="DFM770" s="168"/>
      <c r="DFN770" s="168"/>
      <c r="DFO770" s="168"/>
      <c r="DFP770" s="168"/>
      <c r="DFQ770" s="508"/>
      <c r="DFR770" s="508"/>
      <c r="DFS770" s="508"/>
      <c r="DFT770" s="508"/>
      <c r="DFU770" s="508"/>
      <c r="DFV770" s="508"/>
      <c r="DFW770" s="508"/>
      <c r="DFX770" s="508"/>
      <c r="DFY770" s="508"/>
      <c r="DFZ770" s="508"/>
      <c r="DGA770" s="508"/>
      <c r="DGB770" s="508"/>
      <c r="DGC770" s="508"/>
      <c r="DGD770" s="508"/>
      <c r="DGE770" s="508"/>
      <c r="DGF770" s="508"/>
      <c r="DGG770" s="508"/>
      <c r="DGH770" s="508"/>
      <c r="DGI770" s="508"/>
      <c r="DGJ770" s="508"/>
      <c r="DGK770" s="508"/>
      <c r="DGL770" s="508"/>
      <c r="DGM770" s="508"/>
      <c r="DGN770" s="508"/>
      <c r="DGO770" s="89"/>
      <c r="DGP770" s="89"/>
      <c r="DGQ770" s="89"/>
      <c r="DGR770" s="89"/>
      <c r="DGS770" s="89"/>
      <c r="DGT770" s="508"/>
      <c r="DGU770" s="508"/>
      <c r="DGV770" s="89"/>
      <c r="DGW770" s="89"/>
      <c r="DGX770" s="508"/>
      <c r="DGY770" s="508"/>
      <c r="DGZ770" s="89"/>
      <c r="DHA770" s="89"/>
      <c r="DHB770" s="508"/>
      <c r="DHC770" s="508"/>
      <c r="DHD770" s="508"/>
      <c r="DHE770" s="508"/>
      <c r="DHF770" s="508"/>
      <c r="DHG770" s="508"/>
      <c r="DHH770" s="508"/>
      <c r="DHI770" s="89"/>
      <c r="DHJ770" s="89"/>
      <c r="DHK770" s="508"/>
      <c r="DHL770" s="508"/>
      <c r="DHM770" s="89"/>
      <c r="DHN770" s="89"/>
      <c r="DHO770" s="508"/>
      <c r="DHP770" s="508"/>
      <c r="DHQ770" s="508"/>
      <c r="DHR770" s="508"/>
      <c r="DHS770" s="508"/>
      <c r="DHT770" s="203"/>
      <c r="DHU770" s="107"/>
      <c r="DHV770" s="508"/>
      <c r="DHW770" s="508"/>
      <c r="DHX770" s="508"/>
      <c r="DHY770" s="508"/>
      <c r="DHZ770" s="508"/>
      <c r="DIA770" s="508"/>
      <c r="DIB770" s="508"/>
      <c r="DIC770" s="168"/>
      <c r="DID770" s="168"/>
      <c r="DIE770" s="168"/>
      <c r="DIF770" s="168"/>
      <c r="DIG770" s="168"/>
      <c r="DIH770" s="168"/>
      <c r="DII770" s="168"/>
      <c r="DIJ770" s="168"/>
      <c r="DIK770" s="168"/>
      <c r="DIL770" s="168"/>
      <c r="DIM770" s="168"/>
      <c r="DIN770" s="168"/>
      <c r="DIO770" s="168"/>
      <c r="DIP770" s="168"/>
      <c r="DIQ770" s="168"/>
      <c r="DIR770" s="168"/>
      <c r="DIS770" s="168"/>
      <c r="DIT770" s="168"/>
      <c r="DIU770" s="168"/>
      <c r="DIV770" s="168"/>
      <c r="DIW770" s="168"/>
      <c r="DIX770" s="168"/>
      <c r="DIY770" s="168"/>
      <c r="DIZ770" s="168"/>
      <c r="DJA770" s="168"/>
      <c r="DJB770" s="168"/>
      <c r="DJC770" s="168"/>
      <c r="DJD770" s="168"/>
      <c r="DJE770" s="168"/>
      <c r="DJF770" s="168"/>
      <c r="DJG770" s="168"/>
      <c r="DJH770" s="168"/>
      <c r="DJI770" s="168"/>
      <c r="DJJ770" s="168"/>
      <c r="DJK770" s="168"/>
      <c r="DJL770" s="168"/>
      <c r="DJM770" s="168"/>
      <c r="DJN770" s="168"/>
      <c r="DJO770" s="168"/>
      <c r="DJP770" s="168"/>
      <c r="DJQ770" s="168"/>
      <c r="DJR770" s="168"/>
      <c r="DJS770" s="168"/>
      <c r="DJT770" s="168"/>
      <c r="DJU770" s="508"/>
      <c r="DJV770" s="508"/>
      <c r="DJW770" s="508"/>
      <c r="DJX770" s="508"/>
      <c r="DJY770" s="508"/>
      <c r="DJZ770" s="508"/>
      <c r="DKA770" s="508"/>
      <c r="DKB770" s="508"/>
      <c r="DKC770" s="508"/>
      <c r="DKD770" s="508"/>
      <c r="DKE770" s="508"/>
      <c r="DKF770" s="508"/>
      <c r="DKG770" s="508"/>
      <c r="DKH770" s="508"/>
      <c r="DKI770" s="508"/>
      <c r="DKJ770" s="508"/>
      <c r="DKK770" s="508"/>
      <c r="DKL770" s="508"/>
      <c r="DKM770" s="508"/>
      <c r="DKN770" s="508"/>
      <c r="DKO770" s="508"/>
      <c r="DKP770" s="508"/>
      <c r="DKQ770" s="508"/>
      <c r="DKR770" s="508"/>
      <c r="DKS770" s="89"/>
      <c r="DKT770" s="89"/>
      <c r="DKU770" s="89"/>
      <c r="DKV770" s="89"/>
      <c r="DKW770" s="89"/>
      <c r="DKX770" s="508"/>
      <c r="DKY770" s="508"/>
      <c r="DKZ770" s="89"/>
      <c r="DLA770" s="89"/>
      <c r="DLB770" s="508"/>
      <c r="DLC770" s="508"/>
      <c r="DLD770" s="89"/>
      <c r="DLE770" s="89"/>
      <c r="DLF770" s="508"/>
      <c r="DLG770" s="508"/>
      <c r="DLH770" s="508"/>
      <c r="DLI770" s="508"/>
      <c r="DLJ770" s="508"/>
      <c r="DLK770" s="508"/>
      <c r="DLL770" s="508"/>
      <c r="DLM770" s="89"/>
      <c r="DLN770" s="89"/>
      <c r="DLO770" s="508"/>
      <c r="DLP770" s="508"/>
      <c r="DLQ770" s="89"/>
      <c r="DLR770" s="89"/>
      <c r="DLS770" s="508"/>
      <c r="DLT770" s="508"/>
      <c r="DLU770" s="508"/>
      <c r="DLV770" s="508"/>
      <c r="DLW770" s="508"/>
      <c r="DLX770" s="203"/>
      <c r="DLY770" s="107"/>
      <c r="DLZ770" s="508"/>
      <c r="DMA770" s="508"/>
      <c r="DMB770" s="508"/>
      <c r="DMC770" s="508"/>
      <c r="DMD770" s="508"/>
      <c r="DME770" s="508"/>
      <c r="DMF770" s="508"/>
      <c r="DMG770" s="168"/>
      <c r="DMH770" s="168"/>
      <c r="DMI770" s="168"/>
      <c r="DMJ770" s="168"/>
      <c r="DMK770" s="168"/>
      <c r="DML770" s="168"/>
      <c r="DMM770" s="168"/>
      <c r="DMN770" s="168"/>
      <c r="DMO770" s="168"/>
      <c r="DMP770" s="168"/>
      <c r="DMQ770" s="168"/>
      <c r="DMR770" s="168"/>
      <c r="DMS770" s="168"/>
      <c r="DMT770" s="168"/>
      <c r="DMU770" s="168"/>
      <c r="DMV770" s="168"/>
      <c r="DMW770" s="168"/>
      <c r="DMX770" s="168"/>
      <c r="DMY770" s="168"/>
      <c r="DMZ770" s="168"/>
      <c r="DNA770" s="168"/>
      <c r="DNB770" s="168"/>
      <c r="DNC770" s="168"/>
      <c r="DND770" s="168"/>
      <c r="DNE770" s="168"/>
      <c r="DNF770" s="168"/>
      <c r="DNG770" s="168"/>
      <c r="DNH770" s="168"/>
      <c r="DNI770" s="168"/>
      <c r="DNJ770" s="168"/>
      <c r="DNK770" s="168"/>
      <c r="DNL770" s="168"/>
      <c r="DNM770" s="168"/>
      <c r="DNN770" s="168"/>
      <c r="DNO770" s="168"/>
      <c r="DNP770" s="168"/>
      <c r="DNQ770" s="168"/>
      <c r="DNR770" s="168"/>
      <c r="DNS770" s="168"/>
      <c r="DNT770" s="168"/>
      <c r="DNU770" s="168"/>
      <c r="DNV770" s="168"/>
      <c r="DNW770" s="168"/>
      <c r="DNX770" s="168"/>
      <c r="DNY770" s="508"/>
      <c r="DNZ770" s="508"/>
      <c r="DOA770" s="508"/>
      <c r="DOB770" s="508"/>
      <c r="DOC770" s="508"/>
      <c r="DOD770" s="508"/>
      <c r="DOE770" s="508"/>
      <c r="DOF770" s="508"/>
      <c r="DOG770" s="508"/>
      <c r="DOH770" s="508"/>
      <c r="DOI770" s="508"/>
      <c r="DOJ770" s="508"/>
      <c r="DOK770" s="508"/>
      <c r="DOL770" s="508"/>
      <c r="DOM770" s="508"/>
      <c r="DON770" s="508"/>
      <c r="DOO770" s="508"/>
      <c r="DOP770" s="508"/>
      <c r="DOQ770" s="508"/>
      <c r="DOR770" s="508"/>
      <c r="DOS770" s="508"/>
      <c r="DOT770" s="508"/>
      <c r="DOU770" s="508"/>
      <c r="DOV770" s="508"/>
      <c r="DOW770" s="89"/>
      <c r="DOX770" s="89"/>
      <c r="DOY770" s="89"/>
      <c r="DOZ770" s="89"/>
      <c r="DPA770" s="89"/>
      <c r="DPB770" s="508"/>
      <c r="DPC770" s="508"/>
      <c r="DPD770" s="89"/>
      <c r="DPE770" s="89"/>
      <c r="DPF770" s="508"/>
      <c r="DPG770" s="508"/>
      <c r="DPH770" s="89"/>
      <c r="DPI770" s="89"/>
      <c r="DPJ770" s="508"/>
      <c r="DPK770" s="508"/>
      <c r="DPL770" s="508"/>
      <c r="DPM770" s="508"/>
      <c r="DPN770" s="508"/>
      <c r="DPO770" s="508"/>
      <c r="DPP770" s="508"/>
      <c r="DPQ770" s="89"/>
      <c r="DPR770" s="89"/>
      <c r="DPS770" s="508"/>
      <c r="DPT770" s="508"/>
      <c r="DPU770" s="89"/>
      <c r="DPV770" s="89"/>
      <c r="DPW770" s="508"/>
      <c r="DPX770" s="508"/>
      <c r="DPY770" s="508"/>
      <c r="DPZ770" s="508"/>
      <c r="DQA770" s="508"/>
      <c r="DQB770" s="203"/>
      <c r="DQC770" s="107"/>
      <c r="DQD770" s="508"/>
      <c r="DQE770" s="508"/>
      <c r="DQF770" s="508"/>
      <c r="DQG770" s="508"/>
      <c r="DQH770" s="508"/>
      <c r="DQI770" s="508"/>
      <c r="DQJ770" s="508"/>
      <c r="DQK770" s="168"/>
      <c r="DQL770" s="168"/>
      <c r="DQM770" s="168"/>
      <c r="DQN770" s="168"/>
      <c r="DQO770" s="168"/>
      <c r="DQP770" s="168"/>
      <c r="DQQ770" s="168"/>
      <c r="DQR770" s="168"/>
      <c r="DQS770" s="168"/>
      <c r="DQT770" s="168"/>
      <c r="DQU770" s="168"/>
      <c r="DQV770" s="168"/>
      <c r="DQW770" s="168"/>
      <c r="DQX770" s="168"/>
      <c r="DQY770" s="168"/>
      <c r="DQZ770" s="168"/>
      <c r="DRA770" s="168"/>
      <c r="DRB770" s="168"/>
      <c r="DRC770" s="168"/>
      <c r="DRD770" s="168"/>
      <c r="DRE770" s="168"/>
      <c r="DRF770" s="168"/>
      <c r="DRG770" s="168"/>
      <c r="DRH770" s="168"/>
      <c r="DRI770" s="168"/>
      <c r="DRJ770" s="168"/>
      <c r="DRK770" s="168"/>
      <c r="DRL770" s="168"/>
      <c r="DRM770" s="168"/>
      <c r="DRN770" s="168"/>
      <c r="DRO770" s="168"/>
      <c r="DRP770" s="168"/>
      <c r="DRQ770" s="168"/>
      <c r="DRR770" s="168"/>
      <c r="DRS770" s="168"/>
      <c r="DRT770" s="168"/>
      <c r="DRU770" s="168"/>
      <c r="DRV770" s="168"/>
      <c r="DRW770" s="168"/>
      <c r="DRX770" s="168"/>
      <c r="DRY770" s="168"/>
      <c r="DRZ770" s="168"/>
      <c r="DSA770" s="168"/>
      <c r="DSB770" s="168"/>
      <c r="DSC770" s="508"/>
      <c r="DSD770" s="508"/>
      <c r="DSE770" s="508"/>
      <c r="DSF770" s="508"/>
      <c r="DSG770" s="508"/>
      <c r="DSH770" s="508"/>
      <c r="DSI770" s="508"/>
      <c r="DSJ770" s="508"/>
      <c r="DSK770" s="508"/>
      <c r="DSL770" s="508"/>
      <c r="DSM770" s="508"/>
      <c r="DSN770" s="508"/>
      <c r="DSO770" s="508"/>
      <c r="DSP770" s="508"/>
      <c r="DSQ770" s="508"/>
      <c r="DSR770" s="508"/>
      <c r="DSS770" s="508"/>
      <c r="DST770" s="508"/>
      <c r="DSU770" s="508"/>
      <c r="DSV770" s="508"/>
      <c r="DSW770" s="508"/>
      <c r="DSX770" s="508"/>
      <c r="DSY770" s="508"/>
      <c r="DSZ770" s="508"/>
      <c r="DTA770" s="89"/>
      <c r="DTB770" s="89"/>
      <c r="DTC770" s="89"/>
      <c r="DTD770" s="89"/>
      <c r="DTE770" s="89"/>
      <c r="DTF770" s="508"/>
      <c r="DTG770" s="508"/>
      <c r="DTH770" s="89"/>
      <c r="DTI770" s="89"/>
      <c r="DTJ770" s="508"/>
      <c r="DTK770" s="508"/>
      <c r="DTL770" s="89"/>
      <c r="DTM770" s="89"/>
      <c r="DTN770" s="508"/>
      <c r="DTO770" s="508"/>
      <c r="DTP770" s="508"/>
      <c r="DTQ770" s="508"/>
      <c r="DTR770" s="508"/>
      <c r="DTS770" s="508"/>
      <c r="DTT770" s="508"/>
      <c r="DTU770" s="89"/>
      <c r="DTV770" s="89"/>
      <c r="DTW770" s="508"/>
      <c r="DTX770" s="508"/>
      <c r="DTY770" s="89"/>
      <c r="DTZ770" s="89"/>
      <c r="DUA770" s="508"/>
      <c r="DUB770" s="508"/>
      <c r="DUC770" s="508"/>
      <c r="DUD770" s="508"/>
      <c r="DUE770" s="508"/>
      <c r="DUF770" s="203"/>
      <c r="DUG770" s="107"/>
      <c r="DUH770" s="508"/>
      <c r="DUI770" s="508"/>
      <c r="DUJ770" s="508"/>
      <c r="DUK770" s="508"/>
      <c r="DUL770" s="508"/>
      <c r="DUM770" s="508"/>
      <c r="DUN770" s="508"/>
      <c r="DUO770" s="168"/>
      <c r="DUP770" s="168"/>
      <c r="DUQ770" s="168"/>
      <c r="DUR770" s="168"/>
      <c r="DUS770" s="168"/>
      <c r="DUT770" s="168"/>
      <c r="DUU770" s="168"/>
      <c r="DUV770" s="168"/>
      <c r="DUW770" s="168"/>
      <c r="DUX770" s="168"/>
      <c r="DUY770" s="168"/>
      <c r="DUZ770" s="168"/>
      <c r="DVA770" s="168"/>
      <c r="DVB770" s="168"/>
      <c r="DVC770" s="168"/>
      <c r="DVD770" s="168"/>
      <c r="DVE770" s="168"/>
      <c r="DVF770" s="168"/>
      <c r="DVG770" s="168"/>
      <c r="DVH770" s="168"/>
      <c r="DVI770" s="168"/>
      <c r="DVJ770" s="168"/>
      <c r="DVK770" s="168"/>
      <c r="DVL770" s="168"/>
      <c r="DVM770" s="168"/>
      <c r="DVN770" s="168"/>
      <c r="DVO770" s="168"/>
      <c r="DVP770" s="168"/>
      <c r="DVQ770" s="168"/>
      <c r="DVR770" s="168"/>
      <c r="DVS770" s="168"/>
      <c r="DVT770" s="168"/>
      <c r="DVU770" s="168"/>
      <c r="DVV770" s="168"/>
      <c r="DVW770" s="168"/>
      <c r="DVX770" s="168"/>
      <c r="DVY770" s="168"/>
      <c r="DVZ770" s="168"/>
      <c r="DWA770" s="168"/>
      <c r="DWB770" s="168"/>
      <c r="DWC770" s="168"/>
      <c r="DWD770" s="168"/>
      <c r="DWE770" s="168"/>
      <c r="DWF770" s="168"/>
      <c r="DWG770" s="508"/>
      <c r="DWH770" s="508"/>
      <c r="DWI770" s="508"/>
      <c r="DWJ770" s="508"/>
      <c r="DWK770" s="508"/>
      <c r="DWL770" s="508"/>
      <c r="DWM770" s="508"/>
      <c r="DWN770" s="508"/>
      <c r="DWO770" s="508"/>
      <c r="DWP770" s="508"/>
      <c r="DWQ770" s="508"/>
      <c r="DWR770" s="508"/>
      <c r="DWS770" s="508"/>
      <c r="DWT770" s="508"/>
      <c r="DWU770" s="508"/>
      <c r="DWV770" s="508"/>
      <c r="DWW770" s="508"/>
      <c r="DWX770" s="508"/>
      <c r="DWY770" s="508"/>
      <c r="DWZ770" s="508"/>
      <c r="DXA770" s="508"/>
      <c r="DXB770" s="508"/>
      <c r="DXC770" s="508"/>
      <c r="DXD770" s="508"/>
      <c r="DXE770" s="89"/>
      <c r="DXF770" s="89"/>
      <c r="DXG770" s="89"/>
      <c r="DXH770" s="89"/>
      <c r="DXI770" s="89"/>
      <c r="DXJ770" s="508"/>
      <c r="DXK770" s="508"/>
      <c r="DXL770" s="89"/>
      <c r="DXM770" s="89"/>
      <c r="DXN770" s="508"/>
      <c r="DXO770" s="508"/>
      <c r="DXP770" s="89"/>
      <c r="DXQ770" s="89"/>
      <c r="DXR770" s="508"/>
      <c r="DXS770" s="508"/>
      <c r="DXT770" s="508"/>
      <c r="DXU770" s="508"/>
      <c r="DXV770" s="508"/>
      <c r="DXW770" s="508"/>
      <c r="DXX770" s="508"/>
      <c r="DXY770" s="89"/>
      <c r="DXZ770" s="89"/>
      <c r="DYA770" s="508"/>
      <c r="DYB770" s="508"/>
      <c r="DYC770" s="89"/>
      <c r="DYD770" s="89"/>
      <c r="DYE770" s="508"/>
      <c r="DYF770" s="508"/>
      <c r="DYG770" s="508"/>
      <c r="DYH770" s="508"/>
      <c r="DYI770" s="508"/>
      <c r="DYJ770" s="203"/>
      <c r="DYK770" s="107"/>
      <c r="DYL770" s="508"/>
      <c r="DYM770" s="508"/>
      <c r="DYN770" s="508"/>
      <c r="DYO770" s="508"/>
      <c r="DYP770" s="508"/>
      <c r="DYQ770" s="508"/>
      <c r="DYR770" s="508"/>
      <c r="DYS770" s="168"/>
      <c r="DYT770" s="168"/>
      <c r="DYU770" s="168"/>
      <c r="DYV770" s="168"/>
      <c r="DYW770" s="168"/>
      <c r="DYX770" s="168"/>
      <c r="DYY770" s="168"/>
      <c r="DYZ770" s="168"/>
      <c r="DZA770" s="168"/>
      <c r="DZB770" s="168"/>
      <c r="DZC770" s="168"/>
      <c r="DZD770" s="168"/>
      <c r="DZE770" s="168"/>
      <c r="DZF770" s="168"/>
      <c r="DZG770" s="168"/>
      <c r="DZH770" s="168"/>
      <c r="DZI770" s="168"/>
      <c r="DZJ770" s="168"/>
      <c r="DZK770" s="168"/>
      <c r="DZL770" s="168"/>
      <c r="DZM770" s="168"/>
      <c r="DZN770" s="168"/>
      <c r="DZO770" s="168"/>
      <c r="DZP770" s="168"/>
      <c r="DZQ770" s="168"/>
      <c r="DZR770" s="168"/>
      <c r="DZS770" s="168"/>
      <c r="DZT770" s="168"/>
      <c r="DZU770" s="168"/>
      <c r="DZV770" s="168"/>
      <c r="DZW770" s="168"/>
      <c r="DZX770" s="168"/>
      <c r="DZY770" s="168"/>
      <c r="DZZ770" s="168"/>
      <c r="EAA770" s="168"/>
      <c r="EAB770" s="168"/>
      <c r="EAC770" s="168"/>
      <c r="EAD770" s="168"/>
      <c r="EAE770" s="168"/>
      <c r="EAF770" s="168"/>
      <c r="EAG770" s="168"/>
      <c r="EAH770" s="168"/>
      <c r="EAI770" s="168"/>
      <c r="EAJ770" s="168"/>
      <c r="EAK770" s="508"/>
      <c r="EAL770" s="508"/>
      <c r="EAM770" s="508"/>
      <c r="EAN770" s="508"/>
      <c r="EAO770" s="508"/>
      <c r="EAP770" s="508"/>
      <c r="EAQ770" s="508"/>
      <c r="EAR770" s="508"/>
      <c r="EAS770" s="508"/>
      <c r="EAT770" s="508"/>
      <c r="EAU770" s="508"/>
      <c r="EAV770" s="508"/>
      <c r="EAW770" s="508"/>
      <c r="EAX770" s="508"/>
      <c r="EAY770" s="508"/>
      <c r="EAZ770" s="508"/>
      <c r="EBA770" s="508"/>
      <c r="EBB770" s="508"/>
      <c r="EBC770" s="508"/>
      <c r="EBD770" s="508"/>
      <c r="EBE770" s="508"/>
      <c r="EBF770" s="508"/>
      <c r="EBG770" s="508"/>
      <c r="EBH770" s="508"/>
      <c r="EBI770" s="89"/>
      <c r="EBJ770" s="89"/>
      <c r="EBK770" s="89"/>
      <c r="EBL770" s="89"/>
      <c r="EBM770" s="89"/>
      <c r="EBN770" s="508"/>
      <c r="EBO770" s="508"/>
      <c r="EBP770" s="89"/>
      <c r="EBQ770" s="89"/>
      <c r="EBR770" s="508"/>
      <c r="EBS770" s="508"/>
      <c r="EBT770" s="89"/>
      <c r="EBU770" s="89"/>
      <c r="EBV770" s="508"/>
      <c r="EBW770" s="508"/>
      <c r="EBX770" s="508"/>
      <c r="EBY770" s="508"/>
      <c r="EBZ770" s="508"/>
      <c r="ECA770" s="508"/>
      <c r="ECB770" s="508"/>
      <c r="ECC770" s="89"/>
      <c r="ECD770" s="89"/>
      <c r="ECE770" s="508"/>
      <c r="ECF770" s="508"/>
      <c r="ECG770" s="89"/>
      <c r="ECH770" s="89"/>
      <c r="ECI770" s="508"/>
      <c r="ECJ770" s="508"/>
      <c r="ECK770" s="508"/>
      <c r="ECL770" s="508"/>
      <c r="ECM770" s="508"/>
      <c r="ECN770" s="203"/>
      <c r="ECO770" s="107"/>
      <c r="ECP770" s="508"/>
      <c r="ECQ770" s="508"/>
      <c r="ECR770" s="508"/>
      <c r="ECS770" s="508"/>
      <c r="ECT770" s="508"/>
      <c r="ECU770" s="508"/>
      <c r="ECV770" s="508"/>
      <c r="ECW770" s="168"/>
      <c r="ECX770" s="168"/>
      <c r="ECY770" s="168"/>
      <c r="ECZ770" s="168"/>
      <c r="EDA770" s="168"/>
      <c r="EDB770" s="168"/>
      <c r="EDC770" s="168"/>
      <c r="EDD770" s="168"/>
      <c r="EDE770" s="168"/>
      <c r="EDF770" s="168"/>
      <c r="EDG770" s="168"/>
      <c r="EDH770" s="168"/>
      <c r="EDI770" s="168"/>
      <c r="EDJ770" s="168"/>
      <c r="EDK770" s="168"/>
      <c r="EDL770" s="168"/>
      <c r="EDM770" s="168"/>
      <c r="EDN770" s="168"/>
      <c r="EDO770" s="168"/>
      <c r="EDP770" s="168"/>
      <c r="EDQ770" s="168"/>
      <c r="EDR770" s="168"/>
      <c r="EDS770" s="168"/>
      <c r="EDT770" s="168"/>
      <c r="EDU770" s="168"/>
      <c r="EDV770" s="168"/>
      <c r="EDW770" s="168"/>
      <c r="EDX770" s="168"/>
      <c r="EDY770" s="168"/>
      <c r="EDZ770" s="168"/>
      <c r="EEA770" s="168"/>
      <c r="EEB770" s="168"/>
      <c r="EEC770" s="168"/>
      <c r="EED770" s="168"/>
      <c r="EEE770" s="168"/>
      <c r="EEF770" s="168"/>
      <c r="EEG770" s="168"/>
      <c r="EEH770" s="168"/>
      <c r="EEI770" s="168"/>
      <c r="EEJ770" s="168"/>
      <c r="EEK770" s="168"/>
      <c r="EEL770" s="168"/>
      <c r="EEM770" s="168"/>
      <c r="EEN770" s="168"/>
      <c r="EEO770" s="508"/>
      <c r="EEP770" s="508"/>
      <c r="EEQ770" s="508"/>
      <c r="EER770" s="508"/>
      <c r="EES770" s="508"/>
      <c r="EET770" s="508"/>
      <c r="EEU770" s="508"/>
      <c r="EEV770" s="508"/>
      <c r="EEW770" s="508"/>
      <c r="EEX770" s="508"/>
      <c r="EEY770" s="508"/>
      <c r="EEZ770" s="508"/>
      <c r="EFA770" s="508"/>
      <c r="EFB770" s="508"/>
      <c r="EFC770" s="508"/>
      <c r="EFD770" s="508"/>
      <c r="EFE770" s="508"/>
      <c r="EFF770" s="508"/>
      <c r="EFG770" s="508"/>
      <c r="EFH770" s="508"/>
      <c r="EFI770" s="508"/>
      <c r="EFJ770" s="508"/>
      <c r="EFK770" s="508"/>
      <c r="EFL770" s="508"/>
      <c r="EFM770" s="89"/>
      <c r="EFN770" s="89"/>
      <c r="EFO770" s="89"/>
      <c r="EFP770" s="89"/>
      <c r="EFQ770" s="89"/>
      <c r="EFR770" s="508"/>
      <c r="EFS770" s="508"/>
      <c r="EFT770" s="89"/>
      <c r="EFU770" s="89"/>
      <c r="EFV770" s="508"/>
      <c r="EFW770" s="508"/>
      <c r="EFX770" s="89"/>
      <c r="EFY770" s="89"/>
      <c r="EFZ770" s="508"/>
      <c r="EGA770" s="508"/>
      <c r="EGB770" s="508"/>
      <c r="EGC770" s="508"/>
      <c r="EGD770" s="508"/>
      <c r="EGE770" s="508"/>
      <c r="EGF770" s="508"/>
      <c r="EGG770" s="89"/>
      <c r="EGH770" s="89"/>
      <c r="EGI770" s="508"/>
      <c r="EGJ770" s="508"/>
      <c r="EGK770" s="89"/>
      <c r="EGL770" s="89"/>
      <c r="EGM770" s="508"/>
      <c r="EGN770" s="508"/>
      <c r="EGO770" s="508"/>
      <c r="EGP770" s="508"/>
      <c r="EGQ770" s="508"/>
      <c r="EGR770" s="203"/>
      <c r="EGS770" s="107"/>
      <c r="EGT770" s="508"/>
      <c r="EGU770" s="508"/>
      <c r="EGV770" s="508"/>
      <c r="EGW770" s="508"/>
      <c r="EGX770" s="508"/>
      <c r="EGY770" s="508"/>
      <c r="EGZ770" s="508"/>
      <c r="EHA770" s="168"/>
      <c r="EHB770" s="168"/>
      <c r="EHC770" s="168"/>
      <c r="EHD770" s="168"/>
      <c r="EHE770" s="168"/>
      <c r="EHF770" s="168"/>
      <c r="EHG770" s="168"/>
      <c r="EHH770" s="168"/>
      <c r="EHI770" s="168"/>
      <c r="EHJ770" s="168"/>
      <c r="EHK770" s="168"/>
      <c r="EHL770" s="168"/>
      <c r="EHM770" s="168"/>
      <c r="EHN770" s="168"/>
      <c r="EHO770" s="168"/>
      <c r="EHP770" s="168"/>
      <c r="EHQ770" s="168"/>
      <c r="EHR770" s="168"/>
      <c r="EHS770" s="168"/>
      <c r="EHT770" s="168"/>
      <c r="EHU770" s="168"/>
      <c r="EHV770" s="168"/>
      <c r="EHW770" s="168"/>
      <c r="EHX770" s="168"/>
      <c r="EHY770" s="168"/>
      <c r="EHZ770" s="168"/>
      <c r="EIA770" s="168"/>
      <c r="EIB770" s="168"/>
      <c r="EIC770" s="168"/>
      <c r="EID770" s="168"/>
      <c r="EIE770" s="168"/>
      <c r="EIF770" s="168"/>
      <c r="EIG770" s="168"/>
      <c r="EIH770" s="168"/>
      <c r="EII770" s="168"/>
      <c r="EIJ770" s="168"/>
      <c r="EIK770" s="168"/>
      <c r="EIL770" s="168"/>
      <c r="EIM770" s="168"/>
      <c r="EIN770" s="168"/>
      <c r="EIO770" s="168"/>
      <c r="EIP770" s="168"/>
      <c r="EIQ770" s="168"/>
      <c r="EIR770" s="168"/>
      <c r="EIS770" s="508"/>
      <c r="EIT770" s="508"/>
      <c r="EIU770" s="508"/>
      <c r="EIV770" s="508"/>
      <c r="EIW770" s="508"/>
      <c r="EIX770" s="508"/>
      <c r="EIY770" s="508"/>
      <c r="EIZ770" s="508"/>
      <c r="EJA770" s="508"/>
      <c r="EJB770" s="508"/>
      <c r="EJC770" s="508"/>
      <c r="EJD770" s="508"/>
      <c r="EJE770" s="508"/>
      <c r="EJF770" s="508"/>
      <c r="EJG770" s="508"/>
      <c r="EJH770" s="508"/>
      <c r="EJI770" s="508"/>
      <c r="EJJ770" s="508"/>
      <c r="EJK770" s="508"/>
      <c r="EJL770" s="508"/>
      <c r="EJM770" s="508"/>
      <c r="EJN770" s="508"/>
      <c r="EJO770" s="508"/>
      <c r="EJP770" s="508"/>
      <c r="EJQ770" s="89"/>
      <c r="EJR770" s="89"/>
      <c r="EJS770" s="89"/>
      <c r="EJT770" s="89"/>
      <c r="EJU770" s="89"/>
      <c r="EJV770" s="508"/>
      <c r="EJW770" s="508"/>
      <c r="EJX770" s="89"/>
      <c r="EJY770" s="89"/>
      <c r="EJZ770" s="508"/>
      <c r="EKA770" s="508"/>
      <c r="EKB770" s="89"/>
      <c r="EKC770" s="89"/>
      <c r="EKD770" s="508"/>
      <c r="EKE770" s="508"/>
      <c r="EKF770" s="508"/>
      <c r="EKG770" s="508"/>
      <c r="EKH770" s="508"/>
      <c r="EKI770" s="508"/>
      <c r="EKJ770" s="508"/>
      <c r="EKK770" s="89"/>
      <c r="EKL770" s="89"/>
      <c r="EKM770" s="508"/>
      <c r="EKN770" s="508"/>
      <c r="EKO770" s="89"/>
      <c r="EKP770" s="89"/>
      <c r="EKQ770" s="508"/>
      <c r="EKR770" s="508"/>
      <c r="EKS770" s="508"/>
      <c r="EKT770" s="508"/>
      <c r="EKU770" s="508"/>
      <c r="EKV770" s="203"/>
      <c r="EKW770" s="107"/>
      <c r="EKX770" s="508"/>
      <c r="EKY770" s="508"/>
      <c r="EKZ770" s="508"/>
      <c r="ELA770" s="508"/>
      <c r="ELB770" s="508"/>
      <c r="ELC770" s="508"/>
      <c r="ELD770" s="508"/>
      <c r="ELE770" s="168"/>
      <c r="ELF770" s="168"/>
      <c r="ELG770" s="168"/>
      <c r="ELH770" s="168"/>
      <c r="ELI770" s="168"/>
      <c r="ELJ770" s="168"/>
      <c r="ELK770" s="168"/>
      <c r="ELL770" s="168"/>
      <c r="ELM770" s="168"/>
      <c r="ELN770" s="168"/>
      <c r="ELO770" s="168"/>
      <c r="ELP770" s="168"/>
      <c r="ELQ770" s="168"/>
      <c r="ELR770" s="168"/>
      <c r="ELS770" s="168"/>
      <c r="ELT770" s="168"/>
      <c r="ELU770" s="168"/>
      <c r="ELV770" s="168"/>
      <c r="ELW770" s="168"/>
      <c r="ELX770" s="168"/>
      <c r="ELY770" s="168"/>
      <c r="ELZ770" s="168"/>
      <c r="EMA770" s="168"/>
      <c r="EMB770" s="168"/>
      <c r="EMC770" s="168"/>
      <c r="EMD770" s="168"/>
      <c r="EME770" s="168"/>
      <c r="EMF770" s="168"/>
      <c r="EMG770" s="168"/>
      <c r="EMH770" s="168"/>
      <c r="EMI770" s="168"/>
      <c r="EMJ770" s="168"/>
      <c r="EMK770" s="168"/>
      <c r="EML770" s="168"/>
      <c r="EMM770" s="168"/>
      <c r="EMN770" s="168"/>
      <c r="EMO770" s="168"/>
      <c r="EMP770" s="168"/>
      <c r="EMQ770" s="168"/>
      <c r="EMR770" s="168"/>
      <c r="EMS770" s="168"/>
      <c r="EMT770" s="168"/>
      <c r="EMU770" s="168"/>
      <c r="EMV770" s="168"/>
      <c r="EMW770" s="508"/>
      <c r="EMX770" s="508"/>
      <c r="EMY770" s="508"/>
      <c r="EMZ770" s="508"/>
      <c r="ENA770" s="508"/>
      <c r="ENB770" s="508"/>
      <c r="ENC770" s="508"/>
      <c r="END770" s="508"/>
      <c r="ENE770" s="508"/>
      <c r="ENF770" s="508"/>
      <c r="ENG770" s="508"/>
      <c r="ENH770" s="508"/>
      <c r="ENI770" s="508"/>
      <c r="ENJ770" s="508"/>
      <c r="ENK770" s="508"/>
      <c r="ENL770" s="508"/>
      <c r="ENM770" s="508"/>
      <c r="ENN770" s="508"/>
      <c r="ENO770" s="508"/>
      <c r="ENP770" s="508"/>
      <c r="ENQ770" s="508"/>
      <c r="ENR770" s="508"/>
      <c r="ENS770" s="508"/>
      <c r="ENT770" s="508"/>
      <c r="ENU770" s="89"/>
      <c r="ENV770" s="89"/>
      <c r="ENW770" s="89"/>
      <c r="ENX770" s="89"/>
      <c r="ENY770" s="89"/>
      <c r="ENZ770" s="508"/>
      <c r="EOA770" s="508"/>
      <c r="EOB770" s="89"/>
      <c r="EOC770" s="89"/>
      <c r="EOD770" s="508"/>
      <c r="EOE770" s="508"/>
      <c r="EOF770" s="89"/>
      <c r="EOG770" s="89"/>
      <c r="EOH770" s="508"/>
      <c r="EOI770" s="508"/>
      <c r="EOJ770" s="508"/>
      <c r="EOK770" s="508"/>
      <c r="EOL770" s="508"/>
      <c r="EOM770" s="508"/>
      <c r="EON770" s="508"/>
      <c r="EOO770" s="89"/>
      <c r="EOP770" s="89"/>
      <c r="EOQ770" s="508"/>
      <c r="EOR770" s="508"/>
      <c r="EOS770" s="89"/>
      <c r="EOT770" s="89"/>
      <c r="EOU770" s="508"/>
      <c r="EOV770" s="508"/>
      <c r="EOW770" s="508"/>
      <c r="EOX770" s="508"/>
      <c r="EOY770" s="508"/>
      <c r="EOZ770" s="203"/>
      <c r="EPA770" s="107"/>
      <c r="EPB770" s="508"/>
      <c r="EPC770" s="508"/>
      <c r="EPD770" s="508"/>
      <c r="EPE770" s="508"/>
      <c r="EPF770" s="508"/>
      <c r="EPG770" s="508"/>
      <c r="EPH770" s="508"/>
      <c r="EPI770" s="168"/>
      <c r="EPJ770" s="168"/>
      <c r="EPK770" s="168"/>
      <c r="EPL770" s="168"/>
      <c r="EPM770" s="168"/>
      <c r="EPN770" s="168"/>
      <c r="EPO770" s="168"/>
      <c r="EPP770" s="168"/>
      <c r="EPQ770" s="168"/>
      <c r="EPR770" s="168"/>
      <c r="EPS770" s="168"/>
      <c r="EPT770" s="168"/>
      <c r="EPU770" s="168"/>
      <c r="EPV770" s="168"/>
      <c r="EPW770" s="168"/>
      <c r="EPX770" s="168"/>
      <c r="EPY770" s="168"/>
      <c r="EPZ770" s="168"/>
      <c r="EQA770" s="168"/>
      <c r="EQB770" s="168"/>
      <c r="EQC770" s="168"/>
      <c r="EQD770" s="168"/>
      <c r="EQE770" s="168"/>
      <c r="EQF770" s="168"/>
      <c r="EQG770" s="168"/>
      <c r="EQH770" s="168"/>
      <c r="EQI770" s="168"/>
      <c r="EQJ770" s="168"/>
      <c r="EQK770" s="168"/>
      <c r="EQL770" s="168"/>
      <c r="EQM770" s="168"/>
      <c r="EQN770" s="168"/>
      <c r="EQO770" s="168"/>
      <c r="EQP770" s="168"/>
      <c r="EQQ770" s="168"/>
      <c r="EQR770" s="168"/>
      <c r="EQS770" s="168"/>
      <c r="EQT770" s="168"/>
      <c r="EQU770" s="168"/>
      <c r="EQV770" s="168"/>
      <c r="EQW770" s="168"/>
      <c r="EQX770" s="168"/>
      <c r="EQY770" s="168"/>
      <c r="EQZ770" s="168"/>
      <c r="ERA770" s="508"/>
      <c r="ERB770" s="508"/>
      <c r="ERC770" s="508"/>
      <c r="ERD770" s="508"/>
      <c r="ERE770" s="508"/>
      <c r="ERF770" s="508"/>
      <c r="ERG770" s="508"/>
      <c r="ERH770" s="508"/>
      <c r="ERI770" s="508"/>
      <c r="ERJ770" s="508"/>
      <c r="ERK770" s="508"/>
      <c r="ERL770" s="508"/>
      <c r="ERM770" s="508"/>
      <c r="ERN770" s="508"/>
      <c r="ERO770" s="508"/>
      <c r="ERP770" s="508"/>
      <c r="ERQ770" s="508"/>
      <c r="ERR770" s="508"/>
      <c r="ERS770" s="508"/>
      <c r="ERT770" s="508"/>
      <c r="ERU770" s="508"/>
      <c r="ERV770" s="508"/>
      <c r="ERW770" s="508"/>
      <c r="ERX770" s="508"/>
      <c r="ERY770" s="89"/>
      <c r="ERZ770" s="89"/>
      <c r="ESA770" s="89"/>
      <c r="ESB770" s="89"/>
      <c r="ESC770" s="89"/>
      <c r="ESD770" s="508"/>
      <c r="ESE770" s="508"/>
      <c r="ESF770" s="89"/>
      <c r="ESG770" s="89"/>
      <c r="ESH770" s="508"/>
      <c r="ESI770" s="508"/>
      <c r="ESJ770" s="89"/>
      <c r="ESK770" s="89"/>
      <c r="ESL770" s="508"/>
      <c r="ESM770" s="508"/>
      <c r="ESN770" s="508"/>
      <c r="ESO770" s="508"/>
      <c r="ESP770" s="508"/>
      <c r="ESQ770" s="508"/>
      <c r="ESR770" s="508"/>
      <c r="ESS770" s="89"/>
      <c r="EST770" s="89"/>
      <c r="ESU770" s="508"/>
      <c r="ESV770" s="508"/>
      <c r="ESW770" s="89"/>
      <c r="ESX770" s="89"/>
      <c r="ESY770" s="508"/>
      <c r="ESZ770" s="508"/>
      <c r="ETA770" s="508"/>
      <c r="ETB770" s="508"/>
      <c r="ETC770" s="508"/>
      <c r="ETD770" s="203"/>
      <c r="ETE770" s="107"/>
      <c r="ETF770" s="508"/>
      <c r="ETG770" s="508"/>
      <c r="ETH770" s="508"/>
      <c r="ETI770" s="508"/>
      <c r="ETJ770" s="508"/>
      <c r="ETK770" s="508"/>
      <c r="ETL770" s="508"/>
      <c r="ETM770" s="168"/>
      <c r="ETN770" s="168"/>
      <c r="ETO770" s="168"/>
      <c r="ETP770" s="168"/>
      <c r="ETQ770" s="168"/>
      <c r="ETR770" s="168"/>
      <c r="ETS770" s="168"/>
      <c r="ETT770" s="168"/>
      <c r="ETU770" s="168"/>
      <c r="ETV770" s="168"/>
      <c r="ETW770" s="168"/>
      <c r="ETX770" s="168"/>
      <c r="ETY770" s="168"/>
      <c r="ETZ770" s="168"/>
      <c r="EUA770" s="168"/>
      <c r="EUB770" s="168"/>
      <c r="EUC770" s="168"/>
      <c r="EUD770" s="168"/>
      <c r="EUE770" s="168"/>
      <c r="EUF770" s="168"/>
      <c r="EUG770" s="168"/>
      <c r="EUH770" s="168"/>
      <c r="EUI770" s="168"/>
      <c r="EUJ770" s="168"/>
      <c r="EUK770" s="168"/>
      <c r="EUL770" s="168"/>
      <c r="EUM770" s="168"/>
      <c r="EUN770" s="168"/>
      <c r="EUO770" s="168"/>
      <c r="EUP770" s="168"/>
      <c r="EUQ770" s="168"/>
      <c r="EUR770" s="168"/>
      <c r="EUS770" s="168"/>
      <c r="EUT770" s="168"/>
      <c r="EUU770" s="168"/>
      <c r="EUV770" s="168"/>
      <c r="EUW770" s="168"/>
      <c r="EUX770" s="168"/>
      <c r="EUY770" s="168"/>
      <c r="EUZ770" s="168"/>
      <c r="EVA770" s="168"/>
      <c r="EVB770" s="168"/>
      <c r="EVC770" s="168"/>
      <c r="EVD770" s="168"/>
      <c r="EVE770" s="508"/>
      <c r="EVF770" s="508"/>
      <c r="EVG770" s="508"/>
      <c r="EVH770" s="508"/>
      <c r="EVI770" s="508"/>
      <c r="EVJ770" s="508"/>
      <c r="EVK770" s="508"/>
      <c r="EVL770" s="508"/>
      <c r="EVM770" s="508"/>
      <c r="EVN770" s="508"/>
      <c r="EVO770" s="508"/>
      <c r="EVP770" s="508"/>
      <c r="EVQ770" s="508"/>
      <c r="EVR770" s="508"/>
      <c r="EVS770" s="508"/>
      <c r="EVT770" s="508"/>
      <c r="EVU770" s="508"/>
      <c r="EVV770" s="508"/>
      <c r="EVW770" s="508"/>
      <c r="EVX770" s="508"/>
      <c r="EVY770" s="508"/>
      <c r="EVZ770" s="508"/>
      <c r="EWA770" s="508"/>
      <c r="EWB770" s="508"/>
      <c r="EWC770" s="89"/>
      <c r="EWD770" s="89"/>
      <c r="EWE770" s="89"/>
      <c r="EWF770" s="89"/>
      <c r="EWG770" s="89"/>
      <c r="EWH770" s="508"/>
      <c r="EWI770" s="508"/>
      <c r="EWJ770" s="89"/>
      <c r="EWK770" s="89"/>
      <c r="EWL770" s="508"/>
      <c r="EWM770" s="508"/>
      <c r="EWN770" s="89"/>
      <c r="EWO770" s="89"/>
      <c r="EWP770" s="508"/>
      <c r="EWQ770" s="508"/>
      <c r="EWR770" s="508"/>
      <c r="EWS770" s="508"/>
      <c r="EWT770" s="508"/>
      <c r="EWU770" s="508"/>
      <c r="EWV770" s="508"/>
      <c r="EWW770" s="89"/>
      <c r="EWX770" s="89"/>
      <c r="EWY770" s="508"/>
      <c r="EWZ770" s="508"/>
      <c r="EXA770" s="89"/>
      <c r="EXB770" s="89"/>
      <c r="EXC770" s="508"/>
      <c r="EXD770" s="508"/>
      <c r="EXE770" s="508"/>
      <c r="EXF770" s="508"/>
      <c r="EXG770" s="508"/>
      <c r="EXH770" s="203"/>
      <c r="EXI770" s="107"/>
      <c r="EXJ770" s="508"/>
      <c r="EXK770" s="508"/>
      <c r="EXL770" s="508"/>
      <c r="EXM770" s="508"/>
      <c r="EXN770" s="508"/>
      <c r="EXO770" s="508"/>
      <c r="EXP770" s="508"/>
      <c r="EXQ770" s="168"/>
      <c r="EXR770" s="168"/>
      <c r="EXS770" s="168"/>
      <c r="EXT770" s="168"/>
      <c r="EXU770" s="168"/>
      <c r="EXV770" s="168"/>
      <c r="EXW770" s="168"/>
      <c r="EXX770" s="168"/>
      <c r="EXY770" s="168"/>
      <c r="EXZ770" s="168"/>
      <c r="EYA770" s="168"/>
      <c r="EYB770" s="168"/>
      <c r="EYC770" s="168"/>
      <c r="EYD770" s="168"/>
      <c r="EYE770" s="168"/>
      <c r="EYF770" s="168"/>
      <c r="EYG770" s="168"/>
      <c r="EYH770" s="168"/>
      <c r="EYI770" s="168"/>
      <c r="EYJ770" s="168"/>
      <c r="EYK770" s="168"/>
      <c r="EYL770" s="168"/>
      <c r="EYM770" s="168"/>
      <c r="EYN770" s="168"/>
      <c r="EYO770" s="168"/>
      <c r="EYP770" s="168"/>
      <c r="EYQ770" s="168"/>
      <c r="EYR770" s="168"/>
      <c r="EYS770" s="168"/>
      <c r="EYT770" s="168"/>
      <c r="EYU770" s="168"/>
      <c r="EYV770" s="168"/>
      <c r="EYW770" s="168"/>
      <c r="EYX770" s="168"/>
      <c r="EYY770" s="168"/>
      <c r="EYZ770" s="168"/>
      <c r="EZA770" s="168"/>
      <c r="EZB770" s="168"/>
      <c r="EZC770" s="168"/>
      <c r="EZD770" s="168"/>
      <c r="EZE770" s="168"/>
      <c r="EZF770" s="168"/>
      <c r="EZG770" s="168"/>
      <c r="EZH770" s="168"/>
      <c r="EZI770" s="508"/>
      <c r="EZJ770" s="508"/>
      <c r="EZK770" s="508"/>
      <c r="EZL770" s="508"/>
      <c r="EZM770" s="508"/>
      <c r="EZN770" s="508"/>
      <c r="EZO770" s="508"/>
      <c r="EZP770" s="508"/>
      <c r="EZQ770" s="508"/>
      <c r="EZR770" s="508"/>
      <c r="EZS770" s="508"/>
      <c r="EZT770" s="508"/>
      <c r="EZU770" s="508"/>
      <c r="EZV770" s="508"/>
      <c r="EZW770" s="508"/>
      <c r="EZX770" s="508"/>
      <c r="EZY770" s="508"/>
      <c r="EZZ770" s="508"/>
      <c r="FAA770" s="508"/>
      <c r="FAB770" s="508"/>
      <c r="FAC770" s="508"/>
      <c r="FAD770" s="508"/>
      <c r="FAE770" s="508"/>
      <c r="FAF770" s="508"/>
      <c r="FAG770" s="89"/>
      <c r="FAH770" s="89"/>
      <c r="FAI770" s="89"/>
      <c r="FAJ770" s="89"/>
      <c r="FAK770" s="89"/>
      <c r="FAL770" s="508"/>
      <c r="FAM770" s="508"/>
      <c r="FAN770" s="89"/>
      <c r="FAO770" s="89"/>
      <c r="FAP770" s="508"/>
      <c r="FAQ770" s="508"/>
      <c r="FAR770" s="89"/>
      <c r="FAS770" s="89"/>
      <c r="FAT770" s="508"/>
      <c r="FAU770" s="508"/>
      <c r="FAV770" s="508"/>
      <c r="FAW770" s="508"/>
      <c r="FAX770" s="508"/>
      <c r="FAY770" s="508"/>
      <c r="FAZ770" s="508"/>
      <c r="FBA770" s="89"/>
      <c r="FBB770" s="89"/>
      <c r="FBC770" s="508"/>
      <c r="FBD770" s="508"/>
      <c r="FBE770" s="89"/>
      <c r="FBF770" s="89"/>
      <c r="FBG770" s="508"/>
      <c r="FBH770" s="508"/>
      <c r="FBI770" s="508"/>
      <c r="FBJ770" s="508"/>
      <c r="FBK770" s="508"/>
      <c r="FBL770" s="203"/>
      <c r="FBM770" s="107"/>
      <c r="FBN770" s="508"/>
      <c r="FBO770" s="508"/>
      <c r="FBP770" s="508"/>
      <c r="FBQ770" s="508"/>
      <c r="FBR770" s="508"/>
      <c r="FBS770" s="508"/>
      <c r="FBT770" s="508"/>
      <c r="FBU770" s="168"/>
      <c r="FBV770" s="168"/>
      <c r="FBW770" s="168"/>
      <c r="FBX770" s="168"/>
      <c r="FBY770" s="168"/>
      <c r="FBZ770" s="168"/>
      <c r="FCA770" s="168"/>
      <c r="FCB770" s="168"/>
      <c r="FCC770" s="168"/>
      <c r="FCD770" s="168"/>
      <c r="FCE770" s="168"/>
      <c r="FCF770" s="168"/>
      <c r="FCG770" s="168"/>
      <c r="FCH770" s="168"/>
      <c r="FCI770" s="168"/>
      <c r="FCJ770" s="168"/>
      <c r="FCK770" s="168"/>
      <c r="FCL770" s="168"/>
      <c r="FCM770" s="168"/>
      <c r="FCN770" s="168"/>
      <c r="FCO770" s="168"/>
      <c r="FCP770" s="168"/>
      <c r="FCQ770" s="168"/>
      <c r="FCR770" s="168"/>
      <c r="FCS770" s="168"/>
      <c r="FCT770" s="168"/>
      <c r="FCU770" s="168"/>
      <c r="FCV770" s="168"/>
      <c r="FCW770" s="168"/>
      <c r="FCX770" s="168"/>
      <c r="FCY770" s="168"/>
      <c r="FCZ770" s="168"/>
      <c r="FDA770" s="168"/>
      <c r="FDB770" s="168"/>
      <c r="FDC770" s="168"/>
      <c r="FDD770" s="168"/>
      <c r="FDE770" s="168"/>
      <c r="FDF770" s="168"/>
      <c r="FDG770" s="168"/>
      <c r="FDH770" s="168"/>
      <c r="FDI770" s="168"/>
      <c r="FDJ770" s="168"/>
      <c r="FDK770" s="168"/>
      <c r="FDL770" s="168"/>
      <c r="FDM770" s="508"/>
      <c r="FDN770" s="508"/>
      <c r="FDO770" s="508"/>
      <c r="FDP770" s="508"/>
      <c r="FDQ770" s="508"/>
      <c r="FDR770" s="508"/>
      <c r="FDS770" s="508"/>
      <c r="FDT770" s="508"/>
      <c r="FDU770" s="508"/>
      <c r="FDV770" s="508"/>
      <c r="FDW770" s="508"/>
      <c r="FDX770" s="508"/>
      <c r="FDY770" s="508"/>
      <c r="FDZ770" s="508"/>
      <c r="FEA770" s="508"/>
      <c r="FEB770" s="508"/>
      <c r="FEC770" s="508"/>
      <c r="FED770" s="508"/>
      <c r="FEE770" s="508"/>
      <c r="FEF770" s="508"/>
      <c r="FEG770" s="508"/>
      <c r="FEH770" s="508"/>
      <c r="FEI770" s="508"/>
      <c r="FEJ770" s="508"/>
      <c r="FEK770" s="89"/>
      <c r="FEL770" s="89"/>
      <c r="FEM770" s="89"/>
      <c r="FEN770" s="89"/>
      <c r="FEO770" s="89"/>
      <c r="FEP770" s="508"/>
      <c r="FEQ770" s="508"/>
      <c r="FER770" s="89"/>
      <c r="FES770" s="89"/>
      <c r="FET770" s="508"/>
      <c r="FEU770" s="508"/>
      <c r="FEV770" s="89"/>
      <c r="FEW770" s="89"/>
      <c r="FEX770" s="508"/>
      <c r="FEY770" s="508"/>
      <c r="FEZ770" s="508"/>
      <c r="FFA770" s="508"/>
      <c r="FFB770" s="508"/>
      <c r="FFC770" s="508"/>
      <c r="FFD770" s="508"/>
      <c r="FFE770" s="89"/>
      <c r="FFF770" s="89"/>
      <c r="FFG770" s="508"/>
      <c r="FFH770" s="508"/>
      <c r="FFI770" s="89"/>
      <c r="FFJ770" s="89"/>
      <c r="FFK770" s="508"/>
      <c r="FFL770" s="508"/>
      <c r="FFM770" s="508"/>
      <c r="FFN770" s="508"/>
      <c r="FFO770" s="508"/>
      <c r="FFP770" s="203"/>
      <c r="FFQ770" s="107"/>
      <c r="FFR770" s="508"/>
      <c r="FFS770" s="508"/>
      <c r="FFT770" s="508"/>
      <c r="FFU770" s="508"/>
      <c r="FFV770" s="508"/>
      <c r="FFW770" s="508"/>
      <c r="FFX770" s="508"/>
      <c r="FFY770" s="168"/>
      <c r="FFZ770" s="168"/>
      <c r="FGA770" s="168"/>
      <c r="FGB770" s="168"/>
      <c r="FGC770" s="168"/>
      <c r="FGD770" s="168"/>
      <c r="FGE770" s="168"/>
      <c r="FGF770" s="168"/>
      <c r="FGG770" s="168"/>
      <c r="FGH770" s="168"/>
      <c r="FGI770" s="168"/>
      <c r="FGJ770" s="168"/>
      <c r="FGK770" s="168"/>
      <c r="FGL770" s="168"/>
      <c r="FGM770" s="168"/>
      <c r="FGN770" s="168"/>
      <c r="FGO770" s="168"/>
      <c r="FGP770" s="168"/>
      <c r="FGQ770" s="168"/>
      <c r="FGR770" s="168"/>
      <c r="FGS770" s="168"/>
      <c r="FGT770" s="168"/>
      <c r="FGU770" s="168"/>
      <c r="FGV770" s="168"/>
      <c r="FGW770" s="168"/>
      <c r="FGX770" s="168"/>
      <c r="FGY770" s="168"/>
      <c r="FGZ770" s="168"/>
      <c r="FHA770" s="168"/>
      <c r="FHB770" s="168"/>
      <c r="FHC770" s="168"/>
      <c r="FHD770" s="168"/>
      <c r="FHE770" s="168"/>
      <c r="FHF770" s="168"/>
      <c r="FHG770" s="168"/>
      <c r="FHH770" s="168"/>
      <c r="FHI770" s="168"/>
      <c r="FHJ770" s="168"/>
      <c r="FHK770" s="168"/>
      <c r="FHL770" s="168"/>
      <c r="FHM770" s="168"/>
      <c r="FHN770" s="168"/>
      <c r="FHO770" s="168"/>
      <c r="FHP770" s="168"/>
      <c r="FHQ770" s="508"/>
      <c r="FHR770" s="508"/>
      <c r="FHS770" s="508"/>
      <c r="FHT770" s="508"/>
      <c r="FHU770" s="508"/>
      <c r="FHV770" s="508"/>
      <c r="FHW770" s="508"/>
      <c r="FHX770" s="508"/>
      <c r="FHY770" s="508"/>
      <c r="FHZ770" s="508"/>
      <c r="FIA770" s="508"/>
      <c r="FIB770" s="508"/>
      <c r="FIC770" s="508"/>
      <c r="FID770" s="508"/>
      <c r="FIE770" s="508"/>
      <c r="FIF770" s="508"/>
      <c r="FIG770" s="508"/>
      <c r="FIH770" s="508"/>
      <c r="FII770" s="508"/>
      <c r="FIJ770" s="508"/>
      <c r="FIK770" s="508"/>
      <c r="FIL770" s="508"/>
      <c r="FIM770" s="508"/>
      <c r="FIN770" s="508"/>
      <c r="FIO770" s="89"/>
      <c r="FIP770" s="89"/>
      <c r="FIQ770" s="89"/>
      <c r="FIR770" s="89"/>
      <c r="FIS770" s="89"/>
      <c r="FIT770" s="508"/>
      <c r="FIU770" s="508"/>
      <c r="FIV770" s="89"/>
      <c r="FIW770" s="89"/>
      <c r="FIX770" s="508"/>
      <c r="FIY770" s="508"/>
      <c r="FIZ770" s="89"/>
      <c r="FJA770" s="89"/>
      <c r="FJB770" s="508"/>
      <c r="FJC770" s="508"/>
      <c r="FJD770" s="508"/>
      <c r="FJE770" s="508"/>
      <c r="FJF770" s="508"/>
      <c r="FJG770" s="508"/>
      <c r="FJH770" s="508"/>
      <c r="FJI770" s="89"/>
      <c r="FJJ770" s="89"/>
      <c r="FJK770" s="508"/>
      <c r="FJL770" s="508"/>
      <c r="FJM770" s="89"/>
      <c r="FJN770" s="89"/>
      <c r="FJO770" s="508"/>
      <c r="FJP770" s="508"/>
      <c r="FJQ770" s="508"/>
      <c r="FJR770" s="508"/>
      <c r="FJS770" s="508"/>
      <c r="FJT770" s="203"/>
      <c r="FJU770" s="107"/>
      <c r="FJV770" s="508"/>
      <c r="FJW770" s="508"/>
      <c r="FJX770" s="508"/>
      <c r="FJY770" s="508"/>
      <c r="FJZ770" s="508"/>
      <c r="FKA770" s="508"/>
      <c r="FKB770" s="508"/>
      <c r="FKC770" s="168"/>
      <c r="FKD770" s="168"/>
      <c r="FKE770" s="168"/>
      <c r="FKF770" s="168"/>
      <c r="FKG770" s="168"/>
      <c r="FKH770" s="168"/>
      <c r="FKI770" s="168"/>
      <c r="FKJ770" s="168"/>
      <c r="FKK770" s="168"/>
      <c r="FKL770" s="168"/>
      <c r="FKM770" s="168"/>
      <c r="FKN770" s="168"/>
      <c r="FKO770" s="168"/>
      <c r="FKP770" s="168"/>
      <c r="FKQ770" s="168"/>
      <c r="FKR770" s="168"/>
      <c r="FKS770" s="168"/>
      <c r="FKT770" s="168"/>
      <c r="FKU770" s="168"/>
      <c r="FKV770" s="168"/>
      <c r="FKW770" s="168"/>
      <c r="FKX770" s="168"/>
      <c r="FKY770" s="168"/>
      <c r="FKZ770" s="168"/>
      <c r="FLA770" s="168"/>
      <c r="FLB770" s="168"/>
      <c r="FLC770" s="168"/>
      <c r="FLD770" s="168"/>
      <c r="FLE770" s="168"/>
      <c r="FLF770" s="168"/>
      <c r="FLG770" s="168"/>
      <c r="FLH770" s="168"/>
      <c r="FLI770" s="168"/>
      <c r="FLJ770" s="168"/>
      <c r="FLK770" s="168"/>
      <c r="FLL770" s="168"/>
      <c r="FLM770" s="168"/>
      <c r="FLN770" s="168"/>
      <c r="FLO770" s="168"/>
      <c r="FLP770" s="168"/>
      <c r="FLQ770" s="168"/>
      <c r="FLR770" s="168"/>
      <c r="FLS770" s="168"/>
      <c r="FLT770" s="168"/>
      <c r="FLU770" s="508"/>
      <c r="FLV770" s="508"/>
      <c r="FLW770" s="508"/>
      <c r="FLX770" s="508"/>
      <c r="FLY770" s="508"/>
      <c r="FLZ770" s="508"/>
      <c r="FMA770" s="508"/>
      <c r="FMB770" s="508"/>
      <c r="FMC770" s="508"/>
      <c r="FMD770" s="508"/>
      <c r="FME770" s="508"/>
      <c r="FMF770" s="508"/>
      <c r="FMG770" s="508"/>
      <c r="FMH770" s="508"/>
      <c r="FMI770" s="508"/>
      <c r="FMJ770" s="508"/>
      <c r="FMK770" s="508"/>
      <c r="FML770" s="508"/>
      <c r="FMM770" s="508"/>
      <c r="FMN770" s="508"/>
      <c r="FMO770" s="508"/>
      <c r="FMP770" s="508"/>
      <c r="FMQ770" s="508"/>
      <c r="FMR770" s="508"/>
      <c r="FMS770" s="89"/>
      <c r="FMT770" s="89"/>
      <c r="FMU770" s="89"/>
      <c r="FMV770" s="89"/>
      <c r="FMW770" s="89"/>
      <c r="FMX770" s="508"/>
      <c r="FMY770" s="508"/>
      <c r="FMZ770" s="89"/>
      <c r="FNA770" s="89"/>
      <c r="FNB770" s="508"/>
      <c r="FNC770" s="508"/>
      <c r="FND770" s="89"/>
      <c r="FNE770" s="89"/>
      <c r="FNF770" s="508"/>
      <c r="FNG770" s="508"/>
      <c r="FNH770" s="508"/>
      <c r="FNI770" s="508"/>
      <c r="FNJ770" s="508"/>
      <c r="FNK770" s="508"/>
      <c r="FNL770" s="508"/>
      <c r="FNM770" s="89"/>
      <c r="FNN770" s="89"/>
      <c r="FNO770" s="508"/>
      <c r="FNP770" s="508"/>
      <c r="FNQ770" s="89"/>
      <c r="FNR770" s="89"/>
      <c r="FNS770" s="508"/>
      <c r="FNT770" s="508"/>
      <c r="FNU770" s="508"/>
      <c r="FNV770" s="508"/>
      <c r="FNW770" s="508"/>
      <c r="FNX770" s="203"/>
      <c r="FNY770" s="107"/>
      <c r="FNZ770" s="508"/>
      <c r="FOA770" s="508"/>
      <c r="FOB770" s="508"/>
      <c r="FOC770" s="508"/>
      <c r="FOD770" s="508"/>
      <c r="FOE770" s="508"/>
      <c r="FOF770" s="508"/>
      <c r="FOG770" s="168"/>
      <c r="FOH770" s="168"/>
      <c r="FOI770" s="168"/>
      <c r="FOJ770" s="168"/>
      <c r="FOK770" s="168"/>
      <c r="FOL770" s="168"/>
      <c r="FOM770" s="168"/>
      <c r="FON770" s="168"/>
      <c r="FOO770" s="168"/>
      <c r="FOP770" s="168"/>
      <c r="FOQ770" s="168"/>
      <c r="FOR770" s="168"/>
      <c r="FOS770" s="168"/>
      <c r="FOT770" s="168"/>
      <c r="FOU770" s="168"/>
      <c r="FOV770" s="168"/>
      <c r="FOW770" s="168"/>
      <c r="FOX770" s="168"/>
      <c r="FOY770" s="168"/>
      <c r="FOZ770" s="168"/>
      <c r="FPA770" s="168"/>
      <c r="FPB770" s="168"/>
      <c r="FPC770" s="168"/>
      <c r="FPD770" s="168"/>
      <c r="FPE770" s="168"/>
      <c r="FPF770" s="168"/>
      <c r="FPG770" s="168"/>
      <c r="FPH770" s="168"/>
      <c r="FPI770" s="168"/>
      <c r="FPJ770" s="168"/>
      <c r="FPK770" s="168"/>
      <c r="FPL770" s="168"/>
      <c r="FPM770" s="168"/>
      <c r="FPN770" s="168"/>
      <c r="FPO770" s="168"/>
      <c r="FPP770" s="168"/>
      <c r="FPQ770" s="168"/>
      <c r="FPR770" s="168"/>
      <c r="FPS770" s="168"/>
      <c r="FPT770" s="168"/>
      <c r="FPU770" s="168"/>
      <c r="FPV770" s="168"/>
      <c r="FPW770" s="168"/>
      <c r="FPX770" s="168"/>
      <c r="FPY770" s="508"/>
      <c r="FPZ770" s="508"/>
      <c r="FQA770" s="508"/>
      <c r="FQB770" s="508"/>
      <c r="FQC770" s="508"/>
      <c r="FQD770" s="508"/>
      <c r="FQE770" s="508"/>
      <c r="FQF770" s="508"/>
      <c r="FQG770" s="508"/>
      <c r="FQH770" s="508"/>
      <c r="FQI770" s="508"/>
      <c r="FQJ770" s="508"/>
      <c r="FQK770" s="508"/>
      <c r="FQL770" s="508"/>
      <c r="FQM770" s="508"/>
      <c r="FQN770" s="508"/>
      <c r="FQO770" s="508"/>
      <c r="FQP770" s="508"/>
      <c r="FQQ770" s="508"/>
      <c r="FQR770" s="508"/>
      <c r="FQS770" s="508"/>
      <c r="FQT770" s="508"/>
      <c r="FQU770" s="508"/>
      <c r="FQV770" s="508"/>
      <c r="FQW770" s="89"/>
      <c r="FQX770" s="89"/>
      <c r="FQY770" s="89"/>
      <c r="FQZ770" s="89"/>
      <c r="FRA770" s="89"/>
      <c r="FRB770" s="508"/>
      <c r="FRC770" s="508"/>
      <c r="FRD770" s="89"/>
      <c r="FRE770" s="89"/>
      <c r="FRF770" s="508"/>
      <c r="FRG770" s="508"/>
      <c r="FRH770" s="89"/>
      <c r="FRI770" s="89"/>
      <c r="FRJ770" s="508"/>
      <c r="FRK770" s="508"/>
      <c r="FRL770" s="508"/>
      <c r="FRM770" s="508"/>
      <c r="FRN770" s="508"/>
      <c r="FRO770" s="508"/>
      <c r="FRP770" s="508"/>
      <c r="FRQ770" s="89"/>
      <c r="FRR770" s="89"/>
      <c r="FRS770" s="508"/>
      <c r="FRT770" s="508"/>
      <c r="FRU770" s="89"/>
      <c r="FRV770" s="89"/>
      <c r="FRW770" s="508"/>
      <c r="FRX770" s="508"/>
      <c r="FRY770" s="508"/>
      <c r="FRZ770" s="508"/>
      <c r="FSA770" s="508"/>
      <c r="FSB770" s="203"/>
      <c r="FSC770" s="107"/>
      <c r="FSD770" s="508"/>
      <c r="FSE770" s="508"/>
      <c r="FSF770" s="508"/>
      <c r="FSG770" s="508"/>
      <c r="FSH770" s="508"/>
      <c r="FSI770" s="508"/>
      <c r="FSJ770" s="508"/>
      <c r="FSK770" s="168"/>
      <c r="FSL770" s="168"/>
      <c r="FSM770" s="168"/>
      <c r="FSN770" s="168"/>
      <c r="FSO770" s="168"/>
      <c r="FSP770" s="168"/>
      <c r="FSQ770" s="168"/>
      <c r="FSR770" s="168"/>
      <c r="FSS770" s="168"/>
      <c r="FST770" s="168"/>
      <c r="FSU770" s="168"/>
      <c r="FSV770" s="168"/>
      <c r="FSW770" s="168"/>
      <c r="FSX770" s="168"/>
      <c r="FSY770" s="168"/>
      <c r="FSZ770" s="168"/>
      <c r="FTA770" s="168"/>
      <c r="FTB770" s="168"/>
      <c r="FTC770" s="168"/>
      <c r="FTD770" s="168"/>
      <c r="FTE770" s="168"/>
      <c r="FTF770" s="168"/>
      <c r="FTG770" s="168"/>
      <c r="FTH770" s="168"/>
      <c r="FTI770" s="168"/>
      <c r="FTJ770" s="168"/>
      <c r="FTK770" s="168"/>
      <c r="FTL770" s="168"/>
      <c r="FTM770" s="168"/>
      <c r="FTN770" s="168"/>
      <c r="FTO770" s="168"/>
      <c r="FTP770" s="168"/>
      <c r="FTQ770" s="168"/>
      <c r="FTR770" s="168"/>
      <c r="FTS770" s="168"/>
      <c r="FTT770" s="168"/>
      <c r="FTU770" s="168"/>
      <c r="FTV770" s="168"/>
      <c r="FTW770" s="168"/>
      <c r="FTX770" s="168"/>
      <c r="FTY770" s="168"/>
      <c r="FTZ770" s="168"/>
      <c r="FUA770" s="168"/>
      <c r="FUB770" s="168"/>
      <c r="FUC770" s="508"/>
      <c r="FUD770" s="508"/>
      <c r="FUE770" s="508"/>
      <c r="FUF770" s="508"/>
      <c r="FUG770" s="508"/>
      <c r="FUH770" s="508"/>
      <c r="FUI770" s="508"/>
      <c r="FUJ770" s="508"/>
      <c r="FUK770" s="508"/>
      <c r="FUL770" s="508"/>
      <c r="FUM770" s="508"/>
      <c r="FUN770" s="508"/>
      <c r="FUO770" s="508"/>
      <c r="FUP770" s="508"/>
      <c r="FUQ770" s="508"/>
      <c r="FUR770" s="508"/>
      <c r="FUS770" s="508"/>
      <c r="FUT770" s="508"/>
      <c r="FUU770" s="508"/>
      <c r="FUV770" s="508"/>
      <c r="FUW770" s="508"/>
      <c r="FUX770" s="508"/>
      <c r="FUY770" s="508"/>
      <c r="FUZ770" s="508"/>
      <c r="FVA770" s="89"/>
      <c r="FVB770" s="89"/>
      <c r="FVC770" s="89"/>
      <c r="FVD770" s="89"/>
      <c r="FVE770" s="89"/>
      <c r="FVF770" s="508"/>
      <c r="FVG770" s="508"/>
      <c r="FVH770" s="89"/>
      <c r="FVI770" s="89"/>
      <c r="FVJ770" s="508"/>
      <c r="FVK770" s="508"/>
      <c r="FVL770" s="89"/>
      <c r="FVM770" s="89"/>
      <c r="FVN770" s="508"/>
      <c r="FVO770" s="508"/>
      <c r="FVP770" s="508"/>
      <c r="FVQ770" s="508"/>
      <c r="FVR770" s="508"/>
      <c r="FVS770" s="508"/>
      <c r="FVT770" s="508"/>
      <c r="FVU770" s="89"/>
      <c r="FVV770" s="89"/>
      <c r="FVW770" s="508"/>
      <c r="FVX770" s="508"/>
      <c r="FVY770" s="89"/>
      <c r="FVZ770" s="89"/>
      <c r="FWA770" s="508"/>
      <c r="FWB770" s="508"/>
      <c r="FWC770" s="508"/>
      <c r="FWD770" s="508"/>
      <c r="FWE770" s="508"/>
      <c r="FWF770" s="203"/>
      <c r="FWG770" s="107"/>
      <c r="FWH770" s="508"/>
      <c r="FWI770" s="508"/>
      <c r="FWJ770" s="508"/>
      <c r="FWK770" s="508"/>
      <c r="FWL770" s="508"/>
      <c r="FWM770" s="508"/>
      <c r="FWN770" s="508"/>
      <c r="FWO770" s="168"/>
      <c r="FWP770" s="168"/>
      <c r="FWQ770" s="168"/>
      <c r="FWR770" s="168"/>
      <c r="FWS770" s="168"/>
      <c r="FWT770" s="168"/>
      <c r="FWU770" s="168"/>
      <c r="FWV770" s="168"/>
      <c r="FWW770" s="168"/>
      <c r="FWX770" s="168"/>
      <c r="FWY770" s="168"/>
      <c r="FWZ770" s="168"/>
      <c r="FXA770" s="168"/>
      <c r="FXB770" s="168"/>
      <c r="FXC770" s="168"/>
      <c r="FXD770" s="168"/>
      <c r="FXE770" s="168"/>
      <c r="FXF770" s="168"/>
      <c r="FXG770" s="168"/>
      <c r="FXH770" s="168"/>
      <c r="FXI770" s="168"/>
      <c r="FXJ770" s="168"/>
      <c r="FXK770" s="168"/>
      <c r="FXL770" s="168"/>
      <c r="FXM770" s="168"/>
      <c r="FXN770" s="168"/>
      <c r="FXO770" s="168"/>
      <c r="FXP770" s="168"/>
      <c r="FXQ770" s="168"/>
      <c r="FXR770" s="168"/>
      <c r="FXS770" s="168"/>
      <c r="FXT770" s="168"/>
      <c r="FXU770" s="168"/>
      <c r="FXV770" s="168"/>
      <c r="FXW770" s="168"/>
      <c r="FXX770" s="168"/>
      <c r="FXY770" s="168"/>
      <c r="FXZ770" s="168"/>
      <c r="FYA770" s="168"/>
      <c r="FYB770" s="168"/>
      <c r="FYC770" s="168"/>
      <c r="FYD770" s="168"/>
      <c r="FYE770" s="168"/>
      <c r="FYF770" s="168"/>
      <c r="FYG770" s="508"/>
      <c r="FYH770" s="508"/>
      <c r="FYI770" s="508"/>
      <c r="FYJ770" s="508"/>
      <c r="FYK770" s="508"/>
      <c r="FYL770" s="508"/>
      <c r="FYM770" s="508"/>
      <c r="FYN770" s="508"/>
      <c r="FYO770" s="508"/>
      <c r="FYP770" s="508"/>
      <c r="FYQ770" s="508"/>
      <c r="FYR770" s="508"/>
      <c r="FYS770" s="508"/>
      <c r="FYT770" s="508"/>
      <c r="FYU770" s="508"/>
      <c r="FYV770" s="508"/>
      <c r="FYW770" s="508"/>
      <c r="FYX770" s="508"/>
      <c r="FYY770" s="508"/>
      <c r="FYZ770" s="508"/>
      <c r="FZA770" s="508"/>
      <c r="FZB770" s="508"/>
      <c r="FZC770" s="508"/>
      <c r="FZD770" s="508"/>
      <c r="FZE770" s="89"/>
      <c r="FZF770" s="89"/>
      <c r="FZG770" s="89"/>
      <c r="FZH770" s="89"/>
      <c r="FZI770" s="89"/>
      <c r="FZJ770" s="508"/>
      <c r="FZK770" s="508"/>
      <c r="FZL770" s="89"/>
      <c r="FZM770" s="89"/>
      <c r="FZN770" s="508"/>
      <c r="FZO770" s="508"/>
      <c r="FZP770" s="89"/>
      <c r="FZQ770" s="89"/>
      <c r="FZR770" s="508"/>
      <c r="FZS770" s="508"/>
      <c r="FZT770" s="508"/>
      <c r="FZU770" s="508"/>
      <c r="FZV770" s="508"/>
      <c r="FZW770" s="508"/>
      <c r="FZX770" s="508"/>
      <c r="FZY770" s="89"/>
      <c r="FZZ770" s="89"/>
      <c r="GAA770" s="508"/>
      <c r="GAB770" s="508"/>
      <c r="GAC770" s="89"/>
      <c r="GAD770" s="89"/>
      <c r="GAE770" s="508"/>
      <c r="GAF770" s="508"/>
      <c r="GAG770" s="508"/>
      <c r="GAH770" s="508"/>
      <c r="GAI770" s="508"/>
      <c r="GAJ770" s="203"/>
      <c r="GAK770" s="107"/>
      <c r="GAL770" s="508"/>
      <c r="GAM770" s="508"/>
      <c r="GAN770" s="508"/>
      <c r="GAO770" s="508"/>
      <c r="GAP770" s="508"/>
      <c r="GAQ770" s="508"/>
      <c r="GAR770" s="508"/>
      <c r="GAS770" s="168"/>
      <c r="GAT770" s="168"/>
      <c r="GAU770" s="168"/>
      <c r="GAV770" s="168"/>
      <c r="GAW770" s="168"/>
      <c r="GAX770" s="168"/>
      <c r="GAY770" s="168"/>
      <c r="GAZ770" s="168"/>
      <c r="GBA770" s="168"/>
      <c r="GBB770" s="168"/>
      <c r="GBC770" s="168"/>
      <c r="GBD770" s="168"/>
      <c r="GBE770" s="168"/>
      <c r="GBF770" s="168"/>
      <c r="GBG770" s="168"/>
      <c r="GBH770" s="168"/>
      <c r="GBI770" s="168"/>
      <c r="GBJ770" s="168"/>
      <c r="GBK770" s="168"/>
      <c r="GBL770" s="168"/>
      <c r="GBM770" s="168"/>
      <c r="GBN770" s="168"/>
      <c r="GBO770" s="168"/>
      <c r="GBP770" s="168"/>
      <c r="GBQ770" s="168"/>
      <c r="GBR770" s="168"/>
      <c r="GBS770" s="168"/>
      <c r="GBT770" s="168"/>
      <c r="GBU770" s="168"/>
      <c r="GBV770" s="168"/>
      <c r="GBW770" s="168"/>
      <c r="GBX770" s="168"/>
      <c r="GBY770" s="168"/>
      <c r="GBZ770" s="168"/>
      <c r="GCA770" s="168"/>
      <c r="GCB770" s="168"/>
      <c r="GCC770" s="168"/>
      <c r="GCD770" s="168"/>
      <c r="GCE770" s="168"/>
      <c r="GCF770" s="168"/>
      <c r="GCG770" s="168"/>
      <c r="GCH770" s="168"/>
      <c r="GCI770" s="168"/>
      <c r="GCJ770" s="168"/>
      <c r="GCK770" s="508"/>
      <c r="GCL770" s="508"/>
      <c r="GCM770" s="508"/>
      <c r="GCN770" s="508"/>
      <c r="GCO770" s="508"/>
      <c r="GCP770" s="508"/>
      <c r="GCQ770" s="508"/>
      <c r="GCR770" s="508"/>
      <c r="GCS770" s="508"/>
      <c r="GCT770" s="508"/>
      <c r="GCU770" s="508"/>
      <c r="GCV770" s="508"/>
      <c r="GCW770" s="508"/>
      <c r="GCX770" s="508"/>
      <c r="GCY770" s="508"/>
      <c r="GCZ770" s="508"/>
      <c r="GDA770" s="508"/>
      <c r="GDB770" s="508"/>
      <c r="GDC770" s="508"/>
      <c r="GDD770" s="508"/>
      <c r="GDE770" s="508"/>
      <c r="GDF770" s="508"/>
      <c r="GDG770" s="508"/>
      <c r="GDH770" s="508"/>
      <c r="GDI770" s="89"/>
      <c r="GDJ770" s="89"/>
      <c r="GDK770" s="89"/>
      <c r="GDL770" s="89"/>
      <c r="GDM770" s="89"/>
      <c r="GDN770" s="508"/>
      <c r="GDO770" s="508"/>
      <c r="GDP770" s="89"/>
      <c r="GDQ770" s="89"/>
      <c r="GDR770" s="508"/>
      <c r="GDS770" s="508"/>
      <c r="GDT770" s="89"/>
      <c r="GDU770" s="89"/>
      <c r="GDV770" s="508"/>
      <c r="GDW770" s="508"/>
      <c r="GDX770" s="508"/>
      <c r="GDY770" s="508"/>
      <c r="GDZ770" s="508"/>
      <c r="GEA770" s="508"/>
      <c r="GEB770" s="508"/>
      <c r="GEC770" s="89"/>
      <c r="GED770" s="89"/>
      <c r="GEE770" s="508"/>
      <c r="GEF770" s="508"/>
      <c r="GEG770" s="89"/>
      <c r="GEH770" s="89"/>
      <c r="GEI770" s="508"/>
      <c r="GEJ770" s="508"/>
      <c r="GEK770" s="508"/>
      <c r="GEL770" s="508"/>
      <c r="GEM770" s="508"/>
      <c r="GEN770" s="203"/>
      <c r="GEO770" s="107"/>
      <c r="GEP770" s="508"/>
      <c r="GEQ770" s="508"/>
      <c r="GER770" s="508"/>
      <c r="GES770" s="508"/>
      <c r="GET770" s="508"/>
      <c r="GEU770" s="508"/>
      <c r="GEV770" s="508"/>
      <c r="GEW770" s="168"/>
      <c r="GEX770" s="168"/>
      <c r="GEY770" s="168"/>
      <c r="GEZ770" s="168"/>
      <c r="GFA770" s="168"/>
      <c r="GFB770" s="168"/>
      <c r="GFC770" s="168"/>
      <c r="GFD770" s="168"/>
      <c r="GFE770" s="168"/>
      <c r="GFF770" s="168"/>
      <c r="GFG770" s="168"/>
      <c r="GFH770" s="168"/>
      <c r="GFI770" s="168"/>
      <c r="GFJ770" s="168"/>
      <c r="GFK770" s="168"/>
      <c r="GFL770" s="168"/>
      <c r="GFM770" s="168"/>
      <c r="GFN770" s="168"/>
      <c r="GFO770" s="168"/>
      <c r="GFP770" s="168"/>
      <c r="GFQ770" s="168"/>
      <c r="GFR770" s="168"/>
      <c r="GFS770" s="168"/>
      <c r="GFT770" s="168"/>
      <c r="GFU770" s="168"/>
      <c r="GFV770" s="168"/>
      <c r="GFW770" s="168"/>
      <c r="GFX770" s="168"/>
      <c r="GFY770" s="168"/>
      <c r="GFZ770" s="168"/>
      <c r="GGA770" s="168"/>
      <c r="GGB770" s="168"/>
      <c r="GGC770" s="168"/>
      <c r="GGD770" s="168"/>
      <c r="GGE770" s="168"/>
      <c r="GGF770" s="168"/>
      <c r="GGG770" s="168"/>
      <c r="GGH770" s="168"/>
      <c r="GGI770" s="168"/>
      <c r="GGJ770" s="168"/>
      <c r="GGK770" s="168"/>
      <c r="GGL770" s="168"/>
      <c r="GGM770" s="168"/>
      <c r="GGN770" s="168"/>
      <c r="GGO770" s="508"/>
      <c r="GGP770" s="508"/>
      <c r="GGQ770" s="508"/>
      <c r="GGR770" s="508"/>
      <c r="GGS770" s="508"/>
      <c r="GGT770" s="508"/>
      <c r="GGU770" s="508"/>
      <c r="GGV770" s="508"/>
      <c r="GGW770" s="508"/>
      <c r="GGX770" s="508"/>
      <c r="GGY770" s="508"/>
      <c r="GGZ770" s="508"/>
      <c r="GHA770" s="508"/>
      <c r="GHB770" s="508"/>
      <c r="GHC770" s="508"/>
      <c r="GHD770" s="508"/>
      <c r="GHE770" s="508"/>
      <c r="GHF770" s="508"/>
      <c r="GHG770" s="508"/>
      <c r="GHH770" s="508"/>
      <c r="GHI770" s="508"/>
      <c r="GHJ770" s="508"/>
      <c r="GHK770" s="508"/>
      <c r="GHL770" s="508"/>
      <c r="GHM770" s="89"/>
      <c r="GHN770" s="89"/>
      <c r="GHO770" s="89"/>
      <c r="GHP770" s="89"/>
      <c r="GHQ770" s="89"/>
      <c r="GHR770" s="508"/>
      <c r="GHS770" s="508"/>
      <c r="GHT770" s="89"/>
      <c r="GHU770" s="89"/>
      <c r="GHV770" s="508"/>
      <c r="GHW770" s="508"/>
      <c r="GHX770" s="89"/>
      <c r="GHY770" s="89"/>
      <c r="GHZ770" s="508"/>
      <c r="GIA770" s="508"/>
      <c r="GIB770" s="508"/>
      <c r="GIC770" s="508"/>
      <c r="GID770" s="508"/>
      <c r="GIE770" s="508"/>
      <c r="GIF770" s="508"/>
      <c r="GIG770" s="89"/>
      <c r="GIH770" s="89"/>
      <c r="GII770" s="508"/>
      <c r="GIJ770" s="508"/>
      <c r="GIK770" s="89"/>
      <c r="GIL770" s="89"/>
      <c r="GIM770" s="508"/>
      <c r="GIN770" s="508"/>
      <c r="GIO770" s="508"/>
      <c r="GIP770" s="508"/>
      <c r="GIQ770" s="508"/>
      <c r="GIR770" s="203"/>
      <c r="GIS770" s="107"/>
      <c r="GIT770" s="508"/>
      <c r="GIU770" s="508"/>
      <c r="GIV770" s="508"/>
      <c r="GIW770" s="508"/>
      <c r="GIX770" s="508"/>
      <c r="GIY770" s="508"/>
      <c r="GIZ770" s="508"/>
      <c r="GJA770" s="168"/>
      <c r="GJB770" s="168"/>
      <c r="GJC770" s="168"/>
      <c r="GJD770" s="168"/>
      <c r="GJE770" s="168"/>
      <c r="GJF770" s="168"/>
      <c r="GJG770" s="168"/>
      <c r="GJH770" s="168"/>
      <c r="GJI770" s="168"/>
      <c r="GJJ770" s="168"/>
      <c r="GJK770" s="168"/>
      <c r="GJL770" s="168"/>
      <c r="GJM770" s="168"/>
      <c r="GJN770" s="168"/>
      <c r="GJO770" s="168"/>
      <c r="GJP770" s="168"/>
      <c r="GJQ770" s="168"/>
      <c r="GJR770" s="168"/>
      <c r="GJS770" s="168"/>
      <c r="GJT770" s="168"/>
      <c r="GJU770" s="168"/>
      <c r="GJV770" s="168"/>
      <c r="GJW770" s="168"/>
      <c r="GJX770" s="168"/>
      <c r="GJY770" s="168"/>
      <c r="GJZ770" s="168"/>
      <c r="GKA770" s="168"/>
      <c r="GKB770" s="168"/>
      <c r="GKC770" s="168"/>
      <c r="GKD770" s="168"/>
      <c r="GKE770" s="168"/>
      <c r="GKF770" s="168"/>
      <c r="GKG770" s="168"/>
      <c r="GKH770" s="168"/>
      <c r="GKI770" s="168"/>
      <c r="GKJ770" s="168"/>
      <c r="GKK770" s="168"/>
      <c r="GKL770" s="168"/>
      <c r="GKM770" s="168"/>
      <c r="GKN770" s="168"/>
      <c r="GKO770" s="168"/>
      <c r="GKP770" s="168"/>
      <c r="GKQ770" s="168"/>
      <c r="GKR770" s="168"/>
      <c r="GKS770" s="508"/>
      <c r="GKT770" s="508"/>
      <c r="GKU770" s="508"/>
      <c r="GKV770" s="508"/>
      <c r="GKW770" s="508"/>
      <c r="GKX770" s="508"/>
      <c r="GKY770" s="508"/>
      <c r="GKZ770" s="508"/>
      <c r="GLA770" s="508"/>
      <c r="GLB770" s="508"/>
      <c r="GLC770" s="508"/>
      <c r="GLD770" s="508"/>
      <c r="GLE770" s="508"/>
      <c r="GLF770" s="508"/>
      <c r="GLG770" s="508"/>
      <c r="GLH770" s="508"/>
      <c r="GLI770" s="508"/>
      <c r="GLJ770" s="508"/>
      <c r="GLK770" s="508"/>
      <c r="GLL770" s="508"/>
      <c r="GLM770" s="508"/>
      <c r="GLN770" s="508"/>
      <c r="GLO770" s="508"/>
      <c r="GLP770" s="508"/>
      <c r="GLQ770" s="89"/>
      <c r="GLR770" s="89"/>
      <c r="GLS770" s="89"/>
      <c r="GLT770" s="89"/>
      <c r="GLU770" s="89"/>
      <c r="GLV770" s="508"/>
      <c r="GLW770" s="508"/>
      <c r="GLX770" s="89"/>
      <c r="GLY770" s="89"/>
      <c r="GLZ770" s="508"/>
      <c r="GMA770" s="508"/>
      <c r="GMB770" s="89"/>
      <c r="GMC770" s="89"/>
      <c r="GMD770" s="508"/>
      <c r="GME770" s="508"/>
      <c r="GMF770" s="508"/>
      <c r="GMG770" s="508"/>
      <c r="GMH770" s="508"/>
      <c r="GMI770" s="508"/>
      <c r="GMJ770" s="508"/>
      <c r="GMK770" s="89"/>
      <c r="GML770" s="89"/>
      <c r="GMM770" s="508"/>
      <c r="GMN770" s="508"/>
      <c r="GMO770" s="89"/>
      <c r="GMP770" s="89"/>
      <c r="GMQ770" s="508"/>
      <c r="GMR770" s="508"/>
      <c r="GMS770" s="508"/>
      <c r="GMT770" s="508"/>
      <c r="GMU770" s="508"/>
      <c r="GMV770" s="203"/>
      <c r="GMW770" s="107"/>
      <c r="GMX770" s="508"/>
      <c r="GMY770" s="508"/>
      <c r="GMZ770" s="508"/>
      <c r="GNA770" s="508"/>
      <c r="GNB770" s="508"/>
      <c r="GNC770" s="508"/>
      <c r="GND770" s="508"/>
      <c r="GNE770" s="168"/>
      <c r="GNF770" s="168"/>
      <c r="GNG770" s="168"/>
      <c r="GNH770" s="168"/>
      <c r="GNI770" s="168"/>
      <c r="GNJ770" s="168"/>
      <c r="GNK770" s="168"/>
      <c r="GNL770" s="168"/>
      <c r="GNM770" s="168"/>
      <c r="GNN770" s="168"/>
      <c r="GNO770" s="168"/>
      <c r="GNP770" s="168"/>
      <c r="GNQ770" s="168"/>
      <c r="GNR770" s="168"/>
      <c r="GNS770" s="168"/>
      <c r="GNT770" s="168"/>
      <c r="GNU770" s="168"/>
      <c r="GNV770" s="168"/>
      <c r="GNW770" s="168"/>
      <c r="GNX770" s="168"/>
      <c r="GNY770" s="168"/>
      <c r="GNZ770" s="168"/>
      <c r="GOA770" s="168"/>
      <c r="GOB770" s="168"/>
      <c r="GOC770" s="168"/>
      <c r="GOD770" s="168"/>
      <c r="GOE770" s="168"/>
      <c r="GOF770" s="168"/>
      <c r="GOG770" s="168"/>
      <c r="GOH770" s="168"/>
      <c r="GOI770" s="168"/>
      <c r="GOJ770" s="168"/>
      <c r="GOK770" s="168"/>
      <c r="GOL770" s="168"/>
      <c r="GOM770" s="168"/>
      <c r="GON770" s="168"/>
      <c r="GOO770" s="168"/>
      <c r="GOP770" s="168"/>
      <c r="GOQ770" s="168"/>
      <c r="GOR770" s="168"/>
      <c r="GOS770" s="168"/>
      <c r="GOT770" s="168"/>
      <c r="GOU770" s="168"/>
      <c r="GOV770" s="168"/>
      <c r="GOW770" s="508"/>
      <c r="GOX770" s="508"/>
      <c r="GOY770" s="508"/>
      <c r="GOZ770" s="508"/>
      <c r="GPA770" s="508"/>
      <c r="GPB770" s="508"/>
      <c r="GPC770" s="508"/>
      <c r="GPD770" s="508"/>
      <c r="GPE770" s="508"/>
      <c r="GPF770" s="508"/>
      <c r="GPG770" s="508"/>
      <c r="GPH770" s="508"/>
      <c r="GPI770" s="508"/>
      <c r="GPJ770" s="508"/>
      <c r="GPK770" s="508"/>
      <c r="GPL770" s="508"/>
      <c r="GPM770" s="508"/>
      <c r="GPN770" s="508"/>
      <c r="GPO770" s="508"/>
      <c r="GPP770" s="508"/>
      <c r="GPQ770" s="508"/>
      <c r="GPR770" s="508"/>
      <c r="GPS770" s="508"/>
      <c r="GPT770" s="508"/>
      <c r="GPU770" s="89"/>
      <c r="GPV770" s="89"/>
      <c r="GPW770" s="89"/>
      <c r="GPX770" s="89"/>
      <c r="GPY770" s="89"/>
      <c r="GPZ770" s="508"/>
      <c r="GQA770" s="508"/>
      <c r="GQB770" s="89"/>
      <c r="GQC770" s="89"/>
      <c r="GQD770" s="508"/>
      <c r="GQE770" s="508"/>
      <c r="GQF770" s="89"/>
      <c r="GQG770" s="89"/>
      <c r="GQH770" s="508"/>
      <c r="GQI770" s="508"/>
      <c r="GQJ770" s="508"/>
      <c r="GQK770" s="508"/>
      <c r="GQL770" s="508"/>
      <c r="GQM770" s="508"/>
      <c r="GQN770" s="508"/>
      <c r="GQO770" s="89"/>
      <c r="GQP770" s="89"/>
      <c r="GQQ770" s="508"/>
      <c r="GQR770" s="508"/>
      <c r="GQS770" s="89"/>
      <c r="GQT770" s="89"/>
      <c r="GQU770" s="508"/>
      <c r="GQV770" s="508"/>
      <c r="GQW770" s="508"/>
      <c r="GQX770" s="508"/>
      <c r="GQY770" s="508"/>
      <c r="GQZ770" s="203"/>
      <c r="GRA770" s="107"/>
      <c r="GRB770" s="508"/>
      <c r="GRC770" s="508"/>
      <c r="GRD770" s="508"/>
      <c r="GRE770" s="508"/>
      <c r="GRF770" s="508"/>
      <c r="GRG770" s="508"/>
      <c r="GRH770" s="508"/>
      <c r="GRI770" s="168"/>
      <c r="GRJ770" s="168"/>
      <c r="GRK770" s="168"/>
      <c r="GRL770" s="168"/>
      <c r="GRM770" s="168"/>
      <c r="GRN770" s="168"/>
      <c r="GRO770" s="168"/>
      <c r="GRP770" s="168"/>
      <c r="GRQ770" s="168"/>
      <c r="GRR770" s="168"/>
      <c r="GRS770" s="168"/>
      <c r="GRT770" s="168"/>
      <c r="GRU770" s="168"/>
      <c r="GRV770" s="168"/>
      <c r="GRW770" s="168"/>
      <c r="GRX770" s="168"/>
      <c r="GRY770" s="168"/>
      <c r="GRZ770" s="168"/>
      <c r="GSA770" s="168"/>
      <c r="GSB770" s="168"/>
      <c r="GSC770" s="168"/>
      <c r="GSD770" s="168"/>
      <c r="GSE770" s="168"/>
      <c r="GSF770" s="168"/>
      <c r="GSG770" s="168"/>
      <c r="GSH770" s="168"/>
      <c r="GSI770" s="168"/>
      <c r="GSJ770" s="168"/>
      <c r="GSK770" s="168"/>
      <c r="GSL770" s="168"/>
      <c r="GSM770" s="168"/>
      <c r="GSN770" s="168"/>
      <c r="GSO770" s="168"/>
      <c r="GSP770" s="168"/>
      <c r="GSQ770" s="168"/>
      <c r="GSR770" s="168"/>
      <c r="GSS770" s="168"/>
      <c r="GST770" s="168"/>
      <c r="GSU770" s="168"/>
      <c r="GSV770" s="168"/>
      <c r="GSW770" s="168"/>
      <c r="GSX770" s="168"/>
      <c r="GSY770" s="168"/>
      <c r="GSZ770" s="168"/>
      <c r="GTA770" s="508"/>
      <c r="GTB770" s="508"/>
      <c r="GTC770" s="508"/>
      <c r="GTD770" s="508"/>
      <c r="GTE770" s="508"/>
      <c r="GTF770" s="508"/>
      <c r="GTG770" s="508"/>
      <c r="GTH770" s="508"/>
      <c r="GTI770" s="508"/>
      <c r="GTJ770" s="508"/>
      <c r="GTK770" s="508"/>
      <c r="GTL770" s="508"/>
      <c r="GTM770" s="508"/>
      <c r="GTN770" s="508"/>
      <c r="GTO770" s="508"/>
      <c r="GTP770" s="508"/>
      <c r="GTQ770" s="508"/>
      <c r="GTR770" s="508"/>
      <c r="GTS770" s="508"/>
      <c r="GTT770" s="508"/>
      <c r="GTU770" s="508"/>
      <c r="GTV770" s="508"/>
      <c r="GTW770" s="508"/>
      <c r="GTX770" s="508"/>
      <c r="GTY770" s="89"/>
      <c r="GTZ770" s="89"/>
      <c r="GUA770" s="89"/>
      <c r="GUB770" s="89"/>
      <c r="GUC770" s="89"/>
      <c r="GUD770" s="508"/>
      <c r="GUE770" s="508"/>
      <c r="GUF770" s="89"/>
      <c r="GUG770" s="89"/>
      <c r="GUH770" s="508"/>
      <c r="GUI770" s="508"/>
      <c r="GUJ770" s="89"/>
      <c r="GUK770" s="89"/>
      <c r="GUL770" s="508"/>
      <c r="GUM770" s="508"/>
      <c r="GUN770" s="508"/>
      <c r="GUO770" s="508"/>
      <c r="GUP770" s="508"/>
      <c r="GUQ770" s="508"/>
      <c r="GUR770" s="508"/>
      <c r="GUS770" s="89"/>
      <c r="GUT770" s="89"/>
      <c r="GUU770" s="508"/>
      <c r="GUV770" s="508"/>
      <c r="GUW770" s="89"/>
      <c r="GUX770" s="89"/>
      <c r="GUY770" s="508"/>
      <c r="GUZ770" s="508"/>
      <c r="GVA770" s="508"/>
      <c r="GVB770" s="508"/>
      <c r="GVC770" s="508"/>
      <c r="GVD770" s="203"/>
      <c r="GVE770" s="107"/>
      <c r="GVF770" s="508"/>
      <c r="GVG770" s="508"/>
      <c r="GVH770" s="508"/>
      <c r="GVI770" s="508"/>
      <c r="GVJ770" s="508"/>
      <c r="GVK770" s="508"/>
      <c r="GVL770" s="508"/>
      <c r="GVM770" s="168"/>
      <c r="GVN770" s="168"/>
      <c r="GVO770" s="168"/>
      <c r="GVP770" s="168"/>
      <c r="GVQ770" s="168"/>
      <c r="GVR770" s="168"/>
      <c r="GVS770" s="168"/>
      <c r="GVT770" s="168"/>
      <c r="GVU770" s="168"/>
      <c r="GVV770" s="168"/>
      <c r="GVW770" s="168"/>
      <c r="GVX770" s="168"/>
      <c r="GVY770" s="168"/>
      <c r="GVZ770" s="168"/>
      <c r="GWA770" s="168"/>
      <c r="GWB770" s="168"/>
      <c r="GWC770" s="168"/>
      <c r="GWD770" s="168"/>
      <c r="GWE770" s="168"/>
      <c r="GWF770" s="168"/>
      <c r="GWG770" s="168"/>
      <c r="GWH770" s="168"/>
      <c r="GWI770" s="168"/>
      <c r="GWJ770" s="168"/>
      <c r="GWK770" s="168"/>
      <c r="GWL770" s="168"/>
      <c r="GWM770" s="168"/>
      <c r="GWN770" s="168"/>
      <c r="GWO770" s="168"/>
      <c r="GWP770" s="168"/>
      <c r="GWQ770" s="168"/>
      <c r="GWR770" s="168"/>
      <c r="GWS770" s="168"/>
      <c r="GWT770" s="168"/>
      <c r="GWU770" s="168"/>
      <c r="GWV770" s="168"/>
      <c r="GWW770" s="168"/>
      <c r="GWX770" s="168"/>
      <c r="GWY770" s="168"/>
      <c r="GWZ770" s="168"/>
      <c r="GXA770" s="168"/>
      <c r="GXB770" s="168"/>
      <c r="GXC770" s="168"/>
      <c r="GXD770" s="168"/>
      <c r="GXE770" s="508"/>
      <c r="GXF770" s="508"/>
      <c r="GXG770" s="508"/>
      <c r="GXH770" s="508"/>
      <c r="GXI770" s="508"/>
      <c r="GXJ770" s="508"/>
      <c r="GXK770" s="508"/>
      <c r="GXL770" s="508"/>
      <c r="GXM770" s="508"/>
      <c r="GXN770" s="508"/>
      <c r="GXO770" s="508"/>
      <c r="GXP770" s="508"/>
      <c r="GXQ770" s="508"/>
      <c r="GXR770" s="508"/>
      <c r="GXS770" s="508"/>
      <c r="GXT770" s="508"/>
      <c r="GXU770" s="508"/>
      <c r="GXV770" s="508"/>
      <c r="GXW770" s="508"/>
      <c r="GXX770" s="508"/>
      <c r="GXY770" s="508"/>
      <c r="GXZ770" s="508"/>
      <c r="GYA770" s="508"/>
      <c r="GYB770" s="508"/>
      <c r="GYC770" s="89"/>
      <c r="GYD770" s="89"/>
      <c r="GYE770" s="89"/>
      <c r="GYF770" s="89"/>
      <c r="GYG770" s="89"/>
      <c r="GYH770" s="508"/>
      <c r="GYI770" s="508"/>
      <c r="GYJ770" s="89"/>
      <c r="GYK770" s="89"/>
      <c r="GYL770" s="508"/>
      <c r="GYM770" s="508"/>
      <c r="GYN770" s="89"/>
      <c r="GYO770" s="89"/>
      <c r="GYP770" s="508"/>
      <c r="GYQ770" s="508"/>
      <c r="GYR770" s="508"/>
      <c r="GYS770" s="508"/>
      <c r="GYT770" s="508"/>
      <c r="GYU770" s="508"/>
      <c r="GYV770" s="508"/>
      <c r="GYW770" s="89"/>
      <c r="GYX770" s="89"/>
      <c r="GYY770" s="508"/>
      <c r="GYZ770" s="508"/>
      <c r="GZA770" s="89"/>
      <c r="GZB770" s="89"/>
      <c r="GZC770" s="508"/>
      <c r="GZD770" s="508"/>
      <c r="GZE770" s="508"/>
      <c r="GZF770" s="508"/>
      <c r="GZG770" s="508"/>
      <c r="GZH770" s="203"/>
      <c r="GZI770" s="107"/>
      <c r="GZJ770" s="508"/>
      <c r="GZK770" s="508"/>
      <c r="GZL770" s="508"/>
      <c r="GZM770" s="508"/>
      <c r="GZN770" s="508"/>
      <c r="GZO770" s="508"/>
      <c r="GZP770" s="508"/>
      <c r="GZQ770" s="168"/>
      <c r="GZR770" s="168"/>
      <c r="GZS770" s="168"/>
      <c r="GZT770" s="168"/>
      <c r="GZU770" s="168"/>
      <c r="GZV770" s="168"/>
      <c r="GZW770" s="168"/>
      <c r="GZX770" s="168"/>
      <c r="GZY770" s="168"/>
      <c r="GZZ770" s="168"/>
      <c r="HAA770" s="168"/>
      <c r="HAB770" s="168"/>
      <c r="HAC770" s="168"/>
      <c r="HAD770" s="168"/>
      <c r="HAE770" s="168"/>
      <c r="HAF770" s="168"/>
      <c r="HAG770" s="168"/>
      <c r="HAH770" s="168"/>
      <c r="HAI770" s="168"/>
      <c r="HAJ770" s="168"/>
      <c r="HAK770" s="168"/>
      <c r="HAL770" s="168"/>
      <c r="HAM770" s="168"/>
      <c r="HAN770" s="168"/>
      <c r="HAO770" s="168"/>
      <c r="HAP770" s="168"/>
      <c r="HAQ770" s="168"/>
      <c r="HAR770" s="168"/>
      <c r="HAS770" s="168"/>
      <c r="HAT770" s="168"/>
      <c r="HAU770" s="168"/>
      <c r="HAV770" s="168"/>
      <c r="HAW770" s="168"/>
      <c r="HAX770" s="168"/>
      <c r="HAY770" s="168"/>
      <c r="HAZ770" s="168"/>
      <c r="HBA770" s="168"/>
      <c r="HBB770" s="168"/>
      <c r="HBC770" s="168"/>
      <c r="HBD770" s="168"/>
      <c r="HBE770" s="168"/>
      <c r="HBF770" s="168"/>
      <c r="HBG770" s="168"/>
      <c r="HBH770" s="168"/>
      <c r="HBI770" s="508"/>
      <c r="HBJ770" s="508"/>
      <c r="HBK770" s="508"/>
      <c r="HBL770" s="508"/>
      <c r="HBM770" s="508"/>
      <c r="HBN770" s="508"/>
      <c r="HBO770" s="508"/>
      <c r="HBP770" s="508"/>
      <c r="HBQ770" s="508"/>
      <c r="HBR770" s="508"/>
      <c r="HBS770" s="508"/>
      <c r="HBT770" s="508"/>
      <c r="HBU770" s="508"/>
      <c r="HBV770" s="508"/>
      <c r="HBW770" s="508"/>
      <c r="HBX770" s="508"/>
      <c r="HBY770" s="508"/>
      <c r="HBZ770" s="508"/>
      <c r="HCA770" s="508"/>
      <c r="HCB770" s="508"/>
      <c r="HCC770" s="508"/>
      <c r="HCD770" s="508"/>
      <c r="HCE770" s="508"/>
      <c r="HCF770" s="508"/>
      <c r="HCG770" s="89"/>
      <c r="HCH770" s="89"/>
      <c r="HCI770" s="89"/>
      <c r="HCJ770" s="89"/>
      <c r="HCK770" s="89"/>
      <c r="HCL770" s="508"/>
      <c r="HCM770" s="508"/>
      <c r="HCN770" s="89"/>
      <c r="HCO770" s="89"/>
      <c r="HCP770" s="508"/>
      <c r="HCQ770" s="508"/>
      <c r="HCR770" s="89"/>
      <c r="HCS770" s="89"/>
      <c r="HCT770" s="508"/>
      <c r="HCU770" s="508"/>
      <c r="HCV770" s="508"/>
      <c r="HCW770" s="508"/>
      <c r="HCX770" s="508"/>
      <c r="HCY770" s="508"/>
      <c r="HCZ770" s="508"/>
      <c r="HDA770" s="89"/>
      <c r="HDB770" s="89"/>
      <c r="HDC770" s="508"/>
      <c r="HDD770" s="508"/>
      <c r="HDE770" s="89"/>
      <c r="HDF770" s="89"/>
      <c r="HDG770" s="508"/>
      <c r="HDH770" s="508"/>
      <c r="HDI770" s="508"/>
      <c r="HDJ770" s="508"/>
      <c r="HDK770" s="508"/>
      <c r="HDL770" s="203"/>
      <c r="HDM770" s="107"/>
      <c r="HDN770" s="508"/>
      <c r="HDO770" s="508"/>
      <c r="HDP770" s="508"/>
      <c r="HDQ770" s="508"/>
      <c r="HDR770" s="508"/>
      <c r="HDS770" s="508"/>
      <c r="HDT770" s="508"/>
      <c r="HDU770" s="168"/>
      <c r="HDV770" s="168"/>
      <c r="HDW770" s="168"/>
      <c r="HDX770" s="168"/>
      <c r="HDY770" s="168"/>
      <c r="HDZ770" s="168"/>
      <c r="HEA770" s="168"/>
      <c r="HEB770" s="168"/>
      <c r="HEC770" s="168"/>
      <c r="HED770" s="168"/>
      <c r="HEE770" s="168"/>
      <c r="HEF770" s="168"/>
      <c r="HEG770" s="168"/>
      <c r="HEH770" s="168"/>
      <c r="HEI770" s="168"/>
      <c r="HEJ770" s="168"/>
      <c r="HEK770" s="168"/>
      <c r="HEL770" s="168"/>
      <c r="HEM770" s="168"/>
      <c r="HEN770" s="168"/>
      <c r="HEO770" s="168"/>
      <c r="HEP770" s="168"/>
      <c r="HEQ770" s="168"/>
      <c r="HER770" s="168"/>
      <c r="HES770" s="168"/>
      <c r="HET770" s="168"/>
      <c r="HEU770" s="168"/>
      <c r="HEV770" s="168"/>
      <c r="HEW770" s="168"/>
      <c r="HEX770" s="168"/>
      <c r="HEY770" s="168"/>
      <c r="HEZ770" s="168"/>
      <c r="HFA770" s="168"/>
      <c r="HFB770" s="168"/>
      <c r="HFC770" s="168"/>
      <c r="HFD770" s="168"/>
      <c r="HFE770" s="168"/>
      <c r="HFF770" s="168"/>
      <c r="HFG770" s="168"/>
      <c r="HFH770" s="168"/>
      <c r="HFI770" s="168"/>
      <c r="HFJ770" s="168"/>
      <c r="HFK770" s="168"/>
      <c r="HFL770" s="168"/>
      <c r="HFM770" s="508"/>
      <c r="HFN770" s="508"/>
      <c r="HFO770" s="508"/>
      <c r="HFP770" s="508"/>
      <c r="HFQ770" s="508"/>
      <c r="HFR770" s="508"/>
      <c r="HFS770" s="508"/>
      <c r="HFT770" s="508"/>
      <c r="HFU770" s="508"/>
      <c r="HFV770" s="508"/>
      <c r="HFW770" s="508"/>
      <c r="HFX770" s="508"/>
      <c r="HFY770" s="508"/>
      <c r="HFZ770" s="508"/>
      <c r="HGA770" s="508"/>
      <c r="HGB770" s="508"/>
      <c r="HGC770" s="508"/>
      <c r="HGD770" s="508"/>
      <c r="HGE770" s="508"/>
      <c r="HGF770" s="508"/>
      <c r="HGG770" s="508"/>
      <c r="HGH770" s="508"/>
      <c r="HGI770" s="508"/>
      <c r="HGJ770" s="508"/>
      <c r="HGK770" s="89"/>
      <c r="HGL770" s="89"/>
      <c r="HGM770" s="89"/>
      <c r="HGN770" s="89"/>
      <c r="HGO770" s="89"/>
      <c r="HGP770" s="508"/>
      <c r="HGQ770" s="508"/>
      <c r="HGR770" s="89"/>
      <c r="HGS770" s="89"/>
      <c r="HGT770" s="508"/>
      <c r="HGU770" s="508"/>
      <c r="HGV770" s="89"/>
      <c r="HGW770" s="89"/>
      <c r="HGX770" s="508"/>
      <c r="HGY770" s="508"/>
      <c r="HGZ770" s="508"/>
      <c r="HHA770" s="508"/>
      <c r="HHB770" s="508"/>
      <c r="HHC770" s="508"/>
      <c r="HHD770" s="508"/>
      <c r="HHE770" s="89"/>
      <c r="HHF770" s="89"/>
      <c r="HHG770" s="508"/>
      <c r="HHH770" s="508"/>
      <c r="HHI770" s="89"/>
      <c r="HHJ770" s="89"/>
      <c r="HHK770" s="508"/>
      <c r="HHL770" s="508"/>
      <c r="HHM770" s="508"/>
      <c r="HHN770" s="508"/>
      <c r="HHO770" s="508"/>
      <c r="HHP770" s="203"/>
      <c r="HHQ770" s="107"/>
      <c r="HHR770" s="508"/>
      <c r="HHS770" s="508"/>
      <c r="HHT770" s="508"/>
      <c r="HHU770" s="508"/>
      <c r="HHV770" s="508"/>
      <c r="HHW770" s="508"/>
      <c r="HHX770" s="508"/>
      <c r="HHY770" s="168"/>
      <c r="HHZ770" s="168"/>
      <c r="HIA770" s="168"/>
      <c r="HIB770" s="168"/>
      <c r="HIC770" s="168"/>
      <c r="HID770" s="168"/>
      <c r="HIE770" s="168"/>
      <c r="HIF770" s="168"/>
      <c r="HIG770" s="168"/>
      <c r="HIH770" s="168"/>
      <c r="HII770" s="168"/>
      <c r="HIJ770" s="168"/>
      <c r="HIK770" s="168"/>
      <c r="HIL770" s="168"/>
      <c r="HIM770" s="168"/>
      <c r="HIN770" s="168"/>
      <c r="HIO770" s="168"/>
      <c r="HIP770" s="168"/>
      <c r="HIQ770" s="168"/>
      <c r="HIR770" s="168"/>
      <c r="HIS770" s="168"/>
      <c r="HIT770" s="168"/>
      <c r="HIU770" s="168"/>
      <c r="HIV770" s="168"/>
      <c r="HIW770" s="168"/>
      <c r="HIX770" s="168"/>
      <c r="HIY770" s="168"/>
      <c r="HIZ770" s="168"/>
      <c r="HJA770" s="168"/>
      <c r="HJB770" s="168"/>
      <c r="HJC770" s="168"/>
      <c r="HJD770" s="168"/>
      <c r="HJE770" s="168"/>
      <c r="HJF770" s="168"/>
      <c r="HJG770" s="168"/>
      <c r="HJH770" s="168"/>
      <c r="HJI770" s="168"/>
      <c r="HJJ770" s="168"/>
      <c r="HJK770" s="168"/>
      <c r="HJL770" s="168"/>
      <c r="HJM770" s="168"/>
      <c r="HJN770" s="168"/>
      <c r="HJO770" s="168"/>
      <c r="HJP770" s="168"/>
      <c r="HJQ770" s="508"/>
      <c r="HJR770" s="508"/>
      <c r="HJS770" s="508"/>
      <c r="HJT770" s="508"/>
      <c r="HJU770" s="508"/>
      <c r="HJV770" s="508"/>
      <c r="HJW770" s="508"/>
      <c r="HJX770" s="508"/>
      <c r="HJY770" s="508"/>
      <c r="HJZ770" s="508"/>
      <c r="HKA770" s="508"/>
      <c r="HKB770" s="508"/>
      <c r="HKC770" s="508"/>
      <c r="HKD770" s="508"/>
      <c r="HKE770" s="508"/>
      <c r="HKF770" s="508"/>
      <c r="HKG770" s="508"/>
      <c r="HKH770" s="508"/>
      <c r="HKI770" s="508"/>
      <c r="HKJ770" s="508"/>
      <c r="HKK770" s="508"/>
      <c r="HKL770" s="508"/>
      <c r="HKM770" s="508"/>
      <c r="HKN770" s="508"/>
      <c r="HKO770" s="89"/>
      <c r="HKP770" s="89"/>
      <c r="HKQ770" s="89"/>
      <c r="HKR770" s="89"/>
      <c r="HKS770" s="89"/>
      <c r="HKT770" s="508"/>
      <c r="HKU770" s="508"/>
      <c r="HKV770" s="89"/>
      <c r="HKW770" s="89"/>
      <c r="HKX770" s="508"/>
      <c r="HKY770" s="508"/>
      <c r="HKZ770" s="89"/>
      <c r="HLA770" s="89"/>
      <c r="HLB770" s="508"/>
      <c r="HLC770" s="508"/>
      <c r="HLD770" s="508"/>
      <c r="HLE770" s="508"/>
      <c r="HLF770" s="508"/>
      <c r="HLG770" s="508"/>
      <c r="HLH770" s="508"/>
      <c r="HLI770" s="89"/>
      <c r="HLJ770" s="89"/>
      <c r="HLK770" s="508"/>
      <c r="HLL770" s="508"/>
      <c r="HLM770" s="89"/>
      <c r="HLN770" s="89"/>
      <c r="HLO770" s="508"/>
      <c r="HLP770" s="508"/>
      <c r="HLQ770" s="508"/>
      <c r="HLR770" s="508"/>
      <c r="HLS770" s="508"/>
      <c r="HLT770" s="203"/>
      <c r="HLU770" s="107"/>
      <c r="HLV770" s="508"/>
      <c r="HLW770" s="508"/>
      <c r="HLX770" s="508"/>
      <c r="HLY770" s="508"/>
      <c r="HLZ770" s="508"/>
      <c r="HMA770" s="508"/>
      <c r="HMB770" s="508"/>
      <c r="HMC770" s="168"/>
      <c r="HMD770" s="168"/>
      <c r="HME770" s="168"/>
      <c r="HMF770" s="168"/>
      <c r="HMG770" s="168"/>
      <c r="HMH770" s="168"/>
      <c r="HMI770" s="168"/>
      <c r="HMJ770" s="168"/>
      <c r="HMK770" s="168"/>
      <c r="HML770" s="168"/>
      <c r="HMM770" s="168"/>
      <c r="HMN770" s="168"/>
      <c r="HMO770" s="168"/>
      <c r="HMP770" s="168"/>
      <c r="HMQ770" s="168"/>
      <c r="HMR770" s="168"/>
      <c r="HMS770" s="168"/>
      <c r="HMT770" s="168"/>
      <c r="HMU770" s="168"/>
      <c r="HMV770" s="168"/>
      <c r="HMW770" s="168"/>
      <c r="HMX770" s="168"/>
      <c r="HMY770" s="168"/>
      <c r="HMZ770" s="168"/>
      <c r="HNA770" s="168"/>
      <c r="HNB770" s="168"/>
      <c r="HNC770" s="168"/>
      <c r="HND770" s="168"/>
      <c r="HNE770" s="168"/>
      <c r="HNF770" s="168"/>
      <c r="HNG770" s="168"/>
      <c r="HNH770" s="168"/>
      <c r="HNI770" s="168"/>
      <c r="HNJ770" s="168"/>
      <c r="HNK770" s="168"/>
      <c r="HNL770" s="168"/>
      <c r="HNM770" s="168"/>
      <c r="HNN770" s="168"/>
      <c r="HNO770" s="168"/>
      <c r="HNP770" s="168"/>
      <c r="HNQ770" s="168"/>
      <c r="HNR770" s="168"/>
      <c r="HNS770" s="168"/>
      <c r="HNT770" s="168"/>
      <c r="HNU770" s="508"/>
      <c r="HNV770" s="508"/>
      <c r="HNW770" s="508"/>
      <c r="HNX770" s="508"/>
      <c r="HNY770" s="508"/>
      <c r="HNZ770" s="508"/>
      <c r="HOA770" s="508"/>
      <c r="HOB770" s="508"/>
      <c r="HOC770" s="508"/>
      <c r="HOD770" s="508"/>
      <c r="HOE770" s="508"/>
      <c r="HOF770" s="508"/>
      <c r="HOG770" s="508"/>
      <c r="HOH770" s="508"/>
      <c r="HOI770" s="508"/>
      <c r="HOJ770" s="508"/>
      <c r="HOK770" s="508"/>
      <c r="HOL770" s="508"/>
      <c r="HOM770" s="508"/>
      <c r="HON770" s="508"/>
      <c r="HOO770" s="508"/>
      <c r="HOP770" s="508"/>
      <c r="HOQ770" s="508"/>
      <c r="HOR770" s="508"/>
      <c r="HOS770" s="89"/>
      <c r="HOT770" s="89"/>
      <c r="HOU770" s="89"/>
      <c r="HOV770" s="89"/>
      <c r="HOW770" s="89"/>
      <c r="HOX770" s="508"/>
      <c r="HOY770" s="508"/>
      <c r="HOZ770" s="89"/>
      <c r="HPA770" s="89"/>
      <c r="HPB770" s="508"/>
      <c r="HPC770" s="508"/>
      <c r="HPD770" s="89"/>
      <c r="HPE770" s="89"/>
      <c r="HPF770" s="508"/>
      <c r="HPG770" s="508"/>
      <c r="HPH770" s="508"/>
      <c r="HPI770" s="508"/>
      <c r="HPJ770" s="508"/>
      <c r="HPK770" s="508"/>
      <c r="HPL770" s="508"/>
      <c r="HPM770" s="89"/>
      <c r="HPN770" s="89"/>
      <c r="HPO770" s="508"/>
      <c r="HPP770" s="508"/>
      <c r="HPQ770" s="89"/>
      <c r="HPR770" s="89"/>
      <c r="HPS770" s="508"/>
      <c r="HPT770" s="508"/>
      <c r="HPU770" s="508"/>
      <c r="HPV770" s="508"/>
      <c r="HPW770" s="508"/>
      <c r="HPX770" s="203"/>
      <c r="HPY770" s="107"/>
      <c r="HPZ770" s="508"/>
      <c r="HQA770" s="508"/>
      <c r="HQB770" s="508"/>
      <c r="HQC770" s="508"/>
      <c r="HQD770" s="508"/>
      <c r="HQE770" s="508"/>
      <c r="HQF770" s="508"/>
      <c r="HQG770" s="168"/>
      <c r="HQH770" s="168"/>
      <c r="HQI770" s="168"/>
      <c r="HQJ770" s="168"/>
      <c r="HQK770" s="168"/>
      <c r="HQL770" s="168"/>
      <c r="HQM770" s="168"/>
      <c r="HQN770" s="168"/>
      <c r="HQO770" s="168"/>
      <c r="HQP770" s="168"/>
      <c r="HQQ770" s="168"/>
      <c r="HQR770" s="168"/>
      <c r="HQS770" s="168"/>
      <c r="HQT770" s="168"/>
      <c r="HQU770" s="168"/>
      <c r="HQV770" s="168"/>
      <c r="HQW770" s="168"/>
      <c r="HQX770" s="168"/>
      <c r="HQY770" s="168"/>
      <c r="HQZ770" s="168"/>
      <c r="HRA770" s="168"/>
      <c r="HRB770" s="168"/>
      <c r="HRC770" s="168"/>
      <c r="HRD770" s="168"/>
      <c r="HRE770" s="168"/>
      <c r="HRF770" s="168"/>
      <c r="HRG770" s="168"/>
      <c r="HRH770" s="168"/>
      <c r="HRI770" s="168"/>
      <c r="HRJ770" s="168"/>
      <c r="HRK770" s="168"/>
      <c r="HRL770" s="168"/>
      <c r="HRM770" s="168"/>
      <c r="HRN770" s="168"/>
      <c r="HRO770" s="168"/>
      <c r="HRP770" s="168"/>
      <c r="HRQ770" s="168"/>
      <c r="HRR770" s="168"/>
      <c r="HRS770" s="168"/>
      <c r="HRT770" s="168"/>
      <c r="HRU770" s="168"/>
      <c r="HRV770" s="168"/>
      <c r="HRW770" s="168"/>
      <c r="HRX770" s="168"/>
      <c r="HRY770" s="508"/>
      <c r="HRZ770" s="508"/>
      <c r="HSA770" s="508"/>
      <c r="HSB770" s="508"/>
      <c r="HSC770" s="508"/>
      <c r="HSD770" s="508"/>
      <c r="HSE770" s="508"/>
      <c r="HSF770" s="508"/>
      <c r="HSG770" s="508"/>
      <c r="HSH770" s="508"/>
      <c r="HSI770" s="508"/>
      <c r="HSJ770" s="508"/>
      <c r="HSK770" s="508"/>
      <c r="HSL770" s="508"/>
      <c r="HSM770" s="508"/>
      <c r="HSN770" s="508"/>
      <c r="HSO770" s="508"/>
      <c r="HSP770" s="508"/>
      <c r="HSQ770" s="508"/>
      <c r="HSR770" s="508"/>
      <c r="HSS770" s="508"/>
      <c r="HST770" s="508"/>
      <c r="HSU770" s="508"/>
      <c r="HSV770" s="508"/>
      <c r="HSW770" s="89"/>
      <c r="HSX770" s="89"/>
      <c r="HSY770" s="89"/>
      <c r="HSZ770" s="89"/>
      <c r="HTA770" s="89"/>
      <c r="HTB770" s="508"/>
      <c r="HTC770" s="508"/>
      <c r="HTD770" s="89"/>
      <c r="HTE770" s="89"/>
      <c r="HTF770" s="508"/>
      <c r="HTG770" s="508"/>
      <c r="HTH770" s="89"/>
      <c r="HTI770" s="89"/>
      <c r="HTJ770" s="508"/>
      <c r="HTK770" s="508"/>
      <c r="HTL770" s="508"/>
      <c r="HTM770" s="508"/>
      <c r="HTN770" s="508"/>
      <c r="HTO770" s="508"/>
      <c r="HTP770" s="508"/>
      <c r="HTQ770" s="89"/>
      <c r="HTR770" s="89"/>
      <c r="HTS770" s="508"/>
      <c r="HTT770" s="508"/>
      <c r="HTU770" s="89"/>
      <c r="HTV770" s="89"/>
      <c r="HTW770" s="508"/>
      <c r="HTX770" s="508"/>
      <c r="HTY770" s="508"/>
      <c r="HTZ770" s="508"/>
      <c r="HUA770" s="508"/>
      <c r="HUB770" s="203"/>
      <c r="HUC770" s="107"/>
      <c r="HUD770" s="508"/>
      <c r="HUE770" s="508"/>
      <c r="HUF770" s="508"/>
      <c r="HUG770" s="508"/>
      <c r="HUH770" s="508"/>
      <c r="HUI770" s="508"/>
      <c r="HUJ770" s="508"/>
      <c r="HUK770" s="168"/>
      <c r="HUL770" s="168"/>
      <c r="HUM770" s="168"/>
      <c r="HUN770" s="168"/>
      <c r="HUO770" s="168"/>
      <c r="HUP770" s="168"/>
      <c r="HUQ770" s="168"/>
      <c r="HUR770" s="168"/>
      <c r="HUS770" s="168"/>
      <c r="HUT770" s="168"/>
      <c r="HUU770" s="168"/>
      <c r="HUV770" s="168"/>
      <c r="HUW770" s="168"/>
      <c r="HUX770" s="168"/>
      <c r="HUY770" s="168"/>
      <c r="HUZ770" s="168"/>
      <c r="HVA770" s="168"/>
      <c r="HVB770" s="168"/>
      <c r="HVC770" s="168"/>
      <c r="HVD770" s="168"/>
      <c r="HVE770" s="168"/>
      <c r="HVF770" s="168"/>
      <c r="HVG770" s="168"/>
      <c r="HVH770" s="168"/>
      <c r="HVI770" s="168"/>
      <c r="HVJ770" s="168"/>
      <c r="HVK770" s="168"/>
      <c r="HVL770" s="168"/>
      <c r="HVM770" s="168"/>
      <c r="HVN770" s="168"/>
      <c r="HVO770" s="168"/>
      <c r="HVP770" s="168"/>
      <c r="HVQ770" s="168"/>
      <c r="HVR770" s="168"/>
      <c r="HVS770" s="168"/>
      <c r="HVT770" s="168"/>
      <c r="HVU770" s="168"/>
      <c r="HVV770" s="168"/>
      <c r="HVW770" s="168"/>
      <c r="HVX770" s="168"/>
      <c r="HVY770" s="168"/>
      <c r="HVZ770" s="168"/>
      <c r="HWA770" s="168"/>
      <c r="HWB770" s="168"/>
      <c r="HWC770" s="508"/>
      <c r="HWD770" s="508"/>
      <c r="HWE770" s="508"/>
      <c r="HWF770" s="508"/>
      <c r="HWG770" s="508"/>
      <c r="HWH770" s="508"/>
      <c r="HWI770" s="508"/>
      <c r="HWJ770" s="508"/>
      <c r="HWK770" s="508"/>
      <c r="HWL770" s="508"/>
      <c r="HWM770" s="508"/>
      <c r="HWN770" s="508"/>
      <c r="HWO770" s="508"/>
      <c r="HWP770" s="508"/>
      <c r="HWQ770" s="508"/>
      <c r="HWR770" s="508"/>
      <c r="HWS770" s="508"/>
      <c r="HWT770" s="508"/>
      <c r="HWU770" s="508"/>
      <c r="HWV770" s="508"/>
      <c r="HWW770" s="508"/>
      <c r="HWX770" s="508"/>
      <c r="HWY770" s="508"/>
      <c r="HWZ770" s="508"/>
      <c r="HXA770" s="89"/>
      <c r="HXB770" s="89"/>
      <c r="HXC770" s="89"/>
      <c r="HXD770" s="89"/>
      <c r="HXE770" s="89"/>
      <c r="HXF770" s="508"/>
      <c r="HXG770" s="508"/>
      <c r="HXH770" s="89"/>
      <c r="HXI770" s="89"/>
      <c r="HXJ770" s="508"/>
      <c r="HXK770" s="508"/>
      <c r="HXL770" s="89"/>
      <c r="HXM770" s="89"/>
      <c r="HXN770" s="508"/>
      <c r="HXO770" s="508"/>
      <c r="HXP770" s="508"/>
      <c r="HXQ770" s="508"/>
      <c r="HXR770" s="508"/>
      <c r="HXS770" s="508"/>
      <c r="HXT770" s="508"/>
      <c r="HXU770" s="89"/>
      <c r="HXV770" s="89"/>
      <c r="HXW770" s="508"/>
      <c r="HXX770" s="508"/>
      <c r="HXY770" s="89"/>
      <c r="HXZ770" s="89"/>
      <c r="HYA770" s="508"/>
      <c r="HYB770" s="508"/>
      <c r="HYC770" s="508"/>
      <c r="HYD770" s="508"/>
      <c r="HYE770" s="508"/>
      <c r="HYF770" s="203"/>
      <c r="HYG770" s="107"/>
      <c r="HYH770" s="508"/>
      <c r="HYI770" s="508"/>
      <c r="HYJ770" s="508"/>
      <c r="HYK770" s="508"/>
      <c r="HYL770" s="508"/>
      <c r="HYM770" s="508"/>
      <c r="HYN770" s="508"/>
      <c r="HYO770" s="168"/>
      <c r="HYP770" s="168"/>
      <c r="HYQ770" s="168"/>
      <c r="HYR770" s="168"/>
      <c r="HYS770" s="168"/>
      <c r="HYT770" s="168"/>
      <c r="HYU770" s="168"/>
      <c r="HYV770" s="168"/>
      <c r="HYW770" s="168"/>
      <c r="HYX770" s="168"/>
      <c r="HYY770" s="168"/>
      <c r="HYZ770" s="168"/>
      <c r="HZA770" s="168"/>
      <c r="HZB770" s="168"/>
      <c r="HZC770" s="168"/>
      <c r="HZD770" s="168"/>
      <c r="HZE770" s="168"/>
      <c r="HZF770" s="168"/>
      <c r="HZG770" s="168"/>
      <c r="HZH770" s="168"/>
      <c r="HZI770" s="168"/>
      <c r="HZJ770" s="168"/>
      <c r="HZK770" s="168"/>
      <c r="HZL770" s="168"/>
      <c r="HZM770" s="168"/>
      <c r="HZN770" s="168"/>
      <c r="HZO770" s="168"/>
      <c r="HZP770" s="168"/>
      <c r="HZQ770" s="168"/>
      <c r="HZR770" s="168"/>
      <c r="HZS770" s="168"/>
      <c r="HZT770" s="168"/>
      <c r="HZU770" s="168"/>
      <c r="HZV770" s="168"/>
      <c r="HZW770" s="168"/>
      <c r="HZX770" s="168"/>
      <c r="HZY770" s="168"/>
      <c r="HZZ770" s="168"/>
      <c r="IAA770" s="168"/>
      <c r="IAB770" s="168"/>
      <c r="IAC770" s="168"/>
      <c r="IAD770" s="168"/>
      <c r="IAE770" s="168"/>
      <c r="IAF770" s="168"/>
      <c r="IAG770" s="508"/>
      <c r="IAH770" s="508"/>
      <c r="IAI770" s="508"/>
      <c r="IAJ770" s="508"/>
      <c r="IAK770" s="508"/>
      <c r="IAL770" s="508"/>
      <c r="IAM770" s="508"/>
      <c r="IAN770" s="508"/>
      <c r="IAO770" s="508"/>
      <c r="IAP770" s="508"/>
      <c r="IAQ770" s="508"/>
      <c r="IAR770" s="508"/>
      <c r="IAS770" s="508"/>
      <c r="IAT770" s="508"/>
      <c r="IAU770" s="508"/>
      <c r="IAV770" s="508"/>
      <c r="IAW770" s="508"/>
      <c r="IAX770" s="508"/>
      <c r="IAY770" s="508"/>
      <c r="IAZ770" s="508"/>
      <c r="IBA770" s="508"/>
      <c r="IBB770" s="508"/>
      <c r="IBC770" s="508"/>
      <c r="IBD770" s="508"/>
      <c r="IBE770" s="89"/>
      <c r="IBF770" s="89"/>
      <c r="IBG770" s="89"/>
      <c r="IBH770" s="89"/>
      <c r="IBI770" s="89"/>
      <c r="IBJ770" s="508"/>
      <c r="IBK770" s="508"/>
      <c r="IBL770" s="89"/>
      <c r="IBM770" s="89"/>
      <c r="IBN770" s="508"/>
      <c r="IBO770" s="508"/>
      <c r="IBP770" s="89"/>
      <c r="IBQ770" s="89"/>
      <c r="IBR770" s="508"/>
      <c r="IBS770" s="508"/>
      <c r="IBT770" s="508"/>
      <c r="IBU770" s="508"/>
      <c r="IBV770" s="508"/>
      <c r="IBW770" s="508"/>
      <c r="IBX770" s="508"/>
      <c r="IBY770" s="89"/>
      <c r="IBZ770" s="89"/>
      <c r="ICA770" s="508"/>
      <c r="ICB770" s="508"/>
      <c r="ICC770" s="89"/>
      <c r="ICD770" s="89"/>
      <c r="ICE770" s="508"/>
      <c r="ICF770" s="508"/>
      <c r="ICG770" s="508"/>
      <c r="ICH770" s="508"/>
      <c r="ICI770" s="508"/>
      <c r="ICJ770" s="203"/>
      <c r="ICK770" s="107"/>
      <c r="ICL770" s="508"/>
      <c r="ICM770" s="508"/>
      <c r="ICN770" s="508"/>
      <c r="ICO770" s="508"/>
      <c r="ICP770" s="508"/>
      <c r="ICQ770" s="508"/>
      <c r="ICR770" s="508"/>
      <c r="ICS770" s="168"/>
      <c r="ICT770" s="168"/>
      <c r="ICU770" s="168"/>
      <c r="ICV770" s="168"/>
      <c r="ICW770" s="168"/>
      <c r="ICX770" s="168"/>
      <c r="ICY770" s="168"/>
      <c r="ICZ770" s="168"/>
      <c r="IDA770" s="168"/>
      <c r="IDB770" s="168"/>
      <c r="IDC770" s="168"/>
      <c r="IDD770" s="168"/>
      <c r="IDE770" s="168"/>
      <c r="IDF770" s="168"/>
      <c r="IDG770" s="168"/>
      <c r="IDH770" s="168"/>
      <c r="IDI770" s="168"/>
      <c r="IDJ770" s="168"/>
      <c r="IDK770" s="168"/>
      <c r="IDL770" s="168"/>
      <c r="IDM770" s="168"/>
      <c r="IDN770" s="168"/>
      <c r="IDO770" s="168"/>
      <c r="IDP770" s="168"/>
      <c r="IDQ770" s="168"/>
      <c r="IDR770" s="168"/>
      <c r="IDS770" s="168"/>
      <c r="IDT770" s="168"/>
      <c r="IDU770" s="168"/>
      <c r="IDV770" s="168"/>
      <c r="IDW770" s="168"/>
      <c r="IDX770" s="168"/>
      <c r="IDY770" s="168"/>
      <c r="IDZ770" s="168"/>
      <c r="IEA770" s="168"/>
      <c r="IEB770" s="168"/>
      <c r="IEC770" s="168"/>
      <c r="IED770" s="168"/>
      <c r="IEE770" s="168"/>
      <c r="IEF770" s="168"/>
      <c r="IEG770" s="168"/>
      <c r="IEH770" s="168"/>
      <c r="IEI770" s="168"/>
      <c r="IEJ770" s="168"/>
      <c r="IEK770" s="508"/>
      <c r="IEL770" s="508"/>
      <c r="IEM770" s="508"/>
      <c r="IEN770" s="508"/>
      <c r="IEO770" s="508"/>
      <c r="IEP770" s="508"/>
      <c r="IEQ770" s="508"/>
      <c r="IER770" s="508"/>
      <c r="IES770" s="508"/>
      <c r="IET770" s="508"/>
      <c r="IEU770" s="508"/>
      <c r="IEV770" s="508"/>
      <c r="IEW770" s="508"/>
      <c r="IEX770" s="508"/>
      <c r="IEY770" s="508"/>
      <c r="IEZ770" s="508"/>
      <c r="IFA770" s="508"/>
      <c r="IFB770" s="508"/>
      <c r="IFC770" s="508"/>
      <c r="IFD770" s="508"/>
      <c r="IFE770" s="508"/>
      <c r="IFF770" s="508"/>
      <c r="IFG770" s="508"/>
      <c r="IFH770" s="508"/>
      <c r="IFI770" s="89"/>
      <c r="IFJ770" s="89"/>
      <c r="IFK770" s="89"/>
      <c r="IFL770" s="89"/>
      <c r="IFM770" s="89"/>
      <c r="IFN770" s="508"/>
      <c r="IFO770" s="508"/>
      <c r="IFP770" s="89"/>
      <c r="IFQ770" s="89"/>
      <c r="IFR770" s="508"/>
      <c r="IFS770" s="508"/>
      <c r="IFT770" s="89"/>
      <c r="IFU770" s="89"/>
      <c r="IFV770" s="508"/>
      <c r="IFW770" s="508"/>
      <c r="IFX770" s="508"/>
      <c r="IFY770" s="508"/>
      <c r="IFZ770" s="508"/>
      <c r="IGA770" s="508"/>
      <c r="IGB770" s="508"/>
      <c r="IGC770" s="89"/>
      <c r="IGD770" s="89"/>
      <c r="IGE770" s="508"/>
      <c r="IGF770" s="508"/>
      <c r="IGG770" s="89"/>
      <c r="IGH770" s="89"/>
      <c r="IGI770" s="508"/>
      <c r="IGJ770" s="508"/>
      <c r="IGK770" s="508"/>
      <c r="IGL770" s="508"/>
      <c r="IGM770" s="508"/>
      <c r="IGN770" s="203"/>
      <c r="IGO770" s="107"/>
      <c r="IGP770" s="508"/>
      <c r="IGQ770" s="508"/>
      <c r="IGR770" s="508"/>
      <c r="IGS770" s="508"/>
      <c r="IGT770" s="508"/>
      <c r="IGU770" s="508"/>
      <c r="IGV770" s="508"/>
      <c r="IGW770" s="168"/>
      <c r="IGX770" s="168"/>
      <c r="IGY770" s="168"/>
      <c r="IGZ770" s="168"/>
      <c r="IHA770" s="168"/>
      <c r="IHB770" s="168"/>
      <c r="IHC770" s="168"/>
      <c r="IHD770" s="168"/>
      <c r="IHE770" s="168"/>
      <c r="IHF770" s="168"/>
      <c r="IHG770" s="168"/>
      <c r="IHH770" s="168"/>
      <c r="IHI770" s="168"/>
      <c r="IHJ770" s="168"/>
      <c r="IHK770" s="168"/>
      <c r="IHL770" s="168"/>
      <c r="IHM770" s="168"/>
      <c r="IHN770" s="168"/>
      <c r="IHO770" s="168"/>
      <c r="IHP770" s="168"/>
      <c r="IHQ770" s="168"/>
      <c r="IHR770" s="168"/>
      <c r="IHS770" s="168"/>
      <c r="IHT770" s="168"/>
      <c r="IHU770" s="168"/>
      <c r="IHV770" s="168"/>
      <c r="IHW770" s="168"/>
      <c r="IHX770" s="168"/>
      <c r="IHY770" s="168"/>
      <c r="IHZ770" s="168"/>
      <c r="IIA770" s="168"/>
      <c r="IIB770" s="168"/>
      <c r="IIC770" s="168"/>
      <c r="IID770" s="168"/>
      <c r="IIE770" s="168"/>
      <c r="IIF770" s="168"/>
      <c r="IIG770" s="168"/>
      <c r="IIH770" s="168"/>
      <c r="III770" s="168"/>
      <c r="IIJ770" s="168"/>
      <c r="IIK770" s="168"/>
      <c r="IIL770" s="168"/>
      <c r="IIM770" s="168"/>
      <c r="IIN770" s="168"/>
      <c r="IIO770" s="508"/>
      <c r="IIP770" s="508"/>
      <c r="IIQ770" s="508"/>
      <c r="IIR770" s="508"/>
      <c r="IIS770" s="508"/>
      <c r="IIT770" s="508"/>
      <c r="IIU770" s="508"/>
      <c r="IIV770" s="508"/>
      <c r="IIW770" s="508"/>
      <c r="IIX770" s="508"/>
      <c r="IIY770" s="508"/>
      <c r="IIZ770" s="508"/>
      <c r="IJA770" s="508"/>
      <c r="IJB770" s="508"/>
      <c r="IJC770" s="508"/>
      <c r="IJD770" s="508"/>
      <c r="IJE770" s="508"/>
      <c r="IJF770" s="508"/>
      <c r="IJG770" s="508"/>
      <c r="IJH770" s="508"/>
      <c r="IJI770" s="508"/>
      <c r="IJJ770" s="508"/>
      <c r="IJK770" s="508"/>
      <c r="IJL770" s="508"/>
      <c r="IJM770" s="89"/>
      <c r="IJN770" s="89"/>
      <c r="IJO770" s="89"/>
      <c r="IJP770" s="89"/>
      <c r="IJQ770" s="89"/>
      <c r="IJR770" s="508"/>
      <c r="IJS770" s="508"/>
      <c r="IJT770" s="89"/>
      <c r="IJU770" s="89"/>
      <c r="IJV770" s="508"/>
      <c r="IJW770" s="508"/>
      <c r="IJX770" s="89"/>
      <c r="IJY770" s="89"/>
      <c r="IJZ770" s="508"/>
      <c r="IKA770" s="508"/>
      <c r="IKB770" s="508"/>
      <c r="IKC770" s="508"/>
      <c r="IKD770" s="508"/>
      <c r="IKE770" s="508"/>
      <c r="IKF770" s="508"/>
      <c r="IKG770" s="89"/>
      <c r="IKH770" s="89"/>
      <c r="IKI770" s="508"/>
      <c r="IKJ770" s="508"/>
      <c r="IKK770" s="89"/>
      <c r="IKL770" s="89"/>
      <c r="IKM770" s="508"/>
      <c r="IKN770" s="508"/>
      <c r="IKO770" s="508"/>
      <c r="IKP770" s="508"/>
      <c r="IKQ770" s="508"/>
      <c r="IKR770" s="203"/>
      <c r="IKS770" s="107"/>
      <c r="IKT770" s="508"/>
      <c r="IKU770" s="508"/>
      <c r="IKV770" s="508"/>
      <c r="IKW770" s="508"/>
      <c r="IKX770" s="508"/>
      <c r="IKY770" s="508"/>
      <c r="IKZ770" s="508"/>
      <c r="ILA770" s="168"/>
      <c r="ILB770" s="168"/>
      <c r="ILC770" s="168"/>
      <c r="ILD770" s="168"/>
      <c r="ILE770" s="168"/>
      <c r="ILF770" s="168"/>
      <c r="ILG770" s="168"/>
      <c r="ILH770" s="168"/>
      <c r="ILI770" s="168"/>
      <c r="ILJ770" s="168"/>
      <c r="ILK770" s="168"/>
      <c r="ILL770" s="168"/>
      <c r="ILM770" s="168"/>
      <c r="ILN770" s="168"/>
      <c r="ILO770" s="168"/>
      <c r="ILP770" s="168"/>
      <c r="ILQ770" s="168"/>
      <c r="ILR770" s="168"/>
      <c r="ILS770" s="168"/>
      <c r="ILT770" s="168"/>
      <c r="ILU770" s="168"/>
      <c r="ILV770" s="168"/>
      <c r="ILW770" s="168"/>
      <c r="ILX770" s="168"/>
      <c r="ILY770" s="168"/>
      <c r="ILZ770" s="168"/>
      <c r="IMA770" s="168"/>
      <c r="IMB770" s="168"/>
      <c r="IMC770" s="168"/>
      <c r="IMD770" s="168"/>
      <c r="IME770" s="168"/>
      <c r="IMF770" s="168"/>
      <c r="IMG770" s="168"/>
      <c r="IMH770" s="168"/>
      <c r="IMI770" s="168"/>
      <c r="IMJ770" s="168"/>
      <c r="IMK770" s="168"/>
      <c r="IML770" s="168"/>
      <c r="IMM770" s="168"/>
      <c r="IMN770" s="168"/>
      <c r="IMO770" s="168"/>
      <c r="IMP770" s="168"/>
      <c r="IMQ770" s="168"/>
      <c r="IMR770" s="168"/>
      <c r="IMS770" s="508"/>
      <c r="IMT770" s="508"/>
      <c r="IMU770" s="508"/>
      <c r="IMV770" s="508"/>
      <c r="IMW770" s="508"/>
      <c r="IMX770" s="508"/>
      <c r="IMY770" s="508"/>
      <c r="IMZ770" s="508"/>
      <c r="INA770" s="508"/>
      <c r="INB770" s="508"/>
      <c r="INC770" s="508"/>
      <c r="IND770" s="508"/>
      <c r="INE770" s="508"/>
      <c r="INF770" s="508"/>
      <c r="ING770" s="508"/>
      <c r="INH770" s="508"/>
      <c r="INI770" s="508"/>
      <c r="INJ770" s="508"/>
      <c r="INK770" s="508"/>
      <c r="INL770" s="508"/>
      <c r="INM770" s="508"/>
      <c r="INN770" s="508"/>
      <c r="INO770" s="508"/>
      <c r="INP770" s="508"/>
      <c r="INQ770" s="89"/>
      <c r="INR770" s="89"/>
      <c r="INS770" s="89"/>
      <c r="INT770" s="89"/>
      <c r="INU770" s="89"/>
      <c r="INV770" s="508"/>
      <c r="INW770" s="508"/>
      <c r="INX770" s="89"/>
      <c r="INY770" s="89"/>
      <c r="INZ770" s="508"/>
      <c r="IOA770" s="508"/>
      <c r="IOB770" s="89"/>
      <c r="IOC770" s="89"/>
      <c r="IOD770" s="508"/>
      <c r="IOE770" s="508"/>
      <c r="IOF770" s="508"/>
      <c r="IOG770" s="508"/>
      <c r="IOH770" s="508"/>
      <c r="IOI770" s="508"/>
      <c r="IOJ770" s="508"/>
      <c r="IOK770" s="89"/>
      <c r="IOL770" s="89"/>
      <c r="IOM770" s="508"/>
      <c r="ION770" s="508"/>
      <c r="IOO770" s="89"/>
      <c r="IOP770" s="89"/>
      <c r="IOQ770" s="508"/>
      <c r="IOR770" s="508"/>
      <c r="IOS770" s="508"/>
      <c r="IOT770" s="508"/>
      <c r="IOU770" s="508"/>
      <c r="IOV770" s="203"/>
      <c r="IOW770" s="107"/>
      <c r="IOX770" s="508"/>
      <c r="IOY770" s="508"/>
      <c r="IOZ770" s="508"/>
      <c r="IPA770" s="508"/>
      <c r="IPB770" s="508"/>
      <c r="IPC770" s="508"/>
      <c r="IPD770" s="508"/>
      <c r="IPE770" s="168"/>
      <c r="IPF770" s="168"/>
      <c r="IPG770" s="168"/>
      <c r="IPH770" s="168"/>
      <c r="IPI770" s="168"/>
      <c r="IPJ770" s="168"/>
      <c r="IPK770" s="168"/>
      <c r="IPL770" s="168"/>
      <c r="IPM770" s="168"/>
      <c r="IPN770" s="168"/>
      <c r="IPO770" s="168"/>
      <c r="IPP770" s="168"/>
      <c r="IPQ770" s="168"/>
      <c r="IPR770" s="168"/>
      <c r="IPS770" s="168"/>
      <c r="IPT770" s="168"/>
      <c r="IPU770" s="168"/>
      <c r="IPV770" s="168"/>
      <c r="IPW770" s="168"/>
      <c r="IPX770" s="168"/>
      <c r="IPY770" s="168"/>
      <c r="IPZ770" s="168"/>
      <c r="IQA770" s="168"/>
      <c r="IQB770" s="168"/>
      <c r="IQC770" s="168"/>
      <c r="IQD770" s="168"/>
      <c r="IQE770" s="168"/>
      <c r="IQF770" s="168"/>
      <c r="IQG770" s="168"/>
      <c r="IQH770" s="168"/>
      <c r="IQI770" s="168"/>
      <c r="IQJ770" s="168"/>
      <c r="IQK770" s="168"/>
      <c r="IQL770" s="168"/>
      <c r="IQM770" s="168"/>
      <c r="IQN770" s="168"/>
      <c r="IQO770" s="168"/>
      <c r="IQP770" s="168"/>
      <c r="IQQ770" s="168"/>
      <c r="IQR770" s="168"/>
      <c r="IQS770" s="168"/>
      <c r="IQT770" s="168"/>
      <c r="IQU770" s="168"/>
      <c r="IQV770" s="168"/>
      <c r="IQW770" s="508"/>
      <c r="IQX770" s="508"/>
      <c r="IQY770" s="508"/>
      <c r="IQZ770" s="508"/>
      <c r="IRA770" s="508"/>
      <c r="IRB770" s="508"/>
      <c r="IRC770" s="508"/>
      <c r="IRD770" s="508"/>
      <c r="IRE770" s="508"/>
      <c r="IRF770" s="508"/>
      <c r="IRG770" s="508"/>
      <c r="IRH770" s="508"/>
      <c r="IRI770" s="508"/>
      <c r="IRJ770" s="508"/>
      <c r="IRK770" s="508"/>
      <c r="IRL770" s="508"/>
      <c r="IRM770" s="508"/>
      <c r="IRN770" s="508"/>
      <c r="IRO770" s="508"/>
      <c r="IRP770" s="508"/>
      <c r="IRQ770" s="508"/>
      <c r="IRR770" s="508"/>
      <c r="IRS770" s="508"/>
      <c r="IRT770" s="508"/>
      <c r="IRU770" s="89"/>
      <c r="IRV770" s="89"/>
      <c r="IRW770" s="89"/>
      <c r="IRX770" s="89"/>
      <c r="IRY770" s="89"/>
      <c r="IRZ770" s="508"/>
      <c r="ISA770" s="508"/>
      <c r="ISB770" s="89"/>
      <c r="ISC770" s="89"/>
      <c r="ISD770" s="508"/>
      <c r="ISE770" s="508"/>
      <c r="ISF770" s="89"/>
      <c r="ISG770" s="89"/>
      <c r="ISH770" s="508"/>
      <c r="ISI770" s="508"/>
      <c r="ISJ770" s="508"/>
      <c r="ISK770" s="508"/>
      <c r="ISL770" s="508"/>
      <c r="ISM770" s="508"/>
      <c r="ISN770" s="508"/>
      <c r="ISO770" s="89"/>
      <c r="ISP770" s="89"/>
      <c r="ISQ770" s="508"/>
      <c r="ISR770" s="508"/>
      <c r="ISS770" s="89"/>
      <c r="IST770" s="89"/>
      <c r="ISU770" s="508"/>
      <c r="ISV770" s="508"/>
      <c r="ISW770" s="508"/>
      <c r="ISX770" s="508"/>
      <c r="ISY770" s="508"/>
      <c r="ISZ770" s="203"/>
      <c r="ITA770" s="107"/>
      <c r="ITB770" s="508"/>
      <c r="ITC770" s="508"/>
      <c r="ITD770" s="508"/>
      <c r="ITE770" s="508"/>
      <c r="ITF770" s="508"/>
      <c r="ITG770" s="508"/>
      <c r="ITH770" s="508"/>
      <c r="ITI770" s="168"/>
      <c r="ITJ770" s="168"/>
      <c r="ITK770" s="168"/>
      <c r="ITL770" s="168"/>
      <c r="ITM770" s="168"/>
      <c r="ITN770" s="168"/>
      <c r="ITO770" s="168"/>
      <c r="ITP770" s="168"/>
      <c r="ITQ770" s="168"/>
      <c r="ITR770" s="168"/>
      <c r="ITS770" s="168"/>
      <c r="ITT770" s="168"/>
      <c r="ITU770" s="168"/>
      <c r="ITV770" s="168"/>
      <c r="ITW770" s="168"/>
      <c r="ITX770" s="168"/>
      <c r="ITY770" s="168"/>
      <c r="ITZ770" s="168"/>
      <c r="IUA770" s="168"/>
      <c r="IUB770" s="168"/>
      <c r="IUC770" s="168"/>
      <c r="IUD770" s="168"/>
      <c r="IUE770" s="168"/>
      <c r="IUF770" s="168"/>
      <c r="IUG770" s="168"/>
      <c r="IUH770" s="168"/>
      <c r="IUI770" s="168"/>
      <c r="IUJ770" s="168"/>
      <c r="IUK770" s="168"/>
      <c r="IUL770" s="168"/>
      <c r="IUM770" s="168"/>
      <c r="IUN770" s="168"/>
      <c r="IUO770" s="168"/>
      <c r="IUP770" s="168"/>
      <c r="IUQ770" s="168"/>
      <c r="IUR770" s="168"/>
      <c r="IUS770" s="168"/>
      <c r="IUT770" s="168"/>
      <c r="IUU770" s="168"/>
      <c r="IUV770" s="168"/>
      <c r="IUW770" s="168"/>
      <c r="IUX770" s="168"/>
      <c r="IUY770" s="168"/>
      <c r="IUZ770" s="168"/>
      <c r="IVA770" s="508"/>
      <c r="IVB770" s="508"/>
      <c r="IVC770" s="508"/>
      <c r="IVD770" s="508"/>
      <c r="IVE770" s="508"/>
      <c r="IVF770" s="508"/>
      <c r="IVG770" s="508"/>
      <c r="IVH770" s="508"/>
      <c r="IVI770" s="508"/>
      <c r="IVJ770" s="508"/>
      <c r="IVK770" s="508"/>
      <c r="IVL770" s="508"/>
      <c r="IVM770" s="508"/>
      <c r="IVN770" s="508"/>
      <c r="IVO770" s="508"/>
      <c r="IVP770" s="508"/>
      <c r="IVQ770" s="508"/>
      <c r="IVR770" s="508"/>
      <c r="IVS770" s="508"/>
      <c r="IVT770" s="508"/>
      <c r="IVU770" s="508"/>
      <c r="IVV770" s="508"/>
      <c r="IVW770" s="508"/>
      <c r="IVX770" s="508"/>
      <c r="IVY770" s="89"/>
      <c r="IVZ770" s="89"/>
      <c r="IWA770" s="89"/>
      <c r="IWB770" s="89"/>
      <c r="IWC770" s="89"/>
      <c r="IWD770" s="508"/>
      <c r="IWE770" s="508"/>
      <c r="IWF770" s="89"/>
      <c r="IWG770" s="89"/>
      <c r="IWH770" s="508"/>
      <c r="IWI770" s="508"/>
      <c r="IWJ770" s="89"/>
      <c r="IWK770" s="89"/>
      <c r="IWL770" s="508"/>
      <c r="IWM770" s="508"/>
      <c r="IWN770" s="508"/>
      <c r="IWO770" s="508"/>
      <c r="IWP770" s="508"/>
      <c r="IWQ770" s="508"/>
      <c r="IWR770" s="508"/>
      <c r="IWS770" s="89"/>
      <c r="IWT770" s="89"/>
      <c r="IWU770" s="508"/>
      <c r="IWV770" s="508"/>
      <c r="IWW770" s="89"/>
      <c r="IWX770" s="89"/>
      <c r="IWY770" s="508"/>
      <c r="IWZ770" s="508"/>
      <c r="IXA770" s="508"/>
      <c r="IXB770" s="508"/>
      <c r="IXC770" s="508"/>
      <c r="IXD770" s="203"/>
      <c r="IXE770" s="107"/>
      <c r="IXF770" s="508"/>
      <c r="IXG770" s="508"/>
      <c r="IXH770" s="508"/>
      <c r="IXI770" s="508"/>
      <c r="IXJ770" s="508"/>
      <c r="IXK770" s="508"/>
      <c r="IXL770" s="508"/>
      <c r="IXM770" s="168"/>
      <c r="IXN770" s="168"/>
      <c r="IXO770" s="168"/>
      <c r="IXP770" s="168"/>
      <c r="IXQ770" s="168"/>
      <c r="IXR770" s="168"/>
      <c r="IXS770" s="168"/>
      <c r="IXT770" s="168"/>
      <c r="IXU770" s="168"/>
      <c r="IXV770" s="168"/>
      <c r="IXW770" s="168"/>
      <c r="IXX770" s="168"/>
      <c r="IXY770" s="168"/>
      <c r="IXZ770" s="168"/>
      <c r="IYA770" s="168"/>
      <c r="IYB770" s="168"/>
      <c r="IYC770" s="168"/>
      <c r="IYD770" s="168"/>
      <c r="IYE770" s="168"/>
      <c r="IYF770" s="168"/>
      <c r="IYG770" s="168"/>
      <c r="IYH770" s="168"/>
      <c r="IYI770" s="168"/>
      <c r="IYJ770" s="168"/>
      <c r="IYK770" s="168"/>
      <c r="IYL770" s="168"/>
      <c r="IYM770" s="168"/>
      <c r="IYN770" s="168"/>
      <c r="IYO770" s="168"/>
      <c r="IYP770" s="168"/>
      <c r="IYQ770" s="168"/>
      <c r="IYR770" s="168"/>
      <c r="IYS770" s="168"/>
      <c r="IYT770" s="168"/>
      <c r="IYU770" s="168"/>
      <c r="IYV770" s="168"/>
      <c r="IYW770" s="168"/>
      <c r="IYX770" s="168"/>
      <c r="IYY770" s="168"/>
      <c r="IYZ770" s="168"/>
      <c r="IZA770" s="168"/>
      <c r="IZB770" s="168"/>
      <c r="IZC770" s="168"/>
      <c r="IZD770" s="168"/>
      <c r="IZE770" s="508"/>
      <c r="IZF770" s="508"/>
      <c r="IZG770" s="508"/>
      <c r="IZH770" s="508"/>
      <c r="IZI770" s="508"/>
      <c r="IZJ770" s="508"/>
      <c r="IZK770" s="508"/>
      <c r="IZL770" s="508"/>
      <c r="IZM770" s="508"/>
      <c r="IZN770" s="508"/>
      <c r="IZO770" s="508"/>
      <c r="IZP770" s="508"/>
      <c r="IZQ770" s="508"/>
      <c r="IZR770" s="508"/>
      <c r="IZS770" s="508"/>
      <c r="IZT770" s="508"/>
      <c r="IZU770" s="508"/>
      <c r="IZV770" s="508"/>
      <c r="IZW770" s="508"/>
      <c r="IZX770" s="508"/>
      <c r="IZY770" s="508"/>
      <c r="IZZ770" s="508"/>
      <c r="JAA770" s="508"/>
      <c r="JAB770" s="508"/>
      <c r="JAC770" s="89"/>
      <c r="JAD770" s="89"/>
      <c r="JAE770" s="89"/>
      <c r="JAF770" s="89"/>
      <c r="JAG770" s="89"/>
      <c r="JAH770" s="508"/>
      <c r="JAI770" s="508"/>
      <c r="JAJ770" s="89"/>
      <c r="JAK770" s="89"/>
      <c r="JAL770" s="508"/>
      <c r="JAM770" s="508"/>
      <c r="JAN770" s="89"/>
      <c r="JAO770" s="89"/>
      <c r="JAP770" s="508"/>
      <c r="JAQ770" s="508"/>
      <c r="JAR770" s="508"/>
      <c r="JAS770" s="508"/>
      <c r="JAT770" s="508"/>
      <c r="JAU770" s="508"/>
      <c r="JAV770" s="508"/>
      <c r="JAW770" s="89"/>
      <c r="JAX770" s="89"/>
      <c r="JAY770" s="508"/>
      <c r="JAZ770" s="508"/>
      <c r="JBA770" s="89"/>
      <c r="JBB770" s="89"/>
      <c r="JBC770" s="508"/>
      <c r="JBD770" s="508"/>
      <c r="JBE770" s="508"/>
      <c r="JBF770" s="508"/>
      <c r="JBG770" s="508"/>
      <c r="JBH770" s="203"/>
      <c r="JBI770" s="107"/>
      <c r="JBJ770" s="508"/>
      <c r="JBK770" s="508"/>
      <c r="JBL770" s="508"/>
      <c r="JBM770" s="508"/>
      <c r="JBN770" s="508"/>
      <c r="JBO770" s="508"/>
      <c r="JBP770" s="508"/>
      <c r="JBQ770" s="168"/>
      <c r="JBR770" s="168"/>
      <c r="JBS770" s="168"/>
      <c r="JBT770" s="168"/>
      <c r="JBU770" s="168"/>
      <c r="JBV770" s="168"/>
      <c r="JBW770" s="168"/>
      <c r="JBX770" s="168"/>
      <c r="JBY770" s="168"/>
      <c r="JBZ770" s="168"/>
      <c r="JCA770" s="168"/>
      <c r="JCB770" s="168"/>
      <c r="JCC770" s="168"/>
      <c r="JCD770" s="168"/>
      <c r="JCE770" s="168"/>
      <c r="JCF770" s="168"/>
      <c r="JCG770" s="168"/>
      <c r="JCH770" s="168"/>
      <c r="JCI770" s="168"/>
      <c r="JCJ770" s="168"/>
      <c r="JCK770" s="168"/>
      <c r="JCL770" s="168"/>
      <c r="JCM770" s="168"/>
      <c r="JCN770" s="168"/>
      <c r="JCO770" s="168"/>
      <c r="JCP770" s="168"/>
      <c r="JCQ770" s="168"/>
      <c r="JCR770" s="168"/>
      <c r="JCS770" s="168"/>
      <c r="JCT770" s="168"/>
      <c r="JCU770" s="168"/>
      <c r="JCV770" s="168"/>
      <c r="JCW770" s="168"/>
      <c r="JCX770" s="168"/>
      <c r="JCY770" s="168"/>
      <c r="JCZ770" s="168"/>
      <c r="JDA770" s="168"/>
      <c r="JDB770" s="168"/>
      <c r="JDC770" s="168"/>
      <c r="JDD770" s="168"/>
      <c r="JDE770" s="168"/>
      <c r="JDF770" s="168"/>
      <c r="JDG770" s="168"/>
      <c r="JDH770" s="168"/>
      <c r="JDI770" s="508"/>
      <c r="JDJ770" s="508"/>
      <c r="JDK770" s="508"/>
      <c r="JDL770" s="508"/>
      <c r="JDM770" s="508"/>
      <c r="JDN770" s="508"/>
      <c r="JDO770" s="508"/>
      <c r="JDP770" s="508"/>
      <c r="JDQ770" s="508"/>
      <c r="JDR770" s="508"/>
      <c r="JDS770" s="508"/>
      <c r="JDT770" s="508"/>
      <c r="JDU770" s="508"/>
      <c r="JDV770" s="508"/>
      <c r="JDW770" s="508"/>
      <c r="JDX770" s="508"/>
      <c r="JDY770" s="508"/>
      <c r="JDZ770" s="508"/>
      <c r="JEA770" s="508"/>
      <c r="JEB770" s="508"/>
      <c r="JEC770" s="508"/>
      <c r="JED770" s="508"/>
      <c r="JEE770" s="508"/>
      <c r="JEF770" s="508"/>
      <c r="JEG770" s="89"/>
      <c r="JEH770" s="89"/>
      <c r="JEI770" s="89"/>
      <c r="JEJ770" s="89"/>
      <c r="JEK770" s="89"/>
      <c r="JEL770" s="508"/>
      <c r="JEM770" s="508"/>
      <c r="JEN770" s="89"/>
      <c r="JEO770" s="89"/>
      <c r="JEP770" s="508"/>
      <c r="JEQ770" s="508"/>
      <c r="JER770" s="89"/>
      <c r="JES770" s="89"/>
      <c r="JET770" s="508"/>
      <c r="JEU770" s="508"/>
      <c r="JEV770" s="508"/>
      <c r="JEW770" s="508"/>
      <c r="JEX770" s="508"/>
      <c r="JEY770" s="508"/>
      <c r="JEZ770" s="508"/>
      <c r="JFA770" s="89"/>
      <c r="JFB770" s="89"/>
      <c r="JFC770" s="508"/>
      <c r="JFD770" s="508"/>
      <c r="JFE770" s="89"/>
      <c r="JFF770" s="89"/>
      <c r="JFG770" s="508"/>
      <c r="JFH770" s="508"/>
      <c r="JFI770" s="508"/>
      <c r="JFJ770" s="508"/>
      <c r="JFK770" s="508"/>
      <c r="JFL770" s="203"/>
      <c r="JFM770" s="107"/>
      <c r="JFN770" s="508"/>
      <c r="JFO770" s="508"/>
      <c r="JFP770" s="508"/>
      <c r="JFQ770" s="508"/>
      <c r="JFR770" s="508"/>
      <c r="JFS770" s="508"/>
      <c r="JFT770" s="508"/>
      <c r="JFU770" s="168"/>
      <c r="JFV770" s="168"/>
      <c r="JFW770" s="168"/>
      <c r="JFX770" s="168"/>
      <c r="JFY770" s="168"/>
      <c r="JFZ770" s="168"/>
      <c r="JGA770" s="168"/>
      <c r="JGB770" s="168"/>
      <c r="JGC770" s="168"/>
      <c r="JGD770" s="168"/>
      <c r="JGE770" s="168"/>
      <c r="JGF770" s="168"/>
      <c r="JGG770" s="168"/>
      <c r="JGH770" s="168"/>
      <c r="JGI770" s="168"/>
      <c r="JGJ770" s="168"/>
      <c r="JGK770" s="168"/>
      <c r="JGL770" s="168"/>
      <c r="JGM770" s="168"/>
      <c r="JGN770" s="168"/>
      <c r="JGO770" s="168"/>
      <c r="JGP770" s="168"/>
      <c r="JGQ770" s="168"/>
      <c r="JGR770" s="168"/>
      <c r="JGS770" s="168"/>
      <c r="JGT770" s="168"/>
      <c r="JGU770" s="168"/>
      <c r="JGV770" s="168"/>
      <c r="JGW770" s="168"/>
      <c r="JGX770" s="168"/>
      <c r="JGY770" s="168"/>
      <c r="JGZ770" s="168"/>
      <c r="JHA770" s="168"/>
      <c r="JHB770" s="168"/>
      <c r="JHC770" s="168"/>
      <c r="JHD770" s="168"/>
      <c r="JHE770" s="168"/>
      <c r="JHF770" s="168"/>
      <c r="JHG770" s="168"/>
      <c r="JHH770" s="168"/>
      <c r="JHI770" s="168"/>
      <c r="JHJ770" s="168"/>
      <c r="JHK770" s="168"/>
      <c r="JHL770" s="168"/>
      <c r="JHM770" s="508"/>
      <c r="JHN770" s="508"/>
      <c r="JHO770" s="508"/>
      <c r="JHP770" s="508"/>
      <c r="JHQ770" s="508"/>
      <c r="JHR770" s="508"/>
      <c r="JHS770" s="508"/>
      <c r="JHT770" s="508"/>
      <c r="JHU770" s="508"/>
      <c r="JHV770" s="508"/>
      <c r="JHW770" s="508"/>
      <c r="JHX770" s="508"/>
      <c r="JHY770" s="508"/>
      <c r="JHZ770" s="508"/>
      <c r="JIA770" s="508"/>
      <c r="JIB770" s="508"/>
      <c r="JIC770" s="508"/>
      <c r="JID770" s="508"/>
      <c r="JIE770" s="508"/>
      <c r="JIF770" s="508"/>
      <c r="JIG770" s="508"/>
      <c r="JIH770" s="508"/>
      <c r="JII770" s="508"/>
      <c r="JIJ770" s="508"/>
      <c r="JIK770" s="89"/>
      <c r="JIL770" s="89"/>
      <c r="JIM770" s="89"/>
      <c r="JIN770" s="89"/>
      <c r="JIO770" s="89"/>
      <c r="JIP770" s="508"/>
      <c r="JIQ770" s="508"/>
      <c r="JIR770" s="89"/>
      <c r="JIS770" s="89"/>
      <c r="JIT770" s="508"/>
      <c r="JIU770" s="508"/>
      <c r="JIV770" s="89"/>
      <c r="JIW770" s="89"/>
      <c r="JIX770" s="508"/>
      <c r="JIY770" s="508"/>
      <c r="JIZ770" s="508"/>
      <c r="JJA770" s="508"/>
      <c r="JJB770" s="508"/>
      <c r="JJC770" s="508"/>
      <c r="JJD770" s="508"/>
      <c r="JJE770" s="89"/>
      <c r="JJF770" s="89"/>
      <c r="JJG770" s="508"/>
      <c r="JJH770" s="508"/>
      <c r="JJI770" s="89"/>
      <c r="JJJ770" s="89"/>
      <c r="JJK770" s="508"/>
      <c r="JJL770" s="508"/>
      <c r="JJM770" s="508"/>
      <c r="JJN770" s="508"/>
      <c r="JJO770" s="508"/>
      <c r="JJP770" s="203"/>
      <c r="JJQ770" s="107"/>
      <c r="JJR770" s="508"/>
      <c r="JJS770" s="508"/>
      <c r="JJT770" s="508"/>
      <c r="JJU770" s="508"/>
      <c r="JJV770" s="508"/>
      <c r="JJW770" s="508"/>
      <c r="JJX770" s="508"/>
      <c r="JJY770" s="168"/>
      <c r="JJZ770" s="168"/>
      <c r="JKA770" s="168"/>
      <c r="JKB770" s="168"/>
      <c r="JKC770" s="168"/>
      <c r="JKD770" s="168"/>
      <c r="JKE770" s="168"/>
      <c r="JKF770" s="168"/>
      <c r="JKG770" s="168"/>
      <c r="JKH770" s="168"/>
      <c r="JKI770" s="168"/>
      <c r="JKJ770" s="168"/>
      <c r="JKK770" s="168"/>
      <c r="JKL770" s="168"/>
      <c r="JKM770" s="168"/>
      <c r="JKN770" s="168"/>
      <c r="JKO770" s="168"/>
      <c r="JKP770" s="168"/>
      <c r="JKQ770" s="168"/>
      <c r="JKR770" s="168"/>
      <c r="JKS770" s="168"/>
      <c r="JKT770" s="168"/>
      <c r="JKU770" s="168"/>
      <c r="JKV770" s="168"/>
      <c r="JKW770" s="168"/>
      <c r="JKX770" s="168"/>
      <c r="JKY770" s="168"/>
      <c r="JKZ770" s="168"/>
      <c r="JLA770" s="168"/>
      <c r="JLB770" s="168"/>
      <c r="JLC770" s="168"/>
      <c r="JLD770" s="168"/>
      <c r="JLE770" s="168"/>
      <c r="JLF770" s="168"/>
      <c r="JLG770" s="168"/>
      <c r="JLH770" s="168"/>
      <c r="JLI770" s="168"/>
      <c r="JLJ770" s="168"/>
      <c r="JLK770" s="168"/>
      <c r="JLL770" s="168"/>
      <c r="JLM770" s="168"/>
      <c r="JLN770" s="168"/>
      <c r="JLO770" s="168"/>
      <c r="JLP770" s="168"/>
      <c r="JLQ770" s="508"/>
      <c r="JLR770" s="508"/>
      <c r="JLS770" s="508"/>
      <c r="JLT770" s="508"/>
      <c r="JLU770" s="508"/>
      <c r="JLV770" s="508"/>
      <c r="JLW770" s="508"/>
      <c r="JLX770" s="508"/>
      <c r="JLY770" s="508"/>
      <c r="JLZ770" s="508"/>
      <c r="JMA770" s="508"/>
      <c r="JMB770" s="508"/>
      <c r="JMC770" s="508"/>
      <c r="JMD770" s="508"/>
      <c r="JME770" s="508"/>
      <c r="JMF770" s="508"/>
      <c r="JMG770" s="508"/>
      <c r="JMH770" s="508"/>
      <c r="JMI770" s="508"/>
      <c r="JMJ770" s="508"/>
      <c r="JMK770" s="508"/>
      <c r="JML770" s="508"/>
      <c r="JMM770" s="508"/>
      <c r="JMN770" s="508"/>
      <c r="JMO770" s="89"/>
      <c r="JMP770" s="89"/>
      <c r="JMQ770" s="89"/>
      <c r="JMR770" s="89"/>
      <c r="JMS770" s="89"/>
      <c r="JMT770" s="508"/>
      <c r="JMU770" s="508"/>
      <c r="JMV770" s="89"/>
      <c r="JMW770" s="89"/>
      <c r="JMX770" s="508"/>
      <c r="JMY770" s="508"/>
      <c r="JMZ770" s="89"/>
      <c r="JNA770" s="89"/>
      <c r="JNB770" s="508"/>
      <c r="JNC770" s="508"/>
      <c r="JND770" s="508"/>
      <c r="JNE770" s="508"/>
      <c r="JNF770" s="508"/>
      <c r="JNG770" s="508"/>
      <c r="JNH770" s="508"/>
      <c r="JNI770" s="89"/>
      <c r="JNJ770" s="89"/>
      <c r="JNK770" s="508"/>
      <c r="JNL770" s="508"/>
      <c r="JNM770" s="89"/>
      <c r="JNN770" s="89"/>
      <c r="JNO770" s="508"/>
      <c r="JNP770" s="508"/>
      <c r="JNQ770" s="508"/>
      <c r="JNR770" s="508"/>
      <c r="JNS770" s="508"/>
      <c r="JNT770" s="203"/>
      <c r="JNU770" s="107"/>
      <c r="JNV770" s="508"/>
      <c r="JNW770" s="508"/>
      <c r="JNX770" s="508"/>
      <c r="JNY770" s="508"/>
      <c r="JNZ770" s="508"/>
      <c r="JOA770" s="508"/>
      <c r="JOB770" s="508"/>
      <c r="JOC770" s="168"/>
      <c r="JOD770" s="168"/>
      <c r="JOE770" s="168"/>
      <c r="JOF770" s="168"/>
      <c r="JOG770" s="168"/>
      <c r="JOH770" s="168"/>
      <c r="JOI770" s="168"/>
      <c r="JOJ770" s="168"/>
      <c r="JOK770" s="168"/>
      <c r="JOL770" s="168"/>
      <c r="JOM770" s="168"/>
      <c r="JON770" s="168"/>
      <c r="JOO770" s="168"/>
      <c r="JOP770" s="168"/>
      <c r="JOQ770" s="168"/>
      <c r="JOR770" s="168"/>
      <c r="JOS770" s="168"/>
      <c r="JOT770" s="168"/>
      <c r="JOU770" s="168"/>
      <c r="JOV770" s="168"/>
      <c r="JOW770" s="168"/>
      <c r="JOX770" s="168"/>
      <c r="JOY770" s="168"/>
      <c r="JOZ770" s="168"/>
      <c r="JPA770" s="168"/>
      <c r="JPB770" s="168"/>
      <c r="JPC770" s="168"/>
      <c r="JPD770" s="168"/>
      <c r="JPE770" s="168"/>
      <c r="JPF770" s="168"/>
      <c r="JPG770" s="168"/>
      <c r="JPH770" s="168"/>
      <c r="JPI770" s="168"/>
      <c r="JPJ770" s="168"/>
      <c r="JPK770" s="168"/>
      <c r="JPL770" s="168"/>
      <c r="JPM770" s="168"/>
      <c r="JPN770" s="168"/>
      <c r="JPO770" s="168"/>
      <c r="JPP770" s="168"/>
      <c r="JPQ770" s="168"/>
      <c r="JPR770" s="168"/>
      <c r="JPS770" s="168"/>
      <c r="JPT770" s="168"/>
      <c r="JPU770" s="508"/>
      <c r="JPV770" s="508"/>
      <c r="JPW770" s="508"/>
      <c r="JPX770" s="508"/>
      <c r="JPY770" s="508"/>
      <c r="JPZ770" s="508"/>
      <c r="JQA770" s="508"/>
      <c r="JQB770" s="508"/>
      <c r="JQC770" s="508"/>
      <c r="JQD770" s="508"/>
      <c r="JQE770" s="508"/>
      <c r="JQF770" s="508"/>
      <c r="JQG770" s="508"/>
      <c r="JQH770" s="508"/>
      <c r="JQI770" s="508"/>
      <c r="JQJ770" s="508"/>
      <c r="JQK770" s="508"/>
      <c r="JQL770" s="508"/>
      <c r="JQM770" s="508"/>
      <c r="JQN770" s="508"/>
      <c r="JQO770" s="508"/>
      <c r="JQP770" s="508"/>
      <c r="JQQ770" s="508"/>
      <c r="JQR770" s="508"/>
      <c r="JQS770" s="89"/>
      <c r="JQT770" s="89"/>
      <c r="JQU770" s="89"/>
      <c r="JQV770" s="89"/>
      <c r="JQW770" s="89"/>
      <c r="JQX770" s="508"/>
      <c r="JQY770" s="508"/>
      <c r="JQZ770" s="89"/>
      <c r="JRA770" s="89"/>
      <c r="JRB770" s="508"/>
      <c r="JRC770" s="508"/>
      <c r="JRD770" s="89"/>
      <c r="JRE770" s="89"/>
      <c r="JRF770" s="508"/>
      <c r="JRG770" s="508"/>
      <c r="JRH770" s="508"/>
      <c r="JRI770" s="508"/>
      <c r="JRJ770" s="508"/>
      <c r="JRK770" s="508"/>
      <c r="JRL770" s="508"/>
      <c r="JRM770" s="89"/>
      <c r="JRN770" s="89"/>
      <c r="JRO770" s="508"/>
      <c r="JRP770" s="508"/>
      <c r="JRQ770" s="89"/>
      <c r="JRR770" s="89"/>
      <c r="JRS770" s="508"/>
      <c r="JRT770" s="508"/>
      <c r="JRU770" s="508"/>
      <c r="JRV770" s="508"/>
      <c r="JRW770" s="508"/>
      <c r="JRX770" s="203"/>
      <c r="JRY770" s="107"/>
      <c r="JRZ770" s="508"/>
      <c r="JSA770" s="508"/>
      <c r="JSB770" s="508"/>
      <c r="JSC770" s="508"/>
      <c r="JSD770" s="508"/>
      <c r="JSE770" s="508"/>
      <c r="JSF770" s="508"/>
      <c r="JSG770" s="168"/>
      <c r="JSH770" s="168"/>
      <c r="JSI770" s="168"/>
      <c r="JSJ770" s="168"/>
      <c r="JSK770" s="168"/>
      <c r="JSL770" s="168"/>
      <c r="JSM770" s="168"/>
      <c r="JSN770" s="168"/>
      <c r="JSO770" s="168"/>
      <c r="JSP770" s="168"/>
      <c r="JSQ770" s="168"/>
      <c r="JSR770" s="168"/>
      <c r="JSS770" s="168"/>
      <c r="JST770" s="168"/>
      <c r="JSU770" s="168"/>
      <c r="JSV770" s="168"/>
      <c r="JSW770" s="168"/>
      <c r="JSX770" s="168"/>
      <c r="JSY770" s="168"/>
      <c r="JSZ770" s="168"/>
      <c r="JTA770" s="168"/>
      <c r="JTB770" s="168"/>
      <c r="JTC770" s="168"/>
      <c r="JTD770" s="168"/>
      <c r="JTE770" s="168"/>
      <c r="JTF770" s="168"/>
      <c r="JTG770" s="168"/>
      <c r="JTH770" s="168"/>
      <c r="JTI770" s="168"/>
      <c r="JTJ770" s="168"/>
      <c r="JTK770" s="168"/>
      <c r="JTL770" s="168"/>
      <c r="JTM770" s="168"/>
      <c r="JTN770" s="168"/>
      <c r="JTO770" s="168"/>
      <c r="JTP770" s="168"/>
      <c r="JTQ770" s="168"/>
      <c r="JTR770" s="168"/>
      <c r="JTS770" s="168"/>
      <c r="JTT770" s="168"/>
      <c r="JTU770" s="168"/>
      <c r="JTV770" s="168"/>
      <c r="JTW770" s="168"/>
      <c r="JTX770" s="168"/>
      <c r="JTY770" s="508"/>
      <c r="JTZ770" s="508"/>
      <c r="JUA770" s="508"/>
      <c r="JUB770" s="508"/>
      <c r="JUC770" s="508"/>
      <c r="JUD770" s="508"/>
      <c r="JUE770" s="508"/>
      <c r="JUF770" s="508"/>
      <c r="JUG770" s="508"/>
      <c r="JUH770" s="508"/>
      <c r="JUI770" s="508"/>
      <c r="JUJ770" s="508"/>
      <c r="JUK770" s="508"/>
      <c r="JUL770" s="508"/>
      <c r="JUM770" s="508"/>
      <c r="JUN770" s="508"/>
      <c r="JUO770" s="508"/>
      <c r="JUP770" s="508"/>
      <c r="JUQ770" s="508"/>
      <c r="JUR770" s="508"/>
      <c r="JUS770" s="508"/>
      <c r="JUT770" s="508"/>
      <c r="JUU770" s="508"/>
      <c r="JUV770" s="508"/>
      <c r="JUW770" s="89"/>
      <c r="JUX770" s="89"/>
      <c r="JUY770" s="89"/>
      <c r="JUZ770" s="89"/>
      <c r="JVA770" s="89"/>
      <c r="JVB770" s="508"/>
      <c r="JVC770" s="508"/>
      <c r="JVD770" s="89"/>
      <c r="JVE770" s="89"/>
      <c r="JVF770" s="508"/>
      <c r="JVG770" s="508"/>
      <c r="JVH770" s="89"/>
      <c r="JVI770" s="89"/>
      <c r="JVJ770" s="508"/>
      <c r="JVK770" s="508"/>
      <c r="JVL770" s="508"/>
      <c r="JVM770" s="508"/>
      <c r="JVN770" s="508"/>
      <c r="JVO770" s="508"/>
      <c r="JVP770" s="508"/>
      <c r="JVQ770" s="89"/>
      <c r="JVR770" s="89"/>
      <c r="JVS770" s="508"/>
      <c r="JVT770" s="508"/>
      <c r="JVU770" s="89"/>
      <c r="JVV770" s="89"/>
      <c r="JVW770" s="508"/>
      <c r="JVX770" s="508"/>
      <c r="JVY770" s="508"/>
      <c r="JVZ770" s="508"/>
      <c r="JWA770" s="508"/>
      <c r="JWB770" s="203"/>
      <c r="JWC770" s="107"/>
      <c r="JWD770" s="508"/>
      <c r="JWE770" s="508"/>
      <c r="JWF770" s="508"/>
      <c r="JWG770" s="508"/>
      <c r="JWH770" s="508"/>
      <c r="JWI770" s="508"/>
      <c r="JWJ770" s="508"/>
      <c r="JWK770" s="168"/>
      <c r="JWL770" s="168"/>
      <c r="JWM770" s="168"/>
      <c r="JWN770" s="168"/>
      <c r="JWO770" s="168"/>
      <c r="JWP770" s="168"/>
      <c r="JWQ770" s="168"/>
      <c r="JWR770" s="168"/>
      <c r="JWS770" s="168"/>
      <c r="JWT770" s="168"/>
      <c r="JWU770" s="168"/>
      <c r="JWV770" s="168"/>
      <c r="JWW770" s="168"/>
      <c r="JWX770" s="168"/>
      <c r="JWY770" s="168"/>
      <c r="JWZ770" s="168"/>
      <c r="JXA770" s="168"/>
      <c r="JXB770" s="168"/>
      <c r="JXC770" s="168"/>
      <c r="JXD770" s="168"/>
      <c r="JXE770" s="168"/>
      <c r="JXF770" s="168"/>
      <c r="JXG770" s="168"/>
      <c r="JXH770" s="168"/>
      <c r="JXI770" s="168"/>
      <c r="JXJ770" s="168"/>
      <c r="JXK770" s="168"/>
      <c r="JXL770" s="168"/>
      <c r="JXM770" s="168"/>
      <c r="JXN770" s="168"/>
      <c r="JXO770" s="168"/>
      <c r="JXP770" s="168"/>
      <c r="JXQ770" s="168"/>
      <c r="JXR770" s="168"/>
      <c r="JXS770" s="168"/>
      <c r="JXT770" s="168"/>
      <c r="JXU770" s="168"/>
      <c r="JXV770" s="168"/>
      <c r="JXW770" s="168"/>
      <c r="JXX770" s="168"/>
      <c r="JXY770" s="168"/>
      <c r="JXZ770" s="168"/>
      <c r="JYA770" s="168"/>
      <c r="JYB770" s="168"/>
      <c r="JYC770" s="508"/>
      <c r="JYD770" s="508"/>
      <c r="JYE770" s="508"/>
      <c r="JYF770" s="508"/>
      <c r="JYG770" s="508"/>
      <c r="JYH770" s="508"/>
      <c r="JYI770" s="508"/>
      <c r="JYJ770" s="508"/>
      <c r="JYK770" s="508"/>
      <c r="JYL770" s="508"/>
      <c r="JYM770" s="508"/>
      <c r="JYN770" s="508"/>
      <c r="JYO770" s="508"/>
      <c r="JYP770" s="508"/>
      <c r="JYQ770" s="508"/>
      <c r="JYR770" s="508"/>
      <c r="JYS770" s="508"/>
      <c r="JYT770" s="508"/>
      <c r="JYU770" s="508"/>
      <c r="JYV770" s="508"/>
      <c r="JYW770" s="508"/>
      <c r="JYX770" s="508"/>
      <c r="JYY770" s="508"/>
      <c r="JYZ770" s="508"/>
      <c r="JZA770" s="89"/>
      <c r="JZB770" s="89"/>
      <c r="JZC770" s="89"/>
      <c r="JZD770" s="89"/>
      <c r="JZE770" s="89"/>
      <c r="JZF770" s="508"/>
      <c r="JZG770" s="508"/>
      <c r="JZH770" s="89"/>
      <c r="JZI770" s="89"/>
      <c r="JZJ770" s="508"/>
      <c r="JZK770" s="508"/>
      <c r="JZL770" s="89"/>
      <c r="JZM770" s="89"/>
      <c r="JZN770" s="508"/>
      <c r="JZO770" s="508"/>
      <c r="JZP770" s="508"/>
      <c r="JZQ770" s="508"/>
      <c r="JZR770" s="508"/>
      <c r="JZS770" s="508"/>
      <c r="JZT770" s="508"/>
      <c r="JZU770" s="89"/>
      <c r="JZV770" s="89"/>
      <c r="JZW770" s="508"/>
      <c r="JZX770" s="508"/>
      <c r="JZY770" s="89"/>
      <c r="JZZ770" s="89"/>
      <c r="KAA770" s="508"/>
      <c r="KAB770" s="508"/>
      <c r="KAC770" s="508"/>
      <c r="KAD770" s="508"/>
      <c r="KAE770" s="508"/>
      <c r="KAF770" s="203"/>
      <c r="KAG770" s="107"/>
      <c r="KAH770" s="508"/>
      <c r="KAI770" s="508"/>
      <c r="KAJ770" s="508"/>
      <c r="KAK770" s="508"/>
      <c r="KAL770" s="508"/>
      <c r="KAM770" s="508"/>
      <c r="KAN770" s="508"/>
      <c r="KAO770" s="168"/>
      <c r="KAP770" s="168"/>
      <c r="KAQ770" s="168"/>
      <c r="KAR770" s="168"/>
      <c r="KAS770" s="168"/>
      <c r="KAT770" s="168"/>
      <c r="KAU770" s="168"/>
      <c r="KAV770" s="168"/>
      <c r="KAW770" s="168"/>
      <c r="KAX770" s="168"/>
      <c r="KAY770" s="168"/>
      <c r="KAZ770" s="168"/>
      <c r="KBA770" s="168"/>
      <c r="KBB770" s="168"/>
      <c r="KBC770" s="168"/>
      <c r="KBD770" s="168"/>
      <c r="KBE770" s="168"/>
      <c r="KBF770" s="168"/>
      <c r="KBG770" s="168"/>
      <c r="KBH770" s="168"/>
      <c r="KBI770" s="168"/>
      <c r="KBJ770" s="168"/>
      <c r="KBK770" s="168"/>
      <c r="KBL770" s="168"/>
      <c r="KBM770" s="168"/>
      <c r="KBN770" s="168"/>
      <c r="KBO770" s="168"/>
      <c r="KBP770" s="168"/>
      <c r="KBQ770" s="168"/>
      <c r="KBR770" s="168"/>
      <c r="KBS770" s="168"/>
      <c r="KBT770" s="168"/>
      <c r="KBU770" s="168"/>
      <c r="KBV770" s="168"/>
      <c r="KBW770" s="168"/>
      <c r="KBX770" s="168"/>
      <c r="KBY770" s="168"/>
      <c r="KBZ770" s="168"/>
      <c r="KCA770" s="168"/>
      <c r="KCB770" s="168"/>
      <c r="KCC770" s="168"/>
      <c r="KCD770" s="168"/>
      <c r="KCE770" s="168"/>
      <c r="KCF770" s="168"/>
      <c r="KCG770" s="508"/>
      <c r="KCH770" s="508"/>
      <c r="KCI770" s="508"/>
      <c r="KCJ770" s="508"/>
      <c r="KCK770" s="508"/>
      <c r="KCL770" s="508"/>
      <c r="KCM770" s="508"/>
      <c r="KCN770" s="508"/>
      <c r="KCO770" s="508"/>
      <c r="KCP770" s="508"/>
      <c r="KCQ770" s="508"/>
      <c r="KCR770" s="508"/>
      <c r="KCS770" s="508"/>
      <c r="KCT770" s="508"/>
      <c r="KCU770" s="508"/>
      <c r="KCV770" s="508"/>
      <c r="KCW770" s="508"/>
      <c r="KCX770" s="508"/>
      <c r="KCY770" s="508"/>
      <c r="KCZ770" s="508"/>
      <c r="KDA770" s="508"/>
      <c r="KDB770" s="508"/>
      <c r="KDC770" s="508"/>
      <c r="KDD770" s="508"/>
      <c r="KDE770" s="89"/>
      <c r="KDF770" s="89"/>
      <c r="KDG770" s="89"/>
      <c r="KDH770" s="89"/>
      <c r="KDI770" s="89"/>
      <c r="KDJ770" s="508"/>
      <c r="KDK770" s="508"/>
      <c r="KDL770" s="89"/>
      <c r="KDM770" s="89"/>
      <c r="KDN770" s="508"/>
      <c r="KDO770" s="508"/>
      <c r="KDP770" s="89"/>
      <c r="KDQ770" s="89"/>
      <c r="KDR770" s="508"/>
      <c r="KDS770" s="508"/>
      <c r="KDT770" s="508"/>
      <c r="KDU770" s="508"/>
      <c r="KDV770" s="508"/>
      <c r="KDW770" s="508"/>
      <c r="KDX770" s="508"/>
      <c r="KDY770" s="89"/>
      <c r="KDZ770" s="89"/>
      <c r="KEA770" s="508"/>
      <c r="KEB770" s="508"/>
      <c r="KEC770" s="89"/>
      <c r="KED770" s="89"/>
      <c r="KEE770" s="508"/>
      <c r="KEF770" s="508"/>
      <c r="KEG770" s="508"/>
      <c r="KEH770" s="508"/>
      <c r="KEI770" s="508"/>
      <c r="KEJ770" s="203"/>
      <c r="KEK770" s="107"/>
      <c r="KEL770" s="508"/>
      <c r="KEM770" s="508"/>
      <c r="KEN770" s="508"/>
      <c r="KEO770" s="508"/>
      <c r="KEP770" s="508"/>
      <c r="KEQ770" s="508"/>
      <c r="KER770" s="508"/>
      <c r="KES770" s="168"/>
      <c r="KET770" s="168"/>
      <c r="KEU770" s="168"/>
      <c r="KEV770" s="168"/>
      <c r="KEW770" s="168"/>
      <c r="KEX770" s="168"/>
      <c r="KEY770" s="168"/>
      <c r="KEZ770" s="168"/>
      <c r="KFA770" s="168"/>
      <c r="KFB770" s="168"/>
      <c r="KFC770" s="168"/>
      <c r="KFD770" s="168"/>
      <c r="KFE770" s="168"/>
      <c r="KFF770" s="168"/>
      <c r="KFG770" s="168"/>
      <c r="KFH770" s="168"/>
      <c r="KFI770" s="168"/>
      <c r="KFJ770" s="168"/>
      <c r="KFK770" s="168"/>
      <c r="KFL770" s="168"/>
      <c r="KFM770" s="168"/>
      <c r="KFN770" s="168"/>
      <c r="KFO770" s="168"/>
      <c r="KFP770" s="168"/>
      <c r="KFQ770" s="168"/>
      <c r="KFR770" s="168"/>
      <c r="KFS770" s="168"/>
      <c r="KFT770" s="168"/>
      <c r="KFU770" s="168"/>
      <c r="KFV770" s="168"/>
      <c r="KFW770" s="168"/>
      <c r="KFX770" s="168"/>
      <c r="KFY770" s="168"/>
      <c r="KFZ770" s="168"/>
      <c r="KGA770" s="168"/>
      <c r="KGB770" s="168"/>
      <c r="KGC770" s="168"/>
      <c r="KGD770" s="168"/>
      <c r="KGE770" s="168"/>
      <c r="KGF770" s="168"/>
      <c r="KGG770" s="168"/>
      <c r="KGH770" s="168"/>
      <c r="KGI770" s="168"/>
      <c r="KGJ770" s="168"/>
      <c r="KGK770" s="508"/>
      <c r="KGL770" s="508"/>
      <c r="KGM770" s="508"/>
      <c r="KGN770" s="508"/>
      <c r="KGO770" s="508"/>
      <c r="KGP770" s="508"/>
      <c r="KGQ770" s="508"/>
      <c r="KGR770" s="508"/>
      <c r="KGS770" s="508"/>
      <c r="KGT770" s="508"/>
      <c r="KGU770" s="508"/>
      <c r="KGV770" s="508"/>
      <c r="KGW770" s="508"/>
      <c r="KGX770" s="508"/>
      <c r="KGY770" s="508"/>
      <c r="KGZ770" s="508"/>
      <c r="KHA770" s="508"/>
      <c r="KHB770" s="508"/>
      <c r="KHC770" s="508"/>
      <c r="KHD770" s="508"/>
      <c r="KHE770" s="508"/>
      <c r="KHF770" s="508"/>
      <c r="KHG770" s="508"/>
      <c r="KHH770" s="508"/>
      <c r="KHI770" s="89"/>
      <c r="KHJ770" s="89"/>
      <c r="KHK770" s="89"/>
      <c r="KHL770" s="89"/>
      <c r="KHM770" s="89"/>
      <c r="KHN770" s="508"/>
      <c r="KHO770" s="508"/>
      <c r="KHP770" s="89"/>
      <c r="KHQ770" s="89"/>
      <c r="KHR770" s="508"/>
      <c r="KHS770" s="508"/>
      <c r="KHT770" s="89"/>
      <c r="KHU770" s="89"/>
      <c r="KHV770" s="508"/>
      <c r="KHW770" s="508"/>
      <c r="KHX770" s="508"/>
      <c r="KHY770" s="508"/>
      <c r="KHZ770" s="508"/>
      <c r="KIA770" s="508"/>
      <c r="KIB770" s="508"/>
      <c r="KIC770" s="89"/>
      <c r="KID770" s="89"/>
      <c r="KIE770" s="508"/>
      <c r="KIF770" s="508"/>
      <c r="KIG770" s="89"/>
      <c r="KIH770" s="89"/>
      <c r="KII770" s="508"/>
      <c r="KIJ770" s="508"/>
      <c r="KIK770" s="508"/>
      <c r="KIL770" s="508"/>
      <c r="KIM770" s="508"/>
      <c r="KIN770" s="203"/>
      <c r="KIO770" s="107"/>
      <c r="KIP770" s="508"/>
      <c r="KIQ770" s="508"/>
      <c r="KIR770" s="508"/>
      <c r="KIS770" s="508"/>
      <c r="KIT770" s="508"/>
      <c r="KIU770" s="508"/>
      <c r="KIV770" s="508"/>
      <c r="KIW770" s="168"/>
      <c r="KIX770" s="168"/>
      <c r="KIY770" s="168"/>
      <c r="KIZ770" s="168"/>
      <c r="KJA770" s="168"/>
      <c r="KJB770" s="168"/>
      <c r="KJC770" s="168"/>
      <c r="KJD770" s="168"/>
      <c r="KJE770" s="168"/>
      <c r="KJF770" s="168"/>
      <c r="KJG770" s="168"/>
      <c r="KJH770" s="168"/>
      <c r="KJI770" s="168"/>
      <c r="KJJ770" s="168"/>
      <c r="KJK770" s="168"/>
      <c r="KJL770" s="168"/>
      <c r="KJM770" s="168"/>
      <c r="KJN770" s="168"/>
      <c r="KJO770" s="168"/>
      <c r="KJP770" s="168"/>
      <c r="KJQ770" s="168"/>
      <c r="KJR770" s="168"/>
      <c r="KJS770" s="168"/>
      <c r="KJT770" s="168"/>
      <c r="KJU770" s="168"/>
      <c r="KJV770" s="168"/>
      <c r="KJW770" s="168"/>
      <c r="KJX770" s="168"/>
      <c r="KJY770" s="168"/>
      <c r="KJZ770" s="168"/>
      <c r="KKA770" s="168"/>
      <c r="KKB770" s="168"/>
      <c r="KKC770" s="168"/>
      <c r="KKD770" s="168"/>
      <c r="KKE770" s="168"/>
      <c r="KKF770" s="168"/>
      <c r="KKG770" s="168"/>
      <c r="KKH770" s="168"/>
      <c r="KKI770" s="168"/>
      <c r="KKJ770" s="168"/>
      <c r="KKK770" s="168"/>
      <c r="KKL770" s="168"/>
      <c r="KKM770" s="168"/>
      <c r="KKN770" s="168"/>
      <c r="KKO770" s="508"/>
      <c r="KKP770" s="508"/>
      <c r="KKQ770" s="508"/>
      <c r="KKR770" s="508"/>
      <c r="KKS770" s="508"/>
      <c r="KKT770" s="508"/>
      <c r="KKU770" s="508"/>
      <c r="KKV770" s="508"/>
      <c r="KKW770" s="508"/>
      <c r="KKX770" s="508"/>
      <c r="KKY770" s="508"/>
      <c r="KKZ770" s="508"/>
      <c r="KLA770" s="508"/>
      <c r="KLB770" s="508"/>
      <c r="KLC770" s="508"/>
      <c r="KLD770" s="508"/>
      <c r="KLE770" s="508"/>
      <c r="KLF770" s="508"/>
      <c r="KLG770" s="508"/>
      <c r="KLH770" s="508"/>
      <c r="KLI770" s="508"/>
      <c r="KLJ770" s="508"/>
      <c r="KLK770" s="508"/>
      <c r="KLL770" s="508"/>
      <c r="KLM770" s="89"/>
      <c r="KLN770" s="89"/>
      <c r="KLO770" s="89"/>
      <c r="KLP770" s="89"/>
      <c r="KLQ770" s="89"/>
      <c r="KLR770" s="508"/>
      <c r="KLS770" s="508"/>
      <c r="KLT770" s="89"/>
      <c r="KLU770" s="89"/>
      <c r="KLV770" s="508"/>
      <c r="KLW770" s="508"/>
      <c r="KLX770" s="89"/>
      <c r="KLY770" s="89"/>
      <c r="KLZ770" s="508"/>
      <c r="KMA770" s="508"/>
      <c r="KMB770" s="508"/>
      <c r="KMC770" s="508"/>
      <c r="KMD770" s="508"/>
      <c r="KME770" s="508"/>
      <c r="KMF770" s="508"/>
      <c r="KMG770" s="89"/>
      <c r="KMH770" s="89"/>
      <c r="KMI770" s="508"/>
      <c r="KMJ770" s="508"/>
      <c r="KMK770" s="89"/>
      <c r="KML770" s="89"/>
      <c r="KMM770" s="508"/>
      <c r="KMN770" s="508"/>
      <c r="KMO770" s="508"/>
      <c r="KMP770" s="508"/>
      <c r="KMQ770" s="508"/>
      <c r="KMR770" s="203"/>
      <c r="KMS770" s="107"/>
      <c r="KMT770" s="508"/>
      <c r="KMU770" s="508"/>
      <c r="KMV770" s="508"/>
      <c r="KMW770" s="508"/>
      <c r="KMX770" s="508"/>
      <c r="KMY770" s="508"/>
      <c r="KMZ770" s="508"/>
      <c r="KNA770" s="168"/>
      <c r="KNB770" s="168"/>
      <c r="KNC770" s="168"/>
      <c r="KND770" s="168"/>
      <c r="KNE770" s="168"/>
      <c r="KNF770" s="168"/>
      <c r="KNG770" s="168"/>
      <c r="KNH770" s="168"/>
      <c r="KNI770" s="168"/>
      <c r="KNJ770" s="168"/>
      <c r="KNK770" s="168"/>
      <c r="KNL770" s="168"/>
      <c r="KNM770" s="168"/>
      <c r="KNN770" s="168"/>
      <c r="KNO770" s="168"/>
      <c r="KNP770" s="168"/>
      <c r="KNQ770" s="168"/>
      <c r="KNR770" s="168"/>
      <c r="KNS770" s="168"/>
      <c r="KNT770" s="168"/>
      <c r="KNU770" s="168"/>
      <c r="KNV770" s="168"/>
      <c r="KNW770" s="168"/>
      <c r="KNX770" s="168"/>
      <c r="KNY770" s="168"/>
      <c r="KNZ770" s="168"/>
      <c r="KOA770" s="168"/>
      <c r="KOB770" s="168"/>
      <c r="KOC770" s="168"/>
      <c r="KOD770" s="168"/>
      <c r="KOE770" s="168"/>
      <c r="KOF770" s="168"/>
      <c r="KOG770" s="168"/>
      <c r="KOH770" s="168"/>
      <c r="KOI770" s="168"/>
      <c r="KOJ770" s="168"/>
      <c r="KOK770" s="168"/>
      <c r="KOL770" s="168"/>
      <c r="KOM770" s="168"/>
      <c r="KON770" s="168"/>
      <c r="KOO770" s="168"/>
      <c r="KOP770" s="168"/>
      <c r="KOQ770" s="168"/>
      <c r="KOR770" s="168"/>
      <c r="KOS770" s="508"/>
      <c r="KOT770" s="508"/>
      <c r="KOU770" s="508"/>
      <c r="KOV770" s="508"/>
      <c r="KOW770" s="508"/>
      <c r="KOX770" s="508"/>
      <c r="KOY770" s="508"/>
      <c r="KOZ770" s="508"/>
      <c r="KPA770" s="508"/>
      <c r="KPB770" s="508"/>
      <c r="KPC770" s="508"/>
      <c r="KPD770" s="508"/>
      <c r="KPE770" s="508"/>
      <c r="KPF770" s="508"/>
      <c r="KPG770" s="508"/>
      <c r="KPH770" s="508"/>
      <c r="KPI770" s="508"/>
      <c r="KPJ770" s="508"/>
      <c r="KPK770" s="508"/>
      <c r="KPL770" s="508"/>
      <c r="KPM770" s="508"/>
      <c r="KPN770" s="508"/>
      <c r="KPO770" s="508"/>
      <c r="KPP770" s="508"/>
      <c r="KPQ770" s="89"/>
      <c r="KPR770" s="89"/>
      <c r="KPS770" s="89"/>
      <c r="KPT770" s="89"/>
      <c r="KPU770" s="89"/>
      <c r="KPV770" s="508"/>
      <c r="KPW770" s="508"/>
      <c r="KPX770" s="89"/>
      <c r="KPY770" s="89"/>
      <c r="KPZ770" s="508"/>
      <c r="KQA770" s="508"/>
      <c r="KQB770" s="89"/>
      <c r="KQC770" s="89"/>
      <c r="KQD770" s="508"/>
      <c r="KQE770" s="508"/>
      <c r="KQF770" s="508"/>
      <c r="KQG770" s="508"/>
      <c r="KQH770" s="508"/>
      <c r="KQI770" s="508"/>
      <c r="KQJ770" s="508"/>
      <c r="KQK770" s="89"/>
      <c r="KQL770" s="89"/>
      <c r="KQM770" s="508"/>
      <c r="KQN770" s="508"/>
      <c r="KQO770" s="89"/>
      <c r="KQP770" s="89"/>
      <c r="KQQ770" s="508"/>
      <c r="KQR770" s="508"/>
      <c r="KQS770" s="508"/>
      <c r="KQT770" s="508"/>
      <c r="KQU770" s="508"/>
      <c r="KQV770" s="203"/>
      <c r="KQW770" s="107"/>
      <c r="KQX770" s="508"/>
      <c r="KQY770" s="508"/>
      <c r="KQZ770" s="508"/>
      <c r="KRA770" s="508"/>
      <c r="KRB770" s="508"/>
      <c r="KRC770" s="508"/>
      <c r="KRD770" s="508"/>
      <c r="KRE770" s="168"/>
      <c r="KRF770" s="168"/>
      <c r="KRG770" s="168"/>
      <c r="KRH770" s="168"/>
      <c r="KRI770" s="168"/>
      <c r="KRJ770" s="168"/>
      <c r="KRK770" s="168"/>
      <c r="KRL770" s="168"/>
      <c r="KRM770" s="168"/>
      <c r="KRN770" s="168"/>
      <c r="KRO770" s="168"/>
      <c r="KRP770" s="168"/>
      <c r="KRQ770" s="168"/>
      <c r="KRR770" s="168"/>
      <c r="KRS770" s="168"/>
      <c r="KRT770" s="168"/>
      <c r="KRU770" s="168"/>
      <c r="KRV770" s="168"/>
      <c r="KRW770" s="168"/>
      <c r="KRX770" s="168"/>
      <c r="KRY770" s="168"/>
      <c r="KRZ770" s="168"/>
      <c r="KSA770" s="168"/>
      <c r="KSB770" s="168"/>
      <c r="KSC770" s="168"/>
      <c r="KSD770" s="168"/>
      <c r="KSE770" s="168"/>
      <c r="KSF770" s="168"/>
      <c r="KSG770" s="168"/>
      <c r="KSH770" s="168"/>
      <c r="KSI770" s="168"/>
      <c r="KSJ770" s="168"/>
      <c r="KSK770" s="168"/>
      <c r="KSL770" s="168"/>
      <c r="KSM770" s="168"/>
      <c r="KSN770" s="168"/>
      <c r="KSO770" s="168"/>
      <c r="KSP770" s="168"/>
      <c r="KSQ770" s="168"/>
      <c r="KSR770" s="168"/>
      <c r="KSS770" s="168"/>
      <c r="KST770" s="168"/>
      <c r="KSU770" s="168"/>
      <c r="KSV770" s="168"/>
      <c r="KSW770" s="508"/>
      <c r="KSX770" s="508"/>
      <c r="KSY770" s="508"/>
      <c r="KSZ770" s="508"/>
      <c r="KTA770" s="508"/>
      <c r="KTB770" s="508"/>
      <c r="KTC770" s="508"/>
      <c r="KTD770" s="508"/>
      <c r="KTE770" s="508"/>
      <c r="KTF770" s="508"/>
      <c r="KTG770" s="508"/>
      <c r="KTH770" s="508"/>
      <c r="KTI770" s="508"/>
      <c r="KTJ770" s="508"/>
      <c r="KTK770" s="508"/>
      <c r="KTL770" s="508"/>
      <c r="KTM770" s="508"/>
      <c r="KTN770" s="508"/>
      <c r="KTO770" s="508"/>
      <c r="KTP770" s="508"/>
      <c r="KTQ770" s="508"/>
      <c r="KTR770" s="508"/>
      <c r="KTS770" s="508"/>
      <c r="KTT770" s="508"/>
      <c r="KTU770" s="89"/>
      <c r="KTV770" s="89"/>
      <c r="KTW770" s="89"/>
      <c r="KTX770" s="89"/>
      <c r="KTY770" s="89"/>
      <c r="KTZ770" s="508"/>
      <c r="KUA770" s="508"/>
      <c r="KUB770" s="89"/>
      <c r="KUC770" s="89"/>
      <c r="KUD770" s="508"/>
      <c r="KUE770" s="508"/>
      <c r="KUF770" s="89"/>
      <c r="KUG770" s="89"/>
      <c r="KUH770" s="508"/>
      <c r="KUI770" s="508"/>
      <c r="KUJ770" s="508"/>
      <c r="KUK770" s="508"/>
      <c r="KUL770" s="508"/>
      <c r="KUM770" s="508"/>
      <c r="KUN770" s="508"/>
      <c r="KUO770" s="89"/>
      <c r="KUP770" s="89"/>
      <c r="KUQ770" s="508"/>
      <c r="KUR770" s="508"/>
      <c r="KUS770" s="89"/>
      <c r="KUT770" s="89"/>
      <c r="KUU770" s="508"/>
      <c r="KUV770" s="508"/>
      <c r="KUW770" s="508"/>
      <c r="KUX770" s="508"/>
      <c r="KUY770" s="508"/>
      <c r="KUZ770" s="203"/>
      <c r="KVA770" s="107"/>
      <c r="KVB770" s="508"/>
      <c r="KVC770" s="508"/>
      <c r="KVD770" s="508"/>
      <c r="KVE770" s="508"/>
      <c r="KVF770" s="508"/>
      <c r="KVG770" s="508"/>
      <c r="KVH770" s="508"/>
      <c r="KVI770" s="168"/>
      <c r="KVJ770" s="168"/>
      <c r="KVK770" s="168"/>
      <c r="KVL770" s="168"/>
      <c r="KVM770" s="168"/>
      <c r="KVN770" s="168"/>
      <c r="KVO770" s="168"/>
      <c r="KVP770" s="168"/>
      <c r="KVQ770" s="168"/>
      <c r="KVR770" s="168"/>
      <c r="KVS770" s="168"/>
      <c r="KVT770" s="168"/>
      <c r="KVU770" s="168"/>
      <c r="KVV770" s="168"/>
      <c r="KVW770" s="168"/>
      <c r="KVX770" s="168"/>
      <c r="KVY770" s="168"/>
      <c r="KVZ770" s="168"/>
      <c r="KWA770" s="168"/>
      <c r="KWB770" s="168"/>
      <c r="KWC770" s="168"/>
      <c r="KWD770" s="168"/>
      <c r="KWE770" s="168"/>
      <c r="KWF770" s="168"/>
      <c r="KWG770" s="168"/>
      <c r="KWH770" s="168"/>
      <c r="KWI770" s="168"/>
      <c r="KWJ770" s="168"/>
      <c r="KWK770" s="168"/>
      <c r="KWL770" s="168"/>
      <c r="KWM770" s="168"/>
      <c r="KWN770" s="168"/>
      <c r="KWO770" s="168"/>
      <c r="KWP770" s="168"/>
      <c r="KWQ770" s="168"/>
      <c r="KWR770" s="168"/>
      <c r="KWS770" s="168"/>
      <c r="KWT770" s="168"/>
      <c r="KWU770" s="168"/>
      <c r="KWV770" s="168"/>
      <c r="KWW770" s="168"/>
      <c r="KWX770" s="168"/>
      <c r="KWY770" s="168"/>
      <c r="KWZ770" s="168"/>
      <c r="KXA770" s="508"/>
      <c r="KXB770" s="508"/>
      <c r="KXC770" s="508"/>
      <c r="KXD770" s="508"/>
      <c r="KXE770" s="508"/>
      <c r="KXF770" s="508"/>
      <c r="KXG770" s="508"/>
      <c r="KXH770" s="508"/>
      <c r="KXI770" s="508"/>
      <c r="KXJ770" s="508"/>
      <c r="KXK770" s="508"/>
      <c r="KXL770" s="508"/>
      <c r="KXM770" s="508"/>
      <c r="KXN770" s="508"/>
      <c r="KXO770" s="508"/>
      <c r="KXP770" s="508"/>
      <c r="KXQ770" s="508"/>
      <c r="KXR770" s="508"/>
      <c r="KXS770" s="508"/>
      <c r="KXT770" s="508"/>
      <c r="KXU770" s="508"/>
      <c r="KXV770" s="508"/>
      <c r="KXW770" s="508"/>
      <c r="KXX770" s="508"/>
      <c r="KXY770" s="89"/>
      <c r="KXZ770" s="89"/>
      <c r="KYA770" s="89"/>
      <c r="KYB770" s="89"/>
      <c r="KYC770" s="89"/>
      <c r="KYD770" s="508"/>
      <c r="KYE770" s="508"/>
      <c r="KYF770" s="89"/>
      <c r="KYG770" s="89"/>
      <c r="KYH770" s="508"/>
      <c r="KYI770" s="508"/>
      <c r="KYJ770" s="89"/>
      <c r="KYK770" s="89"/>
      <c r="KYL770" s="508"/>
      <c r="KYM770" s="508"/>
      <c r="KYN770" s="508"/>
      <c r="KYO770" s="508"/>
      <c r="KYP770" s="508"/>
      <c r="KYQ770" s="508"/>
      <c r="KYR770" s="508"/>
      <c r="KYS770" s="89"/>
      <c r="KYT770" s="89"/>
      <c r="KYU770" s="508"/>
      <c r="KYV770" s="508"/>
      <c r="KYW770" s="89"/>
      <c r="KYX770" s="89"/>
      <c r="KYY770" s="508"/>
      <c r="KYZ770" s="508"/>
      <c r="KZA770" s="508"/>
      <c r="KZB770" s="508"/>
      <c r="KZC770" s="508"/>
      <c r="KZD770" s="203"/>
      <c r="KZE770" s="107"/>
      <c r="KZF770" s="508"/>
      <c r="KZG770" s="508"/>
      <c r="KZH770" s="508"/>
      <c r="KZI770" s="508"/>
      <c r="KZJ770" s="508"/>
      <c r="KZK770" s="508"/>
      <c r="KZL770" s="508"/>
      <c r="KZM770" s="168"/>
      <c r="KZN770" s="168"/>
      <c r="KZO770" s="168"/>
      <c r="KZP770" s="168"/>
      <c r="KZQ770" s="168"/>
      <c r="KZR770" s="168"/>
      <c r="KZS770" s="168"/>
      <c r="KZT770" s="168"/>
      <c r="KZU770" s="168"/>
      <c r="KZV770" s="168"/>
      <c r="KZW770" s="168"/>
      <c r="KZX770" s="168"/>
      <c r="KZY770" s="168"/>
      <c r="KZZ770" s="168"/>
      <c r="LAA770" s="168"/>
      <c r="LAB770" s="168"/>
      <c r="LAC770" s="168"/>
      <c r="LAD770" s="168"/>
      <c r="LAE770" s="168"/>
      <c r="LAF770" s="168"/>
      <c r="LAG770" s="168"/>
      <c r="LAH770" s="168"/>
      <c r="LAI770" s="168"/>
      <c r="LAJ770" s="168"/>
      <c r="LAK770" s="168"/>
      <c r="LAL770" s="168"/>
      <c r="LAM770" s="168"/>
      <c r="LAN770" s="168"/>
      <c r="LAO770" s="168"/>
      <c r="LAP770" s="168"/>
      <c r="LAQ770" s="168"/>
      <c r="LAR770" s="168"/>
      <c r="LAS770" s="168"/>
      <c r="LAT770" s="168"/>
      <c r="LAU770" s="168"/>
      <c r="LAV770" s="168"/>
      <c r="LAW770" s="168"/>
      <c r="LAX770" s="168"/>
      <c r="LAY770" s="168"/>
      <c r="LAZ770" s="168"/>
      <c r="LBA770" s="168"/>
      <c r="LBB770" s="168"/>
      <c r="LBC770" s="168"/>
      <c r="LBD770" s="168"/>
      <c r="LBE770" s="508"/>
      <c r="LBF770" s="508"/>
      <c r="LBG770" s="508"/>
      <c r="LBH770" s="508"/>
      <c r="LBI770" s="508"/>
      <c r="LBJ770" s="508"/>
      <c r="LBK770" s="508"/>
      <c r="LBL770" s="508"/>
      <c r="LBM770" s="508"/>
      <c r="LBN770" s="508"/>
      <c r="LBO770" s="508"/>
      <c r="LBP770" s="508"/>
      <c r="LBQ770" s="508"/>
      <c r="LBR770" s="508"/>
      <c r="LBS770" s="508"/>
      <c r="LBT770" s="508"/>
      <c r="LBU770" s="508"/>
      <c r="LBV770" s="508"/>
      <c r="LBW770" s="508"/>
      <c r="LBX770" s="508"/>
      <c r="LBY770" s="508"/>
      <c r="LBZ770" s="508"/>
      <c r="LCA770" s="508"/>
      <c r="LCB770" s="508"/>
      <c r="LCC770" s="89"/>
      <c r="LCD770" s="89"/>
      <c r="LCE770" s="89"/>
      <c r="LCF770" s="89"/>
      <c r="LCG770" s="89"/>
      <c r="LCH770" s="508"/>
      <c r="LCI770" s="508"/>
      <c r="LCJ770" s="89"/>
      <c r="LCK770" s="89"/>
      <c r="LCL770" s="508"/>
      <c r="LCM770" s="508"/>
      <c r="LCN770" s="89"/>
      <c r="LCO770" s="89"/>
      <c r="LCP770" s="508"/>
      <c r="LCQ770" s="508"/>
      <c r="LCR770" s="508"/>
      <c r="LCS770" s="508"/>
      <c r="LCT770" s="508"/>
      <c r="LCU770" s="508"/>
      <c r="LCV770" s="508"/>
      <c r="LCW770" s="89"/>
      <c r="LCX770" s="89"/>
      <c r="LCY770" s="508"/>
      <c r="LCZ770" s="508"/>
      <c r="LDA770" s="89"/>
      <c r="LDB770" s="89"/>
      <c r="LDC770" s="508"/>
      <c r="LDD770" s="508"/>
      <c r="LDE770" s="508"/>
      <c r="LDF770" s="508"/>
      <c r="LDG770" s="508"/>
      <c r="LDH770" s="203"/>
      <c r="LDI770" s="107"/>
      <c r="LDJ770" s="508"/>
      <c r="LDK770" s="508"/>
      <c r="LDL770" s="508"/>
      <c r="LDM770" s="508"/>
      <c r="LDN770" s="508"/>
      <c r="LDO770" s="508"/>
      <c r="LDP770" s="508"/>
      <c r="LDQ770" s="168"/>
      <c r="LDR770" s="168"/>
      <c r="LDS770" s="168"/>
      <c r="LDT770" s="168"/>
      <c r="LDU770" s="168"/>
      <c r="LDV770" s="168"/>
      <c r="LDW770" s="168"/>
      <c r="LDX770" s="168"/>
      <c r="LDY770" s="168"/>
      <c r="LDZ770" s="168"/>
      <c r="LEA770" s="168"/>
      <c r="LEB770" s="168"/>
      <c r="LEC770" s="168"/>
      <c r="LED770" s="168"/>
      <c r="LEE770" s="168"/>
      <c r="LEF770" s="168"/>
      <c r="LEG770" s="168"/>
      <c r="LEH770" s="168"/>
      <c r="LEI770" s="168"/>
      <c r="LEJ770" s="168"/>
      <c r="LEK770" s="168"/>
      <c r="LEL770" s="168"/>
      <c r="LEM770" s="168"/>
      <c r="LEN770" s="168"/>
      <c r="LEO770" s="168"/>
      <c r="LEP770" s="168"/>
      <c r="LEQ770" s="168"/>
      <c r="LER770" s="168"/>
      <c r="LES770" s="168"/>
      <c r="LET770" s="168"/>
      <c r="LEU770" s="168"/>
      <c r="LEV770" s="168"/>
      <c r="LEW770" s="168"/>
      <c r="LEX770" s="168"/>
      <c r="LEY770" s="168"/>
      <c r="LEZ770" s="168"/>
      <c r="LFA770" s="168"/>
      <c r="LFB770" s="168"/>
      <c r="LFC770" s="168"/>
      <c r="LFD770" s="168"/>
      <c r="LFE770" s="168"/>
      <c r="LFF770" s="168"/>
      <c r="LFG770" s="168"/>
      <c r="LFH770" s="168"/>
      <c r="LFI770" s="508"/>
      <c r="LFJ770" s="508"/>
      <c r="LFK770" s="508"/>
      <c r="LFL770" s="508"/>
      <c r="LFM770" s="508"/>
      <c r="LFN770" s="508"/>
      <c r="LFO770" s="508"/>
      <c r="LFP770" s="508"/>
      <c r="LFQ770" s="508"/>
      <c r="LFR770" s="508"/>
      <c r="LFS770" s="508"/>
      <c r="LFT770" s="508"/>
      <c r="LFU770" s="508"/>
      <c r="LFV770" s="508"/>
      <c r="LFW770" s="508"/>
      <c r="LFX770" s="508"/>
      <c r="LFY770" s="508"/>
      <c r="LFZ770" s="508"/>
      <c r="LGA770" s="508"/>
      <c r="LGB770" s="508"/>
      <c r="LGC770" s="508"/>
      <c r="LGD770" s="508"/>
      <c r="LGE770" s="508"/>
      <c r="LGF770" s="508"/>
      <c r="LGG770" s="89"/>
      <c r="LGH770" s="89"/>
      <c r="LGI770" s="89"/>
      <c r="LGJ770" s="89"/>
      <c r="LGK770" s="89"/>
      <c r="LGL770" s="508"/>
      <c r="LGM770" s="508"/>
      <c r="LGN770" s="89"/>
      <c r="LGO770" s="89"/>
      <c r="LGP770" s="508"/>
      <c r="LGQ770" s="508"/>
      <c r="LGR770" s="89"/>
      <c r="LGS770" s="89"/>
      <c r="LGT770" s="508"/>
      <c r="LGU770" s="508"/>
      <c r="LGV770" s="508"/>
      <c r="LGW770" s="508"/>
      <c r="LGX770" s="508"/>
      <c r="LGY770" s="508"/>
      <c r="LGZ770" s="508"/>
      <c r="LHA770" s="89"/>
      <c r="LHB770" s="89"/>
      <c r="LHC770" s="508"/>
      <c r="LHD770" s="508"/>
      <c r="LHE770" s="89"/>
      <c r="LHF770" s="89"/>
      <c r="LHG770" s="508"/>
      <c r="LHH770" s="508"/>
      <c r="LHI770" s="508"/>
      <c r="LHJ770" s="508"/>
      <c r="LHK770" s="508"/>
      <c r="LHL770" s="203"/>
      <c r="LHM770" s="107"/>
      <c r="LHN770" s="508"/>
      <c r="LHO770" s="508"/>
      <c r="LHP770" s="508"/>
      <c r="LHQ770" s="508"/>
      <c r="LHR770" s="508"/>
      <c r="LHS770" s="508"/>
      <c r="LHT770" s="508"/>
      <c r="LHU770" s="168"/>
      <c r="LHV770" s="168"/>
      <c r="LHW770" s="168"/>
      <c r="LHX770" s="168"/>
      <c r="LHY770" s="168"/>
      <c r="LHZ770" s="168"/>
      <c r="LIA770" s="168"/>
      <c r="LIB770" s="168"/>
      <c r="LIC770" s="168"/>
      <c r="LID770" s="168"/>
      <c r="LIE770" s="168"/>
      <c r="LIF770" s="168"/>
      <c r="LIG770" s="168"/>
      <c r="LIH770" s="168"/>
      <c r="LII770" s="168"/>
      <c r="LIJ770" s="168"/>
      <c r="LIK770" s="168"/>
      <c r="LIL770" s="168"/>
      <c r="LIM770" s="168"/>
      <c r="LIN770" s="168"/>
      <c r="LIO770" s="168"/>
      <c r="LIP770" s="168"/>
      <c r="LIQ770" s="168"/>
      <c r="LIR770" s="168"/>
      <c r="LIS770" s="168"/>
      <c r="LIT770" s="168"/>
      <c r="LIU770" s="168"/>
      <c r="LIV770" s="168"/>
      <c r="LIW770" s="168"/>
      <c r="LIX770" s="168"/>
      <c r="LIY770" s="168"/>
      <c r="LIZ770" s="168"/>
      <c r="LJA770" s="168"/>
      <c r="LJB770" s="168"/>
      <c r="LJC770" s="168"/>
      <c r="LJD770" s="168"/>
      <c r="LJE770" s="168"/>
      <c r="LJF770" s="168"/>
      <c r="LJG770" s="168"/>
      <c r="LJH770" s="168"/>
      <c r="LJI770" s="168"/>
      <c r="LJJ770" s="168"/>
      <c r="LJK770" s="168"/>
      <c r="LJL770" s="168"/>
      <c r="LJM770" s="508"/>
      <c r="LJN770" s="508"/>
      <c r="LJO770" s="508"/>
      <c r="LJP770" s="508"/>
      <c r="LJQ770" s="508"/>
      <c r="LJR770" s="508"/>
      <c r="LJS770" s="508"/>
      <c r="LJT770" s="508"/>
      <c r="LJU770" s="508"/>
      <c r="LJV770" s="508"/>
      <c r="LJW770" s="508"/>
      <c r="LJX770" s="508"/>
      <c r="LJY770" s="508"/>
      <c r="LJZ770" s="508"/>
      <c r="LKA770" s="508"/>
      <c r="LKB770" s="508"/>
      <c r="LKC770" s="508"/>
      <c r="LKD770" s="508"/>
      <c r="LKE770" s="508"/>
      <c r="LKF770" s="508"/>
      <c r="LKG770" s="508"/>
      <c r="LKH770" s="508"/>
      <c r="LKI770" s="508"/>
      <c r="LKJ770" s="508"/>
      <c r="LKK770" s="89"/>
      <c r="LKL770" s="89"/>
      <c r="LKM770" s="89"/>
      <c r="LKN770" s="89"/>
      <c r="LKO770" s="89"/>
      <c r="LKP770" s="508"/>
      <c r="LKQ770" s="508"/>
      <c r="LKR770" s="89"/>
      <c r="LKS770" s="89"/>
      <c r="LKT770" s="508"/>
      <c r="LKU770" s="508"/>
      <c r="LKV770" s="89"/>
      <c r="LKW770" s="89"/>
      <c r="LKX770" s="508"/>
      <c r="LKY770" s="508"/>
      <c r="LKZ770" s="508"/>
      <c r="LLA770" s="508"/>
      <c r="LLB770" s="508"/>
      <c r="LLC770" s="508"/>
      <c r="LLD770" s="508"/>
      <c r="LLE770" s="89"/>
      <c r="LLF770" s="89"/>
      <c r="LLG770" s="508"/>
      <c r="LLH770" s="508"/>
      <c r="LLI770" s="89"/>
      <c r="LLJ770" s="89"/>
      <c r="LLK770" s="508"/>
      <c r="LLL770" s="508"/>
      <c r="LLM770" s="508"/>
      <c r="LLN770" s="508"/>
      <c r="LLO770" s="508"/>
      <c r="LLP770" s="203"/>
      <c r="LLQ770" s="107"/>
      <c r="LLR770" s="508"/>
      <c r="LLS770" s="508"/>
      <c r="LLT770" s="508"/>
      <c r="LLU770" s="508"/>
      <c r="LLV770" s="508"/>
      <c r="LLW770" s="508"/>
      <c r="LLX770" s="508"/>
      <c r="LLY770" s="168"/>
      <c r="LLZ770" s="168"/>
      <c r="LMA770" s="168"/>
      <c r="LMB770" s="168"/>
      <c r="LMC770" s="168"/>
      <c r="LMD770" s="168"/>
      <c r="LME770" s="168"/>
      <c r="LMF770" s="168"/>
      <c r="LMG770" s="168"/>
      <c r="LMH770" s="168"/>
      <c r="LMI770" s="168"/>
      <c r="LMJ770" s="168"/>
      <c r="LMK770" s="168"/>
      <c r="LML770" s="168"/>
      <c r="LMM770" s="168"/>
      <c r="LMN770" s="168"/>
      <c r="LMO770" s="168"/>
      <c r="LMP770" s="168"/>
      <c r="LMQ770" s="168"/>
      <c r="LMR770" s="168"/>
      <c r="LMS770" s="168"/>
      <c r="LMT770" s="168"/>
      <c r="LMU770" s="168"/>
      <c r="LMV770" s="168"/>
      <c r="LMW770" s="168"/>
      <c r="LMX770" s="168"/>
      <c r="LMY770" s="168"/>
      <c r="LMZ770" s="168"/>
      <c r="LNA770" s="168"/>
      <c r="LNB770" s="168"/>
      <c r="LNC770" s="168"/>
      <c r="LND770" s="168"/>
      <c r="LNE770" s="168"/>
      <c r="LNF770" s="168"/>
      <c r="LNG770" s="168"/>
      <c r="LNH770" s="168"/>
      <c r="LNI770" s="168"/>
      <c r="LNJ770" s="168"/>
      <c r="LNK770" s="168"/>
      <c r="LNL770" s="168"/>
      <c r="LNM770" s="168"/>
      <c r="LNN770" s="168"/>
      <c r="LNO770" s="168"/>
      <c r="LNP770" s="168"/>
      <c r="LNQ770" s="508"/>
      <c r="LNR770" s="508"/>
      <c r="LNS770" s="508"/>
      <c r="LNT770" s="508"/>
      <c r="LNU770" s="508"/>
      <c r="LNV770" s="508"/>
      <c r="LNW770" s="508"/>
      <c r="LNX770" s="508"/>
      <c r="LNY770" s="508"/>
      <c r="LNZ770" s="508"/>
      <c r="LOA770" s="508"/>
      <c r="LOB770" s="508"/>
      <c r="LOC770" s="508"/>
      <c r="LOD770" s="508"/>
      <c r="LOE770" s="508"/>
      <c r="LOF770" s="508"/>
      <c r="LOG770" s="508"/>
      <c r="LOH770" s="508"/>
      <c r="LOI770" s="508"/>
      <c r="LOJ770" s="508"/>
      <c r="LOK770" s="508"/>
      <c r="LOL770" s="508"/>
      <c r="LOM770" s="508"/>
      <c r="LON770" s="508"/>
      <c r="LOO770" s="89"/>
      <c r="LOP770" s="89"/>
      <c r="LOQ770" s="89"/>
      <c r="LOR770" s="89"/>
      <c r="LOS770" s="89"/>
      <c r="LOT770" s="508"/>
      <c r="LOU770" s="508"/>
      <c r="LOV770" s="89"/>
      <c r="LOW770" s="89"/>
      <c r="LOX770" s="508"/>
      <c r="LOY770" s="508"/>
      <c r="LOZ770" s="89"/>
      <c r="LPA770" s="89"/>
      <c r="LPB770" s="508"/>
      <c r="LPC770" s="508"/>
      <c r="LPD770" s="508"/>
      <c r="LPE770" s="508"/>
      <c r="LPF770" s="508"/>
      <c r="LPG770" s="508"/>
      <c r="LPH770" s="508"/>
      <c r="LPI770" s="89"/>
      <c r="LPJ770" s="89"/>
      <c r="LPK770" s="508"/>
      <c r="LPL770" s="508"/>
      <c r="LPM770" s="89"/>
      <c r="LPN770" s="89"/>
      <c r="LPO770" s="508"/>
      <c r="LPP770" s="508"/>
      <c r="LPQ770" s="508"/>
      <c r="LPR770" s="508"/>
      <c r="LPS770" s="508"/>
      <c r="LPT770" s="203"/>
      <c r="LPU770" s="107"/>
      <c r="LPV770" s="508"/>
      <c r="LPW770" s="508"/>
      <c r="LPX770" s="508"/>
      <c r="LPY770" s="508"/>
      <c r="LPZ770" s="508"/>
      <c r="LQA770" s="508"/>
      <c r="LQB770" s="508"/>
      <c r="LQC770" s="168"/>
      <c r="LQD770" s="168"/>
      <c r="LQE770" s="168"/>
      <c r="LQF770" s="168"/>
      <c r="LQG770" s="168"/>
      <c r="LQH770" s="168"/>
      <c r="LQI770" s="168"/>
      <c r="LQJ770" s="168"/>
      <c r="LQK770" s="168"/>
      <c r="LQL770" s="168"/>
      <c r="LQM770" s="168"/>
      <c r="LQN770" s="168"/>
      <c r="LQO770" s="168"/>
      <c r="LQP770" s="168"/>
      <c r="LQQ770" s="168"/>
      <c r="LQR770" s="168"/>
      <c r="LQS770" s="168"/>
      <c r="LQT770" s="168"/>
      <c r="LQU770" s="168"/>
      <c r="LQV770" s="168"/>
      <c r="LQW770" s="168"/>
      <c r="LQX770" s="168"/>
      <c r="LQY770" s="168"/>
      <c r="LQZ770" s="168"/>
      <c r="LRA770" s="168"/>
      <c r="LRB770" s="168"/>
      <c r="LRC770" s="168"/>
      <c r="LRD770" s="168"/>
      <c r="LRE770" s="168"/>
      <c r="LRF770" s="168"/>
      <c r="LRG770" s="168"/>
      <c r="LRH770" s="168"/>
      <c r="LRI770" s="168"/>
      <c r="LRJ770" s="168"/>
      <c r="LRK770" s="168"/>
      <c r="LRL770" s="168"/>
      <c r="LRM770" s="168"/>
      <c r="LRN770" s="168"/>
      <c r="LRO770" s="168"/>
      <c r="LRP770" s="168"/>
      <c r="LRQ770" s="168"/>
      <c r="LRR770" s="168"/>
      <c r="LRS770" s="168"/>
      <c r="LRT770" s="168"/>
      <c r="LRU770" s="508"/>
      <c r="LRV770" s="508"/>
      <c r="LRW770" s="508"/>
      <c r="LRX770" s="508"/>
      <c r="LRY770" s="508"/>
      <c r="LRZ770" s="508"/>
      <c r="LSA770" s="508"/>
      <c r="LSB770" s="508"/>
      <c r="LSC770" s="508"/>
      <c r="LSD770" s="508"/>
      <c r="LSE770" s="508"/>
      <c r="LSF770" s="508"/>
      <c r="LSG770" s="508"/>
      <c r="LSH770" s="508"/>
      <c r="LSI770" s="508"/>
      <c r="LSJ770" s="508"/>
      <c r="LSK770" s="508"/>
      <c r="LSL770" s="508"/>
      <c r="LSM770" s="508"/>
      <c r="LSN770" s="508"/>
      <c r="LSO770" s="508"/>
      <c r="LSP770" s="508"/>
      <c r="LSQ770" s="508"/>
      <c r="LSR770" s="508"/>
      <c r="LSS770" s="89"/>
      <c r="LST770" s="89"/>
      <c r="LSU770" s="89"/>
      <c r="LSV770" s="89"/>
      <c r="LSW770" s="89"/>
      <c r="LSX770" s="508"/>
      <c r="LSY770" s="508"/>
      <c r="LSZ770" s="89"/>
      <c r="LTA770" s="89"/>
      <c r="LTB770" s="508"/>
      <c r="LTC770" s="508"/>
      <c r="LTD770" s="89"/>
      <c r="LTE770" s="89"/>
      <c r="LTF770" s="508"/>
      <c r="LTG770" s="508"/>
      <c r="LTH770" s="508"/>
      <c r="LTI770" s="508"/>
      <c r="LTJ770" s="508"/>
      <c r="LTK770" s="508"/>
      <c r="LTL770" s="508"/>
      <c r="LTM770" s="89"/>
      <c r="LTN770" s="89"/>
      <c r="LTO770" s="508"/>
      <c r="LTP770" s="508"/>
      <c r="LTQ770" s="89"/>
      <c r="LTR770" s="89"/>
      <c r="LTS770" s="508"/>
      <c r="LTT770" s="508"/>
      <c r="LTU770" s="508"/>
      <c r="LTV770" s="508"/>
      <c r="LTW770" s="508"/>
      <c r="LTX770" s="203"/>
      <c r="LTY770" s="107"/>
      <c r="LTZ770" s="508"/>
      <c r="LUA770" s="508"/>
      <c r="LUB770" s="508"/>
      <c r="LUC770" s="508"/>
      <c r="LUD770" s="508"/>
      <c r="LUE770" s="508"/>
      <c r="LUF770" s="508"/>
      <c r="LUG770" s="168"/>
      <c r="LUH770" s="168"/>
      <c r="LUI770" s="168"/>
      <c r="LUJ770" s="168"/>
      <c r="LUK770" s="168"/>
      <c r="LUL770" s="168"/>
      <c r="LUM770" s="168"/>
      <c r="LUN770" s="168"/>
      <c r="LUO770" s="168"/>
      <c r="LUP770" s="168"/>
      <c r="LUQ770" s="168"/>
      <c r="LUR770" s="168"/>
      <c r="LUS770" s="168"/>
      <c r="LUT770" s="168"/>
      <c r="LUU770" s="168"/>
      <c r="LUV770" s="168"/>
      <c r="LUW770" s="168"/>
      <c r="LUX770" s="168"/>
      <c r="LUY770" s="168"/>
      <c r="LUZ770" s="168"/>
      <c r="LVA770" s="168"/>
      <c r="LVB770" s="168"/>
      <c r="LVC770" s="168"/>
      <c r="LVD770" s="168"/>
      <c r="LVE770" s="168"/>
      <c r="LVF770" s="168"/>
      <c r="LVG770" s="168"/>
      <c r="LVH770" s="168"/>
      <c r="LVI770" s="168"/>
      <c r="LVJ770" s="168"/>
      <c r="LVK770" s="168"/>
      <c r="LVL770" s="168"/>
      <c r="LVM770" s="168"/>
      <c r="LVN770" s="168"/>
      <c r="LVO770" s="168"/>
      <c r="LVP770" s="168"/>
      <c r="LVQ770" s="168"/>
      <c r="LVR770" s="168"/>
      <c r="LVS770" s="168"/>
      <c r="LVT770" s="168"/>
      <c r="LVU770" s="168"/>
      <c r="LVV770" s="168"/>
      <c r="LVW770" s="168"/>
      <c r="LVX770" s="168"/>
      <c r="LVY770" s="508"/>
      <c r="LVZ770" s="508"/>
      <c r="LWA770" s="508"/>
      <c r="LWB770" s="508"/>
      <c r="LWC770" s="508"/>
      <c r="LWD770" s="508"/>
      <c r="LWE770" s="508"/>
      <c r="LWF770" s="508"/>
      <c r="LWG770" s="508"/>
      <c r="LWH770" s="508"/>
      <c r="LWI770" s="508"/>
      <c r="LWJ770" s="508"/>
      <c r="LWK770" s="508"/>
      <c r="LWL770" s="508"/>
      <c r="LWM770" s="508"/>
      <c r="LWN770" s="508"/>
      <c r="LWO770" s="508"/>
      <c r="LWP770" s="508"/>
      <c r="LWQ770" s="508"/>
      <c r="LWR770" s="508"/>
      <c r="LWS770" s="508"/>
      <c r="LWT770" s="508"/>
      <c r="LWU770" s="508"/>
      <c r="LWV770" s="508"/>
      <c r="LWW770" s="89"/>
      <c r="LWX770" s="89"/>
      <c r="LWY770" s="89"/>
      <c r="LWZ770" s="89"/>
      <c r="LXA770" s="89"/>
      <c r="LXB770" s="508"/>
      <c r="LXC770" s="508"/>
      <c r="LXD770" s="89"/>
      <c r="LXE770" s="89"/>
      <c r="LXF770" s="508"/>
      <c r="LXG770" s="508"/>
      <c r="LXH770" s="89"/>
      <c r="LXI770" s="89"/>
      <c r="LXJ770" s="508"/>
      <c r="LXK770" s="508"/>
      <c r="LXL770" s="508"/>
      <c r="LXM770" s="508"/>
      <c r="LXN770" s="508"/>
      <c r="LXO770" s="508"/>
      <c r="LXP770" s="508"/>
      <c r="LXQ770" s="89"/>
      <c r="LXR770" s="89"/>
      <c r="LXS770" s="508"/>
      <c r="LXT770" s="508"/>
      <c r="LXU770" s="89"/>
      <c r="LXV770" s="89"/>
      <c r="LXW770" s="508"/>
      <c r="LXX770" s="508"/>
      <c r="LXY770" s="508"/>
      <c r="LXZ770" s="508"/>
      <c r="LYA770" s="508"/>
      <c r="LYB770" s="203"/>
      <c r="LYC770" s="107"/>
      <c r="LYD770" s="508"/>
      <c r="LYE770" s="508"/>
      <c r="LYF770" s="508"/>
      <c r="LYG770" s="508"/>
      <c r="LYH770" s="508"/>
      <c r="LYI770" s="508"/>
      <c r="LYJ770" s="508"/>
      <c r="LYK770" s="168"/>
      <c r="LYL770" s="168"/>
      <c r="LYM770" s="168"/>
      <c r="LYN770" s="168"/>
      <c r="LYO770" s="168"/>
      <c r="LYP770" s="168"/>
      <c r="LYQ770" s="168"/>
      <c r="LYR770" s="168"/>
      <c r="LYS770" s="168"/>
      <c r="LYT770" s="168"/>
      <c r="LYU770" s="168"/>
      <c r="LYV770" s="168"/>
      <c r="LYW770" s="168"/>
      <c r="LYX770" s="168"/>
      <c r="LYY770" s="168"/>
      <c r="LYZ770" s="168"/>
      <c r="LZA770" s="168"/>
      <c r="LZB770" s="168"/>
      <c r="LZC770" s="168"/>
      <c r="LZD770" s="168"/>
      <c r="LZE770" s="168"/>
      <c r="LZF770" s="168"/>
      <c r="LZG770" s="168"/>
      <c r="LZH770" s="168"/>
      <c r="LZI770" s="168"/>
      <c r="LZJ770" s="168"/>
      <c r="LZK770" s="168"/>
      <c r="LZL770" s="168"/>
      <c r="LZM770" s="168"/>
      <c r="LZN770" s="168"/>
      <c r="LZO770" s="168"/>
      <c r="LZP770" s="168"/>
      <c r="LZQ770" s="168"/>
      <c r="LZR770" s="168"/>
      <c r="LZS770" s="168"/>
      <c r="LZT770" s="168"/>
      <c r="LZU770" s="168"/>
      <c r="LZV770" s="168"/>
      <c r="LZW770" s="168"/>
      <c r="LZX770" s="168"/>
      <c r="LZY770" s="168"/>
      <c r="LZZ770" s="168"/>
      <c r="MAA770" s="168"/>
      <c r="MAB770" s="168"/>
      <c r="MAC770" s="508"/>
      <c r="MAD770" s="508"/>
      <c r="MAE770" s="508"/>
      <c r="MAF770" s="508"/>
      <c r="MAG770" s="508"/>
      <c r="MAH770" s="508"/>
      <c r="MAI770" s="508"/>
      <c r="MAJ770" s="508"/>
      <c r="MAK770" s="508"/>
      <c r="MAL770" s="508"/>
      <c r="MAM770" s="508"/>
      <c r="MAN770" s="508"/>
      <c r="MAO770" s="508"/>
      <c r="MAP770" s="508"/>
      <c r="MAQ770" s="508"/>
      <c r="MAR770" s="508"/>
      <c r="MAS770" s="508"/>
      <c r="MAT770" s="508"/>
      <c r="MAU770" s="508"/>
      <c r="MAV770" s="508"/>
      <c r="MAW770" s="508"/>
      <c r="MAX770" s="508"/>
      <c r="MAY770" s="508"/>
      <c r="MAZ770" s="508"/>
      <c r="MBA770" s="89"/>
      <c r="MBB770" s="89"/>
      <c r="MBC770" s="89"/>
      <c r="MBD770" s="89"/>
      <c r="MBE770" s="89"/>
      <c r="MBF770" s="508"/>
      <c r="MBG770" s="508"/>
      <c r="MBH770" s="89"/>
      <c r="MBI770" s="89"/>
      <c r="MBJ770" s="508"/>
      <c r="MBK770" s="508"/>
      <c r="MBL770" s="89"/>
      <c r="MBM770" s="89"/>
      <c r="MBN770" s="508"/>
      <c r="MBO770" s="508"/>
      <c r="MBP770" s="508"/>
      <c r="MBQ770" s="508"/>
      <c r="MBR770" s="508"/>
      <c r="MBS770" s="508"/>
      <c r="MBT770" s="508"/>
      <c r="MBU770" s="89"/>
      <c r="MBV770" s="89"/>
      <c r="MBW770" s="508"/>
      <c r="MBX770" s="508"/>
      <c r="MBY770" s="89"/>
      <c r="MBZ770" s="89"/>
      <c r="MCA770" s="508"/>
      <c r="MCB770" s="508"/>
      <c r="MCC770" s="508"/>
      <c r="MCD770" s="508"/>
      <c r="MCE770" s="508"/>
      <c r="MCF770" s="203"/>
      <c r="MCG770" s="107"/>
      <c r="MCH770" s="508"/>
      <c r="MCI770" s="508"/>
      <c r="MCJ770" s="508"/>
      <c r="MCK770" s="508"/>
      <c r="MCL770" s="508"/>
      <c r="MCM770" s="508"/>
      <c r="MCN770" s="508"/>
      <c r="MCO770" s="168"/>
      <c r="MCP770" s="168"/>
      <c r="MCQ770" s="168"/>
      <c r="MCR770" s="168"/>
      <c r="MCS770" s="168"/>
      <c r="MCT770" s="168"/>
      <c r="MCU770" s="168"/>
      <c r="MCV770" s="168"/>
      <c r="MCW770" s="168"/>
      <c r="MCX770" s="168"/>
      <c r="MCY770" s="168"/>
      <c r="MCZ770" s="168"/>
      <c r="MDA770" s="168"/>
      <c r="MDB770" s="168"/>
      <c r="MDC770" s="168"/>
      <c r="MDD770" s="168"/>
      <c r="MDE770" s="168"/>
      <c r="MDF770" s="168"/>
      <c r="MDG770" s="168"/>
      <c r="MDH770" s="168"/>
      <c r="MDI770" s="168"/>
      <c r="MDJ770" s="168"/>
      <c r="MDK770" s="168"/>
      <c r="MDL770" s="168"/>
      <c r="MDM770" s="168"/>
      <c r="MDN770" s="168"/>
      <c r="MDO770" s="168"/>
      <c r="MDP770" s="168"/>
      <c r="MDQ770" s="168"/>
      <c r="MDR770" s="168"/>
      <c r="MDS770" s="168"/>
      <c r="MDT770" s="168"/>
      <c r="MDU770" s="168"/>
      <c r="MDV770" s="168"/>
      <c r="MDW770" s="168"/>
      <c r="MDX770" s="168"/>
      <c r="MDY770" s="168"/>
      <c r="MDZ770" s="168"/>
      <c r="MEA770" s="168"/>
      <c r="MEB770" s="168"/>
      <c r="MEC770" s="168"/>
      <c r="MED770" s="168"/>
      <c r="MEE770" s="168"/>
      <c r="MEF770" s="168"/>
      <c r="MEG770" s="508"/>
      <c r="MEH770" s="508"/>
      <c r="MEI770" s="508"/>
      <c r="MEJ770" s="508"/>
      <c r="MEK770" s="508"/>
      <c r="MEL770" s="508"/>
      <c r="MEM770" s="508"/>
      <c r="MEN770" s="508"/>
      <c r="MEO770" s="508"/>
      <c r="MEP770" s="508"/>
      <c r="MEQ770" s="508"/>
      <c r="MER770" s="508"/>
      <c r="MES770" s="508"/>
      <c r="MET770" s="508"/>
      <c r="MEU770" s="508"/>
      <c r="MEV770" s="508"/>
      <c r="MEW770" s="508"/>
      <c r="MEX770" s="508"/>
      <c r="MEY770" s="508"/>
      <c r="MEZ770" s="508"/>
      <c r="MFA770" s="508"/>
      <c r="MFB770" s="508"/>
      <c r="MFC770" s="508"/>
      <c r="MFD770" s="508"/>
      <c r="MFE770" s="89"/>
      <c r="MFF770" s="89"/>
      <c r="MFG770" s="89"/>
      <c r="MFH770" s="89"/>
      <c r="MFI770" s="89"/>
      <c r="MFJ770" s="508"/>
      <c r="MFK770" s="508"/>
      <c r="MFL770" s="89"/>
      <c r="MFM770" s="89"/>
      <c r="MFN770" s="508"/>
      <c r="MFO770" s="508"/>
      <c r="MFP770" s="89"/>
      <c r="MFQ770" s="89"/>
      <c r="MFR770" s="508"/>
      <c r="MFS770" s="508"/>
      <c r="MFT770" s="508"/>
      <c r="MFU770" s="508"/>
      <c r="MFV770" s="508"/>
      <c r="MFW770" s="508"/>
      <c r="MFX770" s="508"/>
      <c r="MFY770" s="89"/>
      <c r="MFZ770" s="89"/>
      <c r="MGA770" s="508"/>
      <c r="MGB770" s="508"/>
      <c r="MGC770" s="89"/>
      <c r="MGD770" s="89"/>
      <c r="MGE770" s="508"/>
      <c r="MGF770" s="508"/>
      <c r="MGG770" s="508"/>
      <c r="MGH770" s="508"/>
      <c r="MGI770" s="508"/>
      <c r="MGJ770" s="203"/>
      <c r="MGK770" s="107"/>
      <c r="MGL770" s="508"/>
      <c r="MGM770" s="508"/>
      <c r="MGN770" s="508"/>
      <c r="MGO770" s="508"/>
      <c r="MGP770" s="508"/>
      <c r="MGQ770" s="508"/>
      <c r="MGR770" s="508"/>
      <c r="MGS770" s="168"/>
      <c r="MGT770" s="168"/>
      <c r="MGU770" s="168"/>
      <c r="MGV770" s="168"/>
      <c r="MGW770" s="168"/>
      <c r="MGX770" s="168"/>
      <c r="MGY770" s="168"/>
      <c r="MGZ770" s="168"/>
      <c r="MHA770" s="168"/>
      <c r="MHB770" s="168"/>
      <c r="MHC770" s="168"/>
      <c r="MHD770" s="168"/>
      <c r="MHE770" s="168"/>
      <c r="MHF770" s="168"/>
      <c r="MHG770" s="168"/>
      <c r="MHH770" s="168"/>
      <c r="MHI770" s="168"/>
      <c r="MHJ770" s="168"/>
      <c r="MHK770" s="168"/>
      <c r="MHL770" s="168"/>
      <c r="MHM770" s="168"/>
      <c r="MHN770" s="168"/>
      <c r="MHO770" s="168"/>
      <c r="MHP770" s="168"/>
      <c r="MHQ770" s="168"/>
      <c r="MHR770" s="168"/>
      <c r="MHS770" s="168"/>
      <c r="MHT770" s="168"/>
      <c r="MHU770" s="168"/>
      <c r="MHV770" s="168"/>
      <c r="MHW770" s="168"/>
      <c r="MHX770" s="168"/>
      <c r="MHY770" s="168"/>
      <c r="MHZ770" s="168"/>
      <c r="MIA770" s="168"/>
      <c r="MIB770" s="168"/>
      <c r="MIC770" s="168"/>
      <c r="MID770" s="168"/>
      <c r="MIE770" s="168"/>
      <c r="MIF770" s="168"/>
      <c r="MIG770" s="168"/>
      <c r="MIH770" s="168"/>
      <c r="MII770" s="168"/>
      <c r="MIJ770" s="168"/>
      <c r="MIK770" s="508"/>
      <c r="MIL770" s="508"/>
      <c r="MIM770" s="508"/>
      <c r="MIN770" s="508"/>
      <c r="MIO770" s="508"/>
      <c r="MIP770" s="508"/>
      <c r="MIQ770" s="508"/>
      <c r="MIR770" s="508"/>
      <c r="MIS770" s="508"/>
      <c r="MIT770" s="508"/>
      <c r="MIU770" s="508"/>
      <c r="MIV770" s="508"/>
      <c r="MIW770" s="508"/>
      <c r="MIX770" s="508"/>
      <c r="MIY770" s="508"/>
      <c r="MIZ770" s="508"/>
      <c r="MJA770" s="508"/>
      <c r="MJB770" s="508"/>
      <c r="MJC770" s="508"/>
      <c r="MJD770" s="508"/>
      <c r="MJE770" s="508"/>
      <c r="MJF770" s="508"/>
      <c r="MJG770" s="508"/>
      <c r="MJH770" s="508"/>
      <c r="MJI770" s="89"/>
      <c r="MJJ770" s="89"/>
      <c r="MJK770" s="89"/>
      <c r="MJL770" s="89"/>
      <c r="MJM770" s="89"/>
      <c r="MJN770" s="508"/>
      <c r="MJO770" s="508"/>
      <c r="MJP770" s="89"/>
      <c r="MJQ770" s="89"/>
      <c r="MJR770" s="508"/>
      <c r="MJS770" s="508"/>
      <c r="MJT770" s="89"/>
      <c r="MJU770" s="89"/>
      <c r="MJV770" s="508"/>
      <c r="MJW770" s="508"/>
      <c r="MJX770" s="508"/>
      <c r="MJY770" s="508"/>
      <c r="MJZ770" s="508"/>
      <c r="MKA770" s="508"/>
      <c r="MKB770" s="508"/>
      <c r="MKC770" s="89"/>
      <c r="MKD770" s="89"/>
      <c r="MKE770" s="508"/>
      <c r="MKF770" s="508"/>
      <c r="MKG770" s="89"/>
      <c r="MKH770" s="89"/>
      <c r="MKI770" s="508"/>
      <c r="MKJ770" s="508"/>
      <c r="MKK770" s="508"/>
      <c r="MKL770" s="508"/>
      <c r="MKM770" s="508"/>
      <c r="MKN770" s="203"/>
      <c r="MKO770" s="107"/>
      <c r="MKP770" s="508"/>
      <c r="MKQ770" s="508"/>
      <c r="MKR770" s="508"/>
      <c r="MKS770" s="508"/>
      <c r="MKT770" s="508"/>
      <c r="MKU770" s="508"/>
      <c r="MKV770" s="508"/>
      <c r="MKW770" s="168"/>
      <c r="MKX770" s="168"/>
      <c r="MKY770" s="168"/>
      <c r="MKZ770" s="168"/>
      <c r="MLA770" s="168"/>
      <c r="MLB770" s="168"/>
      <c r="MLC770" s="168"/>
      <c r="MLD770" s="168"/>
      <c r="MLE770" s="168"/>
      <c r="MLF770" s="168"/>
      <c r="MLG770" s="168"/>
      <c r="MLH770" s="168"/>
      <c r="MLI770" s="168"/>
      <c r="MLJ770" s="168"/>
      <c r="MLK770" s="168"/>
      <c r="MLL770" s="168"/>
      <c r="MLM770" s="168"/>
      <c r="MLN770" s="168"/>
      <c r="MLO770" s="168"/>
      <c r="MLP770" s="168"/>
      <c r="MLQ770" s="168"/>
      <c r="MLR770" s="168"/>
      <c r="MLS770" s="168"/>
      <c r="MLT770" s="168"/>
      <c r="MLU770" s="168"/>
      <c r="MLV770" s="168"/>
      <c r="MLW770" s="168"/>
      <c r="MLX770" s="168"/>
      <c r="MLY770" s="168"/>
      <c r="MLZ770" s="168"/>
      <c r="MMA770" s="168"/>
      <c r="MMB770" s="168"/>
      <c r="MMC770" s="168"/>
      <c r="MMD770" s="168"/>
      <c r="MME770" s="168"/>
      <c r="MMF770" s="168"/>
      <c r="MMG770" s="168"/>
      <c r="MMH770" s="168"/>
      <c r="MMI770" s="168"/>
      <c r="MMJ770" s="168"/>
      <c r="MMK770" s="168"/>
      <c r="MML770" s="168"/>
      <c r="MMM770" s="168"/>
      <c r="MMN770" s="168"/>
      <c r="MMO770" s="508"/>
      <c r="MMP770" s="508"/>
      <c r="MMQ770" s="508"/>
      <c r="MMR770" s="508"/>
      <c r="MMS770" s="508"/>
      <c r="MMT770" s="508"/>
      <c r="MMU770" s="508"/>
      <c r="MMV770" s="508"/>
      <c r="MMW770" s="508"/>
      <c r="MMX770" s="508"/>
      <c r="MMY770" s="508"/>
      <c r="MMZ770" s="508"/>
      <c r="MNA770" s="508"/>
      <c r="MNB770" s="508"/>
      <c r="MNC770" s="508"/>
      <c r="MND770" s="508"/>
      <c r="MNE770" s="508"/>
      <c r="MNF770" s="508"/>
      <c r="MNG770" s="508"/>
      <c r="MNH770" s="508"/>
      <c r="MNI770" s="508"/>
      <c r="MNJ770" s="508"/>
      <c r="MNK770" s="508"/>
      <c r="MNL770" s="508"/>
      <c r="MNM770" s="89"/>
      <c r="MNN770" s="89"/>
      <c r="MNO770" s="89"/>
      <c r="MNP770" s="89"/>
      <c r="MNQ770" s="89"/>
      <c r="MNR770" s="508"/>
      <c r="MNS770" s="508"/>
      <c r="MNT770" s="89"/>
      <c r="MNU770" s="89"/>
      <c r="MNV770" s="508"/>
      <c r="MNW770" s="508"/>
      <c r="MNX770" s="89"/>
      <c r="MNY770" s="89"/>
      <c r="MNZ770" s="508"/>
      <c r="MOA770" s="508"/>
      <c r="MOB770" s="508"/>
      <c r="MOC770" s="508"/>
      <c r="MOD770" s="508"/>
      <c r="MOE770" s="508"/>
      <c r="MOF770" s="508"/>
      <c r="MOG770" s="89"/>
      <c r="MOH770" s="89"/>
      <c r="MOI770" s="508"/>
      <c r="MOJ770" s="508"/>
      <c r="MOK770" s="89"/>
      <c r="MOL770" s="89"/>
      <c r="MOM770" s="508"/>
      <c r="MON770" s="508"/>
      <c r="MOO770" s="508"/>
      <c r="MOP770" s="508"/>
      <c r="MOQ770" s="508"/>
      <c r="MOR770" s="203"/>
      <c r="MOS770" s="107"/>
      <c r="MOT770" s="508"/>
      <c r="MOU770" s="508"/>
      <c r="MOV770" s="508"/>
      <c r="MOW770" s="508"/>
      <c r="MOX770" s="508"/>
      <c r="MOY770" s="508"/>
      <c r="MOZ770" s="508"/>
      <c r="MPA770" s="168"/>
      <c r="MPB770" s="168"/>
      <c r="MPC770" s="168"/>
      <c r="MPD770" s="168"/>
      <c r="MPE770" s="168"/>
      <c r="MPF770" s="168"/>
      <c r="MPG770" s="168"/>
      <c r="MPH770" s="168"/>
      <c r="MPI770" s="168"/>
      <c r="MPJ770" s="168"/>
      <c r="MPK770" s="168"/>
      <c r="MPL770" s="168"/>
      <c r="MPM770" s="168"/>
      <c r="MPN770" s="168"/>
      <c r="MPO770" s="168"/>
      <c r="MPP770" s="168"/>
      <c r="MPQ770" s="168"/>
      <c r="MPR770" s="168"/>
      <c r="MPS770" s="168"/>
      <c r="MPT770" s="168"/>
      <c r="MPU770" s="168"/>
      <c r="MPV770" s="168"/>
      <c r="MPW770" s="168"/>
      <c r="MPX770" s="168"/>
      <c r="MPY770" s="168"/>
      <c r="MPZ770" s="168"/>
      <c r="MQA770" s="168"/>
      <c r="MQB770" s="168"/>
      <c r="MQC770" s="168"/>
      <c r="MQD770" s="168"/>
      <c r="MQE770" s="168"/>
      <c r="MQF770" s="168"/>
      <c r="MQG770" s="168"/>
      <c r="MQH770" s="168"/>
      <c r="MQI770" s="168"/>
      <c r="MQJ770" s="168"/>
      <c r="MQK770" s="168"/>
      <c r="MQL770" s="168"/>
      <c r="MQM770" s="168"/>
      <c r="MQN770" s="168"/>
      <c r="MQO770" s="168"/>
      <c r="MQP770" s="168"/>
      <c r="MQQ770" s="168"/>
      <c r="MQR770" s="168"/>
      <c r="MQS770" s="508"/>
      <c r="MQT770" s="508"/>
      <c r="MQU770" s="508"/>
      <c r="MQV770" s="508"/>
      <c r="MQW770" s="508"/>
      <c r="MQX770" s="508"/>
      <c r="MQY770" s="508"/>
      <c r="MQZ770" s="508"/>
      <c r="MRA770" s="508"/>
      <c r="MRB770" s="508"/>
      <c r="MRC770" s="508"/>
      <c r="MRD770" s="508"/>
      <c r="MRE770" s="508"/>
      <c r="MRF770" s="508"/>
      <c r="MRG770" s="508"/>
      <c r="MRH770" s="508"/>
      <c r="MRI770" s="508"/>
      <c r="MRJ770" s="508"/>
      <c r="MRK770" s="508"/>
      <c r="MRL770" s="508"/>
      <c r="MRM770" s="508"/>
      <c r="MRN770" s="508"/>
      <c r="MRO770" s="508"/>
      <c r="MRP770" s="508"/>
      <c r="MRQ770" s="89"/>
      <c r="MRR770" s="89"/>
      <c r="MRS770" s="89"/>
      <c r="MRT770" s="89"/>
      <c r="MRU770" s="89"/>
      <c r="MRV770" s="508"/>
      <c r="MRW770" s="508"/>
      <c r="MRX770" s="89"/>
      <c r="MRY770" s="89"/>
      <c r="MRZ770" s="508"/>
      <c r="MSA770" s="508"/>
      <c r="MSB770" s="89"/>
      <c r="MSC770" s="89"/>
      <c r="MSD770" s="508"/>
      <c r="MSE770" s="508"/>
      <c r="MSF770" s="508"/>
      <c r="MSG770" s="508"/>
      <c r="MSH770" s="508"/>
      <c r="MSI770" s="508"/>
      <c r="MSJ770" s="508"/>
      <c r="MSK770" s="89"/>
      <c r="MSL770" s="89"/>
      <c r="MSM770" s="508"/>
      <c r="MSN770" s="508"/>
      <c r="MSO770" s="89"/>
      <c r="MSP770" s="89"/>
      <c r="MSQ770" s="508"/>
      <c r="MSR770" s="508"/>
      <c r="MSS770" s="508"/>
      <c r="MST770" s="508"/>
      <c r="MSU770" s="508"/>
      <c r="MSV770" s="203"/>
      <c r="MSW770" s="107"/>
      <c r="MSX770" s="508"/>
      <c r="MSY770" s="508"/>
      <c r="MSZ770" s="508"/>
      <c r="MTA770" s="508"/>
      <c r="MTB770" s="508"/>
      <c r="MTC770" s="508"/>
      <c r="MTD770" s="508"/>
      <c r="MTE770" s="168"/>
      <c r="MTF770" s="168"/>
      <c r="MTG770" s="168"/>
      <c r="MTH770" s="168"/>
      <c r="MTI770" s="168"/>
      <c r="MTJ770" s="168"/>
      <c r="MTK770" s="168"/>
      <c r="MTL770" s="168"/>
      <c r="MTM770" s="168"/>
      <c r="MTN770" s="168"/>
      <c r="MTO770" s="168"/>
      <c r="MTP770" s="168"/>
      <c r="MTQ770" s="168"/>
      <c r="MTR770" s="168"/>
      <c r="MTS770" s="168"/>
      <c r="MTT770" s="168"/>
      <c r="MTU770" s="168"/>
      <c r="MTV770" s="168"/>
      <c r="MTW770" s="168"/>
      <c r="MTX770" s="168"/>
      <c r="MTY770" s="168"/>
      <c r="MTZ770" s="168"/>
      <c r="MUA770" s="168"/>
      <c r="MUB770" s="168"/>
      <c r="MUC770" s="168"/>
      <c r="MUD770" s="168"/>
      <c r="MUE770" s="168"/>
      <c r="MUF770" s="168"/>
      <c r="MUG770" s="168"/>
      <c r="MUH770" s="168"/>
      <c r="MUI770" s="168"/>
      <c r="MUJ770" s="168"/>
      <c r="MUK770" s="168"/>
      <c r="MUL770" s="168"/>
      <c r="MUM770" s="168"/>
      <c r="MUN770" s="168"/>
      <c r="MUO770" s="168"/>
      <c r="MUP770" s="168"/>
      <c r="MUQ770" s="168"/>
      <c r="MUR770" s="168"/>
      <c r="MUS770" s="168"/>
      <c r="MUT770" s="168"/>
      <c r="MUU770" s="168"/>
      <c r="MUV770" s="168"/>
      <c r="MUW770" s="508"/>
      <c r="MUX770" s="508"/>
      <c r="MUY770" s="508"/>
      <c r="MUZ770" s="508"/>
      <c r="MVA770" s="508"/>
      <c r="MVB770" s="508"/>
      <c r="MVC770" s="508"/>
      <c r="MVD770" s="508"/>
      <c r="MVE770" s="508"/>
      <c r="MVF770" s="508"/>
      <c r="MVG770" s="508"/>
      <c r="MVH770" s="508"/>
      <c r="MVI770" s="508"/>
      <c r="MVJ770" s="508"/>
      <c r="MVK770" s="508"/>
      <c r="MVL770" s="508"/>
      <c r="MVM770" s="508"/>
      <c r="MVN770" s="508"/>
      <c r="MVO770" s="508"/>
      <c r="MVP770" s="508"/>
      <c r="MVQ770" s="508"/>
      <c r="MVR770" s="508"/>
      <c r="MVS770" s="508"/>
      <c r="MVT770" s="508"/>
      <c r="MVU770" s="89"/>
      <c r="MVV770" s="89"/>
      <c r="MVW770" s="89"/>
      <c r="MVX770" s="89"/>
      <c r="MVY770" s="89"/>
      <c r="MVZ770" s="508"/>
      <c r="MWA770" s="508"/>
      <c r="MWB770" s="89"/>
      <c r="MWC770" s="89"/>
      <c r="MWD770" s="508"/>
      <c r="MWE770" s="508"/>
      <c r="MWF770" s="89"/>
      <c r="MWG770" s="89"/>
      <c r="MWH770" s="508"/>
      <c r="MWI770" s="508"/>
      <c r="MWJ770" s="508"/>
      <c r="MWK770" s="508"/>
      <c r="MWL770" s="508"/>
      <c r="MWM770" s="508"/>
      <c r="MWN770" s="508"/>
      <c r="MWO770" s="89"/>
      <c r="MWP770" s="89"/>
      <c r="MWQ770" s="508"/>
      <c r="MWR770" s="508"/>
      <c r="MWS770" s="89"/>
      <c r="MWT770" s="89"/>
      <c r="MWU770" s="508"/>
      <c r="MWV770" s="508"/>
      <c r="MWW770" s="508"/>
      <c r="MWX770" s="508"/>
      <c r="MWY770" s="508"/>
      <c r="MWZ770" s="203"/>
      <c r="MXA770" s="107"/>
      <c r="MXB770" s="508"/>
      <c r="MXC770" s="508"/>
      <c r="MXD770" s="508"/>
      <c r="MXE770" s="508"/>
      <c r="MXF770" s="508"/>
      <c r="MXG770" s="508"/>
      <c r="MXH770" s="508"/>
      <c r="MXI770" s="168"/>
      <c r="MXJ770" s="168"/>
      <c r="MXK770" s="168"/>
      <c r="MXL770" s="168"/>
      <c r="MXM770" s="168"/>
      <c r="MXN770" s="168"/>
      <c r="MXO770" s="168"/>
      <c r="MXP770" s="168"/>
      <c r="MXQ770" s="168"/>
      <c r="MXR770" s="168"/>
      <c r="MXS770" s="168"/>
      <c r="MXT770" s="168"/>
      <c r="MXU770" s="168"/>
      <c r="MXV770" s="168"/>
      <c r="MXW770" s="168"/>
      <c r="MXX770" s="168"/>
      <c r="MXY770" s="168"/>
      <c r="MXZ770" s="168"/>
      <c r="MYA770" s="168"/>
      <c r="MYB770" s="168"/>
      <c r="MYC770" s="168"/>
      <c r="MYD770" s="168"/>
      <c r="MYE770" s="168"/>
      <c r="MYF770" s="168"/>
      <c r="MYG770" s="168"/>
      <c r="MYH770" s="168"/>
      <c r="MYI770" s="168"/>
      <c r="MYJ770" s="168"/>
      <c r="MYK770" s="168"/>
      <c r="MYL770" s="168"/>
      <c r="MYM770" s="168"/>
      <c r="MYN770" s="168"/>
      <c r="MYO770" s="168"/>
      <c r="MYP770" s="168"/>
      <c r="MYQ770" s="168"/>
      <c r="MYR770" s="168"/>
      <c r="MYS770" s="168"/>
      <c r="MYT770" s="168"/>
      <c r="MYU770" s="168"/>
      <c r="MYV770" s="168"/>
      <c r="MYW770" s="168"/>
      <c r="MYX770" s="168"/>
      <c r="MYY770" s="168"/>
      <c r="MYZ770" s="168"/>
      <c r="MZA770" s="508"/>
      <c r="MZB770" s="508"/>
      <c r="MZC770" s="508"/>
      <c r="MZD770" s="508"/>
      <c r="MZE770" s="508"/>
      <c r="MZF770" s="508"/>
      <c r="MZG770" s="508"/>
      <c r="MZH770" s="508"/>
      <c r="MZI770" s="508"/>
      <c r="MZJ770" s="508"/>
      <c r="MZK770" s="508"/>
      <c r="MZL770" s="508"/>
      <c r="MZM770" s="508"/>
      <c r="MZN770" s="508"/>
      <c r="MZO770" s="508"/>
      <c r="MZP770" s="508"/>
      <c r="MZQ770" s="508"/>
      <c r="MZR770" s="508"/>
      <c r="MZS770" s="508"/>
      <c r="MZT770" s="508"/>
      <c r="MZU770" s="508"/>
      <c r="MZV770" s="508"/>
      <c r="MZW770" s="508"/>
      <c r="MZX770" s="508"/>
      <c r="MZY770" s="89"/>
      <c r="MZZ770" s="89"/>
      <c r="NAA770" s="89"/>
      <c r="NAB770" s="89"/>
      <c r="NAC770" s="89"/>
      <c r="NAD770" s="508"/>
      <c r="NAE770" s="508"/>
      <c r="NAF770" s="89"/>
      <c r="NAG770" s="89"/>
      <c r="NAH770" s="508"/>
      <c r="NAI770" s="508"/>
      <c r="NAJ770" s="89"/>
      <c r="NAK770" s="89"/>
      <c r="NAL770" s="508"/>
      <c r="NAM770" s="508"/>
      <c r="NAN770" s="508"/>
      <c r="NAO770" s="508"/>
      <c r="NAP770" s="508"/>
      <c r="NAQ770" s="508"/>
      <c r="NAR770" s="508"/>
      <c r="NAS770" s="89"/>
      <c r="NAT770" s="89"/>
      <c r="NAU770" s="508"/>
      <c r="NAV770" s="508"/>
      <c r="NAW770" s="89"/>
      <c r="NAX770" s="89"/>
      <c r="NAY770" s="508"/>
      <c r="NAZ770" s="508"/>
      <c r="NBA770" s="508"/>
      <c r="NBB770" s="508"/>
      <c r="NBC770" s="508"/>
      <c r="NBD770" s="203"/>
      <c r="NBE770" s="107"/>
      <c r="NBF770" s="508"/>
      <c r="NBG770" s="508"/>
      <c r="NBH770" s="508"/>
      <c r="NBI770" s="508"/>
      <c r="NBJ770" s="508"/>
      <c r="NBK770" s="508"/>
      <c r="NBL770" s="508"/>
      <c r="NBM770" s="168"/>
      <c r="NBN770" s="168"/>
      <c r="NBO770" s="168"/>
      <c r="NBP770" s="168"/>
      <c r="NBQ770" s="168"/>
      <c r="NBR770" s="168"/>
      <c r="NBS770" s="168"/>
      <c r="NBT770" s="168"/>
      <c r="NBU770" s="168"/>
      <c r="NBV770" s="168"/>
      <c r="NBW770" s="168"/>
      <c r="NBX770" s="168"/>
      <c r="NBY770" s="168"/>
      <c r="NBZ770" s="168"/>
      <c r="NCA770" s="168"/>
      <c r="NCB770" s="168"/>
      <c r="NCC770" s="168"/>
      <c r="NCD770" s="168"/>
      <c r="NCE770" s="168"/>
      <c r="NCF770" s="168"/>
      <c r="NCG770" s="168"/>
      <c r="NCH770" s="168"/>
      <c r="NCI770" s="168"/>
      <c r="NCJ770" s="168"/>
      <c r="NCK770" s="168"/>
      <c r="NCL770" s="168"/>
      <c r="NCM770" s="168"/>
      <c r="NCN770" s="168"/>
      <c r="NCO770" s="168"/>
      <c r="NCP770" s="168"/>
      <c r="NCQ770" s="168"/>
      <c r="NCR770" s="168"/>
      <c r="NCS770" s="168"/>
      <c r="NCT770" s="168"/>
      <c r="NCU770" s="168"/>
      <c r="NCV770" s="168"/>
      <c r="NCW770" s="168"/>
      <c r="NCX770" s="168"/>
      <c r="NCY770" s="168"/>
      <c r="NCZ770" s="168"/>
      <c r="NDA770" s="168"/>
      <c r="NDB770" s="168"/>
      <c r="NDC770" s="168"/>
      <c r="NDD770" s="168"/>
      <c r="NDE770" s="508"/>
      <c r="NDF770" s="508"/>
      <c r="NDG770" s="508"/>
      <c r="NDH770" s="508"/>
      <c r="NDI770" s="508"/>
      <c r="NDJ770" s="508"/>
      <c r="NDK770" s="508"/>
      <c r="NDL770" s="508"/>
      <c r="NDM770" s="508"/>
      <c r="NDN770" s="508"/>
      <c r="NDO770" s="508"/>
      <c r="NDP770" s="508"/>
      <c r="NDQ770" s="508"/>
      <c r="NDR770" s="508"/>
      <c r="NDS770" s="508"/>
      <c r="NDT770" s="508"/>
      <c r="NDU770" s="508"/>
      <c r="NDV770" s="508"/>
      <c r="NDW770" s="508"/>
      <c r="NDX770" s="508"/>
      <c r="NDY770" s="508"/>
      <c r="NDZ770" s="508"/>
      <c r="NEA770" s="508"/>
      <c r="NEB770" s="508"/>
      <c r="NEC770" s="89"/>
      <c r="NED770" s="89"/>
      <c r="NEE770" s="89"/>
      <c r="NEF770" s="89"/>
      <c r="NEG770" s="89"/>
      <c r="NEH770" s="508"/>
      <c r="NEI770" s="508"/>
      <c r="NEJ770" s="89"/>
      <c r="NEK770" s="89"/>
      <c r="NEL770" s="508"/>
      <c r="NEM770" s="508"/>
      <c r="NEN770" s="89"/>
      <c r="NEO770" s="89"/>
      <c r="NEP770" s="508"/>
      <c r="NEQ770" s="508"/>
      <c r="NER770" s="508"/>
      <c r="NES770" s="508"/>
      <c r="NET770" s="508"/>
      <c r="NEU770" s="508"/>
      <c r="NEV770" s="508"/>
      <c r="NEW770" s="89"/>
      <c r="NEX770" s="89"/>
      <c r="NEY770" s="508"/>
      <c r="NEZ770" s="508"/>
      <c r="NFA770" s="89"/>
      <c r="NFB770" s="89"/>
      <c r="NFC770" s="508"/>
      <c r="NFD770" s="508"/>
      <c r="NFE770" s="508"/>
      <c r="NFF770" s="508"/>
      <c r="NFG770" s="508"/>
      <c r="NFH770" s="203"/>
      <c r="NFI770" s="107"/>
      <c r="NFJ770" s="508"/>
      <c r="NFK770" s="508"/>
      <c r="NFL770" s="508"/>
      <c r="NFM770" s="508"/>
      <c r="NFN770" s="508"/>
      <c r="NFO770" s="508"/>
      <c r="NFP770" s="508"/>
      <c r="NFQ770" s="168"/>
      <c r="NFR770" s="168"/>
      <c r="NFS770" s="168"/>
      <c r="NFT770" s="168"/>
      <c r="NFU770" s="168"/>
      <c r="NFV770" s="168"/>
      <c r="NFW770" s="168"/>
      <c r="NFX770" s="168"/>
      <c r="NFY770" s="168"/>
      <c r="NFZ770" s="168"/>
      <c r="NGA770" s="168"/>
      <c r="NGB770" s="168"/>
      <c r="NGC770" s="168"/>
      <c r="NGD770" s="168"/>
      <c r="NGE770" s="168"/>
      <c r="NGF770" s="168"/>
      <c r="NGG770" s="168"/>
      <c r="NGH770" s="168"/>
      <c r="NGI770" s="168"/>
      <c r="NGJ770" s="168"/>
      <c r="NGK770" s="168"/>
      <c r="NGL770" s="168"/>
      <c r="NGM770" s="168"/>
      <c r="NGN770" s="168"/>
      <c r="NGO770" s="168"/>
      <c r="NGP770" s="168"/>
      <c r="NGQ770" s="168"/>
      <c r="NGR770" s="168"/>
      <c r="NGS770" s="168"/>
      <c r="NGT770" s="168"/>
      <c r="NGU770" s="168"/>
      <c r="NGV770" s="168"/>
      <c r="NGW770" s="168"/>
      <c r="NGX770" s="168"/>
      <c r="NGY770" s="168"/>
      <c r="NGZ770" s="168"/>
      <c r="NHA770" s="168"/>
      <c r="NHB770" s="168"/>
      <c r="NHC770" s="168"/>
      <c r="NHD770" s="168"/>
      <c r="NHE770" s="168"/>
      <c r="NHF770" s="168"/>
      <c r="NHG770" s="168"/>
      <c r="NHH770" s="168"/>
      <c r="NHI770" s="508"/>
      <c r="NHJ770" s="508"/>
      <c r="NHK770" s="508"/>
      <c r="NHL770" s="508"/>
      <c r="NHM770" s="508"/>
      <c r="NHN770" s="508"/>
      <c r="NHO770" s="508"/>
      <c r="NHP770" s="508"/>
      <c r="NHQ770" s="508"/>
      <c r="NHR770" s="508"/>
      <c r="NHS770" s="508"/>
      <c r="NHT770" s="508"/>
      <c r="NHU770" s="508"/>
      <c r="NHV770" s="508"/>
      <c r="NHW770" s="508"/>
      <c r="NHX770" s="508"/>
      <c r="NHY770" s="508"/>
      <c r="NHZ770" s="508"/>
      <c r="NIA770" s="508"/>
      <c r="NIB770" s="508"/>
      <c r="NIC770" s="508"/>
      <c r="NID770" s="508"/>
      <c r="NIE770" s="508"/>
      <c r="NIF770" s="508"/>
      <c r="NIG770" s="89"/>
      <c r="NIH770" s="89"/>
      <c r="NII770" s="89"/>
      <c r="NIJ770" s="89"/>
      <c r="NIK770" s="89"/>
      <c r="NIL770" s="508"/>
      <c r="NIM770" s="508"/>
      <c r="NIN770" s="89"/>
      <c r="NIO770" s="89"/>
      <c r="NIP770" s="508"/>
      <c r="NIQ770" s="508"/>
      <c r="NIR770" s="89"/>
      <c r="NIS770" s="89"/>
      <c r="NIT770" s="508"/>
      <c r="NIU770" s="508"/>
      <c r="NIV770" s="508"/>
      <c r="NIW770" s="508"/>
      <c r="NIX770" s="508"/>
      <c r="NIY770" s="508"/>
      <c r="NIZ770" s="508"/>
      <c r="NJA770" s="89"/>
      <c r="NJB770" s="89"/>
      <c r="NJC770" s="508"/>
      <c r="NJD770" s="508"/>
      <c r="NJE770" s="89"/>
      <c r="NJF770" s="89"/>
      <c r="NJG770" s="508"/>
      <c r="NJH770" s="508"/>
      <c r="NJI770" s="508"/>
      <c r="NJJ770" s="508"/>
      <c r="NJK770" s="508"/>
      <c r="NJL770" s="203"/>
      <c r="NJM770" s="107"/>
      <c r="NJN770" s="508"/>
      <c r="NJO770" s="508"/>
      <c r="NJP770" s="508"/>
      <c r="NJQ770" s="508"/>
      <c r="NJR770" s="508"/>
      <c r="NJS770" s="508"/>
      <c r="NJT770" s="508"/>
      <c r="NJU770" s="168"/>
      <c r="NJV770" s="168"/>
      <c r="NJW770" s="168"/>
      <c r="NJX770" s="168"/>
      <c r="NJY770" s="168"/>
      <c r="NJZ770" s="168"/>
      <c r="NKA770" s="168"/>
      <c r="NKB770" s="168"/>
      <c r="NKC770" s="168"/>
      <c r="NKD770" s="168"/>
      <c r="NKE770" s="168"/>
      <c r="NKF770" s="168"/>
      <c r="NKG770" s="168"/>
      <c r="NKH770" s="168"/>
      <c r="NKI770" s="168"/>
      <c r="NKJ770" s="168"/>
      <c r="NKK770" s="168"/>
      <c r="NKL770" s="168"/>
      <c r="NKM770" s="168"/>
      <c r="NKN770" s="168"/>
      <c r="NKO770" s="168"/>
      <c r="NKP770" s="168"/>
      <c r="NKQ770" s="168"/>
      <c r="NKR770" s="168"/>
      <c r="NKS770" s="168"/>
      <c r="NKT770" s="168"/>
      <c r="NKU770" s="168"/>
      <c r="NKV770" s="168"/>
      <c r="NKW770" s="168"/>
      <c r="NKX770" s="168"/>
      <c r="NKY770" s="168"/>
      <c r="NKZ770" s="168"/>
      <c r="NLA770" s="168"/>
      <c r="NLB770" s="168"/>
      <c r="NLC770" s="168"/>
      <c r="NLD770" s="168"/>
      <c r="NLE770" s="168"/>
      <c r="NLF770" s="168"/>
      <c r="NLG770" s="168"/>
      <c r="NLH770" s="168"/>
      <c r="NLI770" s="168"/>
      <c r="NLJ770" s="168"/>
      <c r="NLK770" s="168"/>
      <c r="NLL770" s="168"/>
      <c r="NLM770" s="508"/>
      <c r="NLN770" s="508"/>
      <c r="NLO770" s="508"/>
      <c r="NLP770" s="508"/>
      <c r="NLQ770" s="508"/>
      <c r="NLR770" s="508"/>
      <c r="NLS770" s="508"/>
      <c r="NLT770" s="508"/>
      <c r="NLU770" s="508"/>
      <c r="NLV770" s="508"/>
      <c r="NLW770" s="508"/>
      <c r="NLX770" s="508"/>
      <c r="NLY770" s="508"/>
      <c r="NLZ770" s="508"/>
      <c r="NMA770" s="508"/>
      <c r="NMB770" s="508"/>
      <c r="NMC770" s="508"/>
      <c r="NMD770" s="508"/>
      <c r="NME770" s="508"/>
      <c r="NMF770" s="508"/>
      <c r="NMG770" s="508"/>
      <c r="NMH770" s="508"/>
      <c r="NMI770" s="508"/>
      <c r="NMJ770" s="508"/>
      <c r="NMK770" s="89"/>
      <c r="NML770" s="89"/>
      <c r="NMM770" s="89"/>
      <c r="NMN770" s="89"/>
      <c r="NMO770" s="89"/>
      <c r="NMP770" s="508"/>
      <c r="NMQ770" s="508"/>
      <c r="NMR770" s="89"/>
      <c r="NMS770" s="89"/>
      <c r="NMT770" s="508"/>
      <c r="NMU770" s="508"/>
      <c r="NMV770" s="89"/>
      <c r="NMW770" s="89"/>
      <c r="NMX770" s="508"/>
      <c r="NMY770" s="508"/>
      <c r="NMZ770" s="508"/>
      <c r="NNA770" s="508"/>
      <c r="NNB770" s="508"/>
      <c r="NNC770" s="508"/>
      <c r="NND770" s="508"/>
      <c r="NNE770" s="89"/>
      <c r="NNF770" s="89"/>
      <c r="NNG770" s="508"/>
      <c r="NNH770" s="508"/>
      <c r="NNI770" s="89"/>
      <c r="NNJ770" s="89"/>
      <c r="NNK770" s="508"/>
      <c r="NNL770" s="508"/>
      <c r="NNM770" s="508"/>
      <c r="NNN770" s="508"/>
      <c r="NNO770" s="508"/>
      <c r="NNP770" s="203"/>
      <c r="NNQ770" s="107"/>
      <c r="NNR770" s="508"/>
      <c r="NNS770" s="508"/>
      <c r="NNT770" s="508"/>
      <c r="NNU770" s="508"/>
      <c r="NNV770" s="508"/>
      <c r="NNW770" s="508"/>
      <c r="NNX770" s="508"/>
      <c r="NNY770" s="168"/>
      <c r="NNZ770" s="168"/>
      <c r="NOA770" s="168"/>
      <c r="NOB770" s="168"/>
      <c r="NOC770" s="168"/>
      <c r="NOD770" s="168"/>
      <c r="NOE770" s="168"/>
      <c r="NOF770" s="168"/>
      <c r="NOG770" s="168"/>
      <c r="NOH770" s="168"/>
      <c r="NOI770" s="168"/>
      <c r="NOJ770" s="168"/>
      <c r="NOK770" s="168"/>
      <c r="NOL770" s="168"/>
      <c r="NOM770" s="168"/>
      <c r="NON770" s="168"/>
      <c r="NOO770" s="168"/>
      <c r="NOP770" s="168"/>
      <c r="NOQ770" s="168"/>
      <c r="NOR770" s="168"/>
      <c r="NOS770" s="168"/>
      <c r="NOT770" s="168"/>
      <c r="NOU770" s="168"/>
      <c r="NOV770" s="168"/>
      <c r="NOW770" s="168"/>
      <c r="NOX770" s="168"/>
      <c r="NOY770" s="168"/>
      <c r="NOZ770" s="168"/>
      <c r="NPA770" s="168"/>
      <c r="NPB770" s="168"/>
      <c r="NPC770" s="168"/>
      <c r="NPD770" s="168"/>
      <c r="NPE770" s="168"/>
      <c r="NPF770" s="168"/>
      <c r="NPG770" s="168"/>
      <c r="NPH770" s="168"/>
      <c r="NPI770" s="168"/>
      <c r="NPJ770" s="168"/>
      <c r="NPK770" s="168"/>
      <c r="NPL770" s="168"/>
      <c r="NPM770" s="168"/>
      <c r="NPN770" s="168"/>
      <c r="NPO770" s="168"/>
      <c r="NPP770" s="168"/>
      <c r="NPQ770" s="508"/>
      <c r="NPR770" s="508"/>
      <c r="NPS770" s="508"/>
      <c r="NPT770" s="508"/>
      <c r="NPU770" s="508"/>
      <c r="NPV770" s="508"/>
      <c r="NPW770" s="508"/>
      <c r="NPX770" s="508"/>
      <c r="NPY770" s="508"/>
      <c r="NPZ770" s="508"/>
      <c r="NQA770" s="508"/>
      <c r="NQB770" s="508"/>
      <c r="NQC770" s="508"/>
      <c r="NQD770" s="508"/>
      <c r="NQE770" s="508"/>
      <c r="NQF770" s="508"/>
      <c r="NQG770" s="508"/>
      <c r="NQH770" s="508"/>
      <c r="NQI770" s="508"/>
      <c r="NQJ770" s="508"/>
      <c r="NQK770" s="508"/>
      <c r="NQL770" s="508"/>
      <c r="NQM770" s="508"/>
      <c r="NQN770" s="508"/>
      <c r="NQO770" s="89"/>
      <c r="NQP770" s="89"/>
      <c r="NQQ770" s="89"/>
      <c r="NQR770" s="89"/>
      <c r="NQS770" s="89"/>
      <c r="NQT770" s="508"/>
      <c r="NQU770" s="508"/>
      <c r="NQV770" s="89"/>
      <c r="NQW770" s="89"/>
      <c r="NQX770" s="508"/>
      <c r="NQY770" s="508"/>
      <c r="NQZ770" s="89"/>
      <c r="NRA770" s="89"/>
      <c r="NRB770" s="508"/>
      <c r="NRC770" s="508"/>
      <c r="NRD770" s="508"/>
      <c r="NRE770" s="508"/>
      <c r="NRF770" s="508"/>
      <c r="NRG770" s="508"/>
      <c r="NRH770" s="508"/>
      <c r="NRI770" s="89"/>
      <c r="NRJ770" s="89"/>
      <c r="NRK770" s="508"/>
      <c r="NRL770" s="508"/>
      <c r="NRM770" s="89"/>
      <c r="NRN770" s="89"/>
      <c r="NRO770" s="508"/>
      <c r="NRP770" s="508"/>
      <c r="NRQ770" s="508"/>
      <c r="NRR770" s="508"/>
      <c r="NRS770" s="508"/>
      <c r="NRT770" s="203"/>
      <c r="NRU770" s="107"/>
      <c r="NRV770" s="508"/>
      <c r="NRW770" s="508"/>
      <c r="NRX770" s="508"/>
      <c r="NRY770" s="508"/>
      <c r="NRZ770" s="508"/>
      <c r="NSA770" s="508"/>
      <c r="NSB770" s="508"/>
      <c r="NSC770" s="168"/>
      <c r="NSD770" s="168"/>
      <c r="NSE770" s="168"/>
      <c r="NSF770" s="168"/>
      <c r="NSG770" s="168"/>
      <c r="NSH770" s="168"/>
      <c r="NSI770" s="168"/>
      <c r="NSJ770" s="168"/>
      <c r="NSK770" s="168"/>
      <c r="NSL770" s="168"/>
      <c r="NSM770" s="168"/>
      <c r="NSN770" s="168"/>
      <c r="NSO770" s="168"/>
      <c r="NSP770" s="168"/>
      <c r="NSQ770" s="168"/>
      <c r="NSR770" s="168"/>
      <c r="NSS770" s="168"/>
      <c r="NST770" s="168"/>
      <c r="NSU770" s="168"/>
      <c r="NSV770" s="168"/>
      <c r="NSW770" s="168"/>
      <c r="NSX770" s="168"/>
      <c r="NSY770" s="168"/>
      <c r="NSZ770" s="168"/>
      <c r="NTA770" s="168"/>
      <c r="NTB770" s="168"/>
      <c r="NTC770" s="168"/>
      <c r="NTD770" s="168"/>
      <c r="NTE770" s="168"/>
      <c r="NTF770" s="168"/>
      <c r="NTG770" s="168"/>
      <c r="NTH770" s="168"/>
      <c r="NTI770" s="168"/>
      <c r="NTJ770" s="168"/>
      <c r="NTK770" s="168"/>
      <c r="NTL770" s="168"/>
      <c r="NTM770" s="168"/>
      <c r="NTN770" s="168"/>
      <c r="NTO770" s="168"/>
      <c r="NTP770" s="168"/>
      <c r="NTQ770" s="168"/>
      <c r="NTR770" s="168"/>
      <c r="NTS770" s="168"/>
      <c r="NTT770" s="168"/>
      <c r="NTU770" s="508"/>
      <c r="NTV770" s="508"/>
      <c r="NTW770" s="508"/>
      <c r="NTX770" s="508"/>
      <c r="NTY770" s="508"/>
      <c r="NTZ770" s="508"/>
      <c r="NUA770" s="508"/>
      <c r="NUB770" s="508"/>
      <c r="NUC770" s="508"/>
      <c r="NUD770" s="508"/>
      <c r="NUE770" s="508"/>
      <c r="NUF770" s="508"/>
      <c r="NUG770" s="508"/>
      <c r="NUH770" s="508"/>
      <c r="NUI770" s="508"/>
      <c r="NUJ770" s="508"/>
      <c r="NUK770" s="508"/>
      <c r="NUL770" s="508"/>
      <c r="NUM770" s="508"/>
      <c r="NUN770" s="508"/>
      <c r="NUO770" s="508"/>
      <c r="NUP770" s="508"/>
      <c r="NUQ770" s="508"/>
      <c r="NUR770" s="508"/>
      <c r="NUS770" s="89"/>
      <c r="NUT770" s="89"/>
      <c r="NUU770" s="89"/>
      <c r="NUV770" s="89"/>
      <c r="NUW770" s="89"/>
      <c r="NUX770" s="508"/>
      <c r="NUY770" s="508"/>
      <c r="NUZ770" s="89"/>
      <c r="NVA770" s="89"/>
      <c r="NVB770" s="508"/>
      <c r="NVC770" s="508"/>
      <c r="NVD770" s="89"/>
      <c r="NVE770" s="89"/>
      <c r="NVF770" s="508"/>
      <c r="NVG770" s="508"/>
      <c r="NVH770" s="508"/>
      <c r="NVI770" s="508"/>
      <c r="NVJ770" s="508"/>
      <c r="NVK770" s="508"/>
      <c r="NVL770" s="508"/>
      <c r="NVM770" s="89"/>
      <c r="NVN770" s="89"/>
      <c r="NVO770" s="508"/>
      <c r="NVP770" s="508"/>
      <c r="NVQ770" s="89"/>
      <c r="NVR770" s="89"/>
      <c r="NVS770" s="508"/>
      <c r="NVT770" s="508"/>
      <c r="NVU770" s="508"/>
      <c r="NVV770" s="508"/>
      <c r="NVW770" s="508"/>
      <c r="NVX770" s="203"/>
      <c r="NVY770" s="107"/>
      <c r="NVZ770" s="508"/>
      <c r="NWA770" s="508"/>
      <c r="NWB770" s="508"/>
      <c r="NWC770" s="508"/>
      <c r="NWD770" s="508"/>
      <c r="NWE770" s="508"/>
      <c r="NWF770" s="508"/>
      <c r="NWG770" s="168"/>
      <c r="NWH770" s="168"/>
      <c r="NWI770" s="168"/>
      <c r="NWJ770" s="168"/>
      <c r="NWK770" s="168"/>
      <c r="NWL770" s="168"/>
      <c r="NWM770" s="168"/>
      <c r="NWN770" s="168"/>
      <c r="NWO770" s="168"/>
      <c r="NWP770" s="168"/>
      <c r="NWQ770" s="168"/>
      <c r="NWR770" s="168"/>
      <c r="NWS770" s="168"/>
      <c r="NWT770" s="168"/>
      <c r="NWU770" s="168"/>
      <c r="NWV770" s="168"/>
      <c r="NWW770" s="168"/>
      <c r="NWX770" s="168"/>
      <c r="NWY770" s="168"/>
      <c r="NWZ770" s="168"/>
      <c r="NXA770" s="168"/>
      <c r="NXB770" s="168"/>
      <c r="NXC770" s="168"/>
      <c r="NXD770" s="168"/>
      <c r="NXE770" s="168"/>
      <c r="NXF770" s="168"/>
      <c r="NXG770" s="168"/>
      <c r="NXH770" s="168"/>
      <c r="NXI770" s="168"/>
      <c r="NXJ770" s="168"/>
      <c r="NXK770" s="168"/>
      <c r="NXL770" s="168"/>
      <c r="NXM770" s="168"/>
      <c r="NXN770" s="168"/>
      <c r="NXO770" s="168"/>
      <c r="NXP770" s="168"/>
      <c r="NXQ770" s="168"/>
      <c r="NXR770" s="168"/>
      <c r="NXS770" s="168"/>
      <c r="NXT770" s="168"/>
      <c r="NXU770" s="168"/>
      <c r="NXV770" s="168"/>
      <c r="NXW770" s="168"/>
      <c r="NXX770" s="168"/>
      <c r="NXY770" s="508"/>
      <c r="NXZ770" s="508"/>
      <c r="NYA770" s="508"/>
      <c r="NYB770" s="508"/>
      <c r="NYC770" s="508"/>
      <c r="NYD770" s="508"/>
      <c r="NYE770" s="508"/>
      <c r="NYF770" s="508"/>
      <c r="NYG770" s="508"/>
      <c r="NYH770" s="508"/>
      <c r="NYI770" s="508"/>
      <c r="NYJ770" s="508"/>
      <c r="NYK770" s="508"/>
      <c r="NYL770" s="508"/>
      <c r="NYM770" s="508"/>
      <c r="NYN770" s="508"/>
      <c r="NYO770" s="508"/>
      <c r="NYP770" s="508"/>
      <c r="NYQ770" s="508"/>
      <c r="NYR770" s="508"/>
      <c r="NYS770" s="508"/>
      <c r="NYT770" s="508"/>
      <c r="NYU770" s="508"/>
      <c r="NYV770" s="508"/>
      <c r="NYW770" s="89"/>
      <c r="NYX770" s="89"/>
      <c r="NYY770" s="89"/>
      <c r="NYZ770" s="89"/>
      <c r="NZA770" s="89"/>
      <c r="NZB770" s="508"/>
      <c r="NZC770" s="508"/>
      <c r="NZD770" s="89"/>
      <c r="NZE770" s="89"/>
      <c r="NZF770" s="508"/>
      <c r="NZG770" s="508"/>
      <c r="NZH770" s="89"/>
      <c r="NZI770" s="89"/>
      <c r="NZJ770" s="508"/>
      <c r="NZK770" s="508"/>
      <c r="NZL770" s="508"/>
      <c r="NZM770" s="508"/>
      <c r="NZN770" s="508"/>
      <c r="NZO770" s="508"/>
      <c r="NZP770" s="508"/>
      <c r="NZQ770" s="89"/>
      <c r="NZR770" s="89"/>
      <c r="NZS770" s="508"/>
      <c r="NZT770" s="508"/>
      <c r="NZU770" s="89"/>
      <c r="NZV770" s="89"/>
      <c r="NZW770" s="508"/>
      <c r="NZX770" s="508"/>
      <c r="NZY770" s="508"/>
      <c r="NZZ770" s="508"/>
      <c r="OAA770" s="508"/>
      <c r="OAB770" s="203"/>
      <c r="OAC770" s="107"/>
      <c r="OAD770" s="508"/>
      <c r="OAE770" s="508"/>
      <c r="OAF770" s="508"/>
      <c r="OAG770" s="508"/>
      <c r="OAH770" s="508"/>
      <c r="OAI770" s="508"/>
      <c r="OAJ770" s="508"/>
      <c r="OAK770" s="168"/>
      <c r="OAL770" s="168"/>
      <c r="OAM770" s="168"/>
      <c r="OAN770" s="168"/>
      <c r="OAO770" s="168"/>
      <c r="OAP770" s="168"/>
      <c r="OAQ770" s="168"/>
      <c r="OAR770" s="168"/>
      <c r="OAS770" s="168"/>
      <c r="OAT770" s="168"/>
      <c r="OAU770" s="168"/>
      <c r="OAV770" s="168"/>
      <c r="OAW770" s="168"/>
      <c r="OAX770" s="168"/>
      <c r="OAY770" s="168"/>
      <c r="OAZ770" s="168"/>
      <c r="OBA770" s="168"/>
      <c r="OBB770" s="168"/>
      <c r="OBC770" s="168"/>
      <c r="OBD770" s="168"/>
      <c r="OBE770" s="168"/>
      <c r="OBF770" s="168"/>
      <c r="OBG770" s="168"/>
      <c r="OBH770" s="168"/>
      <c r="OBI770" s="168"/>
      <c r="OBJ770" s="168"/>
      <c r="OBK770" s="168"/>
      <c r="OBL770" s="168"/>
      <c r="OBM770" s="168"/>
      <c r="OBN770" s="168"/>
      <c r="OBO770" s="168"/>
      <c r="OBP770" s="168"/>
      <c r="OBQ770" s="168"/>
      <c r="OBR770" s="168"/>
      <c r="OBS770" s="168"/>
      <c r="OBT770" s="168"/>
      <c r="OBU770" s="168"/>
      <c r="OBV770" s="168"/>
      <c r="OBW770" s="168"/>
      <c r="OBX770" s="168"/>
      <c r="OBY770" s="168"/>
      <c r="OBZ770" s="168"/>
      <c r="OCA770" s="168"/>
      <c r="OCB770" s="168"/>
      <c r="OCC770" s="508"/>
      <c r="OCD770" s="508"/>
      <c r="OCE770" s="508"/>
      <c r="OCF770" s="508"/>
      <c r="OCG770" s="508"/>
      <c r="OCH770" s="508"/>
      <c r="OCI770" s="508"/>
      <c r="OCJ770" s="508"/>
      <c r="OCK770" s="508"/>
      <c r="OCL770" s="508"/>
      <c r="OCM770" s="508"/>
      <c r="OCN770" s="508"/>
      <c r="OCO770" s="508"/>
      <c r="OCP770" s="508"/>
      <c r="OCQ770" s="508"/>
      <c r="OCR770" s="508"/>
      <c r="OCS770" s="508"/>
      <c r="OCT770" s="508"/>
      <c r="OCU770" s="508"/>
      <c r="OCV770" s="508"/>
      <c r="OCW770" s="508"/>
      <c r="OCX770" s="508"/>
      <c r="OCY770" s="508"/>
      <c r="OCZ770" s="508"/>
      <c r="ODA770" s="89"/>
      <c r="ODB770" s="89"/>
      <c r="ODC770" s="89"/>
      <c r="ODD770" s="89"/>
      <c r="ODE770" s="89"/>
      <c r="ODF770" s="508"/>
      <c r="ODG770" s="508"/>
      <c r="ODH770" s="89"/>
      <c r="ODI770" s="89"/>
      <c r="ODJ770" s="508"/>
      <c r="ODK770" s="508"/>
      <c r="ODL770" s="89"/>
      <c r="ODM770" s="89"/>
      <c r="ODN770" s="508"/>
      <c r="ODO770" s="508"/>
      <c r="ODP770" s="508"/>
      <c r="ODQ770" s="508"/>
      <c r="ODR770" s="508"/>
      <c r="ODS770" s="508"/>
      <c r="ODT770" s="508"/>
      <c r="ODU770" s="89"/>
      <c r="ODV770" s="89"/>
      <c r="ODW770" s="508"/>
      <c r="ODX770" s="508"/>
      <c r="ODY770" s="89"/>
      <c r="ODZ770" s="89"/>
      <c r="OEA770" s="508"/>
      <c r="OEB770" s="508"/>
      <c r="OEC770" s="508"/>
      <c r="OED770" s="508"/>
      <c r="OEE770" s="508"/>
      <c r="OEF770" s="203"/>
      <c r="OEG770" s="107"/>
      <c r="OEH770" s="508"/>
      <c r="OEI770" s="508"/>
      <c r="OEJ770" s="508"/>
      <c r="OEK770" s="508"/>
      <c r="OEL770" s="508"/>
      <c r="OEM770" s="508"/>
      <c r="OEN770" s="508"/>
      <c r="OEO770" s="168"/>
      <c r="OEP770" s="168"/>
      <c r="OEQ770" s="168"/>
      <c r="OER770" s="168"/>
      <c r="OES770" s="168"/>
      <c r="OET770" s="168"/>
      <c r="OEU770" s="168"/>
      <c r="OEV770" s="168"/>
      <c r="OEW770" s="168"/>
      <c r="OEX770" s="168"/>
      <c r="OEY770" s="168"/>
      <c r="OEZ770" s="168"/>
      <c r="OFA770" s="168"/>
      <c r="OFB770" s="168"/>
      <c r="OFC770" s="168"/>
      <c r="OFD770" s="168"/>
      <c r="OFE770" s="168"/>
      <c r="OFF770" s="168"/>
      <c r="OFG770" s="168"/>
      <c r="OFH770" s="168"/>
      <c r="OFI770" s="168"/>
      <c r="OFJ770" s="168"/>
      <c r="OFK770" s="168"/>
      <c r="OFL770" s="168"/>
      <c r="OFM770" s="168"/>
      <c r="OFN770" s="168"/>
      <c r="OFO770" s="168"/>
      <c r="OFP770" s="168"/>
      <c r="OFQ770" s="168"/>
      <c r="OFR770" s="168"/>
      <c r="OFS770" s="168"/>
      <c r="OFT770" s="168"/>
      <c r="OFU770" s="168"/>
      <c r="OFV770" s="168"/>
      <c r="OFW770" s="168"/>
      <c r="OFX770" s="168"/>
      <c r="OFY770" s="168"/>
      <c r="OFZ770" s="168"/>
      <c r="OGA770" s="168"/>
      <c r="OGB770" s="168"/>
      <c r="OGC770" s="168"/>
      <c r="OGD770" s="168"/>
      <c r="OGE770" s="168"/>
      <c r="OGF770" s="168"/>
      <c r="OGG770" s="508"/>
      <c r="OGH770" s="508"/>
      <c r="OGI770" s="508"/>
      <c r="OGJ770" s="508"/>
      <c r="OGK770" s="508"/>
      <c r="OGL770" s="508"/>
      <c r="OGM770" s="508"/>
      <c r="OGN770" s="508"/>
      <c r="OGO770" s="508"/>
      <c r="OGP770" s="508"/>
      <c r="OGQ770" s="508"/>
      <c r="OGR770" s="508"/>
      <c r="OGS770" s="508"/>
      <c r="OGT770" s="508"/>
      <c r="OGU770" s="508"/>
      <c r="OGV770" s="508"/>
      <c r="OGW770" s="508"/>
      <c r="OGX770" s="508"/>
      <c r="OGY770" s="508"/>
      <c r="OGZ770" s="508"/>
      <c r="OHA770" s="508"/>
      <c r="OHB770" s="508"/>
      <c r="OHC770" s="508"/>
      <c r="OHD770" s="508"/>
      <c r="OHE770" s="89"/>
      <c r="OHF770" s="89"/>
      <c r="OHG770" s="89"/>
      <c r="OHH770" s="89"/>
      <c r="OHI770" s="89"/>
      <c r="OHJ770" s="508"/>
      <c r="OHK770" s="508"/>
      <c r="OHL770" s="89"/>
      <c r="OHM770" s="89"/>
      <c r="OHN770" s="508"/>
      <c r="OHO770" s="508"/>
      <c r="OHP770" s="89"/>
      <c r="OHQ770" s="89"/>
      <c r="OHR770" s="508"/>
      <c r="OHS770" s="508"/>
      <c r="OHT770" s="508"/>
      <c r="OHU770" s="508"/>
      <c r="OHV770" s="508"/>
      <c r="OHW770" s="508"/>
      <c r="OHX770" s="508"/>
      <c r="OHY770" s="89"/>
      <c r="OHZ770" s="89"/>
      <c r="OIA770" s="508"/>
      <c r="OIB770" s="508"/>
      <c r="OIC770" s="89"/>
      <c r="OID770" s="89"/>
      <c r="OIE770" s="508"/>
      <c r="OIF770" s="508"/>
      <c r="OIG770" s="508"/>
      <c r="OIH770" s="508"/>
      <c r="OII770" s="508"/>
      <c r="OIJ770" s="203"/>
      <c r="OIK770" s="107"/>
      <c r="OIL770" s="508"/>
      <c r="OIM770" s="508"/>
      <c r="OIN770" s="508"/>
      <c r="OIO770" s="508"/>
      <c r="OIP770" s="508"/>
      <c r="OIQ770" s="508"/>
      <c r="OIR770" s="508"/>
      <c r="OIS770" s="168"/>
      <c r="OIT770" s="168"/>
      <c r="OIU770" s="168"/>
      <c r="OIV770" s="168"/>
      <c r="OIW770" s="168"/>
      <c r="OIX770" s="168"/>
      <c r="OIY770" s="168"/>
      <c r="OIZ770" s="168"/>
      <c r="OJA770" s="168"/>
      <c r="OJB770" s="168"/>
      <c r="OJC770" s="168"/>
      <c r="OJD770" s="168"/>
      <c r="OJE770" s="168"/>
      <c r="OJF770" s="168"/>
      <c r="OJG770" s="168"/>
      <c r="OJH770" s="168"/>
      <c r="OJI770" s="168"/>
      <c r="OJJ770" s="168"/>
      <c r="OJK770" s="168"/>
      <c r="OJL770" s="168"/>
      <c r="OJM770" s="168"/>
      <c r="OJN770" s="168"/>
      <c r="OJO770" s="168"/>
      <c r="OJP770" s="168"/>
      <c r="OJQ770" s="168"/>
      <c r="OJR770" s="168"/>
      <c r="OJS770" s="168"/>
      <c r="OJT770" s="168"/>
      <c r="OJU770" s="168"/>
      <c r="OJV770" s="168"/>
      <c r="OJW770" s="168"/>
      <c r="OJX770" s="168"/>
      <c r="OJY770" s="168"/>
      <c r="OJZ770" s="168"/>
      <c r="OKA770" s="168"/>
      <c r="OKB770" s="168"/>
      <c r="OKC770" s="168"/>
      <c r="OKD770" s="168"/>
      <c r="OKE770" s="168"/>
      <c r="OKF770" s="168"/>
      <c r="OKG770" s="168"/>
      <c r="OKH770" s="168"/>
      <c r="OKI770" s="168"/>
      <c r="OKJ770" s="168"/>
      <c r="OKK770" s="508"/>
      <c r="OKL770" s="508"/>
      <c r="OKM770" s="508"/>
      <c r="OKN770" s="508"/>
      <c r="OKO770" s="508"/>
      <c r="OKP770" s="508"/>
      <c r="OKQ770" s="508"/>
      <c r="OKR770" s="508"/>
      <c r="OKS770" s="508"/>
      <c r="OKT770" s="508"/>
      <c r="OKU770" s="508"/>
      <c r="OKV770" s="508"/>
      <c r="OKW770" s="508"/>
      <c r="OKX770" s="508"/>
      <c r="OKY770" s="508"/>
      <c r="OKZ770" s="508"/>
      <c r="OLA770" s="508"/>
      <c r="OLB770" s="508"/>
      <c r="OLC770" s="508"/>
      <c r="OLD770" s="508"/>
      <c r="OLE770" s="508"/>
      <c r="OLF770" s="508"/>
      <c r="OLG770" s="508"/>
      <c r="OLH770" s="508"/>
      <c r="OLI770" s="89"/>
      <c r="OLJ770" s="89"/>
      <c r="OLK770" s="89"/>
      <c r="OLL770" s="89"/>
      <c r="OLM770" s="89"/>
      <c r="OLN770" s="508"/>
      <c r="OLO770" s="508"/>
      <c r="OLP770" s="89"/>
      <c r="OLQ770" s="89"/>
      <c r="OLR770" s="508"/>
      <c r="OLS770" s="508"/>
      <c r="OLT770" s="89"/>
      <c r="OLU770" s="89"/>
      <c r="OLV770" s="508"/>
      <c r="OLW770" s="508"/>
      <c r="OLX770" s="508"/>
      <c r="OLY770" s="508"/>
      <c r="OLZ770" s="508"/>
      <c r="OMA770" s="508"/>
      <c r="OMB770" s="508"/>
      <c r="OMC770" s="89"/>
      <c r="OMD770" s="89"/>
      <c r="OME770" s="508"/>
      <c r="OMF770" s="508"/>
      <c r="OMG770" s="89"/>
      <c r="OMH770" s="89"/>
      <c r="OMI770" s="508"/>
      <c r="OMJ770" s="508"/>
      <c r="OMK770" s="508"/>
      <c r="OML770" s="508"/>
      <c r="OMM770" s="508"/>
      <c r="OMN770" s="203"/>
      <c r="OMO770" s="107"/>
      <c r="OMP770" s="508"/>
      <c r="OMQ770" s="508"/>
      <c r="OMR770" s="508"/>
      <c r="OMS770" s="508"/>
      <c r="OMT770" s="508"/>
      <c r="OMU770" s="508"/>
      <c r="OMV770" s="508"/>
      <c r="OMW770" s="168"/>
      <c r="OMX770" s="168"/>
      <c r="OMY770" s="168"/>
      <c r="OMZ770" s="168"/>
      <c r="ONA770" s="168"/>
      <c r="ONB770" s="168"/>
      <c r="ONC770" s="168"/>
      <c r="OND770" s="168"/>
      <c r="ONE770" s="168"/>
      <c r="ONF770" s="168"/>
      <c r="ONG770" s="168"/>
      <c r="ONH770" s="168"/>
      <c r="ONI770" s="168"/>
      <c r="ONJ770" s="168"/>
      <c r="ONK770" s="168"/>
      <c r="ONL770" s="168"/>
      <c r="ONM770" s="168"/>
      <c r="ONN770" s="168"/>
      <c r="ONO770" s="168"/>
      <c r="ONP770" s="168"/>
      <c r="ONQ770" s="168"/>
      <c r="ONR770" s="168"/>
      <c r="ONS770" s="168"/>
      <c r="ONT770" s="168"/>
      <c r="ONU770" s="168"/>
      <c r="ONV770" s="168"/>
      <c r="ONW770" s="168"/>
      <c r="ONX770" s="168"/>
      <c r="ONY770" s="168"/>
      <c r="ONZ770" s="168"/>
      <c r="OOA770" s="168"/>
      <c r="OOB770" s="168"/>
      <c r="OOC770" s="168"/>
      <c r="OOD770" s="168"/>
      <c r="OOE770" s="168"/>
      <c r="OOF770" s="168"/>
      <c r="OOG770" s="168"/>
      <c r="OOH770" s="168"/>
      <c r="OOI770" s="168"/>
      <c r="OOJ770" s="168"/>
      <c r="OOK770" s="168"/>
      <c r="OOL770" s="168"/>
      <c r="OOM770" s="168"/>
      <c r="OON770" s="168"/>
      <c r="OOO770" s="508"/>
      <c r="OOP770" s="508"/>
      <c r="OOQ770" s="508"/>
      <c r="OOR770" s="508"/>
      <c r="OOS770" s="508"/>
      <c r="OOT770" s="508"/>
      <c r="OOU770" s="508"/>
      <c r="OOV770" s="508"/>
      <c r="OOW770" s="508"/>
      <c r="OOX770" s="508"/>
      <c r="OOY770" s="508"/>
      <c r="OOZ770" s="508"/>
      <c r="OPA770" s="508"/>
      <c r="OPB770" s="508"/>
      <c r="OPC770" s="508"/>
      <c r="OPD770" s="508"/>
      <c r="OPE770" s="508"/>
      <c r="OPF770" s="508"/>
      <c r="OPG770" s="508"/>
      <c r="OPH770" s="508"/>
      <c r="OPI770" s="508"/>
      <c r="OPJ770" s="508"/>
      <c r="OPK770" s="508"/>
      <c r="OPL770" s="508"/>
      <c r="OPM770" s="89"/>
      <c r="OPN770" s="89"/>
      <c r="OPO770" s="89"/>
      <c r="OPP770" s="89"/>
      <c r="OPQ770" s="89"/>
      <c r="OPR770" s="508"/>
      <c r="OPS770" s="508"/>
      <c r="OPT770" s="89"/>
      <c r="OPU770" s="89"/>
      <c r="OPV770" s="508"/>
      <c r="OPW770" s="508"/>
      <c r="OPX770" s="89"/>
      <c r="OPY770" s="89"/>
      <c r="OPZ770" s="508"/>
      <c r="OQA770" s="508"/>
      <c r="OQB770" s="508"/>
      <c r="OQC770" s="508"/>
      <c r="OQD770" s="508"/>
      <c r="OQE770" s="508"/>
      <c r="OQF770" s="508"/>
      <c r="OQG770" s="89"/>
      <c r="OQH770" s="89"/>
      <c r="OQI770" s="508"/>
      <c r="OQJ770" s="508"/>
      <c r="OQK770" s="89"/>
      <c r="OQL770" s="89"/>
      <c r="OQM770" s="508"/>
      <c r="OQN770" s="508"/>
      <c r="OQO770" s="508"/>
      <c r="OQP770" s="508"/>
      <c r="OQQ770" s="508"/>
      <c r="OQR770" s="203"/>
      <c r="OQS770" s="107"/>
      <c r="OQT770" s="508"/>
      <c r="OQU770" s="508"/>
      <c r="OQV770" s="508"/>
      <c r="OQW770" s="508"/>
      <c r="OQX770" s="508"/>
      <c r="OQY770" s="508"/>
      <c r="OQZ770" s="508"/>
      <c r="ORA770" s="168"/>
      <c r="ORB770" s="168"/>
      <c r="ORC770" s="168"/>
      <c r="ORD770" s="168"/>
      <c r="ORE770" s="168"/>
      <c r="ORF770" s="168"/>
      <c r="ORG770" s="168"/>
      <c r="ORH770" s="168"/>
      <c r="ORI770" s="168"/>
      <c r="ORJ770" s="168"/>
      <c r="ORK770" s="168"/>
      <c r="ORL770" s="168"/>
      <c r="ORM770" s="168"/>
      <c r="ORN770" s="168"/>
      <c r="ORO770" s="168"/>
      <c r="ORP770" s="168"/>
      <c r="ORQ770" s="168"/>
      <c r="ORR770" s="168"/>
      <c r="ORS770" s="168"/>
      <c r="ORT770" s="168"/>
      <c r="ORU770" s="168"/>
      <c r="ORV770" s="168"/>
      <c r="ORW770" s="168"/>
      <c r="ORX770" s="168"/>
      <c r="ORY770" s="168"/>
      <c r="ORZ770" s="168"/>
      <c r="OSA770" s="168"/>
      <c r="OSB770" s="168"/>
      <c r="OSC770" s="168"/>
      <c r="OSD770" s="168"/>
      <c r="OSE770" s="168"/>
      <c r="OSF770" s="168"/>
      <c r="OSG770" s="168"/>
      <c r="OSH770" s="168"/>
      <c r="OSI770" s="168"/>
      <c r="OSJ770" s="168"/>
      <c r="OSK770" s="168"/>
      <c r="OSL770" s="168"/>
      <c r="OSM770" s="168"/>
      <c r="OSN770" s="168"/>
      <c r="OSO770" s="168"/>
      <c r="OSP770" s="168"/>
      <c r="OSQ770" s="168"/>
      <c r="OSR770" s="168"/>
      <c r="OSS770" s="508"/>
      <c r="OST770" s="508"/>
      <c r="OSU770" s="508"/>
      <c r="OSV770" s="508"/>
      <c r="OSW770" s="508"/>
      <c r="OSX770" s="508"/>
      <c r="OSY770" s="508"/>
      <c r="OSZ770" s="508"/>
      <c r="OTA770" s="508"/>
      <c r="OTB770" s="508"/>
      <c r="OTC770" s="508"/>
      <c r="OTD770" s="508"/>
      <c r="OTE770" s="508"/>
      <c r="OTF770" s="508"/>
      <c r="OTG770" s="508"/>
      <c r="OTH770" s="508"/>
      <c r="OTI770" s="508"/>
      <c r="OTJ770" s="508"/>
      <c r="OTK770" s="508"/>
      <c r="OTL770" s="508"/>
      <c r="OTM770" s="508"/>
      <c r="OTN770" s="508"/>
      <c r="OTO770" s="508"/>
      <c r="OTP770" s="508"/>
      <c r="OTQ770" s="89"/>
      <c r="OTR770" s="89"/>
      <c r="OTS770" s="89"/>
      <c r="OTT770" s="89"/>
      <c r="OTU770" s="89"/>
      <c r="OTV770" s="508"/>
      <c r="OTW770" s="508"/>
      <c r="OTX770" s="89"/>
      <c r="OTY770" s="89"/>
      <c r="OTZ770" s="508"/>
      <c r="OUA770" s="508"/>
      <c r="OUB770" s="89"/>
      <c r="OUC770" s="89"/>
      <c r="OUD770" s="508"/>
      <c r="OUE770" s="508"/>
      <c r="OUF770" s="508"/>
      <c r="OUG770" s="508"/>
      <c r="OUH770" s="508"/>
      <c r="OUI770" s="508"/>
      <c r="OUJ770" s="508"/>
      <c r="OUK770" s="89"/>
      <c r="OUL770" s="89"/>
      <c r="OUM770" s="508"/>
      <c r="OUN770" s="508"/>
      <c r="OUO770" s="89"/>
      <c r="OUP770" s="89"/>
      <c r="OUQ770" s="508"/>
      <c r="OUR770" s="508"/>
      <c r="OUS770" s="508"/>
      <c r="OUT770" s="508"/>
      <c r="OUU770" s="508"/>
      <c r="OUV770" s="203"/>
      <c r="OUW770" s="107"/>
      <c r="OUX770" s="508"/>
      <c r="OUY770" s="508"/>
      <c r="OUZ770" s="508"/>
      <c r="OVA770" s="508"/>
      <c r="OVB770" s="508"/>
      <c r="OVC770" s="508"/>
      <c r="OVD770" s="508"/>
      <c r="OVE770" s="168"/>
      <c r="OVF770" s="168"/>
      <c r="OVG770" s="168"/>
      <c r="OVH770" s="168"/>
      <c r="OVI770" s="168"/>
      <c r="OVJ770" s="168"/>
      <c r="OVK770" s="168"/>
      <c r="OVL770" s="168"/>
      <c r="OVM770" s="168"/>
      <c r="OVN770" s="168"/>
      <c r="OVO770" s="168"/>
      <c r="OVP770" s="168"/>
      <c r="OVQ770" s="168"/>
      <c r="OVR770" s="168"/>
      <c r="OVS770" s="168"/>
      <c r="OVT770" s="168"/>
      <c r="OVU770" s="168"/>
      <c r="OVV770" s="168"/>
      <c r="OVW770" s="168"/>
      <c r="OVX770" s="168"/>
      <c r="OVY770" s="168"/>
      <c r="OVZ770" s="168"/>
      <c r="OWA770" s="168"/>
      <c r="OWB770" s="168"/>
      <c r="OWC770" s="168"/>
      <c r="OWD770" s="168"/>
      <c r="OWE770" s="168"/>
      <c r="OWF770" s="168"/>
      <c r="OWG770" s="168"/>
      <c r="OWH770" s="168"/>
      <c r="OWI770" s="168"/>
      <c r="OWJ770" s="168"/>
      <c r="OWK770" s="168"/>
      <c r="OWL770" s="168"/>
      <c r="OWM770" s="168"/>
      <c r="OWN770" s="168"/>
      <c r="OWO770" s="168"/>
      <c r="OWP770" s="168"/>
      <c r="OWQ770" s="168"/>
      <c r="OWR770" s="168"/>
      <c r="OWS770" s="168"/>
      <c r="OWT770" s="168"/>
      <c r="OWU770" s="168"/>
      <c r="OWV770" s="168"/>
      <c r="OWW770" s="508"/>
      <c r="OWX770" s="508"/>
      <c r="OWY770" s="508"/>
      <c r="OWZ770" s="508"/>
      <c r="OXA770" s="508"/>
      <c r="OXB770" s="508"/>
      <c r="OXC770" s="508"/>
      <c r="OXD770" s="508"/>
      <c r="OXE770" s="508"/>
      <c r="OXF770" s="508"/>
      <c r="OXG770" s="508"/>
      <c r="OXH770" s="508"/>
      <c r="OXI770" s="508"/>
      <c r="OXJ770" s="508"/>
      <c r="OXK770" s="508"/>
      <c r="OXL770" s="508"/>
      <c r="OXM770" s="508"/>
      <c r="OXN770" s="508"/>
      <c r="OXO770" s="508"/>
      <c r="OXP770" s="508"/>
      <c r="OXQ770" s="508"/>
      <c r="OXR770" s="508"/>
      <c r="OXS770" s="508"/>
      <c r="OXT770" s="508"/>
      <c r="OXU770" s="89"/>
      <c r="OXV770" s="89"/>
      <c r="OXW770" s="89"/>
      <c r="OXX770" s="89"/>
      <c r="OXY770" s="89"/>
      <c r="OXZ770" s="508"/>
      <c r="OYA770" s="508"/>
      <c r="OYB770" s="89"/>
      <c r="OYC770" s="89"/>
      <c r="OYD770" s="508"/>
      <c r="OYE770" s="508"/>
      <c r="OYF770" s="89"/>
      <c r="OYG770" s="89"/>
      <c r="OYH770" s="508"/>
      <c r="OYI770" s="508"/>
      <c r="OYJ770" s="508"/>
      <c r="OYK770" s="508"/>
      <c r="OYL770" s="508"/>
      <c r="OYM770" s="508"/>
      <c r="OYN770" s="508"/>
      <c r="OYO770" s="89"/>
      <c r="OYP770" s="89"/>
      <c r="OYQ770" s="508"/>
      <c r="OYR770" s="508"/>
      <c r="OYS770" s="89"/>
      <c r="OYT770" s="89"/>
      <c r="OYU770" s="508"/>
      <c r="OYV770" s="508"/>
      <c r="OYW770" s="508"/>
      <c r="OYX770" s="508"/>
      <c r="OYY770" s="508"/>
      <c r="OYZ770" s="203"/>
      <c r="OZA770" s="107"/>
      <c r="OZB770" s="508"/>
      <c r="OZC770" s="508"/>
      <c r="OZD770" s="508"/>
      <c r="OZE770" s="508"/>
      <c r="OZF770" s="508"/>
      <c r="OZG770" s="508"/>
      <c r="OZH770" s="508"/>
      <c r="OZI770" s="168"/>
      <c r="OZJ770" s="168"/>
      <c r="OZK770" s="168"/>
      <c r="OZL770" s="168"/>
      <c r="OZM770" s="168"/>
      <c r="OZN770" s="168"/>
      <c r="OZO770" s="168"/>
      <c r="OZP770" s="168"/>
      <c r="OZQ770" s="168"/>
      <c r="OZR770" s="168"/>
      <c r="OZS770" s="168"/>
      <c r="OZT770" s="168"/>
      <c r="OZU770" s="168"/>
      <c r="OZV770" s="168"/>
      <c r="OZW770" s="168"/>
      <c r="OZX770" s="168"/>
      <c r="OZY770" s="168"/>
      <c r="OZZ770" s="168"/>
      <c r="PAA770" s="168"/>
      <c r="PAB770" s="168"/>
      <c r="PAC770" s="168"/>
      <c r="PAD770" s="168"/>
      <c r="PAE770" s="168"/>
      <c r="PAF770" s="168"/>
      <c r="PAG770" s="168"/>
      <c r="PAH770" s="168"/>
      <c r="PAI770" s="168"/>
      <c r="PAJ770" s="168"/>
      <c r="PAK770" s="168"/>
      <c r="PAL770" s="168"/>
      <c r="PAM770" s="168"/>
      <c r="PAN770" s="168"/>
      <c r="PAO770" s="168"/>
      <c r="PAP770" s="168"/>
      <c r="PAQ770" s="168"/>
      <c r="PAR770" s="168"/>
      <c r="PAS770" s="168"/>
      <c r="PAT770" s="168"/>
      <c r="PAU770" s="168"/>
      <c r="PAV770" s="168"/>
      <c r="PAW770" s="168"/>
      <c r="PAX770" s="168"/>
      <c r="PAY770" s="168"/>
      <c r="PAZ770" s="168"/>
      <c r="PBA770" s="508"/>
      <c r="PBB770" s="508"/>
      <c r="PBC770" s="508"/>
      <c r="PBD770" s="508"/>
      <c r="PBE770" s="508"/>
      <c r="PBF770" s="508"/>
      <c r="PBG770" s="508"/>
      <c r="PBH770" s="508"/>
      <c r="PBI770" s="508"/>
      <c r="PBJ770" s="508"/>
      <c r="PBK770" s="508"/>
      <c r="PBL770" s="508"/>
      <c r="PBM770" s="508"/>
      <c r="PBN770" s="508"/>
      <c r="PBO770" s="508"/>
      <c r="PBP770" s="508"/>
      <c r="PBQ770" s="508"/>
      <c r="PBR770" s="508"/>
      <c r="PBS770" s="508"/>
      <c r="PBT770" s="508"/>
      <c r="PBU770" s="508"/>
      <c r="PBV770" s="508"/>
      <c r="PBW770" s="508"/>
      <c r="PBX770" s="508"/>
      <c r="PBY770" s="89"/>
      <c r="PBZ770" s="89"/>
      <c r="PCA770" s="89"/>
      <c r="PCB770" s="89"/>
      <c r="PCC770" s="89"/>
      <c r="PCD770" s="508"/>
      <c r="PCE770" s="508"/>
      <c r="PCF770" s="89"/>
      <c r="PCG770" s="89"/>
      <c r="PCH770" s="508"/>
      <c r="PCI770" s="508"/>
      <c r="PCJ770" s="89"/>
      <c r="PCK770" s="89"/>
      <c r="PCL770" s="508"/>
      <c r="PCM770" s="508"/>
      <c r="PCN770" s="508"/>
      <c r="PCO770" s="508"/>
      <c r="PCP770" s="508"/>
      <c r="PCQ770" s="508"/>
      <c r="PCR770" s="508"/>
      <c r="PCS770" s="89"/>
      <c r="PCT770" s="89"/>
      <c r="PCU770" s="508"/>
      <c r="PCV770" s="508"/>
      <c r="PCW770" s="89"/>
      <c r="PCX770" s="89"/>
      <c r="PCY770" s="508"/>
      <c r="PCZ770" s="508"/>
      <c r="PDA770" s="508"/>
      <c r="PDB770" s="508"/>
      <c r="PDC770" s="508"/>
      <c r="PDD770" s="203"/>
      <c r="PDE770" s="107"/>
      <c r="PDF770" s="508"/>
      <c r="PDG770" s="508"/>
      <c r="PDH770" s="508"/>
      <c r="PDI770" s="508"/>
      <c r="PDJ770" s="508"/>
      <c r="PDK770" s="508"/>
      <c r="PDL770" s="508"/>
      <c r="PDM770" s="168"/>
      <c r="PDN770" s="168"/>
      <c r="PDO770" s="168"/>
      <c r="PDP770" s="168"/>
      <c r="PDQ770" s="168"/>
      <c r="PDR770" s="168"/>
      <c r="PDS770" s="168"/>
      <c r="PDT770" s="168"/>
      <c r="PDU770" s="168"/>
      <c r="PDV770" s="168"/>
      <c r="PDW770" s="168"/>
      <c r="PDX770" s="168"/>
      <c r="PDY770" s="168"/>
      <c r="PDZ770" s="168"/>
      <c r="PEA770" s="168"/>
      <c r="PEB770" s="168"/>
      <c r="PEC770" s="168"/>
      <c r="PED770" s="168"/>
      <c r="PEE770" s="168"/>
      <c r="PEF770" s="168"/>
      <c r="PEG770" s="168"/>
      <c r="PEH770" s="168"/>
      <c r="PEI770" s="168"/>
      <c r="PEJ770" s="168"/>
      <c r="PEK770" s="168"/>
      <c r="PEL770" s="168"/>
      <c r="PEM770" s="168"/>
      <c r="PEN770" s="168"/>
      <c r="PEO770" s="168"/>
      <c r="PEP770" s="168"/>
      <c r="PEQ770" s="168"/>
      <c r="PER770" s="168"/>
      <c r="PES770" s="168"/>
      <c r="PET770" s="168"/>
      <c r="PEU770" s="168"/>
      <c r="PEV770" s="168"/>
      <c r="PEW770" s="168"/>
      <c r="PEX770" s="168"/>
      <c r="PEY770" s="168"/>
      <c r="PEZ770" s="168"/>
      <c r="PFA770" s="168"/>
      <c r="PFB770" s="168"/>
      <c r="PFC770" s="168"/>
      <c r="PFD770" s="168"/>
      <c r="PFE770" s="508"/>
      <c r="PFF770" s="508"/>
      <c r="PFG770" s="508"/>
      <c r="PFH770" s="508"/>
      <c r="PFI770" s="508"/>
      <c r="PFJ770" s="508"/>
      <c r="PFK770" s="508"/>
      <c r="PFL770" s="508"/>
      <c r="PFM770" s="508"/>
      <c r="PFN770" s="508"/>
      <c r="PFO770" s="508"/>
      <c r="PFP770" s="508"/>
      <c r="PFQ770" s="508"/>
      <c r="PFR770" s="508"/>
      <c r="PFS770" s="508"/>
      <c r="PFT770" s="508"/>
      <c r="PFU770" s="508"/>
      <c r="PFV770" s="508"/>
      <c r="PFW770" s="508"/>
      <c r="PFX770" s="508"/>
      <c r="PFY770" s="508"/>
      <c r="PFZ770" s="508"/>
      <c r="PGA770" s="508"/>
      <c r="PGB770" s="508"/>
      <c r="PGC770" s="89"/>
      <c r="PGD770" s="89"/>
      <c r="PGE770" s="89"/>
      <c r="PGF770" s="89"/>
      <c r="PGG770" s="89"/>
      <c r="PGH770" s="508"/>
      <c r="PGI770" s="508"/>
      <c r="PGJ770" s="89"/>
      <c r="PGK770" s="89"/>
      <c r="PGL770" s="508"/>
      <c r="PGM770" s="508"/>
      <c r="PGN770" s="89"/>
      <c r="PGO770" s="89"/>
      <c r="PGP770" s="508"/>
      <c r="PGQ770" s="508"/>
      <c r="PGR770" s="508"/>
      <c r="PGS770" s="508"/>
      <c r="PGT770" s="508"/>
      <c r="PGU770" s="508"/>
      <c r="PGV770" s="508"/>
      <c r="PGW770" s="89"/>
      <c r="PGX770" s="89"/>
      <c r="PGY770" s="508"/>
      <c r="PGZ770" s="508"/>
      <c r="PHA770" s="89"/>
      <c r="PHB770" s="89"/>
      <c r="PHC770" s="508"/>
      <c r="PHD770" s="508"/>
      <c r="PHE770" s="508"/>
      <c r="PHF770" s="508"/>
      <c r="PHG770" s="508"/>
      <c r="PHH770" s="203"/>
      <c r="PHI770" s="107"/>
      <c r="PHJ770" s="508"/>
      <c r="PHK770" s="508"/>
      <c r="PHL770" s="508"/>
      <c r="PHM770" s="508"/>
      <c r="PHN770" s="508"/>
      <c r="PHO770" s="508"/>
      <c r="PHP770" s="508"/>
      <c r="PHQ770" s="168"/>
      <c r="PHR770" s="168"/>
      <c r="PHS770" s="168"/>
      <c r="PHT770" s="168"/>
      <c r="PHU770" s="168"/>
      <c r="PHV770" s="168"/>
      <c r="PHW770" s="168"/>
      <c r="PHX770" s="168"/>
      <c r="PHY770" s="168"/>
      <c r="PHZ770" s="168"/>
      <c r="PIA770" s="168"/>
      <c r="PIB770" s="168"/>
      <c r="PIC770" s="168"/>
      <c r="PID770" s="168"/>
      <c r="PIE770" s="168"/>
      <c r="PIF770" s="168"/>
      <c r="PIG770" s="168"/>
      <c r="PIH770" s="168"/>
      <c r="PII770" s="168"/>
      <c r="PIJ770" s="168"/>
      <c r="PIK770" s="168"/>
      <c r="PIL770" s="168"/>
      <c r="PIM770" s="168"/>
      <c r="PIN770" s="168"/>
      <c r="PIO770" s="168"/>
      <c r="PIP770" s="168"/>
      <c r="PIQ770" s="168"/>
      <c r="PIR770" s="168"/>
      <c r="PIS770" s="168"/>
      <c r="PIT770" s="168"/>
      <c r="PIU770" s="168"/>
      <c r="PIV770" s="168"/>
      <c r="PIW770" s="168"/>
      <c r="PIX770" s="168"/>
      <c r="PIY770" s="168"/>
      <c r="PIZ770" s="168"/>
      <c r="PJA770" s="168"/>
      <c r="PJB770" s="168"/>
      <c r="PJC770" s="168"/>
      <c r="PJD770" s="168"/>
      <c r="PJE770" s="168"/>
      <c r="PJF770" s="168"/>
      <c r="PJG770" s="168"/>
      <c r="PJH770" s="168"/>
      <c r="PJI770" s="508"/>
      <c r="PJJ770" s="508"/>
      <c r="PJK770" s="508"/>
      <c r="PJL770" s="508"/>
      <c r="PJM770" s="508"/>
      <c r="PJN770" s="508"/>
      <c r="PJO770" s="508"/>
      <c r="PJP770" s="508"/>
      <c r="PJQ770" s="508"/>
      <c r="PJR770" s="508"/>
      <c r="PJS770" s="508"/>
      <c r="PJT770" s="508"/>
      <c r="PJU770" s="508"/>
      <c r="PJV770" s="508"/>
      <c r="PJW770" s="508"/>
      <c r="PJX770" s="508"/>
      <c r="PJY770" s="508"/>
      <c r="PJZ770" s="508"/>
      <c r="PKA770" s="508"/>
      <c r="PKB770" s="508"/>
      <c r="PKC770" s="508"/>
      <c r="PKD770" s="508"/>
      <c r="PKE770" s="508"/>
      <c r="PKF770" s="508"/>
      <c r="PKG770" s="89"/>
      <c r="PKH770" s="89"/>
      <c r="PKI770" s="89"/>
      <c r="PKJ770" s="89"/>
      <c r="PKK770" s="89"/>
      <c r="PKL770" s="508"/>
      <c r="PKM770" s="508"/>
      <c r="PKN770" s="89"/>
      <c r="PKO770" s="89"/>
      <c r="PKP770" s="508"/>
      <c r="PKQ770" s="508"/>
      <c r="PKR770" s="89"/>
      <c r="PKS770" s="89"/>
      <c r="PKT770" s="508"/>
      <c r="PKU770" s="508"/>
      <c r="PKV770" s="508"/>
      <c r="PKW770" s="508"/>
      <c r="PKX770" s="508"/>
      <c r="PKY770" s="508"/>
      <c r="PKZ770" s="508"/>
      <c r="PLA770" s="89"/>
      <c r="PLB770" s="89"/>
      <c r="PLC770" s="508"/>
      <c r="PLD770" s="508"/>
      <c r="PLE770" s="89"/>
      <c r="PLF770" s="89"/>
      <c r="PLG770" s="508"/>
      <c r="PLH770" s="508"/>
      <c r="PLI770" s="508"/>
      <c r="PLJ770" s="508"/>
      <c r="PLK770" s="508"/>
      <c r="PLL770" s="203"/>
      <c r="PLM770" s="107"/>
      <c r="PLN770" s="508"/>
      <c r="PLO770" s="508"/>
      <c r="PLP770" s="508"/>
      <c r="PLQ770" s="508"/>
      <c r="PLR770" s="508"/>
      <c r="PLS770" s="508"/>
      <c r="PLT770" s="508"/>
      <c r="PLU770" s="168"/>
      <c r="PLV770" s="168"/>
      <c r="PLW770" s="168"/>
      <c r="PLX770" s="168"/>
      <c r="PLY770" s="168"/>
      <c r="PLZ770" s="168"/>
      <c r="PMA770" s="168"/>
      <c r="PMB770" s="168"/>
      <c r="PMC770" s="168"/>
      <c r="PMD770" s="168"/>
      <c r="PME770" s="168"/>
      <c r="PMF770" s="168"/>
      <c r="PMG770" s="168"/>
      <c r="PMH770" s="168"/>
      <c r="PMI770" s="168"/>
      <c r="PMJ770" s="168"/>
      <c r="PMK770" s="168"/>
      <c r="PML770" s="168"/>
      <c r="PMM770" s="168"/>
      <c r="PMN770" s="168"/>
      <c r="PMO770" s="168"/>
      <c r="PMP770" s="168"/>
      <c r="PMQ770" s="168"/>
      <c r="PMR770" s="168"/>
      <c r="PMS770" s="168"/>
      <c r="PMT770" s="168"/>
      <c r="PMU770" s="168"/>
      <c r="PMV770" s="168"/>
      <c r="PMW770" s="168"/>
      <c r="PMX770" s="168"/>
      <c r="PMY770" s="168"/>
      <c r="PMZ770" s="168"/>
      <c r="PNA770" s="168"/>
      <c r="PNB770" s="168"/>
      <c r="PNC770" s="168"/>
      <c r="PND770" s="168"/>
      <c r="PNE770" s="168"/>
      <c r="PNF770" s="168"/>
      <c r="PNG770" s="168"/>
      <c r="PNH770" s="168"/>
      <c r="PNI770" s="168"/>
      <c r="PNJ770" s="168"/>
      <c r="PNK770" s="168"/>
      <c r="PNL770" s="168"/>
      <c r="PNM770" s="508"/>
      <c r="PNN770" s="508"/>
      <c r="PNO770" s="508"/>
      <c r="PNP770" s="508"/>
      <c r="PNQ770" s="508"/>
      <c r="PNR770" s="508"/>
      <c r="PNS770" s="508"/>
      <c r="PNT770" s="508"/>
      <c r="PNU770" s="508"/>
      <c r="PNV770" s="508"/>
      <c r="PNW770" s="508"/>
      <c r="PNX770" s="508"/>
      <c r="PNY770" s="508"/>
      <c r="PNZ770" s="508"/>
      <c r="POA770" s="508"/>
      <c r="POB770" s="508"/>
      <c r="POC770" s="508"/>
      <c r="POD770" s="508"/>
      <c r="POE770" s="508"/>
      <c r="POF770" s="508"/>
      <c r="POG770" s="508"/>
      <c r="POH770" s="508"/>
      <c r="POI770" s="508"/>
      <c r="POJ770" s="508"/>
      <c r="POK770" s="89"/>
      <c r="POL770" s="89"/>
      <c r="POM770" s="89"/>
      <c r="PON770" s="89"/>
      <c r="POO770" s="89"/>
      <c r="POP770" s="508"/>
      <c r="POQ770" s="508"/>
      <c r="POR770" s="89"/>
      <c r="POS770" s="89"/>
      <c r="POT770" s="508"/>
      <c r="POU770" s="508"/>
      <c r="POV770" s="89"/>
      <c r="POW770" s="89"/>
      <c r="POX770" s="508"/>
      <c r="POY770" s="508"/>
      <c r="POZ770" s="508"/>
      <c r="PPA770" s="508"/>
      <c r="PPB770" s="508"/>
      <c r="PPC770" s="508"/>
      <c r="PPD770" s="508"/>
      <c r="PPE770" s="89"/>
      <c r="PPF770" s="89"/>
      <c r="PPG770" s="508"/>
      <c r="PPH770" s="508"/>
      <c r="PPI770" s="89"/>
      <c r="PPJ770" s="89"/>
      <c r="PPK770" s="508"/>
      <c r="PPL770" s="508"/>
      <c r="PPM770" s="508"/>
      <c r="PPN770" s="508"/>
      <c r="PPO770" s="508"/>
      <c r="PPP770" s="203"/>
      <c r="PPQ770" s="107"/>
      <c r="PPR770" s="508"/>
      <c r="PPS770" s="508"/>
      <c r="PPT770" s="508"/>
      <c r="PPU770" s="508"/>
      <c r="PPV770" s="508"/>
      <c r="PPW770" s="508"/>
      <c r="PPX770" s="508"/>
      <c r="PPY770" s="168"/>
      <c r="PPZ770" s="168"/>
      <c r="PQA770" s="168"/>
      <c r="PQB770" s="168"/>
      <c r="PQC770" s="168"/>
      <c r="PQD770" s="168"/>
      <c r="PQE770" s="168"/>
      <c r="PQF770" s="168"/>
      <c r="PQG770" s="168"/>
      <c r="PQH770" s="168"/>
      <c r="PQI770" s="168"/>
      <c r="PQJ770" s="168"/>
      <c r="PQK770" s="168"/>
      <c r="PQL770" s="168"/>
      <c r="PQM770" s="168"/>
      <c r="PQN770" s="168"/>
      <c r="PQO770" s="168"/>
      <c r="PQP770" s="168"/>
      <c r="PQQ770" s="168"/>
      <c r="PQR770" s="168"/>
      <c r="PQS770" s="168"/>
      <c r="PQT770" s="168"/>
      <c r="PQU770" s="168"/>
      <c r="PQV770" s="168"/>
      <c r="PQW770" s="168"/>
      <c r="PQX770" s="168"/>
      <c r="PQY770" s="168"/>
      <c r="PQZ770" s="168"/>
      <c r="PRA770" s="168"/>
      <c r="PRB770" s="168"/>
      <c r="PRC770" s="168"/>
      <c r="PRD770" s="168"/>
      <c r="PRE770" s="168"/>
      <c r="PRF770" s="168"/>
      <c r="PRG770" s="168"/>
      <c r="PRH770" s="168"/>
      <c r="PRI770" s="168"/>
      <c r="PRJ770" s="168"/>
      <c r="PRK770" s="168"/>
      <c r="PRL770" s="168"/>
      <c r="PRM770" s="168"/>
      <c r="PRN770" s="168"/>
      <c r="PRO770" s="168"/>
      <c r="PRP770" s="168"/>
      <c r="PRQ770" s="508"/>
      <c r="PRR770" s="508"/>
      <c r="PRS770" s="508"/>
      <c r="PRT770" s="508"/>
      <c r="PRU770" s="508"/>
      <c r="PRV770" s="508"/>
      <c r="PRW770" s="508"/>
      <c r="PRX770" s="508"/>
      <c r="PRY770" s="508"/>
      <c r="PRZ770" s="508"/>
      <c r="PSA770" s="508"/>
      <c r="PSB770" s="508"/>
      <c r="PSC770" s="508"/>
      <c r="PSD770" s="508"/>
      <c r="PSE770" s="508"/>
      <c r="PSF770" s="508"/>
      <c r="PSG770" s="508"/>
      <c r="PSH770" s="508"/>
      <c r="PSI770" s="508"/>
      <c r="PSJ770" s="508"/>
      <c r="PSK770" s="508"/>
      <c r="PSL770" s="508"/>
      <c r="PSM770" s="508"/>
      <c r="PSN770" s="508"/>
      <c r="PSO770" s="89"/>
      <c r="PSP770" s="89"/>
      <c r="PSQ770" s="89"/>
      <c r="PSR770" s="89"/>
      <c r="PSS770" s="89"/>
      <c r="PST770" s="508"/>
      <c r="PSU770" s="508"/>
      <c r="PSV770" s="89"/>
      <c r="PSW770" s="89"/>
      <c r="PSX770" s="508"/>
      <c r="PSY770" s="508"/>
      <c r="PSZ770" s="89"/>
      <c r="PTA770" s="89"/>
      <c r="PTB770" s="508"/>
      <c r="PTC770" s="508"/>
      <c r="PTD770" s="508"/>
      <c r="PTE770" s="508"/>
      <c r="PTF770" s="508"/>
      <c r="PTG770" s="508"/>
      <c r="PTH770" s="508"/>
      <c r="PTI770" s="89"/>
      <c r="PTJ770" s="89"/>
      <c r="PTK770" s="508"/>
      <c r="PTL770" s="508"/>
      <c r="PTM770" s="89"/>
      <c r="PTN770" s="89"/>
      <c r="PTO770" s="508"/>
      <c r="PTP770" s="508"/>
      <c r="PTQ770" s="508"/>
      <c r="PTR770" s="508"/>
      <c r="PTS770" s="508"/>
      <c r="PTT770" s="203"/>
      <c r="PTU770" s="107"/>
      <c r="PTV770" s="508"/>
      <c r="PTW770" s="508"/>
      <c r="PTX770" s="508"/>
      <c r="PTY770" s="508"/>
      <c r="PTZ770" s="508"/>
      <c r="PUA770" s="508"/>
      <c r="PUB770" s="508"/>
      <c r="PUC770" s="168"/>
      <c r="PUD770" s="168"/>
      <c r="PUE770" s="168"/>
      <c r="PUF770" s="168"/>
      <c r="PUG770" s="168"/>
      <c r="PUH770" s="168"/>
      <c r="PUI770" s="168"/>
      <c r="PUJ770" s="168"/>
      <c r="PUK770" s="168"/>
      <c r="PUL770" s="168"/>
      <c r="PUM770" s="168"/>
      <c r="PUN770" s="168"/>
      <c r="PUO770" s="168"/>
      <c r="PUP770" s="168"/>
      <c r="PUQ770" s="168"/>
      <c r="PUR770" s="168"/>
      <c r="PUS770" s="168"/>
      <c r="PUT770" s="168"/>
      <c r="PUU770" s="168"/>
      <c r="PUV770" s="168"/>
      <c r="PUW770" s="168"/>
      <c r="PUX770" s="168"/>
      <c r="PUY770" s="168"/>
      <c r="PUZ770" s="168"/>
      <c r="PVA770" s="168"/>
      <c r="PVB770" s="168"/>
      <c r="PVC770" s="168"/>
      <c r="PVD770" s="168"/>
      <c r="PVE770" s="168"/>
      <c r="PVF770" s="168"/>
      <c r="PVG770" s="168"/>
      <c r="PVH770" s="168"/>
      <c r="PVI770" s="168"/>
      <c r="PVJ770" s="168"/>
      <c r="PVK770" s="168"/>
      <c r="PVL770" s="168"/>
      <c r="PVM770" s="168"/>
      <c r="PVN770" s="168"/>
      <c r="PVO770" s="168"/>
      <c r="PVP770" s="168"/>
      <c r="PVQ770" s="168"/>
      <c r="PVR770" s="168"/>
      <c r="PVS770" s="168"/>
      <c r="PVT770" s="168"/>
      <c r="PVU770" s="508"/>
      <c r="PVV770" s="508"/>
      <c r="PVW770" s="508"/>
      <c r="PVX770" s="508"/>
      <c r="PVY770" s="508"/>
      <c r="PVZ770" s="508"/>
      <c r="PWA770" s="508"/>
      <c r="PWB770" s="508"/>
      <c r="PWC770" s="508"/>
      <c r="PWD770" s="508"/>
      <c r="PWE770" s="508"/>
      <c r="PWF770" s="508"/>
      <c r="PWG770" s="508"/>
      <c r="PWH770" s="508"/>
      <c r="PWI770" s="508"/>
      <c r="PWJ770" s="508"/>
      <c r="PWK770" s="508"/>
      <c r="PWL770" s="508"/>
      <c r="PWM770" s="508"/>
      <c r="PWN770" s="508"/>
      <c r="PWO770" s="508"/>
      <c r="PWP770" s="508"/>
      <c r="PWQ770" s="508"/>
      <c r="PWR770" s="508"/>
      <c r="PWS770" s="89"/>
      <c r="PWT770" s="89"/>
      <c r="PWU770" s="89"/>
      <c r="PWV770" s="89"/>
      <c r="PWW770" s="89"/>
      <c r="PWX770" s="508"/>
      <c r="PWY770" s="508"/>
      <c r="PWZ770" s="89"/>
      <c r="PXA770" s="89"/>
      <c r="PXB770" s="508"/>
      <c r="PXC770" s="508"/>
      <c r="PXD770" s="89"/>
      <c r="PXE770" s="89"/>
      <c r="PXF770" s="508"/>
      <c r="PXG770" s="508"/>
      <c r="PXH770" s="508"/>
      <c r="PXI770" s="508"/>
      <c r="PXJ770" s="508"/>
      <c r="PXK770" s="508"/>
      <c r="PXL770" s="508"/>
      <c r="PXM770" s="89"/>
      <c r="PXN770" s="89"/>
      <c r="PXO770" s="508"/>
      <c r="PXP770" s="508"/>
      <c r="PXQ770" s="89"/>
      <c r="PXR770" s="89"/>
      <c r="PXS770" s="508"/>
      <c r="PXT770" s="508"/>
      <c r="PXU770" s="508"/>
      <c r="PXV770" s="508"/>
      <c r="PXW770" s="508"/>
      <c r="PXX770" s="203"/>
      <c r="PXY770" s="107"/>
      <c r="PXZ770" s="508"/>
      <c r="PYA770" s="508"/>
      <c r="PYB770" s="508"/>
      <c r="PYC770" s="508"/>
      <c r="PYD770" s="508"/>
      <c r="PYE770" s="508"/>
      <c r="PYF770" s="508"/>
      <c r="PYG770" s="168"/>
      <c r="PYH770" s="168"/>
      <c r="PYI770" s="168"/>
      <c r="PYJ770" s="168"/>
      <c r="PYK770" s="168"/>
      <c r="PYL770" s="168"/>
      <c r="PYM770" s="168"/>
      <c r="PYN770" s="168"/>
      <c r="PYO770" s="168"/>
      <c r="PYP770" s="168"/>
      <c r="PYQ770" s="168"/>
      <c r="PYR770" s="168"/>
      <c r="PYS770" s="168"/>
      <c r="PYT770" s="168"/>
      <c r="PYU770" s="168"/>
      <c r="PYV770" s="168"/>
      <c r="PYW770" s="168"/>
      <c r="PYX770" s="168"/>
      <c r="PYY770" s="168"/>
      <c r="PYZ770" s="168"/>
      <c r="PZA770" s="168"/>
      <c r="PZB770" s="168"/>
      <c r="PZC770" s="168"/>
      <c r="PZD770" s="168"/>
      <c r="PZE770" s="168"/>
      <c r="PZF770" s="168"/>
      <c r="PZG770" s="168"/>
      <c r="PZH770" s="168"/>
      <c r="PZI770" s="168"/>
      <c r="PZJ770" s="168"/>
      <c r="PZK770" s="168"/>
      <c r="PZL770" s="168"/>
      <c r="PZM770" s="168"/>
      <c r="PZN770" s="168"/>
      <c r="PZO770" s="168"/>
      <c r="PZP770" s="168"/>
      <c r="PZQ770" s="168"/>
      <c r="PZR770" s="168"/>
      <c r="PZS770" s="168"/>
      <c r="PZT770" s="168"/>
      <c r="PZU770" s="168"/>
      <c r="PZV770" s="168"/>
      <c r="PZW770" s="168"/>
      <c r="PZX770" s="168"/>
      <c r="PZY770" s="508"/>
      <c r="PZZ770" s="508"/>
      <c r="QAA770" s="508"/>
      <c r="QAB770" s="508"/>
      <c r="QAC770" s="508"/>
      <c r="QAD770" s="508"/>
      <c r="QAE770" s="508"/>
      <c r="QAF770" s="508"/>
      <c r="QAG770" s="508"/>
      <c r="QAH770" s="508"/>
      <c r="QAI770" s="508"/>
      <c r="QAJ770" s="508"/>
      <c r="QAK770" s="508"/>
      <c r="QAL770" s="508"/>
      <c r="QAM770" s="508"/>
      <c r="QAN770" s="508"/>
      <c r="QAO770" s="508"/>
      <c r="QAP770" s="508"/>
      <c r="QAQ770" s="508"/>
      <c r="QAR770" s="508"/>
      <c r="QAS770" s="508"/>
      <c r="QAT770" s="508"/>
      <c r="QAU770" s="508"/>
      <c r="QAV770" s="508"/>
      <c r="QAW770" s="89"/>
      <c r="QAX770" s="89"/>
      <c r="QAY770" s="89"/>
      <c r="QAZ770" s="89"/>
      <c r="QBA770" s="89"/>
      <c r="QBB770" s="508"/>
      <c r="QBC770" s="508"/>
      <c r="QBD770" s="89"/>
      <c r="QBE770" s="89"/>
      <c r="QBF770" s="508"/>
      <c r="QBG770" s="508"/>
      <c r="QBH770" s="89"/>
      <c r="QBI770" s="89"/>
      <c r="QBJ770" s="508"/>
      <c r="QBK770" s="508"/>
      <c r="QBL770" s="508"/>
      <c r="QBM770" s="508"/>
      <c r="QBN770" s="508"/>
      <c r="QBO770" s="508"/>
      <c r="QBP770" s="508"/>
      <c r="QBQ770" s="89"/>
      <c r="QBR770" s="89"/>
      <c r="QBS770" s="508"/>
      <c r="QBT770" s="508"/>
      <c r="QBU770" s="89"/>
      <c r="QBV770" s="89"/>
      <c r="QBW770" s="508"/>
      <c r="QBX770" s="508"/>
      <c r="QBY770" s="508"/>
      <c r="QBZ770" s="508"/>
      <c r="QCA770" s="508"/>
      <c r="QCB770" s="203"/>
      <c r="QCC770" s="107"/>
      <c r="QCD770" s="508"/>
      <c r="QCE770" s="508"/>
      <c r="QCF770" s="508"/>
      <c r="QCG770" s="508"/>
      <c r="QCH770" s="508"/>
      <c r="QCI770" s="508"/>
      <c r="QCJ770" s="508"/>
      <c r="QCK770" s="168"/>
      <c r="QCL770" s="168"/>
      <c r="QCM770" s="168"/>
      <c r="QCN770" s="168"/>
      <c r="QCO770" s="168"/>
      <c r="QCP770" s="168"/>
      <c r="QCQ770" s="168"/>
      <c r="QCR770" s="168"/>
      <c r="QCS770" s="168"/>
      <c r="QCT770" s="168"/>
      <c r="QCU770" s="168"/>
      <c r="QCV770" s="168"/>
      <c r="QCW770" s="168"/>
      <c r="QCX770" s="168"/>
      <c r="QCY770" s="168"/>
      <c r="QCZ770" s="168"/>
      <c r="QDA770" s="168"/>
      <c r="QDB770" s="168"/>
      <c r="QDC770" s="168"/>
      <c r="QDD770" s="168"/>
      <c r="QDE770" s="168"/>
      <c r="QDF770" s="168"/>
      <c r="QDG770" s="168"/>
      <c r="QDH770" s="168"/>
      <c r="QDI770" s="168"/>
      <c r="QDJ770" s="168"/>
      <c r="QDK770" s="168"/>
      <c r="QDL770" s="168"/>
      <c r="QDM770" s="168"/>
      <c r="QDN770" s="168"/>
      <c r="QDO770" s="168"/>
      <c r="QDP770" s="168"/>
      <c r="QDQ770" s="168"/>
      <c r="QDR770" s="168"/>
      <c r="QDS770" s="168"/>
      <c r="QDT770" s="168"/>
      <c r="QDU770" s="168"/>
      <c r="QDV770" s="168"/>
      <c r="QDW770" s="168"/>
      <c r="QDX770" s="168"/>
      <c r="QDY770" s="168"/>
      <c r="QDZ770" s="168"/>
      <c r="QEA770" s="168"/>
      <c r="QEB770" s="168"/>
      <c r="QEC770" s="508"/>
      <c r="QED770" s="508"/>
      <c r="QEE770" s="508"/>
      <c r="QEF770" s="508"/>
      <c r="QEG770" s="508"/>
      <c r="QEH770" s="508"/>
      <c r="QEI770" s="508"/>
      <c r="QEJ770" s="508"/>
      <c r="QEK770" s="508"/>
      <c r="QEL770" s="508"/>
      <c r="QEM770" s="508"/>
      <c r="QEN770" s="508"/>
      <c r="QEO770" s="508"/>
      <c r="QEP770" s="508"/>
      <c r="QEQ770" s="508"/>
      <c r="QER770" s="508"/>
      <c r="QES770" s="508"/>
      <c r="QET770" s="508"/>
      <c r="QEU770" s="508"/>
      <c r="QEV770" s="508"/>
      <c r="QEW770" s="508"/>
      <c r="QEX770" s="508"/>
      <c r="QEY770" s="508"/>
      <c r="QEZ770" s="508"/>
      <c r="QFA770" s="89"/>
      <c r="QFB770" s="89"/>
      <c r="QFC770" s="89"/>
      <c r="QFD770" s="89"/>
      <c r="QFE770" s="89"/>
      <c r="QFF770" s="508"/>
      <c r="QFG770" s="508"/>
      <c r="QFH770" s="89"/>
      <c r="QFI770" s="89"/>
      <c r="QFJ770" s="508"/>
      <c r="QFK770" s="508"/>
      <c r="QFL770" s="89"/>
      <c r="QFM770" s="89"/>
      <c r="QFN770" s="508"/>
      <c r="QFO770" s="508"/>
      <c r="QFP770" s="508"/>
      <c r="QFQ770" s="508"/>
      <c r="QFR770" s="508"/>
      <c r="QFS770" s="508"/>
      <c r="QFT770" s="508"/>
      <c r="QFU770" s="89"/>
      <c r="QFV770" s="89"/>
      <c r="QFW770" s="508"/>
      <c r="QFX770" s="508"/>
      <c r="QFY770" s="89"/>
      <c r="QFZ770" s="89"/>
      <c r="QGA770" s="508"/>
      <c r="QGB770" s="508"/>
      <c r="QGC770" s="508"/>
      <c r="QGD770" s="508"/>
      <c r="QGE770" s="508"/>
      <c r="QGF770" s="203"/>
      <c r="QGG770" s="107"/>
      <c r="QGH770" s="508"/>
      <c r="QGI770" s="508"/>
      <c r="QGJ770" s="508"/>
      <c r="QGK770" s="508"/>
      <c r="QGL770" s="508"/>
      <c r="QGM770" s="508"/>
      <c r="QGN770" s="508"/>
      <c r="QGO770" s="168"/>
      <c r="QGP770" s="168"/>
      <c r="QGQ770" s="168"/>
      <c r="QGR770" s="168"/>
      <c r="QGS770" s="168"/>
      <c r="QGT770" s="168"/>
      <c r="QGU770" s="168"/>
      <c r="QGV770" s="168"/>
      <c r="QGW770" s="168"/>
      <c r="QGX770" s="168"/>
      <c r="QGY770" s="168"/>
      <c r="QGZ770" s="168"/>
      <c r="QHA770" s="168"/>
      <c r="QHB770" s="168"/>
      <c r="QHC770" s="168"/>
      <c r="QHD770" s="168"/>
      <c r="QHE770" s="168"/>
      <c r="QHF770" s="168"/>
      <c r="QHG770" s="168"/>
      <c r="QHH770" s="168"/>
      <c r="QHI770" s="168"/>
      <c r="QHJ770" s="168"/>
      <c r="QHK770" s="168"/>
      <c r="QHL770" s="168"/>
      <c r="QHM770" s="168"/>
      <c r="QHN770" s="168"/>
      <c r="QHO770" s="168"/>
      <c r="QHP770" s="168"/>
      <c r="QHQ770" s="168"/>
      <c r="QHR770" s="168"/>
      <c r="QHS770" s="168"/>
      <c r="QHT770" s="168"/>
      <c r="QHU770" s="168"/>
      <c r="QHV770" s="168"/>
      <c r="QHW770" s="168"/>
      <c r="QHX770" s="168"/>
      <c r="QHY770" s="168"/>
      <c r="QHZ770" s="168"/>
      <c r="QIA770" s="168"/>
      <c r="QIB770" s="168"/>
      <c r="QIC770" s="168"/>
      <c r="QID770" s="168"/>
      <c r="QIE770" s="168"/>
      <c r="QIF770" s="168"/>
      <c r="QIG770" s="508"/>
      <c r="QIH770" s="508"/>
      <c r="QII770" s="508"/>
      <c r="QIJ770" s="508"/>
      <c r="QIK770" s="508"/>
      <c r="QIL770" s="508"/>
      <c r="QIM770" s="508"/>
      <c r="QIN770" s="508"/>
      <c r="QIO770" s="508"/>
      <c r="QIP770" s="508"/>
      <c r="QIQ770" s="508"/>
      <c r="QIR770" s="508"/>
      <c r="QIS770" s="508"/>
      <c r="QIT770" s="508"/>
      <c r="QIU770" s="508"/>
      <c r="QIV770" s="508"/>
      <c r="QIW770" s="508"/>
      <c r="QIX770" s="508"/>
      <c r="QIY770" s="508"/>
      <c r="QIZ770" s="508"/>
      <c r="QJA770" s="508"/>
      <c r="QJB770" s="508"/>
      <c r="QJC770" s="508"/>
      <c r="QJD770" s="508"/>
      <c r="QJE770" s="89"/>
      <c r="QJF770" s="89"/>
      <c r="QJG770" s="89"/>
      <c r="QJH770" s="89"/>
      <c r="QJI770" s="89"/>
      <c r="QJJ770" s="508"/>
      <c r="QJK770" s="508"/>
      <c r="QJL770" s="89"/>
      <c r="QJM770" s="89"/>
      <c r="QJN770" s="508"/>
      <c r="QJO770" s="508"/>
      <c r="QJP770" s="89"/>
      <c r="QJQ770" s="89"/>
      <c r="QJR770" s="508"/>
      <c r="QJS770" s="508"/>
      <c r="QJT770" s="508"/>
      <c r="QJU770" s="508"/>
      <c r="QJV770" s="508"/>
      <c r="QJW770" s="508"/>
      <c r="QJX770" s="508"/>
      <c r="QJY770" s="89"/>
      <c r="QJZ770" s="89"/>
      <c r="QKA770" s="508"/>
      <c r="QKB770" s="508"/>
      <c r="QKC770" s="89"/>
      <c r="QKD770" s="89"/>
      <c r="QKE770" s="508"/>
      <c r="QKF770" s="508"/>
      <c r="QKG770" s="508"/>
      <c r="QKH770" s="508"/>
      <c r="QKI770" s="508"/>
      <c r="QKJ770" s="203"/>
      <c r="QKK770" s="107"/>
      <c r="QKL770" s="508"/>
      <c r="QKM770" s="508"/>
      <c r="QKN770" s="508"/>
      <c r="QKO770" s="508"/>
      <c r="QKP770" s="508"/>
      <c r="QKQ770" s="508"/>
      <c r="QKR770" s="508"/>
      <c r="QKS770" s="168"/>
      <c r="QKT770" s="168"/>
      <c r="QKU770" s="168"/>
      <c r="QKV770" s="168"/>
      <c r="QKW770" s="168"/>
      <c r="QKX770" s="168"/>
      <c r="QKY770" s="168"/>
      <c r="QKZ770" s="168"/>
      <c r="QLA770" s="168"/>
      <c r="QLB770" s="168"/>
      <c r="QLC770" s="168"/>
      <c r="QLD770" s="168"/>
      <c r="QLE770" s="168"/>
      <c r="QLF770" s="168"/>
      <c r="QLG770" s="168"/>
      <c r="QLH770" s="168"/>
      <c r="QLI770" s="168"/>
      <c r="QLJ770" s="168"/>
      <c r="QLK770" s="168"/>
      <c r="QLL770" s="168"/>
      <c r="QLM770" s="168"/>
      <c r="QLN770" s="168"/>
      <c r="QLO770" s="168"/>
      <c r="QLP770" s="168"/>
      <c r="QLQ770" s="168"/>
      <c r="QLR770" s="168"/>
      <c r="QLS770" s="168"/>
      <c r="QLT770" s="168"/>
      <c r="QLU770" s="168"/>
      <c r="QLV770" s="168"/>
      <c r="QLW770" s="168"/>
      <c r="QLX770" s="168"/>
      <c r="QLY770" s="168"/>
      <c r="QLZ770" s="168"/>
      <c r="QMA770" s="168"/>
      <c r="QMB770" s="168"/>
      <c r="QMC770" s="168"/>
      <c r="QMD770" s="168"/>
      <c r="QME770" s="168"/>
      <c r="QMF770" s="168"/>
      <c r="QMG770" s="168"/>
      <c r="QMH770" s="168"/>
      <c r="QMI770" s="168"/>
      <c r="QMJ770" s="168"/>
      <c r="QMK770" s="508"/>
      <c r="QML770" s="508"/>
      <c r="QMM770" s="508"/>
      <c r="QMN770" s="508"/>
      <c r="QMO770" s="508"/>
      <c r="QMP770" s="508"/>
      <c r="QMQ770" s="508"/>
      <c r="QMR770" s="508"/>
      <c r="QMS770" s="508"/>
      <c r="QMT770" s="508"/>
      <c r="QMU770" s="508"/>
      <c r="QMV770" s="508"/>
      <c r="QMW770" s="508"/>
      <c r="QMX770" s="508"/>
      <c r="QMY770" s="508"/>
      <c r="QMZ770" s="508"/>
      <c r="QNA770" s="508"/>
      <c r="QNB770" s="508"/>
      <c r="QNC770" s="508"/>
      <c r="QND770" s="508"/>
      <c r="QNE770" s="508"/>
      <c r="QNF770" s="508"/>
      <c r="QNG770" s="508"/>
      <c r="QNH770" s="508"/>
      <c r="QNI770" s="89"/>
      <c r="QNJ770" s="89"/>
      <c r="QNK770" s="89"/>
      <c r="QNL770" s="89"/>
      <c r="QNM770" s="89"/>
      <c r="QNN770" s="508"/>
      <c r="QNO770" s="508"/>
      <c r="QNP770" s="89"/>
      <c r="QNQ770" s="89"/>
      <c r="QNR770" s="508"/>
      <c r="QNS770" s="508"/>
      <c r="QNT770" s="89"/>
      <c r="QNU770" s="89"/>
      <c r="QNV770" s="508"/>
      <c r="QNW770" s="508"/>
      <c r="QNX770" s="508"/>
      <c r="QNY770" s="508"/>
      <c r="QNZ770" s="508"/>
      <c r="QOA770" s="508"/>
      <c r="QOB770" s="508"/>
      <c r="QOC770" s="89"/>
      <c r="QOD770" s="89"/>
      <c r="QOE770" s="508"/>
      <c r="QOF770" s="508"/>
      <c r="QOG770" s="89"/>
      <c r="QOH770" s="89"/>
      <c r="QOI770" s="508"/>
      <c r="QOJ770" s="508"/>
      <c r="QOK770" s="508"/>
      <c r="QOL770" s="508"/>
      <c r="QOM770" s="508"/>
      <c r="QON770" s="203"/>
      <c r="QOO770" s="107"/>
      <c r="QOP770" s="508"/>
      <c r="QOQ770" s="508"/>
      <c r="QOR770" s="508"/>
      <c r="QOS770" s="508"/>
      <c r="QOT770" s="508"/>
      <c r="QOU770" s="508"/>
      <c r="QOV770" s="508"/>
      <c r="QOW770" s="168"/>
      <c r="QOX770" s="168"/>
      <c r="QOY770" s="168"/>
      <c r="QOZ770" s="168"/>
      <c r="QPA770" s="168"/>
      <c r="QPB770" s="168"/>
      <c r="QPC770" s="168"/>
      <c r="QPD770" s="168"/>
      <c r="QPE770" s="168"/>
      <c r="QPF770" s="168"/>
      <c r="QPG770" s="168"/>
      <c r="QPH770" s="168"/>
      <c r="QPI770" s="168"/>
      <c r="QPJ770" s="168"/>
      <c r="QPK770" s="168"/>
      <c r="QPL770" s="168"/>
      <c r="QPM770" s="168"/>
      <c r="QPN770" s="168"/>
      <c r="QPO770" s="168"/>
      <c r="QPP770" s="168"/>
      <c r="QPQ770" s="168"/>
      <c r="QPR770" s="168"/>
      <c r="QPS770" s="168"/>
      <c r="QPT770" s="168"/>
      <c r="QPU770" s="168"/>
      <c r="QPV770" s="168"/>
      <c r="QPW770" s="168"/>
      <c r="QPX770" s="168"/>
      <c r="QPY770" s="168"/>
      <c r="QPZ770" s="168"/>
      <c r="QQA770" s="168"/>
      <c r="QQB770" s="168"/>
      <c r="QQC770" s="168"/>
      <c r="QQD770" s="168"/>
      <c r="QQE770" s="168"/>
      <c r="QQF770" s="168"/>
      <c r="QQG770" s="168"/>
      <c r="QQH770" s="168"/>
      <c r="QQI770" s="168"/>
      <c r="QQJ770" s="168"/>
      <c r="QQK770" s="168"/>
      <c r="QQL770" s="168"/>
      <c r="QQM770" s="168"/>
      <c r="QQN770" s="168"/>
      <c r="QQO770" s="508"/>
      <c r="QQP770" s="508"/>
      <c r="QQQ770" s="508"/>
      <c r="QQR770" s="508"/>
      <c r="QQS770" s="508"/>
      <c r="QQT770" s="508"/>
      <c r="QQU770" s="508"/>
      <c r="QQV770" s="508"/>
      <c r="QQW770" s="508"/>
      <c r="QQX770" s="508"/>
      <c r="QQY770" s="508"/>
      <c r="QQZ770" s="508"/>
      <c r="QRA770" s="508"/>
      <c r="QRB770" s="508"/>
      <c r="QRC770" s="508"/>
      <c r="QRD770" s="508"/>
      <c r="QRE770" s="508"/>
      <c r="QRF770" s="508"/>
      <c r="QRG770" s="508"/>
      <c r="QRH770" s="508"/>
      <c r="QRI770" s="508"/>
      <c r="QRJ770" s="508"/>
      <c r="QRK770" s="508"/>
      <c r="QRL770" s="508"/>
      <c r="QRM770" s="89"/>
      <c r="QRN770" s="89"/>
      <c r="QRO770" s="89"/>
      <c r="QRP770" s="89"/>
      <c r="QRQ770" s="89"/>
      <c r="QRR770" s="508"/>
      <c r="QRS770" s="508"/>
      <c r="QRT770" s="89"/>
      <c r="QRU770" s="89"/>
      <c r="QRV770" s="508"/>
      <c r="QRW770" s="508"/>
      <c r="QRX770" s="89"/>
      <c r="QRY770" s="89"/>
      <c r="QRZ770" s="508"/>
      <c r="QSA770" s="508"/>
      <c r="QSB770" s="508"/>
      <c r="QSC770" s="508"/>
      <c r="QSD770" s="508"/>
      <c r="QSE770" s="508"/>
      <c r="QSF770" s="508"/>
      <c r="QSG770" s="89"/>
      <c r="QSH770" s="89"/>
      <c r="QSI770" s="508"/>
      <c r="QSJ770" s="508"/>
      <c r="QSK770" s="89"/>
      <c r="QSL770" s="89"/>
      <c r="QSM770" s="508"/>
      <c r="QSN770" s="508"/>
      <c r="QSO770" s="508"/>
      <c r="QSP770" s="508"/>
      <c r="QSQ770" s="508"/>
      <c r="QSR770" s="203"/>
      <c r="QSS770" s="107"/>
      <c r="QST770" s="508"/>
      <c r="QSU770" s="508"/>
      <c r="QSV770" s="508"/>
      <c r="QSW770" s="508"/>
      <c r="QSX770" s="508"/>
      <c r="QSY770" s="508"/>
      <c r="QSZ770" s="508"/>
      <c r="QTA770" s="168"/>
      <c r="QTB770" s="168"/>
      <c r="QTC770" s="168"/>
      <c r="QTD770" s="168"/>
      <c r="QTE770" s="168"/>
      <c r="QTF770" s="168"/>
      <c r="QTG770" s="168"/>
      <c r="QTH770" s="168"/>
      <c r="QTI770" s="168"/>
      <c r="QTJ770" s="168"/>
      <c r="QTK770" s="168"/>
      <c r="QTL770" s="168"/>
      <c r="QTM770" s="168"/>
      <c r="QTN770" s="168"/>
      <c r="QTO770" s="168"/>
      <c r="QTP770" s="168"/>
      <c r="QTQ770" s="168"/>
      <c r="QTR770" s="168"/>
      <c r="QTS770" s="168"/>
      <c r="QTT770" s="168"/>
      <c r="QTU770" s="168"/>
      <c r="QTV770" s="168"/>
      <c r="QTW770" s="168"/>
      <c r="QTX770" s="168"/>
      <c r="QTY770" s="168"/>
      <c r="QTZ770" s="168"/>
      <c r="QUA770" s="168"/>
      <c r="QUB770" s="168"/>
      <c r="QUC770" s="168"/>
      <c r="QUD770" s="168"/>
      <c r="QUE770" s="168"/>
      <c r="QUF770" s="168"/>
      <c r="QUG770" s="168"/>
      <c r="QUH770" s="168"/>
      <c r="QUI770" s="168"/>
      <c r="QUJ770" s="168"/>
      <c r="QUK770" s="168"/>
      <c r="QUL770" s="168"/>
      <c r="QUM770" s="168"/>
      <c r="QUN770" s="168"/>
      <c r="QUO770" s="168"/>
      <c r="QUP770" s="168"/>
      <c r="QUQ770" s="168"/>
      <c r="QUR770" s="168"/>
      <c r="QUS770" s="508"/>
      <c r="QUT770" s="508"/>
      <c r="QUU770" s="508"/>
      <c r="QUV770" s="508"/>
      <c r="QUW770" s="508"/>
      <c r="QUX770" s="508"/>
      <c r="QUY770" s="508"/>
      <c r="QUZ770" s="508"/>
      <c r="QVA770" s="508"/>
      <c r="QVB770" s="508"/>
      <c r="QVC770" s="508"/>
      <c r="QVD770" s="508"/>
      <c r="QVE770" s="508"/>
      <c r="QVF770" s="508"/>
      <c r="QVG770" s="508"/>
      <c r="QVH770" s="508"/>
      <c r="QVI770" s="508"/>
      <c r="QVJ770" s="508"/>
      <c r="QVK770" s="508"/>
      <c r="QVL770" s="508"/>
      <c r="QVM770" s="508"/>
      <c r="QVN770" s="508"/>
      <c r="QVO770" s="508"/>
      <c r="QVP770" s="508"/>
      <c r="QVQ770" s="89"/>
      <c r="QVR770" s="89"/>
      <c r="QVS770" s="89"/>
      <c r="QVT770" s="89"/>
      <c r="QVU770" s="89"/>
      <c r="QVV770" s="508"/>
      <c r="QVW770" s="508"/>
      <c r="QVX770" s="89"/>
      <c r="QVY770" s="89"/>
      <c r="QVZ770" s="508"/>
      <c r="QWA770" s="508"/>
      <c r="QWB770" s="89"/>
      <c r="QWC770" s="89"/>
      <c r="QWD770" s="508"/>
      <c r="QWE770" s="508"/>
      <c r="QWF770" s="508"/>
      <c r="QWG770" s="508"/>
      <c r="QWH770" s="508"/>
      <c r="QWI770" s="508"/>
      <c r="QWJ770" s="508"/>
      <c r="QWK770" s="89"/>
      <c r="QWL770" s="89"/>
      <c r="QWM770" s="508"/>
      <c r="QWN770" s="508"/>
      <c r="QWO770" s="89"/>
      <c r="QWP770" s="89"/>
      <c r="QWQ770" s="508"/>
      <c r="QWR770" s="508"/>
      <c r="QWS770" s="508"/>
      <c r="QWT770" s="508"/>
      <c r="QWU770" s="508"/>
      <c r="QWV770" s="203"/>
      <c r="QWW770" s="107"/>
      <c r="QWX770" s="508"/>
      <c r="QWY770" s="508"/>
      <c r="QWZ770" s="508"/>
      <c r="QXA770" s="508"/>
      <c r="QXB770" s="508"/>
      <c r="QXC770" s="508"/>
      <c r="QXD770" s="508"/>
      <c r="QXE770" s="168"/>
      <c r="QXF770" s="168"/>
      <c r="QXG770" s="168"/>
      <c r="QXH770" s="168"/>
      <c r="QXI770" s="168"/>
      <c r="QXJ770" s="168"/>
      <c r="QXK770" s="168"/>
      <c r="QXL770" s="168"/>
      <c r="QXM770" s="168"/>
      <c r="QXN770" s="168"/>
      <c r="QXO770" s="168"/>
      <c r="QXP770" s="168"/>
      <c r="QXQ770" s="168"/>
      <c r="QXR770" s="168"/>
      <c r="QXS770" s="168"/>
      <c r="QXT770" s="168"/>
      <c r="QXU770" s="168"/>
      <c r="QXV770" s="168"/>
      <c r="QXW770" s="168"/>
      <c r="QXX770" s="168"/>
      <c r="QXY770" s="168"/>
      <c r="QXZ770" s="168"/>
      <c r="QYA770" s="168"/>
      <c r="QYB770" s="168"/>
      <c r="QYC770" s="168"/>
      <c r="QYD770" s="168"/>
      <c r="QYE770" s="168"/>
      <c r="QYF770" s="168"/>
      <c r="QYG770" s="168"/>
      <c r="QYH770" s="168"/>
      <c r="QYI770" s="168"/>
      <c r="QYJ770" s="168"/>
      <c r="QYK770" s="168"/>
      <c r="QYL770" s="168"/>
      <c r="QYM770" s="168"/>
      <c r="QYN770" s="168"/>
      <c r="QYO770" s="168"/>
      <c r="QYP770" s="168"/>
      <c r="QYQ770" s="168"/>
      <c r="QYR770" s="168"/>
      <c r="QYS770" s="168"/>
      <c r="QYT770" s="168"/>
      <c r="QYU770" s="168"/>
      <c r="QYV770" s="168"/>
      <c r="QYW770" s="508"/>
      <c r="QYX770" s="508"/>
      <c r="QYY770" s="508"/>
      <c r="QYZ770" s="508"/>
      <c r="QZA770" s="508"/>
      <c r="QZB770" s="508"/>
      <c r="QZC770" s="508"/>
      <c r="QZD770" s="508"/>
      <c r="QZE770" s="508"/>
      <c r="QZF770" s="508"/>
      <c r="QZG770" s="508"/>
      <c r="QZH770" s="508"/>
      <c r="QZI770" s="508"/>
      <c r="QZJ770" s="508"/>
      <c r="QZK770" s="508"/>
      <c r="QZL770" s="508"/>
      <c r="QZM770" s="508"/>
      <c r="QZN770" s="508"/>
      <c r="QZO770" s="508"/>
      <c r="QZP770" s="508"/>
      <c r="QZQ770" s="508"/>
      <c r="QZR770" s="508"/>
      <c r="QZS770" s="508"/>
      <c r="QZT770" s="508"/>
      <c r="QZU770" s="89"/>
      <c r="QZV770" s="89"/>
      <c r="QZW770" s="89"/>
      <c r="QZX770" s="89"/>
      <c r="QZY770" s="89"/>
      <c r="QZZ770" s="508"/>
      <c r="RAA770" s="508"/>
      <c r="RAB770" s="89"/>
      <c r="RAC770" s="89"/>
      <c r="RAD770" s="508"/>
      <c r="RAE770" s="508"/>
      <c r="RAF770" s="89"/>
      <c r="RAG770" s="89"/>
      <c r="RAH770" s="508"/>
      <c r="RAI770" s="508"/>
      <c r="RAJ770" s="508"/>
      <c r="RAK770" s="508"/>
      <c r="RAL770" s="508"/>
      <c r="RAM770" s="508"/>
      <c r="RAN770" s="508"/>
      <c r="RAO770" s="89"/>
      <c r="RAP770" s="89"/>
      <c r="RAQ770" s="508"/>
      <c r="RAR770" s="508"/>
      <c r="RAS770" s="89"/>
      <c r="RAT770" s="89"/>
      <c r="RAU770" s="508"/>
      <c r="RAV770" s="508"/>
      <c r="RAW770" s="508"/>
      <c r="RAX770" s="508"/>
      <c r="RAY770" s="508"/>
      <c r="RAZ770" s="203"/>
      <c r="RBA770" s="107"/>
      <c r="RBB770" s="508"/>
      <c r="RBC770" s="508"/>
      <c r="RBD770" s="508"/>
      <c r="RBE770" s="508"/>
      <c r="RBF770" s="508"/>
      <c r="RBG770" s="508"/>
      <c r="RBH770" s="508"/>
      <c r="RBI770" s="168"/>
      <c r="RBJ770" s="168"/>
      <c r="RBK770" s="168"/>
      <c r="RBL770" s="168"/>
      <c r="RBM770" s="168"/>
      <c r="RBN770" s="168"/>
      <c r="RBO770" s="168"/>
      <c r="RBP770" s="168"/>
      <c r="RBQ770" s="168"/>
      <c r="RBR770" s="168"/>
      <c r="RBS770" s="168"/>
      <c r="RBT770" s="168"/>
      <c r="RBU770" s="168"/>
      <c r="RBV770" s="168"/>
      <c r="RBW770" s="168"/>
      <c r="RBX770" s="168"/>
      <c r="RBY770" s="168"/>
      <c r="RBZ770" s="168"/>
      <c r="RCA770" s="168"/>
      <c r="RCB770" s="168"/>
      <c r="RCC770" s="168"/>
      <c r="RCD770" s="168"/>
      <c r="RCE770" s="168"/>
      <c r="RCF770" s="168"/>
      <c r="RCG770" s="168"/>
      <c r="RCH770" s="168"/>
      <c r="RCI770" s="168"/>
      <c r="RCJ770" s="168"/>
      <c r="RCK770" s="168"/>
      <c r="RCL770" s="168"/>
      <c r="RCM770" s="168"/>
      <c r="RCN770" s="168"/>
      <c r="RCO770" s="168"/>
      <c r="RCP770" s="168"/>
      <c r="RCQ770" s="168"/>
      <c r="RCR770" s="168"/>
      <c r="RCS770" s="168"/>
      <c r="RCT770" s="168"/>
      <c r="RCU770" s="168"/>
      <c r="RCV770" s="168"/>
      <c r="RCW770" s="168"/>
      <c r="RCX770" s="168"/>
      <c r="RCY770" s="168"/>
      <c r="RCZ770" s="168"/>
      <c r="RDA770" s="508"/>
      <c r="RDB770" s="508"/>
      <c r="RDC770" s="508"/>
      <c r="RDD770" s="508"/>
      <c r="RDE770" s="508"/>
      <c r="RDF770" s="508"/>
      <c r="RDG770" s="508"/>
      <c r="RDH770" s="508"/>
      <c r="RDI770" s="508"/>
      <c r="RDJ770" s="508"/>
      <c r="RDK770" s="508"/>
      <c r="RDL770" s="508"/>
      <c r="RDM770" s="508"/>
      <c r="RDN770" s="508"/>
      <c r="RDO770" s="508"/>
      <c r="RDP770" s="508"/>
      <c r="RDQ770" s="508"/>
      <c r="RDR770" s="508"/>
      <c r="RDS770" s="508"/>
      <c r="RDT770" s="508"/>
      <c r="RDU770" s="508"/>
      <c r="RDV770" s="508"/>
      <c r="RDW770" s="508"/>
    </row>
    <row r="771" spans="1:12295" s="25" customFormat="1" ht="35.25" customHeight="1" x14ac:dyDescent="0.25">
      <c r="B771" s="211"/>
      <c r="C771" s="97" t="s">
        <v>31</v>
      </c>
      <c r="D771" s="166">
        <f t="shared" si="1465"/>
        <v>125000</v>
      </c>
      <c r="E771" s="993">
        <v>71570.062990000006</v>
      </c>
      <c r="F771" s="834"/>
      <c r="G771" s="834"/>
      <c r="H771" s="834"/>
      <c r="I771" s="834">
        <f>'[12]2025_2027'!$P$722</f>
        <v>53429.937010000001</v>
      </c>
      <c r="J771" s="834">
        <f>K771-D771</f>
        <v>-4195.2724099999759</v>
      </c>
      <c r="K771" s="166">
        <f t="shared" si="1467"/>
        <v>120804.72759000002</v>
      </c>
      <c r="L771" s="695">
        <f t="shared" si="1468"/>
        <v>0.96643782072000017</v>
      </c>
      <c r="M771" s="983">
        <f>E771</f>
        <v>71570.062990000006</v>
      </c>
      <c r="N771" s="695">
        <f t="shared" ref="N771:N772" si="1476">M771/E771</f>
        <v>1</v>
      </c>
      <c r="O771" s="114"/>
      <c r="P771" s="114"/>
      <c r="Q771" s="114"/>
      <c r="R771" s="114"/>
      <c r="S771" s="114"/>
      <c r="T771" s="114"/>
      <c r="U771" s="166">
        <f>246173.323-U772</f>
        <v>49234.664600000018</v>
      </c>
      <c r="V771" s="114">
        <f>W771+X771+Y771</f>
        <v>0</v>
      </c>
      <c r="W771" s="114"/>
      <c r="X771" s="114"/>
      <c r="Y771" s="118"/>
      <c r="Z771" s="114">
        <f>AA771+AB771+AC771</f>
        <v>86529.4</v>
      </c>
      <c r="AA771" s="114">
        <v>86529.4</v>
      </c>
      <c r="AB771" s="114"/>
      <c r="AC771" s="118"/>
      <c r="AD771" s="695">
        <f t="shared" ref="AD771:AD778" si="1477">U771/I771</f>
        <v>0.9214808655077622</v>
      </c>
      <c r="AE771" s="166">
        <f t="shared" si="1469"/>
        <v>120804.72759000002</v>
      </c>
      <c r="AF771" s="695">
        <f t="shared" si="1470"/>
        <v>0.96643782072000017</v>
      </c>
      <c r="AG771" s="166">
        <f>M771</f>
        <v>71570.062990000006</v>
      </c>
      <c r="AH771" s="695">
        <f t="shared" si="1471"/>
        <v>1</v>
      </c>
      <c r="AI771" s="114"/>
      <c r="AJ771" s="114"/>
      <c r="AK771" s="114"/>
      <c r="AL771" s="114"/>
      <c r="AM771" s="114"/>
      <c r="AN771" s="114"/>
      <c r="AO771" s="114">
        <f>U771</f>
        <v>49234.664600000018</v>
      </c>
      <c r="AP771" s="114">
        <f>AT771-AE771</f>
        <v>-49234.664600000018</v>
      </c>
      <c r="AQ771" s="695">
        <f t="shared" ref="AQ771:AQ772" si="1478">AO771/I771</f>
        <v>0.9214808655077622</v>
      </c>
      <c r="AR771" s="166">
        <f t="shared" si="1472"/>
        <v>125000</v>
      </c>
      <c r="AS771" s="695">
        <f t="shared" si="1473"/>
        <v>1</v>
      </c>
      <c r="AT771" s="114">
        <f>E771</f>
        <v>71570.062990000006</v>
      </c>
      <c r="AU771" s="695">
        <f t="shared" si="1474"/>
        <v>1</v>
      </c>
      <c r="AV771" s="114"/>
      <c r="AW771" s="695"/>
      <c r="AX771" s="952"/>
      <c r="AY771" s="695"/>
      <c r="AZ771" s="114"/>
      <c r="BA771" s="695"/>
      <c r="BB771" s="166">
        <f>53429.93701</f>
        <v>53429.937010000001</v>
      </c>
      <c r="BC771" s="114"/>
      <c r="BD771" s="118"/>
      <c r="BE771" s="622">
        <f t="shared" si="1462"/>
        <v>0</v>
      </c>
      <c r="BF771" s="114">
        <v>0</v>
      </c>
      <c r="BG771" s="114"/>
      <c r="BH771" s="114"/>
      <c r="BI771" s="118"/>
      <c r="BJ771" s="114">
        <f>BK771+BL771+BM771</f>
        <v>0</v>
      </c>
      <c r="BK771" s="114"/>
      <c r="BL771" s="114"/>
      <c r="BM771" s="118"/>
      <c r="BN771" s="114">
        <f>BO771+BR771+BS771</f>
        <v>125000</v>
      </c>
      <c r="BO771" s="114">
        <v>125000</v>
      </c>
      <c r="BP771" s="114"/>
      <c r="BQ771" s="114"/>
      <c r="BR771" s="114"/>
      <c r="BS771" s="118"/>
      <c r="BT771" s="114">
        <f>BV771-BN771</f>
        <v>0</v>
      </c>
      <c r="BU771" s="622">
        <f t="shared" si="1475"/>
        <v>125000</v>
      </c>
      <c r="BV771" s="114">
        <v>125000</v>
      </c>
      <c r="BW771" s="114"/>
      <c r="BX771" s="114"/>
      <c r="BY771" s="114"/>
      <c r="BZ771" s="118"/>
      <c r="CE771" s="695">
        <f t="shared" si="1460"/>
        <v>1</v>
      </c>
    </row>
    <row r="772" spans="1:12295" s="963" customFormat="1" ht="27.75" customHeight="1" x14ac:dyDescent="0.25">
      <c r="B772" s="964"/>
      <c r="C772" s="965" t="s">
        <v>405</v>
      </c>
      <c r="D772" s="966">
        <f t="shared" si="1465"/>
        <v>500000</v>
      </c>
      <c r="E772" s="966">
        <v>286280.25196000002</v>
      </c>
      <c r="F772" s="966"/>
      <c r="G772" s="966"/>
      <c r="H772" s="966"/>
      <c r="I772" s="966">
        <f>'[12]2025_2027'!$P$723</f>
        <v>213719.74804000001</v>
      </c>
      <c r="J772" s="966">
        <f>K772-D772</f>
        <v>-16781.08964000002</v>
      </c>
      <c r="K772" s="966">
        <f t="shared" si="1467"/>
        <v>483218.91035999998</v>
      </c>
      <c r="L772" s="967">
        <f t="shared" si="1468"/>
        <v>0.96643782071999995</v>
      </c>
      <c r="M772" s="966">
        <f>E772</f>
        <v>286280.25196000002</v>
      </c>
      <c r="N772" s="967">
        <f t="shared" si="1476"/>
        <v>1</v>
      </c>
      <c r="O772" s="968"/>
      <c r="P772" s="968"/>
      <c r="Q772" s="968"/>
      <c r="R772" s="968"/>
      <c r="S772" s="968"/>
      <c r="T772" s="968"/>
      <c r="U772" s="966">
        <v>196938.65839999999</v>
      </c>
      <c r="V772" s="968">
        <f>W772+X772+Y772</f>
        <v>0</v>
      </c>
      <c r="W772" s="968"/>
      <c r="X772" s="968"/>
      <c r="Y772" s="968"/>
      <c r="Z772" s="968">
        <f>AA772+AB772+AC772</f>
        <v>346117.6</v>
      </c>
      <c r="AA772" s="968">
        <v>346117.6</v>
      </c>
      <c r="AB772" s="968"/>
      <c r="AC772" s="968"/>
      <c r="AD772" s="967">
        <f t="shared" si="1477"/>
        <v>0.92148086550776176</v>
      </c>
      <c r="AE772" s="966">
        <f t="shared" si="1469"/>
        <v>483218.91035999998</v>
      </c>
      <c r="AF772" s="967">
        <f t="shared" si="1470"/>
        <v>0.96643782071999995</v>
      </c>
      <c r="AG772" s="966">
        <f>M772</f>
        <v>286280.25196000002</v>
      </c>
      <c r="AH772" s="967">
        <f t="shared" si="1471"/>
        <v>1</v>
      </c>
      <c r="AI772" s="968"/>
      <c r="AJ772" s="968"/>
      <c r="AK772" s="968"/>
      <c r="AL772" s="968"/>
      <c r="AM772" s="968"/>
      <c r="AN772" s="968"/>
      <c r="AO772" s="968">
        <f>U772</f>
        <v>196938.65839999999</v>
      </c>
      <c r="AP772" s="968">
        <f>AT772-AE772</f>
        <v>-196938.65839999996</v>
      </c>
      <c r="AQ772" s="967">
        <f t="shared" si="1478"/>
        <v>0.92148086550776176</v>
      </c>
      <c r="AR772" s="966">
        <f t="shared" si="1472"/>
        <v>500000</v>
      </c>
      <c r="AS772" s="967">
        <f t="shared" si="1473"/>
        <v>1</v>
      </c>
      <c r="AT772" s="968">
        <f>E772</f>
        <v>286280.25196000002</v>
      </c>
      <c r="AU772" s="967">
        <f t="shared" si="1474"/>
        <v>1</v>
      </c>
      <c r="AV772" s="968"/>
      <c r="AW772" s="967"/>
      <c r="AX772" s="966"/>
      <c r="AY772" s="967"/>
      <c r="AZ772" s="968"/>
      <c r="BA772" s="967"/>
      <c r="BB772" s="966">
        <v>213719.74804000001</v>
      </c>
      <c r="BC772" s="968"/>
      <c r="BD772" s="968"/>
      <c r="BE772" s="968">
        <f t="shared" si="1462"/>
        <v>0</v>
      </c>
      <c r="BF772" s="968">
        <v>0</v>
      </c>
      <c r="BG772" s="968"/>
      <c r="BH772" s="968"/>
      <c r="BI772" s="968"/>
      <c r="BJ772" s="968">
        <f>BK772+BL772+BM772</f>
        <v>0</v>
      </c>
      <c r="BK772" s="968"/>
      <c r="BL772" s="968"/>
      <c r="BM772" s="968"/>
      <c r="BN772" s="968">
        <f>BO772+BR772+BS772</f>
        <v>500000</v>
      </c>
      <c r="BO772" s="968">
        <v>500000</v>
      </c>
      <c r="BP772" s="968"/>
      <c r="BQ772" s="968"/>
      <c r="BR772" s="968"/>
      <c r="BS772" s="968"/>
      <c r="BT772" s="968">
        <f>BV772-BN772</f>
        <v>0</v>
      </c>
      <c r="BU772" s="968">
        <f t="shared" si="1475"/>
        <v>500000</v>
      </c>
      <c r="BV772" s="968">
        <v>500000</v>
      </c>
      <c r="BW772" s="968"/>
      <c r="BX772" s="968"/>
      <c r="BY772" s="968"/>
      <c r="BZ772" s="968"/>
      <c r="CE772" s="967">
        <f t="shared" si="1460"/>
        <v>1</v>
      </c>
    </row>
    <row r="773" spans="1:12295" s="314" customFormat="1" ht="45.75" hidden="1" customHeight="1" x14ac:dyDescent="0.25">
      <c r="B773" s="315"/>
      <c r="C773" s="97" t="s">
        <v>314</v>
      </c>
      <c r="D773" s="852"/>
      <c r="E773" s="852"/>
      <c r="F773" s="852"/>
      <c r="G773" s="852"/>
      <c r="H773" s="852"/>
      <c r="I773" s="852"/>
      <c r="J773" s="852"/>
      <c r="K773" s="834"/>
      <c r="L773" s="695" t="e">
        <f t="shared" si="1468"/>
        <v>#DIV/0!</v>
      </c>
      <c r="M773" s="852"/>
      <c r="N773" s="114"/>
      <c r="O773" s="317"/>
      <c r="P773" s="114"/>
      <c r="Q773" s="317"/>
      <c r="R773" s="114"/>
      <c r="S773" s="317"/>
      <c r="T773" s="114"/>
      <c r="U773" s="317"/>
      <c r="V773" s="317"/>
      <c r="W773" s="317"/>
      <c r="X773" s="317"/>
      <c r="Y773" s="317"/>
      <c r="Z773" s="317"/>
      <c r="AA773" s="317"/>
      <c r="AB773" s="317"/>
      <c r="AC773" s="317"/>
      <c r="AD773" s="695" t="e">
        <f t="shared" si="1477"/>
        <v>#DIV/0!</v>
      </c>
      <c r="AE773" s="852"/>
      <c r="AF773" s="695" t="e">
        <f t="shared" si="1470"/>
        <v>#DIV/0!</v>
      </c>
      <c r="AG773" s="852"/>
      <c r="AH773" s="695" t="e">
        <f t="shared" si="1471"/>
        <v>#DIV/0!</v>
      </c>
      <c r="AI773" s="317"/>
      <c r="AJ773" s="114"/>
      <c r="AK773" s="317"/>
      <c r="AL773" s="114"/>
      <c r="AM773" s="317"/>
      <c r="AN773" s="114"/>
      <c r="AO773" s="317"/>
      <c r="AP773" s="317"/>
      <c r="AQ773" s="114"/>
      <c r="AR773" s="852"/>
      <c r="AS773" s="695" t="e">
        <f t="shared" si="1473"/>
        <v>#DIV/0!</v>
      </c>
      <c r="AT773" s="852"/>
      <c r="AU773" s="695" t="e">
        <f t="shared" si="1474"/>
        <v>#DIV/0!</v>
      </c>
      <c r="AV773" s="317"/>
      <c r="AW773" s="695" t="e">
        <f t="shared" ref="AW773:AW783" si="1479">AV773/F773</f>
        <v>#DIV/0!</v>
      </c>
      <c r="AX773" s="852"/>
      <c r="AY773" s="695" t="e">
        <f t="shared" ref="AY773:AY784" si="1480">AX773/G773</f>
        <v>#DIV/0!</v>
      </c>
      <c r="AZ773" s="317"/>
      <c r="BA773" s="695" t="e">
        <f t="shared" ref="BA773:BA780" si="1481">AZ773/H773</f>
        <v>#DIV/0!</v>
      </c>
      <c r="BB773" s="317"/>
      <c r="BC773" s="317"/>
      <c r="BD773" s="317"/>
      <c r="BE773" s="317"/>
      <c r="BF773" s="317"/>
      <c r="BG773" s="317"/>
      <c r="BH773" s="317"/>
      <c r="BI773" s="317"/>
      <c r="BJ773" s="317"/>
      <c r="BK773" s="317"/>
      <c r="BL773" s="317"/>
      <c r="BM773" s="317"/>
      <c r="BN773" s="317"/>
      <c r="BO773" s="317"/>
      <c r="BP773" s="317"/>
      <c r="BQ773" s="317"/>
      <c r="BR773" s="317"/>
      <c r="BS773" s="317"/>
      <c r="BT773" s="317"/>
      <c r="BU773" s="317"/>
      <c r="BV773" s="317"/>
      <c r="BW773" s="317"/>
      <c r="BX773" s="317"/>
      <c r="BY773" s="317"/>
      <c r="BZ773" s="317"/>
      <c r="CE773" s="695" t="e">
        <f t="shared" si="1460"/>
        <v>#DIV/0!</v>
      </c>
    </row>
    <row r="774" spans="1:12295" s="314" customFormat="1" ht="45.75" hidden="1" customHeight="1" x14ac:dyDescent="0.25">
      <c r="B774" s="315"/>
      <c r="C774" s="97" t="s">
        <v>31</v>
      </c>
      <c r="D774" s="852"/>
      <c r="E774" s="852"/>
      <c r="F774" s="852"/>
      <c r="G774" s="852"/>
      <c r="H774" s="852"/>
      <c r="I774" s="852"/>
      <c r="J774" s="852"/>
      <c r="K774" s="834"/>
      <c r="L774" s="695" t="e">
        <f t="shared" si="1468"/>
        <v>#DIV/0!</v>
      </c>
      <c r="M774" s="852"/>
      <c r="N774" s="114"/>
      <c r="O774" s="317"/>
      <c r="P774" s="114"/>
      <c r="Q774" s="317"/>
      <c r="R774" s="114"/>
      <c r="S774" s="317"/>
      <c r="T774" s="114"/>
      <c r="U774" s="317"/>
      <c r="V774" s="317"/>
      <c r="W774" s="317"/>
      <c r="X774" s="317"/>
      <c r="Y774" s="317"/>
      <c r="Z774" s="317"/>
      <c r="AA774" s="317"/>
      <c r="AB774" s="317"/>
      <c r="AC774" s="317"/>
      <c r="AD774" s="695" t="e">
        <f t="shared" si="1477"/>
        <v>#DIV/0!</v>
      </c>
      <c r="AE774" s="852"/>
      <c r="AF774" s="695" t="e">
        <f t="shared" si="1470"/>
        <v>#DIV/0!</v>
      </c>
      <c r="AG774" s="852"/>
      <c r="AH774" s="695" t="e">
        <f t="shared" si="1471"/>
        <v>#DIV/0!</v>
      </c>
      <c r="AI774" s="317"/>
      <c r="AJ774" s="114"/>
      <c r="AK774" s="317"/>
      <c r="AL774" s="114"/>
      <c r="AM774" s="317"/>
      <c r="AN774" s="114"/>
      <c r="AO774" s="317"/>
      <c r="AP774" s="317"/>
      <c r="AQ774" s="114"/>
      <c r="AR774" s="852"/>
      <c r="AS774" s="695" t="e">
        <f t="shared" si="1473"/>
        <v>#DIV/0!</v>
      </c>
      <c r="AT774" s="852"/>
      <c r="AU774" s="695" t="e">
        <f t="shared" si="1474"/>
        <v>#DIV/0!</v>
      </c>
      <c r="AV774" s="317"/>
      <c r="AW774" s="695" t="e">
        <f t="shared" si="1479"/>
        <v>#DIV/0!</v>
      </c>
      <c r="AX774" s="852"/>
      <c r="AY774" s="695" t="e">
        <f t="shared" si="1480"/>
        <v>#DIV/0!</v>
      </c>
      <c r="AZ774" s="317"/>
      <c r="BA774" s="695" t="e">
        <f t="shared" si="1481"/>
        <v>#DIV/0!</v>
      </c>
      <c r="BB774" s="317"/>
      <c r="BC774" s="317"/>
      <c r="BD774" s="317"/>
      <c r="BE774" s="317"/>
      <c r="BF774" s="317"/>
      <c r="BG774" s="317"/>
      <c r="BH774" s="317"/>
      <c r="BI774" s="317"/>
      <c r="BJ774" s="317"/>
      <c r="BK774" s="317"/>
      <c r="BL774" s="317"/>
      <c r="BM774" s="317"/>
      <c r="BN774" s="317"/>
      <c r="BO774" s="317"/>
      <c r="BP774" s="317"/>
      <c r="BQ774" s="317"/>
      <c r="BR774" s="317"/>
      <c r="BS774" s="317"/>
      <c r="BT774" s="317"/>
      <c r="BU774" s="317"/>
      <c r="BV774" s="317"/>
      <c r="BW774" s="317"/>
      <c r="BX774" s="317"/>
      <c r="BY774" s="317"/>
      <c r="BZ774" s="317"/>
      <c r="CE774" s="695" t="e">
        <f t="shared" si="1460"/>
        <v>#DIV/0!</v>
      </c>
    </row>
    <row r="775" spans="1:12295" s="314" customFormat="1" ht="45.75" hidden="1" customHeight="1" x14ac:dyDescent="0.25">
      <c r="B775" s="315"/>
      <c r="C775" s="316" t="s">
        <v>289</v>
      </c>
      <c r="D775" s="852"/>
      <c r="E775" s="852"/>
      <c r="F775" s="852"/>
      <c r="G775" s="852"/>
      <c r="H775" s="852"/>
      <c r="I775" s="852"/>
      <c r="J775" s="852"/>
      <c r="K775" s="834"/>
      <c r="L775" s="695" t="e">
        <f t="shared" si="1468"/>
        <v>#DIV/0!</v>
      </c>
      <c r="M775" s="852"/>
      <c r="N775" s="114"/>
      <c r="O775" s="317"/>
      <c r="P775" s="114"/>
      <c r="Q775" s="317"/>
      <c r="R775" s="114"/>
      <c r="S775" s="317"/>
      <c r="T775" s="114"/>
      <c r="U775" s="317"/>
      <c r="V775" s="317"/>
      <c r="W775" s="317"/>
      <c r="X775" s="317"/>
      <c r="Y775" s="317"/>
      <c r="Z775" s="317"/>
      <c r="AA775" s="317"/>
      <c r="AB775" s="317"/>
      <c r="AC775" s="317"/>
      <c r="AD775" s="695" t="e">
        <f t="shared" si="1477"/>
        <v>#DIV/0!</v>
      </c>
      <c r="AE775" s="852"/>
      <c r="AF775" s="695" t="e">
        <f t="shared" si="1470"/>
        <v>#DIV/0!</v>
      </c>
      <c r="AG775" s="852"/>
      <c r="AH775" s="695" t="e">
        <f t="shared" si="1471"/>
        <v>#DIV/0!</v>
      </c>
      <c r="AI775" s="317"/>
      <c r="AJ775" s="114"/>
      <c r="AK775" s="317"/>
      <c r="AL775" s="114"/>
      <c r="AM775" s="317"/>
      <c r="AN775" s="114"/>
      <c r="AO775" s="317"/>
      <c r="AP775" s="317"/>
      <c r="AQ775" s="114"/>
      <c r="AR775" s="852"/>
      <c r="AS775" s="695" t="e">
        <f t="shared" si="1473"/>
        <v>#DIV/0!</v>
      </c>
      <c r="AT775" s="852"/>
      <c r="AU775" s="695" t="e">
        <f t="shared" si="1474"/>
        <v>#DIV/0!</v>
      </c>
      <c r="AV775" s="317"/>
      <c r="AW775" s="695" t="e">
        <f t="shared" si="1479"/>
        <v>#DIV/0!</v>
      </c>
      <c r="AX775" s="852"/>
      <c r="AY775" s="695" t="e">
        <f t="shared" si="1480"/>
        <v>#DIV/0!</v>
      </c>
      <c r="AZ775" s="317"/>
      <c r="BA775" s="695" t="e">
        <f t="shared" si="1481"/>
        <v>#DIV/0!</v>
      </c>
      <c r="BB775" s="317"/>
      <c r="BC775" s="317"/>
      <c r="BD775" s="317"/>
      <c r="BE775" s="317"/>
      <c r="BF775" s="317"/>
      <c r="BG775" s="317"/>
      <c r="BH775" s="317"/>
      <c r="BI775" s="317"/>
      <c r="BJ775" s="317"/>
      <c r="BK775" s="317"/>
      <c r="BL775" s="317"/>
      <c r="BM775" s="317"/>
      <c r="BN775" s="317"/>
      <c r="BO775" s="317"/>
      <c r="BP775" s="317"/>
      <c r="BQ775" s="317"/>
      <c r="BR775" s="317"/>
      <c r="BS775" s="317"/>
      <c r="BT775" s="317"/>
      <c r="BU775" s="317"/>
      <c r="BV775" s="317"/>
      <c r="BW775" s="317"/>
      <c r="BX775" s="317"/>
      <c r="BY775" s="317"/>
      <c r="BZ775" s="317"/>
      <c r="CE775" s="695" t="e">
        <f t="shared" si="1460"/>
        <v>#DIV/0!</v>
      </c>
    </row>
    <row r="776" spans="1:12295" s="42" customFormat="1" ht="45.75" hidden="1" customHeight="1" x14ac:dyDescent="0.25">
      <c r="B776" s="503"/>
      <c r="C776" s="97" t="s">
        <v>315</v>
      </c>
      <c r="D776" s="834"/>
      <c r="E776" s="834"/>
      <c r="F776" s="834"/>
      <c r="G776" s="834"/>
      <c r="H776" s="834"/>
      <c r="I776" s="834"/>
      <c r="J776" s="834"/>
      <c r="K776" s="834"/>
      <c r="L776" s="695" t="e">
        <f t="shared" si="1468"/>
        <v>#DIV/0!</v>
      </c>
      <c r="M776" s="952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695" t="e">
        <f t="shared" si="1477"/>
        <v>#DIV/0!</v>
      </c>
      <c r="AE776" s="952"/>
      <c r="AF776" s="695" t="e">
        <f t="shared" si="1470"/>
        <v>#DIV/0!</v>
      </c>
      <c r="AG776" s="987"/>
      <c r="AH776" s="695" t="e">
        <f t="shared" si="1471"/>
        <v>#DIV/0!</v>
      </c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834"/>
      <c r="AS776" s="695" t="e">
        <f t="shared" si="1473"/>
        <v>#DIV/0!</v>
      </c>
      <c r="AT776" s="952"/>
      <c r="AU776" s="695" t="e">
        <f t="shared" si="1474"/>
        <v>#DIV/0!</v>
      </c>
      <c r="AV776" s="114"/>
      <c r="AW776" s="695" t="e">
        <f t="shared" si="1479"/>
        <v>#DIV/0!</v>
      </c>
      <c r="AX776" s="952"/>
      <c r="AY776" s="695" t="e">
        <f t="shared" si="1480"/>
        <v>#DIV/0!</v>
      </c>
      <c r="AZ776" s="114"/>
      <c r="BA776" s="695" t="e">
        <f t="shared" si="1481"/>
        <v>#DIV/0!</v>
      </c>
      <c r="BB776" s="114"/>
      <c r="BC776" s="114"/>
      <c r="BD776" s="114"/>
      <c r="BE776" s="114"/>
      <c r="BF776" s="114"/>
      <c r="BG776" s="114"/>
      <c r="BH776" s="114"/>
      <c r="BI776" s="114"/>
      <c r="BJ776" s="114"/>
      <c r="BK776" s="114"/>
      <c r="BL776" s="114"/>
      <c r="BM776" s="114"/>
      <c r="BN776" s="114"/>
      <c r="BO776" s="114"/>
      <c r="BP776" s="114"/>
      <c r="BQ776" s="114"/>
      <c r="BR776" s="114"/>
      <c r="BS776" s="114"/>
      <c r="BT776" s="114"/>
      <c r="BU776" s="114"/>
      <c r="BV776" s="114"/>
      <c r="BW776" s="114"/>
      <c r="BX776" s="114"/>
      <c r="BY776" s="114"/>
      <c r="BZ776" s="114"/>
      <c r="CE776" s="695" t="e">
        <f t="shared" si="1460"/>
        <v>#DIV/0!</v>
      </c>
    </row>
    <row r="777" spans="1:12295" s="37" customFormat="1" ht="45.75" hidden="1" customHeight="1" x14ac:dyDescent="0.25">
      <c r="B777" s="503"/>
      <c r="C777" s="97" t="s">
        <v>31</v>
      </c>
      <c r="D777" s="834"/>
      <c r="E777" s="834"/>
      <c r="F777" s="834"/>
      <c r="G777" s="834"/>
      <c r="H777" s="834"/>
      <c r="I777" s="834"/>
      <c r="J777" s="834"/>
      <c r="K777" s="834"/>
      <c r="L777" s="695" t="e">
        <f t="shared" si="1468"/>
        <v>#DIV/0!</v>
      </c>
      <c r="M777" s="952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  <c r="AA777" s="114"/>
      <c r="AB777" s="114"/>
      <c r="AC777" s="114"/>
      <c r="AD777" s="695" t="e">
        <f t="shared" si="1477"/>
        <v>#DIV/0!</v>
      </c>
      <c r="AE777" s="952"/>
      <c r="AF777" s="695" t="e">
        <f t="shared" si="1470"/>
        <v>#DIV/0!</v>
      </c>
      <c r="AG777" s="987"/>
      <c r="AH777" s="695" t="e">
        <f t="shared" si="1471"/>
        <v>#DIV/0!</v>
      </c>
      <c r="AI777" s="114"/>
      <c r="AJ777" s="114"/>
      <c r="AK777" s="114"/>
      <c r="AL777" s="114"/>
      <c r="AM777" s="114"/>
      <c r="AN777" s="114"/>
      <c r="AO777" s="114"/>
      <c r="AP777" s="114"/>
      <c r="AQ777" s="114"/>
      <c r="AR777" s="834"/>
      <c r="AS777" s="695" t="e">
        <f t="shared" si="1473"/>
        <v>#DIV/0!</v>
      </c>
      <c r="AT777" s="952"/>
      <c r="AU777" s="695" t="e">
        <f t="shared" si="1474"/>
        <v>#DIV/0!</v>
      </c>
      <c r="AV777" s="114"/>
      <c r="AW777" s="695" t="e">
        <f t="shared" si="1479"/>
        <v>#DIV/0!</v>
      </c>
      <c r="AX777" s="952"/>
      <c r="AY777" s="695" t="e">
        <f t="shared" si="1480"/>
        <v>#DIV/0!</v>
      </c>
      <c r="AZ777" s="114"/>
      <c r="BA777" s="695" t="e">
        <f t="shared" si="1481"/>
        <v>#DIV/0!</v>
      </c>
      <c r="BB777" s="114"/>
      <c r="BC777" s="114"/>
      <c r="BD777" s="114"/>
      <c r="BE777" s="114"/>
      <c r="BF777" s="114"/>
      <c r="BG777" s="114"/>
      <c r="BH777" s="114"/>
      <c r="BI777" s="114"/>
      <c r="BJ777" s="114"/>
      <c r="BK777" s="114"/>
      <c r="BL777" s="114"/>
      <c r="BM777" s="114"/>
      <c r="BN777" s="114"/>
      <c r="BO777" s="114"/>
      <c r="BP777" s="114"/>
      <c r="BQ777" s="114"/>
      <c r="BR777" s="114"/>
      <c r="BS777" s="114"/>
      <c r="BT777" s="114"/>
      <c r="BU777" s="114"/>
      <c r="BV777" s="114"/>
      <c r="BW777" s="114"/>
      <c r="BX777" s="114"/>
      <c r="BY777" s="114"/>
      <c r="BZ777" s="114"/>
      <c r="CE777" s="695" t="e">
        <f t="shared" si="1460"/>
        <v>#DIV/0!</v>
      </c>
    </row>
    <row r="778" spans="1:12295" s="314" customFormat="1" ht="45.75" hidden="1" customHeight="1" x14ac:dyDescent="0.25">
      <c r="B778" s="315"/>
      <c r="C778" s="316" t="s">
        <v>289</v>
      </c>
      <c r="D778" s="852"/>
      <c r="E778" s="852"/>
      <c r="F778" s="852"/>
      <c r="G778" s="852"/>
      <c r="H778" s="852"/>
      <c r="I778" s="852"/>
      <c r="J778" s="852"/>
      <c r="K778" s="834"/>
      <c r="L778" s="695" t="e">
        <f t="shared" si="1468"/>
        <v>#DIV/0!</v>
      </c>
      <c r="M778" s="852"/>
      <c r="N778" s="114"/>
      <c r="O778" s="317"/>
      <c r="P778" s="114"/>
      <c r="Q778" s="317"/>
      <c r="R778" s="114"/>
      <c r="S778" s="317"/>
      <c r="T778" s="114"/>
      <c r="U778" s="317"/>
      <c r="V778" s="317"/>
      <c r="W778" s="317"/>
      <c r="X778" s="317"/>
      <c r="Y778" s="317"/>
      <c r="Z778" s="317"/>
      <c r="AA778" s="317"/>
      <c r="AB778" s="317"/>
      <c r="AC778" s="317"/>
      <c r="AD778" s="695" t="e">
        <f t="shared" si="1477"/>
        <v>#DIV/0!</v>
      </c>
      <c r="AE778" s="852"/>
      <c r="AF778" s="695" t="e">
        <f t="shared" si="1470"/>
        <v>#DIV/0!</v>
      </c>
      <c r="AG778" s="852"/>
      <c r="AH778" s="695" t="e">
        <f t="shared" si="1471"/>
        <v>#DIV/0!</v>
      </c>
      <c r="AI778" s="317"/>
      <c r="AJ778" s="114"/>
      <c r="AK778" s="317"/>
      <c r="AL778" s="114"/>
      <c r="AM778" s="317"/>
      <c r="AN778" s="114"/>
      <c r="AO778" s="317"/>
      <c r="AP778" s="317"/>
      <c r="AQ778" s="114"/>
      <c r="AR778" s="852"/>
      <c r="AS778" s="695" t="e">
        <f t="shared" si="1473"/>
        <v>#DIV/0!</v>
      </c>
      <c r="AT778" s="852"/>
      <c r="AU778" s="695" t="e">
        <f t="shared" si="1474"/>
        <v>#DIV/0!</v>
      </c>
      <c r="AV778" s="317"/>
      <c r="AW778" s="695" t="e">
        <f t="shared" si="1479"/>
        <v>#DIV/0!</v>
      </c>
      <c r="AX778" s="852"/>
      <c r="AY778" s="695" t="e">
        <f t="shared" si="1480"/>
        <v>#DIV/0!</v>
      </c>
      <c r="AZ778" s="317"/>
      <c r="BA778" s="695" t="e">
        <f t="shared" si="1481"/>
        <v>#DIV/0!</v>
      </c>
      <c r="BB778" s="317"/>
      <c r="BC778" s="317"/>
      <c r="BD778" s="317"/>
      <c r="BE778" s="317"/>
      <c r="BF778" s="317"/>
      <c r="BG778" s="317"/>
      <c r="BH778" s="317"/>
      <c r="BI778" s="317"/>
      <c r="BJ778" s="317"/>
      <c r="BK778" s="317"/>
      <c r="BL778" s="317"/>
      <c r="BM778" s="317"/>
      <c r="BN778" s="317"/>
      <c r="BO778" s="317"/>
      <c r="BP778" s="317"/>
      <c r="BQ778" s="317"/>
      <c r="BR778" s="317"/>
      <c r="BS778" s="317"/>
      <c r="BT778" s="317"/>
      <c r="BU778" s="317"/>
      <c r="BV778" s="317"/>
      <c r="BW778" s="317"/>
      <c r="BX778" s="317"/>
      <c r="BY778" s="317"/>
      <c r="BZ778" s="317"/>
      <c r="CE778" s="695" t="e">
        <f t="shared" si="1460"/>
        <v>#DIV/0!</v>
      </c>
    </row>
    <row r="779" spans="1:12295" s="314" customFormat="1" ht="122.25" hidden="1" customHeight="1" x14ac:dyDescent="0.25">
      <c r="B779" s="526" t="s">
        <v>479</v>
      </c>
      <c r="C779" s="99" t="s">
        <v>455</v>
      </c>
      <c r="D779" s="168">
        <f>I779</f>
        <v>0</v>
      </c>
      <c r="E779" s="852"/>
      <c r="F779" s="852"/>
      <c r="G779" s="852"/>
      <c r="H779" s="852"/>
      <c r="I779" s="168"/>
      <c r="J779" s="168">
        <f>K779-D779</f>
        <v>0</v>
      </c>
      <c r="K779" s="168">
        <f>U779</f>
        <v>0</v>
      </c>
      <c r="L779" s="695" t="e">
        <f t="shared" si="1468"/>
        <v>#DIV/0!</v>
      </c>
      <c r="M779" s="852"/>
      <c r="N779" s="114"/>
      <c r="O779" s="317"/>
      <c r="P779" s="114"/>
      <c r="Q779" s="317"/>
      <c r="R779" s="114"/>
      <c r="S779" s="317"/>
      <c r="T779" s="114"/>
      <c r="U779" s="628"/>
      <c r="V779" s="317"/>
      <c r="W779" s="317"/>
      <c r="X779" s="317"/>
      <c r="Y779" s="317"/>
      <c r="Z779" s="317"/>
      <c r="AA779" s="317"/>
      <c r="AB779" s="317"/>
      <c r="AC779" s="317"/>
      <c r="AD779" s="114"/>
      <c r="AE779" s="168">
        <v>0</v>
      </c>
      <c r="AF779" s="695" t="e">
        <f t="shared" si="1470"/>
        <v>#DIV/0!</v>
      </c>
      <c r="AG779" s="168"/>
      <c r="AH779" s="695">
        <v>0</v>
      </c>
      <c r="AI779" s="661"/>
      <c r="AJ779" s="683"/>
      <c r="AK779" s="661"/>
      <c r="AL779" s="683"/>
      <c r="AM779" s="661"/>
      <c r="AN779" s="683"/>
      <c r="AO779" s="661"/>
      <c r="AP779" s="661">
        <v>0</v>
      </c>
      <c r="AQ779" s="683"/>
      <c r="AR779" s="168">
        <v>0</v>
      </c>
      <c r="AS779" s="695" t="e">
        <f t="shared" si="1473"/>
        <v>#DIV/0!</v>
      </c>
      <c r="AT779" s="168"/>
      <c r="AU779" s="695"/>
      <c r="AV779" s="661"/>
      <c r="AW779" s="695"/>
      <c r="AX779" s="168"/>
      <c r="AY779" s="695"/>
      <c r="AZ779" s="661"/>
      <c r="BA779" s="695"/>
      <c r="BB779" s="661"/>
      <c r="BC779" s="661"/>
      <c r="BD779" s="661"/>
      <c r="BE779" s="661"/>
      <c r="BF779" s="661"/>
      <c r="BG779" s="661"/>
      <c r="BH779" s="661"/>
      <c r="BI779" s="661"/>
      <c r="BJ779" s="661"/>
      <c r="BK779" s="661"/>
      <c r="BL779" s="661"/>
      <c r="BM779" s="661"/>
      <c r="BN779" s="661">
        <v>0</v>
      </c>
      <c r="BO779" s="661"/>
      <c r="BP779" s="661"/>
      <c r="BQ779" s="661"/>
      <c r="BR779" s="661"/>
      <c r="BS779" s="661"/>
      <c r="BT779" s="661">
        <v>0</v>
      </c>
      <c r="BU779" s="661">
        <v>0</v>
      </c>
      <c r="BV779" s="317"/>
      <c r="BW779" s="317"/>
      <c r="BX779" s="317"/>
      <c r="BY779" s="317"/>
      <c r="BZ779" s="317"/>
      <c r="CE779" s="695" t="e">
        <f t="shared" si="1460"/>
        <v>#DIV/0!</v>
      </c>
    </row>
    <row r="780" spans="1:12295" s="314" customFormat="1" ht="45.75" hidden="1" customHeight="1" x14ac:dyDescent="0.25">
      <c r="B780" s="315"/>
      <c r="C780" s="316"/>
      <c r="D780" s="852"/>
      <c r="E780" s="852"/>
      <c r="F780" s="852"/>
      <c r="G780" s="852"/>
      <c r="H780" s="852"/>
      <c r="I780" s="852"/>
      <c r="J780" s="852"/>
      <c r="K780" s="834"/>
      <c r="L780" s="695" t="e">
        <f t="shared" si="1468"/>
        <v>#DIV/0!</v>
      </c>
      <c r="M780" s="852"/>
      <c r="N780" s="114"/>
      <c r="O780" s="317"/>
      <c r="P780" s="114"/>
      <c r="Q780" s="317"/>
      <c r="R780" s="114"/>
      <c r="S780" s="317"/>
      <c r="T780" s="114"/>
      <c r="U780" s="317"/>
      <c r="V780" s="317"/>
      <c r="W780" s="317"/>
      <c r="X780" s="317"/>
      <c r="Y780" s="317"/>
      <c r="Z780" s="317"/>
      <c r="AA780" s="317"/>
      <c r="AB780" s="317"/>
      <c r="AC780" s="317"/>
      <c r="AD780" s="114"/>
      <c r="AE780" s="852"/>
      <c r="AF780" s="695" t="e">
        <f t="shared" si="1470"/>
        <v>#DIV/0!</v>
      </c>
      <c r="AG780" s="852"/>
      <c r="AH780" s="695" t="e">
        <f t="shared" si="1471"/>
        <v>#DIV/0!</v>
      </c>
      <c r="AI780" s="317"/>
      <c r="AJ780" s="114"/>
      <c r="AK780" s="317"/>
      <c r="AL780" s="114"/>
      <c r="AM780" s="317"/>
      <c r="AN780" s="114"/>
      <c r="AO780" s="317"/>
      <c r="AP780" s="317"/>
      <c r="AQ780" s="114"/>
      <c r="AR780" s="852"/>
      <c r="AS780" s="695" t="e">
        <f t="shared" si="1473"/>
        <v>#DIV/0!</v>
      </c>
      <c r="AT780" s="852"/>
      <c r="AU780" s="695" t="e">
        <f t="shared" si="1474"/>
        <v>#DIV/0!</v>
      </c>
      <c r="AV780" s="317"/>
      <c r="AW780" s="695" t="e">
        <f t="shared" si="1479"/>
        <v>#DIV/0!</v>
      </c>
      <c r="AX780" s="852"/>
      <c r="AY780" s="695" t="e">
        <f t="shared" si="1480"/>
        <v>#DIV/0!</v>
      </c>
      <c r="AZ780" s="317"/>
      <c r="BA780" s="695" t="e">
        <f t="shared" si="1481"/>
        <v>#DIV/0!</v>
      </c>
      <c r="BB780" s="317"/>
      <c r="BC780" s="317"/>
      <c r="BD780" s="317"/>
      <c r="BE780" s="317"/>
      <c r="BF780" s="317"/>
      <c r="BG780" s="317"/>
      <c r="BH780" s="317"/>
      <c r="BI780" s="317"/>
      <c r="BJ780" s="317"/>
      <c r="BK780" s="317"/>
      <c r="BL780" s="317"/>
      <c r="BM780" s="317"/>
      <c r="BN780" s="317"/>
      <c r="BO780" s="317"/>
      <c r="BP780" s="317"/>
      <c r="BQ780" s="317"/>
      <c r="BR780" s="317"/>
      <c r="BS780" s="317"/>
      <c r="BT780" s="317"/>
      <c r="BU780" s="317"/>
      <c r="BV780" s="317"/>
      <c r="BW780" s="317"/>
      <c r="BX780" s="317"/>
      <c r="BY780" s="317"/>
      <c r="BZ780" s="317"/>
      <c r="CE780" s="695" t="e">
        <f t="shared" si="1460"/>
        <v>#DIV/0!</v>
      </c>
    </row>
    <row r="781" spans="1:12295" s="147" customFormat="1" ht="117.75" customHeight="1" x14ac:dyDescent="0.3">
      <c r="B781" s="1030" t="s">
        <v>381</v>
      </c>
      <c r="C781" s="1030"/>
      <c r="D781" s="842">
        <f>E781+F781+G781+H781+I781</f>
        <v>16089571.13931</v>
      </c>
      <c r="E781" s="842">
        <f>E782+E784+E785</f>
        <v>6252367.7656800002</v>
      </c>
      <c r="F781" s="842">
        <f>F782+F784+F785</f>
        <v>4519572.8046599999</v>
      </c>
      <c r="G781" s="842">
        <f t="shared" ref="G781:AC781" si="1482">G782+G784+G785</f>
        <v>2899777.8341700002</v>
      </c>
      <c r="H781" s="842">
        <f t="shared" si="1482"/>
        <v>0</v>
      </c>
      <c r="I781" s="842">
        <f t="shared" si="1482"/>
        <v>2417852.7348000002</v>
      </c>
      <c r="J781" s="842">
        <f>K781-D781</f>
        <v>-478542.70553000085</v>
      </c>
      <c r="K781" s="842">
        <f>M781+O781+Q781+S781+U781</f>
        <v>15611028.43378</v>
      </c>
      <c r="L781" s="695">
        <f t="shared" si="1468"/>
        <v>0.97025758478044044</v>
      </c>
      <c r="M781" s="842">
        <f>M782+M784+M785</f>
        <v>6252367.7656800002</v>
      </c>
      <c r="N781" s="695">
        <f>M781/E781</f>
        <v>1</v>
      </c>
      <c r="O781" s="842">
        <f>O782+O784+O785</f>
        <v>4519572.8046599999</v>
      </c>
      <c r="P781" s="695">
        <f>O781/F781</f>
        <v>1</v>
      </c>
      <c r="Q781" s="842">
        <f t="shared" ref="Q781" si="1483">Q782+Q784+Q785</f>
        <v>2766644.8938000002</v>
      </c>
      <c r="R781" s="695">
        <f>Q781/G781</f>
        <v>0.95408857230329636</v>
      </c>
      <c r="S781" s="627">
        <f t="shared" ref="S781:U781" si="1484">S782+S784+S785</f>
        <v>0</v>
      </c>
      <c r="T781" s="683">
        <v>0</v>
      </c>
      <c r="U781" s="627">
        <f t="shared" si="1484"/>
        <v>2072442.96964</v>
      </c>
      <c r="V781" s="627" t="e">
        <f t="shared" si="1482"/>
        <v>#REF!</v>
      </c>
      <c r="W781" s="627" t="e">
        <f t="shared" si="1482"/>
        <v>#REF!</v>
      </c>
      <c r="X781" s="627" t="e">
        <f t="shared" si="1482"/>
        <v>#REF!</v>
      </c>
      <c r="Y781" s="627" t="e">
        <f t="shared" si="1482"/>
        <v>#REF!</v>
      </c>
      <c r="Z781" s="627" t="e">
        <f t="shared" si="1482"/>
        <v>#REF!</v>
      </c>
      <c r="AA781" s="627" t="e">
        <f t="shared" si="1482"/>
        <v>#REF!</v>
      </c>
      <c r="AB781" s="627" t="e">
        <f t="shared" si="1482"/>
        <v>#REF!</v>
      </c>
      <c r="AC781" s="627" t="e">
        <f t="shared" si="1482"/>
        <v>#REF!</v>
      </c>
      <c r="AD781" s="695">
        <f>U781/I781</f>
        <v>0.85714193416805773</v>
      </c>
      <c r="AE781" s="842">
        <f>AG781+AI781+AK781+AM781+AO781</f>
        <v>15956647.358370002</v>
      </c>
      <c r="AF781" s="695">
        <f t="shared" si="1470"/>
        <v>0.99173851311578842</v>
      </c>
      <c r="AG781" s="842">
        <f>AG782+AG784+AG785</f>
        <v>5560427.5508700013</v>
      </c>
      <c r="AH781" s="695">
        <f t="shared" si="1471"/>
        <v>0.88933149156578051</v>
      </c>
      <c r="AI781" s="842">
        <f>AI782+AI784+AI785</f>
        <v>4434199.9700100003</v>
      </c>
      <c r="AJ781" s="695">
        <f>AI781/F781</f>
        <v>0.98111041942681521</v>
      </c>
      <c r="AK781" s="842">
        <f t="shared" ref="AK781" si="1485">AK782+AK784+AK785</f>
        <v>4146395.79721</v>
      </c>
      <c r="AL781" s="695">
        <f>AK781/G781</f>
        <v>1.429901197378046</v>
      </c>
      <c r="AM781" s="627">
        <f t="shared" ref="AM781" si="1486">AM782+AM784+AM785</f>
        <v>0</v>
      </c>
      <c r="AN781" s="683">
        <v>0</v>
      </c>
      <c r="AO781" s="842">
        <f>AO782+AO784+AO785</f>
        <v>1815624.0402799998</v>
      </c>
      <c r="AP781" s="627">
        <f>AR781-AE781</f>
        <v>107156.86277999729</v>
      </c>
      <c r="AQ781" s="695">
        <f>AO781/I781</f>
        <v>0.75092416264557338</v>
      </c>
      <c r="AR781" s="842">
        <f>AT781+AV781+AX781+AZ781+BB781</f>
        <v>16063804.22115</v>
      </c>
      <c r="AS781" s="695">
        <f t="shared" si="1473"/>
        <v>0.99839853294181058</v>
      </c>
      <c r="AT781" s="842">
        <f>AT782+AT784+AT785</f>
        <v>6252367.7656799993</v>
      </c>
      <c r="AU781" s="695">
        <f t="shared" si="1474"/>
        <v>0.99999999999999989</v>
      </c>
      <c r="AV781" s="842">
        <f>AV782+AV784+AV785</f>
        <v>4519572.8046599999</v>
      </c>
      <c r="AW781" s="695">
        <f t="shared" si="1479"/>
        <v>1</v>
      </c>
      <c r="AX781" s="842">
        <f t="shared" ref="AX781" si="1487">AX782+AX784+AX785</f>
        <v>2874306.85445</v>
      </c>
      <c r="AY781" s="695">
        <f t="shared" si="1480"/>
        <v>0.99121623062985764</v>
      </c>
      <c r="AZ781" s="627">
        <f t="shared" ref="AZ781" si="1488">AZ782+AZ784+AZ785</f>
        <v>0</v>
      </c>
      <c r="BA781" s="695"/>
      <c r="BB781" s="842">
        <f t="shared" ref="BB781" si="1489">BB782+BB784+BB785</f>
        <v>2417556.79636</v>
      </c>
      <c r="BC781" s="627" t="e">
        <f>BC323+#REF!+BC582+#REF!+BC723+BC735+BC745+BC753+BC759</f>
        <v>#REF!</v>
      </c>
      <c r="BD781" s="627" t="e">
        <f>BD323+#REF!+BD582+#REF!+BD723+BD735+BD745+BD753+BD759</f>
        <v>#REF!</v>
      </c>
      <c r="BE781" s="627">
        <f>BF781+BH781+BI781+BG781</f>
        <v>500000</v>
      </c>
      <c r="BF781" s="627">
        <f>BF782+BF784+BF785</f>
        <v>500000</v>
      </c>
      <c r="BG781" s="627">
        <f t="shared" ref="BG781" si="1490">BG782+BG784+BG785</f>
        <v>0</v>
      </c>
      <c r="BH781" s="627">
        <f t="shared" ref="BH781:BI781" si="1491">BH782+BH784+BH785</f>
        <v>0</v>
      </c>
      <c r="BI781" s="627">
        <f t="shared" si="1491"/>
        <v>0</v>
      </c>
      <c r="BJ781" s="627" t="e">
        <f t="shared" ref="BJ781:BJ784" si="1492">BK781+BL781+BM781</f>
        <v>#REF!</v>
      </c>
      <c r="BK781" s="627" t="e">
        <f>BK323+#REF!+BK582+#REF!+BK723+BK735+BK745+BK753+BK759+BK546+BK770</f>
        <v>#REF!</v>
      </c>
      <c r="BL781" s="627" t="e">
        <f>BL323+#REF!+BL582+#REF!+BL723+BL735+BL745+BL753+BL759</f>
        <v>#REF!</v>
      </c>
      <c r="BM781" s="627" t="e">
        <f>BM323+#REF!+BM582+#REF!+BM723+BM735+BM745+BM753+BM759</f>
        <v>#REF!</v>
      </c>
      <c r="BN781" s="627">
        <f>BO781+BP781+BQ781+BR781+BS781</f>
        <v>2342082.0132400002</v>
      </c>
      <c r="BO781" s="627">
        <f>BO782+BO784+BO785</f>
        <v>1130982.01324</v>
      </c>
      <c r="BP781" s="627">
        <f>BP782+BP784+BP785</f>
        <v>0</v>
      </c>
      <c r="BQ781" s="627">
        <f t="shared" ref="BQ781:BS781" si="1493">BQ782+BQ784+BQ785</f>
        <v>0</v>
      </c>
      <c r="BR781" s="627">
        <f t="shared" si="1493"/>
        <v>0</v>
      </c>
      <c r="BS781" s="627">
        <f t="shared" si="1493"/>
        <v>1211100</v>
      </c>
      <c r="BT781" s="627">
        <f>BT782+BT784+BT785</f>
        <v>-200000</v>
      </c>
      <c r="BU781" s="627">
        <f>BV781+BW781+BX781+BY781+BZ781</f>
        <v>2142082.0132400002</v>
      </c>
      <c r="BV781" s="509">
        <f>BV782+BV784+BV785</f>
        <v>1130982.01324</v>
      </c>
      <c r="BW781" s="541">
        <f>BW782+BW784+BW785</f>
        <v>0</v>
      </c>
      <c r="BX781" s="509">
        <f t="shared" ref="BX781:BZ781" si="1494">BX782+BX784+BX785</f>
        <v>0</v>
      </c>
      <c r="BY781" s="509">
        <f t="shared" si="1494"/>
        <v>0</v>
      </c>
      <c r="BZ781" s="537">
        <f t="shared" si="1494"/>
        <v>1011100</v>
      </c>
      <c r="CE781" s="695">
        <f t="shared" si="1460"/>
        <v>0.99987760278542159</v>
      </c>
    </row>
    <row r="782" spans="1:12295" s="45" customFormat="1" ht="44.25" customHeight="1" x14ac:dyDescent="0.25">
      <c r="B782" s="1020" t="s">
        <v>270</v>
      </c>
      <c r="C782" s="1020"/>
      <c r="D782" s="166">
        <f>E782+F782+G782+H782+I782</f>
        <v>15162794.30931</v>
      </c>
      <c r="E782" s="166">
        <f>E316</f>
        <v>5966087.5137200002</v>
      </c>
      <c r="F782" s="166">
        <f>F316</f>
        <v>4519572.8046599999</v>
      </c>
      <c r="G782" s="166">
        <f>G316</f>
        <v>2473001.0041700001</v>
      </c>
      <c r="H782" s="166">
        <f>H316</f>
        <v>0</v>
      </c>
      <c r="I782" s="166">
        <f>I596+I709+I745+I751+I752+I771+I779+I742</f>
        <v>2204132.9867600002</v>
      </c>
      <c r="J782" s="166">
        <f>K782-D782</f>
        <v>-461761.61589000002</v>
      </c>
      <c r="K782" s="166">
        <f>M782+O782+Q782+S782+U782</f>
        <v>14701032.69342</v>
      </c>
      <c r="L782" s="695">
        <f t="shared" si="1468"/>
        <v>0.96954640375181522</v>
      </c>
      <c r="M782" s="166">
        <f>M316</f>
        <v>5966087.5137200002</v>
      </c>
      <c r="N782" s="695">
        <f t="shared" ref="N782:N785" si="1495">M782/E782</f>
        <v>1</v>
      </c>
      <c r="O782" s="166">
        <f>O316</f>
        <v>4519572.8046599999</v>
      </c>
      <c r="P782" s="695">
        <f t="shared" ref="P782:P783" si="1496">O782/F782</f>
        <v>1</v>
      </c>
      <c r="Q782" s="166">
        <f>Q316</f>
        <v>2339868.0638000001</v>
      </c>
      <c r="R782" s="695">
        <f t="shared" ref="R782:R784" si="1497">Q782/G782</f>
        <v>0.94616543214276505</v>
      </c>
      <c r="S782" s="622">
        <f>S316</f>
        <v>0</v>
      </c>
      <c r="T782" s="683">
        <v>0</v>
      </c>
      <c r="U782" s="683">
        <f>U316</f>
        <v>1875504.31124</v>
      </c>
      <c r="V782" s="622" t="e">
        <f t="shared" si="1386"/>
        <v>#REF!</v>
      </c>
      <c r="W782" s="622" t="e">
        <f>W324+#REF!+W582+#REF!+W723+W735+W745+W753+W759+W547+W771</f>
        <v>#REF!</v>
      </c>
      <c r="X782" s="622" t="e">
        <f>X324+#REF!+X582+#REF!+X723+X735+X745+X753+X759</f>
        <v>#REF!</v>
      </c>
      <c r="Y782" s="622" t="e">
        <f>Y324+#REF!+Y582+#REF!+Y723+Y735+Y745+Y753+Y759</f>
        <v>#REF!</v>
      </c>
      <c r="Z782" s="622" t="e">
        <f t="shared" si="1387"/>
        <v>#REF!</v>
      </c>
      <c r="AA782" s="622" t="e">
        <f>AA324+#REF!+AA582+#REF!+AA723+AA735+AA745+AA753+AA759+AA547+AA771</f>
        <v>#REF!</v>
      </c>
      <c r="AB782" s="622" t="e">
        <f>AB324+#REF!+AB582+#REF!+AB723+AB735+AB745+AB753+AB759</f>
        <v>#REF!</v>
      </c>
      <c r="AC782" s="622" t="e">
        <f>AC324+#REF!+AC582+#REF!+AC723+AC735+AC745+AC753+AC759</f>
        <v>#REF!</v>
      </c>
      <c r="AD782" s="695">
        <f t="shared" ref="AD782:AD786" si="1498">U782/I782</f>
        <v>0.8509034266561778</v>
      </c>
      <c r="AE782" s="166">
        <f>AG782+AI782+AK782+AO782</f>
        <v>14289498.68823</v>
      </c>
      <c r="AF782" s="695">
        <f t="shared" si="1470"/>
        <v>0.94240536386200302</v>
      </c>
      <c r="AG782" s="166">
        <f>AG316</f>
        <v>5274147.2989100013</v>
      </c>
      <c r="AH782" s="695">
        <f t="shared" si="1471"/>
        <v>0.8840211087720774</v>
      </c>
      <c r="AI782" s="166">
        <f>AI316</f>
        <v>4434199.9700100003</v>
      </c>
      <c r="AJ782" s="695">
        <f t="shared" ref="AJ782:AJ783" si="1499">AI782/F782</f>
        <v>0.98111041942681521</v>
      </c>
      <c r="AK782" s="166">
        <f>AK316</f>
        <v>2962466.03743</v>
      </c>
      <c r="AL782" s="695">
        <f t="shared" ref="AL782:AL784" si="1500">AK782/G782</f>
        <v>1.1979235076874852</v>
      </c>
      <c r="AM782" s="622">
        <f>AM316</f>
        <v>0</v>
      </c>
      <c r="AN782" s="683">
        <v>0</v>
      </c>
      <c r="AO782" s="166">
        <f>AO596+AO743+AO745+AO752+AO769+AO771+AO751</f>
        <v>1618685.3818799998</v>
      </c>
      <c r="AP782" s="622">
        <f>AR782-AE782</f>
        <v>847528.70291999727</v>
      </c>
      <c r="AQ782" s="695">
        <f t="shared" ref="AQ782:AQ786" si="1501">AO782/I782</f>
        <v>0.73438644201746273</v>
      </c>
      <c r="AR782" s="166">
        <f>AT782+AV782+AX782+AZ782+BB782</f>
        <v>15137027.391149998</v>
      </c>
      <c r="AS782" s="695">
        <f t="shared" si="1473"/>
        <v>0.9983006484402297</v>
      </c>
      <c r="AT782" s="166">
        <f>AT316</f>
        <v>5966087.5137199992</v>
      </c>
      <c r="AU782" s="695">
        <f t="shared" si="1474"/>
        <v>0.99999999999999989</v>
      </c>
      <c r="AV782" s="166">
        <f>AV316</f>
        <v>4519572.8046599999</v>
      </c>
      <c r="AW782" s="695">
        <f t="shared" si="1479"/>
        <v>1</v>
      </c>
      <c r="AX782" s="166">
        <f>AX316</f>
        <v>2447530.0244499999</v>
      </c>
      <c r="AY782" s="695">
        <f t="shared" si="1480"/>
        <v>0.98970037631321184</v>
      </c>
      <c r="AZ782" s="622">
        <f>AZ316</f>
        <v>0</v>
      </c>
      <c r="BA782" s="695"/>
      <c r="BB782" s="166">
        <f>BB596+BB709+BB745+BB751+BB752+BB771+BB779</f>
        <v>2203837.0483200001</v>
      </c>
      <c r="BC782" s="622" t="e">
        <f>BC324+#REF!+BC582+#REF!+BC723+BC735+BC745+BC753+BC759</f>
        <v>#REF!</v>
      </c>
      <c r="BD782" s="622" t="e">
        <f>BD324+#REF!+BD582+#REF!+BD723+BD735+BD745+BD753+BD759</f>
        <v>#REF!</v>
      </c>
      <c r="BE782" s="622">
        <f>BF782+BH782+BI782+BG782</f>
        <v>500000</v>
      </c>
      <c r="BF782" s="622">
        <f>BF316</f>
        <v>500000</v>
      </c>
      <c r="BG782" s="622">
        <f>BG316</f>
        <v>0</v>
      </c>
      <c r="BH782" s="622">
        <f>BH316</f>
        <v>0</v>
      </c>
      <c r="BI782" s="622">
        <f>BI582+BI740</f>
        <v>0</v>
      </c>
      <c r="BJ782" s="622" t="e">
        <f t="shared" si="1492"/>
        <v>#REF!</v>
      </c>
      <c r="BK782" s="622" t="e">
        <f>BK324+#REF!+BK582+#REF!+BK723+BK735+BK745+BK753+BK759+BK547+BK771</f>
        <v>#REF!</v>
      </c>
      <c r="BL782" s="622" t="e">
        <f>BL324+#REF!+BL582+#REF!+BL723+BL735+BL745+BL753+BL759</f>
        <v>#REF!</v>
      </c>
      <c r="BM782" s="622" t="e">
        <f>BM324+#REF!+BM582+#REF!+BM723+BM735+BM745+BM753+BM759</f>
        <v>#REF!</v>
      </c>
      <c r="BN782" s="622">
        <f>BO782+BP782+BQ782+BR782+BS782</f>
        <v>1842082.01324</v>
      </c>
      <c r="BO782" s="622">
        <f>BO316</f>
        <v>630982.01324</v>
      </c>
      <c r="BP782" s="622">
        <f>BP316</f>
        <v>0</v>
      </c>
      <c r="BQ782" s="622">
        <f>BQ316</f>
        <v>0</v>
      </c>
      <c r="BR782" s="622">
        <f>BR316</f>
        <v>0</v>
      </c>
      <c r="BS782" s="622">
        <f>BS596+BS743+BS745+BS752+BS769+BS771</f>
        <v>1211100</v>
      </c>
      <c r="BT782" s="622">
        <f>BU782-BN782</f>
        <v>-200000</v>
      </c>
      <c r="BU782" s="622">
        <f>BV782+BW782+BX782+BY782+BZ782</f>
        <v>1642082.01324</v>
      </c>
      <c r="BV782" s="504">
        <f>BV316</f>
        <v>630982.01324</v>
      </c>
      <c r="BW782" s="543">
        <f>BW316</f>
        <v>0</v>
      </c>
      <c r="BX782" s="504">
        <f>BX316</f>
        <v>0</v>
      </c>
      <c r="BY782" s="504">
        <f>BY316</f>
        <v>0</v>
      </c>
      <c r="BZ782" s="536">
        <f>BZ596+BZ743+BZ745+BZ752+BZ769+BZ771</f>
        <v>1011100</v>
      </c>
      <c r="CE782" s="695">
        <f t="shared" si="1460"/>
        <v>0.99986573476202301</v>
      </c>
    </row>
    <row r="783" spans="1:12295" s="23" customFormat="1" ht="77.25" hidden="1" customHeight="1" x14ac:dyDescent="0.25">
      <c r="B783" s="1021" t="s">
        <v>271</v>
      </c>
      <c r="C783" s="1021"/>
      <c r="D783" s="167" t="e">
        <f>#REF!+D325</f>
        <v>#REF!</v>
      </c>
      <c r="E783" s="167" t="e">
        <f>#REF!+E325</f>
        <v>#REF!</v>
      </c>
      <c r="F783" s="167"/>
      <c r="G783" s="167"/>
      <c r="H783" s="167" t="e">
        <f>#REF!+H325</f>
        <v>#REF!</v>
      </c>
      <c r="I783" s="167" t="e">
        <f>#REF!+I325</f>
        <v>#REF!</v>
      </c>
      <c r="J783" s="167"/>
      <c r="K783" s="834" t="e">
        <f>#REF!+K325</f>
        <v>#REF!</v>
      </c>
      <c r="L783" s="695" t="e">
        <f t="shared" si="1468"/>
        <v>#REF!</v>
      </c>
      <c r="M783" s="167" t="e">
        <f>#REF!+M325</f>
        <v>#REF!</v>
      </c>
      <c r="N783" s="695" t="e">
        <f t="shared" si="1495"/>
        <v>#REF!</v>
      </c>
      <c r="O783" s="167"/>
      <c r="P783" s="695" t="e">
        <f t="shared" si="1496"/>
        <v>#DIV/0!</v>
      </c>
      <c r="Q783" s="167"/>
      <c r="R783" s="695" t="e">
        <f t="shared" si="1497"/>
        <v>#DIV/0!</v>
      </c>
      <c r="S783" s="102" t="e">
        <f>#REF!+S325</f>
        <v>#REF!</v>
      </c>
      <c r="T783" s="114"/>
      <c r="U783" s="102" t="e">
        <f>#REF!+U325</f>
        <v>#REF!</v>
      </c>
      <c r="V783" s="43" t="e">
        <f t="shared" si="1386"/>
        <v>#REF!</v>
      </c>
      <c r="W783" s="102" t="e">
        <f>#REF!+W325</f>
        <v>#REF!</v>
      </c>
      <c r="X783" s="102" t="e">
        <f>#REF!+X325</f>
        <v>#REF!</v>
      </c>
      <c r="Y783" s="102" t="e">
        <f>#REF!+Y325</f>
        <v>#REF!</v>
      </c>
      <c r="Z783" s="102" t="e">
        <f t="shared" si="1387"/>
        <v>#REF!</v>
      </c>
      <c r="AA783" s="102" t="e">
        <f>#REF!+AA325</f>
        <v>#REF!</v>
      </c>
      <c r="AB783" s="102" t="e">
        <f>#REF!+AB325</f>
        <v>#REF!</v>
      </c>
      <c r="AC783" s="102" t="e">
        <f>#REF!+AC325</f>
        <v>#REF!</v>
      </c>
      <c r="AD783" s="695" t="e">
        <f t="shared" si="1498"/>
        <v>#REF!</v>
      </c>
      <c r="AE783" s="167" t="e">
        <f>#REF!+AE325</f>
        <v>#REF!</v>
      </c>
      <c r="AF783" s="695" t="e">
        <f t="shared" si="1470"/>
        <v>#REF!</v>
      </c>
      <c r="AG783" s="167" t="e">
        <f>#REF!+AG325</f>
        <v>#REF!</v>
      </c>
      <c r="AH783" s="695" t="e">
        <f t="shared" si="1471"/>
        <v>#REF!</v>
      </c>
      <c r="AI783" s="167"/>
      <c r="AJ783" s="695" t="e">
        <f t="shared" si="1499"/>
        <v>#DIV/0!</v>
      </c>
      <c r="AK783" s="167"/>
      <c r="AL783" s="695" t="e">
        <f t="shared" si="1500"/>
        <v>#DIV/0!</v>
      </c>
      <c r="AM783" s="102" t="e">
        <f>#REF!+AM325</f>
        <v>#REF!</v>
      </c>
      <c r="AN783" s="114"/>
      <c r="AO783" s="167" t="e">
        <f>#REF!+AO325</f>
        <v>#REF!</v>
      </c>
      <c r="AP783" s="102"/>
      <c r="AQ783" s="695" t="e">
        <f t="shared" si="1501"/>
        <v>#REF!</v>
      </c>
      <c r="AR783" s="167" t="e">
        <f>#REF!+AR325</f>
        <v>#REF!</v>
      </c>
      <c r="AS783" s="695" t="e">
        <f t="shared" si="1473"/>
        <v>#REF!</v>
      </c>
      <c r="AT783" s="167" t="e">
        <f>#REF!+AT325</f>
        <v>#REF!</v>
      </c>
      <c r="AU783" s="695" t="e">
        <f t="shared" si="1474"/>
        <v>#REF!</v>
      </c>
      <c r="AV783" s="167"/>
      <c r="AW783" s="695" t="e">
        <f t="shared" si="1479"/>
        <v>#DIV/0!</v>
      </c>
      <c r="AX783" s="167"/>
      <c r="AY783" s="695" t="e">
        <f t="shared" si="1480"/>
        <v>#DIV/0!</v>
      </c>
      <c r="AZ783" s="102" t="e">
        <f>#REF!+AZ325</f>
        <v>#REF!</v>
      </c>
      <c r="BA783" s="695"/>
      <c r="BB783" s="167" t="e">
        <f>#REF!+BB325</f>
        <v>#REF!</v>
      </c>
      <c r="BC783" s="102" t="e">
        <f>#REF!+BC325</f>
        <v>#REF!</v>
      </c>
      <c r="BD783" s="102" t="e">
        <f>#REF!+BD325</f>
        <v>#REF!</v>
      </c>
      <c r="BE783" s="102" t="e">
        <f>#REF!+BE325</f>
        <v>#REF!</v>
      </c>
      <c r="BF783" s="102" t="e">
        <f>#REF!+BF325</f>
        <v>#REF!</v>
      </c>
      <c r="BG783" s="102"/>
      <c r="BH783" s="102" t="e">
        <f>#REF!+BH325</f>
        <v>#REF!</v>
      </c>
      <c r="BI783" s="102" t="e">
        <f>#REF!+BI325</f>
        <v>#REF!</v>
      </c>
      <c r="BJ783" s="102" t="e">
        <f t="shared" si="1492"/>
        <v>#REF!</v>
      </c>
      <c r="BK783" s="102" t="e">
        <f>#REF!+BK325</f>
        <v>#REF!</v>
      </c>
      <c r="BL783" s="102" t="e">
        <f>#REF!+BL325</f>
        <v>#REF!</v>
      </c>
      <c r="BM783" s="102" t="e">
        <f>#REF!+BM325</f>
        <v>#REF!</v>
      </c>
      <c r="BN783" s="102" t="e">
        <f>#REF!+BN325</f>
        <v>#REF!</v>
      </c>
      <c r="BO783" s="102" t="e">
        <f>#REF!+BO325</f>
        <v>#REF!</v>
      </c>
      <c r="BP783" s="102"/>
      <c r="BQ783" s="102"/>
      <c r="BR783" s="102" t="e">
        <f>#REF!+BR325</f>
        <v>#REF!</v>
      </c>
      <c r="BS783" s="102" t="e">
        <f>#REF!+BS325</f>
        <v>#REF!</v>
      </c>
      <c r="BT783" s="102"/>
      <c r="BU783" s="102" t="e">
        <f>#REF!+BU325</f>
        <v>#REF!</v>
      </c>
      <c r="BV783" s="102" t="e">
        <f>#REF!+BV325</f>
        <v>#REF!</v>
      </c>
      <c r="BW783" s="102"/>
      <c r="BX783" s="102"/>
      <c r="BY783" s="102" t="e">
        <f>#REF!+BY325</f>
        <v>#REF!</v>
      </c>
      <c r="BZ783" s="102" t="e">
        <f>#REF!+BZ325</f>
        <v>#REF!</v>
      </c>
      <c r="CE783" s="695" t="e">
        <f t="shared" si="1460"/>
        <v>#REF!</v>
      </c>
    </row>
    <row r="784" spans="1:12295" s="193" customFormat="1" ht="40.5" customHeight="1" x14ac:dyDescent="0.25">
      <c r="B784" s="1085" t="s">
        <v>571</v>
      </c>
      <c r="C784" s="1085"/>
      <c r="D784" s="235">
        <f>E784+H784+I784+G784</f>
        <v>426776.82999999996</v>
      </c>
      <c r="E784" s="235">
        <f>E322</f>
        <v>0</v>
      </c>
      <c r="F784" s="235">
        <f>F322</f>
        <v>0</v>
      </c>
      <c r="G784" s="235">
        <f>G322</f>
        <v>426776.82999999996</v>
      </c>
      <c r="H784" s="235">
        <f>H322</f>
        <v>0</v>
      </c>
      <c r="I784" s="235">
        <v>0</v>
      </c>
      <c r="J784" s="235">
        <f>J317</f>
        <v>0</v>
      </c>
      <c r="K784" s="235">
        <f>M784+S784+U784+Q784</f>
        <v>426776.82999999996</v>
      </c>
      <c r="L784" s="813">
        <f t="shared" si="1468"/>
        <v>1</v>
      </c>
      <c r="M784" s="235">
        <f>M322</f>
        <v>0</v>
      </c>
      <c r="N784" s="813">
        <v>0</v>
      </c>
      <c r="O784" s="235">
        <f>O322</f>
        <v>0</v>
      </c>
      <c r="P784" s="813">
        <v>0</v>
      </c>
      <c r="Q784" s="235">
        <f>Q322</f>
        <v>426776.82999999996</v>
      </c>
      <c r="R784" s="813">
        <f t="shared" si="1497"/>
        <v>1</v>
      </c>
      <c r="S784" s="194">
        <f>S322</f>
        <v>0</v>
      </c>
      <c r="T784" s="194">
        <v>0</v>
      </c>
      <c r="U784" s="194">
        <v>0</v>
      </c>
      <c r="V784" s="841">
        <f t="shared" si="1386"/>
        <v>0</v>
      </c>
      <c r="W784" s="194">
        <f>W548</f>
        <v>0</v>
      </c>
      <c r="X784" s="194">
        <f>X548</f>
        <v>0</v>
      </c>
      <c r="Y784" s="194">
        <f>Y548</f>
        <v>0</v>
      </c>
      <c r="Z784" s="194">
        <f t="shared" si="1387"/>
        <v>0</v>
      </c>
      <c r="AA784" s="194">
        <f>AA548</f>
        <v>0</v>
      </c>
      <c r="AB784" s="194">
        <f>AB548</f>
        <v>0</v>
      </c>
      <c r="AC784" s="194">
        <f>AC548</f>
        <v>0</v>
      </c>
      <c r="AD784" s="813">
        <v>0</v>
      </c>
      <c r="AE784" s="235">
        <f>AE322</f>
        <v>1183929.75978</v>
      </c>
      <c r="AF784" s="813">
        <f t="shared" si="1470"/>
        <v>2.7741191099338738</v>
      </c>
      <c r="AG784" s="235">
        <f>AG322</f>
        <v>0</v>
      </c>
      <c r="AH784" s="813">
        <v>0</v>
      </c>
      <c r="AI784" s="235">
        <f>AI322</f>
        <v>0</v>
      </c>
      <c r="AJ784" s="813">
        <v>0</v>
      </c>
      <c r="AK784" s="235">
        <f>AK322</f>
        <v>1183929.75978</v>
      </c>
      <c r="AL784" s="813">
        <f t="shared" si="1500"/>
        <v>2.7741191099338738</v>
      </c>
      <c r="AM784" s="194">
        <f>AM322</f>
        <v>0</v>
      </c>
      <c r="AN784" s="194">
        <v>0</v>
      </c>
      <c r="AO784" s="235">
        <v>0</v>
      </c>
      <c r="AP784" s="194">
        <f>AR784-AE784</f>
        <v>-757152.92978000001</v>
      </c>
      <c r="AQ784" s="695">
        <v>0</v>
      </c>
      <c r="AR784" s="235">
        <f>AT784+AZ784+BB784+AX784</f>
        <v>426776.82999999996</v>
      </c>
      <c r="AS784" s="813">
        <f t="shared" si="1473"/>
        <v>1</v>
      </c>
      <c r="AT784" s="235">
        <f>AT322</f>
        <v>0</v>
      </c>
      <c r="AU784" s="813">
        <v>0</v>
      </c>
      <c r="AV784" s="235">
        <f>AV322</f>
        <v>0</v>
      </c>
      <c r="AW784" s="813">
        <v>0</v>
      </c>
      <c r="AX784" s="235">
        <f>AX322</f>
        <v>426776.82999999996</v>
      </c>
      <c r="AY784" s="813">
        <f t="shared" si="1480"/>
        <v>1</v>
      </c>
      <c r="AZ784" s="194">
        <f>AZ322</f>
        <v>0</v>
      </c>
      <c r="BA784" s="813"/>
      <c r="BB784" s="235">
        <v>0</v>
      </c>
      <c r="BC784" s="194">
        <f>BC548</f>
        <v>0</v>
      </c>
      <c r="BD784" s="194">
        <f>BD548</f>
        <v>0</v>
      </c>
      <c r="BE784" s="194">
        <f>BF784+BH784+BI784+BG784</f>
        <v>0</v>
      </c>
      <c r="BF784" s="194">
        <f>BF322</f>
        <v>0</v>
      </c>
      <c r="BG784" s="194">
        <f>BG322</f>
        <v>0</v>
      </c>
      <c r="BH784" s="194">
        <f>BH322</f>
        <v>0</v>
      </c>
      <c r="BI784" s="194">
        <f>BI322</f>
        <v>0</v>
      </c>
      <c r="BJ784" s="194">
        <f t="shared" si="1492"/>
        <v>0</v>
      </c>
      <c r="BK784" s="194">
        <f>BK548</f>
        <v>0</v>
      </c>
      <c r="BL784" s="194">
        <f>BL548</f>
        <v>0</v>
      </c>
      <c r="BM784" s="194">
        <f>BM548</f>
        <v>0</v>
      </c>
      <c r="BN784" s="194">
        <f>BO784+BR784+BS784+BQ784</f>
        <v>0</v>
      </c>
      <c r="BO784" s="194">
        <f>BO322</f>
        <v>0</v>
      </c>
      <c r="BP784" s="194"/>
      <c r="BQ784" s="194">
        <f>BQ322</f>
        <v>0</v>
      </c>
      <c r="BR784" s="194">
        <f>BR322</f>
        <v>0</v>
      </c>
      <c r="BS784" s="194">
        <f>BS772</f>
        <v>0</v>
      </c>
      <c r="BT784" s="194">
        <f>BT317</f>
        <v>0</v>
      </c>
      <c r="BU784" s="194">
        <f>BV784+BY784+BZ784+BX784</f>
        <v>0</v>
      </c>
      <c r="BV784" s="194">
        <f>BV322</f>
        <v>0</v>
      </c>
      <c r="BW784" s="194"/>
      <c r="BX784" s="194">
        <f>BX322</f>
        <v>0</v>
      </c>
      <c r="BY784" s="194">
        <f>BY322</f>
        <v>0</v>
      </c>
      <c r="BZ784" s="194">
        <f>BZ772</f>
        <v>0</v>
      </c>
      <c r="CE784" s="813">
        <v>0</v>
      </c>
    </row>
    <row r="785" spans="1:12295" s="943" customFormat="1" ht="47.25" customHeight="1" x14ac:dyDescent="0.25">
      <c r="B785" s="1081" t="s">
        <v>405</v>
      </c>
      <c r="C785" s="1082"/>
      <c r="D785" s="939">
        <f>E785+H785+I785+G785</f>
        <v>500000</v>
      </c>
      <c r="E785" s="939">
        <f>E772</f>
        <v>286280.25196000002</v>
      </c>
      <c r="F785" s="939">
        <f>F772</f>
        <v>0</v>
      </c>
      <c r="G785" s="939">
        <f t="shared" ref="G785:H785" si="1502">G772</f>
        <v>0</v>
      </c>
      <c r="H785" s="939">
        <f t="shared" si="1502"/>
        <v>0</v>
      </c>
      <c r="I785" s="939">
        <f>I772</f>
        <v>213719.74804000001</v>
      </c>
      <c r="J785" s="939">
        <f>K785-D785</f>
        <v>-16781.08964000002</v>
      </c>
      <c r="K785" s="939">
        <f>M785+Q785+S785+U785</f>
        <v>483218.91035999998</v>
      </c>
      <c r="L785" s="940">
        <f t="shared" si="1468"/>
        <v>0.96643782071999995</v>
      </c>
      <c r="M785" s="939">
        <f>M772</f>
        <v>286280.25196000002</v>
      </c>
      <c r="N785" s="940">
        <f t="shared" si="1495"/>
        <v>1</v>
      </c>
      <c r="O785" s="939">
        <f>O772</f>
        <v>0</v>
      </c>
      <c r="P785" s="940">
        <v>0</v>
      </c>
      <c r="Q785" s="939">
        <f t="shared" ref="Q785" si="1503">Q772</f>
        <v>0</v>
      </c>
      <c r="R785" s="940">
        <v>0</v>
      </c>
      <c r="S785" s="941">
        <f t="shared" ref="S785:U785" si="1504">S772</f>
        <v>0</v>
      </c>
      <c r="T785" s="941">
        <v>0</v>
      </c>
      <c r="U785" s="941">
        <f t="shared" si="1504"/>
        <v>196938.65839999999</v>
      </c>
      <c r="V785" s="941">
        <f>W785</f>
        <v>0</v>
      </c>
      <c r="W785" s="941">
        <f>W772</f>
        <v>0</v>
      </c>
      <c r="X785" s="941">
        <f t="shared" ref="X785:Y785" si="1505">X772</f>
        <v>0</v>
      </c>
      <c r="Y785" s="941">
        <f t="shared" si="1505"/>
        <v>0</v>
      </c>
      <c r="Z785" s="941">
        <f>AA785</f>
        <v>346117.6</v>
      </c>
      <c r="AA785" s="941">
        <f>AA772</f>
        <v>346117.6</v>
      </c>
      <c r="AB785" s="941">
        <f t="shared" ref="AB785:AC785" si="1506">AB772</f>
        <v>0</v>
      </c>
      <c r="AC785" s="941">
        <f t="shared" si="1506"/>
        <v>0</v>
      </c>
      <c r="AD785" s="940">
        <f t="shared" si="1498"/>
        <v>0.92148086550776176</v>
      </c>
      <c r="AE785" s="939">
        <f>AE772</f>
        <v>483218.91035999998</v>
      </c>
      <c r="AF785" s="940">
        <f t="shared" si="1470"/>
        <v>0.96643782071999995</v>
      </c>
      <c r="AG785" s="939">
        <f>AG772</f>
        <v>286280.25196000002</v>
      </c>
      <c r="AH785" s="940">
        <f t="shared" si="1471"/>
        <v>1</v>
      </c>
      <c r="AI785" s="939">
        <f>AI772</f>
        <v>0</v>
      </c>
      <c r="AJ785" s="940">
        <v>0</v>
      </c>
      <c r="AK785" s="939">
        <f t="shared" ref="AK785" si="1507">AK772</f>
        <v>0</v>
      </c>
      <c r="AL785" s="940">
        <v>0</v>
      </c>
      <c r="AM785" s="941">
        <f t="shared" ref="AM785:AO785" si="1508">AM772</f>
        <v>0</v>
      </c>
      <c r="AN785" s="941">
        <v>0</v>
      </c>
      <c r="AO785" s="939">
        <f t="shared" si="1508"/>
        <v>196938.65839999999</v>
      </c>
      <c r="AP785" s="941">
        <f>AR785-AE785</f>
        <v>16781.08964000002</v>
      </c>
      <c r="AQ785" s="695">
        <f t="shared" si="1501"/>
        <v>0.92148086550776176</v>
      </c>
      <c r="AR785" s="939">
        <f>AT785+AZ785+BB785+AX785</f>
        <v>500000</v>
      </c>
      <c r="AS785" s="940">
        <f t="shared" si="1473"/>
        <v>1</v>
      </c>
      <c r="AT785" s="939">
        <f>AT772</f>
        <v>286280.25196000002</v>
      </c>
      <c r="AU785" s="940">
        <f t="shared" si="1474"/>
        <v>1</v>
      </c>
      <c r="AV785" s="939">
        <f>AV772</f>
        <v>0</v>
      </c>
      <c r="AW785" s="940">
        <v>0</v>
      </c>
      <c r="AX785" s="939">
        <f t="shared" ref="AX785" si="1509">AX772</f>
        <v>0</v>
      </c>
      <c r="AY785" s="940"/>
      <c r="AZ785" s="941">
        <f t="shared" ref="AZ785" si="1510">AZ772</f>
        <v>0</v>
      </c>
      <c r="BA785" s="940"/>
      <c r="BB785" s="939">
        <f>BB772</f>
        <v>213719.74804000001</v>
      </c>
      <c r="BC785" s="941">
        <v>0</v>
      </c>
      <c r="BD785" s="941">
        <v>0</v>
      </c>
      <c r="BE785" s="941">
        <f>BF785+BH785+BI785+BG785</f>
        <v>0</v>
      </c>
      <c r="BF785" s="941">
        <f>BF772</f>
        <v>0</v>
      </c>
      <c r="BG785" s="941">
        <f t="shared" ref="BG785:BI785" si="1511">BG772</f>
        <v>0</v>
      </c>
      <c r="BH785" s="941">
        <f t="shared" si="1511"/>
        <v>0</v>
      </c>
      <c r="BI785" s="941">
        <f t="shared" si="1511"/>
        <v>0</v>
      </c>
      <c r="BJ785" s="941">
        <f>BK785</f>
        <v>0</v>
      </c>
      <c r="BK785" s="941">
        <f>BK772</f>
        <v>0</v>
      </c>
      <c r="BL785" s="941">
        <v>0</v>
      </c>
      <c r="BM785" s="941">
        <v>0</v>
      </c>
      <c r="BN785" s="941">
        <f>BO785+BR785+BS785+BQ785</f>
        <v>500000</v>
      </c>
      <c r="BO785" s="941">
        <f>BO772</f>
        <v>500000</v>
      </c>
      <c r="BP785" s="941"/>
      <c r="BQ785" s="941">
        <f t="shared" ref="BQ785:BS785" si="1512">BQ772</f>
        <v>0</v>
      </c>
      <c r="BR785" s="941">
        <f t="shared" si="1512"/>
        <v>0</v>
      </c>
      <c r="BS785" s="941">
        <f t="shared" si="1512"/>
        <v>0</v>
      </c>
      <c r="BT785" s="941">
        <f>BT772</f>
        <v>0</v>
      </c>
      <c r="BU785" s="941">
        <f>BV785+BY785+BZ785+BX785</f>
        <v>500000</v>
      </c>
      <c r="BV785" s="941">
        <f>BV772</f>
        <v>500000</v>
      </c>
      <c r="BW785" s="941"/>
      <c r="BX785" s="941">
        <f t="shared" ref="BX785:BZ785" si="1513">BX772</f>
        <v>0</v>
      </c>
      <c r="BY785" s="941">
        <f t="shared" si="1513"/>
        <v>0</v>
      </c>
      <c r="BZ785" s="941">
        <f t="shared" si="1513"/>
        <v>0</v>
      </c>
      <c r="CE785" s="940">
        <f t="shared" si="1460"/>
        <v>1</v>
      </c>
    </row>
    <row r="786" spans="1:12295" s="524" customFormat="1" ht="50.25" customHeight="1" x14ac:dyDescent="0.25">
      <c r="B786" s="1048" t="s">
        <v>519</v>
      </c>
      <c r="C786" s="1048"/>
      <c r="D786" s="878">
        <f>I786</f>
        <v>2417852.7348000002</v>
      </c>
      <c r="E786" s="878">
        <f>E745+E582</f>
        <v>0</v>
      </c>
      <c r="F786" s="878">
        <f>F745+F582</f>
        <v>0</v>
      </c>
      <c r="G786" s="878">
        <f>G745+G582</f>
        <v>0</v>
      </c>
      <c r="H786" s="878">
        <f>H745+H582</f>
        <v>0</v>
      </c>
      <c r="I786" s="878">
        <f>I596+I709+I745+I751+I752+I770</f>
        <v>2417852.7348000002</v>
      </c>
      <c r="J786" s="878">
        <f>U786-I786</f>
        <v>-345409.76516000018</v>
      </c>
      <c r="K786" s="878">
        <f>U786</f>
        <v>2072442.96964</v>
      </c>
      <c r="L786" s="817">
        <f t="shared" si="1468"/>
        <v>0.85714193416805773</v>
      </c>
      <c r="M786" s="878">
        <f>M745+M582</f>
        <v>0</v>
      </c>
      <c r="N786" s="817">
        <v>0</v>
      </c>
      <c r="O786" s="878">
        <f>O745+O582</f>
        <v>0</v>
      </c>
      <c r="P786" s="817">
        <v>0</v>
      </c>
      <c r="Q786" s="878">
        <f>Q745+Q582</f>
        <v>0</v>
      </c>
      <c r="R786" s="817">
        <v>0</v>
      </c>
      <c r="S786" s="129">
        <f>S745+S582</f>
        <v>0</v>
      </c>
      <c r="T786" s="129">
        <v>0</v>
      </c>
      <c r="U786" s="878">
        <f>U596+U745+U752+U770+U751+U709</f>
        <v>2072442.96964</v>
      </c>
      <c r="V786" s="129">
        <f t="shared" si="1386"/>
        <v>-1080126.14066</v>
      </c>
      <c r="W786" s="129"/>
      <c r="X786" s="129"/>
      <c r="Y786" s="129">
        <f>Y745+Y582+Y776</f>
        <v>-1080126.14066</v>
      </c>
      <c r="Z786" s="129" t="e">
        <f>Z745+Z582</f>
        <v>#REF!</v>
      </c>
      <c r="AA786" s="129"/>
      <c r="AB786" s="129"/>
      <c r="AC786" s="129" t="e">
        <f>AC745+AC582+AC776</f>
        <v>#REF!</v>
      </c>
      <c r="AD786" s="817">
        <f t="shared" si="1498"/>
        <v>0.85714193416805773</v>
      </c>
      <c r="AE786" s="878">
        <f>AO786</f>
        <v>1815624.0402799998</v>
      </c>
      <c r="AF786" s="817">
        <f t="shared" si="1470"/>
        <v>0.75092416264557338</v>
      </c>
      <c r="AG786" s="878">
        <f>AG745+AG582</f>
        <v>0</v>
      </c>
      <c r="AH786" s="817">
        <v>0</v>
      </c>
      <c r="AI786" s="878">
        <f>AI745+AI582</f>
        <v>0</v>
      </c>
      <c r="AJ786" s="817">
        <v>0</v>
      </c>
      <c r="AK786" s="878">
        <f>AK745+AK582</f>
        <v>0</v>
      </c>
      <c r="AL786" s="817">
        <v>0</v>
      </c>
      <c r="AM786" s="129">
        <f>AM745+AM582</f>
        <v>0</v>
      </c>
      <c r="AN786" s="129">
        <v>0</v>
      </c>
      <c r="AO786" s="878">
        <f>AO596+AO745+AO752+AO770+AO751+AO709</f>
        <v>1815624.0402799998</v>
      </c>
      <c r="AP786" s="129">
        <f>BB786-AO786</f>
        <v>601932.7560800002</v>
      </c>
      <c r="AQ786" s="817">
        <f t="shared" si="1501"/>
        <v>0.75092416264557338</v>
      </c>
      <c r="AR786" s="878">
        <f>BB786</f>
        <v>2417556.79636</v>
      </c>
      <c r="AS786" s="817">
        <f t="shared" si="1473"/>
        <v>0.99987760278542159</v>
      </c>
      <c r="AT786" s="878">
        <f>AT745+AT582</f>
        <v>0</v>
      </c>
      <c r="AU786" s="817"/>
      <c r="AV786" s="878">
        <f>AV745+AV582</f>
        <v>0</v>
      </c>
      <c r="AW786" s="817">
        <v>0</v>
      </c>
      <c r="AX786" s="878">
        <f>AX745+AX582</f>
        <v>0</v>
      </c>
      <c r="AY786" s="817"/>
      <c r="AZ786" s="129">
        <f>AZ745+AZ582</f>
        <v>0</v>
      </c>
      <c r="BA786" s="817"/>
      <c r="BB786" s="878">
        <f>BB596+BB709+BB745+BB751+BB752+BB770</f>
        <v>2417556.79636</v>
      </c>
      <c r="BC786" s="129">
        <f>BC745+BC582</f>
        <v>0</v>
      </c>
      <c r="BD786" s="129">
        <f>BD745+BD582</f>
        <v>0</v>
      </c>
      <c r="BE786" s="129">
        <f>BE745+BE582+BE776+BG786</f>
        <v>0</v>
      </c>
      <c r="BF786" s="129">
        <f>BF745+BF582</f>
        <v>0</v>
      </c>
      <c r="BG786" s="129">
        <f>BG745+BG582</f>
        <v>0</v>
      </c>
      <c r="BH786" s="129">
        <f>BH745+BH582</f>
        <v>0</v>
      </c>
      <c r="BI786" s="129">
        <f>BI745+BI582</f>
        <v>0</v>
      </c>
      <c r="BJ786" s="129">
        <f t="shared" ref="BJ786" si="1514">BK786+BL786+BM786</f>
        <v>0</v>
      </c>
      <c r="BK786" s="129">
        <f>BK745+BK582</f>
        <v>0</v>
      </c>
      <c r="BL786" s="129">
        <f>BL745+BL582</f>
        <v>0</v>
      </c>
      <c r="BM786" s="129">
        <f>BM745+BM582+BM776</f>
        <v>0</v>
      </c>
      <c r="BN786" s="129">
        <f>BS786</f>
        <v>1211100</v>
      </c>
      <c r="BO786" s="129">
        <f>BO745+BO582</f>
        <v>0</v>
      </c>
      <c r="BP786" s="129"/>
      <c r="BQ786" s="129">
        <f>BQ745+BQ582</f>
        <v>0</v>
      </c>
      <c r="BR786" s="129">
        <f>BR745+BR582</f>
        <v>0</v>
      </c>
      <c r="BS786" s="129">
        <f>BS782</f>
        <v>1211100</v>
      </c>
      <c r="BT786" s="129">
        <f>BZ786-BS786</f>
        <v>-200000</v>
      </c>
      <c r="BU786" s="129">
        <f>BZ786</f>
        <v>1011100</v>
      </c>
      <c r="BV786" s="129">
        <f>BV745+BV582</f>
        <v>0</v>
      </c>
      <c r="BW786" s="129"/>
      <c r="BX786" s="129">
        <f>BX745+BX582</f>
        <v>0</v>
      </c>
      <c r="BY786" s="129">
        <f>BY745+BY582</f>
        <v>0</v>
      </c>
      <c r="BZ786" s="129">
        <f>BZ782</f>
        <v>1011100</v>
      </c>
      <c r="CE786" s="817">
        <f t="shared" si="1460"/>
        <v>0.99987760278542159</v>
      </c>
    </row>
    <row r="787" spans="1:12295" s="25" customFormat="1" ht="57.75" hidden="1" customHeight="1" x14ac:dyDescent="0.25">
      <c r="B787" s="1038" t="s">
        <v>187</v>
      </c>
      <c r="C787" s="1038"/>
      <c r="D787" s="1038"/>
      <c r="E787" s="1038"/>
      <c r="F787" s="1038"/>
      <c r="G787" s="1038"/>
      <c r="H787" s="1038"/>
      <c r="I787" s="1038"/>
      <c r="J787" s="1038"/>
      <c r="K787" s="1038"/>
      <c r="L787" s="1038"/>
      <c r="M787" s="1038"/>
      <c r="N787" s="1038"/>
      <c r="O787" s="1038"/>
      <c r="P787" s="1038"/>
      <c r="Q787" s="1038"/>
      <c r="R787" s="1038"/>
      <c r="S787" s="1038"/>
      <c r="T787" s="1038"/>
      <c r="U787" s="1038"/>
      <c r="V787" s="1038"/>
      <c r="W787" s="1038"/>
      <c r="X787" s="1038"/>
      <c r="Y787" s="1038"/>
      <c r="Z787" s="1038"/>
      <c r="AA787" s="1038"/>
      <c r="AB787" s="1038"/>
      <c r="AC787" s="1038"/>
      <c r="AD787" s="1038"/>
      <c r="AE787" s="1038"/>
      <c r="AF787" s="1038"/>
      <c r="AG787" s="1038"/>
      <c r="AH787" s="1038"/>
      <c r="AI787" s="1038"/>
      <c r="AJ787" s="1038"/>
      <c r="AK787" s="1038"/>
      <c r="AL787" s="1038"/>
      <c r="AM787" s="1038"/>
      <c r="AN787" s="1038"/>
      <c r="AO787" s="1038"/>
      <c r="AP787" s="1038"/>
      <c r="AQ787" s="1038"/>
      <c r="AR787" s="1038"/>
      <c r="AS787" s="1038"/>
      <c r="AT787" s="1038"/>
      <c r="AU787" s="1038"/>
      <c r="AV787" s="1038"/>
      <c r="AW787" s="1038"/>
      <c r="AX787" s="1038"/>
      <c r="AY787" s="1038"/>
      <c r="AZ787" s="1038"/>
      <c r="BA787" s="1038"/>
      <c r="BB787" s="1038"/>
      <c r="BC787" s="1038"/>
      <c r="BD787" s="1038"/>
      <c r="BE787" s="1038"/>
      <c r="BF787" s="1038"/>
      <c r="BG787" s="1038"/>
      <c r="BH787" s="1038"/>
      <c r="BI787" s="1038"/>
      <c r="BJ787" s="1038"/>
      <c r="BK787" s="1038"/>
      <c r="BL787" s="1038"/>
      <c r="BM787" s="1038"/>
      <c r="BN787" s="1038"/>
      <c r="BO787" s="1038"/>
      <c r="BP787" s="1038"/>
      <c r="BQ787" s="1038"/>
      <c r="BR787" s="1038"/>
      <c r="BS787" s="1038"/>
      <c r="BT787" s="164"/>
      <c r="BU787" s="164"/>
      <c r="CE787" s="695" t="e">
        <f t="shared" si="1460"/>
        <v>#DIV/0!</v>
      </c>
    </row>
    <row r="788" spans="1:12295" s="59" customFormat="1" ht="71.25" customHeight="1" x14ac:dyDescent="0.25">
      <c r="B788" s="217" t="s">
        <v>346</v>
      </c>
      <c r="C788" s="105" t="s">
        <v>357</v>
      </c>
      <c r="D788" s="886">
        <f>E788+G788+H788+I788</f>
        <v>2488799.7999199997</v>
      </c>
      <c r="E788" s="886">
        <f>E790+E832+E834+E846</f>
        <v>578736.67986999999</v>
      </c>
      <c r="F788" s="886">
        <f>F790+F832+F834+F846</f>
        <v>0</v>
      </c>
      <c r="G788" s="886">
        <f>G790+G832+G834+G846</f>
        <v>739195.26725999988</v>
      </c>
      <c r="H788" s="886">
        <f>H790+H832+H834+H846</f>
        <v>1170867.8527899999</v>
      </c>
      <c r="I788" s="886">
        <f>I790+I832+I834+I846</f>
        <v>0</v>
      </c>
      <c r="J788" s="886" t="e">
        <f>J790+J834</f>
        <v>#REF!</v>
      </c>
      <c r="K788" s="886">
        <f>M788+Q788+S788+U788</f>
        <v>2389915.7345099999</v>
      </c>
      <c r="L788" s="944">
        <f t="shared" ref="L788:L852" si="1515">K788/D788</f>
        <v>0.96026837296709111</v>
      </c>
      <c r="M788" s="886">
        <f>M790+M832</f>
        <v>578736.67986999999</v>
      </c>
      <c r="N788" s="944">
        <f>M788/E788</f>
        <v>1</v>
      </c>
      <c r="O788" s="105"/>
      <c r="P788" s="105"/>
      <c r="Q788" s="105">
        <f>Q790+Q832</f>
        <v>645936.19582000002</v>
      </c>
      <c r="R788" s="944">
        <f>Q788/G788</f>
        <v>0.87383702849493827</v>
      </c>
      <c r="S788" s="886">
        <f t="shared" ref="S788:U788" si="1516">S789</f>
        <v>1165242.85882</v>
      </c>
      <c r="T788" s="944">
        <f>S788/H788</f>
        <v>0.99519587632660989</v>
      </c>
      <c r="U788" s="105">
        <f t="shared" si="1516"/>
        <v>0</v>
      </c>
      <c r="V788" s="105">
        <f t="shared" ref="V788:AC788" si="1517">V790+V827+V834</f>
        <v>0</v>
      </c>
      <c r="W788" s="105">
        <f t="shared" si="1517"/>
        <v>0</v>
      </c>
      <c r="X788" s="105">
        <f t="shared" si="1517"/>
        <v>0</v>
      </c>
      <c r="Y788" s="105">
        <f t="shared" si="1517"/>
        <v>0</v>
      </c>
      <c r="Z788" s="105">
        <f t="shared" si="1517"/>
        <v>1730343.7615099999</v>
      </c>
      <c r="AA788" s="105">
        <f t="shared" si="1517"/>
        <v>559475.90871999995</v>
      </c>
      <c r="AB788" s="105">
        <f t="shared" si="1517"/>
        <v>1170867.8527899999</v>
      </c>
      <c r="AC788" s="105">
        <f t="shared" si="1517"/>
        <v>0</v>
      </c>
      <c r="AD788" s="105"/>
      <c r="AE788" s="886">
        <f>AG788+AK788+AM788+AO788</f>
        <v>2429237.2878999999</v>
      </c>
      <c r="AF788" s="944">
        <f t="shared" ref="AF788:AF852" si="1518">AE788/D788</f>
        <v>0.97606777691724567</v>
      </c>
      <c r="AG788" s="886">
        <f>AG790+AG832</f>
        <v>561313.88599999994</v>
      </c>
      <c r="AH788" s="944">
        <f t="shared" si="1471"/>
        <v>0.96989512765302233</v>
      </c>
      <c r="AI788" s="105"/>
      <c r="AJ788" s="105"/>
      <c r="AK788" s="886">
        <f>AK790+AK832</f>
        <v>640850.26150999987</v>
      </c>
      <c r="AL788" s="944">
        <f>AK788/G788</f>
        <v>0.86695666205421096</v>
      </c>
      <c r="AM788" s="886">
        <f t="shared" ref="AM788" si="1519">AM789</f>
        <v>1227073.1403899998</v>
      </c>
      <c r="AN788" s="944">
        <f>AM788/H788</f>
        <v>1.0480031008333446</v>
      </c>
      <c r="AO788" s="105">
        <f t="shared" ref="AO788" si="1520">AO789</f>
        <v>0</v>
      </c>
      <c r="AP788" s="105">
        <f>AR788-AE788</f>
        <v>51968.032709999941</v>
      </c>
      <c r="AQ788" s="105"/>
      <c r="AR788" s="886">
        <f>AT788+AX788+AZ788+BB788</f>
        <v>2481205.3206099998</v>
      </c>
      <c r="AS788" s="944">
        <f t="shared" ref="AS788:AS852" si="1521">AR788/D788</f>
        <v>0.99694853747969447</v>
      </c>
      <c r="AT788" s="886">
        <f>AT790+AT832</f>
        <v>578736.67986999999</v>
      </c>
      <c r="AU788" s="944">
        <f t="shared" ref="AU788:AU852" si="1522">AT788/E788</f>
        <v>1</v>
      </c>
      <c r="AV788" s="105"/>
      <c r="AW788" s="944"/>
      <c r="AX788" s="886">
        <f>AX790+AX832</f>
        <v>737225.7819200001</v>
      </c>
      <c r="AY788" s="944">
        <f t="shared" ref="AY788:AY851" si="1523">AX788/G788</f>
        <v>0.99733563589050001</v>
      </c>
      <c r="AZ788" s="886">
        <f t="shared" ref="AZ788" si="1524">AZ789</f>
        <v>1165242.85882</v>
      </c>
      <c r="BA788" s="944">
        <f t="shared" ref="BA788" si="1525">AZ788/H788</f>
        <v>0.99519587632660989</v>
      </c>
      <c r="BB788" s="105">
        <f>BB842</f>
        <v>0</v>
      </c>
      <c r="BC788" s="105">
        <f>AM788</f>
        <v>1227073.1403899998</v>
      </c>
      <c r="BD788" s="105">
        <f>AO788</f>
        <v>0</v>
      </c>
      <c r="BE788" s="105">
        <f>BF788+BG788+BH788+BI788</f>
        <v>1150294.5546599999</v>
      </c>
      <c r="BF788" s="105">
        <f>BF789</f>
        <v>0</v>
      </c>
      <c r="BG788" s="105">
        <f t="shared" ref="BG788" si="1526">BG789</f>
        <v>0</v>
      </c>
      <c r="BH788" s="105">
        <f t="shared" ref="BH788" si="1527">BH789</f>
        <v>1150294.5546599999</v>
      </c>
      <c r="BI788" s="105">
        <f t="shared" ref="BI788" si="1528">BI789</f>
        <v>0</v>
      </c>
      <c r="BJ788" s="105">
        <f>BK788+BL788+BM788</f>
        <v>0</v>
      </c>
      <c r="BK788" s="105">
        <f>BK790</f>
        <v>0</v>
      </c>
      <c r="BL788" s="105"/>
      <c r="BM788" s="105"/>
      <c r="BN788" s="105">
        <f>BO788+BP788+BQ788+BR788+BS788</f>
        <v>1150294.5546599999</v>
      </c>
      <c r="BO788" s="105">
        <f>BO790</f>
        <v>0</v>
      </c>
      <c r="BP788" s="105"/>
      <c r="BQ788" s="105">
        <f>BQ790</f>
        <v>0</v>
      </c>
      <c r="BR788" s="105">
        <f>BR834</f>
        <v>1150294.5546599999</v>
      </c>
      <c r="BS788" s="105">
        <f>BI788</f>
        <v>0</v>
      </c>
      <c r="BT788" s="105">
        <v>0</v>
      </c>
      <c r="BU788" s="105">
        <f>BV788+BX788+BY788+BZ788</f>
        <v>1173028.95976</v>
      </c>
      <c r="BV788" s="105">
        <f>BV789</f>
        <v>0</v>
      </c>
      <c r="BW788" s="105"/>
      <c r="BX788" s="105">
        <f t="shared" ref="BX788:BY788" si="1529">BX789</f>
        <v>0</v>
      </c>
      <c r="BY788" s="105">
        <f t="shared" si="1529"/>
        <v>1150294.5546599999</v>
      </c>
      <c r="BZ788" s="105">
        <f>BZ842</f>
        <v>22734.4051</v>
      </c>
      <c r="CE788" s="944"/>
    </row>
    <row r="789" spans="1:12295" s="525" customFormat="1" ht="409.5" hidden="1" customHeight="1" x14ac:dyDescent="0.25">
      <c r="B789" s="429" t="s">
        <v>34</v>
      </c>
      <c r="C789" s="531" t="s">
        <v>382</v>
      </c>
      <c r="D789" s="872">
        <f>E789+G789+H789+I789</f>
        <v>2431852.3157399995</v>
      </c>
      <c r="E789" s="872">
        <f t="shared" ref="E789:AC789" si="1530">E790+E827+E834</f>
        <v>559475.90871999995</v>
      </c>
      <c r="F789" s="872"/>
      <c r="G789" s="872">
        <f t="shared" si="1530"/>
        <v>701508.55422999989</v>
      </c>
      <c r="H789" s="872">
        <f t="shared" si="1530"/>
        <v>1170867.8527899999</v>
      </c>
      <c r="I789" s="872">
        <f t="shared" si="1530"/>
        <v>0</v>
      </c>
      <c r="J789" s="872" t="e">
        <f t="shared" si="1530"/>
        <v>#REF!</v>
      </c>
      <c r="K789" s="166">
        <f>M789+Q789+S789+U789</f>
        <v>2334604.1580499997</v>
      </c>
      <c r="L789" s="695">
        <f t="shared" si="1515"/>
        <v>0.96001066468528218</v>
      </c>
      <c r="M789" s="872">
        <f t="shared" ref="M789:U789" si="1531">M790+M827+M834</f>
        <v>559475.90871999995</v>
      </c>
      <c r="N789" s="683"/>
      <c r="O789" s="625"/>
      <c r="P789" s="683"/>
      <c r="Q789" s="625">
        <f t="shared" si="1531"/>
        <v>609885.39051000006</v>
      </c>
      <c r="R789" s="683"/>
      <c r="S789" s="625">
        <f t="shared" si="1531"/>
        <v>1165242.85882</v>
      </c>
      <c r="T789" s="683"/>
      <c r="U789" s="625">
        <f t="shared" si="1531"/>
        <v>0</v>
      </c>
      <c r="V789" s="625">
        <f t="shared" si="1530"/>
        <v>0</v>
      </c>
      <c r="W789" s="625">
        <f t="shared" si="1530"/>
        <v>0</v>
      </c>
      <c r="X789" s="625">
        <f t="shared" si="1530"/>
        <v>0</v>
      </c>
      <c r="Y789" s="625">
        <f t="shared" si="1530"/>
        <v>0</v>
      </c>
      <c r="Z789" s="625">
        <f t="shared" si="1530"/>
        <v>1730343.7615099999</v>
      </c>
      <c r="AA789" s="625">
        <f t="shared" si="1530"/>
        <v>559475.90871999995</v>
      </c>
      <c r="AB789" s="625">
        <f t="shared" si="1530"/>
        <v>1170867.8527899999</v>
      </c>
      <c r="AC789" s="625">
        <f t="shared" si="1530"/>
        <v>0</v>
      </c>
      <c r="AD789" s="683"/>
      <c r="AE789" s="872">
        <f>AG789+AK789+AM789+AO789</f>
        <v>2390468.1625699997</v>
      </c>
      <c r="AF789" s="695">
        <f t="shared" si="1518"/>
        <v>0.98298245625273228</v>
      </c>
      <c r="AG789" s="872">
        <f>AG790+AG827+AG834</f>
        <v>558584.42761999997</v>
      </c>
      <c r="AH789" s="695">
        <f t="shared" si="1471"/>
        <v>0.99840657821703249</v>
      </c>
      <c r="AI789" s="625"/>
      <c r="AJ789" s="683"/>
      <c r="AK789" s="625">
        <f>AK790+AK827+AK834</f>
        <v>604810.59455999988</v>
      </c>
      <c r="AL789" s="683"/>
      <c r="AM789" s="625">
        <f>AM790+AM827+AM834</f>
        <v>1227073.1403899998</v>
      </c>
      <c r="AN789" s="683"/>
      <c r="AO789" s="625">
        <f>AO790+AO827+AO834</f>
        <v>0</v>
      </c>
      <c r="AP789" s="625"/>
      <c r="AQ789" s="683"/>
      <c r="AR789" s="872">
        <f>AT789+AX789+AZ789+BB789</f>
        <v>2424257.8364300001</v>
      </c>
      <c r="AS789" s="695">
        <f t="shared" si="1521"/>
        <v>0.99687708037990441</v>
      </c>
      <c r="AT789" s="872">
        <f>AT790+AT827+AT834</f>
        <v>559475.90871999995</v>
      </c>
      <c r="AU789" s="695">
        <f t="shared" si="1522"/>
        <v>1</v>
      </c>
      <c r="AV789" s="625"/>
      <c r="AW789" s="695" t="e">
        <f t="shared" ref="AW789:AW849" si="1532">AV789/F789</f>
        <v>#DIV/0!</v>
      </c>
      <c r="AX789" s="872">
        <f>AX790+AX827+AX834</f>
        <v>699539.06889000011</v>
      </c>
      <c r="AY789" s="695">
        <f t="shared" si="1523"/>
        <v>0.99719249989451442</v>
      </c>
      <c r="AZ789" s="625">
        <f>AZ790+AZ827+AZ834</f>
        <v>1165242.85882</v>
      </c>
      <c r="BA789" s="683"/>
      <c r="BB789" s="625">
        <f>BB790+BB827+BB834</f>
        <v>0</v>
      </c>
      <c r="BC789" s="625"/>
      <c r="BD789" s="625"/>
      <c r="BE789" s="625">
        <f>BF789+BG789+BH789+BI789</f>
        <v>1150294.5546599999</v>
      </c>
      <c r="BF789" s="625">
        <f>BF790+BF827+BF834</f>
        <v>0</v>
      </c>
      <c r="BG789" s="625">
        <f>BG790+BG827+BG834</f>
        <v>0</v>
      </c>
      <c r="BH789" s="625">
        <f>BH790+BH827+BH834</f>
        <v>1150294.5546599999</v>
      </c>
      <c r="BI789" s="625">
        <f>BI790+BI827+BI834</f>
        <v>0</v>
      </c>
      <c r="BJ789" s="625"/>
      <c r="BK789" s="625"/>
      <c r="BL789" s="625"/>
      <c r="BM789" s="431"/>
      <c r="BN789" s="625"/>
      <c r="BO789" s="625"/>
      <c r="BP789" s="625"/>
      <c r="BQ789" s="625"/>
      <c r="BR789" s="625"/>
      <c r="BS789" s="431"/>
      <c r="BT789" s="625"/>
      <c r="BU789" s="625">
        <f>BV789+BX789+BY789+BZ789</f>
        <v>1150294.5546599999</v>
      </c>
      <c r="BV789" s="507">
        <f>BV790+BV827+BV834</f>
        <v>0</v>
      </c>
      <c r="BW789" s="514"/>
      <c r="BX789" s="507">
        <f>BX790+BX827+BX834</f>
        <v>0</v>
      </c>
      <c r="BY789" s="507">
        <f>BY790+BY827+BY834</f>
        <v>1150294.5546599999</v>
      </c>
      <c r="BZ789" s="507">
        <f>BZ790+BZ827+BZ834</f>
        <v>0</v>
      </c>
      <c r="CE789" s="695" t="e">
        <f t="shared" si="1460"/>
        <v>#DIV/0!</v>
      </c>
    </row>
    <row r="790" spans="1:12295" s="70" customFormat="1" ht="231.75" customHeight="1" x14ac:dyDescent="0.3">
      <c r="A790" s="203"/>
      <c r="B790" s="991">
        <v>1</v>
      </c>
      <c r="C790" s="99" t="s">
        <v>552</v>
      </c>
      <c r="D790" s="168">
        <f>E790+G790+H790+I790</f>
        <v>1260984.4629499998</v>
      </c>
      <c r="E790" s="168">
        <f>E831</f>
        <v>559475.90871999995</v>
      </c>
      <c r="F790" s="168"/>
      <c r="G790" s="240">
        <f>G791+G811</f>
        <v>701508.55422999989</v>
      </c>
      <c r="H790" s="168"/>
      <c r="I790" s="168"/>
      <c r="J790" s="168">
        <f>K790-D790</f>
        <v>-91623.163719999837</v>
      </c>
      <c r="K790" s="168">
        <f>M790+Q790+S790+U790</f>
        <v>1169361.29923</v>
      </c>
      <c r="L790" s="695">
        <f t="shared" si="1515"/>
        <v>0.92733997411383418</v>
      </c>
      <c r="M790" s="168">
        <f>M831</f>
        <v>559475.90871999995</v>
      </c>
      <c r="N790" s="695">
        <f>M790/E790</f>
        <v>1</v>
      </c>
      <c r="O790" s="628"/>
      <c r="P790" s="683"/>
      <c r="Q790" s="168">
        <f>Q791+Q811</f>
        <v>609885.39051000006</v>
      </c>
      <c r="R790" s="743">
        <f>Q790/D790</f>
        <v>0.48365813253813505</v>
      </c>
      <c r="S790" s="628">
        <f t="shared" ref="S790:U790" si="1533">S791+S811</f>
        <v>0</v>
      </c>
      <c r="T790" s="683"/>
      <c r="U790" s="628">
        <f t="shared" si="1533"/>
        <v>0</v>
      </c>
      <c r="V790" s="628">
        <f t="shared" ref="V790:V847" si="1534">W790+X790+Y790</f>
        <v>0</v>
      </c>
      <c r="W790" s="628"/>
      <c r="X790" s="628"/>
      <c r="Y790" s="628"/>
      <c r="Z790" s="628">
        <f t="shared" ref="Z790:Z850" si="1535">AA790+AB790+AC790</f>
        <v>559475.90871999995</v>
      </c>
      <c r="AA790" s="628">
        <f t="shared" ref="AA790:AA808" si="1536">E790</f>
        <v>559475.90871999995</v>
      </c>
      <c r="AB790" s="628">
        <f t="shared" ref="AB790:AB808" si="1537">H790</f>
        <v>0</v>
      </c>
      <c r="AC790" s="628">
        <f t="shared" ref="AC790:AC808" si="1538">I790</f>
        <v>0</v>
      </c>
      <c r="AD790" s="683"/>
      <c r="AE790" s="168">
        <f>AG790+AK790+AM790+AO790</f>
        <v>1163395.0221799999</v>
      </c>
      <c r="AF790" s="695">
        <f t="shared" si="1518"/>
        <v>0.92260853036864932</v>
      </c>
      <c r="AG790" s="168">
        <f>AG831</f>
        <v>558584.42761999997</v>
      </c>
      <c r="AH790" s="695">
        <f>AG790/E790</f>
        <v>0.99840657821703249</v>
      </c>
      <c r="AI790" s="628"/>
      <c r="AJ790" s="683"/>
      <c r="AK790" s="628">
        <f>AK791+AK811</f>
        <v>604810.59455999988</v>
      </c>
      <c r="AL790" s="695">
        <f>AK790/G790</f>
        <v>0.86215711970021658</v>
      </c>
      <c r="AM790" s="628">
        <f>AM791+AM811</f>
        <v>0</v>
      </c>
      <c r="AN790" s="683"/>
      <c r="AO790" s="628">
        <f>AO791+AO811</f>
        <v>0</v>
      </c>
      <c r="AP790" s="628">
        <f>AR790-AE790</f>
        <v>95619.955430000089</v>
      </c>
      <c r="AQ790" s="683"/>
      <c r="AR790" s="168">
        <f>AT790+AX790+AZ790+BB790</f>
        <v>1259014.9776099999</v>
      </c>
      <c r="AS790" s="695">
        <f t="shared" si="1521"/>
        <v>0.99843813671154014</v>
      </c>
      <c r="AT790" s="168">
        <f>AT831</f>
        <v>559475.90871999995</v>
      </c>
      <c r="AU790" s="695">
        <f>AT790/E790</f>
        <v>1</v>
      </c>
      <c r="AV790" s="628"/>
      <c r="AW790" s="695"/>
      <c r="AX790" s="168">
        <f>AX791+AX811</f>
        <v>699539.06889000011</v>
      </c>
      <c r="AY790" s="695">
        <f t="shared" si="1523"/>
        <v>0.99719249989451442</v>
      </c>
      <c r="AZ790" s="628">
        <f>AZ791+AZ811</f>
        <v>0</v>
      </c>
      <c r="BA790" s="695"/>
      <c r="BB790" s="628"/>
      <c r="BC790" s="628"/>
      <c r="BD790" s="628"/>
      <c r="BE790" s="628"/>
      <c r="BF790" s="628"/>
      <c r="BG790" s="628"/>
      <c r="BH790" s="628"/>
      <c r="BI790" s="628"/>
      <c r="BJ790" s="628"/>
      <c r="BK790" s="628"/>
      <c r="BL790" s="628"/>
      <c r="BM790" s="628"/>
      <c r="BN790" s="628"/>
      <c r="BO790" s="628"/>
      <c r="BP790" s="628"/>
      <c r="BQ790" s="628"/>
      <c r="BR790" s="628"/>
      <c r="BS790" s="628"/>
      <c r="BT790" s="628"/>
      <c r="BU790" s="628"/>
      <c r="BV790" s="508"/>
      <c r="BW790" s="512"/>
      <c r="BX790" s="559"/>
      <c r="BY790" s="508"/>
      <c r="BZ790" s="203"/>
      <c r="CA790" s="508"/>
      <c r="CB790" s="508"/>
      <c r="CC790" s="508"/>
      <c r="CD790" s="508"/>
      <c r="CE790" s="695"/>
      <c r="CF790" s="508"/>
      <c r="CG790" s="508"/>
      <c r="CH790" s="508"/>
      <c r="CI790" s="508"/>
      <c r="CJ790" s="508"/>
      <c r="CK790" s="508"/>
      <c r="CL790" s="508"/>
      <c r="CM790" s="508"/>
      <c r="CN790" s="508"/>
      <c r="CO790" s="89"/>
      <c r="CP790" s="89"/>
      <c r="CQ790" s="89"/>
      <c r="CR790" s="89"/>
      <c r="CS790" s="89"/>
      <c r="CT790" s="508"/>
      <c r="CU790" s="508"/>
      <c r="CV790" s="89"/>
      <c r="CW790" s="89"/>
      <c r="CX790" s="508"/>
      <c r="CY790" s="508"/>
      <c r="CZ790" s="89"/>
      <c r="DA790" s="89"/>
      <c r="DB790" s="508"/>
      <c r="DC790" s="508"/>
      <c r="DD790" s="508"/>
      <c r="DE790" s="508"/>
      <c r="DF790" s="508"/>
      <c r="DG790" s="508"/>
      <c r="DH790" s="508"/>
      <c r="DI790" s="89"/>
      <c r="DJ790" s="89"/>
      <c r="DK790" s="508"/>
      <c r="DL790" s="508"/>
      <c r="DM790" s="89"/>
      <c r="DN790" s="89"/>
      <c r="DO790" s="508"/>
      <c r="DP790" s="508"/>
      <c r="DQ790" s="508"/>
      <c r="DR790" s="508"/>
      <c r="DS790" s="508"/>
      <c r="DT790" s="203"/>
      <c r="DU790" s="107"/>
      <c r="DV790" s="508"/>
      <c r="DW790" s="508"/>
      <c r="DX790" s="508"/>
      <c r="DY790" s="508"/>
      <c r="DZ790" s="508"/>
      <c r="EA790" s="508"/>
      <c r="EB790" s="508"/>
      <c r="EC790" s="168"/>
      <c r="ED790" s="168"/>
      <c r="EE790" s="168"/>
      <c r="EF790" s="168"/>
      <c r="EG790" s="168"/>
      <c r="EH790" s="168"/>
      <c r="EI790" s="168"/>
      <c r="EJ790" s="168"/>
      <c r="EK790" s="168"/>
      <c r="EL790" s="168"/>
      <c r="EM790" s="168"/>
      <c r="EN790" s="168"/>
      <c r="EO790" s="168"/>
      <c r="EP790" s="168"/>
      <c r="EQ790" s="168"/>
      <c r="ER790" s="168"/>
      <c r="ES790" s="168"/>
      <c r="ET790" s="168"/>
      <c r="EU790" s="168"/>
      <c r="EV790" s="168"/>
      <c r="EW790" s="168"/>
      <c r="EX790" s="168"/>
      <c r="EY790" s="168"/>
      <c r="EZ790" s="168"/>
      <c r="FA790" s="168"/>
      <c r="FB790" s="168"/>
      <c r="FC790" s="168"/>
      <c r="FD790" s="168"/>
      <c r="FE790" s="168"/>
      <c r="FF790" s="168"/>
      <c r="FG790" s="168"/>
      <c r="FH790" s="168"/>
      <c r="FI790" s="168"/>
      <c r="FJ790" s="168"/>
      <c r="FK790" s="168"/>
      <c r="FL790" s="168"/>
      <c r="FM790" s="168"/>
      <c r="FN790" s="168"/>
      <c r="FO790" s="168"/>
      <c r="FP790" s="168"/>
      <c r="FQ790" s="168"/>
      <c r="FR790" s="168"/>
      <c r="FS790" s="168"/>
      <c r="FT790" s="168"/>
      <c r="FU790" s="508"/>
      <c r="FV790" s="508"/>
      <c r="FW790" s="508"/>
      <c r="FX790" s="508"/>
      <c r="FY790" s="508"/>
      <c r="FZ790" s="508"/>
      <c r="GA790" s="508"/>
      <c r="GB790" s="508"/>
      <c r="GC790" s="508"/>
      <c r="GD790" s="508"/>
      <c r="GE790" s="508"/>
      <c r="GF790" s="508"/>
      <c r="GG790" s="508"/>
      <c r="GH790" s="508"/>
      <c r="GI790" s="508"/>
      <c r="GJ790" s="508"/>
      <c r="GK790" s="508"/>
      <c r="GL790" s="508"/>
      <c r="GM790" s="508"/>
      <c r="GN790" s="508"/>
      <c r="GO790" s="508"/>
      <c r="GP790" s="508"/>
      <c r="GQ790" s="508"/>
      <c r="GR790" s="508"/>
      <c r="GS790" s="89"/>
      <c r="GT790" s="89"/>
      <c r="GU790" s="89"/>
      <c r="GV790" s="89"/>
      <c r="GW790" s="89"/>
      <c r="GX790" s="508"/>
      <c r="GY790" s="508"/>
      <c r="GZ790" s="89"/>
      <c r="HA790" s="89"/>
      <c r="HB790" s="508"/>
      <c r="HC790" s="508"/>
      <c r="HD790" s="89"/>
      <c r="HE790" s="89"/>
      <c r="HF790" s="508"/>
      <c r="HG790" s="508"/>
      <c r="HH790" s="508"/>
      <c r="HI790" s="508"/>
      <c r="HJ790" s="508"/>
      <c r="HK790" s="508"/>
      <c r="HL790" s="508"/>
      <c r="HM790" s="89"/>
      <c r="HN790" s="89"/>
      <c r="HO790" s="508"/>
      <c r="HP790" s="508"/>
      <c r="HQ790" s="89"/>
      <c r="HR790" s="89"/>
      <c r="HS790" s="508"/>
      <c r="HT790" s="508"/>
      <c r="HU790" s="508"/>
      <c r="HV790" s="508"/>
      <c r="HW790" s="508"/>
      <c r="HX790" s="203"/>
      <c r="HY790" s="107"/>
      <c r="HZ790" s="508"/>
      <c r="IA790" s="508"/>
      <c r="IB790" s="508"/>
      <c r="IC790" s="508"/>
      <c r="ID790" s="508"/>
      <c r="IE790" s="508"/>
      <c r="IF790" s="508"/>
      <c r="IG790" s="168"/>
      <c r="IH790" s="168"/>
      <c r="II790" s="168"/>
      <c r="IJ790" s="168"/>
      <c r="IK790" s="168"/>
      <c r="IL790" s="168"/>
      <c r="IM790" s="168"/>
      <c r="IN790" s="168"/>
      <c r="IO790" s="168"/>
      <c r="IP790" s="168"/>
      <c r="IQ790" s="168"/>
      <c r="IR790" s="168"/>
      <c r="IS790" s="168"/>
      <c r="IT790" s="168"/>
      <c r="IU790" s="168"/>
      <c r="IV790" s="168"/>
      <c r="IW790" s="168"/>
      <c r="IX790" s="168"/>
      <c r="IY790" s="168"/>
      <c r="IZ790" s="168"/>
      <c r="JA790" s="168"/>
      <c r="JB790" s="168"/>
      <c r="JC790" s="168"/>
      <c r="JD790" s="168"/>
      <c r="JE790" s="168"/>
      <c r="JF790" s="168"/>
      <c r="JG790" s="168"/>
      <c r="JH790" s="168"/>
      <c r="JI790" s="168"/>
      <c r="JJ790" s="168"/>
      <c r="JK790" s="168"/>
      <c r="JL790" s="168"/>
      <c r="JM790" s="168"/>
      <c r="JN790" s="168"/>
      <c r="JO790" s="168"/>
      <c r="JP790" s="168"/>
      <c r="JQ790" s="168"/>
      <c r="JR790" s="168"/>
      <c r="JS790" s="168"/>
      <c r="JT790" s="168"/>
      <c r="JU790" s="168"/>
      <c r="JV790" s="168"/>
      <c r="JW790" s="168"/>
      <c r="JX790" s="168"/>
      <c r="JY790" s="508"/>
      <c r="JZ790" s="508"/>
      <c r="KA790" s="508"/>
      <c r="KB790" s="508"/>
      <c r="KC790" s="508"/>
      <c r="KD790" s="508"/>
      <c r="KE790" s="508"/>
      <c r="KF790" s="508"/>
      <c r="KG790" s="508"/>
      <c r="KH790" s="508"/>
      <c r="KI790" s="508"/>
      <c r="KJ790" s="508"/>
      <c r="KK790" s="508"/>
      <c r="KL790" s="508"/>
      <c r="KM790" s="508"/>
      <c r="KN790" s="508"/>
      <c r="KO790" s="508"/>
      <c r="KP790" s="508"/>
      <c r="KQ790" s="508"/>
      <c r="KR790" s="508"/>
      <c r="KS790" s="508"/>
      <c r="KT790" s="508"/>
      <c r="KU790" s="508"/>
      <c r="KV790" s="508"/>
      <c r="KW790" s="89"/>
      <c r="KX790" s="89"/>
      <c r="KY790" s="89"/>
      <c r="KZ790" s="89"/>
      <c r="LA790" s="89"/>
      <c r="LB790" s="508"/>
      <c r="LC790" s="508"/>
      <c r="LD790" s="89"/>
      <c r="LE790" s="89"/>
      <c r="LF790" s="508"/>
      <c r="LG790" s="508"/>
      <c r="LH790" s="89"/>
      <c r="LI790" s="89"/>
      <c r="LJ790" s="508"/>
      <c r="LK790" s="508"/>
      <c r="LL790" s="508"/>
      <c r="LM790" s="508"/>
      <c r="LN790" s="508"/>
      <c r="LO790" s="508"/>
      <c r="LP790" s="508"/>
      <c r="LQ790" s="89"/>
      <c r="LR790" s="89"/>
      <c r="LS790" s="508"/>
      <c r="LT790" s="508"/>
      <c r="LU790" s="89"/>
      <c r="LV790" s="89"/>
      <c r="LW790" s="508"/>
      <c r="LX790" s="508"/>
      <c r="LY790" s="508"/>
      <c r="LZ790" s="508"/>
      <c r="MA790" s="508"/>
      <c r="MB790" s="203"/>
      <c r="MC790" s="107"/>
      <c r="MD790" s="508"/>
      <c r="ME790" s="508"/>
      <c r="MF790" s="508"/>
      <c r="MG790" s="508"/>
      <c r="MH790" s="508"/>
      <c r="MI790" s="508"/>
      <c r="MJ790" s="508"/>
      <c r="MK790" s="168"/>
      <c r="ML790" s="168"/>
      <c r="MM790" s="168"/>
      <c r="MN790" s="168"/>
      <c r="MO790" s="168"/>
      <c r="MP790" s="168"/>
      <c r="MQ790" s="168"/>
      <c r="MR790" s="168"/>
      <c r="MS790" s="168"/>
      <c r="MT790" s="168"/>
      <c r="MU790" s="168"/>
      <c r="MV790" s="168"/>
      <c r="MW790" s="168"/>
      <c r="MX790" s="168"/>
      <c r="MY790" s="168"/>
      <c r="MZ790" s="168"/>
      <c r="NA790" s="168"/>
      <c r="NB790" s="168"/>
      <c r="NC790" s="168"/>
      <c r="ND790" s="168"/>
      <c r="NE790" s="168"/>
      <c r="NF790" s="168"/>
      <c r="NG790" s="168"/>
      <c r="NH790" s="168"/>
      <c r="NI790" s="168"/>
      <c r="NJ790" s="168"/>
      <c r="NK790" s="168"/>
      <c r="NL790" s="168"/>
      <c r="NM790" s="168"/>
      <c r="NN790" s="168"/>
      <c r="NO790" s="168"/>
      <c r="NP790" s="168"/>
      <c r="NQ790" s="168"/>
      <c r="NR790" s="168"/>
      <c r="NS790" s="168"/>
      <c r="NT790" s="168"/>
      <c r="NU790" s="168"/>
      <c r="NV790" s="168"/>
      <c r="NW790" s="168"/>
      <c r="NX790" s="168"/>
      <c r="NY790" s="168"/>
      <c r="NZ790" s="168"/>
      <c r="OA790" s="168"/>
      <c r="OB790" s="168"/>
      <c r="OC790" s="508"/>
      <c r="OD790" s="508"/>
      <c r="OE790" s="508"/>
      <c r="OF790" s="508"/>
      <c r="OG790" s="508"/>
      <c r="OH790" s="508"/>
      <c r="OI790" s="508"/>
      <c r="OJ790" s="508"/>
      <c r="OK790" s="508"/>
      <c r="OL790" s="508"/>
      <c r="OM790" s="508"/>
      <c r="ON790" s="508"/>
      <c r="OO790" s="508"/>
      <c r="OP790" s="508"/>
      <c r="OQ790" s="508"/>
      <c r="OR790" s="508"/>
      <c r="OS790" s="508"/>
      <c r="OT790" s="508"/>
      <c r="OU790" s="508"/>
      <c r="OV790" s="508"/>
      <c r="OW790" s="508"/>
      <c r="OX790" s="508"/>
      <c r="OY790" s="508"/>
      <c r="OZ790" s="508"/>
      <c r="PA790" s="89"/>
      <c r="PB790" s="89"/>
      <c r="PC790" s="89"/>
      <c r="PD790" s="89"/>
      <c r="PE790" s="89"/>
      <c r="PF790" s="508"/>
      <c r="PG790" s="508"/>
      <c r="PH790" s="89"/>
      <c r="PI790" s="89"/>
      <c r="PJ790" s="508"/>
      <c r="PK790" s="508"/>
      <c r="PL790" s="89"/>
      <c r="PM790" s="89"/>
      <c r="PN790" s="508"/>
      <c r="PO790" s="508"/>
      <c r="PP790" s="508"/>
      <c r="PQ790" s="508"/>
      <c r="PR790" s="508"/>
      <c r="PS790" s="508"/>
      <c r="PT790" s="508"/>
      <c r="PU790" s="89"/>
      <c r="PV790" s="89"/>
      <c r="PW790" s="508"/>
      <c r="PX790" s="508"/>
      <c r="PY790" s="89"/>
      <c r="PZ790" s="89"/>
      <c r="QA790" s="508"/>
      <c r="QB790" s="508"/>
      <c r="QC790" s="508"/>
      <c r="QD790" s="508"/>
      <c r="QE790" s="508"/>
      <c r="QF790" s="203"/>
      <c r="QG790" s="107"/>
      <c r="QH790" s="508"/>
      <c r="QI790" s="508"/>
      <c r="QJ790" s="508"/>
      <c r="QK790" s="508"/>
      <c r="QL790" s="508"/>
      <c r="QM790" s="508"/>
      <c r="QN790" s="508"/>
      <c r="QO790" s="168"/>
      <c r="QP790" s="168"/>
      <c r="QQ790" s="168"/>
      <c r="QR790" s="168"/>
      <c r="QS790" s="168"/>
      <c r="QT790" s="168"/>
      <c r="QU790" s="168"/>
      <c r="QV790" s="168"/>
      <c r="QW790" s="168"/>
      <c r="QX790" s="168"/>
      <c r="QY790" s="168"/>
      <c r="QZ790" s="168"/>
      <c r="RA790" s="168"/>
      <c r="RB790" s="168"/>
      <c r="RC790" s="168"/>
      <c r="RD790" s="168"/>
      <c r="RE790" s="168"/>
      <c r="RF790" s="168"/>
      <c r="RG790" s="168"/>
      <c r="RH790" s="168"/>
      <c r="RI790" s="168"/>
      <c r="RJ790" s="168"/>
      <c r="RK790" s="168"/>
      <c r="RL790" s="168"/>
      <c r="RM790" s="168"/>
      <c r="RN790" s="168"/>
      <c r="RO790" s="168"/>
      <c r="RP790" s="168"/>
      <c r="RQ790" s="168"/>
      <c r="RR790" s="168"/>
      <c r="RS790" s="168"/>
      <c r="RT790" s="168"/>
      <c r="RU790" s="168"/>
      <c r="RV790" s="168"/>
      <c r="RW790" s="168"/>
      <c r="RX790" s="168"/>
      <c r="RY790" s="168"/>
      <c r="RZ790" s="168"/>
      <c r="SA790" s="168"/>
      <c r="SB790" s="168"/>
      <c r="SC790" s="168"/>
      <c r="SD790" s="168"/>
      <c r="SE790" s="168"/>
      <c r="SF790" s="168"/>
      <c r="SG790" s="508"/>
      <c r="SH790" s="508"/>
      <c r="SI790" s="508"/>
      <c r="SJ790" s="508"/>
      <c r="SK790" s="508"/>
      <c r="SL790" s="508"/>
      <c r="SM790" s="508"/>
      <c r="SN790" s="508"/>
      <c r="SO790" s="508"/>
      <c r="SP790" s="508"/>
      <c r="SQ790" s="508"/>
      <c r="SR790" s="508"/>
      <c r="SS790" s="508"/>
      <c r="ST790" s="508"/>
      <c r="SU790" s="508"/>
      <c r="SV790" s="508"/>
      <c r="SW790" s="508"/>
      <c r="SX790" s="508"/>
      <c r="SY790" s="508"/>
      <c r="SZ790" s="508"/>
      <c r="TA790" s="508"/>
      <c r="TB790" s="508"/>
      <c r="TC790" s="508"/>
      <c r="TD790" s="508"/>
      <c r="TE790" s="89"/>
      <c r="TF790" s="89"/>
      <c r="TG790" s="89"/>
      <c r="TH790" s="89"/>
      <c r="TI790" s="89"/>
      <c r="TJ790" s="508"/>
      <c r="TK790" s="508"/>
      <c r="TL790" s="89"/>
      <c r="TM790" s="89"/>
      <c r="TN790" s="508"/>
      <c r="TO790" s="508"/>
      <c r="TP790" s="89"/>
      <c r="TQ790" s="89"/>
      <c r="TR790" s="508"/>
      <c r="TS790" s="508"/>
      <c r="TT790" s="508"/>
      <c r="TU790" s="508"/>
      <c r="TV790" s="508"/>
      <c r="TW790" s="508"/>
      <c r="TX790" s="508"/>
      <c r="TY790" s="89"/>
      <c r="TZ790" s="89"/>
      <c r="UA790" s="508"/>
      <c r="UB790" s="508"/>
      <c r="UC790" s="89"/>
      <c r="UD790" s="89"/>
      <c r="UE790" s="508"/>
      <c r="UF790" s="508"/>
      <c r="UG790" s="508"/>
      <c r="UH790" s="508"/>
      <c r="UI790" s="508"/>
      <c r="UJ790" s="203"/>
      <c r="UK790" s="107"/>
      <c r="UL790" s="508"/>
      <c r="UM790" s="508"/>
      <c r="UN790" s="508"/>
      <c r="UO790" s="508"/>
      <c r="UP790" s="508"/>
      <c r="UQ790" s="508"/>
      <c r="UR790" s="508"/>
      <c r="US790" s="168"/>
      <c r="UT790" s="168"/>
      <c r="UU790" s="168"/>
      <c r="UV790" s="168"/>
      <c r="UW790" s="168"/>
      <c r="UX790" s="168"/>
      <c r="UY790" s="168"/>
      <c r="UZ790" s="168"/>
      <c r="VA790" s="168"/>
      <c r="VB790" s="168"/>
      <c r="VC790" s="168"/>
      <c r="VD790" s="168"/>
      <c r="VE790" s="168"/>
      <c r="VF790" s="168"/>
      <c r="VG790" s="168"/>
      <c r="VH790" s="168"/>
      <c r="VI790" s="168"/>
      <c r="VJ790" s="168"/>
      <c r="VK790" s="168"/>
      <c r="VL790" s="168"/>
      <c r="VM790" s="168"/>
      <c r="VN790" s="168"/>
      <c r="VO790" s="168"/>
      <c r="VP790" s="168"/>
      <c r="VQ790" s="168"/>
      <c r="VR790" s="168"/>
      <c r="VS790" s="168"/>
      <c r="VT790" s="168"/>
      <c r="VU790" s="168"/>
      <c r="VV790" s="168"/>
      <c r="VW790" s="168"/>
      <c r="VX790" s="168"/>
      <c r="VY790" s="168"/>
      <c r="VZ790" s="168"/>
      <c r="WA790" s="168"/>
      <c r="WB790" s="168"/>
      <c r="WC790" s="168"/>
      <c r="WD790" s="168"/>
      <c r="WE790" s="168"/>
      <c r="WF790" s="168"/>
      <c r="WG790" s="168"/>
      <c r="WH790" s="168"/>
      <c r="WI790" s="168"/>
      <c r="WJ790" s="168"/>
      <c r="WK790" s="508"/>
      <c r="WL790" s="508"/>
      <c r="WM790" s="508"/>
      <c r="WN790" s="508"/>
      <c r="WO790" s="508"/>
      <c r="WP790" s="508"/>
      <c r="WQ790" s="508"/>
      <c r="WR790" s="508"/>
      <c r="WS790" s="508"/>
      <c r="WT790" s="508"/>
      <c r="WU790" s="508"/>
      <c r="WV790" s="508"/>
      <c r="WW790" s="508"/>
      <c r="WX790" s="508"/>
      <c r="WY790" s="508"/>
      <c r="WZ790" s="508"/>
      <c r="XA790" s="508"/>
      <c r="XB790" s="508"/>
      <c r="XC790" s="508"/>
      <c r="XD790" s="508"/>
      <c r="XE790" s="508"/>
      <c r="XF790" s="508"/>
      <c r="XG790" s="508"/>
      <c r="XH790" s="508"/>
      <c r="XI790" s="89"/>
      <c r="XJ790" s="89"/>
      <c r="XK790" s="89"/>
      <c r="XL790" s="89"/>
      <c r="XM790" s="89"/>
      <c r="XN790" s="508"/>
      <c r="XO790" s="508"/>
      <c r="XP790" s="89"/>
      <c r="XQ790" s="89"/>
      <c r="XR790" s="508"/>
      <c r="XS790" s="508"/>
      <c r="XT790" s="89"/>
      <c r="XU790" s="89"/>
      <c r="XV790" s="508"/>
      <c r="XW790" s="508"/>
      <c r="XX790" s="508"/>
      <c r="XY790" s="508"/>
      <c r="XZ790" s="508"/>
      <c r="YA790" s="508"/>
      <c r="YB790" s="508"/>
      <c r="YC790" s="89"/>
      <c r="YD790" s="89"/>
      <c r="YE790" s="508"/>
      <c r="YF790" s="508"/>
      <c r="YG790" s="89"/>
      <c r="YH790" s="89"/>
      <c r="YI790" s="508"/>
      <c r="YJ790" s="508"/>
      <c r="YK790" s="508"/>
      <c r="YL790" s="508"/>
      <c r="YM790" s="508"/>
      <c r="YN790" s="203"/>
      <c r="YO790" s="107"/>
      <c r="YP790" s="508"/>
      <c r="YQ790" s="508"/>
      <c r="YR790" s="508"/>
      <c r="YS790" s="508"/>
      <c r="YT790" s="508"/>
      <c r="YU790" s="508"/>
      <c r="YV790" s="508"/>
      <c r="YW790" s="168"/>
      <c r="YX790" s="168"/>
      <c r="YY790" s="168"/>
      <c r="YZ790" s="168"/>
      <c r="ZA790" s="168"/>
      <c r="ZB790" s="168"/>
      <c r="ZC790" s="168"/>
      <c r="ZD790" s="168"/>
      <c r="ZE790" s="168"/>
      <c r="ZF790" s="168"/>
      <c r="ZG790" s="168"/>
      <c r="ZH790" s="168"/>
      <c r="ZI790" s="168"/>
      <c r="ZJ790" s="168"/>
      <c r="ZK790" s="168"/>
      <c r="ZL790" s="168"/>
      <c r="ZM790" s="168"/>
      <c r="ZN790" s="168"/>
      <c r="ZO790" s="168"/>
      <c r="ZP790" s="168"/>
      <c r="ZQ790" s="168"/>
      <c r="ZR790" s="168"/>
      <c r="ZS790" s="168"/>
      <c r="ZT790" s="168"/>
      <c r="ZU790" s="168"/>
      <c r="ZV790" s="168"/>
      <c r="ZW790" s="168"/>
      <c r="ZX790" s="168"/>
      <c r="ZY790" s="168"/>
      <c r="ZZ790" s="168"/>
      <c r="AAA790" s="168"/>
      <c r="AAB790" s="168"/>
      <c r="AAC790" s="168"/>
      <c r="AAD790" s="168"/>
      <c r="AAE790" s="168"/>
      <c r="AAF790" s="168"/>
      <c r="AAG790" s="168"/>
      <c r="AAH790" s="168"/>
      <c r="AAI790" s="168"/>
      <c r="AAJ790" s="168"/>
      <c r="AAK790" s="168"/>
      <c r="AAL790" s="168"/>
      <c r="AAM790" s="168"/>
      <c r="AAN790" s="168"/>
      <c r="AAO790" s="508"/>
      <c r="AAP790" s="508"/>
      <c r="AAQ790" s="508"/>
      <c r="AAR790" s="508"/>
      <c r="AAS790" s="508"/>
      <c r="AAT790" s="508"/>
      <c r="AAU790" s="508"/>
      <c r="AAV790" s="508"/>
      <c r="AAW790" s="508"/>
      <c r="AAX790" s="508"/>
      <c r="AAY790" s="508"/>
      <c r="AAZ790" s="508"/>
      <c r="ABA790" s="508"/>
      <c r="ABB790" s="508"/>
      <c r="ABC790" s="508"/>
      <c r="ABD790" s="508"/>
      <c r="ABE790" s="508"/>
      <c r="ABF790" s="508"/>
      <c r="ABG790" s="508"/>
      <c r="ABH790" s="508"/>
      <c r="ABI790" s="508"/>
      <c r="ABJ790" s="508"/>
      <c r="ABK790" s="508"/>
      <c r="ABL790" s="508"/>
      <c r="ABM790" s="89"/>
      <c r="ABN790" s="89"/>
      <c r="ABO790" s="89"/>
      <c r="ABP790" s="89"/>
      <c r="ABQ790" s="89"/>
      <c r="ABR790" s="508"/>
      <c r="ABS790" s="508"/>
      <c r="ABT790" s="89"/>
      <c r="ABU790" s="89"/>
      <c r="ABV790" s="508"/>
      <c r="ABW790" s="508"/>
      <c r="ABX790" s="89"/>
      <c r="ABY790" s="89"/>
      <c r="ABZ790" s="508"/>
      <c r="ACA790" s="508"/>
      <c r="ACB790" s="508"/>
      <c r="ACC790" s="508"/>
      <c r="ACD790" s="508"/>
      <c r="ACE790" s="508"/>
      <c r="ACF790" s="508"/>
      <c r="ACG790" s="89"/>
      <c r="ACH790" s="89"/>
      <c r="ACI790" s="508"/>
      <c r="ACJ790" s="508"/>
      <c r="ACK790" s="89"/>
      <c r="ACL790" s="89"/>
      <c r="ACM790" s="508"/>
      <c r="ACN790" s="508"/>
      <c r="ACO790" s="508"/>
      <c r="ACP790" s="508"/>
      <c r="ACQ790" s="508"/>
      <c r="ACR790" s="203"/>
      <c r="ACS790" s="107"/>
      <c r="ACT790" s="508"/>
      <c r="ACU790" s="508"/>
      <c r="ACV790" s="508"/>
      <c r="ACW790" s="508"/>
      <c r="ACX790" s="508"/>
      <c r="ACY790" s="508"/>
      <c r="ACZ790" s="508"/>
      <c r="ADA790" s="168"/>
      <c r="ADB790" s="168"/>
      <c r="ADC790" s="168"/>
      <c r="ADD790" s="168"/>
      <c r="ADE790" s="168"/>
      <c r="ADF790" s="168"/>
      <c r="ADG790" s="168"/>
      <c r="ADH790" s="168"/>
      <c r="ADI790" s="168"/>
      <c r="ADJ790" s="168"/>
      <c r="ADK790" s="168"/>
      <c r="ADL790" s="168"/>
      <c r="ADM790" s="168"/>
      <c r="ADN790" s="168"/>
      <c r="ADO790" s="168"/>
      <c r="ADP790" s="168"/>
      <c r="ADQ790" s="168"/>
      <c r="ADR790" s="168"/>
      <c r="ADS790" s="168"/>
      <c r="ADT790" s="168"/>
      <c r="ADU790" s="168"/>
      <c r="ADV790" s="168"/>
      <c r="ADW790" s="168"/>
      <c r="ADX790" s="168"/>
      <c r="ADY790" s="168"/>
      <c r="ADZ790" s="168"/>
      <c r="AEA790" s="168"/>
      <c r="AEB790" s="168"/>
      <c r="AEC790" s="168"/>
      <c r="AED790" s="168"/>
      <c r="AEE790" s="168"/>
      <c r="AEF790" s="168"/>
      <c r="AEG790" s="168"/>
      <c r="AEH790" s="168"/>
      <c r="AEI790" s="168"/>
      <c r="AEJ790" s="168"/>
      <c r="AEK790" s="168"/>
      <c r="AEL790" s="168"/>
      <c r="AEM790" s="168"/>
      <c r="AEN790" s="168"/>
      <c r="AEO790" s="168"/>
      <c r="AEP790" s="168"/>
      <c r="AEQ790" s="168"/>
      <c r="AER790" s="168"/>
      <c r="AES790" s="508"/>
      <c r="AET790" s="508"/>
      <c r="AEU790" s="508"/>
      <c r="AEV790" s="508"/>
      <c r="AEW790" s="508"/>
      <c r="AEX790" s="508"/>
      <c r="AEY790" s="508"/>
      <c r="AEZ790" s="508"/>
      <c r="AFA790" s="508"/>
      <c r="AFB790" s="508"/>
      <c r="AFC790" s="508"/>
      <c r="AFD790" s="508"/>
      <c r="AFE790" s="508"/>
      <c r="AFF790" s="508"/>
      <c r="AFG790" s="508"/>
      <c r="AFH790" s="508"/>
      <c r="AFI790" s="508"/>
      <c r="AFJ790" s="508"/>
      <c r="AFK790" s="508"/>
      <c r="AFL790" s="508"/>
      <c r="AFM790" s="508"/>
      <c r="AFN790" s="508"/>
      <c r="AFO790" s="508"/>
      <c r="AFP790" s="508"/>
      <c r="AFQ790" s="89"/>
      <c r="AFR790" s="89"/>
      <c r="AFS790" s="89"/>
      <c r="AFT790" s="89"/>
      <c r="AFU790" s="89"/>
      <c r="AFV790" s="508"/>
      <c r="AFW790" s="508"/>
      <c r="AFX790" s="89"/>
      <c r="AFY790" s="89"/>
      <c r="AFZ790" s="508"/>
      <c r="AGA790" s="508"/>
      <c r="AGB790" s="89"/>
      <c r="AGC790" s="89"/>
      <c r="AGD790" s="508"/>
      <c r="AGE790" s="508"/>
      <c r="AGF790" s="508"/>
      <c r="AGG790" s="508"/>
      <c r="AGH790" s="508"/>
      <c r="AGI790" s="508"/>
      <c r="AGJ790" s="508"/>
      <c r="AGK790" s="89"/>
      <c r="AGL790" s="89"/>
      <c r="AGM790" s="508"/>
      <c r="AGN790" s="508"/>
      <c r="AGO790" s="89"/>
      <c r="AGP790" s="89"/>
      <c r="AGQ790" s="508"/>
      <c r="AGR790" s="508"/>
      <c r="AGS790" s="508"/>
      <c r="AGT790" s="508"/>
      <c r="AGU790" s="508"/>
      <c r="AGV790" s="203"/>
      <c r="AGW790" s="107"/>
      <c r="AGX790" s="508"/>
      <c r="AGY790" s="508"/>
      <c r="AGZ790" s="508"/>
      <c r="AHA790" s="508"/>
      <c r="AHB790" s="508"/>
      <c r="AHC790" s="508"/>
      <c r="AHD790" s="508"/>
      <c r="AHE790" s="168"/>
      <c r="AHF790" s="168"/>
      <c r="AHG790" s="168"/>
      <c r="AHH790" s="168"/>
      <c r="AHI790" s="168"/>
      <c r="AHJ790" s="168"/>
      <c r="AHK790" s="168"/>
      <c r="AHL790" s="168"/>
      <c r="AHM790" s="168"/>
      <c r="AHN790" s="168"/>
      <c r="AHO790" s="168"/>
      <c r="AHP790" s="168"/>
      <c r="AHQ790" s="168"/>
      <c r="AHR790" s="168"/>
      <c r="AHS790" s="168"/>
      <c r="AHT790" s="168"/>
      <c r="AHU790" s="168"/>
      <c r="AHV790" s="168"/>
      <c r="AHW790" s="168"/>
      <c r="AHX790" s="168"/>
      <c r="AHY790" s="168"/>
      <c r="AHZ790" s="168"/>
      <c r="AIA790" s="168"/>
      <c r="AIB790" s="168"/>
      <c r="AIC790" s="168"/>
      <c r="AID790" s="168"/>
      <c r="AIE790" s="168"/>
      <c r="AIF790" s="168"/>
      <c r="AIG790" s="168"/>
      <c r="AIH790" s="168"/>
      <c r="AII790" s="168"/>
      <c r="AIJ790" s="168"/>
      <c r="AIK790" s="168"/>
      <c r="AIL790" s="168"/>
      <c r="AIM790" s="168"/>
      <c r="AIN790" s="168"/>
      <c r="AIO790" s="168"/>
      <c r="AIP790" s="168"/>
      <c r="AIQ790" s="168"/>
      <c r="AIR790" s="168"/>
      <c r="AIS790" s="168"/>
      <c r="AIT790" s="168"/>
      <c r="AIU790" s="168"/>
      <c r="AIV790" s="168"/>
      <c r="AIW790" s="508"/>
      <c r="AIX790" s="508"/>
      <c r="AIY790" s="508"/>
      <c r="AIZ790" s="508"/>
      <c r="AJA790" s="508"/>
      <c r="AJB790" s="508"/>
      <c r="AJC790" s="508"/>
      <c r="AJD790" s="508"/>
      <c r="AJE790" s="508"/>
      <c r="AJF790" s="508"/>
      <c r="AJG790" s="508"/>
      <c r="AJH790" s="508"/>
      <c r="AJI790" s="508"/>
      <c r="AJJ790" s="508"/>
      <c r="AJK790" s="508"/>
      <c r="AJL790" s="508"/>
      <c r="AJM790" s="508"/>
      <c r="AJN790" s="508"/>
      <c r="AJO790" s="508"/>
      <c r="AJP790" s="508"/>
      <c r="AJQ790" s="508"/>
      <c r="AJR790" s="508"/>
      <c r="AJS790" s="508"/>
      <c r="AJT790" s="508"/>
      <c r="AJU790" s="89"/>
      <c r="AJV790" s="89"/>
      <c r="AJW790" s="89"/>
      <c r="AJX790" s="89"/>
      <c r="AJY790" s="89"/>
      <c r="AJZ790" s="508"/>
      <c r="AKA790" s="508"/>
      <c r="AKB790" s="89"/>
      <c r="AKC790" s="89"/>
      <c r="AKD790" s="508"/>
      <c r="AKE790" s="508"/>
      <c r="AKF790" s="89"/>
      <c r="AKG790" s="89"/>
      <c r="AKH790" s="508"/>
      <c r="AKI790" s="508"/>
      <c r="AKJ790" s="508"/>
      <c r="AKK790" s="508"/>
      <c r="AKL790" s="508"/>
      <c r="AKM790" s="508"/>
      <c r="AKN790" s="508"/>
      <c r="AKO790" s="89"/>
      <c r="AKP790" s="89"/>
      <c r="AKQ790" s="508"/>
      <c r="AKR790" s="508"/>
      <c r="AKS790" s="89"/>
      <c r="AKT790" s="89"/>
      <c r="AKU790" s="508"/>
      <c r="AKV790" s="508"/>
      <c r="AKW790" s="508"/>
      <c r="AKX790" s="508"/>
      <c r="AKY790" s="508"/>
      <c r="AKZ790" s="203"/>
      <c r="ALA790" s="107"/>
      <c r="ALB790" s="508"/>
      <c r="ALC790" s="508"/>
      <c r="ALD790" s="508"/>
      <c r="ALE790" s="508"/>
      <c r="ALF790" s="508"/>
      <c r="ALG790" s="508"/>
      <c r="ALH790" s="508"/>
      <c r="ALI790" s="168"/>
      <c r="ALJ790" s="168"/>
      <c r="ALK790" s="168"/>
      <c r="ALL790" s="168"/>
      <c r="ALM790" s="168"/>
      <c r="ALN790" s="168"/>
      <c r="ALO790" s="168"/>
      <c r="ALP790" s="168"/>
      <c r="ALQ790" s="168"/>
      <c r="ALR790" s="168"/>
      <c r="ALS790" s="168"/>
      <c r="ALT790" s="168"/>
      <c r="ALU790" s="168"/>
      <c r="ALV790" s="168"/>
      <c r="ALW790" s="168"/>
      <c r="ALX790" s="168"/>
      <c r="ALY790" s="168"/>
      <c r="ALZ790" s="168"/>
      <c r="AMA790" s="168"/>
      <c r="AMB790" s="168"/>
      <c r="AMC790" s="168"/>
      <c r="AMD790" s="168"/>
      <c r="AME790" s="168"/>
      <c r="AMF790" s="168"/>
      <c r="AMG790" s="168"/>
      <c r="AMH790" s="168"/>
      <c r="AMI790" s="168"/>
      <c r="AMJ790" s="168"/>
      <c r="AMK790" s="168"/>
      <c r="AML790" s="168"/>
      <c r="AMM790" s="168"/>
      <c r="AMN790" s="168"/>
      <c r="AMO790" s="168"/>
      <c r="AMP790" s="168"/>
      <c r="AMQ790" s="168"/>
      <c r="AMR790" s="168"/>
      <c r="AMS790" s="168"/>
      <c r="AMT790" s="168"/>
      <c r="AMU790" s="168"/>
      <c r="AMV790" s="168"/>
      <c r="AMW790" s="168"/>
      <c r="AMX790" s="168"/>
      <c r="AMY790" s="168"/>
      <c r="AMZ790" s="168"/>
      <c r="ANA790" s="508"/>
      <c r="ANB790" s="508"/>
      <c r="ANC790" s="508"/>
      <c r="AND790" s="508"/>
      <c r="ANE790" s="508"/>
      <c r="ANF790" s="508"/>
      <c r="ANG790" s="508"/>
      <c r="ANH790" s="508"/>
      <c r="ANI790" s="508"/>
      <c r="ANJ790" s="508"/>
      <c r="ANK790" s="508"/>
      <c r="ANL790" s="508"/>
      <c r="ANM790" s="508"/>
      <c r="ANN790" s="508"/>
      <c r="ANO790" s="508"/>
      <c r="ANP790" s="508"/>
      <c r="ANQ790" s="508"/>
      <c r="ANR790" s="508"/>
      <c r="ANS790" s="508"/>
      <c r="ANT790" s="508"/>
      <c r="ANU790" s="508"/>
      <c r="ANV790" s="508"/>
      <c r="ANW790" s="508"/>
      <c r="ANX790" s="508"/>
      <c r="ANY790" s="89"/>
      <c r="ANZ790" s="89"/>
      <c r="AOA790" s="89"/>
      <c r="AOB790" s="89"/>
      <c r="AOC790" s="89"/>
      <c r="AOD790" s="508"/>
      <c r="AOE790" s="508"/>
      <c r="AOF790" s="89"/>
      <c r="AOG790" s="89"/>
      <c r="AOH790" s="508"/>
      <c r="AOI790" s="508"/>
      <c r="AOJ790" s="89"/>
      <c r="AOK790" s="89"/>
      <c r="AOL790" s="508"/>
      <c r="AOM790" s="508"/>
      <c r="AON790" s="508"/>
      <c r="AOO790" s="508"/>
      <c r="AOP790" s="508"/>
      <c r="AOQ790" s="508"/>
      <c r="AOR790" s="508"/>
      <c r="AOS790" s="89"/>
      <c r="AOT790" s="89"/>
      <c r="AOU790" s="508"/>
      <c r="AOV790" s="508"/>
      <c r="AOW790" s="89"/>
      <c r="AOX790" s="89"/>
      <c r="AOY790" s="508"/>
      <c r="AOZ790" s="508"/>
      <c r="APA790" s="508"/>
      <c r="APB790" s="508"/>
      <c r="APC790" s="508"/>
      <c r="APD790" s="203"/>
      <c r="APE790" s="107"/>
      <c r="APF790" s="508"/>
      <c r="APG790" s="508"/>
      <c r="APH790" s="508"/>
      <c r="API790" s="508"/>
      <c r="APJ790" s="508"/>
      <c r="APK790" s="508"/>
      <c r="APL790" s="508"/>
      <c r="APM790" s="168"/>
      <c r="APN790" s="168"/>
      <c r="APO790" s="168"/>
      <c r="APP790" s="168"/>
      <c r="APQ790" s="168"/>
      <c r="APR790" s="168"/>
      <c r="APS790" s="168"/>
      <c r="APT790" s="168"/>
      <c r="APU790" s="168"/>
      <c r="APV790" s="168"/>
      <c r="APW790" s="168"/>
      <c r="APX790" s="168"/>
      <c r="APY790" s="168"/>
      <c r="APZ790" s="168"/>
      <c r="AQA790" s="168"/>
      <c r="AQB790" s="168"/>
      <c r="AQC790" s="168"/>
      <c r="AQD790" s="168"/>
      <c r="AQE790" s="168"/>
      <c r="AQF790" s="168"/>
      <c r="AQG790" s="168"/>
      <c r="AQH790" s="168"/>
      <c r="AQI790" s="168"/>
      <c r="AQJ790" s="168"/>
      <c r="AQK790" s="168"/>
      <c r="AQL790" s="168"/>
      <c r="AQM790" s="168"/>
      <c r="AQN790" s="168"/>
      <c r="AQO790" s="168"/>
      <c r="AQP790" s="168"/>
      <c r="AQQ790" s="168"/>
      <c r="AQR790" s="168"/>
      <c r="AQS790" s="168"/>
      <c r="AQT790" s="168"/>
      <c r="AQU790" s="168"/>
      <c r="AQV790" s="168"/>
      <c r="AQW790" s="168"/>
      <c r="AQX790" s="168"/>
      <c r="AQY790" s="168"/>
      <c r="AQZ790" s="168"/>
      <c r="ARA790" s="168"/>
      <c r="ARB790" s="168"/>
      <c r="ARC790" s="168"/>
      <c r="ARD790" s="168"/>
      <c r="ARE790" s="508"/>
      <c r="ARF790" s="508"/>
      <c r="ARG790" s="508"/>
      <c r="ARH790" s="508"/>
      <c r="ARI790" s="508"/>
      <c r="ARJ790" s="508"/>
      <c r="ARK790" s="508"/>
      <c r="ARL790" s="508"/>
      <c r="ARM790" s="508"/>
      <c r="ARN790" s="508"/>
      <c r="ARO790" s="508"/>
      <c r="ARP790" s="508"/>
      <c r="ARQ790" s="508"/>
      <c r="ARR790" s="508"/>
      <c r="ARS790" s="508"/>
      <c r="ART790" s="508"/>
      <c r="ARU790" s="508"/>
      <c r="ARV790" s="508"/>
      <c r="ARW790" s="508"/>
      <c r="ARX790" s="508"/>
      <c r="ARY790" s="508"/>
      <c r="ARZ790" s="508"/>
      <c r="ASA790" s="508"/>
      <c r="ASB790" s="508"/>
      <c r="ASC790" s="89"/>
      <c r="ASD790" s="89"/>
      <c r="ASE790" s="89"/>
      <c r="ASF790" s="89"/>
      <c r="ASG790" s="89"/>
      <c r="ASH790" s="508"/>
      <c r="ASI790" s="508"/>
      <c r="ASJ790" s="89"/>
      <c r="ASK790" s="89"/>
      <c r="ASL790" s="508"/>
      <c r="ASM790" s="508"/>
      <c r="ASN790" s="89"/>
      <c r="ASO790" s="89"/>
      <c r="ASP790" s="508"/>
      <c r="ASQ790" s="508"/>
      <c r="ASR790" s="508"/>
      <c r="ASS790" s="508"/>
      <c r="AST790" s="508"/>
      <c r="ASU790" s="508"/>
      <c r="ASV790" s="508"/>
      <c r="ASW790" s="89"/>
      <c r="ASX790" s="89"/>
      <c r="ASY790" s="508"/>
      <c r="ASZ790" s="508"/>
      <c r="ATA790" s="89"/>
      <c r="ATB790" s="89"/>
      <c r="ATC790" s="508"/>
      <c r="ATD790" s="508"/>
      <c r="ATE790" s="508"/>
      <c r="ATF790" s="508"/>
      <c r="ATG790" s="508"/>
      <c r="ATH790" s="203"/>
      <c r="ATI790" s="107"/>
      <c r="ATJ790" s="508"/>
      <c r="ATK790" s="508"/>
      <c r="ATL790" s="508"/>
      <c r="ATM790" s="508"/>
      <c r="ATN790" s="508"/>
      <c r="ATO790" s="508"/>
      <c r="ATP790" s="508"/>
      <c r="ATQ790" s="168"/>
      <c r="ATR790" s="168"/>
      <c r="ATS790" s="168"/>
      <c r="ATT790" s="168"/>
      <c r="ATU790" s="168"/>
      <c r="ATV790" s="168"/>
      <c r="ATW790" s="168"/>
      <c r="ATX790" s="168"/>
      <c r="ATY790" s="168"/>
      <c r="ATZ790" s="168"/>
      <c r="AUA790" s="168"/>
      <c r="AUB790" s="168"/>
      <c r="AUC790" s="168"/>
      <c r="AUD790" s="168"/>
      <c r="AUE790" s="168"/>
      <c r="AUF790" s="168"/>
      <c r="AUG790" s="168"/>
      <c r="AUH790" s="168"/>
      <c r="AUI790" s="168"/>
      <c r="AUJ790" s="168"/>
      <c r="AUK790" s="168"/>
      <c r="AUL790" s="168"/>
      <c r="AUM790" s="168"/>
      <c r="AUN790" s="168"/>
      <c r="AUO790" s="168"/>
      <c r="AUP790" s="168"/>
      <c r="AUQ790" s="168"/>
      <c r="AUR790" s="168"/>
      <c r="AUS790" s="168"/>
      <c r="AUT790" s="168"/>
      <c r="AUU790" s="168"/>
      <c r="AUV790" s="168"/>
      <c r="AUW790" s="168"/>
      <c r="AUX790" s="168"/>
      <c r="AUY790" s="168"/>
      <c r="AUZ790" s="168"/>
      <c r="AVA790" s="168"/>
      <c r="AVB790" s="168"/>
      <c r="AVC790" s="168"/>
      <c r="AVD790" s="168"/>
      <c r="AVE790" s="168"/>
      <c r="AVF790" s="168"/>
      <c r="AVG790" s="168"/>
      <c r="AVH790" s="168"/>
      <c r="AVI790" s="508"/>
      <c r="AVJ790" s="508"/>
      <c r="AVK790" s="508"/>
      <c r="AVL790" s="508"/>
      <c r="AVM790" s="508"/>
      <c r="AVN790" s="508"/>
      <c r="AVO790" s="508"/>
      <c r="AVP790" s="508"/>
      <c r="AVQ790" s="508"/>
      <c r="AVR790" s="508"/>
      <c r="AVS790" s="508"/>
      <c r="AVT790" s="508"/>
      <c r="AVU790" s="508"/>
      <c r="AVV790" s="508"/>
      <c r="AVW790" s="508"/>
      <c r="AVX790" s="508"/>
      <c r="AVY790" s="508"/>
      <c r="AVZ790" s="508"/>
      <c r="AWA790" s="508"/>
      <c r="AWB790" s="508"/>
      <c r="AWC790" s="508"/>
      <c r="AWD790" s="508"/>
      <c r="AWE790" s="508"/>
      <c r="AWF790" s="508"/>
      <c r="AWG790" s="89"/>
      <c r="AWH790" s="89"/>
      <c r="AWI790" s="89"/>
      <c r="AWJ790" s="89"/>
      <c r="AWK790" s="89"/>
      <c r="AWL790" s="508"/>
      <c r="AWM790" s="508"/>
      <c r="AWN790" s="89"/>
      <c r="AWO790" s="89"/>
      <c r="AWP790" s="508"/>
      <c r="AWQ790" s="508"/>
      <c r="AWR790" s="89"/>
      <c r="AWS790" s="89"/>
      <c r="AWT790" s="508"/>
      <c r="AWU790" s="508"/>
      <c r="AWV790" s="508"/>
      <c r="AWW790" s="508"/>
      <c r="AWX790" s="508"/>
      <c r="AWY790" s="508"/>
      <c r="AWZ790" s="508"/>
      <c r="AXA790" s="89"/>
      <c r="AXB790" s="89"/>
      <c r="AXC790" s="508"/>
      <c r="AXD790" s="508"/>
      <c r="AXE790" s="89"/>
      <c r="AXF790" s="89"/>
      <c r="AXG790" s="508"/>
      <c r="AXH790" s="508"/>
      <c r="AXI790" s="508"/>
      <c r="AXJ790" s="508"/>
      <c r="AXK790" s="508"/>
      <c r="AXL790" s="203"/>
      <c r="AXM790" s="107"/>
      <c r="AXN790" s="508"/>
      <c r="AXO790" s="508"/>
      <c r="AXP790" s="508"/>
      <c r="AXQ790" s="508"/>
      <c r="AXR790" s="508"/>
      <c r="AXS790" s="508"/>
      <c r="AXT790" s="508"/>
      <c r="AXU790" s="168"/>
      <c r="AXV790" s="168"/>
      <c r="AXW790" s="168"/>
      <c r="AXX790" s="168"/>
      <c r="AXY790" s="168"/>
      <c r="AXZ790" s="168"/>
      <c r="AYA790" s="168"/>
      <c r="AYB790" s="168"/>
      <c r="AYC790" s="168"/>
      <c r="AYD790" s="168"/>
      <c r="AYE790" s="168"/>
      <c r="AYF790" s="168"/>
      <c r="AYG790" s="168"/>
      <c r="AYH790" s="168"/>
      <c r="AYI790" s="168"/>
      <c r="AYJ790" s="168"/>
      <c r="AYK790" s="168"/>
      <c r="AYL790" s="168"/>
      <c r="AYM790" s="168"/>
      <c r="AYN790" s="168"/>
      <c r="AYO790" s="168"/>
      <c r="AYP790" s="168"/>
      <c r="AYQ790" s="168"/>
      <c r="AYR790" s="168"/>
      <c r="AYS790" s="168"/>
      <c r="AYT790" s="168"/>
      <c r="AYU790" s="168"/>
      <c r="AYV790" s="168"/>
      <c r="AYW790" s="168"/>
      <c r="AYX790" s="168"/>
      <c r="AYY790" s="168"/>
      <c r="AYZ790" s="168"/>
      <c r="AZA790" s="168"/>
      <c r="AZB790" s="168"/>
      <c r="AZC790" s="168"/>
      <c r="AZD790" s="168"/>
      <c r="AZE790" s="168"/>
      <c r="AZF790" s="168"/>
      <c r="AZG790" s="168"/>
      <c r="AZH790" s="168"/>
      <c r="AZI790" s="168"/>
      <c r="AZJ790" s="168"/>
      <c r="AZK790" s="168"/>
      <c r="AZL790" s="168"/>
      <c r="AZM790" s="508"/>
      <c r="AZN790" s="508"/>
      <c r="AZO790" s="508"/>
      <c r="AZP790" s="508"/>
      <c r="AZQ790" s="508"/>
      <c r="AZR790" s="508"/>
      <c r="AZS790" s="508"/>
      <c r="AZT790" s="508"/>
      <c r="AZU790" s="508"/>
      <c r="AZV790" s="508"/>
      <c r="AZW790" s="508"/>
      <c r="AZX790" s="508"/>
      <c r="AZY790" s="508"/>
      <c r="AZZ790" s="508"/>
      <c r="BAA790" s="508"/>
      <c r="BAB790" s="508"/>
      <c r="BAC790" s="508"/>
      <c r="BAD790" s="508"/>
      <c r="BAE790" s="508"/>
      <c r="BAF790" s="508"/>
      <c r="BAG790" s="508"/>
      <c r="BAH790" s="508"/>
      <c r="BAI790" s="508"/>
      <c r="BAJ790" s="508"/>
      <c r="BAK790" s="89"/>
      <c r="BAL790" s="89"/>
      <c r="BAM790" s="89"/>
      <c r="BAN790" s="89"/>
      <c r="BAO790" s="89"/>
      <c r="BAP790" s="508"/>
      <c r="BAQ790" s="508"/>
      <c r="BAR790" s="89"/>
      <c r="BAS790" s="89"/>
      <c r="BAT790" s="508"/>
      <c r="BAU790" s="508"/>
      <c r="BAV790" s="89"/>
      <c r="BAW790" s="89"/>
      <c r="BAX790" s="508"/>
      <c r="BAY790" s="508"/>
      <c r="BAZ790" s="508"/>
      <c r="BBA790" s="508"/>
      <c r="BBB790" s="508"/>
      <c r="BBC790" s="508"/>
      <c r="BBD790" s="508"/>
      <c r="BBE790" s="89"/>
      <c r="BBF790" s="89"/>
      <c r="BBG790" s="508"/>
      <c r="BBH790" s="508"/>
      <c r="BBI790" s="89"/>
      <c r="BBJ790" s="89"/>
      <c r="BBK790" s="508"/>
      <c r="BBL790" s="508"/>
      <c r="BBM790" s="508"/>
      <c r="BBN790" s="508"/>
      <c r="BBO790" s="508"/>
      <c r="BBP790" s="203"/>
      <c r="BBQ790" s="107"/>
      <c r="BBR790" s="508"/>
      <c r="BBS790" s="508"/>
      <c r="BBT790" s="508"/>
      <c r="BBU790" s="508"/>
      <c r="BBV790" s="508"/>
      <c r="BBW790" s="508"/>
      <c r="BBX790" s="508"/>
      <c r="BBY790" s="168"/>
      <c r="BBZ790" s="168"/>
      <c r="BCA790" s="168"/>
      <c r="BCB790" s="168"/>
      <c r="BCC790" s="168"/>
      <c r="BCD790" s="168"/>
      <c r="BCE790" s="168"/>
      <c r="BCF790" s="168"/>
      <c r="BCG790" s="168"/>
      <c r="BCH790" s="168"/>
      <c r="BCI790" s="168"/>
      <c r="BCJ790" s="168"/>
      <c r="BCK790" s="168"/>
      <c r="BCL790" s="168"/>
      <c r="BCM790" s="168"/>
      <c r="BCN790" s="168"/>
      <c r="BCO790" s="168"/>
      <c r="BCP790" s="168"/>
      <c r="BCQ790" s="168"/>
      <c r="BCR790" s="168"/>
      <c r="BCS790" s="168"/>
      <c r="BCT790" s="168"/>
      <c r="BCU790" s="168"/>
      <c r="BCV790" s="168"/>
      <c r="BCW790" s="168"/>
      <c r="BCX790" s="168"/>
      <c r="BCY790" s="168"/>
      <c r="BCZ790" s="168"/>
      <c r="BDA790" s="168"/>
      <c r="BDB790" s="168"/>
      <c r="BDC790" s="168"/>
      <c r="BDD790" s="168"/>
      <c r="BDE790" s="168"/>
      <c r="BDF790" s="168"/>
      <c r="BDG790" s="168"/>
      <c r="BDH790" s="168"/>
      <c r="BDI790" s="168"/>
      <c r="BDJ790" s="168"/>
      <c r="BDK790" s="168"/>
      <c r="BDL790" s="168"/>
      <c r="BDM790" s="168"/>
      <c r="BDN790" s="168"/>
      <c r="BDO790" s="168"/>
      <c r="BDP790" s="168"/>
      <c r="BDQ790" s="508"/>
      <c r="BDR790" s="508"/>
      <c r="BDS790" s="508"/>
      <c r="BDT790" s="508"/>
      <c r="BDU790" s="508"/>
      <c r="BDV790" s="508"/>
      <c r="BDW790" s="508"/>
      <c r="BDX790" s="508"/>
      <c r="BDY790" s="508"/>
      <c r="BDZ790" s="508"/>
      <c r="BEA790" s="508"/>
      <c r="BEB790" s="508"/>
      <c r="BEC790" s="508"/>
      <c r="BED790" s="508"/>
      <c r="BEE790" s="508"/>
      <c r="BEF790" s="508"/>
      <c r="BEG790" s="508"/>
      <c r="BEH790" s="508"/>
      <c r="BEI790" s="508"/>
      <c r="BEJ790" s="508"/>
      <c r="BEK790" s="508"/>
      <c r="BEL790" s="508"/>
      <c r="BEM790" s="508"/>
      <c r="BEN790" s="508"/>
      <c r="BEO790" s="89"/>
      <c r="BEP790" s="89"/>
      <c r="BEQ790" s="89"/>
      <c r="BER790" s="89"/>
      <c r="BES790" s="89"/>
      <c r="BET790" s="508"/>
      <c r="BEU790" s="508"/>
      <c r="BEV790" s="89"/>
      <c r="BEW790" s="89"/>
      <c r="BEX790" s="508"/>
      <c r="BEY790" s="508"/>
      <c r="BEZ790" s="89"/>
      <c r="BFA790" s="89"/>
      <c r="BFB790" s="508"/>
      <c r="BFC790" s="508"/>
      <c r="BFD790" s="508"/>
      <c r="BFE790" s="508"/>
      <c r="BFF790" s="508"/>
      <c r="BFG790" s="508"/>
      <c r="BFH790" s="508"/>
      <c r="BFI790" s="89"/>
      <c r="BFJ790" s="89"/>
      <c r="BFK790" s="508"/>
      <c r="BFL790" s="508"/>
      <c r="BFM790" s="89"/>
      <c r="BFN790" s="89"/>
      <c r="BFO790" s="508"/>
      <c r="BFP790" s="508"/>
      <c r="BFQ790" s="508"/>
      <c r="BFR790" s="508"/>
      <c r="BFS790" s="508"/>
      <c r="BFT790" s="203"/>
      <c r="BFU790" s="107"/>
      <c r="BFV790" s="508"/>
      <c r="BFW790" s="508"/>
      <c r="BFX790" s="508"/>
      <c r="BFY790" s="508"/>
      <c r="BFZ790" s="508"/>
      <c r="BGA790" s="508"/>
      <c r="BGB790" s="508"/>
      <c r="BGC790" s="168"/>
      <c r="BGD790" s="168"/>
      <c r="BGE790" s="168"/>
      <c r="BGF790" s="168"/>
      <c r="BGG790" s="168"/>
      <c r="BGH790" s="168"/>
      <c r="BGI790" s="168"/>
      <c r="BGJ790" s="168"/>
      <c r="BGK790" s="168"/>
      <c r="BGL790" s="168"/>
      <c r="BGM790" s="168"/>
      <c r="BGN790" s="168"/>
      <c r="BGO790" s="168"/>
      <c r="BGP790" s="168"/>
      <c r="BGQ790" s="168"/>
      <c r="BGR790" s="168"/>
      <c r="BGS790" s="168"/>
      <c r="BGT790" s="168"/>
      <c r="BGU790" s="168"/>
      <c r="BGV790" s="168"/>
      <c r="BGW790" s="168"/>
      <c r="BGX790" s="168"/>
      <c r="BGY790" s="168"/>
      <c r="BGZ790" s="168"/>
      <c r="BHA790" s="168"/>
      <c r="BHB790" s="168"/>
      <c r="BHC790" s="168"/>
      <c r="BHD790" s="168"/>
      <c r="BHE790" s="168"/>
      <c r="BHF790" s="168"/>
      <c r="BHG790" s="168"/>
      <c r="BHH790" s="168"/>
      <c r="BHI790" s="168"/>
      <c r="BHJ790" s="168"/>
      <c r="BHK790" s="168"/>
      <c r="BHL790" s="168"/>
      <c r="BHM790" s="168"/>
      <c r="BHN790" s="168"/>
      <c r="BHO790" s="168"/>
      <c r="BHP790" s="168"/>
      <c r="BHQ790" s="168"/>
      <c r="BHR790" s="168"/>
      <c r="BHS790" s="168"/>
      <c r="BHT790" s="168"/>
      <c r="BHU790" s="508"/>
      <c r="BHV790" s="508"/>
      <c r="BHW790" s="508"/>
      <c r="BHX790" s="508"/>
      <c r="BHY790" s="508"/>
      <c r="BHZ790" s="508"/>
      <c r="BIA790" s="508"/>
      <c r="BIB790" s="508"/>
      <c r="BIC790" s="508"/>
      <c r="BID790" s="508"/>
      <c r="BIE790" s="508"/>
      <c r="BIF790" s="508"/>
      <c r="BIG790" s="508"/>
      <c r="BIH790" s="508"/>
      <c r="BII790" s="508"/>
      <c r="BIJ790" s="508"/>
      <c r="BIK790" s="508"/>
      <c r="BIL790" s="508"/>
      <c r="BIM790" s="508"/>
      <c r="BIN790" s="508"/>
      <c r="BIO790" s="508"/>
      <c r="BIP790" s="508"/>
      <c r="BIQ790" s="508"/>
      <c r="BIR790" s="508"/>
      <c r="BIS790" s="89"/>
      <c r="BIT790" s="89"/>
      <c r="BIU790" s="89"/>
      <c r="BIV790" s="89"/>
      <c r="BIW790" s="89"/>
      <c r="BIX790" s="508"/>
      <c r="BIY790" s="508"/>
      <c r="BIZ790" s="89"/>
      <c r="BJA790" s="89"/>
      <c r="BJB790" s="508"/>
      <c r="BJC790" s="508"/>
      <c r="BJD790" s="89"/>
      <c r="BJE790" s="89"/>
      <c r="BJF790" s="508"/>
      <c r="BJG790" s="508"/>
      <c r="BJH790" s="508"/>
      <c r="BJI790" s="508"/>
      <c r="BJJ790" s="508"/>
      <c r="BJK790" s="508"/>
      <c r="BJL790" s="508"/>
      <c r="BJM790" s="89"/>
      <c r="BJN790" s="89"/>
      <c r="BJO790" s="508"/>
      <c r="BJP790" s="508"/>
      <c r="BJQ790" s="89"/>
      <c r="BJR790" s="89"/>
      <c r="BJS790" s="508"/>
      <c r="BJT790" s="508"/>
      <c r="BJU790" s="508"/>
      <c r="BJV790" s="508"/>
      <c r="BJW790" s="508"/>
      <c r="BJX790" s="203"/>
      <c r="BJY790" s="107"/>
      <c r="BJZ790" s="508"/>
      <c r="BKA790" s="508"/>
      <c r="BKB790" s="508"/>
      <c r="BKC790" s="508"/>
      <c r="BKD790" s="508"/>
      <c r="BKE790" s="508"/>
      <c r="BKF790" s="508"/>
      <c r="BKG790" s="168"/>
      <c r="BKH790" s="168"/>
      <c r="BKI790" s="168"/>
      <c r="BKJ790" s="168"/>
      <c r="BKK790" s="168"/>
      <c r="BKL790" s="168"/>
      <c r="BKM790" s="168"/>
      <c r="BKN790" s="168"/>
      <c r="BKO790" s="168"/>
      <c r="BKP790" s="168"/>
      <c r="BKQ790" s="168"/>
      <c r="BKR790" s="168"/>
      <c r="BKS790" s="168"/>
      <c r="BKT790" s="168"/>
      <c r="BKU790" s="168"/>
      <c r="BKV790" s="168"/>
      <c r="BKW790" s="168"/>
      <c r="BKX790" s="168"/>
      <c r="BKY790" s="168"/>
      <c r="BKZ790" s="168"/>
      <c r="BLA790" s="168"/>
      <c r="BLB790" s="168"/>
      <c r="BLC790" s="168"/>
      <c r="BLD790" s="168"/>
      <c r="BLE790" s="168"/>
      <c r="BLF790" s="168"/>
      <c r="BLG790" s="168"/>
      <c r="BLH790" s="168"/>
      <c r="BLI790" s="168"/>
      <c r="BLJ790" s="168"/>
      <c r="BLK790" s="168"/>
      <c r="BLL790" s="168"/>
      <c r="BLM790" s="168"/>
      <c r="BLN790" s="168"/>
      <c r="BLO790" s="168"/>
      <c r="BLP790" s="168"/>
      <c r="BLQ790" s="168"/>
      <c r="BLR790" s="168"/>
      <c r="BLS790" s="168"/>
      <c r="BLT790" s="168"/>
      <c r="BLU790" s="168"/>
      <c r="BLV790" s="168"/>
      <c r="BLW790" s="168"/>
      <c r="BLX790" s="168"/>
      <c r="BLY790" s="508"/>
      <c r="BLZ790" s="508"/>
      <c r="BMA790" s="508"/>
      <c r="BMB790" s="508"/>
      <c r="BMC790" s="508"/>
      <c r="BMD790" s="508"/>
      <c r="BME790" s="508"/>
      <c r="BMF790" s="508"/>
      <c r="BMG790" s="508"/>
      <c r="BMH790" s="508"/>
      <c r="BMI790" s="508"/>
      <c r="BMJ790" s="508"/>
      <c r="BMK790" s="508"/>
      <c r="BML790" s="508"/>
      <c r="BMM790" s="508"/>
      <c r="BMN790" s="508"/>
      <c r="BMO790" s="508"/>
      <c r="BMP790" s="508"/>
      <c r="BMQ790" s="508"/>
      <c r="BMR790" s="508"/>
      <c r="BMS790" s="508"/>
      <c r="BMT790" s="508"/>
      <c r="BMU790" s="508"/>
      <c r="BMV790" s="508"/>
      <c r="BMW790" s="89"/>
      <c r="BMX790" s="89"/>
      <c r="BMY790" s="89"/>
      <c r="BMZ790" s="89"/>
      <c r="BNA790" s="89"/>
      <c r="BNB790" s="508"/>
      <c r="BNC790" s="508"/>
      <c r="BND790" s="89"/>
      <c r="BNE790" s="89"/>
      <c r="BNF790" s="508"/>
      <c r="BNG790" s="508"/>
      <c r="BNH790" s="89"/>
      <c r="BNI790" s="89"/>
      <c r="BNJ790" s="508"/>
      <c r="BNK790" s="508"/>
      <c r="BNL790" s="508"/>
      <c r="BNM790" s="508"/>
      <c r="BNN790" s="508"/>
      <c r="BNO790" s="508"/>
      <c r="BNP790" s="508"/>
      <c r="BNQ790" s="89"/>
      <c r="BNR790" s="89"/>
      <c r="BNS790" s="508"/>
      <c r="BNT790" s="508"/>
      <c r="BNU790" s="89"/>
      <c r="BNV790" s="89"/>
      <c r="BNW790" s="508"/>
      <c r="BNX790" s="508"/>
      <c r="BNY790" s="508"/>
      <c r="BNZ790" s="508"/>
      <c r="BOA790" s="508"/>
      <c r="BOB790" s="203"/>
      <c r="BOC790" s="107"/>
      <c r="BOD790" s="508"/>
      <c r="BOE790" s="508"/>
      <c r="BOF790" s="508"/>
      <c r="BOG790" s="508"/>
      <c r="BOH790" s="508"/>
      <c r="BOI790" s="508"/>
      <c r="BOJ790" s="508"/>
      <c r="BOK790" s="168"/>
      <c r="BOL790" s="168"/>
      <c r="BOM790" s="168"/>
      <c r="BON790" s="168"/>
      <c r="BOO790" s="168"/>
      <c r="BOP790" s="168"/>
      <c r="BOQ790" s="168"/>
      <c r="BOR790" s="168"/>
      <c r="BOS790" s="168"/>
      <c r="BOT790" s="168"/>
      <c r="BOU790" s="168"/>
      <c r="BOV790" s="168"/>
      <c r="BOW790" s="168"/>
      <c r="BOX790" s="168"/>
      <c r="BOY790" s="168"/>
      <c r="BOZ790" s="168"/>
      <c r="BPA790" s="168"/>
      <c r="BPB790" s="168"/>
      <c r="BPC790" s="168"/>
      <c r="BPD790" s="168"/>
      <c r="BPE790" s="168"/>
      <c r="BPF790" s="168"/>
      <c r="BPG790" s="168"/>
      <c r="BPH790" s="168"/>
      <c r="BPI790" s="168"/>
      <c r="BPJ790" s="168"/>
      <c r="BPK790" s="168"/>
      <c r="BPL790" s="168"/>
      <c r="BPM790" s="168"/>
      <c r="BPN790" s="168"/>
      <c r="BPO790" s="168"/>
      <c r="BPP790" s="168"/>
      <c r="BPQ790" s="168"/>
      <c r="BPR790" s="168"/>
      <c r="BPS790" s="168"/>
      <c r="BPT790" s="168"/>
      <c r="BPU790" s="168"/>
      <c r="BPV790" s="168"/>
      <c r="BPW790" s="168"/>
      <c r="BPX790" s="168"/>
      <c r="BPY790" s="168"/>
      <c r="BPZ790" s="168"/>
      <c r="BQA790" s="168"/>
      <c r="BQB790" s="168"/>
      <c r="BQC790" s="508"/>
      <c r="BQD790" s="508"/>
      <c r="BQE790" s="508"/>
      <c r="BQF790" s="508"/>
      <c r="BQG790" s="508"/>
      <c r="BQH790" s="508"/>
      <c r="BQI790" s="508"/>
      <c r="BQJ790" s="508"/>
      <c r="BQK790" s="508"/>
      <c r="BQL790" s="508"/>
      <c r="BQM790" s="508"/>
      <c r="BQN790" s="508"/>
      <c r="BQO790" s="508"/>
      <c r="BQP790" s="508"/>
      <c r="BQQ790" s="508"/>
      <c r="BQR790" s="508"/>
      <c r="BQS790" s="508"/>
      <c r="BQT790" s="508"/>
      <c r="BQU790" s="508"/>
      <c r="BQV790" s="508"/>
      <c r="BQW790" s="508"/>
      <c r="BQX790" s="508"/>
      <c r="BQY790" s="508"/>
      <c r="BQZ790" s="508"/>
      <c r="BRA790" s="89"/>
      <c r="BRB790" s="89"/>
      <c r="BRC790" s="89"/>
      <c r="BRD790" s="89"/>
      <c r="BRE790" s="89"/>
      <c r="BRF790" s="508"/>
      <c r="BRG790" s="508"/>
      <c r="BRH790" s="89"/>
      <c r="BRI790" s="89"/>
      <c r="BRJ790" s="508"/>
      <c r="BRK790" s="508"/>
      <c r="BRL790" s="89"/>
      <c r="BRM790" s="89"/>
      <c r="BRN790" s="508"/>
      <c r="BRO790" s="508"/>
      <c r="BRP790" s="508"/>
      <c r="BRQ790" s="508"/>
      <c r="BRR790" s="508"/>
      <c r="BRS790" s="508"/>
      <c r="BRT790" s="508"/>
      <c r="BRU790" s="89"/>
      <c r="BRV790" s="89"/>
      <c r="BRW790" s="508"/>
      <c r="BRX790" s="508"/>
      <c r="BRY790" s="89"/>
      <c r="BRZ790" s="89"/>
      <c r="BSA790" s="508"/>
      <c r="BSB790" s="508"/>
      <c r="BSC790" s="508"/>
      <c r="BSD790" s="508"/>
      <c r="BSE790" s="508"/>
      <c r="BSF790" s="203"/>
      <c r="BSG790" s="107"/>
      <c r="BSH790" s="508"/>
      <c r="BSI790" s="508"/>
      <c r="BSJ790" s="508"/>
      <c r="BSK790" s="508"/>
      <c r="BSL790" s="508"/>
      <c r="BSM790" s="508"/>
      <c r="BSN790" s="508"/>
      <c r="BSO790" s="168"/>
      <c r="BSP790" s="168"/>
      <c r="BSQ790" s="168"/>
      <c r="BSR790" s="168"/>
      <c r="BSS790" s="168"/>
      <c r="BST790" s="168"/>
      <c r="BSU790" s="168"/>
      <c r="BSV790" s="168"/>
      <c r="BSW790" s="168"/>
      <c r="BSX790" s="168"/>
      <c r="BSY790" s="168"/>
      <c r="BSZ790" s="168"/>
      <c r="BTA790" s="168"/>
      <c r="BTB790" s="168"/>
      <c r="BTC790" s="168"/>
      <c r="BTD790" s="168"/>
      <c r="BTE790" s="168"/>
      <c r="BTF790" s="168"/>
      <c r="BTG790" s="168"/>
      <c r="BTH790" s="168"/>
      <c r="BTI790" s="168"/>
      <c r="BTJ790" s="168"/>
      <c r="BTK790" s="168"/>
      <c r="BTL790" s="168"/>
      <c r="BTM790" s="168"/>
      <c r="BTN790" s="168"/>
      <c r="BTO790" s="168"/>
      <c r="BTP790" s="168"/>
      <c r="BTQ790" s="168"/>
      <c r="BTR790" s="168"/>
      <c r="BTS790" s="168"/>
      <c r="BTT790" s="168"/>
      <c r="BTU790" s="168"/>
      <c r="BTV790" s="168"/>
      <c r="BTW790" s="168"/>
      <c r="BTX790" s="168"/>
      <c r="BTY790" s="168"/>
      <c r="BTZ790" s="168"/>
      <c r="BUA790" s="168"/>
      <c r="BUB790" s="168"/>
      <c r="BUC790" s="168"/>
      <c r="BUD790" s="168"/>
      <c r="BUE790" s="168"/>
      <c r="BUF790" s="168"/>
      <c r="BUG790" s="508"/>
      <c r="BUH790" s="508"/>
      <c r="BUI790" s="508"/>
      <c r="BUJ790" s="508"/>
      <c r="BUK790" s="508"/>
      <c r="BUL790" s="508"/>
      <c r="BUM790" s="508"/>
      <c r="BUN790" s="508"/>
      <c r="BUO790" s="508"/>
      <c r="BUP790" s="508"/>
      <c r="BUQ790" s="508"/>
      <c r="BUR790" s="508"/>
      <c r="BUS790" s="508"/>
      <c r="BUT790" s="508"/>
      <c r="BUU790" s="508"/>
      <c r="BUV790" s="508"/>
      <c r="BUW790" s="508"/>
      <c r="BUX790" s="508"/>
      <c r="BUY790" s="508"/>
      <c r="BUZ790" s="508"/>
      <c r="BVA790" s="508"/>
      <c r="BVB790" s="508"/>
      <c r="BVC790" s="508"/>
      <c r="BVD790" s="508"/>
      <c r="BVE790" s="89"/>
      <c r="BVF790" s="89"/>
      <c r="BVG790" s="89"/>
      <c r="BVH790" s="89"/>
      <c r="BVI790" s="89"/>
      <c r="BVJ790" s="508"/>
      <c r="BVK790" s="508"/>
      <c r="BVL790" s="89"/>
      <c r="BVM790" s="89"/>
      <c r="BVN790" s="508"/>
      <c r="BVO790" s="508"/>
      <c r="BVP790" s="89"/>
      <c r="BVQ790" s="89"/>
      <c r="BVR790" s="508"/>
      <c r="BVS790" s="508"/>
      <c r="BVT790" s="508"/>
      <c r="BVU790" s="508"/>
      <c r="BVV790" s="508"/>
      <c r="BVW790" s="508"/>
      <c r="BVX790" s="508"/>
      <c r="BVY790" s="89"/>
      <c r="BVZ790" s="89"/>
      <c r="BWA790" s="508"/>
      <c r="BWB790" s="508"/>
      <c r="BWC790" s="89"/>
      <c r="BWD790" s="89"/>
      <c r="BWE790" s="508"/>
      <c r="BWF790" s="508"/>
      <c r="BWG790" s="508"/>
      <c r="BWH790" s="508"/>
      <c r="BWI790" s="508"/>
      <c r="BWJ790" s="203"/>
      <c r="BWK790" s="107"/>
      <c r="BWL790" s="508"/>
      <c r="BWM790" s="508"/>
      <c r="BWN790" s="508"/>
      <c r="BWO790" s="508"/>
      <c r="BWP790" s="508"/>
      <c r="BWQ790" s="508"/>
      <c r="BWR790" s="508"/>
      <c r="BWS790" s="168"/>
      <c r="BWT790" s="168"/>
      <c r="BWU790" s="168"/>
      <c r="BWV790" s="168"/>
      <c r="BWW790" s="168"/>
      <c r="BWX790" s="168"/>
      <c r="BWY790" s="168"/>
      <c r="BWZ790" s="168"/>
      <c r="BXA790" s="168"/>
      <c r="BXB790" s="168"/>
      <c r="BXC790" s="168"/>
      <c r="BXD790" s="168"/>
      <c r="BXE790" s="168"/>
      <c r="BXF790" s="168"/>
      <c r="BXG790" s="168"/>
      <c r="BXH790" s="168"/>
      <c r="BXI790" s="168"/>
      <c r="BXJ790" s="168"/>
      <c r="BXK790" s="168"/>
      <c r="BXL790" s="168"/>
      <c r="BXM790" s="168"/>
      <c r="BXN790" s="168"/>
      <c r="BXO790" s="168"/>
      <c r="BXP790" s="168"/>
      <c r="BXQ790" s="168"/>
      <c r="BXR790" s="168"/>
      <c r="BXS790" s="168"/>
      <c r="BXT790" s="168"/>
      <c r="BXU790" s="168"/>
      <c r="BXV790" s="168"/>
      <c r="BXW790" s="168"/>
      <c r="BXX790" s="168"/>
      <c r="BXY790" s="168"/>
      <c r="BXZ790" s="168"/>
      <c r="BYA790" s="168"/>
      <c r="BYB790" s="168"/>
      <c r="BYC790" s="168"/>
      <c r="BYD790" s="168"/>
      <c r="BYE790" s="168"/>
      <c r="BYF790" s="168"/>
      <c r="BYG790" s="168"/>
      <c r="BYH790" s="168"/>
      <c r="BYI790" s="168"/>
      <c r="BYJ790" s="168"/>
      <c r="BYK790" s="508"/>
      <c r="BYL790" s="508"/>
      <c r="BYM790" s="508"/>
      <c r="BYN790" s="508"/>
      <c r="BYO790" s="508"/>
      <c r="BYP790" s="508"/>
      <c r="BYQ790" s="508"/>
      <c r="BYR790" s="508"/>
      <c r="BYS790" s="508"/>
      <c r="BYT790" s="508"/>
      <c r="BYU790" s="508"/>
      <c r="BYV790" s="508"/>
      <c r="BYW790" s="508"/>
      <c r="BYX790" s="508"/>
      <c r="BYY790" s="508"/>
      <c r="BYZ790" s="508"/>
      <c r="BZA790" s="508"/>
      <c r="BZB790" s="508"/>
      <c r="BZC790" s="508"/>
      <c r="BZD790" s="508"/>
      <c r="BZE790" s="508"/>
      <c r="BZF790" s="508"/>
      <c r="BZG790" s="508"/>
      <c r="BZH790" s="508"/>
      <c r="BZI790" s="89"/>
      <c r="BZJ790" s="89"/>
      <c r="BZK790" s="89"/>
      <c r="BZL790" s="89"/>
      <c r="BZM790" s="89"/>
      <c r="BZN790" s="508"/>
      <c r="BZO790" s="508"/>
      <c r="BZP790" s="89"/>
      <c r="BZQ790" s="89"/>
      <c r="BZR790" s="508"/>
      <c r="BZS790" s="508"/>
      <c r="BZT790" s="89"/>
      <c r="BZU790" s="89"/>
      <c r="BZV790" s="508"/>
      <c r="BZW790" s="508"/>
      <c r="BZX790" s="508"/>
      <c r="BZY790" s="508"/>
      <c r="BZZ790" s="508"/>
      <c r="CAA790" s="508"/>
      <c r="CAB790" s="508"/>
      <c r="CAC790" s="89"/>
      <c r="CAD790" s="89"/>
      <c r="CAE790" s="508"/>
      <c r="CAF790" s="508"/>
      <c r="CAG790" s="89"/>
      <c r="CAH790" s="89"/>
      <c r="CAI790" s="508"/>
      <c r="CAJ790" s="508"/>
      <c r="CAK790" s="508"/>
      <c r="CAL790" s="508"/>
      <c r="CAM790" s="508"/>
      <c r="CAN790" s="203"/>
      <c r="CAO790" s="107"/>
      <c r="CAP790" s="508"/>
      <c r="CAQ790" s="508"/>
      <c r="CAR790" s="508"/>
      <c r="CAS790" s="508"/>
      <c r="CAT790" s="508"/>
      <c r="CAU790" s="508"/>
      <c r="CAV790" s="508"/>
      <c r="CAW790" s="168"/>
      <c r="CAX790" s="168"/>
      <c r="CAY790" s="168"/>
      <c r="CAZ790" s="168"/>
      <c r="CBA790" s="168"/>
      <c r="CBB790" s="168"/>
      <c r="CBC790" s="168"/>
      <c r="CBD790" s="168"/>
      <c r="CBE790" s="168"/>
      <c r="CBF790" s="168"/>
      <c r="CBG790" s="168"/>
      <c r="CBH790" s="168"/>
      <c r="CBI790" s="168"/>
      <c r="CBJ790" s="168"/>
      <c r="CBK790" s="168"/>
      <c r="CBL790" s="168"/>
      <c r="CBM790" s="168"/>
      <c r="CBN790" s="168"/>
      <c r="CBO790" s="168"/>
      <c r="CBP790" s="168"/>
      <c r="CBQ790" s="168"/>
      <c r="CBR790" s="168"/>
      <c r="CBS790" s="168"/>
      <c r="CBT790" s="168"/>
      <c r="CBU790" s="168"/>
      <c r="CBV790" s="168"/>
      <c r="CBW790" s="168"/>
      <c r="CBX790" s="168"/>
      <c r="CBY790" s="168"/>
      <c r="CBZ790" s="168"/>
      <c r="CCA790" s="168"/>
      <c r="CCB790" s="168"/>
      <c r="CCC790" s="168"/>
      <c r="CCD790" s="168"/>
      <c r="CCE790" s="168"/>
      <c r="CCF790" s="168"/>
      <c r="CCG790" s="168"/>
      <c r="CCH790" s="168"/>
      <c r="CCI790" s="168"/>
      <c r="CCJ790" s="168"/>
      <c r="CCK790" s="168"/>
      <c r="CCL790" s="168"/>
      <c r="CCM790" s="168"/>
      <c r="CCN790" s="168"/>
      <c r="CCO790" s="508"/>
      <c r="CCP790" s="508"/>
      <c r="CCQ790" s="508"/>
      <c r="CCR790" s="508"/>
      <c r="CCS790" s="508"/>
      <c r="CCT790" s="508"/>
      <c r="CCU790" s="508"/>
      <c r="CCV790" s="508"/>
      <c r="CCW790" s="508"/>
      <c r="CCX790" s="508"/>
      <c r="CCY790" s="508"/>
      <c r="CCZ790" s="508"/>
      <c r="CDA790" s="508"/>
      <c r="CDB790" s="508"/>
      <c r="CDC790" s="508"/>
      <c r="CDD790" s="508"/>
      <c r="CDE790" s="508"/>
      <c r="CDF790" s="508"/>
      <c r="CDG790" s="508"/>
      <c r="CDH790" s="508"/>
      <c r="CDI790" s="508"/>
      <c r="CDJ790" s="508"/>
      <c r="CDK790" s="508"/>
      <c r="CDL790" s="508"/>
      <c r="CDM790" s="89"/>
      <c r="CDN790" s="89"/>
      <c r="CDO790" s="89"/>
      <c r="CDP790" s="89"/>
      <c r="CDQ790" s="89"/>
      <c r="CDR790" s="508"/>
      <c r="CDS790" s="508"/>
      <c r="CDT790" s="89"/>
      <c r="CDU790" s="89"/>
      <c r="CDV790" s="508"/>
      <c r="CDW790" s="508"/>
      <c r="CDX790" s="89"/>
      <c r="CDY790" s="89"/>
      <c r="CDZ790" s="508"/>
      <c r="CEA790" s="508"/>
      <c r="CEB790" s="508"/>
      <c r="CEC790" s="508"/>
      <c r="CED790" s="508"/>
      <c r="CEE790" s="508"/>
      <c r="CEF790" s="508"/>
      <c r="CEG790" s="89"/>
      <c r="CEH790" s="89"/>
      <c r="CEI790" s="508"/>
      <c r="CEJ790" s="508"/>
      <c r="CEK790" s="89"/>
      <c r="CEL790" s="89"/>
      <c r="CEM790" s="508"/>
      <c r="CEN790" s="508"/>
      <c r="CEO790" s="508"/>
      <c r="CEP790" s="508"/>
      <c r="CEQ790" s="508"/>
      <c r="CER790" s="203"/>
      <c r="CES790" s="107"/>
      <c r="CET790" s="508"/>
      <c r="CEU790" s="508"/>
      <c r="CEV790" s="508"/>
      <c r="CEW790" s="508"/>
      <c r="CEX790" s="508"/>
      <c r="CEY790" s="508"/>
      <c r="CEZ790" s="508"/>
      <c r="CFA790" s="168"/>
      <c r="CFB790" s="168"/>
      <c r="CFC790" s="168"/>
      <c r="CFD790" s="168"/>
      <c r="CFE790" s="168"/>
      <c r="CFF790" s="168"/>
      <c r="CFG790" s="168"/>
      <c r="CFH790" s="168"/>
      <c r="CFI790" s="168"/>
      <c r="CFJ790" s="168"/>
      <c r="CFK790" s="168"/>
      <c r="CFL790" s="168"/>
      <c r="CFM790" s="168"/>
      <c r="CFN790" s="168"/>
      <c r="CFO790" s="168"/>
      <c r="CFP790" s="168"/>
      <c r="CFQ790" s="168"/>
      <c r="CFR790" s="168"/>
      <c r="CFS790" s="168"/>
      <c r="CFT790" s="168"/>
      <c r="CFU790" s="168"/>
      <c r="CFV790" s="168"/>
      <c r="CFW790" s="168"/>
      <c r="CFX790" s="168"/>
      <c r="CFY790" s="168"/>
      <c r="CFZ790" s="168"/>
      <c r="CGA790" s="168"/>
      <c r="CGB790" s="168"/>
      <c r="CGC790" s="168"/>
      <c r="CGD790" s="168"/>
      <c r="CGE790" s="168"/>
      <c r="CGF790" s="168"/>
      <c r="CGG790" s="168"/>
      <c r="CGH790" s="168"/>
      <c r="CGI790" s="168"/>
      <c r="CGJ790" s="168"/>
      <c r="CGK790" s="168"/>
      <c r="CGL790" s="168"/>
      <c r="CGM790" s="168"/>
      <c r="CGN790" s="168"/>
      <c r="CGO790" s="168"/>
      <c r="CGP790" s="168"/>
      <c r="CGQ790" s="168"/>
      <c r="CGR790" s="168"/>
      <c r="CGS790" s="508"/>
      <c r="CGT790" s="508"/>
      <c r="CGU790" s="508"/>
      <c r="CGV790" s="508"/>
      <c r="CGW790" s="508"/>
      <c r="CGX790" s="508"/>
      <c r="CGY790" s="508"/>
      <c r="CGZ790" s="508"/>
      <c r="CHA790" s="508"/>
      <c r="CHB790" s="508"/>
      <c r="CHC790" s="508"/>
      <c r="CHD790" s="508"/>
      <c r="CHE790" s="508"/>
      <c r="CHF790" s="508"/>
      <c r="CHG790" s="508"/>
      <c r="CHH790" s="508"/>
      <c r="CHI790" s="508"/>
      <c r="CHJ790" s="508"/>
      <c r="CHK790" s="508"/>
      <c r="CHL790" s="508"/>
      <c r="CHM790" s="508"/>
      <c r="CHN790" s="508"/>
      <c r="CHO790" s="508"/>
      <c r="CHP790" s="508"/>
      <c r="CHQ790" s="89"/>
      <c r="CHR790" s="89"/>
      <c r="CHS790" s="89"/>
      <c r="CHT790" s="89"/>
      <c r="CHU790" s="89"/>
      <c r="CHV790" s="508"/>
      <c r="CHW790" s="508"/>
      <c r="CHX790" s="89"/>
      <c r="CHY790" s="89"/>
      <c r="CHZ790" s="508"/>
      <c r="CIA790" s="508"/>
      <c r="CIB790" s="89"/>
      <c r="CIC790" s="89"/>
      <c r="CID790" s="508"/>
      <c r="CIE790" s="508"/>
      <c r="CIF790" s="508"/>
      <c r="CIG790" s="508"/>
      <c r="CIH790" s="508"/>
      <c r="CII790" s="508"/>
      <c r="CIJ790" s="508"/>
      <c r="CIK790" s="89"/>
      <c r="CIL790" s="89"/>
      <c r="CIM790" s="508"/>
      <c r="CIN790" s="508"/>
      <c r="CIO790" s="89"/>
      <c r="CIP790" s="89"/>
      <c r="CIQ790" s="508"/>
      <c r="CIR790" s="508"/>
      <c r="CIS790" s="508"/>
      <c r="CIT790" s="508"/>
      <c r="CIU790" s="508"/>
      <c r="CIV790" s="203"/>
      <c r="CIW790" s="107"/>
      <c r="CIX790" s="508"/>
      <c r="CIY790" s="508"/>
      <c r="CIZ790" s="508"/>
      <c r="CJA790" s="508"/>
      <c r="CJB790" s="508"/>
      <c r="CJC790" s="508"/>
      <c r="CJD790" s="508"/>
      <c r="CJE790" s="168"/>
      <c r="CJF790" s="168"/>
      <c r="CJG790" s="168"/>
      <c r="CJH790" s="168"/>
      <c r="CJI790" s="168"/>
      <c r="CJJ790" s="168"/>
      <c r="CJK790" s="168"/>
      <c r="CJL790" s="168"/>
      <c r="CJM790" s="168"/>
      <c r="CJN790" s="168"/>
      <c r="CJO790" s="168"/>
      <c r="CJP790" s="168"/>
      <c r="CJQ790" s="168"/>
      <c r="CJR790" s="168"/>
      <c r="CJS790" s="168"/>
      <c r="CJT790" s="168"/>
      <c r="CJU790" s="168"/>
      <c r="CJV790" s="168"/>
      <c r="CJW790" s="168"/>
      <c r="CJX790" s="168"/>
      <c r="CJY790" s="168"/>
      <c r="CJZ790" s="168"/>
      <c r="CKA790" s="168"/>
      <c r="CKB790" s="168"/>
      <c r="CKC790" s="168"/>
      <c r="CKD790" s="168"/>
      <c r="CKE790" s="168"/>
      <c r="CKF790" s="168"/>
      <c r="CKG790" s="168"/>
      <c r="CKH790" s="168"/>
      <c r="CKI790" s="168"/>
      <c r="CKJ790" s="168"/>
      <c r="CKK790" s="168"/>
      <c r="CKL790" s="168"/>
      <c r="CKM790" s="168"/>
      <c r="CKN790" s="168"/>
      <c r="CKO790" s="168"/>
      <c r="CKP790" s="168"/>
      <c r="CKQ790" s="168"/>
      <c r="CKR790" s="168"/>
      <c r="CKS790" s="168"/>
      <c r="CKT790" s="168"/>
      <c r="CKU790" s="168"/>
      <c r="CKV790" s="168"/>
      <c r="CKW790" s="508"/>
      <c r="CKX790" s="508"/>
      <c r="CKY790" s="508"/>
      <c r="CKZ790" s="508"/>
      <c r="CLA790" s="508"/>
      <c r="CLB790" s="508"/>
      <c r="CLC790" s="508"/>
      <c r="CLD790" s="508"/>
      <c r="CLE790" s="508"/>
      <c r="CLF790" s="508"/>
      <c r="CLG790" s="508"/>
      <c r="CLH790" s="508"/>
      <c r="CLI790" s="508"/>
      <c r="CLJ790" s="508"/>
      <c r="CLK790" s="508"/>
      <c r="CLL790" s="508"/>
      <c r="CLM790" s="508"/>
      <c r="CLN790" s="508"/>
      <c r="CLO790" s="508"/>
      <c r="CLP790" s="508"/>
      <c r="CLQ790" s="508"/>
      <c r="CLR790" s="508"/>
      <c r="CLS790" s="508"/>
      <c r="CLT790" s="508"/>
      <c r="CLU790" s="89"/>
      <c r="CLV790" s="89"/>
      <c r="CLW790" s="89"/>
      <c r="CLX790" s="89"/>
      <c r="CLY790" s="89"/>
      <c r="CLZ790" s="508"/>
      <c r="CMA790" s="508"/>
      <c r="CMB790" s="89"/>
      <c r="CMC790" s="89"/>
      <c r="CMD790" s="508"/>
      <c r="CME790" s="508"/>
      <c r="CMF790" s="89"/>
      <c r="CMG790" s="89"/>
      <c r="CMH790" s="508"/>
      <c r="CMI790" s="508"/>
      <c r="CMJ790" s="508"/>
      <c r="CMK790" s="508"/>
      <c r="CML790" s="508"/>
      <c r="CMM790" s="508"/>
      <c r="CMN790" s="508"/>
      <c r="CMO790" s="89"/>
      <c r="CMP790" s="89"/>
      <c r="CMQ790" s="508"/>
      <c r="CMR790" s="508"/>
      <c r="CMS790" s="89"/>
      <c r="CMT790" s="89"/>
      <c r="CMU790" s="508"/>
      <c r="CMV790" s="508"/>
      <c r="CMW790" s="508"/>
      <c r="CMX790" s="508"/>
      <c r="CMY790" s="508"/>
      <c r="CMZ790" s="203"/>
      <c r="CNA790" s="107"/>
      <c r="CNB790" s="508"/>
      <c r="CNC790" s="508"/>
      <c r="CND790" s="508"/>
      <c r="CNE790" s="508"/>
      <c r="CNF790" s="508"/>
      <c r="CNG790" s="508"/>
      <c r="CNH790" s="508"/>
      <c r="CNI790" s="168"/>
      <c r="CNJ790" s="168"/>
      <c r="CNK790" s="168"/>
      <c r="CNL790" s="168"/>
      <c r="CNM790" s="168"/>
      <c r="CNN790" s="168"/>
      <c r="CNO790" s="168"/>
      <c r="CNP790" s="168"/>
      <c r="CNQ790" s="168"/>
      <c r="CNR790" s="168"/>
      <c r="CNS790" s="168"/>
      <c r="CNT790" s="168"/>
      <c r="CNU790" s="168"/>
      <c r="CNV790" s="168"/>
      <c r="CNW790" s="168"/>
      <c r="CNX790" s="168"/>
      <c r="CNY790" s="168"/>
      <c r="CNZ790" s="168"/>
      <c r="COA790" s="168"/>
      <c r="COB790" s="168"/>
      <c r="COC790" s="168"/>
      <c r="COD790" s="168"/>
      <c r="COE790" s="168"/>
      <c r="COF790" s="168"/>
      <c r="COG790" s="168"/>
      <c r="COH790" s="168"/>
      <c r="COI790" s="168"/>
      <c r="COJ790" s="168"/>
      <c r="COK790" s="168"/>
      <c r="COL790" s="168"/>
      <c r="COM790" s="168"/>
      <c r="CON790" s="168"/>
      <c r="COO790" s="168"/>
      <c r="COP790" s="168"/>
      <c r="COQ790" s="168"/>
      <c r="COR790" s="168"/>
      <c r="COS790" s="168"/>
      <c r="COT790" s="168"/>
      <c r="COU790" s="168"/>
      <c r="COV790" s="168"/>
      <c r="COW790" s="168"/>
      <c r="COX790" s="168"/>
      <c r="COY790" s="168"/>
      <c r="COZ790" s="168"/>
      <c r="CPA790" s="508"/>
      <c r="CPB790" s="508"/>
      <c r="CPC790" s="508"/>
      <c r="CPD790" s="508"/>
      <c r="CPE790" s="508"/>
      <c r="CPF790" s="508"/>
      <c r="CPG790" s="508"/>
      <c r="CPH790" s="508"/>
      <c r="CPI790" s="508"/>
      <c r="CPJ790" s="508"/>
      <c r="CPK790" s="508"/>
      <c r="CPL790" s="508"/>
      <c r="CPM790" s="508"/>
      <c r="CPN790" s="508"/>
      <c r="CPO790" s="508"/>
      <c r="CPP790" s="508"/>
      <c r="CPQ790" s="508"/>
      <c r="CPR790" s="508"/>
      <c r="CPS790" s="508"/>
      <c r="CPT790" s="508"/>
      <c r="CPU790" s="508"/>
      <c r="CPV790" s="508"/>
      <c r="CPW790" s="508"/>
      <c r="CPX790" s="508"/>
      <c r="CPY790" s="89"/>
      <c r="CPZ790" s="89"/>
      <c r="CQA790" s="89"/>
      <c r="CQB790" s="89"/>
      <c r="CQC790" s="89"/>
      <c r="CQD790" s="508"/>
      <c r="CQE790" s="508"/>
      <c r="CQF790" s="89"/>
      <c r="CQG790" s="89"/>
      <c r="CQH790" s="508"/>
      <c r="CQI790" s="508"/>
      <c r="CQJ790" s="89"/>
      <c r="CQK790" s="89"/>
      <c r="CQL790" s="508"/>
      <c r="CQM790" s="508"/>
      <c r="CQN790" s="508"/>
      <c r="CQO790" s="508"/>
      <c r="CQP790" s="508"/>
      <c r="CQQ790" s="508"/>
      <c r="CQR790" s="508"/>
      <c r="CQS790" s="89"/>
      <c r="CQT790" s="89"/>
      <c r="CQU790" s="508"/>
      <c r="CQV790" s="508"/>
      <c r="CQW790" s="89"/>
      <c r="CQX790" s="89"/>
      <c r="CQY790" s="508"/>
      <c r="CQZ790" s="508"/>
      <c r="CRA790" s="508"/>
      <c r="CRB790" s="508"/>
      <c r="CRC790" s="508"/>
      <c r="CRD790" s="203"/>
      <c r="CRE790" s="107"/>
      <c r="CRF790" s="508"/>
      <c r="CRG790" s="508"/>
      <c r="CRH790" s="508"/>
      <c r="CRI790" s="508"/>
      <c r="CRJ790" s="508"/>
      <c r="CRK790" s="508"/>
      <c r="CRL790" s="508"/>
      <c r="CRM790" s="168"/>
      <c r="CRN790" s="168"/>
      <c r="CRO790" s="168"/>
      <c r="CRP790" s="168"/>
      <c r="CRQ790" s="168"/>
      <c r="CRR790" s="168"/>
      <c r="CRS790" s="168"/>
      <c r="CRT790" s="168"/>
      <c r="CRU790" s="168"/>
      <c r="CRV790" s="168"/>
      <c r="CRW790" s="168"/>
      <c r="CRX790" s="168"/>
      <c r="CRY790" s="168"/>
      <c r="CRZ790" s="168"/>
      <c r="CSA790" s="168"/>
      <c r="CSB790" s="168"/>
      <c r="CSC790" s="168"/>
      <c r="CSD790" s="168"/>
      <c r="CSE790" s="168"/>
      <c r="CSF790" s="168"/>
      <c r="CSG790" s="168"/>
      <c r="CSH790" s="168"/>
      <c r="CSI790" s="168"/>
      <c r="CSJ790" s="168"/>
      <c r="CSK790" s="168"/>
      <c r="CSL790" s="168"/>
      <c r="CSM790" s="168"/>
      <c r="CSN790" s="168"/>
      <c r="CSO790" s="168"/>
      <c r="CSP790" s="168"/>
      <c r="CSQ790" s="168"/>
      <c r="CSR790" s="168"/>
      <c r="CSS790" s="168"/>
      <c r="CST790" s="168"/>
      <c r="CSU790" s="168"/>
      <c r="CSV790" s="168"/>
      <c r="CSW790" s="168"/>
      <c r="CSX790" s="168"/>
      <c r="CSY790" s="168"/>
      <c r="CSZ790" s="168"/>
      <c r="CTA790" s="168"/>
      <c r="CTB790" s="168"/>
      <c r="CTC790" s="168"/>
      <c r="CTD790" s="168"/>
      <c r="CTE790" s="508"/>
      <c r="CTF790" s="508"/>
      <c r="CTG790" s="508"/>
      <c r="CTH790" s="508"/>
      <c r="CTI790" s="508"/>
      <c r="CTJ790" s="508"/>
      <c r="CTK790" s="508"/>
      <c r="CTL790" s="508"/>
      <c r="CTM790" s="508"/>
      <c r="CTN790" s="508"/>
      <c r="CTO790" s="508"/>
      <c r="CTP790" s="508"/>
      <c r="CTQ790" s="508"/>
      <c r="CTR790" s="508"/>
      <c r="CTS790" s="508"/>
      <c r="CTT790" s="508"/>
      <c r="CTU790" s="508"/>
      <c r="CTV790" s="508"/>
      <c r="CTW790" s="508"/>
      <c r="CTX790" s="508"/>
      <c r="CTY790" s="508"/>
      <c r="CTZ790" s="508"/>
      <c r="CUA790" s="508"/>
      <c r="CUB790" s="508"/>
      <c r="CUC790" s="89"/>
      <c r="CUD790" s="89"/>
      <c r="CUE790" s="89"/>
      <c r="CUF790" s="89"/>
      <c r="CUG790" s="89"/>
      <c r="CUH790" s="508"/>
      <c r="CUI790" s="508"/>
      <c r="CUJ790" s="89"/>
      <c r="CUK790" s="89"/>
      <c r="CUL790" s="508"/>
      <c r="CUM790" s="508"/>
      <c r="CUN790" s="89"/>
      <c r="CUO790" s="89"/>
      <c r="CUP790" s="508"/>
      <c r="CUQ790" s="508"/>
      <c r="CUR790" s="508"/>
      <c r="CUS790" s="508"/>
      <c r="CUT790" s="508"/>
      <c r="CUU790" s="508"/>
      <c r="CUV790" s="508"/>
      <c r="CUW790" s="89"/>
      <c r="CUX790" s="89"/>
      <c r="CUY790" s="508"/>
      <c r="CUZ790" s="508"/>
      <c r="CVA790" s="89"/>
      <c r="CVB790" s="89"/>
      <c r="CVC790" s="508"/>
      <c r="CVD790" s="508"/>
      <c r="CVE790" s="508"/>
      <c r="CVF790" s="508"/>
      <c r="CVG790" s="508"/>
      <c r="CVH790" s="203"/>
      <c r="CVI790" s="107"/>
      <c r="CVJ790" s="508"/>
      <c r="CVK790" s="508"/>
      <c r="CVL790" s="508"/>
      <c r="CVM790" s="508"/>
      <c r="CVN790" s="508"/>
      <c r="CVO790" s="508"/>
      <c r="CVP790" s="508"/>
      <c r="CVQ790" s="168"/>
      <c r="CVR790" s="168"/>
      <c r="CVS790" s="168"/>
      <c r="CVT790" s="168"/>
      <c r="CVU790" s="168"/>
      <c r="CVV790" s="168"/>
      <c r="CVW790" s="168"/>
      <c r="CVX790" s="168"/>
      <c r="CVY790" s="168"/>
      <c r="CVZ790" s="168"/>
      <c r="CWA790" s="168"/>
      <c r="CWB790" s="168"/>
      <c r="CWC790" s="168"/>
      <c r="CWD790" s="168"/>
      <c r="CWE790" s="168"/>
      <c r="CWF790" s="168"/>
      <c r="CWG790" s="168"/>
      <c r="CWH790" s="168"/>
      <c r="CWI790" s="168"/>
      <c r="CWJ790" s="168"/>
      <c r="CWK790" s="168"/>
      <c r="CWL790" s="168"/>
      <c r="CWM790" s="168"/>
      <c r="CWN790" s="168"/>
      <c r="CWO790" s="168"/>
      <c r="CWP790" s="168"/>
      <c r="CWQ790" s="168"/>
      <c r="CWR790" s="168"/>
      <c r="CWS790" s="168"/>
      <c r="CWT790" s="168"/>
      <c r="CWU790" s="168"/>
      <c r="CWV790" s="168"/>
      <c r="CWW790" s="168"/>
      <c r="CWX790" s="168"/>
      <c r="CWY790" s="168"/>
      <c r="CWZ790" s="168"/>
      <c r="CXA790" s="168"/>
      <c r="CXB790" s="168"/>
      <c r="CXC790" s="168"/>
      <c r="CXD790" s="168"/>
      <c r="CXE790" s="168"/>
      <c r="CXF790" s="168"/>
      <c r="CXG790" s="168"/>
      <c r="CXH790" s="168"/>
      <c r="CXI790" s="508"/>
      <c r="CXJ790" s="508"/>
      <c r="CXK790" s="508"/>
      <c r="CXL790" s="508"/>
      <c r="CXM790" s="508"/>
      <c r="CXN790" s="508"/>
      <c r="CXO790" s="508"/>
      <c r="CXP790" s="508"/>
      <c r="CXQ790" s="508"/>
      <c r="CXR790" s="508"/>
      <c r="CXS790" s="508"/>
      <c r="CXT790" s="508"/>
      <c r="CXU790" s="508"/>
      <c r="CXV790" s="508"/>
      <c r="CXW790" s="508"/>
      <c r="CXX790" s="508"/>
      <c r="CXY790" s="508"/>
      <c r="CXZ790" s="508"/>
      <c r="CYA790" s="508"/>
      <c r="CYB790" s="508"/>
      <c r="CYC790" s="508"/>
      <c r="CYD790" s="508"/>
      <c r="CYE790" s="508"/>
      <c r="CYF790" s="508"/>
      <c r="CYG790" s="89"/>
      <c r="CYH790" s="89"/>
      <c r="CYI790" s="89"/>
      <c r="CYJ790" s="89"/>
      <c r="CYK790" s="89"/>
      <c r="CYL790" s="508"/>
      <c r="CYM790" s="508"/>
      <c r="CYN790" s="89"/>
      <c r="CYO790" s="89"/>
      <c r="CYP790" s="508"/>
      <c r="CYQ790" s="508"/>
      <c r="CYR790" s="89"/>
      <c r="CYS790" s="89"/>
      <c r="CYT790" s="508"/>
      <c r="CYU790" s="508"/>
      <c r="CYV790" s="508"/>
      <c r="CYW790" s="508"/>
      <c r="CYX790" s="508"/>
      <c r="CYY790" s="508"/>
      <c r="CYZ790" s="508"/>
      <c r="CZA790" s="89"/>
      <c r="CZB790" s="89"/>
      <c r="CZC790" s="508"/>
      <c r="CZD790" s="508"/>
      <c r="CZE790" s="89"/>
      <c r="CZF790" s="89"/>
      <c r="CZG790" s="508"/>
      <c r="CZH790" s="508"/>
      <c r="CZI790" s="508"/>
      <c r="CZJ790" s="508"/>
      <c r="CZK790" s="508"/>
      <c r="CZL790" s="203"/>
      <c r="CZM790" s="107"/>
      <c r="CZN790" s="508"/>
      <c r="CZO790" s="508"/>
      <c r="CZP790" s="508"/>
      <c r="CZQ790" s="508"/>
      <c r="CZR790" s="508"/>
      <c r="CZS790" s="508"/>
      <c r="CZT790" s="508"/>
      <c r="CZU790" s="168"/>
      <c r="CZV790" s="168"/>
      <c r="CZW790" s="168"/>
      <c r="CZX790" s="168"/>
      <c r="CZY790" s="168"/>
      <c r="CZZ790" s="168"/>
      <c r="DAA790" s="168"/>
      <c r="DAB790" s="168"/>
      <c r="DAC790" s="168"/>
      <c r="DAD790" s="168"/>
      <c r="DAE790" s="168"/>
      <c r="DAF790" s="168"/>
      <c r="DAG790" s="168"/>
      <c r="DAH790" s="168"/>
      <c r="DAI790" s="168"/>
      <c r="DAJ790" s="168"/>
      <c r="DAK790" s="168"/>
      <c r="DAL790" s="168"/>
      <c r="DAM790" s="168"/>
      <c r="DAN790" s="168"/>
      <c r="DAO790" s="168"/>
      <c r="DAP790" s="168"/>
      <c r="DAQ790" s="168"/>
      <c r="DAR790" s="168"/>
      <c r="DAS790" s="168"/>
      <c r="DAT790" s="168"/>
      <c r="DAU790" s="168"/>
      <c r="DAV790" s="168"/>
      <c r="DAW790" s="168"/>
      <c r="DAX790" s="168"/>
      <c r="DAY790" s="168"/>
      <c r="DAZ790" s="168"/>
      <c r="DBA790" s="168"/>
      <c r="DBB790" s="168"/>
      <c r="DBC790" s="168"/>
      <c r="DBD790" s="168"/>
      <c r="DBE790" s="168"/>
      <c r="DBF790" s="168"/>
      <c r="DBG790" s="168"/>
      <c r="DBH790" s="168"/>
      <c r="DBI790" s="168"/>
      <c r="DBJ790" s="168"/>
      <c r="DBK790" s="168"/>
      <c r="DBL790" s="168"/>
      <c r="DBM790" s="508"/>
      <c r="DBN790" s="508"/>
      <c r="DBO790" s="508"/>
      <c r="DBP790" s="508"/>
      <c r="DBQ790" s="508"/>
      <c r="DBR790" s="508"/>
      <c r="DBS790" s="508"/>
      <c r="DBT790" s="508"/>
      <c r="DBU790" s="508"/>
      <c r="DBV790" s="508"/>
      <c r="DBW790" s="508"/>
      <c r="DBX790" s="508"/>
      <c r="DBY790" s="508"/>
      <c r="DBZ790" s="508"/>
      <c r="DCA790" s="508"/>
      <c r="DCB790" s="508"/>
      <c r="DCC790" s="508"/>
      <c r="DCD790" s="508"/>
      <c r="DCE790" s="508"/>
      <c r="DCF790" s="508"/>
      <c r="DCG790" s="508"/>
      <c r="DCH790" s="508"/>
      <c r="DCI790" s="508"/>
      <c r="DCJ790" s="508"/>
      <c r="DCK790" s="89"/>
      <c r="DCL790" s="89"/>
      <c r="DCM790" s="89"/>
      <c r="DCN790" s="89"/>
      <c r="DCO790" s="89"/>
      <c r="DCP790" s="508"/>
      <c r="DCQ790" s="508"/>
      <c r="DCR790" s="89"/>
      <c r="DCS790" s="89"/>
      <c r="DCT790" s="508"/>
      <c r="DCU790" s="508"/>
      <c r="DCV790" s="89"/>
      <c r="DCW790" s="89"/>
      <c r="DCX790" s="508"/>
      <c r="DCY790" s="508"/>
      <c r="DCZ790" s="508"/>
      <c r="DDA790" s="508"/>
      <c r="DDB790" s="508"/>
      <c r="DDC790" s="508"/>
      <c r="DDD790" s="508"/>
      <c r="DDE790" s="89"/>
      <c r="DDF790" s="89"/>
      <c r="DDG790" s="508"/>
      <c r="DDH790" s="508"/>
      <c r="DDI790" s="89"/>
      <c r="DDJ790" s="89"/>
      <c r="DDK790" s="508"/>
      <c r="DDL790" s="508"/>
      <c r="DDM790" s="508"/>
      <c r="DDN790" s="508"/>
      <c r="DDO790" s="508"/>
      <c r="DDP790" s="203"/>
      <c r="DDQ790" s="107"/>
      <c r="DDR790" s="508"/>
      <c r="DDS790" s="508"/>
      <c r="DDT790" s="508"/>
      <c r="DDU790" s="508"/>
      <c r="DDV790" s="508"/>
      <c r="DDW790" s="508"/>
      <c r="DDX790" s="508"/>
      <c r="DDY790" s="168"/>
      <c r="DDZ790" s="168"/>
      <c r="DEA790" s="168"/>
      <c r="DEB790" s="168"/>
      <c r="DEC790" s="168"/>
      <c r="DED790" s="168"/>
      <c r="DEE790" s="168"/>
      <c r="DEF790" s="168"/>
      <c r="DEG790" s="168"/>
      <c r="DEH790" s="168"/>
      <c r="DEI790" s="168"/>
      <c r="DEJ790" s="168"/>
      <c r="DEK790" s="168"/>
      <c r="DEL790" s="168"/>
      <c r="DEM790" s="168"/>
      <c r="DEN790" s="168"/>
      <c r="DEO790" s="168"/>
      <c r="DEP790" s="168"/>
      <c r="DEQ790" s="168"/>
      <c r="DER790" s="168"/>
      <c r="DES790" s="168"/>
      <c r="DET790" s="168"/>
      <c r="DEU790" s="168"/>
      <c r="DEV790" s="168"/>
      <c r="DEW790" s="168"/>
      <c r="DEX790" s="168"/>
      <c r="DEY790" s="168"/>
      <c r="DEZ790" s="168"/>
      <c r="DFA790" s="168"/>
      <c r="DFB790" s="168"/>
      <c r="DFC790" s="168"/>
      <c r="DFD790" s="168"/>
      <c r="DFE790" s="168"/>
      <c r="DFF790" s="168"/>
      <c r="DFG790" s="168"/>
      <c r="DFH790" s="168"/>
      <c r="DFI790" s="168"/>
      <c r="DFJ790" s="168"/>
      <c r="DFK790" s="168"/>
      <c r="DFL790" s="168"/>
      <c r="DFM790" s="168"/>
      <c r="DFN790" s="168"/>
      <c r="DFO790" s="168"/>
      <c r="DFP790" s="168"/>
      <c r="DFQ790" s="508"/>
      <c r="DFR790" s="508"/>
      <c r="DFS790" s="508"/>
      <c r="DFT790" s="508"/>
      <c r="DFU790" s="508"/>
      <c r="DFV790" s="508"/>
      <c r="DFW790" s="508"/>
      <c r="DFX790" s="508"/>
      <c r="DFY790" s="508"/>
      <c r="DFZ790" s="508"/>
      <c r="DGA790" s="508"/>
      <c r="DGB790" s="508"/>
      <c r="DGC790" s="508"/>
      <c r="DGD790" s="508"/>
      <c r="DGE790" s="508"/>
      <c r="DGF790" s="508"/>
      <c r="DGG790" s="508"/>
      <c r="DGH790" s="508"/>
      <c r="DGI790" s="508"/>
      <c r="DGJ790" s="508"/>
      <c r="DGK790" s="508"/>
      <c r="DGL790" s="508"/>
      <c r="DGM790" s="508"/>
      <c r="DGN790" s="508"/>
      <c r="DGO790" s="89"/>
      <c r="DGP790" s="89"/>
      <c r="DGQ790" s="89"/>
      <c r="DGR790" s="89"/>
      <c r="DGS790" s="89"/>
      <c r="DGT790" s="508"/>
      <c r="DGU790" s="508"/>
      <c r="DGV790" s="89"/>
      <c r="DGW790" s="89"/>
      <c r="DGX790" s="508"/>
      <c r="DGY790" s="508"/>
      <c r="DGZ790" s="89"/>
      <c r="DHA790" s="89"/>
      <c r="DHB790" s="508"/>
      <c r="DHC790" s="508"/>
      <c r="DHD790" s="508"/>
      <c r="DHE790" s="508"/>
      <c r="DHF790" s="508"/>
      <c r="DHG790" s="508"/>
      <c r="DHH790" s="508"/>
      <c r="DHI790" s="89"/>
      <c r="DHJ790" s="89"/>
      <c r="DHK790" s="508"/>
      <c r="DHL790" s="508"/>
      <c r="DHM790" s="89"/>
      <c r="DHN790" s="89"/>
      <c r="DHO790" s="508"/>
      <c r="DHP790" s="508"/>
      <c r="DHQ790" s="508"/>
      <c r="DHR790" s="508"/>
      <c r="DHS790" s="508"/>
      <c r="DHT790" s="203"/>
      <c r="DHU790" s="107"/>
      <c r="DHV790" s="508"/>
      <c r="DHW790" s="508"/>
      <c r="DHX790" s="508"/>
      <c r="DHY790" s="508"/>
      <c r="DHZ790" s="508"/>
      <c r="DIA790" s="508"/>
      <c r="DIB790" s="508"/>
      <c r="DIC790" s="168"/>
      <c r="DID790" s="168"/>
      <c r="DIE790" s="168"/>
      <c r="DIF790" s="168"/>
      <c r="DIG790" s="168"/>
      <c r="DIH790" s="168"/>
      <c r="DII790" s="168"/>
      <c r="DIJ790" s="168"/>
      <c r="DIK790" s="168"/>
      <c r="DIL790" s="168"/>
      <c r="DIM790" s="168"/>
      <c r="DIN790" s="168"/>
      <c r="DIO790" s="168"/>
      <c r="DIP790" s="168"/>
      <c r="DIQ790" s="168"/>
      <c r="DIR790" s="168"/>
      <c r="DIS790" s="168"/>
      <c r="DIT790" s="168"/>
      <c r="DIU790" s="168"/>
      <c r="DIV790" s="168"/>
      <c r="DIW790" s="168"/>
      <c r="DIX790" s="168"/>
      <c r="DIY790" s="168"/>
      <c r="DIZ790" s="168"/>
      <c r="DJA790" s="168"/>
      <c r="DJB790" s="168"/>
      <c r="DJC790" s="168"/>
      <c r="DJD790" s="168"/>
      <c r="DJE790" s="168"/>
      <c r="DJF790" s="168"/>
      <c r="DJG790" s="168"/>
      <c r="DJH790" s="168"/>
      <c r="DJI790" s="168"/>
      <c r="DJJ790" s="168"/>
      <c r="DJK790" s="168"/>
      <c r="DJL790" s="168"/>
      <c r="DJM790" s="168"/>
      <c r="DJN790" s="168"/>
      <c r="DJO790" s="168"/>
      <c r="DJP790" s="168"/>
      <c r="DJQ790" s="168"/>
      <c r="DJR790" s="168"/>
      <c r="DJS790" s="168"/>
      <c r="DJT790" s="168"/>
      <c r="DJU790" s="508"/>
      <c r="DJV790" s="508"/>
      <c r="DJW790" s="508"/>
      <c r="DJX790" s="508"/>
      <c r="DJY790" s="508"/>
      <c r="DJZ790" s="508"/>
      <c r="DKA790" s="508"/>
      <c r="DKB790" s="508"/>
      <c r="DKC790" s="508"/>
      <c r="DKD790" s="508"/>
      <c r="DKE790" s="508"/>
      <c r="DKF790" s="508"/>
      <c r="DKG790" s="508"/>
      <c r="DKH790" s="508"/>
      <c r="DKI790" s="508"/>
      <c r="DKJ790" s="508"/>
      <c r="DKK790" s="508"/>
      <c r="DKL790" s="508"/>
      <c r="DKM790" s="508"/>
      <c r="DKN790" s="508"/>
      <c r="DKO790" s="508"/>
      <c r="DKP790" s="508"/>
      <c r="DKQ790" s="508"/>
      <c r="DKR790" s="508"/>
      <c r="DKS790" s="89"/>
      <c r="DKT790" s="89"/>
      <c r="DKU790" s="89"/>
      <c r="DKV790" s="89"/>
      <c r="DKW790" s="89"/>
      <c r="DKX790" s="508"/>
      <c r="DKY790" s="508"/>
      <c r="DKZ790" s="89"/>
      <c r="DLA790" s="89"/>
      <c r="DLB790" s="508"/>
      <c r="DLC790" s="508"/>
      <c r="DLD790" s="89"/>
      <c r="DLE790" s="89"/>
      <c r="DLF790" s="508"/>
      <c r="DLG790" s="508"/>
      <c r="DLH790" s="508"/>
      <c r="DLI790" s="508"/>
      <c r="DLJ790" s="508"/>
      <c r="DLK790" s="508"/>
      <c r="DLL790" s="508"/>
      <c r="DLM790" s="89"/>
      <c r="DLN790" s="89"/>
      <c r="DLO790" s="508"/>
      <c r="DLP790" s="508"/>
      <c r="DLQ790" s="89"/>
      <c r="DLR790" s="89"/>
      <c r="DLS790" s="508"/>
      <c r="DLT790" s="508"/>
      <c r="DLU790" s="508"/>
      <c r="DLV790" s="508"/>
      <c r="DLW790" s="508"/>
      <c r="DLX790" s="203"/>
      <c r="DLY790" s="107"/>
      <c r="DLZ790" s="508"/>
      <c r="DMA790" s="508"/>
      <c r="DMB790" s="508"/>
      <c r="DMC790" s="508"/>
      <c r="DMD790" s="508"/>
      <c r="DME790" s="508"/>
      <c r="DMF790" s="508"/>
      <c r="DMG790" s="168"/>
      <c r="DMH790" s="168"/>
      <c r="DMI790" s="168"/>
      <c r="DMJ790" s="168"/>
      <c r="DMK790" s="168"/>
      <c r="DML790" s="168"/>
      <c r="DMM790" s="168"/>
      <c r="DMN790" s="168"/>
      <c r="DMO790" s="168"/>
      <c r="DMP790" s="168"/>
      <c r="DMQ790" s="168"/>
      <c r="DMR790" s="168"/>
      <c r="DMS790" s="168"/>
      <c r="DMT790" s="168"/>
      <c r="DMU790" s="168"/>
      <c r="DMV790" s="168"/>
      <c r="DMW790" s="168"/>
      <c r="DMX790" s="168"/>
      <c r="DMY790" s="168"/>
      <c r="DMZ790" s="168"/>
      <c r="DNA790" s="168"/>
      <c r="DNB790" s="168"/>
      <c r="DNC790" s="168"/>
      <c r="DND790" s="168"/>
      <c r="DNE790" s="168"/>
      <c r="DNF790" s="168"/>
      <c r="DNG790" s="168"/>
      <c r="DNH790" s="168"/>
      <c r="DNI790" s="168"/>
      <c r="DNJ790" s="168"/>
      <c r="DNK790" s="168"/>
      <c r="DNL790" s="168"/>
      <c r="DNM790" s="168"/>
      <c r="DNN790" s="168"/>
      <c r="DNO790" s="168"/>
      <c r="DNP790" s="168"/>
      <c r="DNQ790" s="168"/>
      <c r="DNR790" s="168"/>
      <c r="DNS790" s="168"/>
      <c r="DNT790" s="168"/>
      <c r="DNU790" s="168"/>
      <c r="DNV790" s="168"/>
      <c r="DNW790" s="168"/>
      <c r="DNX790" s="168"/>
      <c r="DNY790" s="508"/>
      <c r="DNZ790" s="508"/>
      <c r="DOA790" s="508"/>
      <c r="DOB790" s="508"/>
      <c r="DOC790" s="508"/>
      <c r="DOD790" s="508"/>
      <c r="DOE790" s="508"/>
      <c r="DOF790" s="508"/>
      <c r="DOG790" s="508"/>
      <c r="DOH790" s="508"/>
      <c r="DOI790" s="508"/>
      <c r="DOJ790" s="508"/>
      <c r="DOK790" s="508"/>
      <c r="DOL790" s="508"/>
      <c r="DOM790" s="508"/>
      <c r="DON790" s="508"/>
      <c r="DOO790" s="508"/>
      <c r="DOP790" s="508"/>
      <c r="DOQ790" s="508"/>
      <c r="DOR790" s="508"/>
      <c r="DOS790" s="508"/>
      <c r="DOT790" s="508"/>
      <c r="DOU790" s="508"/>
      <c r="DOV790" s="508"/>
      <c r="DOW790" s="89"/>
      <c r="DOX790" s="89"/>
      <c r="DOY790" s="89"/>
      <c r="DOZ790" s="89"/>
      <c r="DPA790" s="89"/>
      <c r="DPB790" s="508"/>
      <c r="DPC790" s="508"/>
      <c r="DPD790" s="89"/>
      <c r="DPE790" s="89"/>
      <c r="DPF790" s="508"/>
      <c r="DPG790" s="508"/>
      <c r="DPH790" s="89"/>
      <c r="DPI790" s="89"/>
      <c r="DPJ790" s="508"/>
      <c r="DPK790" s="508"/>
      <c r="DPL790" s="508"/>
      <c r="DPM790" s="508"/>
      <c r="DPN790" s="508"/>
      <c r="DPO790" s="508"/>
      <c r="DPP790" s="508"/>
      <c r="DPQ790" s="89"/>
      <c r="DPR790" s="89"/>
      <c r="DPS790" s="508"/>
      <c r="DPT790" s="508"/>
      <c r="DPU790" s="89"/>
      <c r="DPV790" s="89"/>
      <c r="DPW790" s="508"/>
      <c r="DPX790" s="508"/>
      <c r="DPY790" s="508"/>
      <c r="DPZ790" s="508"/>
      <c r="DQA790" s="508"/>
      <c r="DQB790" s="203"/>
      <c r="DQC790" s="107"/>
      <c r="DQD790" s="508"/>
      <c r="DQE790" s="508"/>
      <c r="DQF790" s="508"/>
      <c r="DQG790" s="508"/>
      <c r="DQH790" s="508"/>
      <c r="DQI790" s="508"/>
      <c r="DQJ790" s="508"/>
      <c r="DQK790" s="168"/>
      <c r="DQL790" s="168"/>
      <c r="DQM790" s="168"/>
      <c r="DQN790" s="168"/>
      <c r="DQO790" s="168"/>
      <c r="DQP790" s="168"/>
      <c r="DQQ790" s="168"/>
      <c r="DQR790" s="168"/>
      <c r="DQS790" s="168"/>
      <c r="DQT790" s="168"/>
      <c r="DQU790" s="168"/>
      <c r="DQV790" s="168"/>
      <c r="DQW790" s="168"/>
      <c r="DQX790" s="168"/>
      <c r="DQY790" s="168"/>
      <c r="DQZ790" s="168"/>
      <c r="DRA790" s="168"/>
      <c r="DRB790" s="168"/>
      <c r="DRC790" s="168"/>
      <c r="DRD790" s="168"/>
      <c r="DRE790" s="168"/>
      <c r="DRF790" s="168"/>
      <c r="DRG790" s="168"/>
      <c r="DRH790" s="168"/>
      <c r="DRI790" s="168"/>
      <c r="DRJ790" s="168"/>
      <c r="DRK790" s="168"/>
      <c r="DRL790" s="168"/>
      <c r="DRM790" s="168"/>
      <c r="DRN790" s="168"/>
      <c r="DRO790" s="168"/>
      <c r="DRP790" s="168"/>
      <c r="DRQ790" s="168"/>
      <c r="DRR790" s="168"/>
      <c r="DRS790" s="168"/>
      <c r="DRT790" s="168"/>
      <c r="DRU790" s="168"/>
      <c r="DRV790" s="168"/>
      <c r="DRW790" s="168"/>
      <c r="DRX790" s="168"/>
      <c r="DRY790" s="168"/>
      <c r="DRZ790" s="168"/>
      <c r="DSA790" s="168"/>
      <c r="DSB790" s="168"/>
      <c r="DSC790" s="508"/>
      <c r="DSD790" s="508"/>
      <c r="DSE790" s="508"/>
      <c r="DSF790" s="508"/>
      <c r="DSG790" s="508"/>
      <c r="DSH790" s="508"/>
      <c r="DSI790" s="508"/>
      <c r="DSJ790" s="508"/>
      <c r="DSK790" s="508"/>
      <c r="DSL790" s="508"/>
      <c r="DSM790" s="508"/>
      <c r="DSN790" s="508"/>
      <c r="DSO790" s="508"/>
      <c r="DSP790" s="508"/>
      <c r="DSQ790" s="508"/>
      <c r="DSR790" s="508"/>
      <c r="DSS790" s="508"/>
      <c r="DST790" s="508"/>
      <c r="DSU790" s="508"/>
      <c r="DSV790" s="508"/>
      <c r="DSW790" s="508"/>
      <c r="DSX790" s="508"/>
      <c r="DSY790" s="508"/>
      <c r="DSZ790" s="508"/>
      <c r="DTA790" s="89"/>
      <c r="DTB790" s="89"/>
      <c r="DTC790" s="89"/>
      <c r="DTD790" s="89"/>
      <c r="DTE790" s="89"/>
      <c r="DTF790" s="508"/>
      <c r="DTG790" s="508"/>
      <c r="DTH790" s="89"/>
      <c r="DTI790" s="89"/>
      <c r="DTJ790" s="508"/>
      <c r="DTK790" s="508"/>
      <c r="DTL790" s="89"/>
      <c r="DTM790" s="89"/>
      <c r="DTN790" s="508"/>
      <c r="DTO790" s="508"/>
      <c r="DTP790" s="508"/>
      <c r="DTQ790" s="508"/>
      <c r="DTR790" s="508"/>
      <c r="DTS790" s="508"/>
      <c r="DTT790" s="508"/>
      <c r="DTU790" s="89"/>
      <c r="DTV790" s="89"/>
      <c r="DTW790" s="508"/>
      <c r="DTX790" s="508"/>
      <c r="DTY790" s="89"/>
      <c r="DTZ790" s="89"/>
      <c r="DUA790" s="508"/>
      <c r="DUB790" s="508"/>
      <c r="DUC790" s="508"/>
      <c r="DUD790" s="508"/>
      <c r="DUE790" s="508"/>
      <c r="DUF790" s="203"/>
      <c r="DUG790" s="107"/>
      <c r="DUH790" s="508"/>
      <c r="DUI790" s="508"/>
      <c r="DUJ790" s="508"/>
      <c r="DUK790" s="508"/>
      <c r="DUL790" s="508"/>
      <c r="DUM790" s="508"/>
      <c r="DUN790" s="508"/>
      <c r="DUO790" s="168"/>
      <c r="DUP790" s="168"/>
      <c r="DUQ790" s="168"/>
      <c r="DUR790" s="168"/>
      <c r="DUS790" s="168"/>
      <c r="DUT790" s="168"/>
      <c r="DUU790" s="168"/>
      <c r="DUV790" s="168"/>
      <c r="DUW790" s="168"/>
      <c r="DUX790" s="168"/>
      <c r="DUY790" s="168"/>
      <c r="DUZ790" s="168"/>
      <c r="DVA790" s="168"/>
      <c r="DVB790" s="168"/>
      <c r="DVC790" s="168"/>
      <c r="DVD790" s="168"/>
      <c r="DVE790" s="168"/>
      <c r="DVF790" s="168"/>
      <c r="DVG790" s="168"/>
      <c r="DVH790" s="168"/>
      <c r="DVI790" s="168"/>
      <c r="DVJ790" s="168"/>
      <c r="DVK790" s="168"/>
      <c r="DVL790" s="168"/>
      <c r="DVM790" s="168"/>
      <c r="DVN790" s="168"/>
      <c r="DVO790" s="168"/>
      <c r="DVP790" s="168"/>
      <c r="DVQ790" s="168"/>
      <c r="DVR790" s="168"/>
      <c r="DVS790" s="168"/>
      <c r="DVT790" s="168"/>
      <c r="DVU790" s="168"/>
      <c r="DVV790" s="168"/>
      <c r="DVW790" s="168"/>
      <c r="DVX790" s="168"/>
      <c r="DVY790" s="168"/>
      <c r="DVZ790" s="168"/>
      <c r="DWA790" s="168"/>
      <c r="DWB790" s="168"/>
      <c r="DWC790" s="168"/>
      <c r="DWD790" s="168"/>
      <c r="DWE790" s="168"/>
      <c r="DWF790" s="168"/>
      <c r="DWG790" s="508"/>
      <c r="DWH790" s="508"/>
      <c r="DWI790" s="508"/>
      <c r="DWJ790" s="508"/>
      <c r="DWK790" s="508"/>
      <c r="DWL790" s="508"/>
      <c r="DWM790" s="508"/>
      <c r="DWN790" s="508"/>
      <c r="DWO790" s="508"/>
      <c r="DWP790" s="508"/>
      <c r="DWQ790" s="508"/>
      <c r="DWR790" s="508"/>
      <c r="DWS790" s="508"/>
      <c r="DWT790" s="508"/>
      <c r="DWU790" s="508"/>
      <c r="DWV790" s="508"/>
      <c r="DWW790" s="508"/>
      <c r="DWX790" s="508"/>
      <c r="DWY790" s="508"/>
      <c r="DWZ790" s="508"/>
      <c r="DXA790" s="508"/>
      <c r="DXB790" s="508"/>
      <c r="DXC790" s="508"/>
      <c r="DXD790" s="508"/>
      <c r="DXE790" s="89"/>
      <c r="DXF790" s="89"/>
      <c r="DXG790" s="89"/>
      <c r="DXH790" s="89"/>
      <c r="DXI790" s="89"/>
      <c r="DXJ790" s="508"/>
      <c r="DXK790" s="508"/>
      <c r="DXL790" s="89"/>
      <c r="DXM790" s="89"/>
      <c r="DXN790" s="508"/>
      <c r="DXO790" s="508"/>
      <c r="DXP790" s="89"/>
      <c r="DXQ790" s="89"/>
      <c r="DXR790" s="508"/>
      <c r="DXS790" s="508"/>
      <c r="DXT790" s="508"/>
      <c r="DXU790" s="508"/>
      <c r="DXV790" s="508"/>
      <c r="DXW790" s="508"/>
      <c r="DXX790" s="508"/>
      <c r="DXY790" s="89"/>
      <c r="DXZ790" s="89"/>
      <c r="DYA790" s="508"/>
      <c r="DYB790" s="508"/>
      <c r="DYC790" s="89"/>
      <c r="DYD790" s="89"/>
      <c r="DYE790" s="508"/>
      <c r="DYF790" s="508"/>
      <c r="DYG790" s="508"/>
      <c r="DYH790" s="508"/>
      <c r="DYI790" s="508"/>
      <c r="DYJ790" s="203"/>
      <c r="DYK790" s="107"/>
      <c r="DYL790" s="508"/>
      <c r="DYM790" s="508"/>
      <c r="DYN790" s="508"/>
      <c r="DYO790" s="508"/>
      <c r="DYP790" s="508"/>
      <c r="DYQ790" s="508"/>
      <c r="DYR790" s="508"/>
      <c r="DYS790" s="168"/>
      <c r="DYT790" s="168"/>
      <c r="DYU790" s="168"/>
      <c r="DYV790" s="168"/>
      <c r="DYW790" s="168"/>
      <c r="DYX790" s="168"/>
      <c r="DYY790" s="168"/>
      <c r="DYZ790" s="168"/>
      <c r="DZA790" s="168"/>
      <c r="DZB790" s="168"/>
      <c r="DZC790" s="168"/>
      <c r="DZD790" s="168"/>
      <c r="DZE790" s="168"/>
      <c r="DZF790" s="168"/>
      <c r="DZG790" s="168"/>
      <c r="DZH790" s="168"/>
      <c r="DZI790" s="168"/>
      <c r="DZJ790" s="168"/>
      <c r="DZK790" s="168"/>
      <c r="DZL790" s="168"/>
      <c r="DZM790" s="168"/>
      <c r="DZN790" s="168"/>
      <c r="DZO790" s="168"/>
      <c r="DZP790" s="168"/>
      <c r="DZQ790" s="168"/>
      <c r="DZR790" s="168"/>
      <c r="DZS790" s="168"/>
      <c r="DZT790" s="168"/>
      <c r="DZU790" s="168"/>
      <c r="DZV790" s="168"/>
      <c r="DZW790" s="168"/>
      <c r="DZX790" s="168"/>
      <c r="DZY790" s="168"/>
      <c r="DZZ790" s="168"/>
      <c r="EAA790" s="168"/>
      <c r="EAB790" s="168"/>
      <c r="EAC790" s="168"/>
      <c r="EAD790" s="168"/>
      <c r="EAE790" s="168"/>
      <c r="EAF790" s="168"/>
      <c r="EAG790" s="168"/>
      <c r="EAH790" s="168"/>
      <c r="EAI790" s="168"/>
      <c r="EAJ790" s="168"/>
      <c r="EAK790" s="508"/>
      <c r="EAL790" s="508"/>
      <c r="EAM790" s="508"/>
      <c r="EAN790" s="508"/>
      <c r="EAO790" s="508"/>
      <c r="EAP790" s="508"/>
      <c r="EAQ790" s="508"/>
      <c r="EAR790" s="508"/>
      <c r="EAS790" s="508"/>
      <c r="EAT790" s="508"/>
      <c r="EAU790" s="508"/>
      <c r="EAV790" s="508"/>
      <c r="EAW790" s="508"/>
      <c r="EAX790" s="508"/>
      <c r="EAY790" s="508"/>
      <c r="EAZ790" s="508"/>
      <c r="EBA790" s="508"/>
      <c r="EBB790" s="508"/>
      <c r="EBC790" s="508"/>
      <c r="EBD790" s="508"/>
      <c r="EBE790" s="508"/>
      <c r="EBF790" s="508"/>
      <c r="EBG790" s="508"/>
      <c r="EBH790" s="508"/>
      <c r="EBI790" s="89"/>
      <c r="EBJ790" s="89"/>
      <c r="EBK790" s="89"/>
      <c r="EBL790" s="89"/>
      <c r="EBM790" s="89"/>
      <c r="EBN790" s="508"/>
      <c r="EBO790" s="508"/>
      <c r="EBP790" s="89"/>
      <c r="EBQ790" s="89"/>
      <c r="EBR790" s="508"/>
      <c r="EBS790" s="508"/>
      <c r="EBT790" s="89"/>
      <c r="EBU790" s="89"/>
      <c r="EBV790" s="508"/>
      <c r="EBW790" s="508"/>
      <c r="EBX790" s="508"/>
      <c r="EBY790" s="508"/>
      <c r="EBZ790" s="508"/>
      <c r="ECA790" s="508"/>
      <c r="ECB790" s="508"/>
      <c r="ECC790" s="89"/>
      <c r="ECD790" s="89"/>
      <c r="ECE790" s="508"/>
      <c r="ECF790" s="508"/>
      <c r="ECG790" s="89"/>
      <c r="ECH790" s="89"/>
      <c r="ECI790" s="508"/>
      <c r="ECJ790" s="508"/>
      <c r="ECK790" s="508"/>
      <c r="ECL790" s="508"/>
      <c r="ECM790" s="508"/>
      <c r="ECN790" s="203"/>
      <c r="ECO790" s="107"/>
      <c r="ECP790" s="508"/>
      <c r="ECQ790" s="508"/>
      <c r="ECR790" s="508"/>
      <c r="ECS790" s="508"/>
      <c r="ECT790" s="508"/>
      <c r="ECU790" s="508"/>
      <c r="ECV790" s="508"/>
      <c r="ECW790" s="168"/>
      <c r="ECX790" s="168"/>
      <c r="ECY790" s="168"/>
      <c r="ECZ790" s="168"/>
      <c r="EDA790" s="168"/>
      <c r="EDB790" s="168"/>
      <c r="EDC790" s="168"/>
      <c r="EDD790" s="168"/>
      <c r="EDE790" s="168"/>
      <c r="EDF790" s="168"/>
      <c r="EDG790" s="168"/>
      <c r="EDH790" s="168"/>
      <c r="EDI790" s="168"/>
      <c r="EDJ790" s="168"/>
      <c r="EDK790" s="168"/>
      <c r="EDL790" s="168"/>
      <c r="EDM790" s="168"/>
      <c r="EDN790" s="168"/>
      <c r="EDO790" s="168"/>
      <c r="EDP790" s="168"/>
      <c r="EDQ790" s="168"/>
      <c r="EDR790" s="168"/>
      <c r="EDS790" s="168"/>
      <c r="EDT790" s="168"/>
      <c r="EDU790" s="168"/>
      <c r="EDV790" s="168"/>
      <c r="EDW790" s="168"/>
      <c r="EDX790" s="168"/>
      <c r="EDY790" s="168"/>
      <c r="EDZ790" s="168"/>
      <c r="EEA790" s="168"/>
      <c r="EEB790" s="168"/>
      <c r="EEC790" s="168"/>
      <c r="EED790" s="168"/>
      <c r="EEE790" s="168"/>
      <c r="EEF790" s="168"/>
      <c r="EEG790" s="168"/>
      <c r="EEH790" s="168"/>
      <c r="EEI790" s="168"/>
      <c r="EEJ790" s="168"/>
      <c r="EEK790" s="168"/>
      <c r="EEL790" s="168"/>
      <c r="EEM790" s="168"/>
      <c r="EEN790" s="168"/>
      <c r="EEO790" s="508"/>
      <c r="EEP790" s="508"/>
      <c r="EEQ790" s="508"/>
      <c r="EER790" s="508"/>
      <c r="EES790" s="508"/>
      <c r="EET790" s="508"/>
      <c r="EEU790" s="508"/>
      <c r="EEV790" s="508"/>
      <c r="EEW790" s="508"/>
      <c r="EEX790" s="508"/>
      <c r="EEY790" s="508"/>
      <c r="EEZ790" s="508"/>
      <c r="EFA790" s="508"/>
      <c r="EFB790" s="508"/>
      <c r="EFC790" s="508"/>
      <c r="EFD790" s="508"/>
      <c r="EFE790" s="508"/>
      <c r="EFF790" s="508"/>
      <c r="EFG790" s="508"/>
      <c r="EFH790" s="508"/>
      <c r="EFI790" s="508"/>
      <c r="EFJ790" s="508"/>
      <c r="EFK790" s="508"/>
      <c r="EFL790" s="508"/>
      <c r="EFM790" s="89"/>
      <c r="EFN790" s="89"/>
      <c r="EFO790" s="89"/>
      <c r="EFP790" s="89"/>
      <c r="EFQ790" s="89"/>
      <c r="EFR790" s="508"/>
      <c r="EFS790" s="508"/>
      <c r="EFT790" s="89"/>
      <c r="EFU790" s="89"/>
      <c r="EFV790" s="508"/>
      <c r="EFW790" s="508"/>
      <c r="EFX790" s="89"/>
      <c r="EFY790" s="89"/>
      <c r="EFZ790" s="508"/>
      <c r="EGA790" s="508"/>
      <c r="EGB790" s="508"/>
      <c r="EGC790" s="508"/>
      <c r="EGD790" s="508"/>
      <c r="EGE790" s="508"/>
      <c r="EGF790" s="508"/>
      <c r="EGG790" s="89"/>
      <c r="EGH790" s="89"/>
      <c r="EGI790" s="508"/>
      <c r="EGJ790" s="508"/>
      <c r="EGK790" s="89"/>
      <c r="EGL790" s="89"/>
      <c r="EGM790" s="508"/>
      <c r="EGN790" s="508"/>
      <c r="EGO790" s="508"/>
      <c r="EGP790" s="508"/>
      <c r="EGQ790" s="508"/>
      <c r="EGR790" s="203"/>
      <c r="EGS790" s="107"/>
      <c r="EGT790" s="508"/>
      <c r="EGU790" s="508"/>
      <c r="EGV790" s="508"/>
      <c r="EGW790" s="508"/>
      <c r="EGX790" s="508"/>
      <c r="EGY790" s="508"/>
      <c r="EGZ790" s="508"/>
      <c r="EHA790" s="168"/>
      <c r="EHB790" s="168"/>
      <c r="EHC790" s="168"/>
      <c r="EHD790" s="168"/>
      <c r="EHE790" s="168"/>
      <c r="EHF790" s="168"/>
      <c r="EHG790" s="168"/>
      <c r="EHH790" s="168"/>
      <c r="EHI790" s="168"/>
      <c r="EHJ790" s="168"/>
      <c r="EHK790" s="168"/>
      <c r="EHL790" s="168"/>
      <c r="EHM790" s="168"/>
      <c r="EHN790" s="168"/>
      <c r="EHO790" s="168"/>
      <c r="EHP790" s="168"/>
      <c r="EHQ790" s="168"/>
      <c r="EHR790" s="168"/>
      <c r="EHS790" s="168"/>
      <c r="EHT790" s="168"/>
      <c r="EHU790" s="168"/>
      <c r="EHV790" s="168"/>
      <c r="EHW790" s="168"/>
      <c r="EHX790" s="168"/>
      <c r="EHY790" s="168"/>
      <c r="EHZ790" s="168"/>
      <c r="EIA790" s="168"/>
      <c r="EIB790" s="168"/>
      <c r="EIC790" s="168"/>
      <c r="EID790" s="168"/>
      <c r="EIE790" s="168"/>
      <c r="EIF790" s="168"/>
      <c r="EIG790" s="168"/>
      <c r="EIH790" s="168"/>
      <c r="EII790" s="168"/>
      <c r="EIJ790" s="168"/>
      <c r="EIK790" s="168"/>
      <c r="EIL790" s="168"/>
      <c r="EIM790" s="168"/>
      <c r="EIN790" s="168"/>
      <c r="EIO790" s="168"/>
      <c r="EIP790" s="168"/>
      <c r="EIQ790" s="168"/>
      <c r="EIR790" s="168"/>
      <c r="EIS790" s="508"/>
      <c r="EIT790" s="508"/>
      <c r="EIU790" s="508"/>
      <c r="EIV790" s="508"/>
      <c r="EIW790" s="508"/>
      <c r="EIX790" s="508"/>
      <c r="EIY790" s="508"/>
      <c r="EIZ790" s="508"/>
      <c r="EJA790" s="508"/>
      <c r="EJB790" s="508"/>
      <c r="EJC790" s="508"/>
      <c r="EJD790" s="508"/>
      <c r="EJE790" s="508"/>
      <c r="EJF790" s="508"/>
      <c r="EJG790" s="508"/>
      <c r="EJH790" s="508"/>
      <c r="EJI790" s="508"/>
      <c r="EJJ790" s="508"/>
      <c r="EJK790" s="508"/>
      <c r="EJL790" s="508"/>
      <c r="EJM790" s="508"/>
      <c r="EJN790" s="508"/>
      <c r="EJO790" s="508"/>
      <c r="EJP790" s="508"/>
      <c r="EJQ790" s="89"/>
      <c r="EJR790" s="89"/>
      <c r="EJS790" s="89"/>
      <c r="EJT790" s="89"/>
      <c r="EJU790" s="89"/>
      <c r="EJV790" s="508"/>
      <c r="EJW790" s="508"/>
      <c r="EJX790" s="89"/>
      <c r="EJY790" s="89"/>
      <c r="EJZ790" s="508"/>
      <c r="EKA790" s="508"/>
      <c r="EKB790" s="89"/>
      <c r="EKC790" s="89"/>
      <c r="EKD790" s="508"/>
      <c r="EKE790" s="508"/>
      <c r="EKF790" s="508"/>
      <c r="EKG790" s="508"/>
      <c r="EKH790" s="508"/>
      <c r="EKI790" s="508"/>
      <c r="EKJ790" s="508"/>
      <c r="EKK790" s="89"/>
      <c r="EKL790" s="89"/>
      <c r="EKM790" s="508"/>
      <c r="EKN790" s="508"/>
      <c r="EKO790" s="89"/>
      <c r="EKP790" s="89"/>
      <c r="EKQ790" s="508"/>
      <c r="EKR790" s="508"/>
      <c r="EKS790" s="508"/>
      <c r="EKT790" s="508"/>
      <c r="EKU790" s="508"/>
      <c r="EKV790" s="203"/>
      <c r="EKW790" s="107"/>
      <c r="EKX790" s="508"/>
      <c r="EKY790" s="508"/>
      <c r="EKZ790" s="508"/>
      <c r="ELA790" s="508"/>
      <c r="ELB790" s="508"/>
      <c r="ELC790" s="508"/>
      <c r="ELD790" s="508"/>
      <c r="ELE790" s="168"/>
      <c r="ELF790" s="168"/>
      <c r="ELG790" s="168"/>
      <c r="ELH790" s="168"/>
      <c r="ELI790" s="168"/>
      <c r="ELJ790" s="168"/>
      <c r="ELK790" s="168"/>
      <c r="ELL790" s="168"/>
      <c r="ELM790" s="168"/>
      <c r="ELN790" s="168"/>
      <c r="ELO790" s="168"/>
      <c r="ELP790" s="168"/>
      <c r="ELQ790" s="168"/>
      <c r="ELR790" s="168"/>
      <c r="ELS790" s="168"/>
      <c r="ELT790" s="168"/>
      <c r="ELU790" s="168"/>
      <c r="ELV790" s="168"/>
      <c r="ELW790" s="168"/>
      <c r="ELX790" s="168"/>
      <c r="ELY790" s="168"/>
      <c r="ELZ790" s="168"/>
      <c r="EMA790" s="168"/>
      <c r="EMB790" s="168"/>
      <c r="EMC790" s="168"/>
      <c r="EMD790" s="168"/>
      <c r="EME790" s="168"/>
      <c r="EMF790" s="168"/>
      <c r="EMG790" s="168"/>
      <c r="EMH790" s="168"/>
      <c r="EMI790" s="168"/>
      <c r="EMJ790" s="168"/>
      <c r="EMK790" s="168"/>
      <c r="EML790" s="168"/>
      <c r="EMM790" s="168"/>
      <c r="EMN790" s="168"/>
      <c r="EMO790" s="168"/>
      <c r="EMP790" s="168"/>
      <c r="EMQ790" s="168"/>
      <c r="EMR790" s="168"/>
      <c r="EMS790" s="168"/>
      <c r="EMT790" s="168"/>
      <c r="EMU790" s="168"/>
      <c r="EMV790" s="168"/>
      <c r="EMW790" s="508"/>
      <c r="EMX790" s="508"/>
      <c r="EMY790" s="508"/>
      <c r="EMZ790" s="508"/>
      <c r="ENA790" s="508"/>
      <c r="ENB790" s="508"/>
      <c r="ENC790" s="508"/>
      <c r="END790" s="508"/>
      <c r="ENE790" s="508"/>
      <c r="ENF790" s="508"/>
      <c r="ENG790" s="508"/>
      <c r="ENH790" s="508"/>
      <c r="ENI790" s="508"/>
      <c r="ENJ790" s="508"/>
      <c r="ENK790" s="508"/>
      <c r="ENL790" s="508"/>
      <c r="ENM790" s="508"/>
      <c r="ENN790" s="508"/>
      <c r="ENO790" s="508"/>
      <c r="ENP790" s="508"/>
      <c r="ENQ790" s="508"/>
      <c r="ENR790" s="508"/>
      <c r="ENS790" s="508"/>
      <c r="ENT790" s="508"/>
      <c r="ENU790" s="89"/>
      <c r="ENV790" s="89"/>
      <c r="ENW790" s="89"/>
      <c r="ENX790" s="89"/>
      <c r="ENY790" s="89"/>
      <c r="ENZ790" s="508"/>
      <c r="EOA790" s="508"/>
      <c r="EOB790" s="89"/>
      <c r="EOC790" s="89"/>
      <c r="EOD790" s="508"/>
      <c r="EOE790" s="508"/>
      <c r="EOF790" s="89"/>
      <c r="EOG790" s="89"/>
      <c r="EOH790" s="508"/>
      <c r="EOI790" s="508"/>
      <c r="EOJ790" s="508"/>
      <c r="EOK790" s="508"/>
      <c r="EOL790" s="508"/>
      <c r="EOM790" s="508"/>
      <c r="EON790" s="508"/>
      <c r="EOO790" s="89"/>
      <c r="EOP790" s="89"/>
      <c r="EOQ790" s="508"/>
      <c r="EOR790" s="508"/>
      <c r="EOS790" s="89"/>
      <c r="EOT790" s="89"/>
      <c r="EOU790" s="508"/>
      <c r="EOV790" s="508"/>
      <c r="EOW790" s="508"/>
      <c r="EOX790" s="508"/>
      <c r="EOY790" s="508"/>
      <c r="EOZ790" s="203"/>
      <c r="EPA790" s="107"/>
      <c r="EPB790" s="508"/>
      <c r="EPC790" s="508"/>
      <c r="EPD790" s="508"/>
      <c r="EPE790" s="508"/>
      <c r="EPF790" s="508"/>
      <c r="EPG790" s="508"/>
      <c r="EPH790" s="508"/>
      <c r="EPI790" s="168"/>
      <c r="EPJ790" s="168"/>
      <c r="EPK790" s="168"/>
      <c r="EPL790" s="168"/>
      <c r="EPM790" s="168"/>
      <c r="EPN790" s="168"/>
      <c r="EPO790" s="168"/>
      <c r="EPP790" s="168"/>
      <c r="EPQ790" s="168"/>
      <c r="EPR790" s="168"/>
      <c r="EPS790" s="168"/>
      <c r="EPT790" s="168"/>
      <c r="EPU790" s="168"/>
      <c r="EPV790" s="168"/>
      <c r="EPW790" s="168"/>
      <c r="EPX790" s="168"/>
      <c r="EPY790" s="168"/>
      <c r="EPZ790" s="168"/>
      <c r="EQA790" s="168"/>
      <c r="EQB790" s="168"/>
      <c r="EQC790" s="168"/>
      <c r="EQD790" s="168"/>
      <c r="EQE790" s="168"/>
      <c r="EQF790" s="168"/>
      <c r="EQG790" s="168"/>
      <c r="EQH790" s="168"/>
      <c r="EQI790" s="168"/>
      <c r="EQJ790" s="168"/>
      <c r="EQK790" s="168"/>
      <c r="EQL790" s="168"/>
      <c r="EQM790" s="168"/>
      <c r="EQN790" s="168"/>
      <c r="EQO790" s="168"/>
      <c r="EQP790" s="168"/>
      <c r="EQQ790" s="168"/>
      <c r="EQR790" s="168"/>
      <c r="EQS790" s="168"/>
      <c r="EQT790" s="168"/>
      <c r="EQU790" s="168"/>
      <c r="EQV790" s="168"/>
      <c r="EQW790" s="168"/>
      <c r="EQX790" s="168"/>
      <c r="EQY790" s="168"/>
      <c r="EQZ790" s="168"/>
      <c r="ERA790" s="508"/>
      <c r="ERB790" s="508"/>
      <c r="ERC790" s="508"/>
      <c r="ERD790" s="508"/>
      <c r="ERE790" s="508"/>
      <c r="ERF790" s="508"/>
      <c r="ERG790" s="508"/>
      <c r="ERH790" s="508"/>
      <c r="ERI790" s="508"/>
      <c r="ERJ790" s="508"/>
      <c r="ERK790" s="508"/>
      <c r="ERL790" s="508"/>
      <c r="ERM790" s="508"/>
      <c r="ERN790" s="508"/>
      <c r="ERO790" s="508"/>
      <c r="ERP790" s="508"/>
      <c r="ERQ790" s="508"/>
      <c r="ERR790" s="508"/>
      <c r="ERS790" s="508"/>
      <c r="ERT790" s="508"/>
      <c r="ERU790" s="508"/>
      <c r="ERV790" s="508"/>
      <c r="ERW790" s="508"/>
      <c r="ERX790" s="508"/>
      <c r="ERY790" s="89"/>
      <c r="ERZ790" s="89"/>
      <c r="ESA790" s="89"/>
      <c r="ESB790" s="89"/>
      <c r="ESC790" s="89"/>
      <c r="ESD790" s="508"/>
      <c r="ESE790" s="508"/>
      <c r="ESF790" s="89"/>
      <c r="ESG790" s="89"/>
      <c r="ESH790" s="508"/>
      <c r="ESI790" s="508"/>
      <c r="ESJ790" s="89"/>
      <c r="ESK790" s="89"/>
      <c r="ESL790" s="508"/>
      <c r="ESM790" s="508"/>
      <c r="ESN790" s="508"/>
      <c r="ESO790" s="508"/>
      <c r="ESP790" s="508"/>
      <c r="ESQ790" s="508"/>
      <c r="ESR790" s="508"/>
      <c r="ESS790" s="89"/>
      <c r="EST790" s="89"/>
      <c r="ESU790" s="508"/>
      <c r="ESV790" s="508"/>
      <c r="ESW790" s="89"/>
      <c r="ESX790" s="89"/>
      <c r="ESY790" s="508"/>
      <c r="ESZ790" s="508"/>
      <c r="ETA790" s="508"/>
      <c r="ETB790" s="508"/>
      <c r="ETC790" s="508"/>
      <c r="ETD790" s="203"/>
      <c r="ETE790" s="107"/>
      <c r="ETF790" s="508"/>
      <c r="ETG790" s="508"/>
      <c r="ETH790" s="508"/>
      <c r="ETI790" s="508"/>
      <c r="ETJ790" s="508"/>
      <c r="ETK790" s="508"/>
      <c r="ETL790" s="508"/>
      <c r="ETM790" s="168"/>
      <c r="ETN790" s="168"/>
      <c r="ETO790" s="168"/>
      <c r="ETP790" s="168"/>
      <c r="ETQ790" s="168"/>
      <c r="ETR790" s="168"/>
      <c r="ETS790" s="168"/>
      <c r="ETT790" s="168"/>
      <c r="ETU790" s="168"/>
      <c r="ETV790" s="168"/>
      <c r="ETW790" s="168"/>
      <c r="ETX790" s="168"/>
      <c r="ETY790" s="168"/>
      <c r="ETZ790" s="168"/>
      <c r="EUA790" s="168"/>
      <c r="EUB790" s="168"/>
      <c r="EUC790" s="168"/>
      <c r="EUD790" s="168"/>
      <c r="EUE790" s="168"/>
      <c r="EUF790" s="168"/>
      <c r="EUG790" s="168"/>
      <c r="EUH790" s="168"/>
      <c r="EUI790" s="168"/>
      <c r="EUJ790" s="168"/>
      <c r="EUK790" s="168"/>
      <c r="EUL790" s="168"/>
      <c r="EUM790" s="168"/>
      <c r="EUN790" s="168"/>
      <c r="EUO790" s="168"/>
      <c r="EUP790" s="168"/>
      <c r="EUQ790" s="168"/>
      <c r="EUR790" s="168"/>
      <c r="EUS790" s="168"/>
      <c r="EUT790" s="168"/>
      <c r="EUU790" s="168"/>
      <c r="EUV790" s="168"/>
      <c r="EUW790" s="168"/>
      <c r="EUX790" s="168"/>
      <c r="EUY790" s="168"/>
      <c r="EUZ790" s="168"/>
      <c r="EVA790" s="168"/>
      <c r="EVB790" s="168"/>
      <c r="EVC790" s="168"/>
      <c r="EVD790" s="168"/>
      <c r="EVE790" s="508"/>
      <c r="EVF790" s="508"/>
      <c r="EVG790" s="508"/>
      <c r="EVH790" s="508"/>
      <c r="EVI790" s="508"/>
      <c r="EVJ790" s="508"/>
      <c r="EVK790" s="508"/>
      <c r="EVL790" s="508"/>
      <c r="EVM790" s="508"/>
      <c r="EVN790" s="508"/>
      <c r="EVO790" s="508"/>
      <c r="EVP790" s="508"/>
      <c r="EVQ790" s="508"/>
      <c r="EVR790" s="508"/>
      <c r="EVS790" s="508"/>
      <c r="EVT790" s="508"/>
      <c r="EVU790" s="508"/>
      <c r="EVV790" s="508"/>
      <c r="EVW790" s="508"/>
      <c r="EVX790" s="508"/>
      <c r="EVY790" s="508"/>
      <c r="EVZ790" s="508"/>
      <c r="EWA790" s="508"/>
      <c r="EWB790" s="508"/>
      <c r="EWC790" s="89"/>
      <c r="EWD790" s="89"/>
      <c r="EWE790" s="89"/>
      <c r="EWF790" s="89"/>
      <c r="EWG790" s="89"/>
      <c r="EWH790" s="508"/>
      <c r="EWI790" s="508"/>
      <c r="EWJ790" s="89"/>
      <c r="EWK790" s="89"/>
      <c r="EWL790" s="508"/>
      <c r="EWM790" s="508"/>
      <c r="EWN790" s="89"/>
      <c r="EWO790" s="89"/>
      <c r="EWP790" s="508"/>
      <c r="EWQ790" s="508"/>
      <c r="EWR790" s="508"/>
      <c r="EWS790" s="508"/>
      <c r="EWT790" s="508"/>
      <c r="EWU790" s="508"/>
      <c r="EWV790" s="508"/>
      <c r="EWW790" s="89"/>
      <c r="EWX790" s="89"/>
      <c r="EWY790" s="508"/>
      <c r="EWZ790" s="508"/>
      <c r="EXA790" s="89"/>
      <c r="EXB790" s="89"/>
      <c r="EXC790" s="508"/>
      <c r="EXD790" s="508"/>
      <c r="EXE790" s="508"/>
      <c r="EXF790" s="508"/>
      <c r="EXG790" s="508"/>
      <c r="EXH790" s="203"/>
      <c r="EXI790" s="107"/>
      <c r="EXJ790" s="508"/>
      <c r="EXK790" s="508"/>
      <c r="EXL790" s="508"/>
      <c r="EXM790" s="508"/>
      <c r="EXN790" s="508"/>
      <c r="EXO790" s="508"/>
      <c r="EXP790" s="508"/>
      <c r="EXQ790" s="168"/>
      <c r="EXR790" s="168"/>
      <c r="EXS790" s="168"/>
      <c r="EXT790" s="168"/>
      <c r="EXU790" s="168"/>
      <c r="EXV790" s="168"/>
      <c r="EXW790" s="168"/>
      <c r="EXX790" s="168"/>
      <c r="EXY790" s="168"/>
      <c r="EXZ790" s="168"/>
      <c r="EYA790" s="168"/>
      <c r="EYB790" s="168"/>
      <c r="EYC790" s="168"/>
      <c r="EYD790" s="168"/>
      <c r="EYE790" s="168"/>
      <c r="EYF790" s="168"/>
      <c r="EYG790" s="168"/>
      <c r="EYH790" s="168"/>
      <c r="EYI790" s="168"/>
      <c r="EYJ790" s="168"/>
      <c r="EYK790" s="168"/>
      <c r="EYL790" s="168"/>
      <c r="EYM790" s="168"/>
      <c r="EYN790" s="168"/>
      <c r="EYO790" s="168"/>
      <c r="EYP790" s="168"/>
      <c r="EYQ790" s="168"/>
      <c r="EYR790" s="168"/>
      <c r="EYS790" s="168"/>
      <c r="EYT790" s="168"/>
      <c r="EYU790" s="168"/>
      <c r="EYV790" s="168"/>
      <c r="EYW790" s="168"/>
      <c r="EYX790" s="168"/>
      <c r="EYY790" s="168"/>
      <c r="EYZ790" s="168"/>
      <c r="EZA790" s="168"/>
      <c r="EZB790" s="168"/>
      <c r="EZC790" s="168"/>
      <c r="EZD790" s="168"/>
      <c r="EZE790" s="168"/>
      <c r="EZF790" s="168"/>
      <c r="EZG790" s="168"/>
      <c r="EZH790" s="168"/>
      <c r="EZI790" s="508"/>
      <c r="EZJ790" s="508"/>
      <c r="EZK790" s="508"/>
      <c r="EZL790" s="508"/>
      <c r="EZM790" s="508"/>
      <c r="EZN790" s="508"/>
      <c r="EZO790" s="508"/>
      <c r="EZP790" s="508"/>
      <c r="EZQ790" s="508"/>
      <c r="EZR790" s="508"/>
      <c r="EZS790" s="508"/>
      <c r="EZT790" s="508"/>
      <c r="EZU790" s="508"/>
      <c r="EZV790" s="508"/>
      <c r="EZW790" s="508"/>
      <c r="EZX790" s="508"/>
      <c r="EZY790" s="508"/>
      <c r="EZZ790" s="508"/>
      <c r="FAA790" s="508"/>
      <c r="FAB790" s="508"/>
      <c r="FAC790" s="508"/>
      <c r="FAD790" s="508"/>
      <c r="FAE790" s="508"/>
      <c r="FAF790" s="508"/>
      <c r="FAG790" s="89"/>
      <c r="FAH790" s="89"/>
      <c r="FAI790" s="89"/>
      <c r="FAJ790" s="89"/>
      <c r="FAK790" s="89"/>
      <c r="FAL790" s="508"/>
      <c r="FAM790" s="508"/>
      <c r="FAN790" s="89"/>
      <c r="FAO790" s="89"/>
      <c r="FAP790" s="508"/>
      <c r="FAQ790" s="508"/>
      <c r="FAR790" s="89"/>
      <c r="FAS790" s="89"/>
      <c r="FAT790" s="508"/>
      <c r="FAU790" s="508"/>
      <c r="FAV790" s="508"/>
      <c r="FAW790" s="508"/>
      <c r="FAX790" s="508"/>
      <c r="FAY790" s="508"/>
      <c r="FAZ790" s="508"/>
      <c r="FBA790" s="89"/>
      <c r="FBB790" s="89"/>
      <c r="FBC790" s="508"/>
      <c r="FBD790" s="508"/>
      <c r="FBE790" s="89"/>
      <c r="FBF790" s="89"/>
      <c r="FBG790" s="508"/>
      <c r="FBH790" s="508"/>
      <c r="FBI790" s="508"/>
      <c r="FBJ790" s="508"/>
      <c r="FBK790" s="508"/>
      <c r="FBL790" s="203"/>
      <c r="FBM790" s="107"/>
      <c r="FBN790" s="508"/>
      <c r="FBO790" s="508"/>
      <c r="FBP790" s="508"/>
      <c r="FBQ790" s="508"/>
      <c r="FBR790" s="508"/>
      <c r="FBS790" s="508"/>
      <c r="FBT790" s="508"/>
      <c r="FBU790" s="168"/>
      <c r="FBV790" s="168"/>
      <c r="FBW790" s="168"/>
      <c r="FBX790" s="168"/>
      <c r="FBY790" s="168"/>
      <c r="FBZ790" s="168"/>
      <c r="FCA790" s="168"/>
      <c r="FCB790" s="168"/>
      <c r="FCC790" s="168"/>
      <c r="FCD790" s="168"/>
      <c r="FCE790" s="168"/>
      <c r="FCF790" s="168"/>
      <c r="FCG790" s="168"/>
      <c r="FCH790" s="168"/>
      <c r="FCI790" s="168"/>
      <c r="FCJ790" s="168"/>
      <c r="FCK790" s="168"/>
      <c r="FCL790" s="168"/>
      <c r="FCM790" s="168"/>
      <c r="FCN790" s="168"/>
      <c r="FCO790" s="168"/>
      <c r="FCP790" s="168"/>
      <c r="FCQ790" s="168"/>
      <c r="FCR790" s="168"/>
      <c r="FCS790" s="168"/>
      <c r="FCT790" s="168"/>
      <c r="FCU790" s="168"/>
      <c r="FCV790" s="168"/>
      <c r="FCW790" s="168"/>
      <c r="FCX790" s="168"/>
      <c r="FCY790" s="168"/>
      <c r="FCZ790" s="168"/>
      <c r="FDA790" s="168"/>
      <c r="FDB790" s="168"/>
      <c r="FDC790" s="168"/>
      <c r="FDD790" s="168"/>
      <c r="FDE790" s="168"/>
      <c r="FDF790" s="168"/>
      <c r="FDG790" s="168"/>
      <c r="FDH790" s="168"/>
      <c r="FDI790" s="168"/>
      <c r="FDJ790" s="168"/>
      <c r="FDK790" s="168"/>
      <c r="FDL790" s="168"/>
      <c r="FDM790" s="508"/>
      <c r="FDN790" s="508"/>
      <c r="FDO790" s="508"/>
      <c r="FDP790" s="508"/>
      <c r="FDQ790" s="508"/>
      <c r="FDR790" s="508"/>
      <c r="FDS790" s="508"/>
      <c r="FDT790" s="508"/>
      <c r="FDU790" s="508"/>
      <c r="FDV790" s="508"/>
      <c r="FDW790" s="508"/>
      <c r="FDX790" s="508"/>
      <c r="FDY790" s="508"/>
      <c r="FDZ790" s="508"/>
      <c r="FEA790" s="508"/>
      <c r="FEB790" s="508"/>
      <c r="FEC790" s="508"/>
      <c r="FED790" s="508"/>
      <c r="FEE790" s="508"/>
      <c r="FEF790" s="508"/>
      <c r="FEG790" s="508"/>
      <c r="FEH790" s="508"/>
      <c r="FEI790" s="508"/>
      <c r="FEJ790" s="508"/>
      <c r="FEK790" s="89"/>
      <c r="FEL790" s="89"/>
      <c r="FEM790" s="89"/>
      <c r="FEN790" s="89"/>
      <c r="FEO790" s="89"/>
      <c r="FEP790" s="508"/>
      <c r="FEQ790" s="508"/>
      <c r="FER790" s="89"/>
      <c r="FES790" s="89"/>
      <c r="FET790" s="508"/>
      <c r="FEU790" s="508"/>
      <c r="FEV790" s="89"/>
      <c r="FEW790" s="89"/>
      <c r="FEX790" s="508"/>
      <c r="FEY790" s="508"/>
      <c r="FEZ790" s="508"/>
      <c r="FFA790" s="508"/>
      <c r="FFB790" s="508"/>
      <c r="FFC790" s="508"/>
      <c r="FFD790" s="508"/>
      <c r="FFE790" s="89"/>
      <c r="FFF790" s="89"/>
      <c r="FFG790" s="508"/>
      <c r="FFH790" s="508"/>
      <c r="FFI790" s="89"/>
      <c r="FFJ790" s="89"/>
      <c r="FFK790" s="508"/>
      <c r="FFL790" s="508"/>
      <c r="FFM790" s="508"/>
      <c r="FFN790" s="508"/>
      <c r="FFO790" s="508"/>
      <c r="FFP790" s="203"/>
      <c r="FFQ790" s="107"/>
      <c r="FFR790" s="508"/>
      <c r="FFS790" s="508"/>
      <c r="FFT790" s="508"/>
      <c r="FFU790" s="508"/>
      <c r="FFV790" s="508"/>
      <c r="FFW790" s="508"/>
      <c r="FFX790" s="508"/>
      <c r="FFY790" s="168"/>
      <c r="FFZ790" s="168"/>
      <c r="FGA790" s="168"/>
      <c r="FGB790" s="168"/>
      <c r="FGC790" s="168"/>
      <c r="FGD790" s="168"/>
      <c r="FGE790" s="168"/>
      <c r="FGF790" s="168"/>
      <c r="FGG790" s="168"/>
      <c r="FGH790" s="168"/>
      <c r="FGI790" s="168"/>
      <c r="FGJ790" s="168"/>
      <c r="FGK790" s="168"/>
      <c r="FGL790" s="168"/>
      <c r="FGM790" s="168"/>
      <c r="FGN790" s="168"/>
      <c r="FGO790" s="168"/>
      <c r="FGP790" s="168"/>
      <c r="FGQ790" s="168"/>
      <c r="FGR790" s="168"/>
      <c r="FGS790" s="168"/>
      <c r="FGT790" s="168"/>
      <c r="FGU790" s="168"/>
      <c r="FGV790" s="168"/>
      <c r="FGW790" s="168"/>
      <c r="FGX790" s="168"/>
      <c r="FGY790" s="168"/>
      <c r="FGZ790" s="168"/>
      <c r="FHA790" s="168"/>
      <c r="FHB790" s="168"/>
      <c r="FHC790" s="168"/>
      <c r="FHD790" s="168"/>
      <c r="FHE790" s="168"/>
      <c r="FHF790" s="168"/>
      <c r="FHG790" s="168"/>
      <c r="FHH790" s="168"/>
      <c r="FHI790" s="168"/>
      <c r="FHJ790" s="168"/>
      <c r="FHK790" s="168"/>
      <c r="FHL790" s="168"/>
      <c r="FHM790" s="168"/>
      <c r="FHN790" s="168"/>
      <c r="FHO790" s="168"/>
      <c r="FHP790" s="168"/>
      <c r="FHQ790" s="508"/>
      <c r="FHR790" s="508"/>
      <c r="FHS790" s="508"/>
      <c r="FHT790" s="508"/>
      <c r="FHU790" s="508"/>
      <c r="FHV790" s="508"/>
      <c r="FHW790" s="508"/>
      <c r="FHX790" s="508"/>
      <c r="FHY790" s="508"/>
      <c r="FHZ790" s="508"/>
      <c r="FIA790" s="508"/>
      <c r="FIB790" s="508"/>
      <c r="FIC790" s="508"/>
      <c r="FID790" s="508"/>
      <c r="FIE790" s="508"/>
      <c r="FIF790" s="508"/>
      <c r="FIG790" s="508"/>
      <c r="FIH790" s="508"/>
      <c r="FII790" s="508"/>
      <c r="FIJ790" s="508"/>
      <c r="FIK790" s="508"/>
      <c r="FIL790" s="508"/>
      <c r="FIM790" s="508"/>
      <c r="FIN790" s="508"/>
      <c r="FIO790" s="89"/>
      <c r="FIP790" s="89"/>
      <c r="FIQ790" s="89"/>
      <c r="FIR790" s="89"/>
      <c r="FIS790" s="89"/>
      <c r="FIT790" s="508"/>
      <c r="FIU790" s="508"/>
      <c r="FIV790" s="89"/>
      <c r="FIW790" s="89"/>
      <c r="FIX790" s="508"/>
      <c r="FIY790" s="508"/>
      <c r="FIZ790" s="89"/>
      <c r="FJA790" s="89"/>
      <c r="FJB790" s="508"/>
      <c r="FJC790" s="508"/>
      <c r="FJD790" s="508"/>
      <c r="FJE790" s="508"/>
      <c r="FJF790" s="508"/>
      <c r="FJG790" s="508"/>
      <c r="FJH790" s="508"/>
      <c r="FJI790" s="89"/>
      <c r="FJJ790" s="89"/>
      <c r="FJK790" s="508"/>
      <c r="FJL790" s="508"/>
      <c r="FJM790" s="89"/>
      <c r="FJN790" s="89"/>
      <c r="FJO790" s="508"/>
      <c r="FJP790" s="508"/>
      <c r="FJQ790" s="508"/>
      <c r="FJR790" s="508"/>
      <c r="FJS790" s="508"/>
      <c r="FJT790" s="203"/>
      <c r="FJU790" s="107"/>
      <c r="FJV790" s="508"/>
      <c r="FJW790" s="508"/>
      <c r="FJX790" s="508"/>
      <c r="FJY790" s="508"/>
      <c r="FJZ790" s="508"/>
      <c r="FKA790" s="508"/>
      <c r="FKB790" s="508"/>
      <c r="FKC790" s="168"/>
      <c r="FKD790" s="168"/>
      <c r="FKE790" s="168"/>
      <c r="FKF790" s="168"/>
      <c r="FKG790" s="168"/>
      <c r="FKH790" s="168"/>
      <c r="FKI790" s="168"/>
      <c r="FKJ790" s="168"/>
      <c r="FKK790" s="168"/>
      <c r="FKL790" s="168"/>
      <c r="FKM790" s="168"/>
      <c r="FKN790" s="168"/>
      <c r="FKO790" s="168"/>
      <c r="FKP790" s="168"/>
      <c r="FKQ790" s="168"/>
      <c r="FKR790" s="168"/>
      <c r="FKS790" s="168"/>
      <c r="FKT790" s="168"/>
      <c r="FKU790" s="168"/>
      <c r="FKV790" s="168"/>
      <c r="FKW790" s="168"/>
      <c r="FKX790" s="168"/>
      <c r="FKY790" s="168"/>
      <c r="FKZ790" s="168"/>
      <c r="FLA790" s="168"/>
      <c r="FLB790" s="168"/>
      <c r="FLC790" s="168"/>
      <c r="FLD790" s="168"/>
      <c r="FLE790" s="168"/>
      <c r="FLF790" s="168"/>
      <c r="FLG790" s="168"/>
      <c r="FLH790" s="168"/>
      <c r="FLI790" s="168"/>
      <c r="FLJ790" s="168"/>
      <c r="FLK790" s="168"/>
      <c r="FLL790" s="168"/>
      <c r="FLM790" s="168"/>
      <c r="FLN790" s="168"/>
      <c r="FLO790" s="168"/>
      <c r="FLP790" s="168"/>
      <c r="FLQ790" s="168"/>
      <c r="FLR790" s="168"/>
      <c r="FLS790" s="168"/>
      <c r="FLT790" s="168"/>
      <c r="FLU790" s="508"/>
      <c r="FLV790" s="508"/>
      <c r="FLW790" s="508"/>
      <c r="FLX790" s="508"/>
      <c r="FLY790" s="508"/>
      <c r="FLZ790" s="508"/>
      <c r="FMA790" s="508"/>
      <c r="FMB790" s="508"/>
      <c r="FMC790" s="508"/>
      <c r="FMD790" s="508"/>
      <c r="FME790" s="508"/>
      <c r="FMF790" s="508"/>
      <c r="FMG790" s="508"/>
      <c r="FMH790" s="508"/>
      <c r="FMI790" s="508"/>
      <c r="FMJ790" s="508"/>
      <c r="FMK790" s="508"/>
      <c r="FML790" s="508"/>
      <c r="FMM790" s="508"/>
      <c r="FMN790" s="508"/>
      <c r="FMO790" s="508"/>
      <c r="FMP790" s="508"/>
      <c r="FMQ790" s="508"/>
      <c r="FMR790" s="508"/>
      <c r="FMS790" s="89"/>
      <c r="FMT790" s="89"/>
      <c r="FMU790" s="89"/>
      <c r="FMV790" s="89"/>
      <c r="FMW790" s="89"/>
      <c r="FMX790" s="508"/>
      <c r="FMY790" s="508"/>
      <c r="FMZ790" s="89"/>
      <c r="FNA790" s="89"/>
      <c r="FNB790" s="508"/>
      <c r="FNC790" s="508"/>
      <c r="FND790" s="89"/>
      <c r="FNE790" s="89"/>
      <c r="FNF790" s="508"/>
      <c r="FNG790" s="508"/>
      <c r="FNH790" s="508"/>
      <c r="FNI790" s="508"/>
      <c r="FNJ790" s="508"/>
      <c r="FNK790" s="508"/>
      <c r="FNL790" s="508"/>
      <c r="FNM790" s="89"/>
      <c r="FNN790" s="89"/>
      <c r="FNO790" s="508"/>
      <c r="FNP790" s="508"/>
      <c r="FNQ790" s="89"/>
      <c r="FNR790" s="89"/>
      <c r="FNS790" s="508"/>
      <c r="FNT790" s="508"/>
      <c r="FNU790" s="508"/>
      <c r="FNV790" s="508"/>
      <c r="FNW790" s="508"/>
      <c r="FNX790" s="203"/>
      <c r="FNY790" s="107"/>
      <c r="FNZ790" s="508"/>
      <c r="FOA790" s="508"/>
      <c r="FOB790" s="508"/>
      <c r="FOC790" s="508"/>
      <c r="FOD790" s="508"/>
      <c r="FOE790" s="508"/>
      <c r="FOF790" s="508"/>
      <c r="FOG790" s="168"/>
      <c r="FOH790" s="168"/>
      <c r="FOI790" s="168"/>
      <c r="FOJ790" s="168"/>
      <c r="FOK790" s="168"/>
      <c r="FOL790" s="168"/>
      <c r="FOM790" s="168"/>
      <c r="FON790" s="168"/>
      <c r="FOO790" s="168"/>
      <c r="FOP790" s="168"/>
      <c r="FOQ790" s="168"/>
      <c r="FOR790" s="168"/>
      <c r="FOS790" s="168"/>
      <c r="FOT790" s="168"/>
      <c r="FOU790" s="168"/>
      <c r="FOV790" s="168"/>
      <c r="FOW790" s="168"/>
      <c r="FOX790" s="168"/>
      <c r="FOY790" s="168"/>
      <c r="FOZ790" s="168"/>
      <c r="FPA790" s="168"/>
      <c r="FPB790" s="168"/>
      <c r="FPC790" s="168"/>
      <c r="FPD790" s="168"/>
      <c r="FPE790" s="168"/>
      <c r="FPF790" s="168"/>
      <c r="FPG790" s="168"/>
      <c r="FPH790" s="168"/>
      <c r="FPI790" s="168"/>
      <c r="FPJ790" s="168"/>
      <c r="FPK790" s="168"/>
      <c r="FPL790" s="168"/>
      <c r="FPM790" s="168"/>
      <c r="FPN790" s="168"/>
      <c r="FPO790" s="168"/>
      <c r="FPP790" s="168"/>
      <c r="FPQ790" s="168"/>
      <c r="FPR790" s="168"/>
      <c r="FPS790" s="168"/>
      <c r="FPT790" s="168"/>
      <c r="FPU790" s="168"/>
      <c r="FPV790" s="168"/>
      <c r="FPW790" s="168"/>
      <c r="FPX790" s="168"/>
      <c r="FPY790" s="508"/>
      <c r="FPZ790" s="508"/>
      <c r="FQA790" s="508"/>
      <c r="FQB790" s="508"/>
      <c r="FQC790" s="508"/>
      <c r="FQD790" s="508"/>
      <c r="FQE790" s="508"/>
      <c r="FQF790" s="508"/>
      <c r="FQG790" s="508"/>
      <c r="FQH790" s="508"/>
      <c r="FQI790" s="508"/>
      <c r="FQJ790" s="508"/>
      <c r="FQK790" s="508"/>
      <c r="FQL790" s="508"/>
      <c r="FQM790" s="508"/>
      <c r="FQN790" s="508"/>
      <c r="FQO790" s="508"/>
      <c r="FQP790" s="508"/>
      <c r="FQQ790" s="508"/>
      <c r="FQR790" s="508"/>
      <c r="FQS790" s="508"/>
      <c r="FQT790" s="508"/>
      <c r="FQU790" s="508"/>
      <c r="FQV790" s="508"/>
      <c r="FQW790" s="89"/>
      <c r="FQX790" s="89"/>
      <c r="FQY790" s="89"/>
      <c r="FQZ790" s="89"/>
      <c r="FRA790" s="89"/>
      <c r="FRB790" s="508"/>
      <c r="FRC790" s="508"/>
      <c r="FRD790" s="89"/>
      <c r="FRE790" s="89"/>
      <c r="FRF790" s="508"/>
      <c r="FRG790" s="508"/>
      <c r="FRH790" s="89"/>
      <c r="FRI790" s="89"/>
      <c r="FRJ790" s="508"/>
      <c r="FRK790" s="508"/>
      <c r="FRL790" s="508"/>
      <c r="FRM790" s="508"/>
      <c r="FRN790" s="508"/>
      <c r="FRO790" s="508"/>
      <c r="FRP790" s="508"/>
      <c r="FRQ790" s="89"/>
      <c r="FRR790" s="89"/>
      <c r="FRS790" s="508"/>
      <c r="FRT790" s="508"/>
      <c r="FRU790" s="89"/>
      <c r="FRV790" s="89"/>
      <c r="FRW790" s="508"/>
      <c r="FRX790" s="508"/>
      <c r="FRY790" s="508"/>
      <c r="FRZ790" s="508"/>
      <c r="FSA790" s="508"/>
      <c r="FSB790" s="203"/>
      <c r="FSC790" s="107"/>
      <c r="FSD790" s="508"/>
      <c r="FSE790" s="508"/>
      <c r="FSF790" s="508"/>
      <c r="FSG790" s="508"/>
      <c r="FSH790" s="508"/>
      <c r="FSI790" s="508"/>
      <c r="FSJ790" s="508"/>
      <c r="FSK790" s="168"/>
      <c r="FSL790" s="168"/>
      <c r="FSM790" s="168"/>
      <c r="FSN790" s="168"/>
      <c r="FSO790" s="168"/>
      <c r="FSP790" s="168"/>
      <c r="FSQ790" s="168"/>
      <c r="FSR790" s="168"/>
      <c r="FSS790" s="168"/>
      <c r="FST790" s="168"/>
      <c r="FSU790" s="168"/>
      <c r="FSV790" s="168"/>
      <c r="FSW790" s="168"/>
      <c r="FSX790" s="168"/>
      <c r="FSY790" s="168"/>
      <c r="FSZ790" s="168"/>
      <c r="FTA790" s="168"/>
      <c r="FTB790" s="168"/>
      <c r="FTC790" s="168"/>
      <c r="FTD790" s="168"/>
      <c r="FTE790" s="168"/>
      <c r="FTF790" s="168"/>
      <c r="FTG790" s="168"/>
      <c r="FTH790" s="168"/>
      <c r="FTI790" s="168"/>
      <c r="FTJ790" s="168"/>
      <c r="FTK790" s="168"/>
      <c r="FTL790" s="168"/>
      <c r="FTM790" s="168"/>
      <c r="FTN790" s="168"/>
      <c r="FTO790" s="168"/>
      <c r="FTP790" s="168"/>
      <c r="FTQ790" s="168"/>
      <c r="FTR790" s="168"/>
      <c r="FTS790" s="168"/>
      <c r="FTT790" s="168"/>
      <c r="FTU790" s="168"/>
      <c r="FTV790" s="168"/>
      <c r="FTW790" s="168"/>
      <c r="FTX790" s="168"/>
      <c r="FTY790" s="168"/>
      <c r="FTZ790" s="168"/>
      <c r="FUA790" s="168"/>
      <c r="FUB790" s="168"/>
      <c r="FUC790" s="508"/>
      <c r="FUD790" s="508"/>
      <c r="FUE790" s="508"/>
      <c r="FUF790" s="508"/>
      <c r="FUG790" s="508"/>
      <c r="FUH790" s="508"/>
      <c r="FUI790" s="508"/>
      <c r="FUJ790" s="508"/>
      <c r="FUK790" s="508"/>
      <c r="FUL790" s="508"/>
      <c r="FUM790" s="508"/>
      <c r="FUN790" s="508"/>
      <c r="FUO790" s="508"/>
      <c r="FUP790" s="508"/>
      <c r="FUQ790" s="508"/>
      <c r="FUR790" s="508"/>
      <c r="FUS790" s="508"/>
      <c r="FUT790" s="508"/>
      <c r="FUU790" s="508"/>
      <c r="FUV790" s="508"/>
      <c r="FUW790" s="508"/>
      <c r="FUX790" s="508"/>
      <c r="FUY790" s="508"/>
      <c r="FUZ790" s="508"/>
      <c r="FVA790" s="89"/>
      <c r="FVB790" s="89"/>
      <c r="FVC790" s="89"/>
      <c r="FVD790" s="89"/>
      <c r="FVE790" s="89"/>
      <c r="FVF790" s="508"/>
      <c r="FVG790" s="508"/>
      <c r="FVH790" s="89"/>
      <c r="FVI790" s="89"/>
      <c r="FVJ790" s="508"/>
      <c r="FVK790" s="508"/>
      <c r="FVL790" s="89"/>
      <c r="FVM790" s="89"/>
      <c r="FVN790" s="508"/>
      <c r="FVO790" s="508"/>
      <c r="FVP790" s="508"/>
      <c r="FVQ790" s="508"/>
      <c r="FVR790" s="508"/>
      <c r="FVS790" s="508"/>
      <c r="FVT790" s="508"/>
      <c r="FVU790" s="89"/>
      <c r="FVV790" s="89"/>
      <c r="FVW790" s="508"/>
      <c r="FVX790" s="508"/>
      <c r="FVY790" s="89"/>
      <c r="FVZ790" s="89"/>
      <c r="FWA790" s="508"/>
      <c r="FWB790" s="508"/>
      <c r="FWC790" s="508"/>
      <c r="FWD790" s="508"/>
      <c r="FWE790" s="508"/>
      <c r="FWF790" s="203"/>
      <c r="FWG790" s="107"/>
      <c r="FWH790" s="508"/>
      <c r="FWI790" s="508"/>
      <c r="FWJ790" s="508"/>
      <c r="FWK790" s="508"/>
      <c r="FWL790" s="508"/>
      <c r="FWM790" s="508"/>
      <c r="FWN790" s="508"/>
      <c r="FWO790" s="168"/>
      <c r="FWP790" s="168"/>
      <c r="FWQ790" s="168"/>
      <c r="FWR790" s="168"/>
      <c r="FWS790" s="168"/>
      <c r="FWT790" s="168"/>
      <c r="FWU790" s="168"/>
      <c r="FWV790" s="168"/>
      <c r="FWW790" s="168"/>
      <c r="FWX790" s="168"/>
      <c r="FWY790" s="168"/>
      <c r="FWZ790" s="168"/>
      <c r="FXA790" s="168"/>
      <c r="FXB790" s="168"/>
      <c r="FXC790" s="168"/>
      <c r="FXD790" s="168"/>
      <c r="FXE790" s="168"/>
      <c r="FXF790" s="168"/>
      <c r="FXG790" s="168"/>
      <c r="FXH790" s="168"/>
      <c r="FXI790" s="168"/>
      <c r="FXJ790" s="168"/>
      <c r="FXK790" s="168"/>
      <c r="FXL790" s="168"/>
      <c r="FXM790" s="168"/>
      <c r="FXN790" s="168"/>
      <c r="FXO790" s="168"/>
      <c r="FXP790" s="168"/>
      <c r="FXQ790" s="168"/>
      <c r="FXR790" s="168"/>
      <c r="FXS790" s="168"/>
      <c r="FXT790" s="168"/>
      <c r="FXU790" s="168"/>
      <c r="FXV790" s="168"/>
      <c r="FXW790" s="168"/>
      <c r="FXX790" s="168"/>
      <c r="FXY790" s="168"/>
      <c r="FXZ790" s="168"/>
      <c r="FYA790" s="168"/>
      <c r="FYB790" s="168"/>
      <c r="FYC790" s="168"/>
      <c r="FYD790" s="168"/>
      <c r="FYE790" s="168"/>
      <c r="FYF790" s="168"/>
      <c r="FYG790" s="508"/>
      <c r="FYH790" s="508"/>
      <c r="FYI790" s="508"/>
      <c r="FYJ790" s="508"/>
      <c r="FYK790" s="508"/>
      <c r="FYL790" s="508"/>
      <c r="FYM790" s="508"/>
      <c r="FYN790" s="508"/>
      <c r="FYO790" s="508"/>
      <c r="FYP790" s="508"/>
      <c r="FYQ790" s="508"/>
      <c r="FYR790" s="508"/>
      <c r="FYS790" s="508"/>
      <c r="FYT790" s="508"/>
      <c r="FYU790" s="508"/>
      <c r="FYV790" s="508"/>
      <c r="FYW790" s="508"/>
      <c r="FYX790" s="508"/>
      <c r="FYY790" s="508"/>
      <c r="FYZ790" s="508"/>
      <c r="FZA790" s="508"/>
      <c r="FZB790" s="508"/>
      <c r="FZC790" s="508"/>
      <c r="FZD790" s="508"/>
      <c r="FZE790" s="89"/>
      <c r="FZF790" s="89"/>
      <c r="FZG790" s="89"/>
      <c r="FZH790" s="89"/>
      <c r="FZI790" s="89"/>
      <c r="FZJ790" s="508"/>
      <c r="FZK790" s="508"/>
      <c r="FZL790" s="89"/>
      <c r="FZM790" s="89"/>
      <c r="FZN790" s="508"/>
      <c r="FZO790" s="508"/>
      <c r="FZP790" s="89"/>
      <c r="FZQ790" s="89"/>
      <c r="FZR790" s="508"/>
      <c r="FZS790" s="508"/>
      <c r="FZT790" s="508"/>
      <c r="FZU790" s="508"/>
      <c r="FZV790" s="508"/>
      <c r="FZW790" s="508"/>
      <c r="FZX790" s="508"/>
      <c r="FZY790" s="89"/>
      <c r="FZZ790" s="89"/>
      <c r="GAA790" s="508"/>
      <c r="GAB790" s="508"/>
      <c r="GAC790" s="89"/>
      <c r="GAD790" s="89"/>
      <c r="GAE790" s="508"/>
      <c r="GAF790" s="508"/>
      <c r="GAG790" s="508"/>
      <c r="GAH790" s="508"/>
      <c r="GAI790" s="508"/>
      <c r="GAJ790" s="203"/>
      <c r="GAK790" s="107"/>
      <c r="GAL790" s="508"/>
      <c r="GAM790" s="508"/>
      <c r="GAN790" s="508"/>
      <c r="GAO790" s="508"/>
      <c r="GAP790" s="508"/>
      <c r="GAQ790" s="508"/>
      <c r="GAR790" s="508"/>
      <c r="GAS790" s="168"/>
      <c r="GAT790" s="168"/>
      <c r="GAU790" s="168"/>
      <c r="GAV790" s="168"/>
      <c r="GAW790" s="168"/>
      <c r="GAX790" s="168"/>
      <c r="GAY790" s="168"/>
      <c r="GAZ790" s="168"/>
      <c r="GBA790" s="168"/>
      <c r="GBB790" s="168"/>
      <c r="GBC790" s="168"/>
      <c r="GBD790" s="168"/>
      <c r="GBE790" s="168"/>
      <c r="GBF790" s="168"/>
      <c r="GBG790" s="168"/>
      <c r="GBH790" s="168"/>
      <c r="GBI790" s="168"/>
      <c r="GBJ790" s="168"/>
      <c r="GBK790" s="168"/>
      <c r="GBL790" s="168"/>
      <c r="GBM790" s="168"/>
      <c r="GBN790" s="168"/>
      <c r="GBO790" s="168"/>
      <c r="GBP790" s="168"/>
      <c r="GBQ790" s="168"/>
      <c r="GBR790" s="168"/>
      <c r="GBS790" s="168"/>
      <c r="GBT790" s="168"/>
      <c r="GBU790" s="168"/>
      <c r="GBV790" s="168"/>
      <c r="GBW790" s="168"/>
      <c r="GBX790" s="168"/>
      <c r="GBY790" s="168"/>
      <c r="GBZ790" s="168"/>
      <c r="GCA790" s="168"/>
      <c r="GCB790" s="168"/>
      <c r="GCC790" s="168"/>
      <c r="GCD790" s="168"/>
      <c r="GCE790" s="168"/>
      <c r="GCF790" s="168"/>
      <c r="GCG790" s="168"/>
      <c r="GCH790" s="168"/>
      <c r="GCI790" s="168"/>
      <c r="GCJ790" s="168"/>
      <c r="GCK790" s="508"/>
      <c r="GCL790" s="508"/>
      <c r="GCM790" s="508"/>
      <c r="GCN790" s="508"/>
      <c r="GCO790" s="508"/>
      <c r="GCP790" s="508"/>
      <c r="GCQ790" s="508"/>
      <c r="GCR790" s="508"/>
      <c r="GCS790" s="508"/>
      <c r="GCT790" s="508"/>
      <c r="GCU790" s="508"/>
      <c r="GCV790" s="508"/>
      <c r="GCW790" s="508"/>
      <c r="GCX790" s="508"/>
      <c r="GCY790" s="508"/>
      <c r="GCZ790" s="508"/>
      <c r="GDA790" s="508"/>
      <c r="GDB790" s="508"/>
      <c r="GDC790" s="508"/>
      <c r="GDD790" s="508"/>
      <c r="GDE790" s="508"/>
      <c r="GDF790" s="508"/>
      <c r="GDG790" s="508"/>
      <c r="GDH790" s="508"/>
      <c r="GDI790" s="89"/>
      <c r="GDJ790" s="89"/>
      <c r="GDK790" s="89"/>
      <c r="GDL790" s="89"/>
      <c r="GDM790" s="89"/>
      <c r="GDN790" s="508"/>
      <c r="GDO790" s="508"/>
      <c r="GDP790" s="89"/>
      <c r="GDQ790" s="89"/>
      <c r="GDR790" s="508"/>
      <c r="GDS790" s="508"/>
      <c r="GDT790" s="89"/>
      <c r="GDU790" s="89"/>
      <c r="GDV790" s="508"/>
      <c r="GDW790" s="508"/>
      <c r="GDX790" s="508"/>
      <c r="GDY790" s="508"/>
      <c r="GDZ790" s="508"/>
      <c r="GEA790" s="508"/>
      <c r="GEB790" s="508"/>
      <c r="GEC790" s="89"/>
      <c r="GED790" s="89"/>
      <c r="GEE790" s="508"/>
      <c r="GEF790" s="508"/>
      <c r="GEG790" s="89"/>
      <c r="GEH790" s="89"/>
      <c r="GEI790" s="508"/>
      <c r="GEJ790" s="508"/>
      <c r="GEK790" s="508"/>
      <c r="GEL790" s="508"/>
      <c r="GEM790" s="508"/>
      <c r="GEN790" s="203"/>
      <c r="GEO790" s="107"/>
      <c r="GEP790" s="508"/>
      <c r="GEQ790" s="508"/>
      <c r="GER790" s="508"/>
      <c r="GES790" s="508"/>
      <c r="GET790" s="508"/>
      <c r="GEU790" s="508"/>
      <c r="GEV790" s="508"/>
      <c r="GEW790" s="168"/>
      <c r="GEX790" s="168"/>
      <c r="GEY790" s="168"/>
      <c r="GEZ790" s="168"/>
      <c r="GFA790" s="168"/>
      <c r="GFB790" s="168"/>
      <c r="GFC790" s="168"/>
      <c r="GFD790" s="168"/>
      <c r="GFE790" s="168"/>
      <c r="GFF790" s="168"/>
      <c r="GFG790" s="168"/>
      <c r="GFH790" s="168"/>
      <c r="GFI790" s="168"/>
      <c r="GFJ790" s="168"/>
      <c r="GFK790" s="168"/>
      <c r="GFL790" s="168"/>
      <c r="GFM790" s="168"/>
      <c r="GFN790" s="168"/>
      <c r="GFO790" s="168"/>
      <c r="GFP790" s="168"/>
      <c r="GFQ790" s="168"/>
      <c r="GFR790" s="168"/>
      <c r="GFS790" s="168"/>
      <c r="GFT790" s="168"/>
      <c r="GFU790" s="168"/>
      <c r="GFV790" s="168"/>
      <c r="GFW790" s="168"/>
      <c r="GFX790" s="168"/>
      <c r="GFY790" s="168"/>
      <c r="GFZ790" s="168"/>
      <c r="GGA790" s="168"/>
      <c r="GGB790" s="168"/>
      <c r="GGC790" s="168"/>
      <c r="GGD790" s="168"/>
      <c r="GGE790" s="168"/>
      <c r="GGF790" s="168"/>
      <c r="GGG790" s="168"/>
      <c r="GGH790" s="168"/>
      <c r="GGI790" s="168"/>
      <c r="GGJ790" s="168"/>
      <c r="GGK790" s="168"/>
      <c r="GGL790" s="168"/>
      <c r="GGM790" s="168"/>
      <c r="GGN790" s="168"/>
      <c r="GGO790" s="508"/>
      <c r="GGP790" s="508"/>
      <c r="GGQ790" s="508"/>
      <c r="GGR790" s="508"/>
      <c r="GGS790" s="508"/>
      <c r="GGT790" s="508"/>
      <c r="GGU790" s="508"/>
      <c r="GGV790" s="508"/>
      <c r="GGW790" s="508"/>
      <c r="GGX790" s="508"/>
      <c r="GGY790" s="508"/>
      <c r="GGZ790" s="508"/>
      <c r="GHA790" s="508"/>
      <c r="GHB790" s="508"/>
      <c r="GHC790" s="508"/>
      <c r="GHD790" s="508"/>
      <c r="GHE790" s="508"/>
      <c r="GHF790" s="508"/>
      <c r="GHG790" s="508"/>
      <c r="GHH790" s="508"/>
      <c r="GHI790" s="508"/>
      <c r="GHJ790" s="508"/>
      <c r="GHK790" s="508"/>
      <c r="GHL790" s="508"/>
      <c r="GHM790" s="89"/>
      <c r="GHN790" s="89"/>
      <c r="GHO790" s="89"/>
      <c r="GHP790" s="89"/>
      <c r="GHQ790" s="89"/>
      <c r="GHR790" s="508"/>
      <c r="GHS790" s="508"/>
      <c r="GHT790" s="89"/>
      <c r="GHU790" s="89"/>
      <c r="GHV790" s="508"/>
      <c r="GHW790" s="508"/>
      <c r="GHX790" s="89"/>
      <c r="GHY790" s="89"/>
      <c r="GHZ790" s="508"/>
      <c r="GIA790" s="508"/>
      <c r="GIB790" s="508"/>
      <c r="GIC790" s="508"/>
      <c r="GID790" s="508"/>
      <c r="GIE790" s="508"/>
      <c r="GIF790" s="508"/>
      <c r="GIG790" s="89"/>
      <c r="GIH790" s="89"/>
      <c r="GII790" s="508"/>
      <c r="GIJ790" s="508"/>
      <c r="GIK790" s="89"/>
      <c r="GIL790" s="89"/>
      <c r="GIM790" s="508"/>
      <c r="GIN790" s="508"/>
      <c r="GIO790" s="508"/>
      <c r="GIP790" s="508"/>
      <c r="GIQ790" s="508"/>
      <c r="GIR790" s="203"/>
      <c r="GIS790" s="107"/>
      <c r="GIT790" s="508"/>
      <c r="GIU790" s="508"/>
      <c r="GIV790" s="508"/>
      <c r="GIW790" s="508"/>
      <c r="GIX790" s="508"/>
      <c r="GIY790" s="508"/>
      <c r="GIZ790" s="508"/>
      <c r="GJA790" s="168"/>
      <c r="GJB790" s="168"/>
      <c r="GJC790" s="168"/>
      <c r="GJD790" s="168"/>
      <c r="GJE790" s="168"/>
      <c r="GJF790" s="168"/>
      <c r="GJG790" s="168"/>
      <c r="GJH790" s="168"/>
      <c r="GJI790" s="168"/>
      <c r="GJJ790" s="168"/>
      <c r="GJK790" s="168"/>
      <c r="GJL790" s="168"/>
      <c r="GJM790" s="168"/>
      <c r="GJN790" s="168"/>
      <c r="GJO790" s="168"/>
      <c r="GJP790" s="168"/>
      <c r="GJQ790" s="168"/>
      <c r="GJR790" s="168"/>
      <c r="GJS790" s="168"/>
      <c r="GJT790" s="168"/>
      <c r="GJU790" s="168"/>
      <c r="GJV790" s="168"/>
      <c r="GJW790" s="168"/>
      <c r="GJX790" s="168"/>
      <c r="GJY790" s="168"/>
      <c r="GJZ790" s="168"/>
      <c r="GKA790" s="168"/>
      <c r="GKB790" s="168"/>
      <c r="GKC790" s="168"/>
      <c r="GKD790" s="168"/>
      <c r="GKE790" s="168"/>
      <c r="GKF790" s="168"/>
      <c r="GKG790" s="168"/>
      <c r="GKH790" s="168"/>
      <c r="GKI790" s="168"/>
      <c r="GKJ790" s="168"/>
      <c r="GKK790" s="168"/>
      <c r="GKL790" s="168"/>
      <c r="GKM790" s="168"/>
      <c r="GKN790" s="168"/>
      <c r="GKO790" s="168"/>
      <c r="GKP790" s="168"/>
      <c r="GKQ790" s="168"/>
      <c r="GKR790" s="168"/>
      <c r="GKS790" s="508"/>
      <c r="GKT790" s="508"/>
      <c r="GKU790" s="508"/>
      <c r="GKV790" s="508"/>
      <c r="GKW790" s="508"/>
      <c r="GKX790" s="508"/>
      <c r="GKY790" s="508"/>
      <c r="GKZ790" s="508"/>
      <c r="GLA790" s="508"/>
      <c r="GLB790" s="508"/>
      <c r="GLC790" s="508"/>
      <c r="GLD790" s="508"/>
      <c r="GLE790" s="508"/>
      <c r="GLF790" s="508"/>
      <c r="GLG790" s="508"/>
      <c r="GLH790" s="508"/>
      <c r="GLI790" s="508"/>
      <c r="GLJ790" s="508"/>
      <c r="GLK790" s="508"/>
      <c r="GLL790" s="508"/>
      <c r="GLM790" s="508"/>
      <c r="GLN790" s="508"/>
      <c r="GLO790" s="508"/>
      <c r="GLP790" s="508"/>
      <c r="GLQ790" s="89"/>
      <c r="GLR790" s="89"/>
      <c r="GLS790" s="89"/>
      <c r="GLT790" s="89"/>
      <c r="GLU790" s="89"/>
      <c r="GLV790" s="508"/>
      <c r="GLW790" s="508"/>
      <c r="GLX790" s="89"/>
      <c r="GLY790" s="89"/>
      <c r="GLZ790" s="508"/>
      <c r="GMA790" s="508"/>
      <c r="GMB790" s="89"/>
      <c r="GMC790" s="89"/>
      <c r="GMD790" s="508"/>
      <c r="GME790" s="508"/>
      <c r="GMF790" s="508"/>
      <c r="GMG790" s="508"/>
      <c r="GMH790" s="508"/>
      <c r="GMI790" s="508"/>
      <c r="GMJ790" s="508"/>
      <c r="GMK790" s="89"/>
      <c r="GML790" s="89"/>
      <c r="GMM790" s="508"/>
      <c r="GMN790" s="508"/>
      <c r="GMO790" s="89"/>
      <c r="GMP790" s="89"/>
      <c r="GMQ790" s="508"/>
      <c r="GMR790" s="508"/>
      <c r="GMS790" s="508"/>
      <c r="GMT790" s="508"/>
      <c r="GMU790" s="508"/>
      <c r="GMV790" s="203"/>
      <c r="GMW790" s="107"/>
      <c r="GMX790" s="508"/>
      <c r="GMY790" s="508"/>
      <c r="GMZ790" s="508"/>
      <c r="GNA790" s="508"/>
      <c r="GNB790" s="508"/>
      <c r="GNC790" s="508"/>
      <c r="GND790" s="508"/>
      <c r="GNE790" s="168"/>
      <c r="GNF790" s="168"/>
      <c r="GNG790" s="168"/>
      <c r="GNH790" s="168"/>
      <c r="GNI790" s="168"/>
      <c r="GNJ790" s="168"/>
      <c r="GNK790" s="168"/>
      <c r="GNL790" s="168"/>
      <c r="GNM790" s="168"/>
      <c r="GNN790" s="168"/>
      <c r="GNO790" s="168"/>
      <c r="GNP790" s="168"/>
      <c r="GNQ790" s="168"/>
      <c r="GNR790" s="168"/>
      <c r="GNS790" s="168"/>
      <c r="GNT790" s="168"/>
      <c r="GNU790" s="168"/>
      <c r="GNV790" s="168"/>
      <c r="GNW790" s="168"/>
      <c r="GNX790" s="168"/>
      <c r="GNY790" s="168"/>
      <c r="GNZ790" s="168"/>
      <c r="GOA790" s="168"/>
      <c r="GOB790" s="168"/>
      <c r="GOC790" s="168"/>
      <c r="GOD790" s="168"/>
      <c r="GOE790" s="168"/>
      <c r="GOF790" s="168"/>
      <c r="GOG790" s="168"/>
      <c r="GOH790" s="168"/>
      <c r="GOI790" s="168"/>
      <c r="GOJ790" s="168"/>
      <c r="GOK790" s="168"/>
      <c r="GOL790" s="168"/>
      <c r="GOM790" s="168"/>
      <c r="GON790" s="168"/>
      <c r="GOO790" s="168"/>
      <c r="GOP790" s="168"/>
      <c r="GOQ790" s="168"/>
      <c r="GOR790" s="168"/>
      <c r="GOS790" s="168"/>
      <c r="GOT790" s="168"/>
      <c r="GOU790" s="168"/>
      <c r="GOV790" s="168"/>
      <c r="GOW790" s="508"/>
      <c r="GOX790" s="508"/>
      <c r="GOY790" s="508"/>
      <c r="GOZ790" s="508"/>
      <c r="GPA790" s="508"/>
      <c r="GPB790" s="508"/>
      <c r="GPC790" s="508"/>
      <c r="GPD790" s="508"/>
      <c r="GPE790" s="508"/>
      <c r="GPF790" s="508"/>
      <c r="GPG790" s="508"/>
      <c r="GPH790" s="508"/>
      <c r="GPI790" s="508"/>
      <c r="GPJ790" s="508"/>
      <c r="GPK790" s="508"/>
      <c r="GPL790" s="508"/>
      <c r="GPM790" s="508"/>
      <c r="GPN790" s="508"/>
      <c r="GPO790" s="508"/>
      <c r="GPP790" s="508"/>
      <c r="GPQ790" s="508"/>
      <c r="GPR790" s="508"/>
      <c r="GPS790" s="508"/>
      <c r="GPT790" s="508"/>
      <c r="GPU790" s="89"/>
      <c r="GPV790" s="89"/>
      <c r="GPW790" s="89"/>
      <c r="GPX790" s="89"/>
      <c r="GPY790" s="89"/>
      <c r="GPZ790" s="508"/>
      <c r="GQA790" s="508"/>
      <c r="GQB790" s="89"/>
      <c r="GQC790" s="89"/>
      <c r="GQD790" s="508"/>
      <c r="GQE790" s="508"/>
      <c r="GQF790" s="89"/>
      <c r="GQG790" s="89"/>
      <c r="GQH790" s="508"/>
      <c r="GQI790" s="508"/>
      <c r="GQJ790" s="508"/>
      <c r="GQK790" s="508"/>
      <c r="GQL790" s="508"/>
      <c r="GQM790" s="508"/>
      <c r="GQN790" s="508"/>
      <c r="GQO790" s="89"/>
      <c r="GQP790" s="89"/>
      <c r="GQQ790" s="508"/>
      <c r="GQR790" s="508"/>
      <c r="GQS790" s="89"/>
      <c r="GQT790" s="89"/>
      <c r="GQU790" s="508"/>
      <c r="GQV790" s="508"/>
      <c r="GQW790" s="508"/>
      <c r="GQX790" s="508"/>
      <c r="GQY790" s="508"/>
      <c r="GQZ790" s="203"/>
      <c r="GRA790" s="107"/>
      <c r="GRB790" s="508"/>
      <c r="GRC790" s="508"/>
      <c r="GRD790" s="508"/>
      <c r="GRE790" s="508"/>
      <c r="GRF790" s="508"/>
      <c r="GRG790" s="508"/>
      <c r="GRH790" s="508"/>
      <c r="GRI790" s="168"/>
      <c r="GRJ790" s="168"/>
      <c r="GRK790" s="168"/>
      <c r="GRL790" s="168"/>
      <c r="GRM790" s="168"/>
      <c r="GRN790" s="168"/>
      <c r="GRO790" s="168"/>
      <c r="GRP790" s="168"/>
      <c r="GRQ790" s="168"/>
      <c r="GRR790" s="168"/>
      <c r="GRS790" s="168"/>
      <c r="GRT790" s="168"/>
      <c r="GRU790" s="168"/>
      <c r="GRV790" s="168"/>
      <c r="GRW790" s="168"/>
      <c r="GRX790" s="168"/>
      <c r="GRY790" s="168"/>
      <c r="GRZ790" s="168"/>
      <c r="GSA790" s="168"/>
      <c r="GSB790" s="168"/>
      <c r="GSC790" s="168"/>
      <c r="GSD790" s="168"/>
      <c r="GSE790" s="168"/>
      <c r="GSF790" s="168"/>
      <c r="GSG790" s="168"/>
      <c r="GSH790" s="168"/>
      <c r="GSI790" s="168"/>
      <c r="GSJ790" s="168"/>
      <c r="GSK790" s="168"/>
      <c r="GSL790" s="168"/>
      <c r="GSM790" s="168"/>
      <c r="GSN790" s="168"/>
      <c r="GSO790" s="168"/>
      <c r="GSP790" s="168"/>
      <c r="GSQ790" s="168"/>
      <c r="GSR790" s="168"/>
      <c r="GSS790" s="168"/>
      <c r="GST790" s="168"/>
      <c r="GSU790" s="168"/>
      <c r="GSV790" s="168"/>
      <c r="GSW790" s="168"/>
      <c r="GSX790" s="168"/>
      <c r="GSY790" s="168"/>
      <c r="GSZ790" s="168"/>
      <c r="GTA790" s="508"/>
      <c r="GTB790" s="508"/>
      <c r="GTC790" s="508"/>
      <c r="GTD790" s="508"/>
      <c r="GTE790" s="508"/>
      <c r="GTF790" s="508"/>
      <c r="GTG790" s="508"/>
      <c r="GTH790" s="508"/>
      <c r="GTI790" s="508"/>
      <c r="GTJ790" s="508"/>
      <c r="GTK790" s="508"/>
      <c r="GTL790" s="508"/>
      <c r="GTM790" s="508"/>
      <c r="GTN790" s="508"/>
      <c r="GTO790" s="508"/>
      <c r="GTP790" s="508"/>
      <c r="GTQ790" s="508"/>
      <c r="GTR790" s="508"/>
      <c r="GTS790" s="508"/>
      <c r="GTT790" s="508"/>
      <c r="GTU790" s="508"/>
      <c r="GTV790" s="508"/>
      <c r="GTW790" s="508"/>
      <c r="GTX790" s="508"/>
      <c r="GTY790" s="89"/>
      <c r="GTZ790" s="89"/>
      <c r="GUA790" s="89"/>
      <c r="GUB790" s="89"/>
      <c r="GUC790" s="89"/>
      <c r="GUD790" s="508"/>
      <c r="GUE790" s="508"/>
      <c r="GUF790" s="89"/>
      <c r="GUG790" s="89"/>
      <c r="GUH790" s="508"/>
      <c r="GUI790" s="508"/>
      <c r="GUJ790" s="89"/>
      <c r="GUK790" s="89"/>
      <c r="GUL790" s="508"/>
      <c r="GUM790" s="508"/>
      <c r="GUN790" s="508"/>
      <c r="GUO790" s="508"/>
      <c r="GUP790" s="508"/>
      <c r="GUQ790" s="508"/>
      <c r="GUR790" s="508"/>
      <c r="GUS790" s="89"/>
      <c r="GUT790" s="89"/>
      <c r="GUU790" s="508"/>
      <c r="GUV790" s="508"/>
      <c r="GUW790" s="89"/>
      <c r="GUX790" s="89"/>
      <c r="GUY790" s="508"/>
      <c r="GUZ790" s="508"/>
      <c r="GVA790" s="508"/>
      <c r="GVB790" s="508"/>
      <c r="GVC790" s="508"/>
      <c r="GVD790" s="203"/>
      <c r="GVE790" s="107"/>
      <c r="GVF790" s="508"/>
      <c r="GVG790" s="508"/>
      <c r="GVH790" s="508"/>
      <c r="GVI790" s="508"/>
      <c r="GVJ790" s="508"/>
      <c r="GVK790" s="508"/>
      <c r="GVL790" s="508"/>
      <c r="GVM790" s="168"/>
      <c r="GVN790" s="168"/>
      <c r="GVO790" s="168"/>
      <c r="GVP790" s="168"/>
      <c r="GVQ790" s="168"/>
      <c r="GVR790" s="168"/>
      <c r="GVS790" s="168"/>
      <c r="GVT790" s="168"/>
      <c r="GVU790" s="168"/>
      <c r="GVV790" s="168"/>
      <c r="GVW790" s="168"/>
      <c r="GVX790" s="168"/>
      <c r="GVY790" s="168"/>
      <c r="GVZ790" s="168"/>
      <c r="GWA790" s="168"/>
      <c r="GWB790" s="168"/>
      <c r="GWC790" s="168"/>
      <c r="GWD790" s="168"/>
      <c r="GWE790" s="168"/>
      <c r="GWF790" s="168"/>
      <c r="GWG790" s="168"/>
      <c r="GWH790" s="168"/>
      <c r="GWI790" s="168"/>
      <c r="GWJ790" s="168"/>
      <c r="GWK790" s="168"/>
      <c r="GWL790" s="168"/>
      <c r="GWM790" s="168"/>
      <c r="GWN790" s="168"/>
      <c r="GWO790" s="168"/>
      <c r="GWP790" s="168"/>
      <c r="GWQ790" s="168"/>
      <c r="GWR790" s="168"/>
      <c r="GWS790" s="168"/>
      <c r="GWT790" s="168"/>
      <c r="GWU790" s="168"/>
      <c r="GWV790" s="168"/>
      <c r="GWW790" s="168"/>
      <c r="GWX790" s="168"/>
      <c r="GWY790" s="168"/>
      <c r="GWZ790" s="168"/>
      <c r="GXA790" s="168"/>
      <c r="GXB790" s="168"/>
      <c r="GXC790" s="168"/>
      <c r="GXD790" s="168"/>
      <c r="GXE790" s="508"/>
      <c r="GXF790" s="508"/>
      <c r="GXG790" s="508"/>
      <c r="GXH790" s="508"/>
      <c r="GXI790" s="508"/>
      <c r="GXJ790" s="508"/>
      <c r="GXK790" s="508"/>
      <c r="GXL790" s="508"/>
      <c r="GXM790" s="508"/>
      <c r="GXN790" s="508"/>
      <c r="GXO790" s="508"/>
      <c r="GXP790" s="508"/>
      <c r="GXQ790" s="508"/>
      <c r="GXR790" s="508"/>
      <c r="GXS790" s="508"/>
      <c r="GXT790" s="508"/>
      <c r="GXU790" s="508"/>
      <c r="GXV790" s="508"/>
      <c r="GXW790" s="508"/>
      <c r="GXX790" s="508"/>
      <c r="GXY790" s="508"/>
      <c r="GXZ790" s="508"/>
      <c r="GYA790" s="508"/>
      <c r="GYB790" s="508"/>
      <c r="GYC790" s="89"/>
      <c r="GYD790" s="89"/>
      <c r="GYE790" s="89"/>
      <c r="GYF790" s="89"/>
      <c r="GYG790" s="89"/>
      <c r="GYH790" s="508"/>
      <c r="GYI790" s="508"/>
      <c r="GYJ790" s="89"/>
      <c r="GYK790" s="89"/>
      <c r="GYL790" s="508"/>
      <c r="GYM790" s="508"/>
      <c r="GYN790" s="89"/>
      <c r="GYO790" s="89"/>
      <c r="GYP790" s="508"/>
      <c r="GYQ790" s="508"/>
      <c r="GYR790" s="508"/>
      <c r="GYS790" s="508"/>
      <c r="GYT790" s="508"/>
      <c r="GYU790" s="508"/>
      <c r="GYV790" s="508"/>
      <c r="GYW790" s="89"/>
      <c r="GYX790" s="89"/>
      <c r="GYY790" s="508"/>
      <c r="GYZ790" s="508"/>
      <c r="GZA790" s="89"/>
      <c r="GZB790" s="89"/>
      <c r="GZC790" s="508"/>
      <c r="GZD790" s="508"/>
      <c r="GZE790" s="508"/>
      <c r="GZF790" s="508"/>
      <c r="GZG790" s="508"/>
      <c r="GZH790" s="203"/>
      <c r="GZI790" s="107"/>
      <c r="GZJ790" s="508"/>
      <c r="GZK790" s="508"/>
      <c r="GZL790" s="508"/>
      <c r="GZM790" s="508"/>
      <c r="GZN790" s="508"/>
      <c r="GZO790" s="508"/>
      <c r="GZP790" s="508"/>
      <c r="GZQ790" s="168"/>
      <c r="GZR790" s="168"/>
      <c r="GZS790" s="168"/>
      <c r="GZT790" s="168"/>
      <c r="GZU790" s="168"/>
      <c r="GZV790" s="168"/>
      <c r="GZW790" s="168"/>
      <c r="GZX790" s="168"/>
      <c r="GZY790" s="168"/>
      <c r="GZZ790" s="168"/>
      <c r="HAA790" s="168"/>
      <c r="HAB790" s="168"/>
      <c r="HAC790" s="168"/>
      <c r="HAD790" s="168"/>
      <c r="HAE790" s="168"/>
      <c r="HAF790" s="168"/>
      <c r="HAG790" s="168"/>
      <c r="HAH790" s="168"/>
      <c r="HAI790" s="168"/>
      <c r="HAJ790" s="168"/>
      <c r="HAK790" s="168"/>
      <c r="HAL790" s="168"/>
      <c r="HAM790" s="168"/>
      <c r="HAN790" s="168"/>
      <c r="HAO790" s="168"/>
      <c r="HAP790" s="168"/>
      <c r="HAQ790" s="168"/>
      <c r="HAR790" s="168"/>
      <c r="HAS790" s="168"/>
      <c r="HAT790" s="168"/>
      <c r="HAU790" s="168"/>
      <c r="HAV790" s="168"/>
      <c r="HAW790" s="168"/>
      <c r="HAX790" s="168"/>
      <c r="HAY790" s="168"/>
      <c r="HAZ790" s="168"/>
      <c r="HBA790" s="168"/>
      <c r="HBB790" s="168"/>
      <c r="HBC790" s="168"/>
      <c r="HBD790" s="168"/>
      <c r="HBE790" s="168"/>
      <c r="HBF790" s="168"/>
      <c r="HBG790" s="168"/>
      <c r="HBH790" s="168"/>
      <c r="HBI790" s="508"/>
      <c r="HBJ790" s="508"/>
      <c r="HBK790" s="508"/>
      <c r="HBL790" s="508"/>
      <c r="HBM790" s="508"/>
      <c r="HBN790" s="508"/>
      <c r="HBO790" s="508"/>
      <c r="HBP790" s="508"/>
      <c r="HBQ790" s="508"/>
      <c r="HBR790" s="508"/>
      <c r="HBS790" s="508"/>
      <c r="HBT790" s="508"/>
      <c r="HBU790" s="508"/>
      <c r="HBV790" s="508"/>
      <c r="HBW790" s="508"/>
      <c r="HBX790" s="508"/>
      <c r="HBY790" s="508"/>
      <c r="HBZ790" s="508"/>
      <c r="HCA790" s="508"/>
      <c r="HCB790" s="508"/>
      <c r="HCC790" s="508"/>
      <c r="HCD790" s="508"/>
      <c r="HCE790" s="508"/>
      <c r="HCF790" s="508"/>
      <c r="HCG790" s="89"/>
      <c r="HCH790" s="89"/>
      <c r="HCI790" s="89"/>
      <c r="HCJ790" s="89"/>
      <c r="HCK790" s="89"/>
      <c r="HCL790" s="508"/>
      <c r="HCM790" s="508"/>
      <c r="HCN790" s="89"/>
      <c r="HCO790" s="89"/>
      <c r="HCP790" s="508"/>
      <c r="HCQ790" s="508"/>
      <c r="HCR790" s="89"/>
      <c r="HCS790" s="89"/>
      <c r="HCT790" s="508"/>
      <c r="HCU790" s="508"/>
      <c r="HCV790" s="508"/>
      <c r="HCW790" s="508"/>
      <c r="HCX790" s="508"/>
      <c r="HCY790" s="508"/>
      <c r="HCZ790" s="508"/>
      <c r="HDA790" s="89"/>
      <c r="HDB790" s="89"/>
      <c r="HDC790" s="508"/>
      <c r="HDD790" s="508"/>
      <c r="HDE790" s="89"/>
      <c r="HDF790" s="89"/>
      <c r="HDG790" s="508"/>
      <c r="HDH790" s="508"/>
      <c r="HDI790" s="508"/>
      <c r="HDJ790" s="508"/>
      <c r="HDK790" s="508"/>
      <c r="HDL790" s="203"/>
      <c r="HDM790" s="107"/>
      <c r="HDN790" s="508"/>
      <c r="HDO790" s="508"/>
      <c r="HDP790" s="508"/>
      <c r="HDQ790" s="508"/>
      <c r="HDR790" s="508"/>
      <c r="HDS790" s="508"/>
      <c r="HDT790" s="508"/>
      <c r="HDU790" s="168"/>
      <c r="HDV790" s="168"/>
      <c r="HDW790" s="168"/>
      <c r="HDX790" s="168"/>
      <c r="HDY790" s="168"/>
      <c r="HDZ790" s="168"/>
      <c r="HEA790" s="168"/>
      <c r="HEB790" s="168"/>
      <c r="HEC790" s="168"/>
      <c r="HED790" s="168"/>
      <c r="HEE790" s="168"/>
      <c r="HEF790" s="168"/>
      <c r="HEG790" s="168"/>
      <c r="HEH790" s="168"/>
      <c r="HEI790" s="168"/>
      <c r="HEJ790" s="168"/>
      <c r="HEK790" s="168"/>
      <c r="HEL790" s="168"/>
      <c r="HEM790" s="168"/>
      <c r="HEN790" s="168"/>
      <c r="HEO790" s="168"/>
      <c r="HEP790" s="168"/>
      <c r="HEQ790" s="168"/>
      <c r="HER790" s="168"/>
      <c r="HES790" s="168"/>
      <c r="HET790" s="168"/>
      <c r="HEU790" s="168"/>
      <c r="HEV790" s="168"/>
      <c r="HEW790" s="168"/>
      <c r="HEX790" s="168"/>
      <c r="HEY790" s="168"/>
      <c r="HEZ790" s="168"/>
      <c r="HFA790" s="168"/>
      <c r="HFB790" s="168"/>
      <c r="HFC790" s="168"/>
      <c r="HFD790" s="168"/>
      <c r="HFE790" s="168"/>
      <c r="HFF790" s="168"/>
      <c r="HFG790" s="168"/>
      <c r="HFH790" s="168"/>
      <c r="HFI790" s="168"/>
      <c r="HFJ790" s="168"/>
      <c r="HFK790" s="168"/>
      <c r="HFL790" s="168"/>
      <c r="HFM790" s="508"/>
      <c r="HFN790" s="508"/>
      <c r="HFO790" s="508"/>
      <c r="HFP790" s="508"/>
      <c r="HFQ790" s="508"/>
      <c r="HFR790" s="508"/>
      <c r="HFS790" s="508"/>
      <c r="HFT790" s="508"/>
      <c r="HFU790" s="508"/>
      <c r="HFV790" s="508"/>
      <c r="HFW790" s="508"/>
      <c r="HFX790" s="508"/>
      <c r="HFY790" s="508"/>
      <c r="HFZ790" s="508"/>
      <c r="HGA790" s="508"/>
      <c r="HGB790" s="508"/>
      <c r="HGC790" s="508"/>
      <c r="HGD790" s="508"/>
      <c r="HGE790" s="508"/>
      <c r="HGF790" s="508"/>
      <c r="HGG790" s="508"/>
      <c r="HGH790" s="508"/>
      <c r="HGI790" s="508"/>
      <c r="HGJ790" s="508"/>
      <c r="HGK790" s="89"/>
      <c r="HGL790" s="89"/>
      <c r="HGM790" s="89"/>
      <c r="HGN790" s="89"/>
      <c r="HGO790" s="89"/>
      <c r="HGP790" s="508"/>
      <c r="HGQ790" s="508"/>
      <c r="HGR790" s="89"/>
      <c r="HGS790" s="89"/>
      <c r="HGT790" s="508"/>
      <c r="HGU790" s="508"/>
      <c r="HGV790" s="89"/>
      <c r="HGW790" s="89"/>
      <c r="HGX790" s="508"/>
      <c r="HGY790" s="508"/>
      <c r="HGZ790" s="508"/>
      <c r="HHA790" s="508"/>
      <c r="HHB790" s="508"/>
      <c r="HHC790" s="508"/>
      <c r="HHD790" s="508"/>
      <c r="HHE790" s="89"/>
      <c r="HHF790" s="89"/>
      <c r="HHG790" s="508"/>
      <c r="HHH790" s="508"/>
      <c r="HHI790" s="89"/>
      <c r="HHJ790" s="89"/>
      <c r="HHK790" s="508"/>
      <c r="HHL790" s="508"/>
      <c r="HHM790" s="508"/>
      <c r="HHN790" s="508"/>
      <c r="HHO790" s="508"/>
      <c r="HHP790" s="203"/>
      <c r="HHQ790" s="107"/>
      <c r="HHR790" s="508"/>
      <c r="HHS790" s="508"/>
      <c r="HHT790" s="508"/>
      <c r="HHU790" s="508"/>
      <c r="HHV790" s="508"/>
      <c r="HHW790" s="508"/>
      <c r="HHX790" s="508"/>
      <c r="HHY790" s="168"/>
      <c r="HHZ790" s="168"/>
      <c r="HIA790" s="168"/>
      <c r="HIB790" s="168"/>
      <c r="HIC790" s="168"/>
      <c r="HID790" s="168"/>
      <c r="HIE790" s="168"/>
      <c r="HIF790" s="168"/>
      <c r="HIG790" s="168"/>
      <c r="HIH790" s="168"/>
      <c r="HII790" s="168"/>
      <c r="HIJ790" s="168"/>
      <c r="HIK790" s="168"/>
      <c r="HIL790" s="168"/>
      <c r="HIM790" s="168"/>
      <c r="HIN790" s="168"/>
      <c r="HIO790" s="168"/>
      <c r="HIP790" s="168"/>
      <c r="HIQ790" s="168"/>
      <c r="HIR790" s="168"/>
      <c r="HIS790" s="168"/>
      <c r="HIT790" s="168"/>
      <c r="HIU790" s="168"/>
      <c r="HIV790" s="168"/>
      <c r="HIW790" s="168"/>
      <c r="HIX790" s="168"/>
      <c r="HIY790" s="168"/>
      <c r="HIZ790" s="168"/>
      <c r="HJA790" s="168"/>
      <c r="HJB790" s="168"/>
      <c r="HJC790" s="168"/>
      <c r="HJD790" s="168"/>
      <c r="HJE790" s="168"/>
      <c r="HJF790" s="168"/>
      <c r="HJG790" s="168"/>
      <c r="HJH790" s="168"/>
      <c r="HJI790" s="168"/>
      <c r="HJJ790" s="168"/>
      <c r="HJK790" s="168"/>
      <c r="HJL790" s="168"/>
      <c r="HJM790" s="168"/>
      <c r="HJN790" s="168"/>
      <c r="HJO790" s="168"/>
      <c r="HJP790" s="168"/>
      <c r="HJQ790" s="508"/>
      <c r="HJR790" s="508"/>
      <c r="HJS790" s="508"/>
      <c r="HJT790" s="508"/>
      <c r="HJU790" s="508"/>
      <c r="HJV790" s="508"/>
      <c r="HJW790" s="508"/>
      <c r="HJX790" s="508"/>
      <c r="HJY790" s="508"/>
      <c r="HJZ790" s="508"/>
      <c r="HKA790" s="508"/>
      <c r="HKB790" s="508"/>
      <c r="HKC790" s="508"/>
      <c r="HKD790" s="508"/>
      <c r="HKE790" s="508"/>
      <c r="HKF790" s="508"/>
      <c r="HKG790" s="508"/>
      <c r="HKH790" s="508"/>
      <c r="HKI790" s="508"/>
      <c r="HKJ790" s="508"/>
      <c r="HKK790" s="508"/>
      <c r="HKL790" s="508"/>
      <c r="HKM790" s="508"/>
      <c r="HKN790" s="508"/>
      <c r="HKO790" s="89"/>
      <c r="HKP790" s="89"/>
      <c r="HKQ790" s="89"/>
      <c r="HKR790" s="89"/>
      <c r="HKS790" s="89"/>
      <c r="HKT790" s="508"/>
      <c r="HKU790" s="508"/>
      <c r="HKV790" s="89"/>
      <c r="HKW790" s="89"/>
      <c r="HKX790" s="508"/>
      <c r="HKY790" s="508"/>
      <c r="HKZ790" s="89"/>
      <c r="HLA790" s="89"/>
      <c r="HLB790" s="508"/>
      <c r="HLC790" s="508"/>
      <c r="HLD790" s="508"/>
      <c r="HLE790" s="508"/>
      <c r="HLF790" s="508"/>
      <c r="HLG790" s="508"/>
      <c r="HLH790" s="508"/>
      <c r="HLI790" s="89"/>
      <c r="HLJ790" s="89"/>
      <c r="HLK790" s="508"/>
      <c r="HLL790" s="508"/>
      <c r="HLM790" s="89"/>
      <c r="HLN790" s="89"/>
      <c r="HLO790" s="508"/>
      <c r="HLP790" s="508"/>
      <c r="HLQ790" s="508"/>
      <c r="HLR790" s="508"/>
      <c r="HLS790" s="508"/>
      <c r="HLT790" s="203"/>
      <c r="HLU790" s="107"/>
      <c r="HLV790" s="508"/>
      <c r="HLW790" s="508"/>
      <c r="HLX790" s="508"/>
      <c r="HLY790" s="508"/>
      <c r="HLZ790" s="508"/>
      <c r="HMA790" s="508"/>
      <c r="HMB790" s="508"/>
      <c r="HMC790" s="168"/>
      <c r="HMD790" s="168"/>
      <c r="HME790" s="168"/>
      <c r="HMF790" s="168"/>
      <c r="HMG790" s="168"/>
      <c r="HMH790" s="168"/>
      <c r="HMI790" s="168"/>
      <c r="HMJ790" s="168"/>
      <c r="HMK790" s="168"/>
      <c r="HML790" s="168"/>
      <c r="HMM790" s="168"/>
      <c r="HMN790" s="168"/>
      <c r="HMO790" s="168"/>
      <c r="HMP790" s="168"/>
      <c r="HMQ790" s="168"/>
      <c r="HMR790" s="168"/>
      <c r="HMS790" s="168"/>
      <c r="HMT790" s="168"/>
      <c r="HMU790" s="168"/>
      <c r="HMV790" s="168"/>
      <c r="HMW790" s="168"/>
      <c r="HMX790" s="168"/>
      <c r="HMY790" s="168"/>
      <c r="HMZ790" s="168"/>
      <c r="HNA790" s="168"/>
      <c r="HNB790" s="168"/>
      <c r="HNC790" s="168"/>
      <c r="HND790" s="168"/>
      <c r="HNE790" s="168"/>
      <c r="HNF790" s="168"/>
      <c r="HNG790" s="168"/>
      <c r="HNH790" s="168"/>
      <c r="HNI790" s="168"/>
      <c r="HNJ790" s="168"/>
      <c r="HNK790" s="168"/>
      <c r="HNL790" s="168"/>
      <c r="HNM790" s="168"/>
      <c r="HNN790" s="168"/>
      <c r="HNO790" s="168"/>
      <c r="HNP790" s="168"/>
      <c r="HNQ790" s="168"/>
      <c r="HNR790" s="168"/>
      <c r="HNS790" s="168"/>
      <c r="HNT790" s="168"/>
      <c r="HNU790" s="508"/>
      <c r="HNV790" s="508"/>
      <c r="HNW790" s="508"/>
      <c r="HNX790" s="508"/>
      <c r="HNY790" s="508"/>
      <c r="HNZ790" s="508"/>
      <c r="HOA790" s="508"/>
      <c r="HOB790" s="508"/>
      <c r="HOC790" s="508"/>
      <c r="HOD790" s="508"/>
      <c r="HOE790" s="508"/>
      <c r="HOF790" s="508"/>
      <c r="HOG790" s="508"/>
      <c r="HOH790" s="508"/>
      <c r="HOI790" s="508"/>
      <c r="HOJ790" s="508"/>
      <c r="HOK790" s="508"/>
      <c r="HOL790" s="508"/>
      <c r="HOM790" s="508"/>
      <c r="HON790" s="508"/>
      <c r="HOO790" s="508"/>
      <c r="HOP790" s="508"/>
      <c r="HOQ790" s="508"/>
      <c r="HOR790" s="508"/>
      <c r="HOS790" s="89"/>
      <c r="HOT790" s="89"/>
      <c r="HOU790" s="89"/>
      <c r="HOV790" s="89"/>
      <c r="HOW790" s="89"/>
      <c r="HOX790" s="508"/>
      <c r="HOY790" s="508"/>
      <c r="HOZ790" s="89"/>
      <c r="HPA790" s="89"/>
      <c r="HPB790" s="508"/>
      <c r="HPC790" s="508"/>
      <c r="HPD790" s="89"/>
      <c r="HPE790" s="89"/>
      <c r="HPF790" s="508"/>
      <c r="HPG790" s="508"/>
      <c r="HPH790" s="508"/>
      <c r="HPI790" s="508"/>
      <c r="HPJ790" s="508"/>
      <c r="HPK790" s="508"/>
      <c r="HPL790" s="508"/>
      <c r="HPM790" s="89"/>
      <c r="HPN790" s="89"/>
      <c r="HPO790" s="508"/>
      <c r="HPP790" s="508"/>
      <c r="HPQ790" s="89"/>
      <c r="HPR790" s="89"/>
      <c r="HPS790" s="508"/>
      <c r="HPT790" s="508"/>
      <c r="HPU790" s="508"/>
      <c r="HPV790" s="508"/>
      <c r="HPW790" s="508"/>
      <c r="HPX790" s="203"/>
      <c r="HPY790" s="107"/>
      <c r="HPZ790" s="508"/>
      <c r="HQA790" s="508"/>
      <c r="HQB790" s="508"/>
      <c r="HQC790" s="508"/>
      <c r="HQD790" s="508"/>
      <c r="HQE790" s="508"/>
      <c r="HQF790" s="508"/>
      <c r="HQG790" s="168"/>
      <c r="HQH790" s="168"/>
      <c r="HQI790" s="168"/>
      <c r="HQJ790" s="168"/>
      <c r="HQK790" s="168"/>
      <c r="HQL790" s="168"/>
      <c r="HQM790" s="168"/>
      <c r="HQN790" s="168"/>
      <c r="HQO790" s="168"/>
      <c r="HQP790" s="168"/>
      <c r="HQQ790" s="168"/>
      <c r="HQR790" s="168"/>
      <c r="HQS790" s="168"/>
      <c r="HQT790" s="168"/>
      <c r="HQU790" s="168"/>
      <c r="HQV790" s="168"/>
      <c r="HQW790" s="168"/>
      <c r="HQX790" s="168"/>
      <c r="HQY790" s="168"/>
      <c r="HQZ790" s="168"/>
      <c r="HRA790" s="168"/>
      <c r="HRB790" s="168"/>
      <c r="HRC790" s="168"/>
      <c r="HRD790" s="168"/>
      <c r="HRE790" s="168"/>
      <c r="HRF790" s="168"/>
      <c r="HRG790" s="168"/>
      <c r="HRH790" s="168"/>
      <c r="HRI790" s="168"/>
      <c r="HRJ790" s="168"/>
      <c r="HRK790" s="168"/>
      <c r="HRL790" s="168"/>
      <c r="HRM790" s="168"/>
      <c r="HRN790" s="168"/>
      <c r="HRO790" s="168"/>
      <c r="HRP790" s="168"/>
      <c r="HRQ790" s="168"/>
      <c r="HRR790" s="168"/>
      <c r="HRS790" s="168"/>
      <c r="HRT790" s="168"/>
      <c r="HRU790" s="168"/>
      <c r="HRV790" s="168"/>
      <c r="HRW790" s="168"/>
      <c r="HRX790" s="168"/>
      <c r="HRY790" s="508"/>
      <c r="HRZ790" s="508"/>
      <c r="HSA790" s="508"/>
      <c r="HSB790" s="508"/>
      <c r="HSC790" s="508"/>
      <c r="HSD790" s="508"/>
      <c r="HSE790" s="508"/>
      <c r="HSF790" s="508"/>
      <c r="HSG790" s="508"/>
      <c r="HSH790" s="508"/>
      <c r="HSI790" s="508"/>
      <c r="HSJ790" s="508"/>
      <c r="HSK790" s="508"/>
      <c r="HSL790" s="508"/>
      <c r="HSM790" s="508"/>
      <c r="HSN790" s="508"/>
      <c r="HSO790" s="508"/>
      <c r="HSP790" s="508"/>
      <c r="HSQ790" s="508"/>
      <c r="HSR790" s="508"/>
      <c r="HSS790" s="508"/>
      <c r="HST790" s="508"/>
      <c r="HSU790" s="508"/>
      <c r="HSV790" s="508"/>
      <c r="HSW790" s="89"/>
      <c r="HSX790" s="89"/>
      <c r="HSY790" s="89"/>
      <c r="HSZ790" s="89"/>
      <c r="HTA790" s="89"/>
      <c r="HTB790" s="508"/>
      <c r="HTC790" s="508"/>
      <c r="HTD790" s="89"/>
      <c r="HTE790" s="89"/>
      <c r="HTF790" s="508"/>
      <c r="HTG790" s="508"/>
      <c r="HTH790" s="89"/>
      <c r="HTI790" s="89"/>
      <c r="HTJ790" s="508"/>
      <c r="HTK790" s="508"/>
      <c r="HTL790" s="508"/>
      <c r="HTM790" s="508"/>
      <c r="HTN790" s="508"/>
      <c r="HTO790" s="508"/>
      <c r="HTP790" s="508"/>
      <c r="HTQ790" s="89"/>
      <c r="HTR790" s="89"/>
      <c r="HTS790" s="508"/>
      <c r="HTT790" s="508"/>
      <c r="HTU790" s="89"/>
      <c r="HTV790" s="89"/>
      <c r="HTW790" s="508"/>
      <c r="HTX790" s="508"/>
      <c r="HTY790" s="508"/>
      <c r="HTZ790" s="508"/>
      <c r="HUA790" s="508"/>
      <c r="HUB790" s="203"/>
      <c r="HUC790" s="107"/>
      <c r="HUD790" s="508"/>
      <c r="HUE790" s="508"/>
      <c r="HUF790" s="508"/>
      <c r="HUG790" s="508"/>
      <c r="HUH790" s="508"/>
      <c r="HUI790" s="508"/>
      <c r="HUJ790" s="508"/>
      <c r="HUK790" s="168"/>
      <c r="HUL790" s="168"/>
      <c r="HUM790" s="168"/>
      <c r="HUN790" s="168"/>
      <c r="HUO790" s="168"/>
      <c r="HUP790" s="168"/>
      <c r="HUQ790" s="168"/>
      <c r="HUR790" s="168"/>
      <c r="HUS790" s="168"/>
      <c r="HUT790" s="168"/>
      <c r="HUU790" s="168"/>
      <c r="HUV790" s="168"/>
      <c r="HUW790" s="168"/>
      <c r="HUX790" s="168"/>
      <c r="HUY790" s="168"/>
      <c r="HUZ790" s="168"/>
      <c r="HVA790" s="168"/>
      <c r="HVB790" s="168"/>
      <c r="HVC790" s="168"/>
      <c r="HVD790" s="168"/>
      <c r="HVE790" s="168"/>
      <c r="HVF790" s="168"/>
      <c r="HVG790" s="168"/>
      <c r="HVH790" s="168"/>
      <c r="HVI790" s="168"/>
      <c r="HVJ790" s="168"/>
      <c r="HVK790" s="168"/>
      <c r="HVL790" s="168"/>
      <c r="HVM790" s="168"/>
      <c r="HVN790" s="168"/>
      <c r="HVO790" s="168"/>
      <c r="HVP790" s="168"/>
      <c r="HVQ790" s="168"/>
      <c r="HVR790" s="168"/>
      <c r="HVS790" s="168"/>
      <c r="HVT790" s="168"/>
      <c r="HVU790" s="168"/>
      <c r="HVV790" s="168"/>
      <c r="HVW790" s="168"/>
      <c r="HVX790" s="168"/>
      <c r="HVY790" s="168"/>
      <c r="HVZ790" s="168"/>
      <c r="HWA790" s="168"/>
      <c r="HWB790" s="168"/>
      <c r="HWC790" s="508"/>
      <c r="HWD790" s="508"/>
      <c r="HWE790" s="508"/>
      <c r="HWF790" s="508"/>
      <c r="HWG790" s="508"/>
      <c r="HWH790" s="508"/>
      <c r="HWI790" s="508"/>
      <c r="HWJ790" s="508"/>
      <c r="HWK790" s="508"/>
      <c r="HWL790" s="508"/>
      <c r="HWM790" s="508"/>
      <c r="HWN790" s="508"/>
      <c r="HWO790" s="508"/>
      <c r="HWP790" s="508"/>
      <c r="HWQ790" s="508"/>
      <c r="HWR790" s="508"/>
      <c r="HWS790" s="508"/>
      <c r="HWT790" s="508"/>
      <c r="HWU790" s="508"/>
      <c r="HWV790" s="508"/>
      <c r="HWW790" s="508"/>
      <c r="HWX790" s="508"/>
      <c r="HWY790" s="508"/>
      <c r="HWZ790" s="508"/>
      <c r="HXA790" s="89"/>
      <c r="HXB790" s="89"/>
      <c r="HXC790" s="89"/>
      <c r="HXD790" s="89"/>
      <c r="HXE790" s="89"/>
      <c r="HXF790" s="508"/>
      <c r="HXG790" s="508"/>
      <c r="HXH790" s="89"/>
      <c r="HXI790" s="89"/>
      <c r="HXJ790" s="508"/>
      <c r="HXK790" s="508"/>
      <c r="HXL790" s="89"/>
      <c r="HXM790" s="89"/>
      <c r="HXN790" s="508"/>
      <c r="HXO790" s="508"/>
      <c r="HXP790" s="508"/>
      <c r="HXQ790" s="508"/>
      <c r="HXR790" s="508"/>
      <c r="HXS790" s="508"/>
      <c r="HXT790" s="508"/>
      <c r="HXU790" s="89"/>
      <c r="HXV790" s="89"/>
      <c r="HXW790" s="508"/>
      <c r="HXX790" s="508"/>
      <c r="HXY790" s="89"/>
      <c r="HXZ790" s="89"/>
      <c r="HYA790" s="508"/>
      <c r="HYB790" s="508"/>
      <c r="HYC790" s="508"/>
      <c r="HYD790" s="508"/>
      <c r="HYE790" s="508"/>
      <c r="HYF790" s="203"/>
      <c r="HYG790" s="107"/>
      <c r="HYH790" s="508"/>
      <c r="HYI790" s="508"/>
      <c r="HYJ790" s="508"/>
      <c r="HYK790" s="508"/>
      <c r="HYL790" s="508"/>
      <c r="HYM790" s="508"/>
      <c r="HYN790" s="508"/>
      <c r="HYO790" s="168"/>
      <c r="HYP790" s="168"/>
      <c r="HYQ790" s="168"/>
      <c r="HYR790" s="168"/>
      <c r="HYS790" s="168"/>
      <c r="HYT790" s="168"/>
      <c r="HYU790" s="168"/>
      <c r="HYV790" s="168"/>
      <c r="HYW790" s="168"/>
      <c r="HYX790" s="168"/>
      <c r="HYY790" s="168"/>
      <c r="HYZ790" s="168"/>
      <c r="HZA790" s="168"/>
      <c r="HZB790" s="168"/>
      <c r="HZC790" s="168"/>
      <c r="HZD790" s="168"/>
      <c r="HZE790" s="168"/>
      <c r="HZF790" s="168"/>
      <c r="HZG790" s="168"/>
      <c r="HZH790" s="168"/>
      <c r="HZI790" s="168"/>
      <c r="HZJ790" s="168"/>
      <c r="HZK790" s="168"/>
      <c r="HZL790" s="168"/>
      <c r="HZM790" s="168"/>
      <c r="HZN790" s="168"/>
      <c r="HZO790" s="168"/>
      <c r="HZP790" s="168"/>
      <c r="HZQ790" s="168"/>
      <c r="HZR790" s="168"/>
      <c r="HZS790" s="168"/>
      <c r="HZT790" s="168"/>
      <c r="HZU790" s="168"/>
      <c r="HZV790" s="168"/>
      <c r="HZW790" s="168"/>
      <c r="HZX790" s="168"/>
      <c r="HZY790" s="168"/>
      <c r="HZZ790" s="168"/>
      <c r="IAA790" s="168"/>
      <c r="IAB790" s="168"/>
      <c r="IAC790" s="168"/>
      <c r="IAD790" s="168"/>
      <c r="IAE790" s="168"/>
      <c r="IAF790" s="168"/>
      <c r="IAG790" s="508"/>
      <c r="IAH790" s="508"/>
      <c r="IAI790" s="508"/>
      <c r="IAJ790" s="508"/>
      <c r="IAK790" s="508"/>
      <c r="IAL790" s="508"/>
      <c r="IAM790" s="508"/>
      <c r="IAN790" s="508"/>
      <c r="IAO790" s="508"/>
      <c r="IAP790" s="508"/>
      <c r="IAQ790" s="508"/>
      <c r="IAR790" s="508"/>
      <c r="IAS790" s="508"/>
      <c r="IAT790" s="508"/>
      <c r="IAU790" s="508"/>
      <c r="IAV790" s="508"/>
      <c r="IAW790" s="508"/>
      <c r="IAX790" s="508"/>
      <c r="IAY790" s="508"/>
      <c r="IAZ790" s="508"/>
      <c r="IBA790" s="508"/>
      <c r="IBB790" s="508"/>
      <c r="IBC790" s="508"/>
      <c r="IBD790" s="508"/>
      <c r="IBE790" s="89"/>
      <c r="IBF790" s="89"/>
      <c r="IBG790" s="89"/>
      <c r="IBH790" s="89"/>
      <c r="IBI790" s="89"/>
      <c r="IBJ790" s="508"/>
      <c r="IBK790" s="508"/>
      <c r="IBL790" s="89"/>
      <c r="IBM790" s="89"/>
      <c r="IBN790" s="508"/>
      <c r="IBO790" s="508"/>
      <c r="IBP790" s="89"/>
      <c r="IBQ790" s="89"/>
      <c r="IBR790" s="508"/>
      <c r="IBS790" s="508"/>
      <c r="IBT790" s="508"/>
      <c r="IBU790" s="508"/>
      <c r="IBV790" s="508"/>
      <c r="IBW790" s="508"/>
      <c r="IBX790" s="508"/>
      <c r="IBY790" s="89"/>
      <c r="IBZ790" s="89"/>
      <c r="ICA790" s="508"/>
      <c r="ICB790" s="508"/>
      <c r="ICC790" s="89"/>
      <c r="ICD790" s="89"/>
      <c r="ICE790" s="508"/>
      <c r="ICF790" s="508"/>
      <c r="ICG790" s="508"/>
      <c r="ICH790" s="508"/>
      <c r="ICI790" s="508"/>
      <c r="ICJ790" s="203"/>
      <c r="ICK790" s="107"/>
      <c r="ICL790" s="508"/>
      <c r="ICM790" s="508"/>
      <c r="ICN790" s="508"/>
      <c r="ICO790" s="508"/>
      <c r="ICP790" s="508"/>
      <c r="ICQ790" s="508"/>
      <c r="ICR790" s="508"/>
      <c r="ICS790" s="168"/>
      <c r="ICT790" s="168"/>
      <c r="ICU790" s="168"/>
      <c r="ICV790" s="168"/>
      <c r="ICW790" s="168"/>
      <c r="ICX790" s="168"/>
      <c r="ICY790" s="168"/>
      <c r="ICZ790" s="168"/>
      <c r="IDA790" s="168"/>
      <c r="IDB790" s="168"/>
      <c r="IDC790" s="168"/>
      <c r="IDD790" s="168"/>
      <c r="IDE790" s="168"/>
      <c r="IDF790" s="168"/>
      <c r="IDG790" s="168"/>
      <c r="IDH790" s="168"/>
      <c r="IDI790" s="168"/>
      <c r="IDJ790" s="168"/>
      <c r="IDK790" s="168"/>
      <c r="IDL790" s="168"/>
      <c r="IDM790" s="168"/>
      <c r="IDN790" s="168"/>
      <c r="IDO790" s="168"/>
      <c r="IDP790" s="168"/>
      <c r="IDQ790" s="168"/>
      <c r="IDR790" s="168"/>
      <c r="IDS790" s="168"/>
      <c r="IDT790" s="168"/>
      <c r="IDU790" s="168"/>
      <c r="IDV790" s="168"/>
      <c r="IDW790" s="168"/>
      <c r="IDX790" s="168"/>
      <c r="IDY790" s="168"/>
      <c r="IDZ790" s="168"/>
      <c r="IEA790" s="168"/>
      <c r="IEB790" s="168"/>
      <c r="IEC790" s="168"/>
      <c r="IED790" s="168"/>
      <c r="IEE790" s="168"/>
      <c r="IEF790" s="168"/>
      <c r="IEG790" s="168"/>
      <c r="IEH790" s="168"/>
      <c r="IEI790" s="168"/>
      <c r="IEJ790" s="168"/>
      <c r="IEK790" s="508"/>
      <c r="IEL790" s="508"/>
      <c r="IEM790" s="508"/>
      <c r="IEN790" s="508"/>
      <c r="IEO790" s="508"/>
      <c r="IEP790" s="508"/>
      <c r="IEQ790" s="508"/>
      <c r="IER790" s="508"/>
      <c r="IES790" s="508"/>
      <c r="IET790" s="508"/>
      <c r="IEU790" s="508"/>
      <c r="IEV790" s="508"/>
      <c r="IEW790" s="508"/>
      <c r="IEX790" s="508"/>
      <c r="IEY790" s="508"/>
      <c r="IEZ790" s="508"/>
      <c r="IFA790" s="508"/>
      <c r="IFB790" s="508"/>
      <c r="IFC790" s="508"/>
      <c r="IFD790" s="508"/>
      <c r="IFE790" s="508"/>
      <c r="IFF790" s="508"/>
      <c r="IFG790" s="508"/>
      <c r="IFH790" s="508"/>
      <c r="IFI790" s="89"/>
      <c r="IFJ790" s="89"/>
      <c r="IFK790" s="89"/>
      <c r="IFL790" s="89"/>
      <c r="IFM790" s="89"/>
      <c r="IFN790" s="508"/>
      <c r="IFO790" s="508"/>
      <c r="IFP790" s="89"/>
      <c r="IFQ790" s="89"/>
      <c r="IFR790" s="508"/>
      <c r="IFS790" s="508"/>
      <c r="IFT790" s="89"/>
      <c r="IFU790" s="89"/>
      <c r="IFV790" s="508"/>
      <c r="IFW790" s="508"/>
      <c r="IFX790" s="508"/>
      <c r="IFY790" s="508"/>
      <c r="IFZ790" s="508"/>
      <c r="IGA790" s="508"/>
      <c r="IGB790" s="508"/>
      <c r="IGC790" s="89"/>
      <c r="IGD790" s="89"/>
      <c r="IGE790" s="508"/>
      <c r="IGF790" s="508"/>
      <c r="IGG790" s="89"/>
      <c r="IGH790" s="89"/>
      <c r="IGI790" s="508"/>
      <c r="IGJ790" s="508"/>
      <c r="IGK790" s="508"/>
      <c r="IGL790" s="508"/>
      <c r="IGM790" s="508"/>
      <c r="IGN790" s="203"/>
      <c r="IGO790" s="107"/>
      <c r="IGP790" s="508"/>
      <c r="IGQ790" s="508"/>
      <c r="IGR790" s="508"/>
      <c r="IGS790" s="508"/>
      <c r="IGT790" s="508"/>
      <c r="IGU790" s="508"/>
      <c r="IGV790" s="508"/>
      <c r="IGW790" s="168"/>
      <c r="IGX790" s="168"/>
      <c r="IGY790" s="168"/>
      <c r="IGZ790" s="168"/>
      <c r="IHA790" s="168"/>
      <c r="IHB790" s="168"/>
      <c r="IHC790" s="168"/>
      <c r="IHD790" s="168"/>
      <c r="IHE790" s="168"/>
      <c r="IHF790" s="168"/>
      <c r="IHG790" s="168"/>
      <c r="IHH790" s="168"/>
      <c r="IHI790" s="168"/>
      <c r="IHJ790" s="168"/>
      <c r="IHK790" s="168"/>
      <c r="IHL790" s="168"/>
      <c r="IHM790" s="168"/>
      <c r="IHN790" s="168"/>
      <c r="IHO790" s="168"/>
      <c r="IHP790" s="168"/>
      <c r="IHQ790" s="168"/>
      <c r="IHR790" s="168"/>
      <c r="IHS790" s="168"/>
      <c r="IHT790" s="168"/>
      <c r="IHU790" s="168"/>
      <c r="IHV790" s="168"/>
      <c r="IHW790" s="168"/>
      <c r="IHX790" s="168"/>
      <c r="IHY790" s="168"/>
      <c r="IHZ790" s="168"/>
      <c r="IIA790" s="168"/>
      <c r="IIB790" s="168"/>
      <c r="IIC790" s="168"/>
      <c r="IID790" s="168"/>
      <c r="IIE790" s="168"/>
      <c r="IIF790" s="168"/>
      <c r="IIG790" s="168"/>
      <c r="IIH790" s="168"/>
      <c r="III790" s="168"/>
      <c r="IIJ790" s="168"/>
      <c r="IIK790" s="168"/>
      <c r="IIL790" s="168"/>
      <c r="IIM790" s="168"/>
      <c r="IIN790" s="168"/>
      <c r="IIO790" s="508"/>
      <c r="IIP790" s="508"/>
      <c r="IIQ790" s="508"/>
      <c r="IIR790" s="508"/>
      <c r="IIS790" s="508"/>
      <c r="IIT790" s="508"/>
      <c r="IIU790" s="508"/>
      <c r="IIV790" s="508"/>
      <c r="IIW790" s="508"/>
      <c r="IIX790" s="508"/>
      <c r="IIY790" s="508"/>
      <c r="IIZ790" s="508"/>
      <c r="IJA790" s="508"/>
      <c r="IJB790" s="508"/>
      <c r="IJC790" s="508"/>
      <c r="IJD790" s="508"/>
      <c r="IJE790" s="508"/>
      <c r="IJF790" s="508"/>
      <c r="IJG790" s="508"/>
      <c r="IJH790" s="508"/>
      <c r="IJI790" s="508"/>
      <c r="IJJ790" s="508"/>
      <c r="IJK790" s="508"/>
      <c r="IJL790" s="508"/>
      <c r="IJM790" s="89"/>
      <c r="IJN790" s="89"/>
      <c r="IJO790" s="89"/>
      <c r="IJP790" s="89"/>
      <c r="IJQ790" s="89"/>
      <c r="IJR790" s="508"/>
      <c r="IJS790" s="508"/>
      <c r="IJT790" s="89"/>
      <c r="IJU790" s="89"/>
      <c r="IJV790" s="508"/>
      <c r="IJW790" s="508"/>
      <c r="IJX790" s="89"/>
      <c r="IJY790" s="89"/>
      <c r="IJZ790" s="508"/>
      <c r="IKA790" s="508"/>
      <c r="IKB790" s="508"/>
      <c r="IKC790" s="508"/>
      <c r="IKD790" s="508"/>
      <c r="IKE790" s="508"/>
      <c r="IKF790" s="508"/>
      <c r="IKG790" s="89"/>
      <c r="IKH790" s="89"/>
      <c r="IKI790" s="508"/>
      <c r="IKJ790" s="508"/>
      <c r="IKK790" s="89"/>
      <c r="IKL790" s="89"/>
      <c r="IKM790" s="508"/>
      <c r="IKN790" s="508"/>
      <c r="IKO790" s="508"/>
      <c r="IKP790" s="508"/>
      <c r="IKQ790" s="508"/>
      <c r="IKR790" s="203"/>
      <c r="IKS790" s="107"/>
      <c r="IKT790" s="508"/>
      <c r="IKU790" s="508"/>
      <c r="IKV790" s="508"/>
      <c r="IKW790" s="508"/>
      <c r="IKX790" s="508"/>
      <c r="IKY790" s="508"/>
      <c r="IKZ790" s="508"/>
      <c r="ILA790" s="168"/>
      <c r="ILB790" s="168"/>
      <c r="ILC790" s="168"/>
      <c r="ILD790" s="168"/>
      <c r="ILE790" s="168"/>
      <c r="ILF790" s="168"/>
      <c r="ILG790" s="168"/>
      <c r="ILH790" s="168"/>
      <c r="ILI790" s="168"/>
      <c r="ILJ790" s="168"/>
      <c r="ILK790" s="168"/>
      <c r="ILL790" s="168"/>
      <c r="ILM790" s="168"/>
      <c r="ILN790" s="168"/>
      <c r="ILO790" s="168"/>
      <c r="ILP790" s="168"/>
      <c r="ILQ790" s="168"/>
      <c r="ILR790" s="168"/>
      <c r="ILS790" s="168"/>
      <c r="ILT790" s="168"/>
      <c r="ILU790" s="168"/>
      <c r="ILV790" s="168"/>
      <c r="ILW790" s="168"/>
      <c r="ILX790" s="168"/>
      <c r="ILY790" s="168"/>
      <c r="ILZ790" s="168"/>
      <c r="IMA790" s="168"/>
      <c r="IMB790" s="168"/>
      <c r="IMC790" s="168"/>
      <c r="IMD790" s="168"/>
      <c r="IME790" s="168"/>
      <c r="IMF790" s="168"/>
      <c r="IMG790" s="168"/>
      <c r="IMH790" s="168"/>
      <c r="IMI790" s="168"/>
      <c r="IMJ790" s="168"/>
      <c r="IMK790" s="168"/>
      <c r="IML790" s="168"/>
      <c r="IMM790" s="168"/>
      <c r="IMN790" s="168"/>
      <c r="IMO790" s="168"/>
      <c r="IMP790" s="168"/>
      <c r="IMQ790" s="168"/>
      <c r="IMR790" s="168"/>
      <c r="IMS790" s="508"/>
      <c r="IMT790" s="508"/>
      <c r="IMU790" s="508"/>
      <c r="IMV790" s="508"/>
      <c r="IMW790" s="508"/>
      <c r="IMX790" s="508"/>
      <c r="IMY790" s="508"/>
      <c r="IMZ790" s="508"/>
      <c r="INA790" s="508"/>
      <c r="INB790" s="508"/>
      <c r="INC790" s="508"/>
      <c r="IND790" s="508"/>
      <c r="INE790" s="508"/>
      <c r="INF790" s="508"/>
      <c r="ING790" s="508"/>
      <c r="INH790" s="508"/>
      <c r="INI790" s="508"/>
      <c r="INJ790" s="508"/>
      <c r="INK790" s="508"/>
      <c r="INL790" s="508"/>
      <c r="INM790" s="508"/>
      <c r="INN790" s="508"/>
      <c r="INO790" s="508"/>
      <c r="INP790" s="508"/>
      <c r="INQ790" s="89"/>
      <c r="INR790" s="89"/>
      <c r="INS790" s="89"/>
      <c r="INT790" s="89"/>
      <c r="INU790" s="89"/>
      <c r="INV790" s="508"/>
      <c r="INW790" s="508"/>
      <c r="INX790" s="89"/>
      <c r="INY790" s="89"/>
      <c r="INZ790" s="508"/>
      <c r="IOA790" s="508"/>
      <c r="IOB790" s="89"/>
      <c r="IOC790" s="89"/>
      <c r="IOD790" s="508"/>
      <c r="IOE790" s="508"/>
      <c r="IOF790" s="508"/>
      <c r="IOG790" s="508"/>
      <c r="IOH790" s="508"/>
      <c r="IOI790" s="508"/>
      <c r="IOJ790" s="508"/>
      <c r="IOK790" s="89"/>
      <c r="IOL790" s="89"/>
      <c r="IOM790" s="508"/>
      <c r="ION790" s="508"/>
      <c r="IOO790" s="89"/>
      <c r="IOP790" s="89"/>
      <c r="IOQ790" s="508"/>
      <c r="IOR790" s="508"/>
      <c r="IOS790" s="508"/>
      <c r="IOT790" s="508"/>
      <c r="IOU790" s="508"/>
      <c r="IOV790" s="203"/>
      <c r="IOW790" s="107"/>
      <c r="IOX790" s="508"/>
      <c r="IOY790" s="508"/>
      <c r="IOZ790" s="508"/>
      <c r="IPA790" s="508"/>
      <c r="IPB790" s="508"/>
      <c r="IPC790" s="508"/>
      <c r="IPD790" s="508"/>
      <c r="IPE790" s="168"/>
      <c r="IPF790" s="168"/>
      <c r="IPG790" s="168"/>
      <c r="IPH790" s="168"/>
      <c r="IPI790" s="168"/>
      <c r="IPJ790" s="168"/>
      <c r="IPK790" s="168"/>
      <c r="IPL790" s="168"/>
      <c r="IPM790" s="168"/>
      <c r="IPN790" s="168"/>
      <c r="IPO790" s="168"/>
      <c r="IPP790" s="168"/>
      <c r="IPQ790" s="168"/>
      <c r="IPR790" s="168"/>
      <c r="IPS790" s="168"/>
      <c r="IPT790" s="168"/>
      <c r="IPU790" s="168"/>
      <c r="IPV790" s="168"/>
      <c r="IPW790" s="168"/>
      <c r="IPX790" s="168"/>
      <c r="IPY790" s="168"/>
      <c r="IPZ790" s="168"/>
      <c r="IQA790" s="168"/>
      <c r="IQB790" s="168"/>
      <c r="IQC790" s="168"/>
      <c r="IQD790" s="168"/>
      <c r="IQE790" s="168"/>
      <c r="IQF790" s="168"/>
      <c r="IQG790" s="168"/>
      <c r="IQH790" s="168"/>
      <c r="IQI790" s="168"/>
      <c r="IQJ790" s="168"/>
      <c r="IQK790" s="168"/>
      <c r="IQL790" s="168"/>
      <c r="IQM790" s="168"/>
      <c r="IQN790" s="168"/>
      <c r="IQO790" s="168"/>
      <c r="IQP790" s="168"/>
      <c r="IQQ790" s="168"/>
      <c r="IQR790" s="168"/>
      <c r="IQS790" s="168"/>
      <c r="IQT790" s="168"/>
      <c r="IQU790" s="168"/>
      <c r="IQV790" s="168"/>
      <c r="IQW790" s="508"/>
      <c r="IQX790" s="508"/>
      <c r="IQY790" s="508"/>
      <c r="IQZ790" s="508"/>
      <c r="IRA790" s="508"/>
      <c r="IRB790" s="508"/>
      <c r="IRC790" s="508"/>
      <c r="IRD790" s="508"/>
      <c r="IRE790" s="508"/>
      <c r="IRF790" s="508"/>
      <c r="IRG790" s="508"/>
      <c r="IRH790" s="508"/>
      <c r="IRI790" s="508"/>
      <c r="IRJ790" s="508"/>
      <c r="IRK790" s="508"/>
      <c r="IRL790" s="508"/>
      <c r="IRM790" s="508"/>
      <c r="IRN790" s="508"/>
      <c r="IRO790" s="508"/>
      <c r="IRP790" s="508"/>
      <c r="IRQ790" s="508"/>
      <c r="IRR790" s="508"/>
      <c r="IRS790" s="508"/>
      <c r="IRT790" s="508"/>
      <c r="IRU790" s="89"/>
      <c r="IRV790" s="89"/>
      <c r="IRW790" s="89"/>
      <c r="IRX790" s="89"/>
      <c r="IRY790" s="89"/>
      <c r="IRZ790" s="508"/>
      <c r="ISA790" s="508"/>
      <c r="ISB790" s="89"/>
      <c r="ISC790" s="89"/>
      <c r="ISD790" s="508"/>
      <c r="ISE790" s="508"/>
      <c r="ISF790" s="89"/>
      <c r="ISG790" s="89"/>
      <c r="ISH790" s="508"/>
      <c r="ISI790" s="508"/>
      <c r="ISJ790" s="508"/>
      <c r="ISK790" s="508"/>
      <c r="ISL790" s="508"/>
      <c r="ISM790" s="508"/>
      <c r="ISN790" s="508"/>
      <c r="ISO790" s="89"/>
      <c r="ISP790" s="89"/>
      <c r="ISQ790" s="508"/>
      <c r="ISR790" s="508"/>
      <c r="ISS790" s="89"/>
      <c r="IST790" s="89"/>
      <c r="ISU790" s="508"/>
      <c r="ISV790" s="508"/>
      <c r="ISW790" s="508"/>
      <c r="ISX790" s="508"/>
      <c r="ISY790" s="508"/>
      <c r="ISZ790" s="203"/>
      <c r="ITA790" s="107"/>
      <c r="ITB790" s="508"/>
      <c r="ITC790" s="508"/>
      <c r="ITD790" s="508"/>
      <c r="ITE790" s="508"/>
      <c r="ITF790" s="508"/>
      <c r="ITG790" s="508"/>
      <c r="ITH790" s="508"/>
      <c r="ITI790" s="168"/>
      <c r="ITJ790" s="168"/>
      <c r="ITK790" s="168"/>
      <c r="ITL790" s="168"/>
      <c r="ITM790" s="168"/>
      <c r="ITN790" s="168"/>
      <c r="ITO790" s="168"/>
      <c r="ITP790" s="168"/>
      <c r="ITQ790" s="168"/>
      <c r="ITR790" s="168"/>
      <c r="ITS790" s="168"/>
      <c r="ITT790" s="168"/>
      <c r="ITU790" s="168"/>
      <c r="ITV790" s="168"/>
      <c r="ITW790" s="168"/>
      <c r="ITX790" s="168"/>
      <c r="ITY790" s="168"/>
      <c r="ITZ790" s="168"/>
      <c r="IUA790" s="168"/>
      <c r="IUB790" s="168"/>
      <c r="IUC790" s="168"/>
      <c r="IUD790" s="168"/>
      <c r="IUE790" s="168"/>
      <c r="IUF790" s="168"/>
      <c r="IUG790" s="168"/>
      <c r="IUH790" s="168"/>
      <c r="IUI790" s="168"/>
      <c r="IUJ790" s="168"/>
      <c r="IUK790" s="168"/>
      <c r="IUL790" s="168"/>
      <c r="IUM790" s="168"/>
      <c r="IUN790" s="168"/>
      <c r="IUO790" s="168"/>
      <c r="IUP790" s="168"/>
      <c r="IUQ790" s="168"/>
      <c r="IUR790" s="168"/>
      <c r="IUS790" s="168"/>
      <c r="IUT790" s="168"/>
      <c r="IUU790" s="168"/>
      <c r="IUV790" s="168"/>
      <c r="IUW790" s="168"/>
      <c r="IUX790" s="168"/>
      <c r="IUY790" s="168"/>
      <c r="IUZ790" s="168"/>
      <c r="IVA790" s="508"/>
      <c r="IVB790" s="508"/>
      <c r="IVC790" s="508"/>
      <c r="IVD790" s="508"/>
      <c r="IVE790" s="508"/>
      <c r="IVF790" s="508"/>
      <c r="IVG790" s="508"/>
      <c r="IVH790" s="508"/>
      <c r="IVI790" s="508"/>
      <c r="IVJ790" s="508"/>
      <c r="IVK790" s="508"/>
      <c r="IVL790" s="508"/>
      <c r="IVM790" s="508"/>
      <c r="IVN790" s="508"/>
      <c r="IVO790" s="508"/>
      <c r="IVP790" s="508"/>
      <c r="IVQ790" s="508"/>
      <c r="IVR790" s="508"/>
      <c r="IVS790" s="508"/>
      <c r="IVT790" s="508"/>
      <c r="IVU790" s="508"/>
      <c r="IVV790" s="508"/>
      <c r="IVW790" s="508"/>
      <c r="IVX790" s="508"/>
      <c r="IVY790" s="89"/>
      <c r="IVZ790" s="89"/>
      <c r="IWA790" s="89"/>
      <c r="IWB790" s="89"/>
      <c r="IWC790" s="89"/>
      <c r="IWD790" s="508"/>
      <c r="IWE790" s="508"/>
      <c r="IWF790" s="89"/>
      <c r="IWG790" s="89"/>
      <c r="IWH790" s="508"/>
      <c r="IWI790" s="508"/>
      <c r="IWJ790" s="89"/>
      <c r="IWK790" s="89"/>
      <c r="IWL790" s="508"/>
      <c r="IWM790" s="508"/>
      <c r="IWN790" s="508"/>
      <c r="IWO790" s="508"/>
      <c r="IWP790" s="508"/>
      <c r="IWQ790" s="508"/>
      <c r="IWR790" s="508"/>
      <c r="IWS790" s="89"/>
      <c r="IWT790" s="89"/>
      <c r="IWU790" s="508"/>
      <c r="IWV790" s="508"/>
      <c r="IWW790" s="89"/>
      <c r="IWX790" s="89"/>
      <c r="IWY790" s="508"/>
      <c r="IWZ790" s="508"/>
      <c r="IXA790" s="508"/>
      <c r="IXB790" s="508"/>
      <c r="IXC790" s="508"/>
      <c r="IXD790" s="203"/>
      <c r="IXE790" s="107"/>
      <c r="IXF790" s="508"/>
      <c r="IXG790" s="508"/>
      <c r="IXH790" s="508"/>
      <c r="IXI790" s="508"/>
      <c r="IXJ790" s="508"/>
      <c r="IXK790" s="508"/>
      <c r="IXL790" s="508"/>
      <c r="IXM790" s="168"/>
      <c r="IXN790" s="168"/>
      <c r="IXO790" s="168"/>
      <c r="IXP790" s="168"/>
      <c r="IXQ790" s="168"/>
      <c r="IXR790" s="168"/>
      <c r="IXS790" s="168"/>
      <c r="IXT790" s="168"/>
      <c r="IXU790" s="168"/>
      <c r="IXV790" s="168"/>
      <c r="IXW790" s="168"/>
      <c r="IXX790" s="168"/>
      <c r="IXY790" s="168"/>
      <c r="IXZ790" s="168"/>
      <c r="IYA790" s="168"/>
      <c r="IYB790" s="168"/>
      <c r="IYC790" s="168"/>
      <c r="IYD790" s="168"/>
      <c r="IYE790" s="168"/>
      <c r="IYF790" s="168"/>
      <c r="IYG790" s="168"/>
      <c r="IYH790" s="168"/>
      <c r="IYI790" s="168"/>
      <c r="IYJ790" s="168"/>
      <c r="IYK790" s="168"/>
      <c r="IYL790" s="168"/>
      <c r="IYM790" s="168"/>
      <c r="IYN790" s="168"/>
      <c r="IYO790" s="168"/>
      <c r="IYP790" s="168"/>
      <c r="IYQ790" s="168"/>
      <c r="IYR790" s="168"/>
      <c r="IYS790" s="168"/>
      <c r="IYT790" s="168"/>
      <c r="IYU790" s="168"/>
      <c r="IYV790" s="168"/>
      <c r="IYW790" s="168"/>
      <c r="IYX790" s="168"/>
      <c r="IYY790" s="168"/>
      <c r="IYZ790" s="168"/>
      <c r="IZA790" s="168"/>
      <c r="IZB790" s="168"/>
      <c r="IZC790" s="168"/>
      <c r="IZD790" s="168"/>
      <c r="IZE790" s="508"/>
      <c r="IZF790" s="508"/>
      <c r="IZG790" s="508"/>
      <c r="IZH790" s="508"/>
      <c r="IZI790" s="508"/>
      <c r="IZJ790" s="508"/>
      <c r="IZK790" s="508"/>
      <c r="IZL790" s="508"/>
      <c r="IZM790" s="508"/>
      <c r="IZN790" s="508"/>
      <c r="IZO790" s="508"/>
      <c r="IZP790" s="508"/>
      <c r="IZQ790" s="508"/>
      <c r="IZR790" s="508"/>
      <c r="IZS790" s="508"/>
      <c r="IZT790" s="508"/>
      <c r="IZU790" s="508"/>
      <c r="IZV790" s="508"/>
      <c r="IZW790" s="508"/>
      <c r="IZX790" s="508"/>
      <c r="IZY790" s="508"/>
      <c r="IZZ790" s="508"/>
      <c r="JAA790" s="508"/>
      <c r="JAB790" s="508"/>
      <c r="JAC790" s="89"/>
      <c r="JAD790" s="89"/>
      <c r="JAE790" s="89"/>
      <c r="JAF790" s="89"/>
      <c r="JAG790" s="89"/>
      <c r="JAH790" s="508"/>
      <c r="JAI790" s="508"/>
      <c r="JAJ790" s="89"/>
      <c r="JAK790" s="89"/>
      <c r="JAL790" s="508"/>
      <c r="JAM790" s="508"/>
      <c r="JAN790" s="89"/>
      <c r="JAO790" s="89"/>
      <c r="JAP790" s="508"/>
      <c r="JAQ790" s="508"/>
      <c r="JAR790" s="508"/>
      <c r="JAS790" s="508"/>
      <c r="JAT790" s="508"/>
      <c r="JAU790" s="508"/>
      <c r="JAV790" s="508"/>
      <c r="JAW790" s="89"/>
      <c r="JAX790" s="89"/>
      <c r="JAY790" s="508"/>
      <c r="JAZ790" s="508"/>
      <c r="JBA790" s="89"/>
      <c r="JBB790" s="89"/>
      <c r="JBC790" s="508"/>
      <c r="JBD790" s="508"/>
      <c r="JBE790" s="508"/>
      <c r="JBF790" s="508"/>
      <c r="JBG790" s="508"/>
      <c r="JBH790" s="203"/>
      <c r="JBI790" s="107"/>
      <c r="JBJ790" s="508"/>
      <c r="JBK790" s="508"/>
      <c r="JBL790" s="508"/>
      <c r="JBM790" s="508"/>
      <c r="JBN790" s="508"/>
      <c r="JBO790" s="508"/>
      <c r="JBP790" s="508"/>
      <c r="JBQ790" s="168"/>
      <c r="JBR790" s="168"/>
      <c r="JBS790" s="168"/>
      <c r="JBT790" s="168"/>
      <c r="JBU790" s="168"/>
      <c r="JBV790" s="168"/>
      <c r="JBW790" s="168"/>
      <c r="JBX790" s="168"/>
      <c r="JBY790" s="168"/>
      <c r="JBZ790" s="168"/>
      <c r="JCA790" s="168"/>
      <c r="JCB790" s="168"/>
      <c r="JCC790" s="168"/>
      <c r="JCD790" s="168"/>
      <c r="JCE790" s="168"/>
      <c r="JCF790" s="168"/>
      <c r="JCG790" s="168"/>
      <c r="JCH790" s="168"/>
      <c r="JCI790" s="168"/>
      <c r="JCJ790" s="168"/>
      <c r="JCK790" s="168"/>
      <c r="JCL790" s="168"/>
      <c r="JCM790" s="168"/>
      <c r="JCN790" s="168"/>
      <c r="JCO790" s="168"/>
      <c r="JCP790" s="168"/>
      <c r="JCQ790" s="168"/>
      <c r="JCR790" s="168"/>
      <c r="JCS790" s="168"/>
      <c r="JCT790" s="168"/>
      <c r="JCU790" s="168"/>
      <c r="JCV790" s="168"/>
      <c r="JCW790" s="168"/>
      <c r="JCX790" s="168"/>
      <c r="JCY790" s="168"/>
      <c r="JCZ790" s="168"/>
      <c r="JDA790" s="168"/>
      <c r="JDB790" s="168"/>
      <c r="JDC790" s="168"/>
      <c r="JDD790" s="168"/>
      <c r="JDE790" s="168"/>
      <c r="JDF790" s="168"/>
      <c r="JDG790" s="168"/>
      <c r="JDH790" s="168"/>
      <c r="JDI790" s="508"/>
      <c r="JDJ790" s="508"/>
      <c r="JDK790" s="508"/>
      <c r="JDL790" s="508"/>
      <c r="JDM790" s="508"/>
      <c r="JDN790" s="508"/>
      <c r="JDO790" s="508"/>
      <c r="JDP790" s="508"/>
      <c r="JDQ790" s="508"/>
      <c r="JDR790" s="508"/>
      <c r="JDS790" s="508"/>
      <c r="JDT790" s="508"/>
      <c r="JDU790" s="508"/>
      <c r="JDV790" s="508"/>
      <c r="JDW790" s="508"/>
      <c r="JDX790" s="508"/>
      <c r="JDY790" s="508"/>
      <c r="JDZ790" s="508"/>
      <c r="JEA790" s="508"/>
      <c r="JEB790" s="508"/>
      <c r="JEC790" s="508"/>
      <c r="JED790" s="508"/>
      <c r="JEE790" s="508"/>
      <c r="JEF790" s="508"/>
      <c r="JEG790" s="89"/>
      <c r="JEH790" s="89"/>
      <c r="JEI790" s="89"/>
      <c r="JEJ790" s="89"/>
      <c r="JEK790" s="89"/>
      <c r="JEL790" s="508"/>
      <c r="JEM790" s="508"/>
      <c r="JEN790" s="89"/>
      <c r="JEO790" s="89"/>
      <c r="JEP790" s="508"/>
      <c r="JEQ790" s="508"/>
      <c r="JER790" s="89"/>
      <c r="JES790" s="89"/>
      <c r="JET790" s="508"/>
      <c r="JEU790" s="508"/>
      <c r="JEV790" s="508"/>
      <c r="JEW790" s="508"/>
      <c r="JEX790" s="508"/>
      <c r="JEY790" s="508"/>
      <c r="JEZ790" s="508"/>
      <c r="JFA790" s="89"/>
      <c r="JFB790" s="89"/>
      <c r="JFC790" s="508"/>
      <c r="JFD790" s="508"/>
      <c r="JFE790" s="89"/>
      <c r="JFF790" s="89"/>
      <c r="JFG790" s="508"/>
      <c r="JFH790" s="508"/>
      <c r="JFI790" s="508"/>
      <c r="JFJ790" s="508"/>
      <c r="JFK790" s="508"/>
      <c r="JFL790" s="203"/>
      <c r="JFM790" s="107"/>
      <c r="JFN790" s="508"/>
      <c r="JFO790" s="508"/>
      <c r="JFP790" s="508"/>
      <c r="JFQ790" s="508"/>
      <c r="JFR790" s="508"/>
      <c r="JFS790" s="508"/>
      <c r="JFT790" s="508"/>
      <c r="JFU790" s="168"/>
      <c r="JFV790" s="168"/>
      <c r="JFW790" s="168"/>
      <c r="JFX790" s="168"/>
      <c r="JFY790" s="168"/>
      <c r="JFZ790" s="168"/>
      <c r="JGA790" s="168"/>
      <c r="JGB790" s="168"/>
      <c r="JGC790" s="168"/>
      <c r="JGD790" s="168"/>
      <c r="JGE790" s="168"/>
      <c r="JGF790" s="168"/>
      <c r="JGG790" s="168"/>
      <c r="JGH790" s="168"/>
      <c r="JGI790" s="168"/>
      <c r="JGJ790" s="168"/>
      <c r="JGK790" s="168"/>
      <c r="JGL790" s="168"/>
      <c r="JGM790" s="168"/>
      <c r="JGN790" s="168"/>
      <c r="JGO790" s="168"/>
      <c r="JGP790" s="168"/>
      <c r="JGQ790" s="168"/>
      <c r="JGR790" s="168"/>
      <c r="JGS790" s="168"/>
      <c r="JGT790" s="168"/>
      <c r="JGU790" s="168"/>
      <c r="JGV790" s="168"/>
      <c r="JGW790" s="168"/>
      <c r="JGX790" s="168"/>
      <c r="JGY790" s="168"/>
      <c r="JGZ790" s="168"/>
      <c r="JHA790" s="168"/>
      <c r="JHB790" s="168"/>
      <c r="JHC790" s="168"/>
      <c r="JHD790" s="168"/>
      <c r="JHE790" s="168"/>
      <c r="JHF790" s="168"/>
      <c r="JHG790" s="168"/>
      <c r="JHH790" s="168"/>
      <c r="JHI790" s="168"/>
      <c r="JHJ790" s="168"/>
      <c r="JHK790" s="168"/>
      <c r="JHL790" s="168"/>
      <c r="JHM790" s="508"/>
      <c r="JHN790" s="508"/>
      <c r="JHO790" s="508"/>
      <c r="JHP790" s="508"/>
      <c r="JHQ790" s="508"/>
      <c r="JHR790" s="508"/>
      <c r="JHS790" s="508"/>
      <c r="JHT790" s="508"/>
      <c r="JHU790" s="508"/>
      <c r="JHV790" s="508"/>
      <c r="JHW790" s="508"/>
      <c r="JHX790" s="508"/>
      <c r="JHY790" s="508"/>
      <c r="JHZ790" s="508"/>
      <c r="JIA790" s="508"/>
      <c r="JIB790" s="508"/>
      <c r="JIC790" s="508"/>
      <c r="JID790" s="508"/>
      <c r="JIE790" s="508"/>
      <c r="JIF790" s="508"/>
      <c r="JIG790" s="508"/>
      <c r="JIH790" s="508"/>
      <c r="JII790" s="508"/>
      <c r="JIJ790" s="508"/>
      <c r="JIK790" s="89"/>
      <c r="JIL790" s="89"/>
      <c r="JIM790" s="89"/>
      <c r="JIN790" s="89"/>
      <c r="JIO790" s="89"/>
      <c r="JIP790" s="508"/>
      <c r="JIQ790" s="508"/>
      <c r="JIR790" s="89"/>
      <c r="JIS790" s="89"/>
      <c r="JIT790" s="508"/>
      <c r="JIU790" s="508"/>
      <c r="JIV790" s="89"/>
      <c r="JIW790" s="89"/>
      <c r="JIX790" s="508"/>
      <c r="JIY790" s="508"/>
      <c r="JIZ790" s="508"/>
      <c r="JJA790" s="508"/>
      <c r="JJB790" s="508"/>
      <c r="JJC790" s="508"/>
      <c r="JJD790" s="508"/>
      <c r="JJE790" s="89"/>
      <c r="JJF790" s="89"/>
      <c r="JJG790" s="508"/>
      <c r="JJH790" s="508"/>
      <c r="JJI790" s="89"/>
      <c r="JJJ790" s="89"/>
      <c r="JJK790" s="508"/>
      <c r="JJL790" s="508"/>
      <c r="JJM790" s="508"/>
      <c r="JJN790" s="508"/>
      <c r="JJO790" s="508"/>
      <c r="JJP790" s="203"/>
      <c r="JJQ790" s="107"/>
      <c r="JJR790" s="508"/>
      <c r="JJS790" s="508"/>
      <c r="JJT790" s="508"/>
      <c r="JJU790" s="508"/>
      <c r="JJV790" s="508"/>
      <c r="JJW790" s="508"/>
      <c r="JJX790" s="508"/>
      <c r="JJY790" s="168"/>
      <c r="JJZ790" s="168"/>
      <c r="JKA790" s="168"/>
      <c r="JKB790" s="168"/>
      <c r="JKC790" s="168"/>
      <c r="JKD790" s="168"/>
      <c r="JKE790" s="168"/>
      <c r="JKF790" s="168"/>
      <c r="JKG790" s="168"/>
      <c r="JKH790" s="168"/>
      <c r="JKI790" s="168"/>
      <c r="JKJ790" s="168"/>
      <c r="JKK790" s="168"/>
      <c r="JKL790" s="168"/>
      <c r="JKM790" s="168"/>
      <c r="JKN790" s="168"/>
      <c r="JKO790" s="168"/>
      <c r="JKP790" s="168"/>
      <c r="JKQ790" s="168"/>
      <c r="JKR790" s="168"/>
      <c r="JKS790" s="168"/>
      <c r="JKT790" s="168"/>
      <c r="JKU790" s="168"/>
      <c r="JKV790" s="168"/>
      <c r="JKW790" s="168"/>
      <c r="JKX790" s="168"/>
      <c r="JKY790" s="168"/>
      <c r="JKZ790" s="168"/>
      <c r="JLA790" s="168"/>
      <c r="JLB790" s="168"/>
      <c r="JLC790" s="168"/>
      <c r="JLD790" s="168"/>
      <c r="JLE790" s="168"/>
      <c r="JLF790" s="168"/>
      <c r="JLG790" s="168"/>
      <c r="JLH790" s="168"/>
      <c r="JLI790" s="168"/>
      <c r="JLJ790" s="168"/>
      <c r="JLK790" s="168"/>
      <c r="JLL790" s="168"/>
      <c r="JLM790" s="168"/>
      <c r="JLN790" s="168"/>
      <c r="JLO790" s="168"/>
      <c r="JLP790" s="168"/>
      <c r="JLQ790" s="508"/>
      <c r="JLR790" s="508"/>
      <c r="JLS790" s="508"/>
      <c r="JLT790" s="508"/>
      <c r="JLU790" s="508"/>
      <c r="JLV790" s="508"/>
      <c r="JLW790" s="508"/>
      <c r="JLX790" s="508"/>
      <c r="JLY790" s="508"/>
      <c r="JLZ790" s="508"/>
      <c r="JMA790" s="508"/>
      <c r="JMB790" s="508"/>
      <c r="JMC790" s="508"/>
      <c r="JMD790" s="508"/>
      <c r="JME790" s="508"/>
      <c r="JMF790" s="508"/>
      <c r="JMG790" s="508"/>
      <c r="JMH790" s="508"/>
      <c r="JMI790" s="508"/>
      <c r="JMJ790" s="508"/>
      <c r="JMK790" s="508"/>
      <c r="JML790" s="508"/>
      <c r="JMM790" s="508"/>
      <c r="JMN790" s="508"/>
      <c r="JMO790" s="89"/>
      <c r="JMP790" s="89"/>
      <c r="JMQ790" s="89"/>
      <c r="JMR790" s="89"/>
      <c r="JMS790" s="89"/>
      <c r="JMT790" s="508"/>
      <c r="JMU790" s="508"/>
      <c r="JMV790" s="89"/>
      <c r="JMW790" s="89"/>
      <c r="JMX790" s="508"/>
      <c r="JMY790" s="508"/>
      <c r="JMZ790" s="89"/>
      <c r="JNA790" s="89"/>
      <c r="JNB790" s="508"/>
      <c r="JNC790" s="508"/>
      <c r="JND790" s="508"/>
      <c r="JNE790" s="508"/>
      <c r="JNF790" s="508"/>
      <c r="JNG790" s="508"/>
      <c r="JNH790" s="508"/>
      <c r="JNI790" s="89"/>
      <c r="JNJ790" s="89"/>
      <c r="JNK790" s="508"/>
      <c r="JNL790" s="508"/>
      <c r="JNM790" s="89"/>
      <c r="JNN790" s="89"/>
      <c r="JNO790" s="508"/>
      <c r="JNP790" s="508"/>
      <c r="JNQ790" s="508"/>
      <c r="JNR790" s="508"/>
      <c r="JNS790" s="508"/>
      <c r="JNT790" s="203"/>
      <c r="JNU790" s="107"/>
      <c r="JNV790" s="508"/>
      <c r="JNW790" s="508"/>
      <c r="JNX790" s="508"/>
      <c r="JNY790" s="508"/>
      <c r="JNZ790" s="508"/>
      <c r="JOA790" s="508"/>
      <c r="JOB790" s="508"/>
      <c r="JOC790" s="168"/>
      <c r="JOD790" s="168"/>
      <c r="JOE790" s="168"/>
      <c r="JOF790" s="168"/>
      <c r="JOG790" s="168"/>
      <c r="JOH790" s="168"/>
      <c r="JOI790" s="168"/>
      <c r="JOJ790" s="168"/>
      <c r="JOK790" s="168"/>
      <c r="JOL790" s="168"/>
      <c r="JOM790" s="168"/>
      <c r="JON790" s="168"/>
      <c r="JOO790" s="168"/>
      <c r="JOP790" s="168"/>
      <c r="JOQ790" s="168"/>
      <c r="JOR790" s="168"/>
      <c r="JOS790" s="168"/>
      <c r="JOT790" s="168"/>
      <c r="JOU790" s="168"/>
      <c r="JOV790" s="168"/>
      <c r="JOW790" s="168"/>
      <c r="JOX790" s="168"/>
      <c r="JOY790" s="168"/>
      <c r="JOZ790" s="168"/>
      <c r="JPA790" s="168"/>
      <c r="JPB790" s="168"/>
      <c r="JPC790" s="168"/>
      <c r="JPD790" s="168"/>
      <c r="JPE790" s="168"/>
      <c r="JPF790" s="168"/>
      <c r="JPG790" s="168"/>
      <c r="JPH790" s="168"/>
      <c r="JPI790" s="168"/>
      <c r="JPJ790" s="168"/>
      <c r="JPK790" s="168"/>
      <c r="JPL790" s="168"/>
      <c r="JPM790" s="168"/>
      <c r="JPN790" s="168"/>
      <c r="JPO790" s="168"/>
      <c r="JPP790" s="168"/>
      <c r="JPQ790" s="168"/>
      <c r="JPR790" s="168"/>
      <c r="JPS790" s="168"/>
      <c r="JPT790" s="168"/>
      <c r="JPU790" s="508"/>
      <c r="JPV790" s="508"/>
      <c r="JPW790" s="508"/>
      <c r="JPX790" s="508"/>
      <c r="JPY790" s="508"/>
      <c r="JPZ790" s="508"/>
      <c r="JQA790" s="508"/>
      <c r="JQB790" s="508"/>
      <c r="JQC790" s="508"/>
      <c r="JQD790" s="508"/>
      <c r="JQE790" s="508"/>
      <c r="JQF790" s="508"/>
      <c r="JQG790" s="508"/>
      <c r="JQH790" s="508"/>
      <c r="JQI790" s="508"/>
      <c r="JQJ790" s="508"/>
      <c r="JQK790" s="508"/>
      <c r="JQL790" s="508"/>
      <c r="JQM790" s="508"/>
      <c r="JQN790" s="508"/>
      <c r="JQO790" s="508"/>
      <c r="JQP790" s="508"/>
      <c r="JQQ790" s="508"/>
      <c r="JQR790" s="508"/>
      <c r="JQS790" s="89"/>
      <c r="JQT790" s="89"/>
      <c r="JQU790" s="89"/>
      <c r="JQV790" s="89"/>
      <c r="JQW790" s="89"/>
      <c r="JQX790" s="508"/>
      <c r="JQY790" s="508"/>
      <c r="JQZ790" s="89"/>
      <c r="JRA790" s="89"/>
      <c r="JRB790" s="508"/>
      <c r="JRC790" s="508"/>
      <c r="JRD790" s="89"/>
      <c r="JRE790" s="89"/>
      <c r="JRF790" s="508"/>
      <c r="JRG790" s="508"/>
      <c r="JRH790" s="508"/>
      <c r="JRI790" s="508"/>
      <c r="JRJ790" s="508"/>
      <c r="JRK790" s="508"/>
      <c r="JRL790" s="508"/>
      <c r="JRM790" s="89"/>
      <c r="JRN790" s="89"/>
      <c r="JRO790" s="508"/>
      <c r="JRP790" s="508"/>
      <c r="JRQ790" s="89"/>
      <c r="JRR790" s="89"/>
      <c r="JRS790" s="508"/>
      <c r="JRT790" s="508"/>
      <c r="JRU790" s="508"/>
      <c r="JRV790" s="508"/>
      <c r="JRW790" s="508"/>
      <c r="JRX790" s="203"/>
      <c r="JRY790" s="107"/>
      <c r="JRZ790" s="508"/>
      <c r="JSA790" s="508"/>
      <c r="JSB790" s="508"/>
      <c r="JSC790" s="508"/>
      <c r="JSD790" s="508"/>
      <c r="JSE790" s="508"/>
      <c r="JSF790" s="508"/>
      <c r="JSG790" s="168"/>
      <c r="JSH790" s="168"/>
      <c r="JSI790" s="168"/>
      <c r="JSJ790" s="168"/>
      <c r="JSK790" s="168"/>
      <c r="JSL790" s="168"/>
      <c r="JSM790" s="168"/>
      <c r="JSN790" s="168"/>
      <c r="JSO790" s="168"/>
      <c r="JSP790" s="168"/>
      <c r="JSQ790" s="168"/>
      <c r="JSR790" s="168"/>
      <c r="JSS790" s="168"/>
      <c r="JST790" s="168"/>
      <c r="JSU790" s="168"/>
      <c r="JSV790" s="168"/>
      <c r="JSW790" s="168"/>
      <c r="JSX790" s="168"/>
      <c r="JSY790" s="168"/>
      <c r="JSZ790" s="168"/>
      <c r="JTA790" s="168"/>
      <c r="JTB790" s="168"/>
      <c r="JTC790" s="168"/>
      <c r="JTD790" s="168"/>
      <c r="JTE790" s="168"/>
      <c r="JTF790" s="168"/>
      <c r="JTG790" s="168"/>
      <c r="JTH790" s="168"/>
      <c r="JTI790" s="168"/>
      <c r="JTJ790" s="168"/>
      <c r="JTK790" s="168"/>
      <c r="JTL790" s="168"/>
      <c r="JTM790" s="168"/>
      <c r="JTN790" s="168"/>
      <c r="JTO790" s="168"/>
      <c r="JTP790" s="168"/>
      <c r="JTQ790" s="168"/>
      <c r="JTR790" s="168"/>
      <c r="JTS790" s="168"/>
      <c r="JTT790" s="168"/>
      <c r="JTU790" s="168"/>
      <c r="JTV790" s="168"/>
      <c r="JTW790" s="168"/>
      <c r="JTX790" s="168"/>
      <c r="JTY790" s="508"/>
      <c r="JTZ790" s="508"/>
      <c r="JUA790" s="508"/>
      <c r="JUB790" s="508"/>
      <c r="JUC790" s="508"/>
      <c r="JUD790" s="508"/>
      <c r="JUE790" s="508"/>
      <c r="JUF790" s="508"/>
      <c r="JUG790" s="508"/>
      <c r="JUH790" s="508"/>
      <c r="JUI790" s="508"/>
      <c r="JUJ790" s="508"/>
      <c r="JUK790" s="508"/>
      <c r="JUL790" s="508"/>
      <c r="JUM790" s="508"/>
      <c r="JUN790" s="508"/>
      <c r="JUO790" s="508"/>
      <c r="JUP790" s="508"/>
      <c r="JUQ790" s="508"/>
      <c r="JUR790" s="508"/>
      <c r="JUS790" s="508"/>
      <c r="JUT790" s="508"/>
      <c r="JUU790" s="508"/>
      <c r="JUV790" s="508"/>
      <c r="JUW790" s="89"/>
      <c r="JUX790" s="89"/>
      <c r="JUY790" s="89"/>
      <c r="JUZ790" s="89"/>
      <c r="JVA790" s="89"/>
      <c r="JVB790" s="508"/>
      <c r="JVC790" s="508"/>
      <c r="JVD790" s="89"/>
      <c r="JVE790" s="89"/>
      <c r="JVF790" s="508"/>
      <c r="JVG790" s="508"/>
      <c r="JVH790" s="89"/>
      <c r="JVI790" s="89"/>
      <c r="JVJ790" s="508"/>
      <c r="JVK790" s="508"/>
      <c r="JVL790" s="508"/>
      <c r="JVM790" s="508"/>
      <c r="JVN790" s="508"/>
      <c r="JVO790" s="508"/>
      <c r="JVP790" s="508"/>
      <c r="JVQ790" s="89"/>
      <c r="JVR790" s="89"/>
      <c r="JVS790" s="508"/>
      <c r="JVT790" s="508"/>
      <c r="JVU790" s="89"/>
      <c r="JVV790" s="89"/>
      <c r="JVW790" s="508"/>
      <c r="JVX790" s="508"/>
      <c r="JVY790" s="508"/>
      <c r="JVZ790" s="508"/>
      <c r="JWA790" s="508"/>
      <c r="JWB790" s="203"/>
      <c r="JWC790" s="107"/>
      <c r="JWD790" s="508"/>
      <c r="JWE790" s="508"/>
      <c r="JWF790" s="508"/>
      <c r="JWG790" s="508"/>
      <c r="JWH790" s="508"/>
      <c r="JWI790" s="508"/>
      <c r="JWJ790" s="508"/>
      <c r="JWK790" s="168"/>
      <c r="JWL790" s="168"/>
      <c r="JWM790" s="168"/>
      <c r="JWN790" s="168"/>
      <c r="JWO790" s="168"/>
      <c r="JWP790" s="168"/>
      <c r="JWQ790" s="168"/>
      <c r="JWR790" s="168"/>
      <c r="JWS790" s="168"/>
      <c r="JWT790" s="168"/>
      <c r="JWU790" s="168"/>
      <c r="JWV790" s="168"/>
      <c r="JWW790" s="168"/>
      <c r="JWX790" s="168"/>
      <c r="JWY790" s="168"/>
      <c r="JWZ790" s="168"/>
      <c r="JXA790" s="168"/>
      <c r="JXB790" s="168"/>
      <c r="JXC790" s="168"/>
      <c r="JXD790" s="168"/>
      <c r="JXE790" s="168"/>
      <c r="JXF790" s="168"/>
      <c r="JXG790" s="168"/>
      <c r="JXH790" s="168"/>
      <c r="JXI790" s="168"/>
      <c r="JXJ790" s="168"/>
      <c r="JXK790" s="168"/>
      <c r="JXL790" s="168"/>
      <c r="JXM790" s="168"/>
      <c r="JXN790" s="168"/>
      <c r="JXO790" s="168"/>
      <c r="JXP790" s="168"/>
      <c r="JXQ790" s="168"/>
      <c r="JXR790" s="168"/>
      <c r="JXS790" s="168"/>
      <c r="JXT790" s="168"/>
      <c r="JXU790" s="168"/>
      <c r="JXV790" s="168"/>
      <c r="JXW790" s="168"/>
      <c r="JXX790" s="168"/>
      <c r="JXY790" s="168"/>
      <c r="JXZ790" s="168"/>
      <c r="JYA790" s="168"/>
      <c r="JYB790" s="168"/>
      <c r="JYC790" s="508"/>
      <c r="JYD790" s="508"/>
      <c r="JYE790" s="508"/>
      <c r="JYF790" s="508"/>
      <c r="JYG790" s="508"/>
      <c r="JYH790" s="508"/>
      <c r="JYI790" s="508"/>
      <c r="JYJ790" s="508"/>
      <c r="JYK790" s="508"/>
      <c r="JYL790" s="508"/>
      <c r="JYM790" s="508"/>
      <c r="JYN790" s="508"/>
      <c r="JYO790" s="508"/>
      <c r="JYP790" s="508"/>
      <c r="JYQ790" s="508"/>
      <c r="JYR790" s="508"/>
      <c r="JYS790" s="508"/>
      <c r="JYT790" s="508"/>
      <c r="JYU790" s="508"/>
      <c r="JYV790" s="508"/>
      <c r="JYW790" s="508"/>
      <c r="JYX790" s="508"/>
      <c r="JYY790" s="508"/>
      <c r="JYZ790" s="508"/>
      <c r="JZA790" s="89"/>
      <c r="JZB790" s="89"/>
      <c r="JZC790" s="89"/>
      <c r="JZD790" s="89"/>
      <c r="JZE790" s="89"/>
      <c r="JZF790" s="508"/>
      <c r="JZG790" s="508"/>
      <c r="JZH790" s="89"/>
      <c r="JZI790" s="89"/>
      <c r="JZJ790" s="508"/>
      <c r="JZK790" s="508"/>
      <c r="JZL790" s="89"/>
      <c r="JZM790" s="89"/>
      <c r="JZN790" s="508"/>
      <c r="JZO790" s="508"/>
      <c r="JZP790" s="508"/>
      <c r="JZQ790" s="508"/>
      <c r="JZR790" s="508"/>
      <c r="JZS790" s="508"/>
      <c r="JZT790" s="508"/>
      <c r="JZU790" s="89"/>
      <c r="JZV790" s="89"/>
      <c r="JZW790" s="508"/>
      <c r="JZX790" s="508"/>
      <c r="JZY790" s="89"/>
      <c r="JZZ790" s="89"/>
      <c r="KAA790" s="508"/>
      <c r="KAB790" s="508"/>
      <c r="KAC790" s="508"/>
      <c r="KAD790" s="508"/>
      <c r="KAE790" s="508"/>
      <c r="KAF790" s="203"/>
      <c r="KAG790" s="107"/>
      <c r="KAH790" s="508"/>
      <c r="KAI790" s="508"/>
      <c r="KAJ790" s="508"/>
      <c r="KAK790" s="508"/>
      <c r="KAL790" s="508"/>
      <c r="KAM790" s="508"/>
      <c r="KAN790" s="508"/>
      <c r="KAO790" s="168"/>
      <c r="KAP790" s="168"/>
      <c r="KAQ790" s="168"/>
      <c r="KAR790" s="168"/>
      <c r="KAS790" s="168"/>
      <c r="KAT790" s="168"/>
      <c r="KAU790" s="168"/>
      <c r="KAV790" s="168"/>
      <c r="KAW790" s="168"/>
      <c r="KAX790" s="168"/>
      <c r="KAY790" s="168"/>
      <c r="KAZ790" s="168"/>
      <c r="KBA790" s="168"/>
      <c r="KBB790" s="168"/>
      <c r="KBC790" s="168"/>
      <c r="KBD790" s="168"/>
      <c r="KBE790" s="168"/>
      <c r="KBF790" s="168"/>
      <c r="KBG790" s="168"/>
      <c r="KBH790" s="168"/>
      <c r="KBI790" s="168"/>
      <c r="KBJ790" s="168"/>
      <c r="KBK790" s="168"/>
      <c r="KBL790" s="168"/>
      <c r="KBM790" s="168"/>
      <c r="KBN790" s="168"/>
      <c r="KBO790" s="168"/>
      <c r="KBP790" s="168"/>
      <c r="KBQ790" s="168"/>
      <c r="KBR790" s="168"/>
      <c r="KBS790" s="168"/>
      <c r="KBT790" s="168"/>
      <c r="KBU790" s="168"/>
      <c r="KBV790" s="168"/>
      <c r="KBW790" s="168"/>
      <c r="KBX790" s="168"/>
      <c r="KBY790" s="168"/>
      <c r="KBZ790" s="168"/>
      <c r="KCA790" s="168"/>
      <c r="KCB790" s="168"/>
      <c r="KCC790" s="168"/>
      <c r="KCD790" s="168"/>
      <c r="KCE790" s="168"/>
      <c r="KCF790" s="168"/>
      <c r="KCG790" s="508"/>
      <c r="KCH790" s="508"/>
      <c r="KCI790" s="508"/>
      <c r="KCJ790" s="508"/>
      <c r="KCK790" s="508"/>
      <c r="KCL790" s="508"/>
      <c r="KCM790" s="508"/>
      <c r="KCN790" s="508"/>
      <c r="KCO790" s="508"/>
      <c r="KCP790" s="508"/>
      <c r="KCQ790" s="508"/>
      <c r="KCR790" s="508"/>
      <c r="KCS790" s="508"/>
      <c r="KCT790" s="508"/>
      <c r="KCU790" s="508"/>
      <c r="KCV790" s="508"/>
      <c r="KCW790" s="508"/>
      <c r="KCX790" s="508"/>
      <c r="KCY790" s="508"/>
      <c r="KCZ790" s="508"/>
      <c r="KDA790" s="508"/>
      <c r="KDB790" s="508"/>
      <c r="KDC790" s="508"/>
      <c r="KDD790" s="508"/>
      <c r="KDE790" s="89"/>
      <c r="KDF790" s="89"/>
      <c r="KDG790" s="89"/>
      <c r="KDH790" s="89"/>
      <c r="KDI790" s="89"/>
      <c r="KDJ790" s="508"/>
      <c r="KDK790" s="508"/>
      <c r="KDL790" s="89"/>
      <c r="KDM790" s="89"/>
      <c r="KDN790" s="508"/>
      <c r="KDO790" s="508"/>
      <c r="KDP790" s="89"/>
      <c r="KDQ790" s="89"/>
      <c r="KDR790" s="508"/>
      <c r="KDS790" s="508"/>
      <c r="KDT790" s="508"/>
      <c r="KDU790" s="508"/>
      <c r="KDV790" s="508"/>
      <c r="KDW790" s="508"/>
      <c r="KDX790" s="508"/>
      <c r="KDY790" s="89"/>
      <c r="KDZ790" s="89"/>
      <c r="KEA790" s="508"/>
      <c r="KEB790" s="508"/>
      <c r="KEC790" s="89"/>
      <c r="KED790" s="89"/>
      <c r="KEE790" s="508"/>
      <c r="KEF790" s="508"/>
      <c r="KEG790" s="508"/>
      <c r="KEH790" s="508"/>
      <c r="KEI790" s="508"/>
      <c r="KEJ790" s="203"/>
      <c r="KEK790" s="107"/>
      <c r="KEL790" s="508"/>
      <c r="KEM790" s="508"/>
      <c r="KEN790" s="508"/>
      <c r="KEO790" s="508"/>
      <c r="KEP790" s="508"/>
      <c r="KEQ790" s="508"/>
      <c r="KER790" s="508"/>
      <c r="KES790" s="168"/>
      <c r="KET790" s="168"/>
      <c r="KEU790" s="168"/>
      <c r="KEV790" s="168"/>
      <c r="KEW790" s="168"/>
      <c r="KEX790" s="168"/>
      <c r="KEY790" s="168"/>
      <c r="KEZ790" s="168"/>
      <c r="KFA790" s="168"/>
      <c r="KFB790" s="168"/>
      <c r="KFC790" s="168"/>
      <c r="KFD790" s="168"/>
      <c r="KFE790" s="168"/>
      <c r="KFF790" s="168"/>
      <c r="KFG790" s="168"/>
      <c r="KFH790" s="168"/>
      <c r="KFI790" s="168"/>
      <c r="KFJ790" s="168"/>
      <c r="KFK790" s="168"/>
      <c r="KFL790" s="168"/>
      <c r="KFM790" s="168"/>
      <c r="KFN790" s="168"/>
      <c r="KFO790" s="168"/>
      <c r="KFP790" s="168"/>
      <c r="KFQ790" s="168"/>
      <c r="KFR790" s="168"/>
      <c r="KFS790" s="168"/>
      <c r="KFT790" s="168"/>
      <c r="KFU790" s="168"/>
      <c r="KFV790" s="168"/>
      <c r="KFW790" s="168"/>
      <c r="KFX790" s="168"/>
      <c r="KFY790" s="168"/>
      <c r="KFZ790" s="168"/>
      <c r="KGA790" s="168"/>
      <c r="KGB790" s="168"/>
      <c r="KGC790" s="168"/>
      <c r="KGD790" s="168"/>
      <c r="KGE790" s="168"/>
      <c r="KGF790" s="168"/>
      <c r="KGG790" s="168"/>
      <c r="KGH790" s="168"/>
      <c r="KGI790" s="168"/>
      <c r="KGJ790" s="168"/>
      <c r="KGK790" s="508"/>
      <c r="KGL790" s="508"/>
      <c r="KGM790" s="508"/>
      <c r="KGN790" s="508"/>
      <c r="KGO790" s="508"/>
      <c r="KGP790" s="508"/>
      <c r="KGQ790" s="508"/>
      <c r="KGR790" s="508"/>
      <c r="KGS790" s="508"/>
      <c r="KGT790" s="508"/>
      <c r="KGU790" s="508"/>
      <c r="KGV790" s="508"/>
      <c r="KGW790" s="508"/>
      <c r="KGX790" s="508"/>
      <c r="KGY790" s="508"/>
      <c r="KGZ790" s="508"/>
      <c r="KHA790" s="508"/>
      <c r="KHB790" s="508"/>
      <c r="KHC790" s="508"/>
      <c r="KHD790" s="508"/>
      <c r="KHE790" s="508"/>
      <c r="KHF790" s="508"/>
      <c r="KHG790" s="508"/>
      <c r="KHH790" s="508"/>
      <c r="KHI790" s="89"/>
      <c r="KHJ790" s="89"/>
      <c r="KHK790" s="89"/>
      <c r="KHL790" s="89"/>
      <c r="KHM790" s="89"/>
      <c r="KHN790" s="508"/>
      <c r="KHO790" s="508"/>
      <c r="KHP790" s="89"/>
      <c r="KHQ790" s="89"/>
      <c r="KHR790" s="508"/>
      <c r="KHS790" s="508"/>
      <c r="KHT790" s="89"/>
      <c r="KHU790" s="89"/>
      <c r="KHV790" s="508"/>
      <c r="KHW790" s="508"/>
      <c r="KHX790" s="508"/>
      <c r="KHY790" s="508"/>
      <c r="KHZ790" s="508"/>
      <c r="KIA790" s="508"/>
      <c r="KIB790" s="508"/>
      <c r="KIC790" s="89"/>
      <c r="KID790" s="89"/>
      <c r="KIE790" s="508"/>
      <c r="KIF790" s="508"/>
      <c r="KIG790" s="89"/>
      <c r="KIH790" s="89"/>
      <c r="KII790" s="508"/>
      <c r="KIJ790" s="508"/>
      <c r="KIK790" s="508"/>
      <c r="KIL790" s="508"/>
      <c r="KIM790" s="508"/>
      <c r="KIN790" s="203"/>
      <c r="KIO790" s="107"/>
      <c r="KIP790" s="508"/>
      <c r="KIQ790" s="508"/>
      <c r="KIR790" s="508"/>
      <c r="KIS790" s="508"/>
      <c r="KIT790" s="508"/>
      <c r="KIU790" s="508"/>
      <c r="KIV790" s="508"/>
      <c r="KIW790" s="168"/>
      <c r="KIX790" s="168"/>
      <c r="KIY790" s="168"/>
      <c r="KIZ790" s="168"/>
      <c r="KJA790" s="168"/>
      <c r="KJB790" s="168"/>
      <c r="KJC790" s="168"/>
      <c r="KJD790" s="168"/>
      <c r="KJE790" s="168"/>
      <c r="KJF790" s="168"/>
      <c r="KJG790" s="168"/>
      <c r="KJH790" s="168"/>
      <c r="KJI790" s="168"/>
      <c r="KJJ790" s="168"/>
      <c r="KJK790" s="168"/>
      <c r="KJL790" s="168"/>
      <c r="KJM790" s="168"/>
      <c r="KJN790" s="168"/>
      <c r="KJO790" s="168"/>
      <c r="KJP790" s="168"/>
      <c r="KJQ790" s="168"/>
      <c r="KJR790" s="168"/>
      <c r="KJS790" s="168"/>
      <c r="KJT790" s="168"/>
      <c r="KJU790" s="168"/>
      <c r="KJV790" s="168"/>
      <c r="KJW790" s="168"/>
      <c r="KJX790" s="168"/>
      <c r="KJY790" s="168"/>
      <c r="KJZ790" s="168"/>
      <c r="KKA790" s="168"/>
      <c r="KKB790" s="168"/>
      <c r="KKC790" s="168"/>
      <c r="KKD790" s="168"/>
      <c r="KKE790" s="168"/>
      <c r="KKF790" s="168"/>
      <c r="KKG790" s="168"/>
      <c r="KKH790" s="168"/>
      <c r="KKI790" s="168"/>
      <c r="KKJ790" s="168"/>
      <c r="KKK790" s="168"/>
      <c r="KKL790" s="168"/>
      <c r="KKM790" s="168"/>
      <c r="KKN790" s="168"/>
      <c r="KKO790" s="508"/>
      <c r="KKP790" s="508"/>
      <c r="KKQ790" s="508"/>
      <c r="KKR790" s="508"/>
      <c r="KKS790" s="508"/>
      <c r="KKT790" s="508"/>
      <c r="KKU790" s="508"/>
      <c r="KKV790" s="508"/>
      <c r="KKW790" s="508"/>
      <c r="KKX790" s="508"/>
      <c r="KKY790" s="508"/>
      <c r="KKZ790" s="508"/>
      <c r="KLA790" s="508"/>
      <c r="KLB790" s="508"/>
      <c r="KLC790" s="508"/>
      <c r="KLD790" s="508"/>
      <c r="KLE790" s="508"/>
      <c r="KLF790" s="508"/>
      <c r="KLG790" s="508"/>
      <c r="KLH790" s="508"/>
      <c r="KLI790" s="508"/>
      <c r="KLJ790" s="508"/>
      <c r="KLK790" s="508"/>
      <c r="KLL790" s="508"/>
      <c r="KLM790" s="89"/>
      <c r="KLN790" s="89"/>
      <c r="KLO790" s="89"/>
      <c r="KLP790" s="89"/>
      <c r="KLQ790" s="89"/>
      <c r="KLR790" s="508"/>
      <c r="KLS790" s="508"/>
      <c r="KLT790" s="89"/>
      <c r="KLU790" s="89"/>
      <c r="KLV790" s="508"/>
      <c r="KLW790" s="508"/>
      <c r="KLX790" s="89"/>
      <c r="KLY790" s="89"/>
      <c r="KLZ790" s="508"/>
      <c r="KMA790" s="508"/>
      <c r="KMB790" s="508"/>
      <c r="KMC790" s="508"/>
      <c r="KMD790" s="508"/>
      <c r="KME790" s="508"/>
      <c r="KMF790" s="508"/>
      <c r="KMG790" s="89"/>
      <c r="KMH790" s="89"/>
      <c r="KMI790" s="508"/>
      <c r="KMJ790" s="508"/>
      <c r="KMK790" s="89"/>
      <c r="KML790" s="89"/>
      <c r="KMM790" s="508"/>
      <c r="KMN790" s="508"/>
      <c r="KMO790" s="508"/>
      <c r="KMP790" s="508"/>
      <c r="KMQ790" s="508"/>
      <c r="KMR790" s="203"/>
      <c r="KMS790" s="107"/>
      <c r="KMT790" s="508"/>
      <c r="KMU790" s="508"/>
      <c r="KMV790" s="508"/>
      <c r="KMW790" s="508"/>
      <c r="KMX790" s="508"/>
      <c r="KMY790" s="508"/>
      <c r="KMZ790" s="508"/>
      <c r="KNA790" s="168"/>
      <c r="KNB790" s="168"/>
      <c r="KNC790" s="168"/>
      <c r="KND790" s="168"/>
      <c r="KNE790" s="168"/>
      <c r="KNF790" s="168"/>
      <c r="KNG790" s="168"/>
      <c r="KNH790" s="168"/>
      <c r="KNI790" s="168"/>
      <c r="KNJ790" s="168"/>
      <c r="KNK790" s="168"/>
      <c r="KNL790" s="168"/>
      <c r="KNM790" s="168"/>
      <c r="KNN790" s="168"/>
      <c r="KNO790" s="168"/>
      <c r="KNP790" s="168"/>
      <c r="KNQ790" s="168"/>
      <c r="KNR790" s="168"/>
      <c r="KNS790" s="168"/>
      <c r="KNT790" s="168"/>
      <c r="KNU790" s="168"/>
      <c r="KNV790" s="168"/>
      <c r="KNW790" s="168"/>
      <c r="KNX790" s="168"/>
      <c r="KNY790" s="168"/>
      <c r="KNZ790" s="168"/>
      <c r="KOA790" s="168"/>
      <c r="KOB790" s="168"/>
      <c r="KOC790" s="168"/>
      <c r="KOD790" s="168"/>
      <c r="KOE790" s="168"/>
      <c r="KOF790" s="168"/>
      <c r="KOG790" s="168"/>
      <c r="KOH790" s="168"/>
      <c r="KOI790" s="168"/>
      <c r="KOJ790" s="168"/>
      <c r="KOK790" s="168"/>
      <c r="KOL790" s="168"/>
      <c r="KOM790" s="168"/>
      <c r="KON790" s="168"/>
      <c r="KOO790" s="168"/>
      <c r="KOP790" s="168"/>
      <c r="KOQ790" s="168"/>
      <c r="KOR790" s="168"/>
      <c r="KOS790" s="508"/>
      <c r="KOT790" s="508"/>
      <c r="KOU790" s="508"/>
      <c r="KOV790" s="508"/>
      <c r="KOW790" s="508"/>
      <c r="KOX790" s="508"/>
      <c r="KOY790" s="508"/>
      <c r="KOZ790" s="508"/>
      <c r="KPA790" s="508"/>
      <c r="KPB790" s="508"/>
      <c r="KPC790" s="508"/>
      <c r="KPD790" s="508"/>
      <c r="KPE790" s="508"/>
      <c r="KPF790" s="508"/>
      <c r="KPG790" s="508"/>
      <c r="KPH790" s="508"/>
      <c r="KPI790" s="508"/>
      <c r="KPJ790" s="508"/>
      <c r="KPK790" s="508"/>
      <c r="KPL790" s="508"/>
      <c r="KPM790" s="508"/>
      <c r="KPN790" s="508"/>
      <c r="KPO790" s="508"/>
      <c r="KPP790" s="508"/>
      <c r="KPQ790" s="89"/>
      <c r="KPR790" s="89"/>
      <c r="KPS790" s="89"/>
      <c r="KPT790" s="89"/>
      <c r="KPU790" s="89"/>
      <c r="KPV790" s="508"/>
      <c r="KPW790" s="508"/>
      <c r="KPX790" s="89"/>
      <c r="KPY790" s="89"/>
      <c r="KPZ790" s="508"/>
      <c r="KQA790" s="508"/>
      <c r="KQB790" s="89"/>
      <c r="KQC790" s="89"/>
      <c r="KQD790" s="508"/>
      <c r="KQE790" s="508"/>
      <c r="KQF790" s="508"/>
      <c r="KQG790" s="508"/>
      <c r="KQH790" s="508"/>
      <c r="KQI790" s="508"/>
      <c r="KQJ790" s="508"/>
      <c r="KQK790" s="89"/>
      <c r="KQL790" s="89"/>
      <c r="KQM790" s="508"/>
      <c r="KQN790" s="508"/>
      <c r="KQO790" s="89"/>
      <c r="KQP790" s="89"/>
      <c r="KQQ790" s="508"/>
      <c r="KQR790" s="508"/>
      <c r="KQS790" s="508"/>
      <c r="KQT790" s="508"/>
      <c r="KQU790" s="508"/>
      <c r="KQV790" s="203"/>
      <c r="KQW790" s="107"/>
      <c r="KQX790" s="508"/>
      <c r="KQY790" s="508"/>
      <c r="KQZ790" s="508"/>
      <c r="KRA790" s="508"/>
      <c r="KRB790" s="508"/>
      <c r="KRC790" s="508"/>
      <c r="KRD790" s="508"/>
      <c r="KRE790" s="168"/>
      <c r="KRF790" s="168"/>
      <c r="KRG790" s="168"/>
      <c r="KRH790" s="168"/>
      <c r="KRI790" s="168"/>
      <c r="KRJ790" s="168"/>
      <c r="KRK790" s="168"/>
      <c r="KRL790" s="168"/>
      <c r="KRM790" s="168"/>
      <c r="KRN790" s="168"/>
      <c r="KRO790" s="168"/>
      <c r="KRP790" s="168"/>
      <c r="KRQ790" s="168"/>
      <c r="KRR790" s="168"/>
      <c r="KRS790" s="168"/>
      <c r="KRT790" s="168"/>
      <c r="KRU790" s="168"/>
      <c r="KRV790" s="168"/>
      <c r="KRW790" s="168"/>
      <c r="KRX790" s="168"/>
      <c r="KRY790" s="168"/>
      <c r="KRZ790" s="168"/>
      <c r="KSA790" s="168"/>
      <c r="KSB790" s="168"/>
      <c r="KSC790" s="168"/>
      <c r="KSD790" s="168"/>
      <c r="KSE790" s="168"/>
      <c r="KSF790" s="168"/>
      <c r="KSG790" s="168"/>
      <c r="KSH790" s="168"/>
      <c r="KSI790" s="168"/>
      <c r="KSJ790" s="168"/>
      <c r="KSK790" s="168"/>
      <c r="KSL790" s="168"/>
      <c r="KSM790" s="168"/>
      <c r="KSN790" s="168"/>
      <c r="KSO790" s="168"/>
      <c r="KSP790" s="168"/>
      <c r="KSQ790" s="168"/>
      <c r="KSR790" s="168"/>
      <c r="KSS790" s="168"/>
      <c r="KST790" s="168"/>
      <c r="KSU790" s="168"/>
      <c r="KSV790" s="168"/>
      <c r="KSW790" s="508"/>
      <c r="KSX790" s="508"/>
      <c r="KSY790" s="508"/>
      <c r="KSZ790" s="508"/>
      <c r="KTA790" s="508"/>
      <c r="KTB790" s="508"/>
      <c r="KTC790" s="508"/>
      <c r="KTD790" s="508"/>
      <c r="KTE790" s="508"/>
      <c r="KTF790" s="508"/>
      <c r="KTG790" s="508"/>
      <c r="KTH790" s="508"/>
      <c r="KTI790" s="508"/>
      <c r="KTJ790" s="508"/>
      <c r="KTK790" s="508"/>
      <c r="KTL790" s="508"/>
      <c r="KTM790" s="508"/>
      <c r="KTN790" s="508"/>
      <c r="KTO790" s="508"/>
      <c r="KTP790" s="508"/>
      <c r="KTQ790" s="508"/>
      <c r="KTR790" s="508"/>
      <c r="KTS790" s="508"/>
      <c r="KTT790" s="508"/>
      <c r="KTU790" s="89"/>
      <c r="KTV790" s="89"/>
      <c r="KTW790" s="89"/>
      <c r="KTX790" s="89"/>
      <c r="KTY790" s="89"/>
      <c r="KTZ790" s="508"/>
      <c r="KUA790" s="508"/>
      <c r="KUB790" s="89"/>
      <c r="KUC790" s="89"/>
      <c r="KUD790" s="508"/>
      <c r="KUE790" s="508"/>
      <c r="KUF790" s="89"/>
      <c r="KUG790" s="89"/>
      <c r="KUH790" s="508"/>
      <c r="KUI790" s="508"/>
      <c r="KUJ790" s="508"/>
      <c r="KUK790" s="508"/>
      <c r="KUL790" s="508"/>
      <c r="KUM790" s="508"/>
      <c r="KUN790" s="508"/>
      <c r="KUO790" s="89"/>
      <c r="KUP790" s="89"/>
      <c r="KUQ790" s="508"/>
      <c r="KUR790" s="508"/>
      <c r="KUS790" s="89"/>
      <c r="KUT790" s="89"/>
      <c r="KUU790" s="508"/>
      <c r="KUV790" s="508"/>
      <c r="KUW790" s="508"/>
      <c r="KUX790" s="508"/>
      <c r="KUY790" s="508"/>
      <c r="KUZ790" s="203"/>
      <c r="KVA790" s="107"/>
      <c r="KVB790" s="508"/>
      <c r="KVC790" s="508"/>
      <c r="KVD790" s="508"/>
      <c r="KVE790" s="508"/>
      <c r="KVF790" s="508"/>
      <c r="KVG790" s="508"/>
      <c r="KVH790" s="508"/>
      <c r="KVI790" s="168"/>
      <c r="KVJ790" s="168"/>
      <c r="KVK790" s="168"/>
      <c r="KVL790" s="168"/>
      <c r="KVM790" s="168"/>
      <c r="KVN790" s="168"/>
      <c r="KVO790" s="168"/>
      <c r="KVP790" s="168"/>
      <c r="KVQ790" s="168"/>
      <c r="KVR790" s="168"/>
      <c r="KVS790" s="168"/>
      <c r="KVT790" s="168"/>
      <c r="KVU790" s="168"/>
      <c r="KVV790" s="168"/>
      <c r="KVW790" s="168"/>
      <c r="KVX790" s="168"/>
      <c r="KVY790" s="168"/>
      <c r="KVZ790" s="168"/>
      <c r="KWA790" s="168"/>
      <c r="KWB790" s="168"/>
      <c r="KWC790" s="168"/>
      <c r="KWD790" s="168"/>
      <c r="KWE790" s="168"/>
      <c r="KWF790" s="168"/>
      <c r="KWG790" s="168"/>
      <c r="KWH790" s="168"/>
      <c r="KWI790" s="168"/>
      <c r="KWJ790" s="168"/>
      <c r="KWK790" s="168"/>
      <c r="KWL790" s="168"/>
      <c r="KWM790" s="168"/>
      <c r="KWN790" s="168"/>
      <c r="KWO790" s="168"/>
      <c r="KWP790" s="168"/>
      <c r="KWQ790" s="168"/>
      <c r="KWR790" s="168"/>
      <c r="KWS790" s="168"/>
      <c r="KWT790" s="168"/>
      <c r="KWU790" s="168"/>
      <c r="KWV790" s="168"/>
      <c r="KWW790" s="168"/>
      <c r="KWX790" s="168"/>
      <c r="KWY790" s="168"/>
      <c r="KWZ790" s="168"/>
      <c r="KXA790" s="508"/>
      <c r="KXB790" s="508"/>
      <c r="KXC790" s="508"/>
      <c r="KXD790" s="508"/>
      <c r="KXE790" s="508"/>
      <c r="KXF790" s="508"/>
      <c r="KXG790" s="508"/>
      <c r="KXH790" s="508"/>
      <c r="KXI790" s="508"/>
      <c r="KXJ790" s="508"/>
      <c r="KXK790" s="508"/>
      <c r="KXL790" s="508"/>
      <c r="KXM790" s="508"/>
      <c r="KXN790" s="508"/>
      <c r="KXO790" s="508"/>
      <c r="KXP790" s="508"/>
      <c r="KXQ790" s="508"/>
      <c r="KXR790" s="508"/>
      <c r="KXS790" s="508"/>
      <c r="KXT790" s="508"/>
      <c r="KXU790" s="508"/>
      <c r="KXV790" s="508"/>
      <c r="KXW790" s="508"/>
      <c r="KXX790" s="508"/>
      <c r="KXY790" s="89"/>
      <c r="KXZ790" s="89"/>
      <c r="KYA790" s="89"/>
      <c r="KYB790" s="89"/>
      <c r="KYC790" s="89"/>
      <c r="KYD790" s="508"/>
      <c r="KYE790" s="508"/>
      <c r="KYF790" s="89"/>
      <c r="KYG790" s="89"/>
      <c r="KYH790" s="508"/>
      <c r="KYI790" s="508"/>
      <c r="KYJ790" s="89"/>
      <c r="KYK790" s="89"/>
      <c r="KYL790" s="508"/>
      <c r="KYM790" s="508"/>
      <c r="KYN790" s="508"/>
      <c r="KYO790" s="508"/>
      <c r="KYP790" s="508"/>
      <c r="KYQ790" s="508"/>
      <c r="KYR790" s="508"/>
      <c r="KYS790" s="89"/>
      <c r="KYT790" s="89"/>
      <c r="KYU790" s="508"/>
      <c r="KYV790" s="508"/>
      <c r="KYW790" s="89"/>
      <c r="KYX790" s="89"/>
      <c r="KYY790" s="508"/>
      <c r="KYZ790" s="508"/>
      <c r="KZA790" s="508"/>
      <c r="KZB790" s="508"/>
      <c r="KZC790" s="508"/>
      <c r="KZD790" s="203"/>
      <c r="KZE790" s="107"/>
      <c r="KZF790" s="508"/>
      <c r="KZG790" s="508"/>
      <c r="KZH790" s="508"/>
      <c r="KZI790" s="508"/>
      <c r="KZJ790" s="508"/>
      <c r="KZK790" s="508"/>
      <c r="KZL790" s="508"/>
      <c r="KZM790" s="168"/>
      <c r="KZN790" s="168"/>
      <c r="KZO790" s="168"/>
      <c r="KZP790" s="168"/>
      <c r="KZQ790" s="168"/>
      <c r="KZR790" s="168"/>
      <c r="KZS790" s="168"/>
      <c r="KZT790" s="168"/>
      <c r="KZU790" s="168"/>
      <c r="KZV790" s="168"/>
      <c r="KZW790" s="168"/>
      <c r="KZX790" s="168"/>
      <c r="KZY790" s="168"/>
      <c r="KZZ790" s="168"/>
      <c r="LAA790" s="168"/>
      <c r="LAB790" s="168"/>
      <c r="LAC790" s="168"/>
      <c r="LAD790" s="168"/>
      <c r="LAE790" s="168"/>
      <c r="LAF790" s="168"/>
      <c r="LAG790" s="168"/>
      <c r="LAH790" s="168"/>
      <c r="LAI790" s="168"/>
      <c r="LAJ790" s="168"/>
      <c r="LAK790" s="168"/>
      <c r="LAL790" s="168"/>
      <c r="LAM790" s="168"/>
      <c r="LAN790" s="168"/>
      <c r="LAO790" s="168"/>
      <c r="LAP790" s="168"/>
      <c r="LAQ790" s="168"/>
      <c r="LAR790" s="168"/>
      <c r="LAS790" s="168"/>
      <c r="LAT790" s="168"/>
      <c r="LAU790" s="168"/>
      <c r="LAV790" s="168"/>
      <c r="LAW790" s="168"/>
      <c r="LAX790" s="168"/>
      <c r="LAY790" s="168"/>
      <c r="LAZ790" s="168"/>
      <c r="LBA790" s="168"/>
      <c r="LBB790" s="168"/>
      <c r="LBC790" s="168"/>
      <c r="LBD790" s="168"/>
      <c r="LBE790" s="508"/>
      <c r="LBF790" s="508"/>
      <c r="LBG790" s="508"/>
      <c r="LBH790" s="508"/>
      <c r="LBI790" s="508"/>
      <c r="LBJ790" s="508"/>
      <c r="LBK790" s="508"/>
      <c r="LBL790" s="508"/>
      <c r="LBM790" s="508"/>
      <c r="LBN790" s="508"/>
      <c r="LBO790" s="508"/>
      <c r="LBP790" s="508"/>
      <c r="LBQ790" s="508"/>
      <c r="LBR790" s="508"/>
      <c r="LBS790" s="508"/>
      <c r="LBT790" s="508"/>
      <c r="LBU790" s="508"/>
      <c r="LBV790" s="508"/>
      <c r="LBW790" s="508"/>
      <c r="LBX790" s="508"/>
      <c r="LBY790" s="508"/>
      <c r="LBZ790" s="508"/>
      <c r="LCA790" s="508"/>
      <c r="LCB790" s="508"/>
      <c r="LCC790" s="89"/>
      <c r="LCD790" s="89"/>
      <c r="LCE790" s="89"/>
      <c r="LCF790" s="89"/>
      <c r="LCG790" s="89"/>
      <c r="LCH790" s="508"/>
      <c r="LCI790" s="508"/>
      <c r="LCJ790" s="89"/>
      <c r="LCK790" s="89"/>
      <c r="LCL790" s="508"/>
      <c r="LCM790" s="508"/>
      <c r="LCN790" s="89"/>
      <c r="LCO790" s="89"/>
      <c r="LCP790" s="508"/>
      <c r="LCQ790" s="508"/>
      <c r="LCR790" s="508"/>
      <c r="LCS790" s="508"/>
      <c r="LCT790" s="508"/>
      <c r="LCU790" s="508"/>
      <c r="LCV790" s="508"/>
      <c r="LCW790" s="89"/>
      <c r="LCX790" s="89"/>
      <c r="LCY790" s="508"/>
      <c r="LCZ790" s="508"/>
      <c r="LDA790" s="89"/>
      <c r="LDB790" s="89"/>
      <c r="LDC790" s="508"/>
      <c r="LDD790" s="508"/>
      <c r="LDE790" s="508"/>
      <c r="LDF790" s="508"/>
      <c r="LDG790" s="508"/>
      <c r="LDH790" s="203"/>
      <c r="LDI790" s="107"/>
      <c r="LDJ790" s="508"/>
      <c r="LDK790" s="508"/>
      <c r="LDL790" s="508"/>
      <c r="LDM790" s="508"/>
      <c r="LDN790" s="508"/>
      <c r="LDO790" s="508"/>
      <c r="LDP790" s="508"/>
      <c r="LDQ790" s="168"/>
      <c r="LDR790" s="168"/>
      <c r="LDS790" s="168"/>
      <c r="LDT790" s="168"/>
      <c r="LDU790" s="168"/>
      <c r="LDV790" s="168"/>
      <c r="LDW790" s="168"/>
      <c r="LDX790" s="168"/>
      <c r="LDY790" s="168"/>
      <c r="LDZ790" s="168"/>
      <c r="LEA790" s="168"/>
      <c r="LEB790" s="168"/>
      <c r="LEC790" s="168"/>
      <c r="LED790" s="168"/>
      <c r="LEE790" s="168"/>
      <c r="LEF790" s="168"/>
      <c r="LEG790" s="168"/>
      <c r="LEH790" s="168"/>
      <c r="LEI790" s="168"/>
      <c r="LEJ790" s="168"/>
      <c r="LEK790" s="168"/>
      <c r="LEL790" s="168"/>
      <c r="LEM790" s="168"/>
      <c r="LEN790" s="168"/>
      <c r="LEO790" s="168"/>
      <c r="LEP790" s="168"/>
      <c r="LEQ790" s="168"/>
      <c r="LER790" s="168"/>
      <c r="LES790" s="168"/>
      <c r="LET790" s="168"/>
      <c r="LEU790" s="168"/>
      <c r="LEV790" s="168"/>
      <c r="LEW790" s="168"/>
      <c r="LEX790" s="168"/>
      <c r="LEY790" s="168"/>
      <c r="LEZ790" s="168"/>
      <c r="LFA790" s="168"/>
      <c r="LFB790" s="168"/>
      <c r="LFC790" s="168"/>
      <c r="LFD790" s="168"/>
      <c r="LFE790" s="168"/>
      <c r="LFF790" s="168"/>
      <c r="LFG790" s="168"/>
      <c r="LFH790" s="168"/>
      <c r="LFI790" s="508"/>
      <c r="LFJ790" s="508"/>
      <c r="LFK790" s="508"/>
      <c r="LFL790" s="508"/>
      <c r="LFM790" s="508"/>
      <c r="LFN790" s="508"/>
      <c r="LFO790" s="508"/>
      <c r="LFP790" s="508"/>
      <c r="LFQ790" s="508"/>
      <c r="LFR790" s="508"/>
      <c r="LFS790" s="508"/>
      <c r="LFT790" s="508"/>
      <c r="LFU790" s="508"/>
      <c r="LFV790" s="508"/>
      <c r="LFW790" s="508"/>
      <c r="LFX790" s="508"/>
      <c r="LFY790" s="508"/>
      <c r="LFZ790" s="508"/>
      <c r="LGA790" s="508"/>
      <c r="LGB790" s="508"/>
      <c r="LGC790" s="508"/>
      <c r="LGD790" s="508"/>
      <c r="LGE790" s="508"/>
      <c r="LGF790" s="508"/>
      <c r="LGG790" s="89"/>
      <c r="LGH790" s="89"/>
      <c r="LGI790" s="89"/>
      <c r="LGJ790" s="89"/>
      <c r="LGK790" s="89"/>
      <c r="LGL790" s="508"/>
      <c r="LGM790" s="508"/>
      <c r="LGN790" s="89"/>
      <c r="LGO790" s="89"/>
      <c r="LGP790" s="508"/>
      <c r="LGQ790" s="508"/>
      <c r="LGR790" s="89"/>
      <c r="LGS790" s="89"/>
      <c r="LGT790" s="508"/>
      <c r="LGU790" s="508"/>
      <c r="LGV790" s="508"/>
      <c r="LGW790" s="508"/>
      <c r="LGX790" s="508"/>
      <c r="LGY790" s="508"/>
      <c r="LGZ790" s="508"/>
      <c r="LHA790" s="89"/>
      <c r="LHB790" s="89"/>
      <c r="LHC790" s="508"/>
      <c r="LHD790" s="508"/>
      <c r="LHE790" s="89"/>
      <c r="LHF790" s="89"/>
      <c r="LHG790" s="508"/>
      <c r="LHH790" s="508"/>
      <c r="LHI790" s="508"/>
      <c r="LHJ790" s="508"/>
      <c r="LHK790" s="508"/>
      <c r="LHL790" s="203"/>
      <c r="LHM790" s="107"/>
      <c r="LHN790" s="508"/>
      <c r="LHO790" s="508"/>
      <c r="LHP790" s="508"/>
      <c r="LHQ790" s="508"/>
      <c r="LHR790" s="508"/>
      <c r="LHS790" s="508"/>
      <c r="LHT790" s="508"/>
      <c r="LHU790" s="168"/>
      <c r="LHV790" s="168"/>
      <c r="LHW790" s="168"/>
      <c r="LHX790" s="168"/>
      <c r="LHY790" s="168"/>
      <c r="LHZ790" s="168"/>
      <c r="LIA790" s="168"/>
      <c r="LIB790" s="168"/>
      <c r="LIC790" s="168"/>
      <c r="LID790" s="168"/>
      <c r="LIE790" s="168"/>
      <c r="LIF790" s="168"/>
      <c r="LIG790" s="168"/>
      <c r="LIH790" s="168"/>
      <c r="LII790" s="168"/>
      <c r="LIJ790" s="168"/>
      <c r="LIK790" s="168"/>
      <c r="LIL790" s="168"/>
      <c r="LIM790" s="168"/>
      <c r="LIN790" s="168"/>
      <c r="LIO790" s="168"/>
      <c r="LIP790" s="168"/>
      <c r="LIQ790" s="168"/>
      <c r="LIR790" s="168"/>
      <c r="LIS790" s="168"/>
      <c r="LIT790" s="168"/>
      <c r="LIU790" s="168"/>
      <c r="LIV790" s="168"/>
      <c r="LIW790" s="168"/>
      <c r="LIX790" s="168"/>
      <c r="LIY790" s="168"/>
      <c r="LIZ790" s="168"/>
      <c r="LJA790" s="168"/>
      <c r="LJB790" s="168"/>
      <c r="LJC790" s="168"/>
      <c r="LJD790" s="168"/>
      <c r="LJE790" s="168"/>
      <c r="LJF790" s="168"/>
      <c r="LJG790" s="168"/>
      <c r="LJH790" s="168"/>
      <c r="LJI790" s="168"/>
      <c r="LJJ790" s="168"/>
      <c r="LJK790" s="168"/>
      <c r="LJL790" s="168"/>
      <c r="LJM790" s="508"/>
      <c r="LJN790" s="508"/>
      <c r="LJO790" s="508"/>
      <c r="LJP790" s="508"/>
      <c r="LJQ790" s="508"/>
      <c r="LJR790" s="508"/>
      <c r="LJS790" s="508"/>
      <c r="LJT790" s="508"/>
      <c r="LJU790" s="508"/>
      <c r="LJV790" s="508"/>
      <c r="LJW790" s="508"/>
      <c r="LJX790" s="508"/>
      <c r="LJY790" s="508"/>
      <c r="LJZ790" s="508"/>
      <c r="LKA790" s="508"/>
      <c r="LKB790" s="508"/>
      <c r="LKC790" s="508"/>
      <c r="LKD790" s="508"/>
      <c r="LKE790" s="508"/>
      <c r="LKF790" s="508"/>
      <c r="LKG790" s="508"/>
      <c r="LKH790" s="508"/>
      <c r="LKI790" s="508"/>
      <c r="LKJ790" s="508"/>
      <c r="LKK790" s="89"/>
      <c r="LKL790" s="89"/>
      <c r="LKM790" s="89"/>
      <c r="LKN790" s="89"/>
      <c r="LKO790" s="89"/>
      <c r="LKP790" s="508"/>
      <c r="LKQ790" s="508"/>
      <c r="LKR790" s="89"/>
      <c r="LKS790" s="89"/>
      <c r="LKT790" s="508"/>
      <c r="LKU790" s="508"/>
      <c r="LKV790" s="89"/>
      <c r="LKW790" s="89"/>
      <c r="LKX790" s="508"/>
      <c r="LKY790" s="508"/>
      <c r="LKZ790" s="508"/>
      <c r="LLA790" s="508"/>
      <c r="LLB790" s="508"/>
      <c r="LLC790" s="508"/>
      <c r="LLD790" s="508"/>
      <c r="LLE790" s="89"/>
      <c r="LLF790" s="89"/>
      <c r="LLG790" s="508"/>
      <c r="LLH790" s="508"/>
      <c r="LLI790" s="89"/>
      <c r="LLJ790" s="89"/>
      <c r="LLK790" s="508"/>
      <c r="LLL790" s="508"/>
      <c r="LLM790" s="508"/>
      <c r="LLN790" s="508"/>
      <c r="LLO790" s="508"/>
      <c r="LLP790" s="203"/>
      <c r="LLQ790" s="107"/>
      <c r="LLR790" s="508"/>
      <c r="LLS790" s="508"/>
      <c r="LLT790" s="508"/>
      <c r="LLU790" s="508"/>
      <c r="LLV790" s="508"/>
      <c r="LLW790" s="508"/>
      <c r="LLX790" s="508"/>
      <c r="LLY790" s="168"/>
      <c r="LLZ790" s="168"/>
      <c r="LMA790" s="168"/>
      <c r="LMB790" s="168"/>
      <c r="LMC790" s="168"/>
      <c r="LMD790" s="168"/>
      <c r="LME790" s="168"/>
      <c r="LMF790" s="168"/>
      <c r="LMG790" s="168"/>
      <c r="LMH790" s="168"/>
      <c r="LMI790" s="168"/>
      <c r="LMJ790" s="168"/>
      <c r="LMK790" s="168"/>
      <c r="LML790" s="168"/>
      <c r="LMM790" s="168"/>
      <c r="LMN790" s="168"/>
      <c r="LMO790" s="168"/>
      <c r="LMP790" s="168"/>
      <c r="LMQ790" s="168"/>
      <c r="LMR790" s="168"/>
      <c r="LMS790" s="168"/>
      <c r="LMT790" s="168"/>
      <c r="LMU790" s="168"/>
      <c r="LMV790" s="168"/>
      <c r="LMW790" s="168"/>
      <c r="LMX790" s="168"/>
      <c r="LMY790" s="168"/>
      <c r="LMZ790" s="168"/>
      <c r="LNA790" s="168"/>
      <c r="LNB790" s="168"/>
      <c r="LNC790" s="168"/>
      <c r="LND790" s="168"/>
      <c r="LNE790" s="168"/>
      <c r="LNF790" s="168"/>
      <c r="LNG790" s="168"/>
      <c r="LNH790" s="168"/>
      <c r="LNI790" s="168"/>
      <c r="LNJ790" s="168"/>
      <c r="LNK790" s="168"/>
      <c r="LNL790" s="168"/>
      <c r="LNM790" s="168"/>
      <c r="LNN790" s="168"/>
      <c r="LNO790" s="168"/>
      <c r="LNP790" s="168"/>
      <c r="LNQ790" s="508"/>
      <c r="LNR790" s="508"/>
      <c r="LNS790" s="508"/>
      <c r="LNT790" s="508"/>
      <c r="LNU790" s="508"/>
      <c r="LNV790" s="508"/>
      <c r="LNW790" s="508"/>
      <c r="LNX790" s="508"/>
      <c r="LNY790" s="508"/>
      <c r="LNZ790" s="508"/>
      <c r="LOA790" s="508"/>
      <c r="LOB790" s="508"/>
      <c r="LOC790" s="508"/>
      <c r="LOD790" s="508"/>
      <c r="LOE790" s="508"/>
      <c r="LOF790" s="508"/>
      <c r="LOG790" s="508"/>
      <c r="LOH790" s="508"/>
      <c r="LOI790" s="508"/>
      <c r="LOJ790" s="508"/>
      <c r="LOK790" s="508"/>
      <c r="LOL790" s="508"/>
      <c r="LOM790" s="508"/>
      <c r="LON790" s="508"/>
      <c r="LOO790" s="89"/>
      <c r="LOP790" s="89"/>
      <c r="LOQ790" s="89"/>
      <c r="LOR790" s="89"/>
      <c r="LOS790" s="89"/>
      <c r="LOT790" s="508"/>
      <c r="LOU790" s="508"/>
      <c r="LOV790" s="89"/>
      <c r="LOW790" s="89"/>
      <c r="LOX790" s="508"/>
      <c r="LOY790" s="508"/>
      <c r="LOZ790" s="89"/>
      <c r="LPA790" s="89"/>
      <c r="LPB790" s="508"/>
      <c r="LPC790" s="508"/>
      <c r="LPD790" s="508"/>
      <c r="LPE790" s="508"/>
      <c r="LPF790" s="508"/>
      <c r="LPG790" s="508"/>
      <c r="LPH790" s="508"/>
      <c r="LPI790" s="89"/>
      <c r="LPJ790" s="89"/>
      <c r="LPK790" s="508"/>
      <c r="LPL790" s="508"/>
      <c r="LPM790" s="89"/>
      <c r="LPN790" s="89"/>
      <c r="LPO790" s="508"/>
      <c r="LPP790" s="508"/>
      <c r="LPQ790" s="508"/>
      <c r="LPR790" s="508"/>
      <c r="LPS790" s="508"/>
      <c r="LPT790" s="203"/>
      <c r="LPU790" s="107"/>
      <c r="LPV790" s="508"/>
      <c r="LPW790" s="508"/>
      <c r="LPX790" s="508"/>
      <c r="LPY790" s="508"/>
      <c r="LPZ790" s="508"/>
      <c r="LQA790" s="508"/>
      <c r="LQB790" s="508"/>
      <c r="LQC790" s="168"/>
      <c r="LQD790" s="168"/>
      <c r="LQE790" s="168"/>
      <c r="LQF790" s="168"/>
      <c r="LQG790" s="168"/>
      <c r="LQH790" s="168"/>
      <c r="LQI790" s="168"/>
      <c r="LQJ790" s="168"/>
      <c r="LQK790" s="168"/>
      <c r="LQL790" s="168"/>
      <c r="LQM790" s="168"/>
      <c r="LQN790" s="168"/>
      <c r="LQO790" s="168"/>
      <c r="LQP790" s="168"/>
      <c r="LQQ790" s="168"/>
      <c r="LQR790" s="168"/>
      <c r="LQS790" s="168"/>
      <c r="LQT790" s="168"/>
      <c r="LQU790" s="168"/>
      <c r="LQV790" s="168"/>
      <c r="LQW790" s="168"/>
      <c r="LQX790" s="168"/>
      <c r="LQY790" s="168"/>
      <c r="LQZ790" s="168"/>
      <c r="LRA790" s="168"/>
      <c r="LRB790" s="168"/>
      <c r="LRC790" s="168"/>
      <c r="LRD790" s="168"/>
      <c r="LRE790" s="168"/>
      <c r="LRF790" s="168"/>
      <c r="LRG790" s="168"/>
      <c r="LRH790" s="168"/>
      <c r="LRI790" s="168"/>
      <c r="LRJ790" s="168"/>
      <c r="LRK790" s="168"/>
      <c r="LRL790" s="168"/>
      <c r="LRM790" s="168"/>
      <c r="LRN790" s="168"/>
      <c r="LRO790" s="168"/>
      <c r="LRP790" s="168"/>
      <c r="LRQ790" s="168"/>
      <c r="LRR790" s="168"/>
      <c r="LRS790" s="168"/>
      <c r="LRT790" s="168"/>
      <c r="LRU790" s="508"/>
      <c r="LRV790" s="508"/>
      <c r="LRW790" s="508"/>
      <c r="LRX790" s="508"/>
      <c r="LRY790" s="508"/>
      <c r="LRZ790" s="508"/>
      <c r="LSA790" s="508"/>
      <c r="LSB790" s="508"/>
      <c r="LSC790" s="508"/>
      <c r="LSD790" s="508"/>
      <c r="LSE790" s="508"/>
      <c r="LSF790" s="508"/>
      <c r="LSG790" s="508"/>
      <c r="LSH790" s="508"/>
      <c r="LSI790" s="508"/>
      <c r="LSJ790" s="508"/>
      <c r="LSK790" s="508"/>
      <c r="LSL790" s="508"/>
      <c r="LSM790" s="508"/>
      <c r="LSN790" s="508"/>
      <c r="LSO790" s="508"/>
      <c r="LSP790" s="508"/>
      <c r="LSQ790" s="508"/>
      <c r="LSR790" s="508"/>
      <c r="LSS790" s="89"/>
      <c r="LST790" s="89"/>
      <c r="LSU790" s="89"/>
      <c r="LSV790" s="89"/>
      <c r="LSW790" s="89"/>
      <c r="LSX790" s="508"/>
      <c r="LSY790" s="508"/>
      <c r="LSZ790" s="89"/>
      <c r="LTA790" s="89"/>
      <c r="LTB790" s="508"/>
      <c r="LTC790" s="508"/>
      <c r="LTD790" s="89"/>
      <c r="LTE790" s="89"/>
      <c r="LTF790" s="508"/>
      <c r="LTG790" s="508"/>
      <c r="LTH790" s="508"/>
      <c r="LTI790" s="508"/>
      <c r="LTJ790" s="508"/>
      <c r="LTK790" s="508"/>
      <c r="LTL790" s="508"/>
      <c r="LTM790" s="89"/>
      <c r="LTN790" s="89"/>
      <c r="LTO790" s="508"/>
      <c r="LTP790" s="508"/>
      <c r="LTQ790" s="89"/>
      <c r="LTR790" s="89"/>
      <c r="LTS790" s="508"/>
      <c r="LTT790" s="508"/>
      <c r="LTU790" s="508"/>
      <c r="LTV790" s="508"/>
      <c r="LTW790" s="508"/>
      <c r="LTX790" s="203"/>
      <c r="LTY790" s="107"/>
      <c r="LTZ790" s="508"/>
      <c r="LUA790" s="508"/>
      <c r="LUB790" s="508"/>
      <c r="LUC790" s="508"/>
      <c r="LUD790" s="508"/>
      <c r="LUE790" s="508"/>
      <c r="LUF790" s="508"/>
      <c r="LUG790" s="168"/>
      <c r="LUH790" s="168"/>
      <c r="LUI790" s="168"/>
      <c r="LUJ790" s="168"/>
      <c r="LUK790" s="168"/>
      <c r="LUL790" s="168"/>
      <c r="LUM790" s="168"/>
      <c r="LUN790" s="168"/>
      <c r="LUO790" s="168"/>
      <c r="LUP790" s="168"/>
      <c r="LUQ790" s="168"/>
      <c r="LUR790" s="168"/>
      <c r="LUS790" s="168"/>
      <c r="LUT790" s="168"/>
      <c r="LUU790" s="168"/>
      <c r="LUV790" s="168"/>
      <c r="LUW790" s="168"/>
      <c r="LUX790" s="168"/>
      <c r="LUY790" s="168"/>
      <c r="LUZ790" s="168"/>
      <c r="LVA790" s="168"/>
      <c r="LVB790" s="168"/>
      <c r="LVC790" s="168"/>
      <c r="LVD790" s="168"/>
      <c r="LVE790" s="168"/>
      <c r="LVF790" s="168"/>
      <c r="LVG790" s="168"/>
      <c r="LVH790" s="168"/>
      <c r="LVI790" s="168"/>
      <c r="LVJ790" s="168"/>
      <c r="LVK790" s="168"/>
      <c r="LVL790" s="168"/>
      <c r="LVM790" s="168"/>
      <c r="LVN790" s="168"/>
      <c r="LVO790" s="168"/>
      <c r="LVP790" s="168"/>
      <c r="LVQ790" s="168"/>
      <c r="LVR790" s="168"/>
      <c r="LVS790" s="168"/>
      <c r="LVT790" s="168"/>
      <c r="LVU790" s="168"/>
      <c r="LVV790" s="168"/>
      <c r="LVW790" s="168"/>
      <c r="LVX790" s="168"/>
      <c r="LVY790" s="508"/>
      <c r="LVZ790" s="508"/>
      <c r="LWA790" s="508"/>
      <c r="LWB790" s="508"/>
      <c r="LWC790" s="508"/>
      <c r="LWD790" s="508"/>
      <c r="LWE790" s="508"/>
      <c r="LWF790" s="508"/>
      <c r="LWG790" s="508"/>
      <c r="LWH790" s="508"/>
      <c r="LWI790" s="508"/>
      <c r="LWJ790" s="508"/>
      <c r="LWK790" s="508"/>
      <c r="LWL790" s="508"/>
      <c r="LWM790" s="508"/>
      <c r="LWN790" s="508"/>
      <c r="LWO790" s="508"/>
      <c r="LWP790" s="508"/>
      <c r="LWQ790" s="508"/>
      <c r="LWR790" s="508"/>
      <c r="LWS790" s="508"/>
      <c r="LWT790" s="508"/>
      <c r="LWU790" s="508"/>
      <c r="LWV790" s="508"/>
      <c r="LWW790" s="89"/>
      <c r="LWX790" s="89"/>
      <c r="LWY790" s="89"/>
      <c r="LWZ790" s="89"/>
      <c r="LXA790" s="89"/>
      <c r="LXB790" s="508"/>
      <c r="LXC790" s="508"/>
      <c r="LXD790" s="89"/>
      <c r="LXE790" s="89"/>
      <c r="LXF790" s="508"/>
      <c r="LXG790" s="508"/>
      <c r="LXH790" s="89"/>
      <c r="LXI790" s="89"/>
      <c r="LXJ790" s="508"/>
      <c r="LXK790" s="508"/>
      <c r="LXL790" s="508"/>
      <c r="LXM790" s="508"/>
      <c r="LXN790" s="508"/>
      <c r="LXO790" s="508"/>
      <c r="LXP790" s="508"/>
      <c r="LXQ790" s="89"/>
      <c r="LXR790" s="89"/>
      <c r="LXS790" s="508"/>
      <c r="LXT790" s="508"/>
      <c r="LXU790" s="89"/>
      <c r="LXV790" s="89"/>
      <c r="LXW790" s="508"/>
      <c r="LXX790" s="508"/>
      <c r="LXY790" s="508"/>
      <c r="LXZ790" s="508"/>
      <c r="LYA790" s="508"/>
      <c r="LYB790" s="203"/>
      <c r="LYC790" s="107"/>
      <c r="LYD790" s="508"/>
      <c r="LYE790" s="508"/>
      <c r="LYF790" s="508"/>
      <c r="LYG790" s="508"/>
      <c r="LYH790" s="508"/>
      <c r="LYI790" s="508"/>
      <c r="LYJ790" s="508"/>
      <c r="LYK790" s="168"/>
      <c r="LYL790" s="168"/>
      <c r="LYM790" s="168"/>
      <c r="LYN790" s="168"/>
      <c r="LYO790" s="168"/>
      <c r="LYP790" s="168"/>
      <c r="LYQ790" s="168"/>
      <c r="LYR790" s="168"/>
      <c r="LYS790" s="168"/>
      <c r="LYT790" s="168"/>
      <c r="LYU790" s="168"/>
      <c r="LYV790" s="168"/>
      <c r="LYW790" s="168"/>
      <c r="LYX790" s="168"/>
      <c r="LYY790" s="168"/>
      <c r="LYZ790" s="168"/>
      <c r="LZA790" s="168"/>
      <c r="LZB790" s="168"/>
      <c r="LZC790" s="168"/>
      <c r="LZD790" s="168"/>
      <c r="LZE790" s="168"/>
      <c r="LZF790" s="168"/>
      <c r="LZG790" s="168"/>
      <c r="LZH790" s="168"/>
      <c r="LZI790" s="168"/>
      <c r="LZJ790" s="168"/>
      <c r="LZK790" s="168"/>
      <c r="LZL790" s="168"/>
      <c r="LZM790" s="168"/>
      <c r="LZN790" s="168"/>
      <c r="LZO790" s="168"/>
      <c r="LZP790" s="168"/>
      <c r="LZQ790" s="168"/>
      <c r="LZR790" s="168"/>
      <c r="LZS790" s="168"/>
      <c r="LZT790" s="168"/>
      <c r="LZU790" s="168"/>
      <c r="LZV790" s="168"/>
      <c r="LZW790" s="168"/>
      <c r="LZX790" s="168"/>
      <c r="LZY790" s="168"/>
      <c r="LZZ790" s="168"/>
      <c r="MAA790" s="168"/>
      <c r="MAB790" s="168"/>
      <c r="MAC790" s="508"/>
      <c r="MAD790" s="508"/>
      <c r="MAE790" s="508"/>
      <c r="MAF790" s="508"/>
      <c r="MAG790" s="508"/>
      <c r="MAH790" s="508"/>
      <c r="MAI790" s="508"/>
      <c r="MAJ790" s="508"/>
      <c r="MAK790" s="508"/>
      <c r="MAL790" s="508"/>
      <c r="MAM790" s="508"/>
      <c r="MAN790" s="508"/>
      <c r="MAO790" s="508"/>
      <c r="MAP790" s="508"/>
      <c r="MAQ790" s="508"/>
      <c r="MAR790" s="508"/>
      <c r="MAS790" s="508"/>
      <c r="MAT790" s="508"/>
      <c r="MAU790" s="508"/>
      <c r="MAV790" s="508"/>
      <c r="MAW790" s="508"/>
      <c r="MAX790" s="508"/>
      <c r="MAY790" s="508"/>
      <c r="MAZ790" s="508"/>
      <c r="MBA790" s="89"/>
      <c r="MBB790" s="89"/>
      <c r="MBC790" s="89"/>
      <c r="MBD790" s="89"/>
      <c r="MBE790" s="89"/>
      <c r="MBF790" s="508"/>
      <c r="MBG790" s="508"/>
      <c r="MBH790" s="89"/>
      <c r="MBI790" s="89"/>
      <c r="MBJ790" s="508"/>
      <c r="MBK790" s="508"/>
      <c r="MBL790" s="89"/>
      <c r="MBM790" s="89"/>
      <c r="MBN790" s="508"/>
      <c r="MBO790" s="508"/>
      <c r="MBP790" s="508"/>
      <c r="MBQ790" s="508"/>
      <c r="MBR790" s="508"/>
      <c r="MBS790" s="508"/>
      <c r="MBT790" s="508"/>
      <c r="MBU790" s="89"/>
      <c r="MBV790" s="89"/>
      <c r="MBW790" s="508"/>
      <c r="MBX790" s="508"/>
      <c r="MBY790" s="89"/>
      <c r="MBZ790" s="89"/>
      <c r="MCA790" s="508"/>
      <c r="MCB790" s="508"/>
      <c r="MCC790" s="508"/>
      <c r="MCD790" s="508"/>
      <c r="MCE790" s="508"/>
      <c r="MCF790" s="203"/>
      <c r="MCG790" s="107"/>
      <c r="MCH790" s="508"/>
      <c r="MCI790" s="508"/>
      <c r="MCJ790" s="508"/>
      <c r="MCK790" s="508"/>
      <c r="MCL790" s="508"/>
      <c r="MCM790" s="508"/>
      <c r="MCN790" s="508"/>
      <c r="MCO790" s="168"/>
      <c r="MCP790" s="168"/>
      <c r="MCQ790" s="168"/>
      <c r="MCR790" s="168"/>
      <c r="MCS790" s="168"/>
      <c r="MCT790" s="168"/>
      <c r="MCU790" s="168"/>
      <c r="MCV790" s="168"/>
      <c r="MCW790" s="168"/>
      <c r="MCX790" s="168"/>
      <c r="MCY790" s="168"/>
      <c r="MCZ790" s="168"/>
      <c r="MDA790" s="168"/>
      <c r="MDB790" s="168"/>
      <c r="MDC790" s="168"/>
      <c r="MDD790" s="168"/>
      <c r="MDE790" s="168"/>
      <c r="MDF790" s="168"/>
      <c r="MDG790" s="168"/>
      <c r="MDH790" s="168"/>
      <c r="MDI790" s="168"/>
      <c r="MDJ790" s="168"/>
      <c r="MDK790" s="168"/>
      <c r="MDL790" s="168"/>
      <c r="MDM790" s="168"/>
      <c r="MDN790" s="168"/>
      <c r="MDO790" s="168"/>
      <c r="MDP790" s="168"/>
      <c r="MDQ790" s="168"/>
      <c r="MDR790" s="168"/>
      <c r="MDS790" s="168"/>
      <c r="MDT790" s="168"/>
      <c r="MDU790" s="168"/>
      <c r="MDV790" s="168"/>
      <c r="MDW790" s="168"/>
      <c r="MDX790" s="168"/>
      <c r="MDY790" s="168"/>
      <c r="MDZ790" s="168"/>
      <c r="MEA790" s="168"/>
      <c r="MEB790" s="168"/>
      <c r="MEC790" s="168"/>
      <c r="MED790" s="168"/>
      <c r="MEE790" s="168"/>
      <c r="MEF790" s="168"/>
      <c r="MEG790" s="508"/>
      <c r="MEH790" s="508"/>
      <c r="MEI790" s="508"/>
      <c r="MEJ790" s="508"/>
      <c r="MEK790" s="508"/>
      <c r="MEL790" s="508"/>
      <c r="MEM790" s="508"/>
      <c r="MEN790" s="508"/>
      <c r="MEO790" s="508"/>
      <c r="MEP790" s="508"/>
      <c r="MEQ790" s="508"/>
      <c r="MER790" s="508"/>
      <c r="MES790" s="508"/>
      <c r="MET790" s="508"/>
      <c r="MEU790" s="508"/>
      <c r="MEV790" s="508"/>
      <c r="MEW790" s="508"/>
      <c r="MEX790" s="508"/>
      <c r="MEY790" s="508"/>
      <c r="MEZ790" s="508"/>
      <c r="MFA790" s="508"/>
      <c r="MFB790" s="508"/>
      <c r="MFC790" s="508"/>
      <c r="MFD790" s="508"/>
      <c r="MFE790" s="89"/>
      <c r="MFF790" s="89"/>
      <c r="MFG790" s="89"/>
      <c r="MFH790" s="89"/>
      <c r="MFI790" s="89"/>
      <c r="MFJ790" s="508"/>
      <c r="MFK790" s="508"/>
      <c r="MFL790" s="89"/>
      <c r="MFM790" s="89"/>
      <c r="MFN790" s="508"/>
      <c r="MFO790" s="508"/>
      <c r="MFP790" s="89"/>
      <c r="MFQ790" s="89"/>
      <c r="MFR790" s="508"/>
      <c r="MFS790" s="508"/>
      <c r="MFT790" s="508"/>
      <c r="MFU790" s="508"/>
      <c r="MFV790" s="508"/>
      <c r="MFW790" s="508"/>
      <c r="MFX790" s="508"/>
      <c r="MFY790" s="89"/>
      <c r="MFZ790" s="89"/>
      <c r="MGA790" s="508"/>
      <c r="MGB790" s="508"/>
      <c r="MGC790" s="89"/>
      <c r="MGD790" s="89"/>
      <c r="MGE790" s="508"/>
      <c r="MGF790" s="508"/>
      <c r="MGG790" s="508"/>
      <c r="MGH790" s="508"/>
      <c r="MGI790" s="508"/>
      <c r="MGJ790" s="203"/>
      <c r="MGK790" s="107"/>
      <c r="MGL790" s="508"/>
      <c r="MGM790" s="508"/>
      <c r="MGN790" s="508"/>
      <c r="MGO790" s="508"/>
      <c r="MGP790" s="508"/>
      <c r="MGQ790" s="508"/>
      <c r="MGR790" s="508"/>
      <c r="MGS790" s="168"/>
      <c r="MGT790" s="168"/>
      <c r="MGU790" s="168"/>
      <c r="MGV790" s="168"/>
      <c r="MGW790" s="168"/>
      <c r="MGX790" s="168"/>
      <c r="MGY790" s="168"/>
      <c r="MGZ790" s="168"/>
      <c r="MHA790" s="168"/>
      <c r="MHB790" s="168"/>
      <c r="MHC790" s="168"/>
      <c r="MHD790" s="168"/>
      <c r="MHE790" s="168"/>
      <c r="MHF790" s="168"/>
      <c r="MHG790" s="168"/>
      <c r="MHH790" s="168"/>
      <c r="MHI790" s="168"/>
      <c r="MHJ790" s="168"/>
      <c r="MHK790" s="168"/>
      <c r="MHL790" s="168"/>
      <c r="MHM790" s="168"/>
      <c r="MHN790" s="168"/>
      <c r="MHO790" s="168"/>
      <c r="MHP790" s="168"/>
      <c r="MHQ790" s="168"/>
      <c r="MHR790" s="168"/>
      <c r="MHS790" s="168"/>
      <c r="MHT790" s="168"/>
      <c r="MHU790" s="168"/>
      <c r="MHV790" s="168"/>
      <c r="MHW790" s="168"/>
      <c r="MHX790" s="168"/>
      <c r="MHY790" s="168"/>
      <c r="MHZ790" s="168"/>
      <c r="MIA790" s="168"/>
      <c r="MIB790" s="168"/>
      <c r="MIC790" s="168"/>
      <c r="MID790" s="168"/>
      <c r="MIE790" s="168"/>
      <c r="MIF790" s="168"/>
      <c r="MIG790" s="168"/>
      <c r="MIH790" s="168"/>
      <c r="MII790" s="168"/>
      <c r="MIJ790" s="168"/>
      <c r="MIK790" s="508"/>
      <c r="MIL790" s="508"/>
      <c r="MIM790" s="508"/>
      <c r="MIN790" s="508"/>
      <c r="MIO790" s="508"/>
      <c r="MIP790" s="508"/>
      <c r="MIQ790" s="508"/>
      <c r="MIR790" s="508"/>
      <c r="MIS790" s="508"/>
      <c r="MIT790" s="508"/>
      <c r="MIU790" s="508"/>
      <c r="MIV790" s="508"/>
      <c r="MIW790" s="508"/>
      <c r="MIX790" s="508"/>
      <c r="MIY790" s="508"/>
      <c r="MIZ790" s="508"/>
      <c r="MJA790" s="508"/>
      <c r="MJB790" s="508"/>
      <c r="MJC790" s="508"/>
      <c r="MJD790" s="508"/>
      <c r="MJE790" s="508"/>
      <c r="MJF790" s="508"/>
      <c r="MJG790" s="508"/>
      <c r="MJH790" s="508"/>
      <c r="MJI790" s="89"/>
      <c r="MJJ790" s="89"/>
      <c r="MJK790" s="89"/>
      <c r="MJL790" s="89"/>
      <c r="MJM790" s="89"/>
      <c r="MJN790" s="508"/>
      <c r="MJO790" s="508"/>
      <c r="MJP790" s="89"/>
      <c r="MJQ790" s="89"/>
      <c r="MJR790" s="508"/>
      <c r="MJS790" s="508"/>
      <c r="MJT790" s="89"/>
      <c r="MJU790" s="89"/>
      <c r="MJV790" s="508"/>
      <c r="MJW790" s="508"/>
      <c r="MJX790" s="508"/>
      <c r="MJY790" s="508"/>
      <c r="MJZ790" s="508"/>
      <c r="MKA790" s="508"/>
      <c r="MKB790" s="508"/>
      <c r="MKC790" s="89"/>
      <c r="MKD790" s="89"/>
      <c r="MKE790" s="508"/>
      <c r="MKF790" s="508"/>
      <c r="MKG790" s="89"/>
      <c r="MKH790" s="89"/>
      <c r="MKI790" s="508"/>
      <c r="MKJ790" s="508"/>
      <c r="MKK790" s="508"/>
      <c r="MKL790" s="508"/>
      <c r="MKM790" s="508"/>
      <c r="MKN790" s="203"/>
      <c r="MKO790" s="107"/>
      <c r="MKP790" s="508"/>
      <c r="MKQ790" s="508"/>
      <c r="MKR790" s="508"/>
      <c r="MKS790" s="508"/>
      <c r="MKT790" s="508"/>
      <c r="MKU790" s="508"/>
      <c r="MKV790" s="508"/>
      <c r="MKW790" s="168"/>
      <c r="MKX790" s="168"/>
      <c r="MKY790" s="168"/>
      <c r="MKZ790" s="168"/>
      <c r="MLA790" s="168"/>
      <c r="MLB790" s="168"/>
      <c r="MLC790" s="168"/>
      <c r="MLD790" s="168"/>
      <c r="MLE790" s="168"/>
      <c r="MLF790" s="168"/>
      <c r="MLG790" s="168"/>
      <c r="MLH790" s="168"/>
      <c r="MLI790" s="168"/>
      <c r="MLJ790" s="168"/>
      <c r="MLK790" s="168"/>
      <c r="MLL790" s="168"/>
      <c r="MLM790" s="168"/>
      <c r="MLN790" s="168"/>
      <c r="MLO790" s="168"/>
      <c r="MLP790" s="168"/>
      <c r="MLQ790" s="168"/>
      <c r="MLR790" s="168"/>
      <c r="MLS790" s="168"/>
      <c r="MLT790" s="168"/>
      <c r="MLU790" s="168"/>
      <c r="MLV790" s="168"/>
      <c r="MLW790" s="168"/>
      <c r="MLX790" s="168"/>
      <c r="MLY790" s="168"/>
      <c r="MLZ790" s="168"/>
      <c r="MMA790" s="168"/>
      <c r="MMB790" s="168"/>
      <c r="MMC790" s="168"/>
      <c r="MMD790" s="168"/>
      <c r="MME790" s="168"/>
      <c r="MMF790" s="168"/>
      <c r="MMG790" s="168"/>
      <c r="MMH790" s="168"/>
      <c r="MMI790" s="168"/>
      <c r="MMJ790" s="168"/>
      <c r="MMK790" s="168"/>
      <c r="MML790" s="168"/>
      <c r="MMM790" s="168"/>
      <c r="MMN790" s="168"/>
      <c r="MMO790" s="508"/>
      <c r="MMP790" s="508"/>
      <c r="MMQ790" s="508"/>
      <c r="MMR790" s="508"/>
      <c r="MMS790" s="508"/>
      <c r="MMT790" s="508"/>
      <c r="MMU790" s="508"/>
      <c r="MMV790" s="508"/>
      <c r="MMW790" s="508"/>
      <c r="MMX790" s="508"/>
      <c r="MMY790" s="508"/>
      <c r="MMZ790" s="508"/>
      <c r="MNA790" s="508"/>
      <c r="MNB790" s="508"/>
      <c r="MNC790" s="508"/>
      <c r="MND790" s="508"/>
      <c r="MNE790" s="508"/>
      <c r="MNF790" s="508"/>
      <c r="MNG790" s="508"/>
      <c r="MNH790" s="508"/>
      <c r="MNI790" s="508"/>
      <c r="MNJ790" s="508"/>
      <c r="MNK790" s="508"/>
      <c r="MNL790" s="508"/>
      <c r="MNM790" s="89"/>
      <c r="MNN790" s="89"/>
      <c r="MNO790" s="89"/>
      <c r="MNP790" s="89"/>
      <c r="MNQ790" s="89"/>
      <c r="MNR790" s="508"/>
      <c r="MNS790" s="508"/>
      <c r="MNT790" s="89"/>
      <c r="MNU790" s="89"/>
      <c r="MNV790" s="508"/>
      <c r="MNW790" s="508"/>
      <c r="MNX790" s="89"/>
      <c r="MNY790" s="89"/>
      <c r="MNZ790" s="508"/>
      <c r="MOA790" s="508"/>
      <c r="MOB790" s="508"/>
      <c r="MOC790" s="508"/>
      <c r="MOD790" s="508"/>
      <c r="MOE790" s="508"/>
      <c r="MOF790" s="508"/>
      <c r="MOG790" s="89"/>
      <c r="MOH790" s="89"/>
      <c r="MOI790" s="508"/>
      <c r="MOJ790" s="508"/>
      <c r="MOK790" s="89"/>
      <c r="MOL790" s="89"/>
      <c r="MOM790" s="508"/>
      <c r="MON790" s="508"/>
      <c r="MOO790" s="508"/>
      <c r="MOP790" s="508"/>
      <c r="MOQ790" s="508"/>
      <c r="MOR790" s="203"/>
      <c r="MOS790" s="107"/>
      <c r="MOT790" s="508"/>
      <c r="MOU790" s="508"/>
      <c r="MOV790" s="508"/>
      <c r="MOW790" s="508"/>
      <c r="MOX790" s="508"/>
      <c r="MOY790" s="508"/>
      <c r="MOZ790" s="508"/>
      <c r="MPA790" s="168"/>
      <c r="MPB790" s="168"/>
      <c r="MPC790" s="168"/>
      <c r="MPD790" s="168"/>
      <c r="MPE790" s="168"/>
      <c r="MPF790" s="168"/>
      <c r="MPG790" s="168"/>
      <c r="MPH790" s="168"/>
      <c r="MPI790" s="168"/>
      <c r="MPJ790" s="168"/>
      <c r="MPK790" s="168"/>
      <c r="MPL790" s="168"/>
      <c r="MPM790" s="168"/>
      <c r="MPN790" s="168"/>
      <c r="MPO790" s="168"/>
      <c r="MPP790" s="168"/>
      <c r="MPQ790" s="168"/>
      <c r="MPR790" s="168"/>
      <c r="MPS790" s="168"/>
      <c r="MPT790" s="168"/>
      <c r="MPU790" s="168"/>
      <c r="MPV790" s="168"/>
      <c r="MPW790" s="168"/>
      <c r="MPX790" s="168"/>
      <c r="MPY790" s="168"/>
      <c r="MPZ790" s="168"/>
      <c r="MQA790" s="168"/>
      <c r="MQB790" s="168"/>
      <c r="MQC790" s="168"/>
      <c r="MQD790" s="168"/>
      <c r="MQE790" s="168"/>
      <c r="MQF790" s="168"/>
      <c r="MQG790" s="168"/>
      <c r="MQH790" s="168"/>
      <c r="MQI790" s="168"/>
      <c r="MQJ790" s="168"/>
      <c r="MQK790" s="168"/>
      <c r="MQL790" s="168"/>
      <c r="MQM790" s="168"/>
      <c r="MQN790" s="168"/>
      <c r="MQO790" s="168"/>
      <c r="MQP790" s="168"/>
      <c r="MQQ790" s="168"/>
      <c r="MQR790" s="168"/>
      <c r="MQS790" s="508"/>
      <c r="MQT790" s="508"/>
      <c r="MQU790" s="508"/>
      <c r="MQV790" s="508"/>
      <c r="MQW790" s="508"/>
      <c r="MQX790" s="508"/>
      <c r="MQY790" s="508"/>
      <c r="MQZ790" s="508"/>
      <c r="MRA790" s="508"/>
      <c r="MRB790" s="508"/>
      <c r="MRC790" s="508"/>
      <c r="MRD790" s="508"/>
      <c r="MRE790" s="508"/>
      <c r="MRF790" s="508"/>
      <c r="MRG790" s="508"/>
      <c r="MRH790" s="508"/>
      <c r="MRI790" s="508"/>
      <c r="MRJ790" s="508"/>
      <c r="MRK790" s="508"/>
      <c r="MRL790" s="508"/>
      <c r="MRM790" s="508"/>
      <c r="MRN790" s="508"/>
      <c r="MRO790" s="508"/>
      <c r="MRP790" s="508"/>
      <c r="MRQ790" s="89"/>
      <c r="MRR790" s="89"/>
      <c r="MRS790" s="89"/>
      <c r="MRT790" s="89"/>
      <c r="MRU790" s="89"/>
      <c r="MRV790" s="508"/>
      <c r="MRW790" s="508"/>
      <c r="MRX790" s="89"/>
      <c r="MRY790" s="89"/>
      <c r="MRZ790" s="508"/>
      <c r="MSA790" s="508"/>
      <c r="MSB790" s="89"/>
      <c r="MSC790" s="89"/>
      <c r="MSD790" s="508"/>
      <c r="MSE790" s="508"/>
      <c r="MSF790" s="508"/>
      <c r="MSG790" s="508"/>
      <c r="MSH790" s="508"/>
      <c r="MSI790" s="508"/>
      <c r="MSJ790" s="508"/>
      <c r="MSK790" s="89"/>
      <c r="MSL790" s="89"/>
      <c r="MSM790" s="508"/>
      <c r="MSN790" s="508"/>
      <c r="MSO790" s="89"/>
      <c r="MSP790" s="89"/>
      <c r="MSQ790" s="508"/>
      <c r="MSR790" s="508"/>
      <c r="MSS790" s="508"/>
      <c r="MST790" s="508"/>
      <c r="MSU790" s="508"/>
      <c r="MSV790" s="203"/>
      <c r="MSW790" s="107"/>
      <c r="MSX790" s="508"/>
      <c r="MSY790" s="508"/>
      <c r="MSZ790" s="508"/>
      <c r="MTA790" s="508"/>
      <c r="MTB790" s="508"/>
      <c r="MTC790" s="508"/>
      <c r="MTD790" s="508"/>
      <c r="MTE790" s="168"/>
      <c r="MTF790" s="168"/>
      <c r="MTG790" s="168"/>
      <c r="MTH790" s="168"/>
      <c r="MTI790" s="168"/>
      <c r="MTJ790" s="168"/>
      <c r="MTK790" s="168"/>
      <c r="MTL790" s="168"/>
      <c r="MTM790" s="168"/>
      <c r="MTN790" s="168"/>
      <c r="MTO790" s="168"/>
      <c r="MTP790" s="168"/>
      <c r="MTQ790" s="168"/>
      <c r="MTR790" s="168"/>
      <c r="MTS790" s="168"/>
      <c r="MTT790" s="168"/>
      <c r="MTU790" s="168"/>
      <c r="MTV790" s="168"/>
      <c r="MTW790" s="168"/>
      <c r="MTX790" s="168"/>
      <c r="MTY790" s="168"/>
      <c r="MTZ790" s="168"/>
      <c r="MUA790" s="168"/>
      <c r="MUB790" s="168"/>
      <c r="MUC790" s="168"/>
      <c r="MUD790" s="168"/>
      <c r="MUE790" s="168"/>
      <c r="MUF790" s="168"/>
      <c r="MUG790" s="168"/>
      <c r="MUH790" s="168"/>
      <c r="MUI790" s="168"/>
      <c r="MUJ790" s="168"/>
      <c r="MUK790" s="168"/>
      <c r="MUL790" s="168"/>
      <c r="MUM790" s="168"/>
      <c r="MUN790" s="168"/>
      <c r="MUO790" s="168"/>
      <c r="MUP790" s="168"/>
      <c r="MUQ790" s="168"/>
      <c r="MUR790" s="168"/>
      <c r="MUS790" s="168"/>
      <c r="MUT790" s="168"/>
      <c r="MUU790" s="168"/>
      <c r="MUV790" s="168"/>
      <c r="MUW790" s="508"/>
      <c r="MUX790" s="508"/>
      <c r="MUY790" s="508"/>
      <c r="MUZ790" s="508"/>
      <c r="MVA790" s="508"/>
      <c r="MVB790" s="508"/>
      <c r="MVC790" s="508"/>
      <c r="MVD790" s="508"/>
      <c r="MVE790" s="508"/>
      <c r="MVF790" s="508"/>
      <c r="MVG790" s="508"/>
      <c r="MVH790" s="508"/>
      <c r="MVI790" s="508"/>
      <c r="MVJ790" s="508"/>
      <c r="MVK790" s="508"/>
      <c r="MVL790" s="508"/>
      <c r="MVM790" s="508"/>
      <c r="MVN790" s="508"/>
      <c r="MVO790" s="508"/>
      <c r="MVP790" s="508"/>
      <c r="MVQ790" s="508"/>
      <c r="MVR790" s="508"/>
      <c r="MVS790" s="508"/>
      <c r="MVT790" s="508"/>
      <c r="MVU790" s="89"/>
      <c r="MVV790" s="89"/>
      <c r="MVW790" s="89"/>
      <c r="MVX790" s="89"/>
      <c r="MVY790" s="89"/>
      <c r="MVZ790" s="508"/>
      <c r="MWA790" s="508"/>
      <c r="MWB790" s="89"/>
      <c r="MWC790" s="89"/>
      <c r="MWD790" s="508"/>
      <c r="MWE790" s="508"/>
      <c r="MWF790" s="89"/>
      <c r="MWG790" s="89"/>
      <c r="MWH790" s="508"/>
      <c r="MWI790" s="508"/>
      <c r="MWJ790" s="508"/>
      <c r="MWK790" s="508"/>
      <c r="MWL790" s="508"/>
      <c r="MWM790" s="508"/>
      <c r="MWN790" s="508"/>
      <c r="MWO790" s="89"/>
      <c r="MWP790" s="89"/>
      <c r="MWQ790" s="508"/>
      <c r="MWR790" s="508"/>
      <c r="MWS790" s="89"/>
      <c r="MWT790" s="89"/>
      <c r="MWU790" s="508"/>
      <c r="MWV790" s="508"/>
      <c r="MWW790" s="508"/>
      <c r="MWX790" s="508"/>
      <c r="MWY790" s="508"/>
      <c r="MWZ790" s="203"/>
      <c r="MXA790" s="107"/>
      <c r="MXB790" s="508"/>
      <c r="MXC790" s="508"/>
      <c r="MXD790" s="508"/>
      <c r="MXE790" s="508"/>
      <c r="MXF790" s="508"/>
      <c r="MXG790" s="508"/>
      <c r="MXH790" s="508"/>
      <c r="MXI790" s="168"/>
      <c r="MXJ790" s="168"/>
      <c r="MXK790" s="168"/>
      <c r="MXL790" s="168"/>
      <c r="MXM790" s="168"/>
      <c r="MXN790" s="168"/>
      <c r="MXO790" s="168"/>
      <c r="MXP790" s="168"/>
      <c r="MXQ790" s="168"/>
      <c r="MXR790" s="168"/>
      <c r="MXS790" s="168"/>
      <c r="MXT790" s="168"/>
      <c r="MXU790" s="168"/>
      <c r="MXV790" s="168"/>
      <c r="MXW790" s="168"/>
      <c r="MXX790" s="168"/>
      <c r="MXY790" s="168"/>
      <c r="MXZ790" s="168"/>
      <c r="MYA790" s="168"/>
      <c r="MYB790" s="168"/>
      <c r="MYC790" s="168"/>
      <c r="MYD790" s="168"/>
      <c r="MYE790" s="168"/>
      <c r="MYF790" s="168"/>
      <c r="MYG790" s="168"/>
      <c r="MYH790" s="168"/>
      <c r="MYI790" s="168"/>
      <c r="MYJ790" s="168"/>
      <c r="MYK790" s="168"/>
      <c r="MYL790" s="168"/>
      <c r="MYM790" s="168"/>
      <c r="MYN790" s="168"/>
      <c r="MYO790" s="168"/>
      <c r="MYP790" s="168"/>
      <c r="MYQ790" s="168"/>
      <c r="MYR790" s="168"/>
      <c r="MYS790" s="168"/>
      <c r="MYT790" s="168"/>
      <c r="MYU790" s="168"/>
      <c r="MYV790" s="168"/>
      <c r="MYW790" s="168"/>
      <c r="MYX790" s="168"/>
      <c r="MYY790" s="168"/>
      <c r="MYZ790" s="168"/>
      <c r="MZA790" s="508"/>
      <c r="MZB790" s="508"/>
      <c r="MZC790" s="508"/>
      <c r="MZD790" s="508"/>
      <c r="MZE790" s="508"/>
      <c r="MZF790" s="508"/>
      <c r="MZG790" s="508"/>
      <c r="MZH790" s="508"/>
      <c r="MZI790" s="508"/>
      <c r="MZJ790" s="508"/>
      <c r="MZK790" s="508"/>
      <c r="MZL790" s="508"/>
      <c r="MZM790" s="508"/>
      <c r="MZN790" s="508"/>
      <c r="MZO790" s="508"/>
      <c r="MZP790" s="508"/>
      <c r="MZQ790" s="508"/>
      <c r="MZR790" s="508"/>
      <c r="MZS790" s="508"/>
      <c r="MZT790" s="508"/>
      <c r="MZU790" s="508"/>
      <c r="MZV790" s="508"/>
      <c r="MZW790" s="508"/>
      <c r="MZX790" s="508"/>
      <c r="MZY790" s="89"/>
      <c r="MZZ790" s="89"/>
      <c r="NAA790" s="89"/>
      <c r="NAB790" s="89"/>
      <c r="NAC790" s="89"/>
      <c r="NAD790" s="508"/>
      <c r="NAE790" s="508"/>
      <c r="NAF790" s="89"/>
      <c r="NAG790" s="89"/>
      <c r="NAH790" s="508"/>
      <c r="NAI790" s="508"/>
      <c r="NAJ790" s="89"/>
      <c r="NAK790" s="89"/>
      <c r="NAL790" s="508"/>
      <c r="NAM790" s="508"/>
      <c r="NAN790" s="508"/>
      <c r="NAO790" s="508"/>
      <c r="NAP790" s="508"/>
      <c r="NAQ790" s="508"/>
      <c r="NAR790" s="508"/>
      <c r="NAS790" s="89"/>
      <c r="NAT790" s="89"/>
      <c r="NAU790" s="508"/>
      <c r="NAV790" s="508"/>
      <c r="NAW790" s="89"/>
      <c r="NAX790" s="89"/>
      <c r="NAY790" s="508"/>
      <c r="NAZ790" s="508"/>
      <c r="NBA790" s="508"/>
      <c r="NBB790" s="508"/>
      <c r="NBC790" s="508"/>
      <c r="NBD790" s="203"/>
      <c r="NBE790" s="107"/>
      <c r="NBF790" s="508"/>
      <c r="NBG790" s="508"/>
      <c r="NBH790" s="508"/>
      <c r="NBI790" s="508"/>
      <c r="NBJ790" s="508"/>
      <c r="NBK790" s="508"/>
      <c r="NBL790" s="508"/>
      <c r="NBM790" s="168"/>
      <c r="NBN790" s="168"/>
      <c r="NBO790" s="168"/>
      <c r="NBP790" s="168"/>
      <c r="NBQ790" s="168"/>
      <c r="NBR790" s="168"/>
      <c r="NBS790" s="168"/>
      <c r="NBT790" s="168"/>
      <c r="NBU790" s="168"/>
      <c r="NBV790" s="168"/>
      <c r="NBW790" s="168"/>
      <c r="NBX790" s="168"/>
      <c r="NBY790" s="168"/>
      <c r="NBZ790" s="168"/>
      <c r="NCA790" s="168"/>
      <c r="NCB790" s="168"/>
      <c r="NCC790" s="168"/>
      <c r="NCD790" s="168"/>
      <c r="NCE790" s="168"/>
      <c r="NCF790" s="168"/>
      <c r="NCG790" s="168"/>
      <c r="NCH790" s="168"/>
      <c r="NCI790" s="168"/>
      <c r="NCJ790" s="168"/>
      <c r="NCK790" s="168"/>
      <c r="NCL790" s="168"/>
      <c r="NCM790" s="168"/>
      <c r="NCN790" s="168"/>
      <c r="NCO790" s="168"/>
      <c r="NCP790" s="168"/>
      <c r="NCQ790" s="168"/>
      <c r="NCR790" s="168"/>
      <c r="NCS790" s="168"/>
      <c r="NCT790" s="168"/>
      <c r="NCU790" s="168"/>
      <c r="NCV790" s="168"/>
      <c r="NCW790" s="168"/>
      <c r="NCX790" s="168"/>
      <c r="NCY790" s="168"/>
      <c r="NCZ790" s="168"/>
      <c r="NDA790" s="168"/>
      <c r="NDB790" s="168"/>
      <c r="NDC790" s="168"/>
      <c r="NDD790" s="168"/>
      <c r="NDE790" s="508"/>
      <c r="NDF790" s="508"/>
      <c r="NDG790" s="508"/>
      <c r="NDH790" s="508"/>
      <c r="NDI790" s="508"/>
      <c r="NDJ790" s="508"/>
      <c r="NDK790" s="508"/>
      <c r="NDL790" s="508"/>
      <c r="NDM790" s="508"/>
      <c r="NDN790" s="508"/>
      <c r="NDO790" s="508"/>
      <c r="NDP790" s="508"/>
      <c r="NDQ790" s="508"/>
      <c r="NDR790" s="508"/>
      <c r="NDS790" s="508"/>
      <c r="NDT790" s="508"/>
      <c r="NDU790" s="508"/>
      <c r="NDV790" s="508"/>
      <c r="NDW790" s="508"/>
      <c r="NDX790" s="508"/>
      <c r="NDY790" s="508"/>
      <c r="NDZ790" s="508"/>
      <c r="NEA790" s="508"/>
      <c r="NEB790" s="508"/>
      <c r="NEC790" s="89"/>
      <c r="NED790" s="89"/>
      <c r="NEE790" s="89"/>
      <c r="NEF790" s="89"/>
      <c r="NEG790" s="89"/>
      <c r="NEH790" s="508"/>
      <c r="NEI790" s="508"/>
      <c r="NEJ790" s="89"/>
      <c r="NEK790" s="89"/>
      <c r="NEL790" s="508"/>
      <c r="NEM790" s="508"/>
      <c r="NEN790" s="89"/>
      <c r="NEO790" s="89"/>
      <c r="NEP790" s="508"/>
      <c r="NEQ790" s="508"/>
      <c r="NER790" s="508"/>
      <c r="NES790" s="508"/>
      <c r="NET790" s="508"/>
      <c r="NEU790" s="508"/>
      <c r="NEV790" s="508"/>
      <c r="NEW790" s="89"/>
      <c r="NEX790" s="89"/>
      <c r="NEY790" s="508"/>
      <c r="NEZ790" s="508"/>
      <c r="NFA790" s="89"/>
      <c r="NFB790" s="89"/>
      <c r="NFC790" s="508"/>
      <c r="NFD790" s="508"/>
      <c r="NFE790" s="508"/>
      <c r="NFF790" s="508"/>
      <c r="NFG790" s="508"/>
      <c r="NFH790" s="203"/>
      <c r="NFI790" s="107"/>
      <c r="NFJ790" s="508"/>
      <c r="NFK790" s="508"/>
      <c r="NFL790" s="508"/>
      <c r="NFM790" s="508"/>
      <c r="NFN790" s="508"/>
      <c r="NFO790" s="508"/>
      <c r="NFP790" s="508"/>
      <c r="NFQ790" s="168"/>
      <c r="NFR790" s="168"/>
      <c r="NFS790" s="168"/>
      <c r="NFT790" s="168"/>
      <c r="NFU790" s="168"/>
      <c r="NFV790" s="168"/>
      <c r="NFW790" s="168"/>
      <c r="NFX790" s="168"/>
      <c r="NFY790" s="168"/>
      <c r="NFZ790" s="168"/>
      <c r="NGA790" s="168"/>
      <c r="NGB790" s="168"/>
      <c r="NGC790" s="168"/>
      <c r="NGD790" s="168"/>
      <c r="NGE790" s="168"/>
      <c r="NGF790" s="168"/>
      <c r="NGG790" s="168"/>
      <c r="NGH790" s="168"/>
      <c r="NGI790" s="168"/>
      <c r="NGJ790" s="168"/>
      <c r="NGK790" s="168"/>
      <c r="NGL790" s="168"/>
      <c r="NGM790" s="168"/>
      <c r="NGN790" s="168"/>
      <c r="NGO790" s="168"/>
      <c r="NGP790" s="168"/>
      <c r="NGQ790" s="168"/>
      <c r="NGR790" s="168"/>
      <c r="NGS790" s="168"/>
      <c r="NGT790" s="168"/>
      <c r="NGU790" s="168"/>
      <c r="NGV790" s="168"/>
      <c r="NGW790" s="168"/>
      <c r="NGX790" s="168"/>
      <c r="NGY790" s="168"/>
      <c r="NGZ790" s="168"/>
      <c r="NHA790" s="168"/>
      <c r="NHB790" s="168"/>
      <c r="NHC790" s="168"/>
      <c r="NHD790" s="168"/>
      <c r="NHE790" s="168"/>
      <c r="NHF790" s="168"/>
      <c r="NHG790" s="168"/>
      <c r="NHH790" s="168"/>
      <c r="NHI790" s="508"/>
      <c r="NHJ790" s="508"/>
      <c r="NHK790" s="508"/>
      <c r="NHL790" s="508"/>
      <c r="NHM790" s="508"/>
      <c r="NHN790" s="508"/>
      <c r="NHO790" s="508"/>
      <c r="NHP790" s="508"/>
      <c r="NHQ790" s="508"/>
      <c r="NHR790" s="508"/>
      <c r="NHS790" s="508"/>
      <c r="NHT790" s="508"/>
      <c r="NHU790" s="508"/>
      <c r="NHV790" s="508"/>
      <c r="NHW790" s="508"/>
      <c r="NHX790" s="508"/>
      <c r="NHY790" s="508"/>
      <c r="NHZ790" s="508"/>
      <c r="NIA790" s="508"/>
      <c r="NIB790" s="508"/>
      <c r="NIC790" s="508"/>
      <c r="NID790" s="508"/>
      <c r="NIE790" s="508"/>
      <c r="NIF790" s="508"/>
      <c r="NIG790" s="89"/>
      <c r="NIH790" s="89"/>
      <c r="NII790" s="89"/>
      <c r="NIJ790" s="89"/>
      <c r="NIK790" s="89"/>
      <c r="NIL790" s="508"/>
      <c r="NIM790" s="508"/>
      <c r="NIN790" s="89"/>
      <c r="NIO790" s="89"/>
      <c r="NIP790" s="508"/>
      <c r="NIQ790" s="508"/>
      <c r="NIR790" s="89"/>
      <c r="NIS790" s="89"/>
      <c r="NIT790" s="508"/>
      <c r="NIU790" s="508"/>
      <c r="NIV790" s="508"/>
      <c r="NIW790" s="508"/>
      <c r="NIX790" s="508"/>
      <c r="NIY790" s="508"/>
      <c r="NIZ790" s="508"/>
      <c r="NJA790" s="89"/>
      <c r="NJB790" s="89"/>
      <c r="NJC790" s="508"/>
      <c r="NJD790" s="508"/>
      <c r="NJE790" s="89"/>
      <c r="NJF790" s="89"/>
      <c r="NJG790" s="508"/>
      <c r="NJH790" s="508"/>
      <c r="NJI790" s="508"/>
      <c r="NJJ790" s="508"/>
      <c r="NJK790" s="508"/>
      <c r="NJL790" s="203"/>
      <c r="NJM790" s="107"/>
      <c r="NJN790" s="508"/>
      <c r="NJO790" s="508"/>
      <c r="NJP790" s="508"/>
      <c r="NJQ790" s="508"/>
      <c r="NJR790" s="508"/>
      <c r="NJS790" s="508"/>
      <c r="NJT790" s="508"/>
      <c r="NJU790" s="168"/>
      <c r="NJV790" s="168"/>
      <c r="NJW790" s="168"/>
      <c r="NJX790" s="168"/>
      <c r="NJY790" s="168"/>
      <c r="NJZ790" s="168"/>
      <c r="NKA790" s="168"/>
      <c r="NKB790" s="168"/>
      <c r="NKC790" s="168"/>
      <c r="NKD790" s="168"/>
      <c r="NKE790" s="168"/>
      <c r="NKF790" s="168"/>
      <c r="NKG790" s="168"/>
      <c r="NKH790" s="168"/>
      <c r="NKI790" s="168"/>
      <c r="NKJ790" s="168"/>
      <c r="NKK790" s="168"/>
      <c r="NKL790" s="168"/>
      <c r="NKM790" s="168"/>
      <c r="NKN790" s="168"/>
      <c r="NKO790" s="168"/>
      <c r="NKP790" s="168"/>
      <c r="NKQ790" s="168"/>
      <c r="NKR790" s="168"/>
      <c r="NKS790" s="168"/>
      <c r="NKT790" s="168"/>
      <c r="NKU790" s="168"/>
      <c r="NKV790" s="168"/>
      <c r="NKW790" s="168"/>
      <c r="NKX790" s="168"/>
      <c r="NKY790" s="168"/>
      <c r="NKZ790" s="168"/>
      <c r="NLA790" s="168"/>
      <c r="NLB790" s="168"/>
      <c r="NLC790" s="168"/>
      <c r="NLD790" s="168"/>
      <c r="NLE790" s="168"/>
      <c r="NLF790" s="168"/>
      <c r="NLG790" s="168"/>
      <c r="NLH790" s="168"/>
      <c r="NLI790" s="168"/>
      <c r="NLJ790" s="168"/>
      <c r="NLK790" s="168"/>
      <c r="NLL790" s="168"/>
      <c r="NLM790" s="508"/>
      <c r="NLN790" s="508"/>
      <c r="NLO790" s="508"/>
      <c r="NLP790" s="508"/>
      <c r="NLQ790" s="508"/>
      <c r="NLR790" s="508"/>
      <c r="NLS790" s="508"/>
      <c r="NLT790" s="508"/>
      <c r="NLU790" s="508"/>
      <c r="NLV790" s="508"/>
      <c r="NLW790" s="508"/>
      <c r="NLX790" s="508"/>
      <c r="NLY790" s="508"/>
      <c r="NLZ790" s="508"/>
      <c r="NMA790" s="508"/>
      <c r="NMB790" s="508"/>
      <c r="NMC790" s="508"/>
      <c r="NMD790" s="508"/>
      <c r="NME790" s="508"/>
      <c r="NMF790" s="508"/>
      <c r="NMG790" s="508"/>
      <c r="NMH790" s="508"/>
      <c r="NMI790" s="508"/>
      <c r="NMJ790" s="508"/>
      <c r="NMK790" s="89"/>
      <c r="NML790" s="89"/>
      <c r="NMM790" s="89"/>
      <c r="NMN790" s="89"/>
      <c r="NMO790" s="89"/>
      <c r="NMP790" s="508"/>
      <c r="NMQ790" s="508"/>
      <c r="NMR790" s="89"/>
      <c r="NMS790" s="89"/>
      <c r="NMT790" s="508"/>
      <c r="NMU790" s="508"/>
      <c r="NMV790" s="89"/>
      <c r="NMW790" s="89"/>
      <c r="NMX790" s="508"/>
      <c r="NMY790" s="508"/>
      <c r="NMZ790" s="508"/>
      <c r="NNA790" s="508"/>
      <c r="NNB790" s="508"/>
      <c r="NNC790" s="508"/>
      <c r="NND790" s="508"/>
      <c r="NNE790" s="89"/>
      <c r="NNF790" s="89"/>
      <c r="NNG790" s="508"/>
      <c r="NNH790" s="508"/>
      <c r="NNI790" s="89"/>
      <c r="NNJ790" s="89"/>
      <c r="NNK790" s="508"/>
      <c r="NNL790" s="508"/>
      <c r="NNM790" s="508"/>
      <c r="NNN790" s="508"/>
      <c r="NNO790" s="508"/>
      <c r="NNP790" s="203"/>
      <c r="NNQ790" s="107"/>
      <c r="NNR790" s="508"/>
      <c r="NNS790" s="508"/>
      <c r="NNT790" s="508"/>
      <c r="NNU790" s="508"/>
      <c r="NNV790" s="508"/>
      <c r="NNW790" s="508"/>
      <c r="NNX790" s="508"/>
      <c r="NNY790" s="168"/>
      <c r="NNZ790" s="168"/>
      <c r="NOA790" s="168"/>
      <c r="NOB790" s="168"/>
      <c r="NOC790" s="168"/>
      <c r="NOD790" s="168"/>
      <c r="NOE790" s="168"/>
      <c r="NOF790" s="168"/>
      <c r="NOG790" s="168"/>
      <c r="NOH790" s="168"/>
      <c r="NOI790" s="168"/>
      <c r="NOJ790" s="168"/>
      <c r="NOK790" s="168"/>
      <c r="NOL790" s="168"/>
      <c r="NOM790" s="168"/>
      <c r="NON790" s="168"/>
      <c r="NOO790" s="168"/>
      <c r="NOP790" s="168"/>
      <c r="NOQ790" s="168"/>
      <c r="NOR790" s="168"/>
      <c r="NOS790" s="168"/>
      <c r="NOT790" s="168"/>
      <c r="NOU790" s="168"/>
      <c r="NOV790" s="168"/>
      <c r="NOW790" s="168"/>
      <c r="NOX790" s="168"/>
      <c r="NOY790" s="168"/>
      <c r="NOZ790" s="168"/>
      <c r="NPA790" s="168"/>
      <c r="NPB790" s="168"/>
      <c r="NPC790" s="168"/>
      <c r="NPD790" s="168"/>
      <c r="NPE790" s="168"/>
      <c r="NPF790" s="168"/>
      <c r="NPG790" s="168"/>
      <c r="NPH790" s="168"/>
      <c r="NPI790" s="168"/>
      <c r="NPJ790" s="168"/>
      <c r="NPK790" s="168"/>
      <c r="NPL790" s="168"/>
      <c r="NPM790" s="168"/>
      <c r="NPN790" s="168"/>
      <c r="NPO790" s="168"/>
      <c r="NPP790" s="168"/>
      <c r="NPQ790" s="508"/>
      <c r="NPR790" s="508"/>
      <c r="NPS790" s="508"/>
      <c r="NPT790" s="508"/>
      <c r="NPU790" s="508"/>
      <c r="NPV790" s="508"/>
      <c r="NPW790" s="508"/>
      <c r="NPX790" s="508"/>
      <c r="NPY790" s="508"/>
      <c r="NPZ790" s="508"/>
      <c r="NQA790" s="508"/>
      <c r="NQB790" s="508"/>
      <c r="NQC790" s="508"/>
      <c r="NQD790" s="508"/>
      <c r="NQE790" s="508"/>
      <c r="NQF790" s="508"/>
      <c r="NQG790" s="508"/>
      <c r="NQH790" s="508"/>
      <c r="NQI790" s="508"/>
      <c r="NQJ790" s="508"/>
      <c r="NQK790" s="508"/>
      <c r="NQL790" s="508"/>
      <c r="NQM790" s="508"/>
      <c r="NQN790" s="508"/>
      <c r="NQO790" s="89"/>
      <c r="NQP790" s="89"/>
      <c r="NQQ790" s="89"/>
      <c r="NQR790" s="89"/>
      <c r="NQS790" s="89"/>
      <c r="NQT790" s="508"/>
      <c r="NQU790" s="508"/>
      <c r="NQV790" s="89"/>
      <c r="NQW790" s="89"/>
      <c r="NQX790" s="508"/>
      <c r="NQY790" s="508"/>
      <c r="NQZ790" s="89"/>
      <c r="NRA790" s="89"/>
      <c r="NRB790" s="508"/>
      <c r="NRC790" s="508"/>
      <c r="NRD790" s="508"/>
      <c r="NRE790" s="508"/>
      <c r="NRF790" s="508"/>
      <c r="NRG790" s="508"/>
      <c r="NRH790" s="508"/>
      <c r="NRI790" s="89"/>
      <c r="NRJ790" s="89"/>
      <c r="NRK790" s="508"/>
      <c r="NRL790" s="508"/>
      <c r="NRM790" s="89"/>
      <c r="NRN790" s="89"/>
      <c r="NRO790" s="508"/>
      <c r="NRP790" s="508"/>
      <c r="NRQ790" s="508"/>
      <c r="NRR790" s="508"/>
      <c r="NRS790" s="508"/>
      <c r="NRT790" s="203"/>
      <c r="NRU790" s="107"/>
      <c r="NRV790" s="508"/>
      <c r="NRW790" s="508"/>
      <c r="NRX790" s="508"/>
      <c r="NRY790" s="508"/>
      <c r="NRZ790" s="508"/>
      <c r="NSA790" s="508"/>
      <c r="NSB790" s="508"/>
      <c r="NSC790" s="168"/>
      <c r="NSD790" s="168"/>
      <c r="NSE790" s="168"/>
      <c r="NSF790" s="168"/>
      <c r="NSG790" s="168"/>
      <c r="NSH790" s="168"/>
      <c r="NSI790" s="168"/>
      <c r="NSJ790" s="168"/>
      <c r="NSK790" s="168"/>
      <c r="NSL790" s="168"/>
      <c r="NSM790" s="168"/>
      <c r="NSN790" s="168"/>
      <c r="NSO790" s="168"/>
      <c r="NSP790" s="168"/>
      <c r="NSQ790" s="168"/>
      <c r="NSR790" s="168"/>
      <c r="NSS790" s="168"/>
      <c r="NST790" s="168"/>
      <c r="NSU790" s="168"/>
      <c r="NSV790" s="168"/>
      <c r="NSW790" s="168"/>
      <c r="NSX790" s="168"/>
      <c r="NSY790" s="168"/>
      <c r="NSZ790" s="168"/>
      <c r="NTA790" s="168"/>
      <c r="NTB790" s="168"/>
      <c r="NTC790" s="168"/>
      <c r="NTD790" s="168"/>
      <c r="NTE790" s="168"/>
      <c r="NTF790" s="168"/>
      <c r="NTG790" s="168"/>
      <c r="NTH790" s="168"/>
      <c r="NTI790" s="168"/>
      <c r="NTJ790" s="168"/>
      <c r="NTK790" s="168"/>
      <c r="NTL790" s="168"/>
      <c r="NTM790" s="168"/>
      <c r="NTN790" s="168"/>
      <c r="NTO790" s="168"/>
      <c r="NTP790" s="168"/>
      <c r="NTQ790" s="168"/>
      <c r="NTR790" s="168"/>
      <c r="NTS790" s="168"/>
      <c r="NTT790" s="168"/>
      <c r="NTU790" s="508"/>
      <c r="NTV790" s="508"/>
      <c r="NTW790" s="508"/>
      <c r="NTX790" s="508"/>
      <c r="NTY790" s="508"/>
      <c r="NTZ790" s="508"/>
      <c r="NUA790" s="508"/>
      <c r="NUB790" s="508"/>
      <c r="NUC790" s="508"/>
      <c r="NUD790" s="508"/>
      <c r="NUE790" s="508"/>
      <c r="NUF790" s="508"/>
      <c r="NUG790" s="508"/>
      <c r="NUH790" s="508"/>
      <c r="NUI790" s="508"/>
      <c r="NUJ790" s="508"/>
      <c r="NUK790" s="508"/>
      <c r="NUL790" s="508"/>
      <c r="NUM790" s="508"/>
      <c r="NUN790" s="508"/>
      <c r="NUO790" s="508"/>
      <c r="NUP790" s="508"/>
      <c r="NUQ790" s="508"/>
      <c r="NUR790" s="508"/>
      <c r="NUS790" s="89"/>
      <c r="NUT790" s="89"/>
      <c r="NUU790" s="89"/>
      <c r="NUV790" s="89"/>
      <c r="NUW790" s="89"/>
      <c r="NUX790" s="508"/>
      <c r="NUY790" s="508"/>
      <c r="NUZ790" s="89"/>
      <c r="NVA790" s="89"/>
      <c r="NVB790" s="508"/>
      <c r="NVC790" s="508"/>
      <c r="NVD790" s="89"/>
      <c r="NVE790" s="89"/>
      <c r="NVF790" s="508"/>
      <c r="NVG790" s="508"/>
      <c r="NVH790" s="508"/>
      <c r="NVI790" s="508"/>
      <c r="NVJ790" s="508"/>
      <c r="NVK790" s="508"/>
      <c r="NVL790" s="508"/>
      <c r="NVM790" s="89"/>
      <c r="NVN790" s="89"/>
      <c r="NVO790" s="508"/>
      <c r="NVP790" s="508"/>
      <c r="NVQ790" s="89"/>
      <c r="NVR790" s="89"/>
      <c r="NVS790" s="508"/>
      <c r="NVT790" s="508"/>
      <c r="NVU790" s="508"/>
      <c r="NVV790" s="508"/>
      <c r="NVW790" s="508"/>
      <c r="NVX790" s="203"/>
      <c r="NVY790" s="107"/>
      <c r="NVZ790" s="508"/>
      <c r="NWA790" s="508"/>
      <c r="NWB790" s="508"/>
      <c r="NWC790" s="508"/>
      <c r="NWD790" s="508"/>
      <c r="NWE790" s="508"/>
      <c r="NWF790" s="508"/>
      <c r="NWG790" s="168"/>
      <c r="NWH790" s="168"/>
      <c r="NWI790" s="168"/>
      <c r="NWJ790" s="168"/>
      <c r="NWK790" s="168"/>
      <c r="NWL790" s="168"/>
      <c r="NWM790" s="168"/>
      <c r="NWN790" s="168"/>
      <c r="NWO790" s="168"/>
      <c r="NWP790" s="168"/>
      <c r="NWQ790" s="168"/>
      <c r="NWR790" s="168"/>
      <c r="NWS790" s="168"/>
      <c r="NWT790" s="168"/>
      <c r="NWU790" s="168"/>
      <c r="NWV790" s="168"/>
      <c r="NWW790" s="168"/>
      <c r="NWX790" s="168"/>
      <c r="NWY790" s="168"/>
      <c r="NWZ790" s="168"/>
      <c r="NXA790" s="168"/>
      <c r="NXB790" s="168"/>
      <c r="NXC790" s="168"/>
      <c r="NXD790" s="168"/>
      <c r="NXE790" s="168"/>
      <c r="NXF790" s="168"/>
      <c r="NXG790" s="168"/>
      <c r="NXH790" s="168"/>
      <c r="NXI790" s="168"/>
      <c r="NXJ790" s="168"/>
      <c r="NXK790" s="168"/>
      <c r="NXL790" s="168"/>
      <c r="NXM790" s="168"/>
      <c r="NXN790" s="168"/>
      <c r="NXO790" s="168"/>
      <c r="NXP790" s="168"/>
      <c r="NXQ790" s="168"/>
      <c r="NXR790" s="168"/>
      <c r="NXS790" s="168"/>
      <c r="NXT790" s="168"/>
      <c r="NXU790" s="168"/>
      <c r="NXV790" s="168"/>
      <c r="NXW790" s="168"/>
      <c r="NXX790" s="168"/>
      <c r="NXY790" s="508"/>
      <c r="NXZ790" s="508"/>
      <c r="NYA790" s="508"/>
      <c r="NYB790" s="508"/>
      <c r="NYC790" s="508"/>
      <c r="NYD790" s="508"/>
      <c r="NYE790" s="508"/>
      <c r="NYF790" s="508"/>
      <c r="NYG790" s="508"/>
      <c r="NYH790" s="508"/>
      <c r="NYI790" s="508"/>
      <c r="NYJ790" s="508"/>
      <c r="NYK790" s="508"/>
      <c r="NYL790" s="508"/>
      <c r="NYM790" s="508"/>
      <c r="NYN790" s="508"/>
      <c r="NYO790" s="508"/>
      <c r="NYP790" s="508"/>
      <c r="NYQ790" s="508"/>
      <c r="NYR790" s="508"/>
      <c r="NYS790" s="508"/>
      <c r="NYT790" s="508"/>
      <c r="NYU790" s="508"/>
      <c r="NYV790" s="508"/>
      <c r="NYW790" s="89"/>
      <c r="NYX790" s="89"/>
      <c r="NYY790" s="89"/>
      <c r="NYZ790" s="89"/>
      <c r="NZA790" s="89"/>
      <c r="NZB790" s="508"/>
      <c r="NZC790" s="508"/>
      <c r="NZD790" s="89"/>
      <c r="NZE790" s="89"/>
      <c r="NZF790" s="508"/>
      <c r="NZG790" s="508"/>
      <c r="NZH790" s="89"/>
      <c r="NZI790" s="89"/>
      <c r="NZJ790" s="508"/>
      <c r="NZK790" s="508"/>
      <c r="NZL790" s="508"/>
      <c r="NZM790" s="508"/>
      <c r="NZN790" s="508"/>
      <c r="NZO790" s="508"/>
      <c r="NZP790" s="508"/>
      <c r="NZQ790" s="89"/>
      <c r="NZR790" s="89"/>
      <c r="NZS790" s="508"/>
      <c r="NZT790" s="508"/>
      <c r="NZU790" s="89"/>
      <c r="NZV790" s="89"/>
      <c r="NZW790" s="508"/>
      <c r="NZX790" s="508"/>
      <c r="NZY790" s="508"/>
      <c r="NZZ790" s="508"/>
      <c r="OAA790" s="508"/>
      <c r="OAB790" s="203"/>
      <c r="OAC790" s="107"/>
      <c r="OAD790" s="508"/>
      <c r="OAE790" s="508"/>
      <c r="OAF790" s="508"/>
      <c r="OAG790" s="508"/>
      <c r="OAH790" s="508"/>
      <c r="OAI790" s="508"/>
      <c r="OAJ790" s="508"/>
      <c r="OAK790" s="168"/>
      <c r="OAL790" s="168"/>
      <c r="OAM790" s="168"/>
      <c r="OAN790" s="168"/>
      <c r="OAO790" s="168"/>
      <c r="OAP790" s="168"/>
      <c r="OAQ790" s="168"/>
      <c r="OAR790" s="168"/>
      <c r="OAS790" s="168"/>
      <c r="OAT790" s="168"/>
      <c r="OAU790" s="168"/>
      <c r="OAV790" s="168"/>
      <c r="OAW790" s="168"/>
      <c r="OAX790" s="168"/>
      <c r="OAY790" s="168"/>
      <c r="OAZ790" s="168"/>
      <c r="OBA790" s="168"/>
      <c r="OBB790" s="168"/>
      <c r="OBC790" s="168"/>
      <c r="OBD790" s="168"/>
      <c r="OBE790" s="168"/>
      <c r="OBF790" s="168"/>
      <c r="OBG790" s="168"/>
      <c r="OBH790" s="168"/>
      <c r="OBI790" s="168"/>
      <c r="OBJ790" s="168"/>
      <c r="OBK790" s="168"/>
      <c r="OBL790" s="168"/>
      <c r="OBM790" s="168"/>
      <c r="OBN790" s="168"/>
      <c r="OBO790" s="168"/>
      <c r="OBP790" s="168"/>
      <c r="OBQ790" s="168"/>
      <c r="OBR790" s="168"/>
      <c r="OBS790" s="168"/>
      <c r="OBT790" s="168"/>
      <c r="OBU790" s="168"/>
      <c r="OBV790" s="168"/>
      <c r="OBW790" s="168"/>
      <c r="OBX790" s="168"/>
      <c r="OBY790" s="168"/>
      <c r="OBZ790" s="168"/>
      <c r="OCA790" s="168"/>
      <c r="OCB790" s="168"/>
      <c r="OCC790" s="508"/>
      <c r="OCD790" s="508"/>
      <c r="OCE790" s="508"/>
      <c r="OCF790" s="508"/>
      <c r="OCG790" s="508"/>
      <c r="OCH790" s="508"/>
      <c r="OCI790" s="508"/>
      <c r="OCJ790" s="508"/>
      <c r="OCK790" s="508"/>
      <c r="OCL790" s="508"/>
      <c r="OCM790" s="508"/>
      <c r="OCN790" s="508"/>
      <c r="OCO790" s="508"/>
      <c r="OCP790" s="508"/>
      <c r="OCQ790" s="508"/>
      <c r="OCR790" s="508"/>
      <c r="OCS790" s="508"/>
      <c r="OCT790" s="508"/>
      <c r="OCU790" s="508"/>
      <c r="OCV790" s="508"/>
      <c r="OCW790" s="508"/>
      <c r="OCX790" s="508"/>
      <c r="OCY790" s="508"/>
      <c r="OCZ790" s="508"/>
      <c r="ODA790" s="89"/>
      <c r="ODB790" s="89"/>
      <c r="ODC790" s="89"/>
      <c r="ODD790" s="89"/>
      <c r="ODE790" s="89"/>
      <c r="ODF790" s="508"/>
      <c r="ODG790" s="508"/>
      <c r="ODH790" s="89"/>
      <c r="ODI790" s="89"/>
      <c r="ODJ790" s="508"/>
      <c r="ODK790" s="508"/>
      <c r="ODL790" s="89"/>
      <c r="ODM790" s="89"/>
      <c r="ODN790" s="508"/>
      <c r="ODO790" s="508"/>
      <c r="ODP790" s="508"/>
      <c r="ODQ790" s="508"/>
      <c r="ODR790" s="508"/>
      <c r="ODS790" s="508"/>
      <c r="ODT790" s="508"/>
      <c r="ODU790" s="89"/>
      <c r="ODV790" s="89"/>
      <c r="ODW790" s="508"/>
      <c r="ODX790" s="508"/>
      <c r="ODY790" s="89"/>
      <c r="ODZ790" s="89"/>
      <c r="OEA790" s="508"/>
      <c r="OEB790" s="508"/>
      <c r="OEC790" s="508"/>
      <c r="OED790" s="508"/>
      <c r="OEE790" s="508"/>
      <c r="OEF790" s="203"/>
      <c r="OEG790" s="107"/>
      <c r="OEH790" s="508"/>
      <c r="OEI790" s="508"/>
      <c r="OEJ790" s="508"/>
      <c r="OEK790" s="508"/>
      <c r="OEL790" s="508"/>
      <c r="OEM790" s="508"/>
      <c r="OEN790" s="508"/>
      <c r="OEO790" s="168"/>
      <c r="OEP790" s="168"/>
      <c r="OEQ790" s="168"/>
      <c r="OER790" s="168"/>
      <c r="OES790" s="168"/>
      <c r="OET790" s="168"/>
      <c r="OEU790" s="168"/>
      <c r="OEV790" s="168"/>
      <c r="OEW790" s="168"/>
      <c r="OEX790" s="168"/>
      <c r="OEY790" s="168"/>
      <c r="OEZ790" s="168"/>
      <c r="OFA790" s="168"/>
      <c r="OFB790" s="168"/>
      <c r="OFC790" s="168"/>
      <c r="OFD790" s="168"/>
      <c r="OFE790" s="168"/>
      <c r="OFF790" s="168"/>
      <c r="OFG790" s="168"/>
      <c r="OFH790" s="168"/>
      <c r="OFI790" s="168"/>
      <c r="OFJ790" s="168"/>
      <c r="OFK790" s="168"/>
      <c r="OFL790" s="168"/>
      <c r="OFM790" s="168"/>
      <c r="OFN790" s="168"/>
      <c r="OFO790" s="168"/>
      <c r="OFP790" s="168"/>
      <c r="OFQ790" s="168"/>
      <c r="OFR790" s="168"/>
      <c r="OFS790" s="168"/>
      <c r="OFT790" s="168"/>
      <c r="OFU790" s="168"/>
      <c r="OFV790" s="168"/>
      <c r="OFW790" s="168"/>
      <c r="OFX790" s="168"/>
      <c r="OFY790" s="168"/>
      <c r="OFZ790" s="168"/>
      <c r="OGA790" s="168"/>
      <c r="OGB790" s="168"/>
      <c r="OGC790" s="168"/>
      <c r="OGD790" s="168"/>
      <c r="OGE790" s="168"/>
      <c r="OGF790" s="168"/>
      <c r="OGG790" s="508"/>
      <c r="OGH790" s="508"/>
      <c r="OGI790" s="508"/>
      <c r="OGJ790" s="508"/>
      <c r="OGK790" s="508"/>
      <c r="OGL790" s="508"/>
      <c r="OGM790" s="508"/>
      <c r="OGN790" s="508"/>
      <c r="OGO790" s="508"/>
      <c r="OGP790" s="508"/>
      <c r="OGQ790" s="508"/>
      <c r="OGR790" s="508"/>
      <c r="OGS790" s="508"/>
      <c r="OGT790" s="508"/>
      <c r="OGU790" s="508"/>
      <c r="OGV790" s="508"/>
      <c r="OGW790" s="508"/>
      <c r="OGX790" s="508"/>
      <c r="OGY790" s="508"/>
      <c r="OGZ790" s="508"/>
      <c r="OHA790" s="508"/>
      <c r="OHB790" s="508"/>
      <c r="OHC790" s="508"/>
      <c r="OHD790" s="508"/>
      <c r="OHE790" s="89"/>
      <c r="OHF790" s="89"/>
      <c r="OHG790" s="89"/>
      <c r="OHH790" s="89"/>
      <c r="OHI790" s="89"/>
      <c r="OHJ790" s="508"/>
      <c r="OHK790" s="508"/>
      <c r="OHL790" s="89"/>
      <c r="OHM790" s="89"/>
      <c r="OHN790" s="508"/>
      <c r="OHO790" s="508"/>
      <c r="OHP790" s="89"/>
      <c r="OHQ790" s="89"/>
      <c r="OHR790" s="508"/>
      <c r="OHS790" s="508"/>
      <c r="OHT790" s="508"/>
      <c r="OHU790" s="508"/>
      <c r="OHV790" s="508"/>
      <c r="OHW790" s="508"/>
      <c r="OHX790" s="508"/>
      <c r="OHY790" s="89"/>
      <c r="OHZ790" s="89"/>
      <c r="OIA790" s="508"/>
      <c r="OIB790" s="508"/>
      <c r="OIC790" s="89"/>
      <c r="OID790" s="89"/>
      <c r="OIE790" s="508"/>
      <c r="OIF790" s="508"/>
      <c r="OIG790" s="508"/>
      <c r="OIH790" s="508"/>
      <c r="OII790" s="508"/>
      <c r="OIJ790" s="203"/>
      <c r="OIK790" s="107"/>
      <c r="OIL790" s="508"/>
      <c r="OIM790" s="508"/>
      <c r="OIN790" s="508"/>
      <c r="OIO790" s="508"/>
      <c r="OIP790" s="508"/>
      <c r="OIQ790" s="508"/>
      <c r="OIR790" s="508"/>
      <c r="OIS790" s="168"/>
      <c r="OIT790" s="168"/>
      <c r="OIU790" s="168"/>
      <c r="OIV790" s="168"/>
      <c r="OIW790" s="168"/>
      <c r="OIX790" s="168"/>
      <c r="OIY790" s="168"/>
      <c r="OIZ790" s="168"/>
      <c r="OJA790" s="168"/>
      <c r="OJB790" s="168"/>
      <c r="OJC790" s="168"/>
      <c r="OJD790" s="168"/>
      <c r="OJE790" s="168"/>
      <c r="OJF790" s="168"/>
      <c r="OJG790" s="168"/>
      <c r="OJH790" s="168"/>
      <c r="OJI790" s="168"/>
      <c r="OJJ790" s="168"/>
      <c r="OJK790" s="168"/>
      <c r="OJL790" s="168"/>
      <c r="OJM790" s="168"/>
      <c r="OJN790" s="168"/>
      <c r="OJO790" s="168"/>
      <c r="OJP790" s="168"/>
      <c r="OJQ790" s="168"/>
      <c r="OJR790" s="168"/>
      <c r="OJS790" s="168"/>
      <c r="OJT790" s="168"/>
      <c r="OJU790" s="168"/>
      <c r="OJV790" s="168"/>
      <c r="OJW790" s="168"/>
      <c r="OJX790" s="168"/>
      <c r="OJY790" s="168"/>
      <c r="OJZ790" s="168"/>
      <c r="OKA790" s="168"/>
      <c r="OKB790" s="168"/>
      <c r="OKC790" s="168"/>
      <c r="OKD790" s="168"/>
      <c r="OKE790" s="168"/>
      <c r="OKF790" s="168"/>
      <c r="OKG790" s="168"/>
      <c r="OKH790" s="168"/>
      <c r="OKI790" s="168"/>
      <c r="OKJ790" s="168"/>
      <c r="OKK790" s="508"/>
      <c r="OKL790" s="508"/>
      <c r="OKM790" s="508"/>
      <c r="OKN790" s="508"/>
      <c r="OKO790" s="508"/>
      <c r="OKP790" s="508"/>
      <c r="OKQ790" s="508"/>
      <c r="OKR790" s="508"/>
      <c r="OKS790" s="508"/>
      <c r="OKT790" s="508"/>
      <c r="OKU790" s="508"/>
      <c r="OKV790" s="508"/>
      <c r="OKW790" s="508"/>
      <c r="OKX790" s="508"/>
      <c r="OKY790" s="508"/>
      <c r="OKZ790" s="508"/>
      <c r="OLA790" s="508"/>
      <c r="OLB790" s="508"/>
      <c r="OLC790" s="508"/>
      <c r="OLD790" s="508"/>
      <c r="OLE790" s="508"/>
      <c r="OLF790" s="508"/>
      <c r="OLG790" s="508"/>
      <c r="OLH790" s="508"/>
      <c r="OLI790" s="89"/>
      <c r="OLJ790" s="89"/>
      <c r="OLK790" s="89"/>
      <c r="OLL790" s="89"/>
      <c r="OLM790" s="89"/>
      <c r="OLN790" s="508"/>
      <c r="OLO790" s="508"/>
      <c r="OLP790" s="89"/>
      <c r="OLQ790" s="89"/>
      <c r="OLR790" s="508"/>
      <c r="OLS790" s="508"/>
      <c r="OLT790" s="89"/>
      <c r="OLU790" s="89"/>
      <c r="OLV790" s="508"/>
      <c r="OLW790" s="508"/>
      <c r="OLX790" s="508"/>
      <c r="OLY790" s="508"/>
      <c r="OLZ790" s="508"/>
      <c r="OMA790" s="508"/>
      <c r="OMB790" s="508"/>
      <c r="OMC790" s="89"/>
      <c r="OMD790" s="89"/>
      <c r="OME790" s="508"/>
      <c r="OMF790" s="508"/>
      <c r="OMG790" s="89"/>
      <c r="OMH790" s="89"/>
      <c r="OMI790" s="508"/>
      <c r="OMJ790" s="508"/>
      <c r="OMK790" s="508"/>
      <c r="OML790" s="508"/>
      <c r="OMM790" s="508"/>
      <c r="OMN790" s="203"/>
      <c r="OMO790" s="107"/>
      <c r="OMP790" s="508"/>
      <c r="OMQ790" s="508"/>
      <c r="OMR790" s="508"/>
      <c r="OMS790" s="508"/>
      <c r="OMT790" s="508"/>
      <c r="OMU790" s="508"/>
      <c r="OMV790" s="508"/>
      <c r="OMW790" s="168"/>
      <c r="OMX790" s="168"/>
      <c r="OMY790" s="168"/>
      <c r="OMZ790" s="168"/>
      <c r="ONA790" s="168"/>
      <c r="ONB790" s="168"/>
      <c r="ONC790" s="168"/>
      <c r="OND790" s="168"/>
      <c r="ONE790" s="168"/>
      <c r="ONF790" s="168"/>
      <c r="ONG790" s="168"/>
      <c r="ONH790" s="168"/>
      <c r="ONI790" s="168"/>
      <c r="ONJ790" s="168"/>
      <c r="ONK790" s="168"/>
      <c r="ONL790" s="168"/>
      <c r="ONM790" s="168"/>
      <c r="ONN790" s="168"/>
      <c r="ONO790" s="168"/>
      <c r="ONP790" s="168"/>
      <c r="ONQ790" s="168"/>
      <c r="ONR790" s="168"/>
      <c r="ONS790" s="168"/>
      <c r="ONT790" s="168"/>
      <c r="ONU790" s="168"/>
      <c r="ONV790" s="168"/>
      <c r="ONW790" s="168"/>
      <c r="ONX790" s="168"/>
      <c r="ONY790" s="168"/>
      <c r="ONZ790" s="168"/>
      <c r="OOA790" s="168"/>
      <c r="OOB790" s="168"/>
      <c r="OOC790" s="168"/>
      <c r="OOD790" s="168"/>
      <c r="OOE790" s="168"/>
      <c r="OOF790" s="168"/>
      <c r="OOG790" s="168"/>
      <c r="OOH790" s="168"/>
      <c r="OOI790" s="168"/>
      <c r="OOJ790" s="168"/>
      <c r="OOK790" s="168"/>
      <c r="OOL790" s="168"/>
      <c r="OOM790" s="168"/>
      <c r="OON790" s="168"/>
      <c r="OOO790" s="508"/>
      <c r="OOP790" s="508"/>
      <c r="OOQ790" s="508"/>
      <c r="OOR790" s="508"/>
      <c r="OOS790" s="508"/>
      <c r="OOT790" s="508"/>
      <c r="OOU790" s="508"/>
      <c r="OOV790" s="508"/>
      <c r="OOW790" s="508"/>
      <c r="OOX790" s="508"/>
      <c r="OOY790" s="508"/>
      <c r="OOZ790" s="508"/>
      <c r="OPA790" s="508"/>
      <c r="OPB790" s="508"/>
      <c r="OPC790" s="508"/>
      <c r="OPD790" s="508"/>
      <c r="OPE790" s="508"/>
      <c r="OPF790" s="508"/>
      <c r="OPG790" s="508"/>
      <c r="OPH790" s="508"/>
      <c r="OPI790" s="508"/>
      <c r="OPJ790" s="508"/>
      <c r="OPK790" s="508"/>
      <c r="OPL790" s="508"/>
      <c r="OPM790" s="89"/>
      <c r="OPN790" s="89"/>
      <c r="OPO790" s="89"/>
      <c r="OPP790" s="89"/>
      <c r="OPQ790" s="89"/>
      <c r="OPR790" s="508"/>
      <c r="OPS790" s="508"/>
      <c r="OPT790" s="89"/>
      <c r="OPU790" s="89"/>
      <c r="OPV790" s="508"/>
      <c r="OPW790" s="508"/>
      <c r="OPX790" s="89"/>
      <c r="OPY790" s="89"/>
      <c r="OPZ790" s="508"/>
      <c r="OQA790" s="508"/>
      <c r="OQB790" s="508"/>
      <c r="OQC790" s="508"/>
      <c r="OQD790" s="508"/>
      <c r="OQE790" s="508"/>
      <c r="OQF790" s="508"/>
      <c r="OQG790" s="89"/>
      <c r="OQH790" s="89"/>
      <c r="OQI790" s="508"/>
      <c r="OQJ790" s="508"/>
      <c r="OQK790" s="89"/>
      <c r="OQL790" s="89"/>
      <c r="OQM790" s="508"/>
      <c r="OQN790" s="508"/>
      <c r="OQO790" s="508"/>
      <c r="OQP790" s="508"/>
      <c r="OQQ790" s="508"/>
      <c r="OQR790" s="203"/>
      <c r="OQS790" s="107"/>
      <c r="OQT790" s="508"/>
      <c r="OQU790" s="508"/>
      <c r="OQV790" s="508"/>
      <c r="OQW790" s="508"/>
      <c r="OQX790" s="508"/>
      <c r="OQY790" s="508"/>
      <c r="OQZ790" s="508"/>
      <c r="ORA790" s="168"/>
      <c r="ORB790" s="168"/>
      <c r="ORC790" s="168"/>
      <c r="ORD790" s="168"/>
      <c r="ORE790" s="168"/>
      <c r="ORF790" s="168"/>
      <c r="ORG790" s="168"/>
      <c r="ORH790" s="168"/>
      <c r="ORI790" s="168"/>
      <c r="ORJ790" s="168"/>
      <c r="ORK790" s="168"/>
      <c r="ORL790" s="168"/>
      <c r="ORM790" s="168"/>
      <c r="ORN790" s="168"/>
      <c r="ORO790" s="168"/>
      <c r="ORP790" s="168"/>
      <c r="ORQ790" s="168"/>
      <c r="ORR790" s="168"/>
      <c r="ORS790" s="168"/>
      <c r="ORT790" s="168"/>
      <c r="ORU790" s="168"/>
      <c r="ORV790" s="168"/>
      <c r="ORW790" s="168"/>
      <c r="ORX790" s="168"/>
      <c r="ORY790" s="168"/>
      <c r="ORZ790" s="168"/>
      <c r="OSA790" s="168"/>
      <c r="OSB790" s="168"/>
      <c r="OSC790" s="168"/>
      <c r="OSD790" s="168"/>
      <c r="OSE790" s="168"/>
      <c r="OSF790" s="168"/>
      <c r="OSG790" s="168"/>
      <c r="OSH790" s="168"/>
      <c r="OSI790" s="168"/>
      <c r="OSJ790" s="168"/>
      <c r="OSK790" s="168"/>
      <c r="OSL790" s="168"/>
      <c r="OSM790" s="168"/>
      <c r="OSN790" s="168"/>
      <c r="OSO790" s="168"/>
      <c r="OSP790" s="168"/>
      <c r="OSQ790" s="168"/>
      <c r="OSR790" s="168"/>
      <c r="OSS790" s="508"/>
      <c r="OST790" s="508"/>
      <c r="OSU790" s="508"/>
      <c r="OSV790" s="508"/>
      <c r="OSW790" s="508"/>
      <c r="OSX790" s="508"/>
      <c r="OSY790" s="508"/>
      <c r="OSZ790" s="508"/>
      <c r="OTA790" s="508"/>
      <c r="OTB790" s="508"/>
      <c r="OTC790" s="508"/>
      <c r="OTD790" s="508"/>
      <c r="OTE790" s="508"/>
      <c r="OTF790" s="508"/>
      <c r="OTG790" s="508"/>
      <c r="OTH790" s="508"/>
      <c r="OTI790" s="508"/>
      <c r="OTJ790" s="508"/>
      <c r="OTK790" s="508"/>
      <c r="OTL790" s="508"/>
      <c r="OTM790" s="508"/>
      <c r="OTN790" s="508"/>
      <c r="OTO790" s="508"/>
      <c r="OTP790" s="508"/>
      <c r="OTQ790" s="89"/>
      <c r="OTR790" s="89"/>
      <c r="OTS790" s="89"/>
      <c r="OTT790" s="89"/>
      <c r="OTU790" s="89"/>
      <c r="OTV790" s="508"/>
      <c r="OTW790" s="508"/>
      <c r="OTX790" s="89"/>
      <c r="OTY790" s="89"/>
      <c r="OTZ790" s="508"/>
      <c r="OUA790" s="508"/>
      <c r="OUB790" s="89"/>
      <c r="OUC790" s="89"/>
      <c r="OUD790" s="508"/>
      <c r="OUE790" s="508"/>
      <c r="OUF790" s="508"/>
      <c r="OUG790" s="508"/>
      <c r="OUH790" s="508"/>
      <c r="OUI790" s="508"/>
      <c r="OUJ790" s="508"/>
      <c r="OUK790" s="89"/>
      <c r="OUL790" s="89"/>
      <c r="OUM790" s="508"/>
      <c r="OUN790" s="508"/>
      <c r="OUO790" s="89"/>
      <c r="OUP790" s="89"/>
      <c r="OUQ790" s="508"/>
      <c r="OUR790" s="508"/>
      <c r="OUS790" s="508"/>
      <c r="OUT790" s="508"/>
      <c r="OUU790" s="508"/>
      <c r="OUV790" s="203"/>
      <c r="OUW790" s="107"/>
      <c r="OUX790" s="508"/>
      <c r="OUY790" s="508"/>
      <c r="OUZ790" s="508"/>
      <c r="OVA790" s="508"/>
      <c r="OVB790" s="508"/>
      <c r="OVC790" s="508"/>
      <c r="OVD790" s="508"/>
      <c r="OVE790" s="168"/>
      <c r="OVF790" s="168"/>
      <c r="OVG790" s="168"/>
      <c r="OVH790" s="168"/>
      <c r="OVI790" s="168"/>
      <c r="OVJ790" s="168"/>
      <c r="OVK790" s="168"/>
      <c r="OVL790" s="168"/>
      <c r="OVM790" s="168"/>
      <c r="OVN790" s="168"/>
      <c r="OVO790" s="168"/>
      <c r="OVP790" s="168"/>
      <c r="OVQ790" s="168"/>
      <c r="OVR790" s="168"/>
      <c r="OVS790" s="168"/>
      <c r="OVT790" s="168"/>
      <c r="OVU790" s="168"/>
      <c r="OVV790" s="168"/>
      <c r="OVW790" s="168"/>
      <c r="OVX790" s="168"/>
      <c r="OVY790" s="168"/>
      <c r="OVZ790" s="168"/>
      <c r="OWA790" s="168"/>
      <c r="OWB790" s="168"/>
      <c r="OWC790" s="168"/>
      <c r="OWD790" s="168"/>
      <c r="OWE790" s="168"/>
      <c r="OWF790" s="168"/>
      <c r="OWG790" s="168"/>
      <c r="OWH790" s="168"/>
      <c r="OWI790" s="168"/>
      <c r="OWJ790" s="168"/>
      <c r="OWK790" s="168"/>
      <c r="OWL790" s="168"/>
      <c r="OWM790" s="168"/>
      <c r="OWN790" s="168"/>
      <c r="OWO790" s="168"/>
      <c r="OWP790" s="168"/>
      <c r="OWQ790" s="168"/>
      <c r="OWR790" s="168"/>
      <c r="OWS790" s="168"/>
      <c r="OWT790" s="168"/>
      <c r="OWU790" s="168"/>
      <c r="OWV790" s="168"/>
      <c r="OWW790" s="508"/>
      <c r="OWX790" s="508"/>
      <c r="OWY790" s="508"/>
      <c r="OWZ790" s="508"/>
      <c r="OXA790" s="508"/>
      <c r="OXB790" s="508"/>
      <c r="OXC790" s="508"/>
      <c r="OXD790" s="508"/>
      <c r="OXE790" s="508"/>
      <c r="OXF790" s="508"/>
      <c r="OXG790" s="508"/>
      <c r="OXH790" s="508"/>
      <c r="OXI790" s="508"/>
      <c r="OXJ790" s="508"/>
      <c r="OXK790" s="508"/>
      <c r="OXL790" s="508"/>
      <c r="OXM790" s="508"/>
      <c r="OXN790" s="508"/>
      <c r="OXO790" s="508"/>
      <c r="OXP790" s="508"/>
      <c r="OXQ790" s="508"/>
      <c r="OXR790" s="508"/>
      <c r="OXS790" s="508"/>
      <c r="OXT790" s="508"/>
      <c r="OXU790" s="89"/>
      <c r="OXV790" s="89"/>
      <c r="OXW790" s="89"/>
      <c r="OXX790" s="89"/>
      <c r="OXY790" s="89"/>
      <c r="OXZ790" s="508"/>
      <c r="OYA790" s="508"/>
      <c r="OYB790" s="89"/>
      <c r="OYC790" s="89"/>
      <c r="OYD790" s="508"/>
      <c r="OYE790" s="508"/>
      <c r="OYF790" s="89"/>
      <c r="OYG790" s="89"/>
      <c r="OYH790" s="508"/>
      <c r="OYI790" s="508"/>
      <c r="OYJ790" s="508"/>
      <c r="OYK790" s="508"/>
      <c r="OYL790" s="508"/>
      <c r="OYM790" s="508"/>
      <c r="OYN790" s="508"/>
      <c r="OYO790" s="89"/>
      <c r="OYP790" s="89"/>
      <c r="OYQ790" s="508"/>
      <c r="OYR790" s="508"/>
      <c r="OYS790" s="89"/>
      <c r="OYT790" s="89"/>
      <c r="OYU790" s="508"/>
      <c r="OYV790" s="508"/>
      <c r="OYW790" s="508"/>
      <c r="OYX790" s="508"/>
      <c r="OYY790" s="508"/>
      <c r="OYZ790" s="203"/>
      <c r="OZA790" s="107"/>
      <c r="OZB790" s="508"/>
      <c r="OZC790" s="508"/>
      <c r="OZD790" s="508"/>
      <c r="OZE790" s="508"/>
      <c r="OZF790" s="508"/>
      <c r="OZG790" s="508"/>
      <c r="OZH790" s="508"/>
      <c r="OZI790" s="168"/>
      <c r="OZJ790" s="168"/>
      <c r="OZK790" s="168"/>
      <c r="OZL790" s="168"/>
      <c r="OZM790" s="168"/>
      <c r="OZN790" s="168"/>
      <c r="OZO790" s="168"/>
      <c r="OZP790" s="168"/>
      <c r="OZQ790" s="168"/>
      <c r="OZR790" s="168"/>
      <c r="OZS790" s="168"/>
      <c r="OZT790" s="168"/>
      <c r="OZU790" s="168"/>
      <c r="OZV790" s="168"/>
      <c r="OZW790" s="168"/>
      <c r="OZX790" s="168"/>
      <c r="OZY790" s="168"/>
      <c r="OZZ790" s="168"/>
      <c r="PAA790" s="168"/>
      <c r="PAB790" s="168"/>
      <c r="PAC790" s="168"/>
      <c r="PAD790" s="168"/>
      <c r="PAE790" s="168"/>
      <c r="PAF790" s="168"/>
      <c r="PAG790" s="168"/>
      <c r="PAH790" s="168"/>
      <c r="PAI790" s="168"/>
      <c r="PAJ790" s="168"/>
      <c r="PAK790" s="168"/>
      <c r="PAL790" s="168"/>
      <c r="PAM790" s="168"/>
      <c r="PAN790" s="168"/>
      <c r="PAO790" s="168"/>
      <c r="PAP790" s="168"/>
      <c r="PAQ790" s="168"/>
      <c r="PAR790" s="168"/>
      <c r="PAS790" s="168"/>
      <c r="PAT790" s="168"/>
      <c r="PAU790" s="168"/>
      <c r="PAV790" s="168"/>
      <c r="PAW790" s="168"/>
      <c r="PAX790" s="168"/>
      <c r="PAY790" s="168"/>
      <c r="PAZ790" s="168"/>
      <c r="PBA790" s="508"/>
      <c r="PBB790" s="508"/>
      <c r="PBC790" s="508"/>
      <c r="PBD790" s="508"/>
      <c r="PBE790" s="508"/>
      <c r="PBF790" s="508"/>
      <c r="PBG790" s="508"/>
      <c r="PBH790" s="508"/>
      <c r="PBI790" s="508"/>
      <c r="PBJ790" s="508"/>
      <c r="PBK790" s="508"/>
      <c r="PBL790" s="508"/>
      <c r="PBM790" s="508"/>
      <c r="PBN790" s="508"/>
      <c r="PBO790" s="508"/>
      <c r="PBP790" s="508"/>
      <c r="PBQ790" s="508"/>
      <c r="PBR790" s="508"/>
      <c r="PBS790" s="508"/>
      <c r="PBT790" s="508"/>
      <c r="PBU790" s="508"/>
      <c r="PBV790" s="508"/>
      <c r="PBW790" s="508"/>
      <c r="PBX790" s="508"/>
      <c r="PBY790" s="89"/>
      <c r="PBZ790" s="89"/>
      <c r="PCA790" s="89"/>
      <c r="PCB790" s="89"/>
      <c r="PCC790" s="89"/>
      <c r="PCD790" s="508"/>
      <c r="PCE790" s="508"/>
      <c r="PCF790" s="89"/>
      <c r="PCG790" s="89"/>
      <c r="PCH790" s="508"/>
      <c r="PCI790" s="508"/>
      <c r="PCJ790" s="89"/>
      <c r="PCK790" s="89"/>
      <c r="PCL790" s="508"/>
      <c r="PCM790" s="508"/>
      <c r="PCN790" s="508"/>
      <c r="PCO790" s="508"/>
      <c r="PCP790" s="508"/>
      <c r="PCQ790" s="508"/>
      <c r="PCR790" s="508"/>
      <c r="PCS790" s="89"/>
      <c r="PCT790" s="89"/>
      <c r="PCU790" s="508"/>
      <c r="PCV790" s="508"/>
      <c r="PCW790" s="89"/>
      <c r="PCX790" s="89"/>
      <c r="PCY790" s="508"/>
      <c r="PCZ790" s="508"/>
      <c r="PDA790" s="508"/>
      <c r="PDB790" s="508"/>
      <c r="PDC790" s="508"/>
      <c r="PDD790" s="203"/>
      <c r="PDE790" s="107"/>
      <c r="PDF790" s="508"/>
      <c r="PDG790" s="508"/>
      <c r="PDH790" s="508"/>
      <c r="PDI790" s="508"/>
      <c r="PDJ790" s="508"/>
      <c r="PDK790" s="508"/>
      <c r="PDL790" s="508"/>
      <c r="PDM790" s="168"/>
      <c r="PDN790" s="168"/>
      <c r="PDO790" s="168"/>
      <c r="PDP790" s="168"/>
      <c r="PDQ790" s="168"/>
      <c r="PDR790" s="168"/>
      <c r="PDS790" s="168"/>
      <c r="PDT790" s="168"/>
      <c r="PDU790" s="168"/>
      <c r="PDV790" s="168"/>
      <c r="PDW790" s="168"/>
      <c r="PDX790" s="168"/>
      <c r="PDY790" s="168"/>
      <c r="PDZ790" s="168"/>
      <c r="PEA790" s="168"/>
      <c r="PEB790" s="168"/>
      <c r="PEC790" s="168"/>
      <c r="PED790" s="168"/>
      <c r="PEE790" s="168"/>
      <c r="PEF790" s="168"/>
      <c r="PEG790" s="168"/>
      <c r="PEH790" s="168"/>
      <c r="PEI790" s="168"/>
      <c r="PEJ790" s="168"/>
      <c r="PEK790" s="168"/>
      <c r="PEL790" s="168"/>
      <c r="PEM790" s="168"/>
      <c r="PEN790" s="168"/>
      <c r="PEO790" s="168"/>
      <c r="PEP790" s="168"/>
      <c r="PEQ790" s="168"/>
      <c r="PER790" s="168"/>
      <c r="PES790" s="168"/>
      <c r="PET790" s="168"/>
      <c r="PEU790" s="168"/>
      <c r="PEV790" s="168"/>
      <c r="PEW790" s="168"/>
      <c r="PEX790" s="168"/>
      <c r="PEY790" s="168"/>
      <c r="PEZ790" s="168"/>
      <c r="PFA790" s="168"/>
      <c r="PFB790" s="168"/>
      <c r="PFC790" s="168"/>
      <c r="PFD790" s="168"/>
      <c r="PFE790" s="508"/>
      <c r="PFF790" s="508"/>
      <c r="PFG790" s="508"/>
      <c r="PFH790" s="508"/>
      <c r="PFI790" s="508"/>
      <c r="PFJ790" s="508"/>
      <c r="PFK790" s="508"/>
      <c r="PFL790" s="508"/>
      <c r="PFM790" s="508"/>
      <c r="PFN790" s="508"/>
      <c r="PFO790" s="508"/>
      <c r="PFP790" s="508"/>
      <c r="PFQ790" s="508"/>
      <c r="PFR790" s="508"/>
      <c r="PFS790" s="508"/>
      <c r="PFT790" s="508"/>
      <c r="PFU790" s="508"/>
      <c r="PFV790" s="508"/>
      <c r="PFW790" s="508"/>
      <c r="PFX790" s="508"/>
      <c r="PFY790" s="508"/>
      <c r="PFZ790" s="508"/>
      <c r="PGA790" s="508"/>
      <c r="PGB790" s="508"/>
      <c r="PGC790" s="89"/>
      <c r="PGD790" s="89"/>
      <c r="PGE790" s="89"/>
      <c r="PGF790" s="89"/>
      <c r="PGG790" s="89"/>
      <c r="PGH790" s="508"/>
      <c r="PGI790" s="508"/>
      <c r="PGJ790" s="89"/>
      <c r="PGK790" s="89"/>
      <c r="PGL790" s="508"/>
      <c r="PGM790" s="508"/>
      <c r="PGN790" s="89"/>
      <c r="PGO790" s="89"/>
      <c r="PGP790" s="508"/>
      <c r="PGQ790" s="508"/>
      <c r="PGR790" s="508"/>
      <c r="PGS790" s="508"/>
      <c r="PGT790" s="508"/>
      <c r="PGU790" s="508"/>
      <c r="PGV790" s="508"/>
      <c r="PGW790" s="89"/>
      <c r="PGX790" s="89"/>
      <c r="PGY790" s="508"/>
      <c r="PGZ790" s="508"/>
      <c r="PHA790" s="89"/>
      <c r="PHB790" s="89"/>
      <c r="PHC790" s="508"/>
      <c r="PHD790" s="508"/>
      <c r="PHE790" s="508"/>
      <c r="PHF790" s="508"/>
      <c r="PHG790" s="508"/>
      <c r="PHH790" s="203"/>
      <c r="PHI790" s="107"/>
      <c r="PHJ790" s="508"/>
      <c r="PHK790" s="508"/>
      <c r="PHL790" s="508"/>
      <c r="PHM790" s="508"/>
      <c r="PHN790" s="508"/>
      <c r="PHO790" s="508"/>
      <c r="PHP790" s="508"/>
      <c r="PHQ790" s="168"/>
      <c r="PHR790" s="168"/>
      <c r="PHS790" s="168"/>
      <c r="PHT790" s="168"/>
      <c r="PHU790" s="168"/>
      <c r="PHV790" s="168"/>
      <c r="PHW790" s="168"/>
      <c r="PHX790" s="168"/>
      <c r="PHY790" s="168"/>
      <c r="PHZ790" s="168"/>
      <c r="PIA790" s="168"/>
      <c r="PIB790" s="168"/>
      <c r="PIC790" s="168"/>
      <c r="PID790" s="168"/>
      <c r="PIE790" s="168"/>
      <c r="PIF790" s="168"/>
      <c r="PIG790" s="168"/>
      <c r="PIH790" s="168"/>
      <c r="PII790" s="168"/>
      <c r="PIJ790" s="168"/>
      <c r="PIK790" s="168"/>
      <c r="PIL790" s="168"/>
      <c r="PIM790" s="168"/>
      <c r="PIN790" s="168"/>
      <c r="PIO790" s="168"/>
      <c r="PIP790" s="168"/>
      <c r="PIQ790" s="168"/>
      <c r="PIR790" s="168"/>
      <c r="PIS790" s="168"/>
      <c r="PIT790" s="168"/>
      <c r="PIU790" s="168"/>
      <c r="PIV790" s="168"/>
      <c r="PIW790" s="168"/>
      <c r="PIX790" s="168"/>
      <c r="PIY790" s="168"/>
      <c r="PIZ790" s="168"/>
      <c r="PJA790" s="168"/>
      <c r="PJB790" s="168"/>
      <c r="PJC790" s="168"/>
      <c r="PJD790" s="168"/>
      <c r="PJE790" s="168"/>
      <c r="PJF790" s="168"/>
      <c r="PJG790" s="168"/>
      <c r="PJH790" s="168"/>
      <c r="PJI790" s="508"/>
      <c r="PJJ790" s="508"/>
      <c r="PJK790" s="508"/>
      <c r="PJL790" s="508"/>
      <c r="PJM790" s="508"/>
      <c r="PJN790" s="508"/>
      <c r="PJO790" s="508"/>
      <c r="PJP790" s="508"/>
      <c r="PJQ790" s="508"/>
      <c r="PJR790" s="508"/>
      <c r="PJS790" s="508"/>
      <c r="PJT790" s="508"/>
      <c r="PJU790" s="508"/>
      <c r="PJV790" s="508"/>
      <c r="PJW790" s="508"/>
      <c r="PJX790" s="508"/>
      <c r="PJY790" s="508"/>
      <c r="PJZ790" s="508"/>
      <c r="PKA790" s="508"/>
      <c r="PKB790" s="508"/>
      <c r="PKC790" s="508"/>
      <c r="PKD790" s="508"/>
      <c r="PKE790" s="508"/>
      <c r="PKF790" s="508"/>
      <c r="PKG790" s="89"/>
      <c r="PKH790" s="89"/>
      <c r="PKI790" s="89"/>
      <c r="PKJ790" s="89"/>
      <c r="PKK790" s="89"/>
      <c r="PKL790" s="508"/>
      <c r="PKM790" s="508"/>
      <c r="PKN790" s="89"/>
      <c r="PKO790" s="89"/>
      <c r="PKP790" s="508"/>
      <c r="PKQ790" s="508"/>
      <c r="PKR790" s="89"/>
      <c r="PKS790" s="89"/>
      <c r="PKT790" s="508"/>
      <c r="PKU790" s="508"/>
      <c r="PKV790" s="508"/>
      <c r="PKW790" s="508"/>
      <c r="PKX790" s="508"/>
      <c r="PKY790" s="508"/>
      <c r="PKZ790" s="508"/>
      <c r="PLA790" s="89"/>
      <c r="PLB790" s="89"/>
      <c r="PLC790" s="508"/>
      <c r="PLD790" s="508"/>
      <c r="PLE790" s="89"/>
      <c r="PLF790" s="89"/>
      <c r="PLG790" s="508"/>
      <c r="PLH790" s="508"/>
      <c r="PLI790" s="508"/>
      <c r="PLJ790" s="508"/>
      <c r="PLK790" s="508"/>
      <c r="PLL790" s="203"/>
      <c r="PLM790" s="107"/>
      <c r="PLN790" s="508"/>
      <c r="PLO790" s="508"/>
      <c r="PLP790" s="508"/>
      <c r="PLQ790" s="508"/>
      <c r="PLR790" s="508"/>
      <c r="PLS790" s="508"/>
      <c r="PLT790" s="508"/>
      <c r="PLU790" s="168"/>
      <c r="PLV790" s="168"/>
      <c r="PLW790" s="168"/>
      <c r="PLX790" s="168"/>
      <c r="PLY790" s="168"/>
      <c r="PLZ790" s="168"/>
      <c r="PMA790" s="168"/>
      <c r="PMB790" s="168"/>
      <c r="PMC790" s="168"/>
      <c r="PMD790" s="168"/>
      <c r="PME790" s="168"/>
      <c r="PMF790" s="168"/>
      <c r="PMG790" s="168"/>
      <c r="PMH790" s="168"/>
      <c r="PMI790" s="168"/>
      <c r="PMJ790" s="168"/>
      <c r="PMK790" s="168"/>
      <c r="PML790" s="168"/>
      <c r="PMM790" s="168"/>
      <c r="PMN790" s="168"/>
      <c r="PMO790" s="168"/>
      <c r="PMP790" s="168"/>
      <c r="PMQ790" s="168"/>
      <c r="PMR790" s="168"/>
      <c r="PMS790" s="168"/>
      <c r="PMT790" s="168"/>
      <c r="PMU790" s="168"/>
      <c r="PMV790" s="168"/>
      <c r="PMW790" s="168"/>
      <c r="PMX790" s="168"/>
      <c r="PMY790" s="168"/>
      <c r="PMZ790" s="168"/>
      <c r="PNA790" s="168"/>
      <c r="PNB790" s="168"/>
      <c r="PNC790" s="168"/>
      <c r="PND790" s="168"/>
      <c r="PNE790" s="168"/>
      <c r="PNF790" s="168"/>
      <c r="PNG790" s="168"/>
      <c r="PNH790" s="168"/>
      <c r="PNI790" s="168"/>
      <c r="PNJ790" s="168"/>
      <c r="PNK790" s="168"/>
      <c r="PNL790" s="168"/>
      <c r="PNM790" s="508"/>
      <c r="PNN790" s="508"/>
      <c r="PNO790" s="508"/>
      <c r="PNP790" s="508"/>
      <c r="PNQ790" s="508"/>
      <c r="PNR790" s="508"/>
      <c r="PNS790" s="508"/>
      <c r="PNT790" s="508"/>
      <c r="PNU790" s="508"/>
      <c r="PNV790" s="508"/>
      <c r="PNW790" s="508"/>
      <c r="PNX790" s="508"/>
      <c r="PNY790" s="508"/>
      <c r="PNZ790" s="508"/>
      <c r="POA790" s="508"/>
      <c r="POB790" s="508"/>
      <c r="POC790" s="508"/>
      <c r="POD790" s="508"/>
      <c r="POE790" s="508"/>
      <c r="POF790" s="508"/>
      <c r="POG790" s="508"/>
      <c r="POH790" s="508"/>
      <c r="POI790" s="508"/>
      <c r="POJ790" s="508"/>
      <c r="POK790" s="89"/>
      <c r="POL790" s="89"/>
      <c r="POM790" s="89"/>
      <c r="PON790" s="89"/>
      <c r="POO790" s="89"/>
      <c r="POP790" s="508"/>
      <c r="POQ790" s="508"/>
      <c r="POR790" s="89"/>
      <c r="POS790" s="89"/>
      <c r="POT790" s="508"/>
      <c r="POU790" s="508"/>
      <c r="POV790" s="89"/>
      <c r="POW790" s="89"/>
      <c r="POX790" s="508"/>
      <c r="POY790" s="508"/>
      <c r="POZ790" s="508"/>
      <c r="PPA790" s="508"/>
      <c r="PPB790" s="508"/>
      <c r="PPC790" s="508"/>
      <c r="PPD790" s="508"/>
      <c r="PPE790" s="89"/>
      <c r="PPF790" s="89"/>
      <c r="PPG790" s="508"/>
      <c r="PPH790" s="508"/>
      <c r="PPI790" s="89"/>
      <c r="PPJ790" s="89"/>
      <c r="PPK790" s="508"/>
      <c r="PPL790" s="508"/>
      <c r="PPM790" s="508"/>
      <c r="PPN790" s="508"/>
      <c r="PPO790" s="508"/>
      <c r="PPP790" s="203"/>
      <c r="PPQ790" s="107"/>
      <c r="PPR790" s="508"/>
      <c r="PPS790" s="508"/>
      <c r="PPT790" s="508"/>
      <c r="PPU790" s="508"/>
      <c r="PPV790" s="508"/>
      <c r="PPW790" s="508"/>
      <c r="PPX790" s="508"/>
      <c r="PPY790" s="168"/>
      <c r="PPZ790" s="168"/>
      <c r="PQA790" s="168"/>
      <c r="PQB790" s="168"/>
      <c r="PQC790" s="168"/>
      <c r="PQD790" s="168"/>
      <c r="PQE790" s="168"/>
      <c r="PQF790" s="168"/>
      <c r="PQG790" s="168"/>
      <c r="PQH790" s="168"/>
      <c r="PQI790" s="168"/>
      <c r="PQJ790" s="168"/>
      <c r="PQK790" s="168"/>
      <c r="PQL790" s="168"/>
      <c r="PQM790" s="168"/>
      <c r="PQN790" s="168"/>
      <c r="PQO790" s="168"/>
      <c r="PQP790" s="168"/>
      <c r="PQQ790" s="168"/>
      <c r="PQR790" s="168"/>
      <c r="PQS790" s="168"/>
      <c r="PQT790" s="168"/>
      <c r="PQU790" s="168"/>
      <c r="PQV790" s="168"/>
      <c r="PQW790" s="168"/>
      <c r="PQX790" s="168"/>
      <c r="PQY790" s="168"/>
      <c r="PQZ790" s="168"/>
      <c r="PRA790" s="168"/>
      <c r="PRB790" s="168"/>
      <c r="PRC790" s="168"/>
      <c r="PRD790" s="168"/>
      <c r="PRE790" s="168"/>
      <c r="PRF790" s="168"/>
      <c r="PRG790" s="168"/>
      <c r="PRH790" s="168"/>
      <c r="PRI790" s="168"/>
      <c r="PRJ790" s="168"/>
      <c r="PRK790" s="168"/>
      <c r="PRL790" s="168"/>
      <c r="PRM790" s="168"/>
      <c r="PRN790" s="168"/>
      <c r="PRO790" s="168"/>
      <c r="PRP790" s="168"/>
      <c r="PRQ790" s="508"/>
      <c r="PRR790" s="508"/>
      <c r="PRS790" s="508"/>
      <c r="PRT790" s="508"/>
      <c r="PRU790" s="508"/>
      <c r="PRV790" s="508"/>
      <c r="PRW790" s="508"/>
      <c r="PRX790" s="508"/>
      <c r="PRY790" s="508"/>
      <c r="PRZ790" s="508"/>
      <c r="PSA790" s="508"/>
      <c r="PSB790" s="508"/>
      <c r="PSC790" s="508"/>
      <c r="PSD790" s="508"/>
      <c r="PSE790" s="508"/>
      <c r="PSF790" s="508"/>
      <c r="PSG790" s="508"/>
      <c r="PSH790" s="508"/>
      <c r="PSI790" s="508"/>
      <c r="PSJ790" s="508"/>
      <c r="PSK790" s="508"/>
      <c r="PSL790" s="508"/>
      <c r="PSM790" s="508"/>
      <c r="PSN790" s="508"/>
      <c r="PSO790" s="89"/>
      <c r="PSP790" s="89"/>
      <c r="PSQ790" s="89"/>
      <c r="PSR790" s="89"/>
      <c r="PSS790" s="89"/>
      <c r="PST790" s="508"/>
      <c r="PSU790" s="508"/>
      <c r="PSV790" s="89"/>
      <c r="PSW790" s="89"/>
      <c r="PSX790" s="508"/>
      <c r="PSY790" s="508"/>
      <c r="PSZ790" s="89"/>
      <c r="PTA790" s="89"/>
      <c r="PTB790" s="508"/>
      <c r="PTC790" s="508"/>
      <c r="PTD790" s="508"/>
      <c r="PTE790" s="508"/>
      <c r="PTF790" s="508"/>
      <c r="PTG790" s="508"/>
      <c r="PTH790" s="508"/>
      <c r="PTI790" s="89"/>
      <c r="PTJ790" s="89"/>
      <c r="PTK790" s="508"/>
      <c r="PTL790" s="508"/>
      <c r="PTM790" s="89"/>
      <c r="PTN790" s="89"/>
      <c r="PTO790" s="508"/>
      <c r="PTP790" s="508"/>
      <c r="PTQ790" s="508"/>
      <c r="PTR790" s="508"/>
      <c r="PTS790" s="508"/>
      <c r="PTT790" s="203"/>
      <c r="PTU790" s="107"/>
      <c r="PTV790" s="508"/>
      <c r="PTW790" s="508"/>
      <c r="PTX790" s="508"/>
      <c r="PTY790" s="508"/>
      <c r="PTZ790" s="508"/>
      <c r="PUA790" s="508"/>
      <c r="PUB790" s="508"/>
      <c r="PUC790" s="168"/>
      <c r="PUD790" s="168"/>
      <c r="PUE790" s="168"/>
      <c r="PUF790" s="168"/>
      <c r="PUG790" s="168"/>
      <c r="PUH790" s="168"/>
      <c r="PUI790" s="168"/>
      <c r="PUJ790" s="168"/>
      <c r="PUK790" s="168"/>
      <c r="PUL790" s="168"/>
      <c r="PUM790" s="168"/>
      <c r="PUN790" s="168"/>
      <c r="PUO790" s="168"/>
      <c r="PUP790" s="168"/>
      <c r="PUQ790" s="168"/>
      <c r="PUR790" s="168"/>
      <c r="PUS790" s="168"/>
      <c r="PUT790" s="168"/>
      <c r="PUU790" s="168"/>
      <c r="PUV790" s="168"/>
      <c r="PUW790" s="168"/>
      <c r="PUX790" s="168"/>
      <c r="PUY790" s="168"/>
      <c r="PUZ790" s="168"/>
      <c r="PVA790" s="168"/>
      <c r="PVB790" s="168"/>
      <c r="PVC790" s="168"/>
      <c r="PVD790" s="168"/>
      <c r="PVE790" s="168"/>
      <c r="PVF790" s="168"/>
      <c r="PVG790" s="168"/>
      <c r="PVH790" s="168"/>
      <c r="PVI790" s="168"/>
      <c r="PVJ790" s="168"/>
      <c r="PVK790" s="168"/>
      <c r="PVL790" s="168"/>
      <c r="PVM790" s="168"/>
      <c r="PVN790" s="168"/>
      <c r="PVO790" s="168"/>
      <c r="PVP790" s="168"/>
      <c r="PVQ790" s="168"/>
      <c r="PVR790" s="168"/>
      <c r="PVS790" s="168"/>
      <c r="PVT790" s="168"/>
      <c r="PVU790" s="508"/>
      <c r="PVV790" s="508"/>
      <c r="PVW790" s="508"/>
      <c r="PVX790" s="508"/>
      <c r="PVY790" s="508"/>
      <c r="PVZ790" s="508"/>
      <c r="PWA790" s="508"/>
      <c r="PWB790" s="508"/>
      <c r="PWC790" s="508"/>
      <c r="PWD790" s="508"/>
      <c r="PWE790" s="508"/>
      <c r="PWF790" s="508"/>
      <c r="PWG790" s="508"/>
      <c r="PWH790" s="508"/>
      <c r="PWI790" s="508"/>
      <c r="PWJ790" s="508"/>
      <c r="PWK790" s="508"/>
      <c r="PWL790" s="508"/>
      <c r="PWM790" s="508"/>
      <c r="PWN790" s="508"/>
      <c r="PWO790" s="508"/>
      <c r="PWP790" s="508"/>
      <c r="PWQ790" s="508"/>
      <c r="PWR790" s="508"/>
      <c r="PWS790" s="89"/>
      <c r="PWT790" s="89"/>
      <c r="PWU790" s="89"/>
      <c r="PWV790" s="89"/>
      <c r="PWW790" s="89"/>
      <c r="PWX790" s="508"/>
      <c r="PWY790" s="508"/>
      <c r="PWZ790" s="89"/>
      <c r="PXA790" s="89"/>
      <c r="PXB790" s="508"/>
      <c r="PXC790" s="508"/>
      <c r="PXD790" s="89"/>
      <c r="PXE790" s="89"/>
      <c r="PXF790" s="508"/>
      <c r="PXG790" s="508"/>
      <c r="PXH790" s="508"/>
      <c r="PXI790" s="508"/>
      <c r="PXJ790" s="508"/>
      <c r="PXK790" s="508"/>
      <c r="PXL790" s="508"/>
      <c r="PXM790" s="89"/>
      <c r="PXN790" s="89"/>
      <c r="PXO790" s="508"/>
      <c r="PXP790" s="508"/>
      <c r="PXQ790" s="89"/>
      <c r="PXR790" s="89"/>
      <c r="PXS790" s="508"/>
      <c r="PXT790" s="508"/>
      <c r="PXU790" s="508"/>
      <c r="PXV790" s="508"/>
      <c r="PXW790" s="508"/>
      <c r="PXX790" s="203"/>
      <c r="PXY790" s="107"/>
      <c r="PXZ790" s="508"/>
      <c r="PYA790" s="508"/>
      <c r="PYB790" s="508"/>
      <c r="PYC790" s="508"/>
      <c r="PYD790" s="508"/>
      <c r="PYE790" s="508"/>
      <c r="PYF790" s="508"/>
      <c r="PYG790" s="168"/>
      <c r="PYH790" s="168"/>
      <c r="PYI790" s="168"/>
      <c r="PYJ790" s="168"/>
      <c r="PYK790" s="168"/>
      <c r="PYL790" s="168"/>
      <c r="PYM790" s="168"/>
      <c r="PYN790" s="168"/>
      <c r="PYO790" s="168"/>
      <c r="PYP790" s="168"/>
      <c r="PYQ790" s="168"/>
      <c r="PYR790" s="168"/>
      <c r="PYS790" s="168"/>
      <c r="PYT790" s="168"/>
      <c r="PYU790" s="168"/>
      <c r="PYV790" s="168"/>
      <c r="PYW790" s="168"/>
      <c r="PYX790" s="168"/>
      <c r="PYY790" s="168"/>
      <c r="PYZ790" s="168"/>
      <c r="PZA790" s="168"/>
      <c r="PZB790" s="168"/>
      <c r="PZC790" s="168"/>
      <c r="PZD790" s="168"/>
      <c r="PZE790" s="168"/>
      <c r="PZF790" s="168"/>
      <c r="PZG790" s="168"/>
      <c r="PZH790" s="168"/>
      <c r="PZI790" s="168"/>
      <c r="PZJ790" s="168"/>
      <c r="PZK790" s="168"/>
      <c r="PZL790" s="168"/>
      <c r="PZM790" s="168"/>
      <c r="PZN790" s="168"/>
      <c r="PZO790" s="168"/>
      <c r="PZP790" s="168"/>
      <c r="PZQ790" s="168"/>
      <c r="PZR790" s="168"/>
      <c r="PZS790" s="168"/>
      <c r="PZT790" s="168"/>
      <c r="PZU790" s="168"/>
      <c r="PZV790" s="168"/>
      <c r="PZW790" s="168"/>
      <c r="PZX790" s="168"/>
      <c r="PZY790" s="508"/>
      <c r="PZZ790" s="508"/>
      <c r="QAA790" s="508"/>
      <c r="QAB790" s="508"/>
      <c r="QAC790" s="508"/>
      <c r="QAD790" s="508"/>
      <c r="QAE790" s="508"/>
      <c r="QAF790" s="508"/>
      <c r="QAG790" s="508"/>
      <c r="QAH790" s="508"/>
      <c r="QAI790" s="508"/>
      <c r="QAJ790" s="508"/>
      <c r="QAK790" s="508"/>
      <c r="QAL790" s="508"/>
      <c r="QAM790" s="508"/>
      <c r="QAN790" s="508"/>
      <c r="QAO790" s="508"/>
      <c r="QAP790" s="508"/>
      <c r="QAQ790" s="508"/>
      <c r="QAR790" s="508"/>
      <c r="QAS790" s="508"/>
      <c r="QAT790" s="508"/>
      <c r="QAU790" s="508"/>
      <c r="QAV790" s="508"/>
      <c r="QAW790" s="89"/>
      <c r="QAX790" s="89"/>
      <c r="QAY790" s="89"/>
      <c r="QAZ790" s="89"/>
      <c r="QBA790" s="89"/>
      <c r="QBB790" s="508"/>
      <c r="QBC790" s="508"/>
      <c r="QBD790" s="89"/>
      <c r="QBE790" s="89"/>
      <c r="QBF790" s="508"/>
      <c r="QBG790" s="508"/>
      <c r="QBH790" s="89"/>
      <c r="QBI790" s="89"/>
      <c r="QBJ790" s="508"/>
      <c r="QBK790" s="508"/>
      <c r="QBL790" s="508"/>
      <c r="QBM790" s="508"/>
      <c r="QBN790" s="508"/>
      <c r="QBO790" s="508"/>
      <c r="QBP790" s="508"/>
      <c r="QBQ790" s="89"/>
      <c r="QBR790" s="89"/>
      <c r="QBS790" s="508"/>
      <c r="QBT790" s="508"/>
      <c r="QBU790" s="89"/>
      <c r="QBV790" s="89"/>
      <c r="QBW790" s="508"/>
      <c r="QBX790" s="508"/>
      <c r="QBY790" s="508"/>
      <c r="QBZ790" s="508"/>
      <c r="QCA790" s="508"/>
      <c r="QCB790" s="203"/>
      <c r="QCC790" s="107"/>
      <c r="QCD790" s="508"/>
      <c r="QCE790" s="508"/>
      <c r="QCF790" s="508"/>
      <c r="QCG790" s="508"/>
      <c r="QCH790" s="508"/>
      <c r="QCI790" s="508"/>
      <c r="QCJ790" s="508"/>
      <c r="QCK790" s="168"/>
      <c r="QCL790" s="168"/>
      <c r="QCM790" s="168"/>
      <c r="QCN790" s="168"/>
      <c r="QCO790" s="168"/>
      <c r="QCP790" s="168"/>
      <c r="QCQ790" s="168"/>
      <c r="QCR790" s="168"/>
      <c r="QCS790" s="168"/>
      <c r="QCT790" s="168"/>
      <c r="QCU790" s="168"/>
      <c r="QCV790" s="168"/>
      <c r="QCW790" s="168"/>
      <c r="QCX790" s="168"/>
      <c r="QCY790" s="168"/>
      <c r="QCZ790" s="168"/>
      <c r="QDA790" s="168"/>
      <c r="QDB790" s="168"/>
      <c r="QDC790" s="168"/>
      <c r="QDD790" s="168"/>
      <c r="QDE790" s="168"/>
      <c r="QDF790" s="168"/>
      <c r="QDG790" s="168"/>
      <c r="QDH790" s="168"/>
      <c r="QDI790" s="168"/>
      <c r="QDJ790" s="168"/>
      <c r="QDK790" s="168"/>
      <c r="QDL790" s="168"/>
      <c r="QDM790" s="168"/>
      <c r="QDN790" s="168"/>
      <c r="QDO790" s="168"/>
      <c r="QDP790" s="168"/>
      <c r="QDQ790" s="168"/>
      <c r="QDR790" s="168"/>
      <c r="QDS790" s="168"/>
      <c r="QDT790" s="168"/>
      <c r="QDU790" s="168"/>
      <c r="QDV790" s="168"/>
      <c r="QDW790" s="168"/>
      <c r="QDX790" s="168"/>
      <c r="QDY790" s="168"/>
      <c r="QDZ790" s="168"/>
      <c r="QEA790" s="168"/>
      <c r="QEB790" s="168"/>
      <c r="QEC790" s="508"/>
      <c r="QED790" s="508"/>
      <c r="QEE790" s="508"/>
      <c r="QEF790" s="508"/>
      <c r="QEG790" s="508"/>
      <c r="QEH790" s="508"/>
      <c r="QEI790" s="508"/>
      <c r="QEJ790" s="508"/>
      <c r="QEK790" s="508"/>
      <c r="QEL790" s="508"/>
      <c r="QEM790" s="508"/>
      <c r="QEN790" s="508"/>
      <c r="QEO790" s="508"/>
      <c r="QEP790" s="508"/>
      <c r="QEQ790" s="508"/>
      <c r="QER790" s="508"/>
      <c r="QES790" s="508"/>
      <c r="QET790" s="508"/>
      <c r="QEU790" s="508"/>
      <c r="QEV790" s="508"/>
      <c r="QEW790" s="508"/>
      <c r="QEX790" s="508"/>
      <c r="QEY790" s="508"/>
      <c r="QEZ790" s="508"/>
      <c r="QFA790" s="89"/>
      <c r="QFB790" s="89"/>
      <c r="QFC790" s="89"/>
      <c r="QFD790" s="89"/>
      <c r="QFE790" s="89"/>
      <c r="QFF790" s="508"/>
      <c r="QFG790" s="508"/>
      <c r="QFH790" s="89"/>
      <c r="QFI790" s="89"/>
      <c r="QFJ790" s="508"/>
      <c r="QFK790" s="508"/>
      <c r="QFL790" s="89"/>
      <c r="QFM790" s="89"/>
      <c r="QFN790" s="508"/>
      <c r="QFO790" s="508"/>
      <c r="QFP790" s="508"/>
      <c r="QFQ790" s="508"/>
      <c r="QFR790" s="508"/>
      <c r="QFS790" s="508"/>
      <c r="QFT790" s="508"/>
      <c r="QFU790" s="89"/>
      <c r="QFV790" s="89"/>
      <c r="QFW790" s="508"/>
      <c r="QFX790" s="508"/>
      <c r="QFY790" s="89"/>
      <c r="QFZ790" s="89"/>
      <c r="QGA790" s="508"/>
      <c r="QGB790" s="508"/>
      <c r="QGC790" s="508"/>
      <c r="QGD790" s="508"/>
      <c r="QGE790" s="508"/>
      <c r="QGF790" s="203"/>
      <c r="QGG790" s="107"/>
      <c r="QGH790" s="508"/>
      <c r="QGI790" s="508"/>
      <c r="QGJ790" s="508"/>
      <c r="QGK790" s="508"/>
      <c r="QGL790" s="508"/>
      <c r="QGM790" s="508"/>
      <c r="QGN790" s="508"/>
      <c r="QGO790" s="168"/>
      <c r="QGP790" s="168"/>
      <c r="QGQ790" s="168"/>
      <c r="QGR790" s="168"/>
      <c r="QGS790" s="168"/>
      <c r="QGT790" s="168"/>
      <c r="QGU790" s="168"/>
      <c r="QGV790" s="168"/>
      <c r="QGW790" s="168"/>
      <c r="QGX790" s="168"/>
      <c r="QGY790" s="168"/>
      <c r="QGZ790" s="168"/>
      <c r="QHA790" s="168"/>
      <c r="QHB790" s="168"/>
      <c r="QHC790" s="168"/>
      <c r="QHD790" s="168"/>
      <c r="QHE790" s="168"/>
      <c r="QHF790" s="168"/>
      <c r="QHG790" s="168"/>
      <c r="QHH790" s="168"/>
      <c r="QHI790" s="168"/>
      <c r="QHJ790" s="168"/>
      <c r="QHK790" s="168"/>
      <c r="QHL790" s="168"/>
      <c r="QHM790" s="168"/>
      <c r="QHN790" s="168"/>
      <c r="QHO790" s="168"/>
      <c r="QHP790" s="168"/>
      <c r="QHQ790" s="168"/>
      <c r="QHR790" s="168"/>
      <c r="QHS790" s="168"/>
      <c r="QHT790" s="168"/>
      <c r="QHU790" s="168"/>
      <c r="QHV790" s="168"/>
      <c r="QHW790" s="168"/>
      <c r="QHX790" s="168"/>
      <c r="QHY790" s="168"/>
      <c r="QHZ790" s="168"/>
      <c r="QIA790" s="168"/>
      <c r="QIB790" s="168"/>
      <c r="QIC790" s="168"/>
      <c r="QID790" s="168"/>
      <c r="QIE790" s="168"/>
      <c r="QIF790" s="168"/>
      <c r="QIG790" s="508"/>
      <c r="QIH790" s="508"/>
      <c r="QII790" s="508"/>
      <c r="QIJ790" s="508"/>
      <c r="QIK790" s="508"/>
      <c r="QIL790" s="508"/>
      <c r="QIM790" s="508"/>
      <c r="QIN790" s="508"/>
      <c r="QIO790" s="508"/>
      <c r="QIP790" s="508"/>
      <c r="QIQ790" s="508"/>
      <c r="QIR790" s="508"/>
      <c r="QIS790" s="508"/>
      <c r="QIT790" s="508"/>
      <c r="QIU790" s="508"/>
      <c r="QIV790" s="508"/>
      <c r="QIW790" s="508"/>
      <c r="QIX790" s="508"/>
      <c r="QIY790" s="508"/>
      <c r="QIZ790" s="508"/>
      <c r="QJA790" s="508"/>
      <c r="QJB790" s="508"/>
      <c r="QJC790" s="508"/>
      <c r="QJD790" s="508"/>
      <c r="QJE790" s="89"/>
      <c r="QJF790" s="89"/>
      <c r="QJG790" s="89"/>
      <c r="QJH790" s="89"/>
      <c r="QJI790" s="89"/>
      <c r="QJJ790" s="508"/>
      <c r="QJK790" s="508"/>
      <c r="QJL790" s="89"/>
      <c r="QJM790" s="89"/>
      <c r="QJN790" s="508"/>
      <c r="QJO790" s="508"/>
      <c r="QJP790" s="89"/>
      <c r="QJQ790" s="89"/>
      <c r="QJR790" s="508"/>
      <c r="QJS790" s="508"/>
      <c r="QJT790" s="508"/>
      <c r="QJU790" s="508"/>
      <c r="QJV790" s="508"/>
      <c r="QJW790" s="508"/>
      <c r="QJX790" s="508"/>
      <c r="QJY790" s="89"/>
      <c r="QJZ790" s="89"/>
      <c r="QKA790" s="508"/>
      <c r="QKB790" s="508"/>
      <c r="QKC790" s="89"/>
      <c r="QKD790" s="89"/>
      <c r="QKE790" s="508"/>
      <c r="QKF790" s="508"/>
      <c r="QKG790" s="508"/>
      <c r="QKH790" s="508"/>
      <c r="QKI790" s="508"/>
      <c r="QKJ790" s="203"/>
      <c r="QKK790" s="107"/>
      <c r="QKL790" s="508"/>
      <c r="QKM790" s="508"/>
      <c r="QKN790" s="508"/>
      <c r="QKO790" s="508"/>
      <c r="QKP790" s="508"/>
      <c r="QKQ790" s="508"/>
      <c r="QKR790" s="508"/>
      <c r="QKS790" s="168"/>
      <c r="QKT790" s="168"/>
      <c r="QKU790" s="168"/>
      <c r="QKV790" s="168"/>
      <c r="QKW790" s="168"/>
      <c r="QKX790" s="168"/>
      <c r="QKY790" s="168"/>
      <c r="QKZ790" s="168"/>
      <c r="QLA790" s="168"/>
      <c r="QLB790" s="168"/>
      <c r="QLC790" s="168"/>
      <c r="QLD790" s="168"/>
      <c r="QLE790" s="168"/>
      <c r="QLF790" s="168"/>
      <c r="QLG790" s="168"/>
      <c r="QLH790" s="168"/>
      <c r="QLI790" s="168"/>
      <c r="QLJ790" s="168"/>
      <c r="QLK790" s="168"/>
      <c r="QLL790" s="168"/>
      <c r="QLM790" s="168"/>
      <c r="QLN790" s="168"/>
      <c r="QLO790" s="168"/>
      <c r="QLP790" s="168"/>
      <c r="QLQ790" s="168"/>
      <c r="QLR790" s="168"/>
      <c r="QLS790" s="168"/>
      <c r="QLT790" s="168"/>
      <c r="QLU790" s="168"/>
      <c r="QLV790" s="168"/>
      <c r="QLW790" s="168"/>
      <c r="QLX790" s="168"/>
      <c r="QLY790" s="168"/>
      <c r="QLZ790" s="168"/>
      <c r="QMA790" s="168"/>
      <c r="QMB790" s="168"/>
      <c r="QMC790" s="168"/>
      <c r="QMD790" s="168"/>
      <c r="QME790" s="168"/>
      <c r="QMF790" s="168"/>
      <c r="QMG790" s="168"/>
      <c r="QMH790" s="168"/>
      <c r="QMI790" s="168"/>
      <c r="QMJ790" s="168"/>
      <c r="QMK790" s="508"/>
      <c r="QML790" s="508"/>
      <c r="QMM790" s="508"/>
      <c r="QMN790" s="508"/>
      <c r="QMO790" s="508"/>
      <c r="QMP790" s="508"/>
      <c r="QMQ790" s="508"/>
      <c r="QMR790" s="508"/>
      <c r="QMS790" s="508"/>
      <c r="QMT790" s="508"/>
      <c r="QMU790" s="508"/>
      <c r="QMV790" s="508"/>
      <c r="QMW790" s="508"/>
      <c r="QMX790" s="508"/>
      <c r="QMY790" s="508"/>
      <c r="QMZ790" s="508"/>
      <c r="QNA790" s="508"/>
      <c r="QNB790" s="508"/>
      <c r="QNC790" s="508"/>
      <c r="QND790" s="508"/>
      <c r="QNE790" s="508"/>
      <c r="QNF790" s="508"/>
      <c r="QNG790" s="508"/>
      <c r="QNH790" s="508"/>
      <c r="QNI790" s="89"/>
      <c r="QNJ790" s="89"/>
      <c r="QNK790" s="89"/>
      <c r="QNL790" s="89"/>
      <c r="QNM790" s="89"/>
      <c r="QNN790" s="508"/>
      <c r="QNO790" s="508"/>
      <c r="QNP790" s="89"/>
      <c r="QNQ790" s="89"/>
      <c r="QNR790" s="508"/>
      <c r="QNS790" s="508"/>
      <c r="QNT790" s="89"/>
      <c r="QNU790" s="89"/>
      <c r="QNV790" s="508"/>
      <c r="QNW790" s="508"/>
      <c r="QNX790" s="508"/>
      <c r="QNY790" s="508"/>
      <c r="QNZ790" s="508"/>
      <c r="QOA790" s="508"/>
      <c r="QOB790" s="508"/>
      <c r="QOC790" s="89"/>
      <c r="QOD790" s="89"/>
      <c r="QOE790" s="508"/>
      <c r="QOF790" s="508"/>
      <c r="QOG790" s="89"/>
      <c r="QOH790" s="89"/>
      <c r="QOI790" s="508"/>
      <c r="QOJ790" s="508"/>
      <c r="QOK790" s="508"/>
      <c r="QOL790" s="508"/>
      <c r="QOM790" s="508"/>
      <c r="QON790" s="203"/>
      <c r="QOO790" s="107"/>
      <c r="QOP790" s="508"/>
      <c r="QOQ790" s="508"/>
      <c r="QOR790" s="508"/>
      <c r="QOS790" s="508"/>
      <c r="QOT790" s="508"/>
      <c r="QOU790" s="508"/>
      <c r="QOV790" s="508"/>
      <c r="QOW790" s="168"/>
      <c r="QOX790" s="168"/>
      <c r="QOY790" s="168"/>
      <c r="QOZ790" s="168"/>
      <c r="QPA790" s="168"/>
      <c r="QPB790" s="168"/>
      <c r="QPC790" s="168"/>
      <c r="QPD790" s="168"/>
      <c r="QPE790" s="168"/>
      <c r="QPF790" s="168"/>
      <c r="QPG790" s="168"/>
      <c r="QPH790" s="168"/>
      <c r="QPI790" s="168"/>
      <c r="QPJ790" s="168"/>
      <c r="QPK790" s="168"/>
      <c r="QPL790" s="168"/>
      <c r="QPM790" s="168"/>
      <c r="QPN790" s="168"/>
      <c r="QPO790" s="168"/>
      <c r="QPP790" s="168"/>
      <c r="QPQ790" s="168"/>
      <c r="QPR790" s="168"/>
      <c r="QPS790" s="168"/>
      <c r="QPT790" s="168"/>
      <c r="QPU790" s="168"/>
      <c r="QPV790" s="168"/>
      <c r="QPW790" s="168"/>
      <c r="QPX790" s="168"/>
      <c r="QPY790" s="168"/>
      <c r="QPZ790" s="168"/>
      <c r="QQA790" s="168"/>
      <c r="QQB790" s="168"/>
      <c r="QQC790" s="168"/>
      <c r="QQD790" s="168"/>
      <c r="QQE790" s="168"/>
      <c r="QQF790" s="168"/>
      <c r="QQG790" s="168"/>
      <c r="QQH790" s="168"/>
      <c r="QQI790" s="168"/>
      <c r="QQJ790" s="168"/>
      <c r="QQK790" s="168"/>
      <c r="QQL790" s="168"/>
      <c r="QQM790" s="168"/>
      <c r="QQN790" s="168"/>
      <c r="QQO790" s="508"/>
      <c r="QQP790" s="508"/>
      <c r="QQQ790" s="508"/>
      <c r="QQR790" s="508"/>
      <c r="QQS790" s="508"/>
      <c r="QQT790" s="508"/>
      <c r="QQU790" s="508"/>
      <c r="QQV790" s="508"/>
      <c r="QQW790" s="508"/>
      <c r="QQX790" s="508"/>
      <c r="QQY790" s="508"/>
      <c r="QQZ790" s="508"/>
      <c r="QRA790" s="508"/>
      <c r="QRB790" s="508"/>
      <c r="QRC790" s="508"/>
      <c r="QRD790" s="508"/>
      <c r="QRE790" s="508"/>
      <c r="QRF790" s="508"/>
      <c r="QRG790" s="508"/>
      <c r="QRH790" s="508"/>
      <c r="QRI790" s="508"/>
      <c r="QRJ790" s="508"/>
      <c r="QRK790" s="508"/>
      <c r="QRL790" s="508"/>
      <c r="QRM790" s="89"/>
      <c r="QRN790" s="89"/>
      <c r="QRO790" s="89"/>
      <c r="QRP790" s="89"/>
      <c r="QRQ790" s="89"/>
      <c r="QRR790" s="508"/>
      <c r="QRS790" s="508"/>
      <c r="QRT790" s="89"/>
      <c r="QRU790" s="89"/>
      <c r="QRV790" s="508"/>
      <c r="QRW790" s="508"/>
      <c r="QRX790" s="89"/>
      <c r="QRY790" s="89"/>
      <c r="QRZ790" s="508"/>
      <c r="QSA790" s="508"/>
      <c r="QSB790" s="508"/>
      <c r="QSC790" s="508"/>
      <c r="QSD790" s="508"/>
      <c r="QSE790" s="508"/>
      <c r="QSF790" s="508"/>
      <c r="QSG790" s="89"/>
      <c r="QSH790" s="89"/>
      <c r="QSI790" s="508"/>
      <c r="QSJ790" s="508"/>
      <c r="QSK790" s="89"/>
      <c r="QSL790" s="89"/>
      <c r="QSM790" s="508"/>
      <c r="QSN790" s="508"/>
      <c r="QSO790" s="508"/>
      <c r="QSP790" s="508"/>
      <c r="QSQ790" s="508"/>
      <c r="QSR790" s="203"/>
      <c r="QSS790" s="107"/>
      <c r="QST790" s="508"/>
      <c r="QSU790" s="508"/>
      <c r="QSV790" s="508"/>
      <c r="QSW790" s="508"/>
      <c r="QSX790" s="508"/>
      <c r="QSY790" s="508"/>
      <c r="QSZ790" s="508"/>
      <c r="QTA790" s="168"/>
      <c r="QTB790" s="168"/>
      <c r="QTC790" s="168"/>
      <c r="QTD790" s="168"/>
      <c r="QTE790" s="168"/>
      <c r="QTF790" s="168"/>
      <c r="QTG790" s="168"/>
      <c r="QTH790" s="168"/>
      <c r="QTI790" s="168"/>
      <c r="QTJ790" s="168"/>
      <c r="QTK790" s="168"/>
      <c r="QTL790" s="168"/>
      <c r="QTM790" s="168"/>
      <c r="QTN790" s="168"/>
      <c r="QTO790" s="168"/>
      <c r="QTP790" s="168"/>
      <c r="QTQ790" s="168"/>
      <c r="QTR790" s="168"/>
      <c r="QTS790" s="168"/>
      <c r="QTT790" s="168"/>
      <c r="QTU790" s="168"/>
      <c r="QTV790" s="168"/>
      <c r="QTW790" s="168"/>
      <c r="QTX790" s="168"/>
      <c r="QTY790" s="168"/>
      <c r="QTZ790" s="168"/>
      <c r="QUA790" s="168"/>
      <c r="QUB790" s="168"/>
      <c r="QUC790" s="168"/>
      <c r="QUD790" s="168"/>
      <c r="QUE790" s="168"/>
      <c r="QUF790" s="168"/>
      <c r="QUG790" s="168"/>
      <c r="QUH790" s="168"/>
      <c r="QUI790" s="168"/>
      <c r="QUJ790" s="168"/>
      <c r="QUK790" s="168"/>
      <c r="QUL790" s="168"/>
      <c r="QUM790" s="168"/>
      <c r="QUN790" s="168"/>
      <c r="QUO790" s="168"/>
      <c r="QUP790" s="168"/>
      <c r="QUQ790" s="168"/>
      <c r="QUR790" s="168"/>
      <c r="QUS790" s="508"/>
      <c r="QUT790" s="508"/>
      <c r="QUU790" s="508"/>
      <c r="QUV790" s="508"/>
      <c r="QUW790" s="508"/>
      <c r="QUX790" s="508"/>
      <c r="QUY790" s="508"/>
      <c r="QUZ790" s="508"/>
      <c r="QVA790" s="508"/>
      <c r="QVB790" s="508"/>
      <c r="QVC790" s="508"/>
      <c r="QVD790" s="508"/>
      <c r="QVE790" s="508"/>
      <c r="QVF790" s="508"/>
      <c r="QVG790" s="508"/>
      <c r="QVH790" s="508"/>
      <c r="QVI790" s="508"/>
      <c r="QVJ790" s="508"/>
      <c r="QVK790" s="508"/>
      <c r="QVL790" s="508"/>
      <c r="QVM790" s="508"/>
      <c r="QVN790" s="508"/>
      <c r="QVO790" s="508"/>
      <c r="QVP790" s="508"/>
      <c r="QVQ790" s="89"/>
      <c r="QVR790" s="89"/>
      <c r="QVS790" s="89"/>
      <c r="QVT790" s="89"/>
      <c r="QVU790" s="89"/>
      <c r="QVV790" s="508"/>
      <c r="QVW790" s="508"/>
      <c r="QVX790" s="89"/>
      <c r="QVY790" s="89"/>
      <c r="QVZ790" s="508"/>
      <c r="QWA790" s="508"/>
      <c r="QWB790" s="89"/>
      <c r="QWC790" s="89"/>
      <c r="QWD790" s="508"/>
      <c r="QWE790" s="508"/>
      <c r="QWF790" s="508"/>
      <c r="QWG790" s="508"/>
      <c r="QWH790" s="508"/>
      <c r="QWI790" s="508"/>
      <c r="QWJ790" s="508"/>
      <c r="QWK790" s="89"/>
      <c r="QWL790" s="89"/>
      <c r="QWM790" s="508"/>
      <c r="QWN790" s="508"/>
      <c r="QWO790" s="89"/>
      <c r="QWP790" s="89"/>
      <c r="QWQ790" s="508"/>
      <c r="QWR790" s="508"/>
      <c r="QWS790" s="508"/>
      <c r="QWT790" s="508"/>
      <c r="QWU790" s="508"/>
      <c r="QWV790" s="203"/>
      <c r="QWW790" s="107"/>
      <c r="QWX790" s="508"/>
      <c r="QWY790" s="508"/>
      <c r="QWZ790" s="508"/>
      <c r="QXA790" s="508"/>
      <c r="QXB790" s="508"/>
      <c r="QXC790" s="508"/>
      <c r="QXD790" s="508"/>
      <c r="QXE790" s="168"/>
      <c r="QXF790" s="168"/>
      <c r="QXG790" s="168"/>
      <c r="QXH790" s="168"/>
      <c r="QXI790" s="168"/>
      <c r="QXJ790" s="168"/>
      <c r="QXK790" s="168"/>
      <c r="QXL790" s="168"/>
      <c r="QXM790" s="168"/>
      <c r="QXN790" s="168"/>
      <c r="QXO790" s="168"/>
      <c r="QXP790" s="168"/>
      <c r="QXQ790" s="168"/>
      <c r="QXR790" s="168"/>
      <c r="QXS790" s="168"/>
      <c r="QXT790" s="168"/>
      <c r="QXU790" s="168"/>
      <c r="QXV790" s="168"/>
      <c r="QXW790" s="168"/>
      <c r="QXX790" s="168"/>
      <c r="QXY790" s="168"/>
      <c r="QXZ790" s="168"/>
      <c r="QYA790" s="168"/>
      <c r="QYB790" s="168"/>
      <c r="QYC790" s="168"/>
      <c r="QYD790" s="168"/>
      <c r="QYE790" s="168"/>
      <c r="QYF790" s="168"/>
      <c r="QYG790" s="168"/>
      <c r="QYH790" s="168"/>
      <c r="QYI790" s="168"/>
      <c r="QYJ790" s="168"/>
      <c r="QYK790" s="168"/>
      <c r="QYL790" s="168"/>
      <c r="QYM790" s="168"/>
      <c r="QYN790" s="168"/>
      <c r="QYO790" s="168"/>
      <c r="QYP790" s="168"/>
      <c r="QYQ790" s="168"/>
      <c r="QYR790" s="168"/>
      <c r="QYS790" s="168"/>
      <c r="QYT790" s="168"/>
      <c r="QYU790" s="168"/>
      <c r="QYV790" s="168"/>
      <c r="QYW790" s="508"/>
      <c r="QYX790" s="508"/>
      <c r="QYY790" s="508"/>
      <c r="QYZ790" s="508"/>
      <c r="QZA790" s="508"/>
      <c r="QZB790" s="508"/>
      <c r="QZC790" s="508"/>
      <c r="QZD790" s="508"/>
      <c r="QZE790" s="508"/>
      <c r="QZF790" s="508"/>
      <c r="QZG790" s="508"/>
      <c r="QZH790" s="508"/>
      <c r="QZI790" s="508"/>
      <c r="QZJ790" s="508"/>
      <c r="QZK790" s="508"/>
      <c r="QZL790" s="508"/>
      <c r="QZM790" s="508"/>
      <c r="QZN790" s="508"/>
      <c r="QZO790" s="508"/>
      <c r="QZP790" s="508"/>
      <c r="QZQ790" s="508"/>
      <c r="QZR790" s="508"/>
      <c r="QZS790" s="508"/>
      <c r="QZT790" s="508"/>
      <c r="QZU790" s="89"/>
      <c r="QZV790" s="89"/>
      <c r="QZW790" s="89"/>
      <c r="QZX790" s="89"/>
      <c r="QZY790" s="89"/>
      <c r="QZZ790" s="508"/>
      <c r="RAA790" s="508"/>
      <c r="RAB790" s="89"/>
      <c r="RAC790" s="89"/>
      <c r="RAD790" s="508"/>
      <c r="RAE790" s="508"/>
      <c r="RAF790" s="89"/>
      <c r="RAG790" s="89"/>
      <c r="RAH790" s="508"/>
      <c r="RAI790" s="508"/>
      <c r="RAJ790" s="508"/>
      <c r="RAK790" s="508"/>
      <c r="RAL790" s="508"/>
      <c r="RAM790" s="508"/>
      <c r="RAN790" s="508"/>
      <c r="RAO790" s="89"/>
      <c r="RAP790" s="89"/>
      <c r="RAQ790" s="508"/>
      <c r="RAR790" s="508"/>
      <c r="RAS790" s="89"/>
      <c r="RAT790" s="89"/>
      <c r="RAU790" s="508"/>
      <c r="RAV790" s="508"/>
      <c r="RAW790" s="508"/>
      <c r="RAX790" s="508"/>
      <c r="RAY790" s="508"/>
      <c r="RAZ790" s="203"/>
      <c r="RBA790" s="107"/>
      <c r="RBB790" s="508"/>
      <c r="RBC790" s="508"/>
      <c r="RBD790" s="508"/>
      <c r="RBE790" s="508"/>
      <c r="RBF790" s="508"/>
      <c r="RBG790" s="508"/>
      <c r="RBH790" s="508"/>
      <c r="RBI790" s="168"/>
      <c r="RBJ790" s="168"/>
      <c r="RBK790" s="168"/>
      <c r="RBL790" s="168"/>
      <c r="RBM790" s="168"/>
      <c r="RBN790" s="168"/>
      <c r="RBO790" s="168"/>
      <c r="RBP790" s="168"/>
      <c r="RBQ790" s="168"/>
      <c r="RBR790" s="168"/>
      <c r="RBS790" s="168"/>
      <c r="RBT790" s="168"/>
      <c r="RBU790" s="168"/>
      <c r="RBV790" s="168"/>
      <c r="RBW790" s="168"/>
      <c r="RBX790" s="168"/>
      <c r="RBY790" s="168"/>
      <c r="RBZ790" s="168"/>
      <c r="RCA790" s="168"/>
      <c r="RCB790" s="168"/>
      <c r="RCC790" s="168"/>
      <c r="RCD790" s="168"/>
      <c r="RCE790" s="168"/>
      <c r="RCF790" s="168"/>
      <c r="RCG790" s="168"/>
      <c r="RCH790" s="168"/>
      <c r="RCI790" s="168"/>
      <c r="RCJ790" s="168"/>
      <c r="RCK790" s="168"/>
      <c r="RCL790" s="168"/>
      <c r="RCM790" s="168"/>
      <c r="RCN790" s="168"/>
      <c r="RCO790" s="168"/>
      <c r="RCP790" s="168"/>
      <c r="RCQ790" s="168"/>
      <c r="RCR790" s="168"/>
      <c r="RCS790" s="168"/>
      <c r="RCT790" s="168"/>
      <c r="RCU790" s="168"/>
      <c r="RCV790" s="168"/>
      <c r="RCW790" s="168"/>
      <c r="RCX790" s="168"/>
      <c r="RCY790" s="168"/>
      <c r="RCZ790" s="168"/>
      <c r="RDA790" s="508"/>
      <c r="RDB790" s="508"/>
      <c r="RDC790" s="508"/>
      <c r="RDD790" s="508"/>
      <c r="RDE790" s="508"/>
      <c r="RDF790" s="508"/>
      <c r="RDG790" s="508"/>
      <c r="RDH790" s="508"/>
      <c r="RDI790" s="508"/>
      <c r="RDJ790" s="508"/>
      <c r="RDK790" s="508"/>
      <c r="RDL790" s="508"/>
      <c r="RDM790" s="508"/>
      <c r="RDN790" s="508"/>
      <c r="RDO790" s="508"/>
      <c r="RDP790" s="508"/>
      <c r="RDQ790" s="508"/>
      <c r="RDR790" s="508"/>
      <c r="RDS790" s="508"/>
      <c r="RDT790" s="508"/>
      <c r="RDU790" s="508"/>
      <c r="RDV790" s="508"/>
      <c r="RDW790" s="508"/>
    </row>
    <row r="791" spans="1:12295" s="64" customFormat="1" ht="66.75" customHeight="1" x14ac:dyDescent="0.2">
      <c r="B791" s="224" t="s">
        <v>352</v>
      </c>
      <c r="C791" s="133" t="s">
        <v>553</v>
      </c>
      <c r="D791" s="240">
        <f>G791</f>
        <v>701508.55422999989</v>
      </c>
      <c r="E791" s="240"/>
      <c r="F791" s="240"/>
      <c r="G791" s="240">
        <f>G792+G793</f>
        <v>701508.55422999989</v>
      </c>
      <c r="H791" s="240"/>
      <c r="I791" s="240"/>
      <c r="J791" s="240">
        <f>J792+J793</f>
        <v>-9862.7196500000173</v>
      </c>
      <c r="K791" s="240">
        <f>Q791</f>
        <v>609885.39051000006</v>
      </c>
      <c r="L791" s="695">
        <f t="shared" si="1515"/>
        <v>0.86939123811459629</v>
      </c>
      <c r="M791" s="240">
        <f>M792+M793</f>
        <v>0</v>
      </c>
      <c r="N791" s="114"/>
      <c r="O791" s="111"/>
      <c r="P791" s="114"/>
      <c r="Q791" s="111">
        <f>Q792+Q793</f>
        <v>609885.39051000006</v>
      </c>
      <c r="R791" s="743">
        <f t="shared" ref="R791:R847" si="1539">Q791/D791</f>
        <v>0.86939123811459629</v>
      </c>
      <c r="S791" s="111">
        <f t="shared" ref="S791:U791" si="1540">S792+S793</f>
        <v>0</v>
      </c>
      <c r="T791" s="114"/>
      <c r="U791" s="111">
        <f t="shared" si="1540"/>
        <v>0</v>
      </c>
      <c r="V791" s="111">
        <f t="shared" si="1534"/>
        <v>0</v>
      </c>
      <c r="W791" s="89"/>
      <c r="X791" s="89"/>
      <c r="Y791" s="89"/>
      <c r="Z791" s="111">
        <f t="shared" si="1535"/>
        <v>0</v>
      </c>
      <c r="AA791" s="111">
        <f t="shared" si="1536"/>
        <v>0</v>
      </c>
      <c r="AB791" s="89">
        <f t="shared" si="1537"/>
        <v>0</v>
      </c>
      <c r="AC791" s="628">
        <f t="shared" si="1538"/>
        <v>0</v>
      </c>
      <c r="AD791" s="683"/>
      <c r="AE791" s="240">
        <f>AK791</f>
        <v>604810.59455999988</v>
      </c>
      <c r="AF791" s="695">
        <f t="shared" si="1518"/>
        <v>0.86215711970021658</v>
      </c>
      <c r="AG791" s="240"/>
      <c r="AH791" s="695"/>
      <c r="AI791" s="111"/>
      <c r="AJ791" s="114"/>
      <c r="AK791" s="111">
        <f t="shared" ref="AK791:AO791" si="1541">AK792+AK793</f>
        <v>604810.59455999988</v>
      </c>
      <c r="AL791" s="695">
        <f t="shared" ref="AL791:AL833" si="1542">AK791/G791</f>
        <v>0.86215711970021658</v>
      </c>
      <c r="AM791" s="111">
        <f t="shared" si="1541"/>
        <v>0</v>
      </c>
      <c r="AN791" s="114"/>
      <c r="AO791" s="111">
        <f t="shared" si="1541"/>
        <v>0</v>
      </c>
      <c r="AP791" s="111">
        <f>AP792+AP793</f>
        <v>47747.135190000008</v>
      </c>
      <c r="AQ791" s="114"/>
      <c r="AR791" s="240">
        <f>AX791</f>
        <v>699539.06889000011</v>
      </c>
      <c r="AS791" s="695">
        <f t="shared" si="1521"/>
        <v>0.99719249989451442</v>
      </c>
      <c r="AT791" s="240"/>
      <c r="AU791" s="695"/>
      <c r="AV791" s="111"/>
      <c r="AW791" s="695"/>
      <c r="AX791" s="240">
        <f t="shared" ref="AX791" si="1543">AX792+AX793</f>
        <v>699539.06889000011</v>
      </c>
      <c r="AY791" s="695">
        <f t="shared" si="1523"/>
        <v>0.99719249989451442</v>
      </c>
      <c r="AZ791" s="111"/>
      <c r="BA791" s="695"/>
      <c r="BB791" s="111"/>
      <c r="BC791" s="89"/>
      <c r="BD791" s="111"/>
      <c r="BE791" s="111"/>
      <c r="BF791" s="111"/>
      <c r="BG791" s="111"/>
      <c r="BH791" s="89"/>
      <c r="BI791" s="111"/>
      <c r="BJ791" s="111"/>
      <c r="BK791" s="111"/>
      <c r="BL791" s="89"/>
      <c r="BM791" s="111"/>
      <c r="BN791" s="111"/>
      <c r="BO791" s="111"/>
      <c r="BP791" s="111"/>
      <c r="BQ791" s="111"/>
      <c r="BR791" s="111"/>
      <c r="BS791" s="111"/>
      <c r="BT791" s="111"/>
      <c r="BU791" s="111"/>
      <c r="BV791" s="111"/>
      <c r="BW791" s="111"/>
      <c r="BX791" s="111"/>
      <c r="BY791" s="89"/>
      <c r="BZ791" s="111"/>
      <c r="CE791" s="695"/>
    </row>
    <row r="792" spans="1:12295" s="37" customFormat="1" ht="42" hidden="1" customHeight="1" x14ac:dyDescent="0.25">
      <c r="B792" s="228"/>
      <c r="C792" s="116" t="s">
        <v>121</v>
      </c>
      <c r="D792" s="171">
        <f>E792+G792+H792+I792</f>
        <v>633878.67999999993</v>
      </c>
      <c r="E792" s="171"/>
      <c r="F792" s="171"/>
      <c r="G792" s="171">
        <f t="shared" ref="G792" si="1544">G795+G798+G801+G804+G809</f>
        <v>633878.67999999993</v>
      </c>
      <c r="H792" s="171"/>
      <c r="I792" s="171"/>
      <c r="J792" s="171">
        <f>J795+J798+J801+J804+J809</f>
        <v>-7000.5315100000153</v>
      </c>
      <c r="K792" s="171">
        <f t="shared" ref="K792:K830" si="1545">Q792</f>
        <v>546987.88748999999</v>
      </c>
      <c r="L792" s="695">
        <f t="shared" si="1515"/>
        <v>0.86292204604515177</v>
      </c>
      <c r="M792" s="171">
        <f>M795+M798+M801+M804+M809</f>
        <v>0</v>
      </c>
      <c r="N792" s="116"/>
      <c r="O792" s="116"/>
      <c r="P792" s="116"/>
      <c r="Q792" s="116">
        <f t="shared" ref="Q792" si="1546">Q795+Q798+Q801+Q804+Q809</f>
        <v>546987.88748999999</v>
      </c>
      <c r="R792" s="743">
        <f t="shared" si="1539"/>
        <v>0.86292204604515177</v>
      </c>
      <c r="S792" s="116">
        <f t="shared" ref="S792:U792" si="1547">S795+S798+S801+S804+S809</f>
        <v>0</v>
      </c>
      <c r="T792" s="116"/>
      <c r="U792" s="116">
        <f t="shared" si="1547"/>
        <v>0</v>
      </c>
      <c r="V792" s="598">
        <f t="shared" si="1534"/>
        <v>0</v>
      </c>
      <c r="W792" s="35"/>
      <c r="X792" s="35"/>
      <c r="Y792" s="35"/>
      <c r="Z792" s="116">
        <f t="shared" si="1535"/>
        <v>0</v>
      </c>
      <c r="AA792" s="116">
        <f t="shared" si="1536"/>
        <v>0</v>
      </c>
      <c r="AB792" s="35">
        <f t="shared" si="1537"/>
        <v>0</v>
      </c>
      <c r="AC792" s="35">
        <f t="shared" si="1538"/>
        <v>0</v>
      </c>
      <c r="AD792" s="35"/>
      <c r="AE792" s="171">
        <f>AG792+AK792+AM792+AO792</f>
        <v>541667.83837999986</v>
      </c>
      <c r="AF792" s="695">
        <f t="shared" si="1518"/>
        <v>0.85452919536590177</v>
      </c>
      <c r="AG792" s="171"/>
      <c r="AH792" s="695"/>
      <c r="AI792" s="116"/>
      <c r="AJ792" s="116"/>
      <c r="AK792" s="116">
        <f t="shared" ref="AK792" si="1548">AK795+AK798+AK801+AK804+AK809</f>
        <v>541667.83837999986</v>
      </c>
      <c r="AL792" s="695">
        <f t="shared" si="1542"/>
        <v>0.85452919536590177</v>
      </c>
      <c r="AM792" s="116"/>
      <c r="AN792" s="116"/>
      <c r="AO792" s="116"/>
      <c r="AP792" s="116">
        <f t="shared" ref="AP792" si="1549">AP795+AP798+AP801+AP804+AP809</f>
        <v>43319.555950000009</v>
      </c>
      <c r="AQ792" s="116"/>
      <c r="AR792" s="171">
        <f>AT792+AX792+AZ792+BB792</f>
        <v>632477.04184000008</v>
      </c>
      <c r="AS792" s="695">
        <f t="shared" si="1521"/>
        <v>0.99778879112955832</v>
      </c>
      <c r="AT792" s="171"/>
      <c r="AU792" s="695"/>
      <c r="AV792" s="116"/>
      <c r="AW792" s="695"/>
      <c r="AX792" s="171">
        <f t="shared" ref="AX792" si="1550">AX795+AX798+AX801+AX804+AX809</f>
        <v>632477.04184000008</v>
      </c>
      <c r="AY792" s="695">
        <f t="shared" si="1523"/>
        <v>0.99778879112955832</v>
      </c>
      <c r="AZ792" s="116"/>
      <c r="BA792" s="695"/>
      <c r="BB792" s="116"/>
      <c r="BC792" s="35"/>
      <c r="BD792" s="35"/>
      <c r="BE792" s="116"/>
      <c r="BF792" s="116"/>
      <c r="BG792" s="116"/>
      <c r="BH792" s="116"/>
      <c r="BI792" s="116"/>
      <c r="BJ792" s="116"/>
      <c r="BK792" s="116"/>
      <c r="BL792" s="35"/>
      <c r="BM792" s="35"/>
      <c r="BN792" s="116"/>
      <c r="BO792" s="116"/>
      <c r="BP792" s="116"/>
      <c r="BQ792" s="116"/>
      <c r="BR792" s="116"/>
      <c r="BS792" s="116"/>
      <c r="BT792" s="116"/>
      <c r="BU792" s="116"/>
      <c r="BV792" s="116"/>
      <c r="BW792" s="116"/>
      <c r="BX792" s="116"/>
      <c r="BY792" s="116"/>
      <c r="BZ792" s="116"/>
      <c r="CE792" s="695"/>
    </row>
    <row r="793" spans="1:12295" s="37" customFormat="1" ht="34.5" hidden="1" customHeight="1" x14ac:dyDescent="0.25">
      <c r="B793" s="228"/>
      <c r="C793" s="116" t="s">
        <v>47</v>
      </c>
      <c r="D793" s="171">
        <f>E793+G793+H793+I793</f>
        <v>67629.874230000001</v>
      </c>
      <c r="E793" s="171"/>
      <c r="F793" s="171"/>
      <c r="G793" s="171">
        <f t="shared" ref="G793" si="1551">G796+G799+G802+G805+G807+G810</f>
        <v>67629.874230000001</v>
      </c>
      <c r="H793" s="171"/>
      <c r="I793" s="171"/>
      <c r="J793" s="171">
        <f>J796+J799+J802+J805+J807+J810</f>
        <v>-2862.1881400000011</v>
      </c>
      <c r="K793" s="171">
        <f t="shared" si="1545"/>
        <v>62897.503020000004</v>
      </c>
      <c r="L793" s="695">
        <f t="shared" si="1515"/>
        <v>0.93002543234213553</v>
      </c>
      <c r="M793" s="171">
        <f>M796+M799+M802+M805+M807+M810</f>
        <v>0</v>
      </c>
      <c r="N793" s="116"/>
      <c r="O793" s="116"/>
      <c r="P793" s="116"/>
      <c r="Q793" s="116">
        <f t="shared" ref="Q793" si="1552">Q796+Q799+Q802+Q805+Q807+Q810</f>
        <v>62897.503020000004</v>
      </c>
      <c r="R793" s="743">
        <f t="shared" si="1539"/>
        <v>0.93002543234213553</v>
      </c>
      <c r="S793" s="116">
        <f t="shared" ref="S793:U793" si="1553">S796+S799+S802+S805+S807+S810</f>
        <v>0</v>
      </c>
      <c r="T793" s="116"/>
      <c r="U793" s="116">
        <f t="shared" si="1553"/>
        <v>0</v>
      </c>
      <c r="V793" s="598">
        <f t="shared" si="1534"/>
        <v>0</v>
      </c>
      <c r="W793" s="35"/>
      <c r="X793" s="35"/>
      <c r="Y793" s="35"/>
      <c r="Z793" s="116">
        <f t="shared" si="1535"/>
        <v>0</v>
      </c>
      <c r="AA793" s="116">
        <f t="shared" si="1536"/>
        <v>0</v>
      </c>
      <c r="AB793" s="35">
        <f t="shared" si="1537"/>
        <v>0</v>
      </c>
      <c r="AC793" s="35">
        <f t="shared" si="1538"/>
        <v>0</v>
      </c>
      <c r="AD793" s="35"/>
      <c r="AE793" s="171">
        <f>AG793+AK793+AM793+AO793</f>
        <v>63142.756180000004</v>
      </c>
      <c r="AF793" s="695">
        <f t="shared" si="1518"/>
        <v>0.93365183506419192</v>
      </c>
      <c r="AG793" s="171"/>
      <c r="AH793" s="695"/>
      <c r="AI793" s="116"/>
      <c r="AJ793" s="116"/>
      <c r="AK793" s="171">
        <f t="shared" ref="AK793" si="1554">AK796+AK799+AK802+AK805+AK807+AK810</f>
        <v>63142.756180000004</v>
      </c>
      <c r="AL793" s="695">
        <f t="shared" si="1542"/>
        <v>0.93365183506419192</v>
      </c>
      <c r="AM793" s="116"/>
      <c r="AN793" s="116"/>
      <c r="AO793" s="116"/>
      <c r="AP793" s="116">
        <f t="shared" ref="AP793" si="1555">AP796+AP799+AP802+AP805+AP807+AP810</f>
        <v>4427.57924</v>
      </c>
      <c r="AQ793" s="116"/>
      <c r="AR793" s="171">
        <f>AT793+AX793+AZ793+BB793</f>
        <v>67062.027050000004</v>
      </c>
      <c r="AS793" s="695">
        <f t="shared" si="1521"/>
        <v>0.99160360437653894</v>
      </c>
      <c r="AT793" s="171"/>
      <c r="AU793" s="695"/>
      <c r="AV793" s="116"/>
      <c r="AW793" s="695"/>
      <c r="AX793" s="171">
        <f t="shared" ref="AX793" si="1556">AX796+AX799+AX802+AX805+AX807+AX810</f>
        <v>67062.027050000004</v>
      </c>
      <c r="AY793" s="695">
        <f t="shared" si="1523"/>
        <v>0.99160360437653894</v>
      </c>
      <c r="AZ793" s="116"/>
      <c r="BA793" s="695"/>
      <c r="BB793" s="116"/>
      <c r="BC793" s="35"/>
      <c r="BD793" s="35"/>
      <c r="BE793" s="116"/>
      <c r="BF793" s="116"/>
      <c r="BG793" s="116"/>
      <c r="BH793" s="116"/>
      <c r="BI793" s="116"/>
      <c r="BJ793" s="116"/>
      <c r="BK793" s="116"/>
      <c r="BL793" s="35"/>
      <c r="BM793" s="35"/>
      <c r="BN793" s="116"/>
      <c r="BO793" s="116"/>
      <c r="BP793" s="116"/>
      <c r="BQ793" s="116"/>
      <c r="BR793" s="116"/>
      <c r="BS793" s="116"/>
      <c r="BT793" s="116"/>
      <c r="BU793" s="116"/>
      <c r="BV793" s="116"/>
      <c r="BW793" s="116"/>
      <c r="BX793" s="116"/>
      <c r="BY793" s="116"/>
      <c r="BZ793" s="116"/>
      <c r="CE793" s="695"/>
    </row>
    <row r="794" spans="1:12295" s="37" customFormat="1" ht="42.75" hidden="1" customHeight="1" x14ac:dyDescent="0.25">
      <c r="B794" s="228"/>
      <c r="C794" s="119" t="s">
        <v>122</v>
      </c>
      <c r="D794" s="171">
        <f>E794+G794</f>
        <v>9233.3816299999999</v>
      </c>
      <c r="E794" s="171"/>
      <c r="F794" s="171"/>
      <c r="G794" s="171">
        <f>G795+G796</f>
        <v>9233.3816299999999</v>
      </c>
      <c r="H794" s="172"/>
      <c r="I794" s="172"/>
      <c r="J794" s="171">
        <v>0</v>
      </c>
      <c r="K794" s="171">
        <f t="shared" si="1545"/>
        <v>202.61401000000001</v>
      </c>
      <c r="L794" s="695">
        <f t="shared" si="1515"/>
        <v>2.1943640815374813E-2</v>
      </c>
      <c r="M794" s="171">
        <f>M795+M796</f>
        <v>0</v>
      </c>
      <c r="N794" s="116"/>
      <c r="O794" s="116"/>
      <c r="P794" s="116"/>
      <c r="Q794" s="116">
        <f>Q795+Q796</f>
        <v>202.61401000000001</v>
      </c>
      <c r="R794" s="743">
        <f t="shared" si="1539"/>
        <v>2.1943640815374813E-2</v>
      </c>
      <c r="S794" s="35"/>
      <c r="T794" s="35"/>
      <c r="U794" s="35"/>
      <c r="V794" s="116">
        <f t="shared" si="1534"/>
        <v>0</v>
      </c>
      <c r="W794" s="35"/>
      <c r="X794" s="35"/>
      <c r="Y794" s="35"/>
      <c r="Z794" s="116">
        <f t="shared" si="1535"/>
        <v>0</v>
      </c>
      <c r="AA794" s="116">
        <f t="shared" si="1536"/>
        <v>0</v>
      </c>
      <c r="AB794" s="35">
        <f t="shared" si="1537"/>
        <v>0</v>
      </c>
      <c r="AC794" s="35">
        <f t="shared" si="1538"/>
        <v>0</v>
      </c>
      <c r="AD794" s="35"/>
      <c r="AE794" s="171">
        <f>AG794+AK794</f>
        <v>12.120960000000004</v>
      </c>
      <c r="AF794" s="695">
        <f t="shared" si="1518"/>
        <v>1.312732483689186E-3</v>
      </c>
      <c r="AG794" s="171"/>
      <c r="AH794" s="695"/>
      <c r="AI794" s="116"/>
      <c r="AJ794" s="116"/>
      <c r="AK794" s="171">
        <f>AK795+AK796</f>
        <v>12.120960000000004</v>
      </c>
      <c r="AL794" s="695">
        <f t="shared" si="1542"/>
        <v>1.312732483689186E-3</v>
      </c>
      <c r="AM794" s="35"/>
      <c r="AN794" s="35"/>
      <c r="AO794" s="35"/>
      <c r="AP794" s="116">
        <f>AP795</f>
        <v>7000</v>
      </c>
      <c r="AQ794" s="116"/>
      <c r="AR794" s="171">
        <f>AT794+AX794</f>
        <v>9213.7896199999996</v>
      </c>
      <c r="AS794" s="695">
        <f t="shared" si="1521"/>
        <v>0.9978781327594709</v>
      </c>
      <c r="AT794" s="171"/>
      <c r="AU794" s="695"/>
      <c r="AV794" s="116"/>
      <c r="AW794" s="695"/>
      <c r="AX794" s="171">
        <f>AX795+AX796</f>
        <v>9213.7896199999996</v>
      </c>
      <c r="AY794" s="695">
        <f t="shared" si="1523"/>
        <v>0.9978781327594709</v>
      </c>
      <c r="AZ794" s="35"/>
      <c r="BA794" s="695"/>
      <c r="BB794" s="35"/>
      <c r="BC794" s="35"/>
      <c r="BD794" s="35"/>
      <c r="BE794" s="116"/>
      <c r="BF794" s="116"/>
      <c r="BG794" s="116"/>
      <c r="BH794" s="35"/>
      <c r="BI794" s="35"/>
      <c r="BJ794" s="116"/>
      <c r="BK794" s="116"/>
      <c r="BL794" s="35"/>
      <c r="BM794" s="35"/>
      <c r="BN794" s="116"/>
      <c r="BO794" s="116"/>
      <c r="BP794" s="116"/>
      <c r="BQ794" s="116"/>
      <c r="BR794" s="116"/>
      <c r="BS794" s="116"/>
      <c r="BT794" s="116"/>
      <c r="BU794" s="116"/>
      <c r="BV794" s="116"/>
      <c r="BW794" s="116"/>
      <c r="BX794" s="171"/>
      <c r="BY794" s="35"/>
      <c r="BZ794" s="35"/>
      <c r="CE794" s="695"/>
    </row>
    <row r="795" spans="1:12295" s="37" customFormat="1" ht="38.25" hidden="1" customHeight="1" x14ac:dyDescent="0.25">
      <c r="B795" s="228"/>
      <c r="C795" s="116" t="s">
        <v>108</v>
      </c>
      <c r="D795" s="171">
        <f>G795</f>
        <v>7000</v>
      </c>
      <c r="E795" s="171"/>
      <c r="F795" s="171"/>
      <c r="G795" s="171">
        <f>'[7]2 вариант'!$C$550</f>
        <v>7000</v>
      </c>
      <c r="H795" s="172"/>
      <c r="I795" s="172"/>
      <c r="J795" s="171">
        <f>Q795-D795</f>
        <v>-7000</v>
      </c>
      <c r="K795" s="171">
        <f t="shared" si="1545"/>
        <v>0</v>
      </c>
      <c r="L795" s="695">
        <f t="shared" si="1515"/>
        <v>0</v>
      </c>
      <c r="M795" s="171">
        <v>0</v>
      </c>
      <c r="N795" s="116"/>
      <c r="O795" s="116"/>
      <c r="P795" s="116"/>
      <c r="Q795" s="171">
        <v>0</v>
      </c>
      <c r="R795" s="743">
        <f t="shared" si="1539"/>
        <v>0</v>
      </c>
      <c r="S795" s="35"/>
      <c r="T795" s="35"/>
      <c r="U795" s="35"/>
      <c r="V795" s="116">
        <f t="shared" si="1534"/>
        <v>0</v>
      </c>
      <c r="W795" s="35"/>
      <c r="X795" s="35"/>
      <c r="Y795" s="35"/>
      <c r="Z795" s="116">
        <f t="shared" si="1535"/>
        <v>0</v>
      </c>
      <c r="AA795" s="116">
        <f t="shared" si="1536"/>
        <v>0</v>
      </c>
      <c r="AB795" s="35">
        <f t="shared" si="1537"/>
        <v>0</v>
      </c>
      <c r="AC795" s="35">
        <f t="shared" si="1538"/>
        <v>0</v>
      </c>
      <c r="AD795" s="35"/>
      <c r="AE795" s="171">
        <f>AG795+AK795</f>
        <v>0</v>
      </c>
      <c r="AF795" s="695">
        <f t="shared" si="1518"/>
        <v>0</v>
      </c>
      <c r="AG795" s="171"/>
      <c r="AH795" s="695"/>
      <c r="AI795" s="116"/>
      <c r="AJ795" s="116"/>
      <c r="AK795" s="171">
        <f>'[7]2 вариант'!$D$550</f>
        <v>0</v>
      </c>
      <c r="AL795" s="695">
        <f t="shared" si="1542"/>
        <v>0</v>
      </c>
      <c r="AM795" s="35"/>
      <c r="AN795" s="35"/>
      <c r="AO795" s="35"/>
      <c r="AP795" s="116">
        <f>AX795-AK795</f>
        <v>7000</v>
      </c>
      <c r="AQ795" s="116"/>
      <c r="AR795" s="171">
        <f>AT795+AX795</f>
        <v>7000</v>
      </c>
      <c r="AS795" s="695">
        <f t="shared" si="1521"/>
        <v>1</v>
      </c>
      <c r="AT795" s="171"/>
      <c r="AU795" s="695"/>
      <c r="AV795" s="116"/>
      <c r="AW795" s="695"/>
      <c r="AX795" s="171">
        <f>'[7]2 вариант'!$I$550</f>
        <v>7000</v>
      </c>
      <c r="AY795" s="695">
        <f t="shared" si="1523"/>
        <v>1</v>
      </c>
      <c r="AZ795" s="35"/>
      <c r="BA795" s="695"/>
      <c r="BB795" s="35"/>
      <c r="BC795" s="35"/>
      <c r="BD795" s="35"/>
      <c r="BE795" s="116"/>
      <c r="BF795" s="116"/>
      <c r="BG795" s="116"/>
      <c r="BH795" s="35"/>
      <c r="BI795" s="35"/>
      <c r="BJ795" s="116"/>
      <c r="BK795" s="116"/>
      <c r="BL795" s="35"/>
      <c r="BM795" s="35"/>
      <c r="BN795" s="116"/>
      <c r="BO795" s="116"/>
      <c r="BP795" s="116"/>
      <c r="BQ795" s="116"/>
      <c r="BR795" s="116"/>
      <c r="BS795" s="116"/>
      <c r="BT795" s="116"/>
      <c r="BU795" s="116"/>
      <c r="BV795" s="116"/>
      <c r="BW795" s="116"/>
      <c r="BX795" s="171"/>
      <c r="BY795" s="35"/>
      <c r="BZ795" s="35"/>
      <c r="CE795" s="695"/>
    </row>
    <row r="796" spans="1:12295" s="37" customFormat="1" ht="35.25" hidden="1" customHeight="1" x14ac:dyDescent="0.25">
      <c r="B796" s="228"/>
      <c r="C796" s="116" t="s">
        <v>47</v>
      </c>
      <c r="D796" s="171">
        <f>E796+G796</f>
        <v>2233.3816299999999</v>
      </c>
      <c r="E796" s="171"/>
      <c r="F796" s="171"/>
      <c r="G796" s="171">
        <f>'[7]2 вариант'!$C$551</f>
        <v>2233.3816299999999</v>
      </c>
      <c r="H796" s="172"/>
      <c r="I796" s="172"/>
      <c r="J796" s="171">
        <f>Q796-G796</f>
        <v>-2030.7676199999999</v>
      </c>
      <c r="K796" s="171">
        <f t="shared" si="1545"/>
        <v>202.61401000000001</v>
      </c>
      <c r="L796" s="695">
        <f t="shared" si="1515"/>
        <v>9.0720729175156695E-2</v>
      </c>
      <c r="M796" s="171">
        <v>0</v>
      </c>
      <c r="N796" s="116"/>
      <c r="O796" s="116"/>
      <c r="P796" s="116"/>
      <c r="Q796" s="116">
        <v>202.61401000000001</v>
      </c>
      <c r="R796" s="743">
        <f t="shared" si="1539"/>
        <v>9.0720729175156695E-2</v>
      </c>
      <c r="S796" s="35"/>
      <c r="T796" s="35"/>
      <c r="U796" s="35"/>
      <c r="V796" s="116">
        <f t="shared" si="1534"/>
        <v>0</v>
      </c>
      <c r="W796" s="35"/>
      <c r="X796" s="35"/>
      <c r="Y796" s="35"/>
      <c r="Z796" s="116">
        <f t="shared" si="1535"/>
        <v>0</v>
      </c>
      <c r="AA796" s="116">
        <f t="shared" si="1536"/>
        <v>0</v>
      </c>
      <c r="AB796" s="35">
        <f t="shared" si="1537"/>
        <v>0</v>
      </c>
      <c r="AC796" s="35">
        <f t="shared" si="1538"/>
        <v>0</v>
      </c>
      <c r="AD796" s="35"/>
      <c r="AE796" s="171">
        <f>AK796</f>
        <v>12.120960000000004</v>
      </c>
      <c r="AF796" s="695">
        <f t="shared" si="1518"/>
        <v>5.4271781576353366E-3</v>
      </c>
      <c r="AG796" s="171"/>
      <c r="AH796" s="695"/>
      <c r="AI796" s="116"/>
      <c r="AJ796" s="116"/>
      <c r="AK796" s="171">
        <f>'[7]2 вариант'!$D$551</f>
        <v>12.120960000000004</v>
      </c>
      <c r="AL796" s="695">
        <f t="shared" si="1542"/>
        <v>5.4271781576353366E-3</v>
      </c>
      <c r="AM796" s="35"/>
      <c r="AN796" s="35"/>
      <c r="AO796" s="35"/>
      <c r="AP796" s="116">
        <f t="shared" ref="AP796:AP826" si="1557">AR796+AT796+AX796</f>
        <v>4427.57924</v>
      </c>
      <c r="AQ796" s="116"/>
      <c r="AR796" s="171">
        <f>AT796+AX796</f>
        <v>2213.78962</v>
      </c>
      <c r="AS796" s="695">
        <f t="shared" si="1521"/>
        <v>0.99122764791434237</v>
      </c>
      <c r="AT796" s="171"/>
      <c r="AU796" s="695"/>
      <c r="AV796" s="116"/>
      <c r="AW796" s="695"/>
      <c r="AX796" s="171">
        <f>'[7]2 вариант'!$I$551</f>
        <v>2213.78962</v>
      </c>
      <c r="AY796" s="695">
        <f t="shared" si="1523"/>
        <v>0.99122764791434237</v>
      </c>
      <c r="AZ796" s="35"/>
      <c r="BA796" s="695"/>
      <c r="BB796" s="35"/>
      <c r="BC796" s="35"/>
      <c r="BD796" s="35"/>
      <c r="BE796" s="116"/>
      <c r="BF796" s="116"/>
      <c r="BG796" s="116"/>
      <c r="BH796" s="35"/>
      <c r="BI796" s="35"/>
      <c r="BJ796" s="116"/>
      <c r="BK796" s="116"/>
      <c r="BL796" s="35"/>
      <c r="BM796" s="35"/>
      <c r="BN796" s="116"/>
      <c r="BO796" s="116"/>
      <c r="BP796" s="116"/>
      <c r="BQ796" s="116"/>
      <c r="BR796" s="116"/>
      <c r="BS796" s="116"/>
      <c r="BT796" s="116"/>
      <c r="BU796" s="116"/>
      <c r="BV796" s="116"/>
      <c r="BW796" s="116"/>
      <c r="BX796" s="171"/>
      <c r="BY796" s="35"/>
      <c r="BZ796" s="35"/>
      <c r="CE796" s="695"/>
    </row>
    <row r="797" spans="1:12295" s="37" customFormat="1" ht="45" hidden="1" customHeight="1" x14ac:dyDescent="0.25">
      <c r="B797" s="228"/>
      <c r="C797" s="119" t="s">
        <v>523</v>
      </c>
      <c r="D797" s="171">
        <f>E797+G797</f>
        <v>91587.788020000007</v>
      </c>
      <c r="E797" s="171"/>
      <c r="F797" s="171"/>
      <c r="G797" s="171">
        <f>G798+G799</f>
        <v>91587.788020000007</v>
      </c>
      <c r="H797" s="172"/>
      <c r="I797" s="172"/>
      <c r="J797" s="171">
        <f>J798+J799</f>
        <v>-801.30608000001484</v>
      </c>
      <c r="K797" s="171">
        <f t="shared" si="1545"/>
        <v>90786.481939999998</v>
      </c>
      <c r="L797" s="695">
        <f t="shared" si="1515"/>
        <v>0.99125095061991209</v>
      </c>
      <c r="M797" s="171">
        <f>M798+M799</f>
        <v>0</v>
      </c>
      <c r="N797" s="116"/>
      <c r="O797" s="116"/>
      <c r="P797" s="116"/>
      <c r="Q797" s="116">
        <f>Q798+Q799</f>
        <v>90786.481939999998</v>
      </c>
      <c r="R797" s="743">
        <f t="shared" si="1539"/>
        <v>0.99125095061991209</v>
      </c>
      <c r="S797" s="35"/>
      <c r="T797" s="35"/>
      <c r="U797" s="35"/>
      <c r="V797" s="116">
        <f t="shared" si="1534"/>
        <v>0</v>
      </c>
      <c r="W797" s="35"/>
      <c r="X797" s="35"/>
      <c r="Y797" s="35"/>
      <c r="Z797" s="116">
        <f t="shared" si="1535"/>
        <v>0</v>
      </c>
      <c r="AA797" s="116">
        <f t="shared" si="1536"/>
        <v>0</v>
      </c>
      <c r="AB797" s="35">
        <f t="shared" si="1537"/>
        <v>0</v>
      </c>
      <c r="AC797" s="35">
        <f t="shared" si="1538"/>
        <v>0</v>
      </c>
      <c r="AD797" s="35"/>
      <c r="AE797" s="171">
        <f>AK797</f>
        <v>54593.192389999997</v>
      </c>
      <c r="AF797" s="695">
        <f t="shared" si="1518"/>
        <v>0.59607501797159346</v>
      </c>
      <c r="AG797" s="171"/>
      <c r="AH797" s="695"/>
      <c r="AI797" s="116"/>
      <c r="AJ797" s="116"/>
      <c r="AK797" s="171">
        <f>AK798+AK799</f>
        <v>54593.192389999997</v>
      </c>
      <c r="AL797" s="695">
        <f t="shared" si="1542"/>
        <v>0.59607501797159346</v>
      </c>
      <c r="AM797" s="35"/>
      <c r="AN797" s="35"/>
      <c r="AO797" s="35"/>
      <c r="AP797" s="116">
        <f>AP798+AP799</f>
        <v>36319.555950000009</v>
      </c>
      <c r="AQ797" s="116"/>
      <c r="AR797" s="171">
        <f>AX797</f>
        <v>91587.256510000007</v>
      </c>
      <c r="AS797" s="695">
        <f t="shared" si="1521"/>
        <v>0.99999419671539747</v>
      </c>
      <c r="AT797" s="171"/>
      <c r="AU797" s="695"/>
      <c r="AV797" s="116"/>
      <c r="AW797" s="695"/>
      <c r="AX797" s="171">
        <f>AX798+AX799</f>
        <v>91587.256510000007</v>
      </c>
      <c r="AY797" s="695">
        <f t="shared" si="1523"/>
        <v>0.99999419671539747</v>
      </c>
      <c r="AZ797" s="35"/>
      <c r="BA797" s="695"/>
      <c r="BB797" s="35"/>
      <c r="BC797" s="35"/>
      <c r="BD797" s="35"/>
      <c r="BE797" s="116"/>
      <c r="BF797" s="116"/>
      <c r="BG797" s="116"/>
      <c r="BH797" s="35"/>
      <c r="BI797" s="35"/>
      <c r="BJ797" s="116"/>
      <c r="BK797" s="116"/>
      <c r="BL797" s="35"/>
      <c r="BM797" s="35"/>
      <c r="BN797" s="116"/>
      <c r="BO797" s="116"/>
      <c r="BP797" s="116"/>
      <c r="BQ797" s="116"/>
      <c r="BR797" s="116"/>
      <c r="BS797" s="116"/>
      <c r="BT797" s="116"/>
      <c r="BU797" s="116"/>
      <c r="BV797" s="116"/>
      <c r="BW797" s="116"/>
      <c r="BX797" s="116"/>
      <c r="BY797" s="35"/>
      <c r="BZ797" s="35"/>
      <c r="CE797" s="695"/>
    </row>
    <row r="798" spans="1:12295" s="37" customFormat="1" ht="37.9" hidden="1" customHeight="1" x14ac:dyDescent="0.25">
      <c r="B798" s="228"/>
      <c r="C798" s="116" t="s">
        <v>108</v>
      </c>
      <c r="D798" s="171">
        <f>G798</f>
        <v>80338.084830000007</v>
      </c>
      <c r="E798" s="171"/>
      <c r="F798" s="171"/>
      <c r="G798" s="171">
        <f>'[7]2 вариант'!$C$556</f>
        <v>80338.084830000007</v>
      </c>
      <c r="H798" s="172"/>
      <c r="I798" s="172"/>
      <c r="J798" s="171">
        <f>Q798-G798</f>
        <v>-0.53151000001525972</v>
      </c>
      <c r="K798" s="171">
        <f t="shared" si="1545"/>
        <v>80337.553319999992</v>
      </c>
      <c r="L798" s="695">
        <f t="shared" si="1515"/>
        <v>0.9999933840842592</v>
      </c>
      <c r="M798" s="171">
        <v>0</v>
      </c>
      <c r="N798" s="116"/>
      <c r="O798" s="116"/>
      <c r="P798" s="116"/>
      <c r="Q798" s="116">
        <f>'[7]2 вариант'!$F$556</f>
        <v>80337.553319999992</v>
      </c>
      <c r="R798" s="743">
        <f t="shared" si="1539"/>
        <v>0.9999933840842592</v>
      </c>
      <c r="S798" s="35"/>
      <c r="T798" s="35"/>
      <c r="U798" s="35"/>
      <c r="V798" s="116">
        <f t="shared" si="1534"/>
        <v>0</v>
      </c>
      <c r="W798" s="35"/>
      <c r="X798" s="35"/>
      <c r="Y798" s="35"/>
      <c r="Z798" s="116">
        <f t="shared" si="1535"/>
        <v>0</v>
      </c>
      <c r="AA798" s="116">
        <f t="shared" si="1536"/>
        <v>0</v>
      </c>
      <c r="AB798" s="35">
        <f t="shared" si="1537"/>
        <v>0</v>
      </c>
      <c r="AC798" s="35">
        <f t="shared" si="1538"/>
        <v>0</v>
      </c>
      <c r="AD798" s="35"/>
      <c r="AE798" s="171">
        <f>AK798</f>
        <v>44017.997369999997</v>
      </c>
      <c r="AF798" s="695">
        <f t="shared" si="1518"/>
        <v>0.54790946863053314</v>
      </c>
      <c r="AG798" s="171"/>
      <c r="AH798" s="695"/>
      <c r="AI798" s="116"/>
      <c r="AJ798" s="116"/>
      <c r="AK798" s="171">
        <f>'[7]2 вариант'!$D$556</f>
        <v>44017.997369999997</v>
      </c>
      <c r="AL798" s="695">
        <f t="shared" si="1542"/>
        <v>0.54790946863053314</v>
      </c>
      <c r="AM798" s="35"/>
      <c r="AN798" s="35"/>
      <c r="AO798" s="35"/>
      <c r="AP798" s="116">
        <f>AR798-AK798</f>
        <v>36319.555950000009</v>
      </c>
      <c r="AQ798" s="116"/>
      <c r="AR798" s="171">
        <f>AX798</f>
        <v>80337.553320000006</v>
      </c>
      <c r="AS798" s="695">
        <f t="shared" si="1521"/>
        <v>0.99999338408425931</v>
      </c>
      <c r="AT798" s="171"/>
      <c r="AU798" s="695"/>
      <c r="AV798" s="116"/>
      <c r="AW798" s="695"/>
      <c r="AX798" s="171">
        <f>'[7]2 вариант'!$I$556</f>
        <v>80337.553320000006</v>
      </c>
      <c r="AY798" s="695">
        <f t="shared" si="1523"/>
        <v>0.99999338408425931</v>
      </c>
      <c r="AZ798" s="35"/>
      <c r="BA798" s="695"/>
      <c r="BB798" s="35"/>
      <c r="BC798" s="35"/>
      <c r="BD798" s="35"/>
      <c r="BE798" s="116"/>
      <c r="BF798" s="116"/>
      <c r="BG798" s="116"/>
      <c r="BH798" s="35"/>
      <c r="BI798" s="35"/>
      <c r="BJ798" s="116"/>
      <c r="BK798" s="116"/>
      <c r="BL798" s="35"/>
      <c r="BM798" s="35"/>
      <c r="BN798" s="116"/>
      <c r="BO798" s="116"/>
      <c r="BP798" s="116"/>
      <c r="BQ798" s="116"/>
      <c r="BR798" s="116"/>
      <c r="BS798" s="116"/>
      <c r="BT798" s="116"/>
      <c r="BU798" s="116"/>
      <c r="BV798" s="116"/>
      <c r="BW798" s="116"/>
      <c r="BX798" s="116"/>
      <c r="BY798" s="35"/>
      <c r="BZ798" s="35"/>
      <c r="CE798" s="695"/>
    </row>
    <row r="799" spans="1:12295" s="37" customFormat="1" ht="31.9" hidden="1" customHeight="1" x14ac:dyDescent="0.25">
      <c r="B799" s="228"/>
      <c r="C799" s="116" t="s">
        <v>47</v>
      </c>
      <c r="D799" s="171">
        <f>E799+G799</f>
        <v>11249.70319</v>
      </c>
      <c r="E799" s="171"/>
      <c r="F799" s="171"/>
      <c r="G799" s="171">
        <f>'[7]2 вариант'!$C$557</f>
        <v>11249.70319</v>
      </c>
      <c r="H799" s="172"/>
      <c r="I799" s="172"/>
      <c r="J799" s="171">
        <f>Q799-G799</f>
        <v>-800.77456999999958</v>
      </c>
      <c r="K799" s="171">
        <f t="shared" si="1545"/>
        <v>10448.928620000001</v>
      </c>
      <c r="L799" s="695">
        <f t="shared" si="1515"/>
        <v>0.92881816022383434</v>
      </c>
      <c r="M799" s="171">
        <v>0</v>
      </c>
      <c r="N799" s="116"/>
      <c r="O799" s="116"/>
      <c r="P799" s="116"/>
      <c r="Q799" s="116">
        <f>'[7]2 вариант'!$F$557</f>
        <v>10448.928620000001</v>
      </c>
      <c r="R799" s="743">
        <f t="shared" si="1539"/>
        <v>0.92881816022383434</v>
      </c>
      <c r="S799" s="35"/>
      <c r="T799" s="35"/>
      <c r="U799" s="35"/>
      <c r="V799" s="116">
        <f t="shared" si="1534"/>
        <v>0</v>
      </c>
      <c r="W799" s="35"/>
      <c r="X799" s="35"/>
      <c r="Y799" s="35"/>
      <c r="Z799" s="116">
        <f t="shared" si="1535"/>
        <v>0</v>
      </c>
      <c r="AA799" s="116">
        <f t="shared" si="1536"/>
        <v>0</v>
      </c>
      <c r="AB799" s="35">
        <f t="shared" si="1537"/>
        <v>0</v>
      </c>
      <c r="AC799" s="35">
        <f t="shared" si="1538"/>
        <v>0</v>
      </c>
      <c r="AD799" s="35"/>
      <c r="AE799" s="171">
        <f>AK799</f>
        <v>10575.195019999999</v>
      </c>
      <c r="AF799" s="695">
        <f t="shared" si="1518"/>
        <v>0.94004213634724343</v>
      </c>
      <c r="AG799" s="171"/>
      <c r="AH799" s="695"/>
      <c r="AI799" s="116"/>
      <c r="AJ799" s="116"/>
      <c r="AK799" s="171">
        <f>'[7]2 вариант'!$D$557</f>
        <v>10575.195019999999</v>
      </c>
      <c r="AL799" s="695">
        <f t="shared" si="1542"/>
        <v>0.94004213634724343</v>
      </c>
      <c r="AM799" s="35"/>
      <c r="AN799" s="35"/>
      <c r="AO799" s="35"/>
      <c r="AP799" s="116"/>
      <c r="AQ799" s="116"/>
      <c r="AR799" s="171">
        <f>AX799</f>
        <v>11249.70319</v>
      </c>
      <c r="AS799" s="695">
        <f t="shared" si="1521"/>
        <v>1</v>
      </c>
      <c r="AT799" s="171"/>
      <c r="AU799" s="695"/>
      <c r="AV799" s="116"/>
      <c r="AW799" s="695"/>
      <c r="AX799" s="171">
        <f>'[7]2 вариант'!$I$557</f>
        <v>11249.70319</v>
      </c>
      <c r="AY799" s="695">
        <f t="shared" si="1523"/>
        <v>1</v>
      </c>
      <c r="AZ799" s="35"/>
      <c r="BA799" s="695"/>
      <c r="BB799" s="35"/>
      <c r="BC799" s="35"/>
      <c r="BD799" s="35"/>
      <c r="BE799" s="116"/>
      <c r="BF799" s="116"/>
      <c r="BG799" s="116"/>
      <c r="BH799" s="35"/>
      <c r="BI799" s="35"/>
      <c r="BJ799" s="116"/>
      <c r="BK799" s="116"/>
      <c r="BL799" s="35"/>
      <c r="BM799" s="35"/>
      <c r="BN799" s="116"/>
      <c r="BO799" s="116"/>
      <c r="BP799" s="116"/>
      <c r="BQ799" s="116"/>
      <c r="BR799" s="116"/>
      <c r="BS799" s="116"/>
      <c r="BT799" s="116"/>
      <c r="BU799" s="116"/>
      <c r="BV799" s="116"/>
      <c r="BW799" s="116"/>
      <c r="BX799" s="116"/>
      <c r="BY799" s="35"/>
      <c r="BZ799" s="35"/>
      <c r="CE799" s="695"/>
    </row>
    <row r="800" spans="1:12295" s="37" customFormat="1" ht="81.75" hidden="1" customHeight="1" x14ac:dyDescent="0.25">
      <c r="B800" s="228"/>
      <c r="C800" s="119" t="s">
        <v>400</v>
      </c>
      <c r="D800" s="171">
        <f>E800+G800</f>
        <v>10714.66826</v>
      </c>
      <c r="E800" s="171"/>
      <c r="F800" s="171"/>
      <c r="G800" s="171">
        <f>G802</f>
        <v>10714.66826</v>
      </c>
      <c r="H800" s="172"/>
      <c r="I800" s="172"/>
      <c r="J800" s="171">
        <f>J802</f>
        <v>-30.645950000001903</v>
      </c>
      <c r="K800" s="171">
        <f t="shared" si="1545"/>
        <v>10684.022309999998</v>
      </c>
      <c r="L800" s="695">
        <f t="shared" si="1515"/>
        <v>0.99713981345419633</v>
      </c>
      <c r="M800" s="171">
        <f>M801+M802</f>
        <v>0</v>
      </c>
      <c r="N800" s="116"/>
      <c r="O800" s="116"/>
      <c r="P800" s="116"/>
      <c r="Q800" s="116">
        <f>Q802</f>
        <v>10684.022309999998</v>
      </c>
      <c r="R800" s="743">
        <f t="shared" si="1539"/>
        <v>0.99713981345419633</v>
      </c>
      <c r="S800" s="35"/>
      <c r="T800" s="35"/>
      <c r="U800" s="35"/>
      <c r="V800" s="116">
        <f t="shared" si="1534"/>
        <v>0</v>
      </c>
      <c r="W800" s="35"/>
      <c r="X800" s="35"/>
      <c r="Y800" s="35"/>
      <c r="Z800" s="116">
        <f t="shared" si="1535"/>
        <v>0</v>
      </c>
      <c r="AA800" s="116">
        <f t="shared" si="1536"/>
        <v>0</v>
      </c>
      <c r="AB800" s="35">
        <f t="shared" si="1537"/>
        <v>0</v>
      </c>
      <c r="AC800" s="35">
        <f t="shared" si="1538"/>
        <v>0</v>
      </c>
      <c r="AD800" s="35"/>
      <c r="AE800" s="171">
        <f>AK800</f>
        <v>9633.5446199999988</v>
      </c>
      <c r="AF800" s="695">
        <f t="shared" si="1518"/>
        <v>0.89909872953920067</v>
      </c>
      <c r="AG800" s="171"/>
      <c r="AH800" s="695"/>
      <c r="AI800" s="116"/>
      <c r="AJ800" s="116"/>
      <c r="AK800" s="171">
        <f>AK801+AK802</f>
        <v>9633.5446199999988</v>
      </c>
      <c r="AL800" s="695">
        <f t="shared" si="1542"/>
        <v>0.89909872953920067</v>
      </c>
      <c r="AM800" s="35"/>
      <c r="AN800" s="35"/>
      <c r="AO800" s="35"/>
      <c r="AP800" s="116"/>
      <c r="AQ800" s="116"/>
      <c r="AR800" s="171">
        <f>AX800</f>
        <v>10684.02231</v>
      </c>
      <c r="AS800" s="695">
        <f t="shared" si="1521"/>
        <v>0.99713981345419644</v>
      </c>
      <c r="AT800" s="171"/>
      <c r="AU800" s="695"/>
      <c r="AV800" s="116"/>
      <c r="AW800" s="695"/>
      <c r="AX800" s="171">
        <f>AX801+AX802</f>
        <v>10684.02231</v>
      </c>
      <c r="AY800" s="695">
        <f t="shared" si="1523"/>
        <v>0.99713981345419644</v>
      </c>
      <c r="AZ800" s="35"/>
      <c r="BA800" s="695"/>
      <c r="BB800" s="35"/>
      <c r="BC800" s="35"/>
      <c r="BD800" s="35"/>
      <c r="BE800" s="116"/>
      <c r="BF800" s="116"/>
      <c r="BG800" s="116"/>
      <c r="BH800" s="35"/>
      <c r="BI800" s="35"/>
      <c r="BJ800" s="116"/>
      <c r="BK800" s="116"/>
      <c r="BL800" s="35"/>
      <c r="BM800" s="35"/>
      <c r="BN800" s="116"/>
      <c r="BO800" s="116"/>
      <c r="BP800" s="116"/>
      <c r="BQ800" s="116"/>
      <c r="BR800" s="116"/>
      <c r="BS800" s="116"/>
      <c r="BT800" s="116"/>
      <c r="BU800" s="116"/>
      <c r="BV800" s="116"/>
      <c r="BW800" s="116"/>
      <c r="BX800" s="116"/>
      <c r="BY800" s="35"/>
      <c r="BZ800" s="35"/>
      <c r="CE800" s="695"/>
    </row>
    <row r="801" spans="2:83" s="37" customFormat="1" ht="38.25" hidden="1" customHeight="1" x14ac:dyDescent="0.25">
      <c r="B801" s="228"/>
      <c r="C801" s="116" t="s">
        <v>108</v>
      </c>
      <c r="D801" s="171">
        <f t="shared" ref="D801:D807" si="1558">E801</f>
        <v>0</v>
      </c>
      <c r="E801" s="171">
        <v>0</v>
      </c>
      <c r="F801" s="171"/>
      <c r="G801" s="171"/>
      <c r="H801" s="172"/>
      <c r="I801" s="172"/>
      <c r="J801" s="171">
        <f t="shared" ref="J801:J805" si="1559">K801</f>
        <v>0</v>
      </c>
      <c r="K801" s="171">
        <f t="shared" si="1545"/>
        <v>0</v>
      </c>
      <c r="L801" s="695" t="e">
        <f t="shared" si="1515"/>
        <v>#DIV/0!</v>
      </c>
      <c r="M801" s="171">
        <v>0</v>
      </c>
      <c r="N801" s="116"/>
      <c r="O801" s="116"/>
      <c r="P801" s="116"/>
      <c r="Q801" s="116"/>
      <c r="R801" s="743" t="e">
        <f t="shared" si="1539"/>
        <v>#DIV/0!</v>
      </c>
      <c r="S801" s="35"/>
      <c r="T801" s="35"/>
      <c r="U801" s="35"/>
      <c r="V801" s="116">
        <f t="shared" si="1534"/>
        <v>0</v>
      </c>
      <c r="W801" s="35"/>
      <c r="X801" s="35"/>
      <c r="Y801" s="35"/>
      <c r="Z801" s="116">
        <f t="shared" si="1535"/>
        <v>0</v>
      </c>
      <c r="AA801" s="116">
        <f t="shared" si="1536"/>
        <v>0</v>
      </c>
      <c r="AB801" s="35">
        <f t="shared" si="1537"/>
        <v>0</v>
      </c>
      <c r="AC801" s="35">
        <f t="shared" si="1538"/>
        <v>0</v>
      </c>
      <c r="AD801" s="35"/>
      <c r="AE801" s="171">
        <f t="shared" ref="AE801:AE806" si="1560">AG801</f>
        <v>0</v>
      </c>
      <c r="AF801" s="695" t="e">
        <f t="shared" si="1518"/>
        <v>#DIV/0!</v>
      </c>
      <c r="AG801" s="171"/>
      <c r="AH801" s="695"/>
      <c r="AI801" s="116"/>
      <c r="AJ801" s="116"/>
      <c r="AK801" s="171">
        <v>0</v>
      </c>
      <c r="AL801" s="695" t="e">
        <f t="shared" si="1542"/>
        <v>#DIV/0!</v>
      </c>
      <c r="AM801" s="35"/>
      <c r="AN801" s="35"/>
      <c r="AO801" s="35"/>
      <c r="AP801" s="116">
        <f t="shared" si="1557"/>
        <v>0</v>
      </c>
      <c r="AQ801" s="116"/>
      <c r="AR801" s="171">
        <f t="shared" ref="AR801" si="1561">AT801</f>
        <v>0</v>
      </c>
      <c r="AS801" s="695" t="e">
        <f t="shared" si="1521"/>
        <v>#DIV/0!</v>
      </c>
      <c r="AT801" s="171"/>
      <c r="AU801" s="695"/>
      <c r="AV801" s="116"/>
      <c r="AW801" s="695"/>
      <c r="AX801" s="171">
        <v>0</v>
      </c>
      <c r="AY801" s="695" t="e">
        <f t="shared" si="1523"/>
        <v>#DIV/0!</v>
      </c>
      <c r="AZ801" s="35"/>
      <c r="BA801" s="695"/>
      <c r="BB801" s="35"/>
      <c r="BC801" s="35"/>
      <c r="BD801" s="35"/>
      <c r="BE801" s="116"/>
      <c r="BF801" s="116"/>
      <c r="BG801" s="116"/>
      <c r="BH801" s="35"/>
      <c r="BI801" s="35"/>
      <c r="BJ801" s="116"/>
      <c r="BK801" s="116"/>
      <c r="BL801" s="35"/>
      <c r="BM801" s="35"/>
      <c r="BN801" s="116"/>
      <c r="BO801" s="116"/>
      <c r="BP801" s="116"/>
      <c r="BQ801" s="116"/>
      <c r="BR801" s="116"/>
      <c r="BS801" s="116"/>
      <c r="BT801" s="116"/>
      <c r="BU801" s="116"/>
      <c r="BV801" s="116"/>
      <c r="BW801" s="116"/>
      <c r="BX801" s="116"/>
      <c r="BY801" s="35"/>
      <c r="BZ801" s="35"/>
      <c r="CE801" s="695"/>
    </row>
    <row r="802" spans="2:83" s="37" customFormat="1" ht="39" hidden="1" customHeight="1" x14ac:dyDescent="0.25">
      <c r="B802" s="228"/>
      <c r="C802" s="116" t="s">
        <v>47</v>
      </c>
      <c r="D802" s="171">
        <f>E802+G802</f>
        <v>10714.66826</v>
      </c>
      <c r="E802" s="171"/>
      <c r="F802" s="171"/>
      <c r="G802" s="171">
        <f>'[7]2 вариант'!$C$561</f>
        <v>10714.66826</v>
      </c>
      <c r="H802" s="172"/>
      <c r="I802" s="172"/>
      <c r="J802" s="171">
        <f>Q802-G802</f>
        <v>-30.645950000001903</v>
      </c>
      <c r="K802" s="171">
        <f t="shared" si="1545"/>
        <v>10684.022309999998</v>
      </c>
      <c r="L802" s="695">
        <f t="shared" si="1515"/>
        <v>0.99713981345419633</v>
      </c>
      <c r="M802" s="171">
        <v>0</v>
      </c>
      <c r="N802" s="116"/>
      <c r="O802" s="116"/>
      <c r="P802" s="116"/>
      <c r="Q802" s="116">
        <f>'[7]2 вариант'!$F$561</f>
        <v>10684.022309999998</v>
      </c>
      <c r="R802" s="743">
        <f t="shared" si="1539"/>
        <v>0.99713981345419633</v>
      </c>
      <c r="S802" s="35"/>
      <c r="T802" s="35"/>
      <c r="U802" s="35"/>
      <c r="V802" s="116">
        <f t="shared" si="1534"/>
        <v>0</v>
      </c>
      <c r="W802" s="35"/>
      <c r="X802" s="35"/>
      <c r="Y802" s="35"/>
      <c r="Z802" s="116">
        <f t="shared" si="1535"/>
        <v>0</v>
      </c>
      <c r="AA802" s="116">
        <f t="shared" si="1536"/>
        <v>0</v>
      </c>
      <c r="AB802" s="35">
        <f t="shared" si="1537"/>
        <v>0</v>
      </c>
      <c r="AC802" s="35">
        <f t="shared" si="1538"/>
        <v>0</v>
      </c>
      <c r="AD802" s="35"/>
      <c r="AE802" s="171">
        <f>AK802</f>
        <v>9633.5446199999988</v>
      </c>
      <c r="AF802" s="695">
        <f t="shared" si="1518"/>
        <v>0.89909872953920067</v>
      </c>
      <c r="AG802" s="171"/>
      <c r="AH802" s="695"/>
      <c r="AI802" s="116"/>
      <c r="AJ802" s="116"/>
      <c r="AK802" s="171">
        <f>'[7]2 вариант'!$D$561</f>
        <v>9633.5446199999988</v>
      </c>
      <c r="AL802" s="695">
        <f t="shared" si="1542"/>
        <v>0.89909872953920067</v>
      </c>
      <c r="AM802" s="35"/>
      <c r="AN802" s="35"/>
      <c r="AO802" s="35"/>
      <c r="AP802" s="116"/>
      <c r="AQ802" s="116"/>
      <c r="AR802" s="171">
        <f>AX802</f>
        <v>10684.02231</v>
      </c>
      <c r="AS802" s="695">
        <f t="shared" si="1521"/>
        <v>0.99713981345419644</v>
      </c>
      <c r="AT802" s="171"/>
      <c r="AU802" s="695"/>
      <c r="AV802" s="116"/>
      <c r="AW802" s="695"/>
      <c r="AX802" s="171">
        <f>'[7]2 вариант'!$I$561</f>
        <v>10684.02231</v>
      </c>
      <c r="AY802" s="695">
        <f t="shared" si="1523"/>
        <v>0.99713981345419644</v>
      </c>
      <c r="AZ802" s="35"/>
      <c r="BA802" s="695"/>
      <c r="BB802" s="35"/>
      <c r="BC802" s="35"/>
      <c r="BD802" s="35"/>
      <c r="BE802" s="116"/>
      <c r="BF802" s="116"/>
      <c r="BG802" s="116"/>
      <c r="BH802" s="35"/>
      <c r="BI802" s="35"/>
      <c r="BJ802" s="116"/>
      <c r="BK802" s="116"/>
      <c r="BL802" s="35"/>
      <c r="BM802" s="35"/>
      <c r="BN802" s="116"/>
      <c r="BO802" s="116"/>
      <c r="BP802" s="116"/>
      <c r="BQ802" s="116"/>
      <c r="BR802" s="116"/>
      <c r="BS802" s="116"/>
      <c r="BT802" s="116"/>
      <c r="BU802" s="116"/>
      <c r="BV802" s="116"/>
      <c r="BW802" s="116"/>
      <c r="BX802" s="116"/>
      <c r="BY802" s="35"/>
      <c r="BZ802" s="35"/>
      <c r="CE802" s="695"/>
    </row>
    <row r="803" spans="2:83" s="37" customFormat="1" ht="48.75" hidden="1" customHeight="1" x14ac:dyDescent="0.25">
      <c r="B803" s="228"/>
      <c r="C803" s="119" t="s">
        <v>123</v>
      </c>
      <c r="D803" s="171">
        <f>E803+G803</f>
        <v>0</v>
      </c>
      <c r="E803" s="172">
        <f>E804+E805</f>
        <v>0</v>
      </c>
      <c r="F803" s="172"/>
      <c r="G803" s="171">
        <f>G804+G805</f>
        <v>0</v>
      </c>
      <c r="H803" s="172"/>
      <c r="I803" s="172"/>
      <c r="J803" s="171">
        <v>0</v>
      </c>
      <c r="K803" s="171">
        <f t="shared" si="1545"/>
        <v>0</v>
      </c>
      <c r="L803" s="695" t="e">
        <f t="shared" si="1515"/>
        <v>#DIV/0!</v>
      </c>
      <c r="M803" s="172">
        <f>M804+M805</f>
        <v>0</v>
      </c>
      <c r="N803" s="35"/>
      <c r="O803" s="35"/>
      <c r="P803" s="35"/>
      <c r="Q803" s="116">
        <f>Q804+Q805</f>
        <v>0</v>
      </c>
      <c r="R803" s="743" t="e">
        <f t="shared" si="1539"/>
        <v>#DIV/0!</v>
      </c>
      <c r="S803" s="35"/>
      <c r="T803" s="35"/>
      <c r="U803" s="35"/>
      <c r="V803" s="116">
        <f t="shared" si="1534"/>
        <v>0</v>
      </c>
      <c r="W803" s="35"/>
      <c r="X803" s="35"/>
      <c r="Y803" s="35"/>
      <c r="Z803" s="116">
        <f t="shared" si="1535"/>
        <v>0</v>
      </c>
      <c r="AA803" s="35">
        <f t="shared" si="1536"/>
        <v>0</v>
      </c>
      <c r="AB803" s="35">
        <f t="shared" si="1537"/>
        <v>0</v>
      </c>
      <c r="AC803" s="35">
        <f t="shared" si="1538"/>
        <v>0</v>
      </c>
      <c r="AD803" s="35"/>
      <c r="AE803" s="171">
        <f>AK803</f>
        <v>0</v>
      </c>
      <c r="AF803" s="695" t="e">
        <f t="shared" si="1518"/>
        <v>#DIV/0!</v>
      </c>
      <c r="AG803" s="171"/>
      <c r="AH803" s="695"/>
      <c r="AI803" s="116"/>
      <c r="AJ803" s="116"/>
      <c r="AK803" s="171">
        <v>0</v>
      </c>
      <c r="AL803" s="695" t="e">
        <f t="shared" si="1542"/>
        <v>#DIV/0!</v>
      </c>
      <c r="AM803" s="35"/>
      <c r="AN803" s="35"/>
      <c r="AO803" s="35"/>
      <c r="AP803" s="116"/>
      <c r="AQ803" s="116"/>
      <c r="AR803" s="171">
        <f>AX803</f>
        <v>0</v>
      </c>
      <c r="AS803" s="695" t="e">
        <f t="shared" si="1521"/>
        <v>#DIV/0!</v>
      </c>
      <c r="AT803" s="171"/>
      <c r="AU803" s="695"/>
      <c r="AV803" s="116"/>
      <c r="AW803" s="695"/>
      <c r="AX803" s="171">
        <f>AX804+AX805</f>
        <v>0</v>
      </c>
      <c r="AY803" s="695" t="e">
        <f t="shared" si="1523"/>
        <v>#DIV/0!</v>
      </c>
      <c r="AZ803" s="35"/>
      <c r="BA803" s="695"/>
      <c r="BB803" s="35"/>
      <c r="BC803" s="35"/>
      <c r="BD803" s="35"/>
      <c r="BE803" s="116"/>
      <c r="BF803" s="116"/>
      <c r="BG803" s="35"/>
      <c r="BH803" s="35"/>
      <c r="BI803" s="35"/>
      <c r="BJ803" s="116"/>
      <c r="BK803" s="35"/>
      <c r="BL803" s="35"/>
      <c r="BM803" s="35"/>
      <c r="BN803" s="116"/>
      <c r="BO803" s="116"/>
      <c r="BP803" s="35"/>
      <c r="BQ803" s="35"/>
      <c r="BR803" s="35"/>
      <c r="BS803" s="35"/>
      <c r="BT803" s="116"/>
      <c r="BU803" s="116"/>
      <c r="BV803" s="116"/>
      <c r="BW803" s="116"/>
      <c r="BX803" s="172"/>
      <c r="BY803" s="35"/>
      <c r="BZ803" s="35"/>
      <c r="CE803" s="695"/>
    </row>
    <row r="804" spans="2:83" s="37" customFormat="1" ht="31.5" hidden="1" customHeight="1" x14ac:dyDescent="0.25">
      <c r="B804" s="228"/>
      <c r="C804" s="116" t="s">
        <v>121</v>
      </c>
      <c r="D804" s="171">
        <f t="shared" si="1558"/>
        <v>0</v>
      </c>
      <c r="E804" s="172">
        <v>0</v>
      </c>
      <c r="F804" s="172"/>
      <c r="G804" s="171"/>
      <c r="H804" s="172"/>
      <c r="I804" s="172"/>
      <c r="J804" s="171">
        <f t="shared" si="1559"/>
        <v>0</v>
      </c>
      <c r="K804" s="171">
        <f t="shared" si="1545"/>
        <v>0</v>
      </c>
      <c r="L804" s="695" t="e">
        <f t="shared" si="1515"/>
        <v>#DIV/0!</v>
      </c>
      <c r="M804" s="172">
        <v>0</v>
      </c>
      <c r="N804" s="35"/>
      <c r="O804" s="35"/>
      <c r="P804" s="35"/>
      <c r="Q804" s="116"/>
      <c r="R804" s="743" t="e">
        <f t="shared" si="1539"/>
        <v>#DIV/0!</v>
      </c>
      <c r="S804" s="35"/>
      <c r="T804" s="35"/>
      <c r="U804" s="35"/>
      <c r="V804" s="116">
        <f t="shared" si="1534"/>
        <v>0</v>
      </c>
      <c r="W804" s="35"/>
      <c r="X804" s="35"/>
      <c r="Y804" s="35"/>
      <c r="Z804" s="116">
        <f t="shared" si="1535"/>
        <v>0</v>
      </c>
      <c r="AA804" s="35">
        <f t="shared" si="1536"/>
        <v>0</v>
      </c>
      <c r="AB804" s="35">
        <f t="shared" si="1537"/>
        <v>0</v>
      </c>
      <c r="AC804" s="35">
        <f t="shared" si="1538"/>
        <v>0</v>
      </c>
      <c r="AD804" s="35"/>
      <c r="AE804" s="171">
        <f t="shared" si="1560"/>
        <v>0</v>
      </c>
      <c r="AF804" s="695" t="e">
        <f t="shared" si="1518"/>
        <v>#DIV/0!</v>
      </c>
      <c r="AG804" s="171"/>
      <c r="AH804" s="695"/>
      <c r="AI804" s="116"/>
      <c r="AJ804" s="116"/>
      <c r="AK804" s="171"/>
      <c r="AL804" s="695" t="e">
        <f t="shared" si="1542"/>
        <v>#DIV/0!</v>
      </c>
      <c r="AM804" s="35"/>
      <c r="AN804" s="35"/>
      <c r="AO804" s="35"/>
      <c r="AP804" s="116"/>
      <c r="AQ804" s="116"/>
      <c r="AR804" s="171">
        <f t="shared" ref="AR804:AR806" si="1562">AT804</f>
        <v>0</v>
      </c>
      <c r="AS804" s="695" t="e">
        <f t="shared" si="1521"/>
        <v>#DIV/0!</v>
      </c>
      <c r="AT804" s="171"/>
      <c r="AU804" s="695"/>
      <c r="AV804" s="116"/>
      <c r="AW804" s="695"/>
      <c r="AX804" s="171"/>
      <c r="AY804" s="695" t="e">
        <f t="shared" si="1523"/>
        <v>#DIV/0!</v>
      </c>
      <c r="AZ804" s="35"/>
      <c r="BA804" s="695"/>
      <c r="BB804" s="35"/>
      <c r="BC804" s="35"/>
      <c r="BD804" s="35"/>
      <c r="BE804" s="116"/>
      <c r="BF804" s="116"/>
      <c r="BG804" s="35"/>
      <c r="BH804" s="35"/>
      <c r="BI804" s="35"/>
      <c r="BJ804" s="116"/>
      <c r="BK804" s="35"/>
      <c r="BL804" s="35"/>
      <c r="BM804" s="35"/>
      <c r="BN804" s="116"/>
      <c r="BO804" s="116"/>
      <c r="BP804" s="35"/>
      <c r="BQ804" s="35"/>
      <c r="BR804" s="35"/>
      <c r="BS804" s="35"/>
      <c r="BT804" s="116"/>
      <c r="BU804" s="116"/>
      <c r="BV804" s="116"/>
      <c r="BW804" s="116"/>
      <c r="BX804" s="172"/>
      <c r="BY804" s="35"/>
      <c r="BZ804" s="35"/>
      <c r="CE804" s="695"/>
    </row>
    <row r="805" spans="2:83" s="37" customFormat="1" ht="39.75" hidden="1" customHeight="1" x14ac:dyDescent="0.25">
      <c r="B805" s="228"/>
      <c r="C805" s="116" t="s">
        <v>47</v>
      </c>
      <c r="D805" s="171">
        <f>E805+G805</f>
        <v>0</v>
      </c>
      <c r="E805" s="172">
        <v>0</v>
      </c>
      <c r="F805" s="172"/>
      <c r="G805" s="171">
        <v>0</v>
      </c>
      <c r="H805" s="172"/>
      <c r="I805" s="172"/>
      <c r="J805" s="171">
        <f t="shared" si="1559"/>
        <v>0</v>
      </c>
      <c r="K805" s="171">
        <f t="shared" si="1545"/>
        <v>0</v>
      </c>
      <c r="L805" s="695" t="e">
        <f t="shared" si="1515"/>
        <v>#DIV/0!</v>
      </c>
      <c r="M805" s="172">
        <v>0</v>
      </c>
      <c r="N805" s="35"/>
      <c r="O805" s="35"/>
      <c r="P805" s="35"/>
      <c r="Q805" s="116">
        <v>0</v>
      </c>
      <c r="R805" s="743" t="e">
        <f t="shared" si="1539"/>
        <v>#DIV/0!</v>
      </c>
      <c r="S805" s="35"/>
      <c r="T805" s="35"/>
      <c r="U805" s="35"/>
      <c r="V805" s="116">
        <f t="shared" si="1534"/>
        <v>0</v>
      </c>
      <c r="W805" s="35"/>
      <c r="X805" s="35"/>
      <c r="Y805" s="35"/>
      <c r="Z805" s="116">
        <f t="shared" si="1535"/>
        <v>0</v>
      </c>
      <c r="AA805" s="35">
        <f t="shared" si="1536"/>
        <v>0</v>
      </c>
      <c r="AB805" s="35">
        <f t="shared" si="1537"/>
        <v>0</v>
      </c>
      <c r="AC805" s="35">
        <f t="shared" si="1538"/>
        <v>0</v>
      </c>
      <c r="AD805" s="35"/>
      <c r="AE805" s="171">
        <f t="shared" si="1560"/>
        <v>0</v>
      </c>
      <c r="AF805" s="695" t="e">
        <f t="shared" si="1518"/>
        <v>#DIV/0!</v>
      </c>
      <c r="AG805" s="171"/>
      <c r="AH805" s="695"/>
      <c r="AI805" s="116"/>
      <c r="AJ805" s="116"/>
      <c r="AK805" s="171"/>
      <c r="AL805" s="695" t="e">
        <f t="shared" si="1542"/>
        <v>#DIV/0!</v>
      </c>
      <c r="AM805" s="35"/>
      <c r="AN805" s="35"/>
      <c r="AO805" s="35"/>
      <c r="AP805" s="116">
        <f t="shared" si="1557"/>
        <v>0</v>
      </c>
      <c r="AQ805" s="116"/>
      <c r="AR805" s="171">
        <f t="shared" si="1562"/>
        <v>0</v>
      </c>
      <c r="AS805" s="695" t="e">
        <f t="shared" si="1521"/>
        <v>#DIV/0!</v>
      </c>
      <c r="AT805" s="171"/>
      <c r="AU805" s="695"/>
      <c r="AV805" s="116"/>
      <c r="AW805" s="695"/>
      <c r="AX805" s="171">
        <v>0</v>
      </c>
      <c r="AY805" s="695" t="e">
        <f t="shared" si="1523"/>
        <v>#DIV/0!</v>
      </c>
      <c r="AZ805" s="35"/>
      <c r="BA805" s="695"/>
      <c r="BB805" s="35"/>
      <c r="BC805" s="35"/>
      <c r="BD805" s="35"/>
      <c r="BE805" s="116"/>
      <c r="BF805" s="116"/>
      <c r="BG805" s="35"/>
      <c r="BH805" s="35"/>
      <c r="BI805" s="35"/>
      <c r="BJ805" s="116"/>
      <c r="BK805" s="35"/>
      <c r="BL805" s="35"/>
      <c r="BM805" s="35"/>
      <c r="BN805" s="116"/>
      <c r="BO805" s="116"/>
      <c r="BP805" s="35"/>
      <c r="BQ805" s="35"/>
      <c r="BR805" s="35"/>
      <c r="BS805" s="35"/>
      <c r="BT805" s="116"/>
      <c r="BU805" s="116"/>
      <c r="BV805" s="116"/>
      <c r="BW805" s="116"/>
      <c r="BX805" s="172"/>
      <c r="BY805" s="35"/>
      <c r="BZ805" s="35"/>
      <c r="CE805" s="695"/>
    </row>
    <row r="806" spans="2:83" s="37" customFormat="1" ht="127.5" hidden="1" customHeight="1" x14ac:dyDescent="0.25">
      <c r="B806" s="228"/>
      <c r="C806" s="119" t="s">
        <v>401</v>
      </c>
      <c r="D806" s="171">
        <f>E806+G806</f>
        <v>0</v>
      </c>
      <c r="E806" s="171">
        <f>E807</f>
        <v>0</v>
      </c>
      <c r="F806" s="171"/>
      <c r="G806" s="171">
        <v>0</v>
      </c>
      <c r="H806" s="172"/>
      <c r="I806" s="172"/>
      <c r="J806" s="171">
        <v>0</v>
      </c>
      <c r="K806" s="171">
        <f t="shared" si="1545"/>
        <v>0</v>
      </c>
      <c r="L806" s="695" t="e">
        <f t="shared" si="1515"/>
        <v>#DIV/0!</v>
      </c>
      <c r="M806" s="171">
        <f>M807</f>
        <v>0</v>
      </c>
      <c r="N806" s="116"/>
      <c r="O806" s="116"/>
      <c r="P806" s="116"/>
      <c r="Q806" s="116">
        <v>0</v>
      </c>
      <c r="R806" s="743" t="e">
        <f t="shared" si="1539"/>
        <v>#DIV/0!</v>
      </c>
      <c r="S806" s="35"/>
      <c r="T806" s="35"/>
      <c r="U806" s="35"/>
      <c r="V806" s="116">
        <f t="shared" si="1534"/>
        <v>0</v>
      </c>
      <c r="W806" s="35"/>
      <c r="X806" s="35"/>
      <c r="Y806" s="35"/>
      <c r="Z806" s="116">
        <f t="shared" si="1535"/>
        <v>0</v>
      </c>
      <c r="AA806" s="116">
        <f t="shared" si="1536"/>
        <v>0</v>
      </c>
      <c r="AB806" s="35">
        <f t="shared" si="1537"/>
        <v>0</v>
      </c>
      <c r="AC806" s="35">
        <f t="shared" si="1538"/>
        <v>0</v>
      </c>
      <c r="AD806" s="35"/>
      <c r="AE806" s="171">
        <f t="shared" si="1560"/>
        <v>0</v>
      </c>
      <c r="AF806" s="695" t="e">
        <f t="shared" si="1518"/>
        <v>#DIV/0!</v>
      </c>
      <c r="AG806" s="171"/>
      <c r="AH806" s="695"/>
      <c r="AI806" s="116"/>
      <c r="AJ806" s="116"/>
      <c r="AK806" s="171">
        <v>0</v>
      </c>
      <c r="AL806" s="695" t="e">
        <f t="shared" si="1542"/>
        <v>#DIV/0!</v>
      </c>
      <c r="AM806" s="35"/>
      <c r="AN806" s="35"/>
      <c r="AO806" s="35"/>
      <c r="AP806" s="116">
        <f t="shared" si="1557"/>
        <v>0</v>
      </c>
      <c r="AQ806" s="116"/>
      <c r="AR806" s="171">
        <f t="shared" si="1562"/>
        <v>0</v>
      </c>
      <c r="AS806" s="695" t="e">
        <f t="shared" si="1521"/>
        <v>#DIV/0!</v>
      </c>
      <c r="AT806" s="171"/>
      <c r="AU806" s="695"/>
      <c r="AV806" s="116"/>
      <c r="AW806" s="695"/>
      <c r="AX806" s="171">
        <v>0</v>
      </c>
      <c r="AY806" s="695" t="e">
        <f t="shared" si="1523"/>
        <v>#DIV/0!</v>
      </c>
      <c r="AZ806" s="35"/>
      <c r="BA806" s="695"/>
      <c r="BB806" s="35"/>
      <c r="BC806" s="35"/>
      <c r="BD806" s="35"/>
      <c r="BE806" s="116"/>
      <c r="BF806" s="116"/>
      <c r="BG806" s="116"/>
      <c r="BH806" s="35"/>
      <c r="BI806" s="35"/>
      <c r="BJ806" s="116"/>
      <c r="BK806" s="116"/>
      <c r="BL806" s="35"/>
      <c r="BM806" s="35"/>
      <c r="BN806" s="116"/>
      <c r="BO806" s="116"/>
      <c r="BP806" s="116"/>
      <c r="BQ806" s="116"/>
      <c r="BR806" s="116"/>
      <c r="BS806" s="116"/>
      <c r="BT806" s="116"/>
      <c r="BU806" s="116"/>
      <c r="BV806" s="116"/>
      <c r="BW806" s="116"/>
      <c r="BX806" s="171"/>
      <c r="BY806" s="35"/>
      <c r="BZ806" s="35"/>
      <c r="CE806" s="695"/>
    </row>
    <row r="807" spans="2:83" s="37" customFormat="1" ht="34.5" hidden="1" customHeight="1" x14ac:dyDescent="0.25">
      <c r="B807" s="228"/>
      <c r="C807" s="116" t="s">
        <v>47</v>
      </c>
      <c r="D807" s="171">
        <f t="shared" si="1558"/>
        <v>0</v>
      </c>
      <c r="E807" s="171">
        <v>0</v>
      </c>
      <c r="F807" s="171"/>
      <c r="G807" s="171"/>
      <c r="H807" s="172"/>
      <c r="I807" s="172"/>
      <c r="J807" s="171"/>
      <c r="K807" s="171">
        <f t="shared" si="1545"/>
        <v>0</v>
      </c>
      <c r="L807" s="695" t="e">
        <f t="shared" si="1515"/>
        <v>#DIV/0!</v>
      </c>
      <c r="M807" s="171">
        <v>0</v>
      </c>
      <c r="N807" s="116"/>
      <c r="O807" s="116"/>
      <c r="P807" s="116"/>
      <c r="Q807" s="116"/>
      <c r="R807" s="743" t="e">
        <f t="shared" si="1539"/>
        <v>#DIV/0!</v>
      </c>
      <c r="S807" s="35"/>
      <c r="T807" s="35"/>
      <c r="U807" s="35"/>
      <c r="V807" s="116">
        <f t="shared" si="1534"/>
        <v>0</v>
      </c>
      <c r="W807" s="35"/>
      <c r="X807" s="35"/>
      <c r="Y807" s="35"/>
      <c r="Z807" s="116">
        <f t="shared" si="1535"/>
        <v>0</v>
      </c>
      <c r="AA807" s="116">
        <f t="shared" si="1536"/>
        <v>0</v>
      </c>
      <c r="AB807" s="35">
        <f t="shared" si="1537"/>
        <v>0</v>
      </c>
      <c r="AC807" s="35">
        <f t="shared" si="1538"/>
        <v>0</v>
      </c>
      <c r="AD807" s="35"/>
      <c r="AE807" s="171">
        <f>AG807</f>
        <v>0</v>
      </c>
      <c r="AF807" s="695" t="e">
        <f t="shared" si="1518"/>
        <v>#DIV/0!</v>
      </c>
      <c r="AG807" s="171"/>
      <c r="AH807" s="695"/>
      <c r="AI807" s="116"/>
      <c r="AJ807" s="116"/>
      <c r="AK807" s="171"/>
      <c r="AL807" s="695" t="e">
        <f t="shared" si="1542"/>
        <v>#DIV/0!</v>
      </c>
      <c r="AM807" s="35"/>
      <c r="AN807" s="35"/>
      <c r="AO807" s="35"/>
      <c r="AP807" s="116">
        <f t="shared" si="1557"/>
        <v>0</v>
      </c>
      <c r="AQ807" s="116"/>
      <c r="AR807" s="171">
        <f>AT807</f>
        <v>0</v>
      </c>
      <c r="AS807" s="695" t="e">
        <f t="shared" si="1521"/>
        <v>#DIV/0!</v>
      </c>
      <c r="AT807" s="171"/>
      <c r="AU807" s="695"/>
      <c r="AV807" s="116"/>
      <c r="AW807" s="695"/>
      <c r="AX807" s="171"/>
      <c r="AY807" s="695" t="e">
        <f t="shared" si="1523"/>
        <v>#DIV/0!</v>
      </c>
      <c r="AZ807" s="35"/>
      <c r="BA807" s="695"/>
      <c r="BB807" s="35"/>
      <c r="BC807" s="35"/>
      <c r="BD807" s="35"/>
      <c r="BE807" s="116"/>
      <c r="BF807" s="116"/>
      <c r="BG807" s="116"/>
      <c r="BH807" s="35"/>
      <c r="BI807" s="35"/>
      <c r="BJ807" s="116"/>
      <c r="BK807" s="116"/>
      <c r="BL807" s="35"/>
      <c r="BM807" s="35"/>
      <c r="BN807" s="116"/>
      <c r="BO807" s="116"/>
      <c r="BP807" s="116"/>
      <c r="BQ807" s="116"/>
      <c r="BR807" s="116"/>
      <c r="BS807" s="116"/>
      <c r="BT807" s="116"/>
      <c r="BU807" s="116"/>
      <c r="BV807" s="116"/>
      <c r="BW807" s="116"/>
      <c r="BX807" s="171"/>
      <c r="BY807" s="35"/>
      <c r="BZ807" s="35"/>
      <c r="CE807" s="695"/>
    </row>
    <row r="808" spans="2:83" s="37" customFormat="1" ht="65.25" hidden="1" customHeight="1" x14ac:dyDescent="0.25">
      <c r="B808" s="228"/>
      <c r="C808" s="119" t="s">
        <v>447</v>
      </c>
      <c r="D808" s="171">
        <f>E808+G808</f>
        <v>589972.71632000001</v>
      </c>
      <c r="E808" s="172"/>
      <c r="F808" s="172"/>
      <c r="G808" s="171">
        <f>G809+G810</f>
        <v>589972.71632000001</v>
      </c>
      <c r="H808" s="172"/>
      <c r="I808" s="172"/>
      <c r="J808" s="171">
        <f>0</f>
        <v>0</v>
      </c>
      <c r="K808" s="171">
        <f t="shared" si="1545"/>
        <v>508212.27224999998</v>
      </c>
      <c r="L808" s="695">
        <f t="shared" si="1515"/>
        <v>0.86141656756606122</v>
      </c>
      <c r="M808" s="172"/>
      <c r="N808" s="35"/>
      <c r="O808" s="35"/>
      <c r="P808" s="35"/>
      <c r="Q808" s="116">
        <f>Q809+Q810</f>
        <v>508212.27224999998</v>
      </c>
      <c r="R808" s="743">
        <f t="shared" si="1539"/>
        <v>0.86141656756606122</v>
      </c>
      <c r="S808" s="35"/>
      <c r="T808" s="35"/>
      <c r="U808" s="35"/>
      <c r="V808" s="116">
        <f t="shared" si="1534"/>
        <v>0</v>
      </c>
      <c r="W808" s="35"/>
      <c r="X808" s="35"/>
      <c r="Y808" s="35"/>
      <c r="Z808" s="116">
        <f t="shared" si="1535"/>
        <v>0</v>
      </c>
      <c r="AA808" s="35">
        <f t="shared" si="1536"/>
        <v>0</v>
      </c>
      <c r="AB808" s="35">
        <f t="shared" si="1537"/>
        <v>0</v>
      </c>
      <c r="AC808" s="35">
        <f t="shared" si="1538"/>
        <v>0</v>
      </c>
      <c r="AD808" s="35"/>
      <c r="AE808" s="171">
        <f>AG808+AK808</f>
        <v>540571.73658999987</v>
      </c>
      <c r="AF808" s="695">
        <f t="shared" si="1518"/>
        <v>0.91626565370998425</v>
      </c>
      <c r="AG808" s="172"/>
      <c r="AH808" s="695"/>
      <c r="AI808" s="35"/>
      <c r="AJ808" s="35"/>
      <c r="AK808" s="171">
        <f>AK809+AK810</f>
        <v>540571.73658999987</v>
      </c>
      <c r="AL808" s="695">
        <f t="shared" si="1542"/>
        <v>0.91626565370998425</v>
      </c>
      <c r="AM808" s="35"/>
      <c r="AN808" s="35"/>
      <c r="AO808" s="35"/>
      <c r="AP808" s="116"/>
      <c r="AQ808" s="116"/>
      <c r="AR808" s="171">
        <f>AT808+AX808</f>
        <v>588054.00045000005</v>
      </c>
      <c r="AS808" s="695">
        <f t="shared" si="1521"/>
        <v>0.99674778880967907</v>
      </c>
      <c r="AT808" s="172"/>
      <c r="AU808" s="695"/>
      <c r="AV808" s="35"/>
      <c r="AW808" s="695"/>
      <c r="AX808" s="171">
        <f>AX809+AX810</f>
        <v>588054.00045000005</v>
      </c>
      <c r="AY808" s="695">
        <f t="shared" si="1523"/>
        <v>0.99674778880967907</v>
      </c>
      <c r="AZ808" s="35"/>
      <c r="BA808" s="695"/>
      <c r="BB808" s="35"/>
      <c r="BC808" s="35"/>
      <c r="BD808" s="35"/>
      <c r="BE808" s="116"/>
      <c r="BF808" s="35"/>
      <c r="BG808" s="116"/>
      <c r="BH808" s="35"/>
      <c r="BI808" s="35"/>
      <c r="BJ808" s="116"/>
      <c r="BK808" s="35"/>
      <c r="BL808" s="35"/>
      <c r="BM808" s="35"/>
      <c r="BN808" s="116"/>
      <c r="BO808" s="116"/>
      <c r="BP808" s="35"/>
      <c r="BQ808" s="116"/>
      <c r="BR808" s="35"/>
      <c r="BS808" s="35"/>
      <c r="BT808" s="116"/>
      <c r="BU808" s="116"/>
      <c r="BV808" s="35"/>
      <c r="BW808" s="35"/>
      <c r="BX808" s="116"/>
      <c r="BY808" s="35"/>
      <c r="BZ808" s="35"/>
      <c r="CE808" s="695"/>
    </row>
    <row r="809" spans="2:83" s="37" customFormat="1" ht="42" hidden="1" customHeight="1" x14ac:dyDescent="0.25">
      <c r="B809" s="228"/>
      <c r="C809" s="116" t="s">
        <v>108</v>
      </c>
      <c r="D809" s="171">
        <f>G809</f>
        <v>546540.59516999999</v>
      </c>
      <c r="E809" s="172"/>
      <c r="F809" s="172"/>
      <c r="G809" s="171">
        <f>'[7]2 вариант'!$C$570</f>
        <v>546540.59516999999</v>
      </c>
      <c r="H809" s="172"/>
      <c r="I809" s="172"/>
      <c r="J809" s="171"/>
      <c r="K809" s="171">
        <f t="shared" si="1545"/>
        <v>466650.33416999999</v>
      </c>
      <c r="L809" s="695">
        <f t="shared" si="1515"/>
        <v>0.85382556811694776</v>
      </c>
      <c r="M809" s="172"/>
      <c r="N809" s="35"/>
      <c r="O809" s="35"/>
      <c r="P809" s="35"/>
      <c r="Q809" s="116">
        <f>'[7]2 вариант'!$F$570</f>
        <v>466650.33416999999</v>
      </c>
      <c r="R809" s="743">
        <f t="shared" si="1539"/>
        <v>0.85382556811694776</v>
      </c>
      <c r="S809" s="35"/>
      <c r="T809" s="35"/>
      <c r="U809" s="35"/>
      <c r="V809" s="116"/>
      <c r="W809" s="35"/>
      <c r="X809" s="35"/>
      <c r="Y809" s="35"/>
      <c r="Z809" s="116"/>
      <c r="AA809" s="35"/>
      <c r="AB809" s="35"/>
      <c r="AC809" s="35"/>
      <c r="AD809" s="35"/>
      <c r="AE809" s="171">
        <f>AK809</f>
        <v>497649.84100999992</v>
      </c>
      <c r="AF809" s="695">
        <f t="shared" si="1518"/>
        <v>0.91054506363833276</v>
      </c>
      <c r="AG809" s="172"/>
      <c r="AH809" s="695"/>
      <c r="AI809" s="35"/>
      <c r="AJ809" s="35"/>
      <c r="AK809" s="171">
        <f>'[7]2 вариант'!$D$570</f>
        <v>497649.84100999992</v>
      </c>
      <c r="AL809" s="695">
        <f t="shared" si="1542"/>
        <v>0.91054506363833276</v>
      </c>
      <c r="AM809" s="35"/>
      <c r="AN809" s="35"/>
      <c r="AO809" s="35"/>
      <c r="AP809" s="116"/>
      <c r="AQ809" s="116"/>
      <c r="AR809" s="171">
        <f>AX809</f>
        <v>545139.48852000001</v>
      </c>
      <c r="AS809" s="695">
        <f t="shared" si="1521"/>
        <v>0.99743640881870055</v>
      </c>
      <c r="AT809" s="172"/>
      <c r="AU809" s="695"/>
      <c r="AV809" s="35"/>
      <c r="AW809" s="695"/>
      <c r="AX809" s="171">
        <f>'[7]2 вариант'!$I$570</f>
        <v>545139.48852000001</v>
      </c>
      <c r="AY809" s="695">
        <f t="shared" si="1523"/>
        <v>0.99743640881870055</v>
      </c>
      <c r="AZ809" s="35"/>
      <c r="BA809" s="695"/>
      <c r="BB809" s="35"/>
      <c r="BC809" s="35"/>
      <c r="BD809" s="35"/>
      <c r="BE809" s="116"/>
      <c r="BF809" s="35"/>
      <c r="BG809" s="116"/>
      <c r="BH809" s="35"/>
      <c r="BI809" s="35"/>
      <c r="BJ809" s="116"/>
      <c r="BK809" s="35"/>
      <c r="BL809" s="35"/>
      <c r="BM809" s="35"/>
      <c r="BN809" s="116"/>
      <c r="BO809" s="116"/>
      <c r="BP809" s="35"/>
      <c r="BQ809" s="116"/>
      <c r="BR809" s="116"/>
      <c r="BS809" s="116"/>
      <c r="BT809" s="116"/>
      <c r="BU809" s="116"/>
      <c r="BV809" s="35"/>
      <c r="BW809" s="35"/>
      <c r="BX809" s="116"/>
      <c r="BY809" s="35"/>
      <c r="BZ809" s="35"/>
      <c r="CE809" s="695"/>
    </row>
    <row r="810" spans="2:83" s="60" customFormat="1" ht="38.25" hidden="1" customHeight="1" x14ac:dyDescent="0.25">
      <c r="B810" s="386"/>
      <c r="C810" s="116" t="s">
        <v>47</v>
      </c>
      <c r="D810" s="171">
        <f>E810+G810</f>
        <v>43432.121149999999</v>
      </c>
      <c r="E810" s="246"/>
      <c r="F810" s="246"/>
      <c r="G810" s="171">
        <f>'[7]2 вариант'!$C$571</f>
        <v>43432.121149999999</v>
      </c>
      <c r="H810" s="246"/>
      <c r="I810" s="246"/>
      <c r="J810" s="245"/>
      <c r="K810" s="171">
        <f t="shared" si="1545"/>
        <v>41561.938080000007</v>
      </c>
      <c r="L810" s="695">
        <f t="shared" si="1515"/>
        <v>0.95694009363390276</v>
      </c>
      <c r="M810" s="246"/>
      <c r="N810" s="35"/>
      <c r="O810" s="303"/>
      <c r="P810" s="35"/>
      <c r="Q810" s="116">
        <f>'[7]2 вариант'!$F$571</f>
        <v>41561.938080000007</v>
      </c>
      <c r="R810" s="743">
        <f t="shared" si="1539"/>
        <v>0.95694009363390276</v>
      </c>
      <c r="S810" s="303"/>
      <c r="T810" s="35"/>
      <c r="U810" s="303"/>
      <c r="V810" s="127">
        <f t="shared" si="1534"/>
        <v>0</v>
      </c>
      <c r="W810" s="303"/>
      <c r="X810" s="303"/>
      <c r="Y810" s="303"/>
      <c r="Z810" s="127">
        <f t="shared" si="1535"/>
        <v>0</v>
      </c>
      <c r="AA810" s="303">
        <f>E810</f>
        <v>0</v>
      </c>
      <c r="AB810" s="303">
        <f t="shared" ref="AB810:AC812" si="1563">H810</f>
        <v>0</v>
      </c>
      <c r="AC810" s="303">
        <f t="shared" si="1563"/>
        <v>0</v>
      </c>
      <c r="AD810" s="35"/>
      <c r="AE810" s="171">
        <f>AG810+AK810</f>
        <v>42921.895580000004</v>
      </c>
      <c r="AF810" s="695">
        <f t="shared" si="1518"/>
        <v>0.98825234511946014</v>
      </c>
      <c r="AG810" s="246"/>
      <c r="AH810" s="695"/>
      <c r="AI810" s="303"/>
      <c r="AJ810" s="35"/>
      <c r="AK810" s="171">
        <f>'[7]2 вариант'!$D$571</f>
        <v>42921.895580000004</v>
      </c>
      <c r="AL810" s="695">
        <f t="shared" si="1542"/>
        <v>0.98825234511946014</v>
      </c>
      <c r="AM810" s="303"/>
      <c r="AN810" s="35"/>
      <c r="AO810" s="303"/>
      <c r="AP810" s="127">
        <v>0</v>
      </c>
      <c r="AQ810" s="116"/>
      <c r="AR810" s="171">
        <f>AT810+AX810</f>
        <v>42914.511930000001</v>
      </c>
      <c r="AS810" s="695">
        <f t="shared" si="1521"/>
        <v>0.98808234075852874</v>
      </c>
      <c r="AT810" s="246"/>
      <c r="AU810" s="695"/>
      <c r="AV810" s="303"/>
      <c r="AW810" s="695"/>
      <c r="AX810" s="171">
        <f>'[7]2 вариант'!$I$571</f>
        <v>42914.511930000001</v>
      </c>
      <c r="AY810" s="695">
        <f t="shared" si="1523"/>
        <v>0.98808234075852874</v>
      </c>
      <c r="AZ810" s="303"/>
      <c r="BA810" s="695"/>
      <c r="BB810" s="303"/>
      <c r="BC810" s="303"/>
      <c r="BD810" s="303"/>
      <c r="BE810" s="116"/>
      <c r="BF810" s="303"/>
      <c r="BG810" s="116"/>
      <c r="BH810" s="303"/>
      <c r="BI810" s="303"/>
      <c r="BJ810" s="127"/>
      <c r="BK810" s="303"/>
      <c r="BL810" s="303"/>
      <c r="BM810" s="303"/>
      <c r="BN810" s="127"/>
      <c r="BO810" s="127"/>
      <c r="BP810" s="303"/>
      <c r="BQ810" s="116"/>
      <c r="BR810" s="116"/>
      <c r="BS810" s="116"/>
      <c r="BT810" s="127"/>
      <c r="BU810" s="116"/>
      <c r="BV810" s="303"/>
      <c r="BW810" s="303"/>
      <c r="BX810" s="116"/>
      <c r="BY810" s="303"/>
      <c r="BZ810" s="303"/>
      <c r="CE810" s="695"/>
    </row>
    <row r="811" spans="2:83" s="64" customFormat="1" ht="49.5" hidden="1" customHeight="1" x14ac:dyDescent="0.2">
      <c r="B811" s="224" t="s">
        <v>56</v>
      </c>
      <c r="C811" s="133" t="s">
        <v>124</v>
      </c>
      <c r="D811" s="240">
        <f>E811+G811+H811+I811</f>
        <v>0</v>
      </c>
      <c r="E811" s="240">
        <f>E812+E813</f>
        <v>0</v>
      </c>
      <c r="F811" s="240"/>
      <c r="G811" s="240">
        <f t="shared" ref="G811" si="1564">G812+G813</f>
        <v>0</v>
      </c>
      <c r="H811" s="240">
        <f t="shared" ref="H811:I811" si="1565">H812+H813</f>
        <v>0</v>
      </c>
      <c r="I811" s="240">
        <f t="shared" si="1565"/>
        <v>0</v>
      </c>
      <c r="J811" s="240">
        <f>J812</f>
        <v>0</v>
      </c>
      <c r="K811" s="240">
        <f t="shared" si="1545"/>
        <v>0</v>
      </c>
      <c r="L811" s="695" t="e">
        <f t="shared" si="1515"/>
        <v>#DIV/0!</v>
      </c>
      <c r="M811" s="240">
        <f>M812+M813</f>
        <v>0</v>
      </c>
      <c r="N811" s="114"/>
      <c r="O811" s="111"/>
      <c r="P811" s="114"/>
      <c r="Q811" s="111">
        <f t="shared" ref="Q811" si="1566">Q812+Q813</f>
        <v>0</v>
      </c>
      <c r="R811" s="743" t="e">
        <f t="shared" si="1539"/>
        <v>#DIV/0!</v>
      </c>
      <c r="S811" s="111">
        <f t="shared" ref="S811:U811" si="1567">S812+S813</f>
        <v>0</v>
      </c>
      <c r="T811" s="114"/>
      <c r="U811" s="111">
        <f t="shared" si="1567"/>
        <v>0</v>
      </c>
      <c r="V811" s="111">
        <f t="shared" si="1534"/>
        <v>0</v>
      </c>
      <c r="W811" s="89"/>
      <c r="X811" s="89"/>
      <c r="Y811" s="89"/>
      <c r="Z811" s="111">
        <f t="shared" si="1535"/>
        <v>0</v>
      </c>
      <c r="AA811" s="111">
        <f>E811</f>
        <v>0</v>
      </c>
      <c r="AB811" s="89">
        <f t="shared" si="1563"/>
        <v>0</v>
      </c>
      <c r="AC811" s="628">
        <f t="shared" si="1563"/>
        <v>0</v>
      </c>
      <c r="AD811" s="683"/>
      <c r="AE811" s="171">
        <f t="shared" ref="AE811:AE831" si="1568">AG811+AK811</f>
        <v>0</v>
      </c>
      <c r="AF811" s="695" t="e">
        <f t="shared" si="1518"/>
        <v>#DIV/0!</v>
      </c>
      <c r="AG811" s="240">
        <f>AG812+AG813</f>
        <v>0</v>
      </c>
      <c r="AH811" s="695" t="e">
        <f t="shared" si="1471"/>
        <v>#DIV/0!</v>
      </c>
      <c r="AI811" s="111"/>
      <c r="AJ811" s="114"/>
      <c r="AK811" s="111">
        <f t="shared" ref="AK811" si="1569">AK812+AK813</f>
        <v>0</v>
      </c>
      <c r="AL811" s="695" t="e">
        <f t="shared" si="1542"/>
        <v>#DIV/0!</v>
      </c>
      <c r="AM811" s="111">
        <f t="shared" ref="AM811" si="1570">AM812+AM813</f>
        <v>0</v>
      </c>
      <c r="AN811" s="114"/>
      <c r="AO811" s="111">
        <f t="shared" ref="AO811" si="1571">AO812+AO813</f>
        <v>0</v>
      </c>
      <c r="AP811" s="111">
        <v>0</v>
      </c>
      <c r="AQ811" s="114"/>
      <c r="AR811" s="240">
        <f>AT811+AX811+AZ811+BB811</f>
        <v>0</v>
      </c>
      <c r="AS811" s="695" t="e">
        <f t="shared" si="1521"/>
        <v>#DIV/0!</v>
      </c>
      <c r="AT811" s="240"/>
      <c r="AU811" s="695"/>
      <c r="AV811" s="111"/>
      <c r="AW811" s="695"/>
      <c r="AX811" s="240">
        <f t="shared" ref="AX811:BB811" si="1572">AX812+AX813</f>
        <v>0</v>
      </c>
      <c r="AY811" s="695" t="e">
        <f t="shared" si="1523"/>
        <v>#DIV/0!</v>
      </c>
      <c r="AZ811" s="111">
        <f t="shared" si="1572"/>
        <v>0</v>
      </c>
      <c r="BA811" s="695" t="e">
        <f t="shared" ref="BA811:BA849" si="1573">AZ811/H811</f>
        <v>#DIV/0!</v>
      </c>
      <c r="BB811" s="111">
        <f t="shared" si="1572"/>
        <v>0</v>
      </c>
      <c r="BC811" s="89">
        <f t="shared" ref="BC811:BC851" si="1574">AM811</f>
        <v>0</v>
      </c>
      <c r="BD811" s="628">
        <f t="shared" ref="BD811:BD851" si="1575">AO811</f>
        <v>0</v>
      </c>
      <c r="BE811" s="111">
        <f>BF811+BG811+BH811+BI811</f>
        <v>670000</v>
      </c>
      <c r="BF811" s="111">
        <f>BF812+BF813</f>
        <v>670000</v>
      </c>
      <c r="BG811" s="111">
        <f t="shared" ref="BG811" si="1576">BG812+BG813</f>
        <v>0</v>
      </c>
      <c r="BH811" s="111">
        <f t="shared" ref="BH811" si="1577">BH812+BH813</f>
        <v>0</v>
      </c>
      <c r="BI811" s="111">
        <f t="shared" ref="BI811" si="1578">BI812+BI813</f>
        <v>0</v>
      </c>
      <c r="BJ811" s="111">
        <f t="shared" ref="BJ811:BJ836" si="1579">BK811+BL811+BM811</f>
        <v>0</v>
      </c>
      <c r="BK811" s="111"/>
      <c r="BL811" s="89"/>
      <c r="BM811" s="628"/>
      <c r="BN811" s="111">
        <f t="shared" ref="BN811:BN841" si="1580">BO811+BR811+BS811</f>
        <v>0</v>
      </c>
      <c r="BO811" s="111"/>
      <c r="BP811" s="111"/>
      <c r="BQ811" s="111"/>
      <c r="BR811" s="89">
        <f t="shared" ref="BR811:BR826" si="1581">BH811</f>
        <v>0</v>
      </c>
      <c r="BS811" s="628">
        <f t="shared" ref="BS811:BS834" si="1582">BI811</f>
        <v>0</v>
      </c>
      <c r="BT811" s="111"/>
      <c r="BU811" s="111">
        <f>BV811+BX811+BY811+BZ811</f>
        <v>0</v>
      </c>
      <c r="BV811" s="111">
        <f>BV812+BV813</f>
        <v>0</v>
      </c>
      <c r="BW811" s="111"/>
      <c r="BX811" s="240"/>
      <c r="BY811" s="111">
        <f t="shared" ref="BY811:BZ811" si="1583">BY812+BY813</f>
        <v>0</v>
      </c>
      <c r="BZ811" s="111">
        <f t="shared" si="1583"/>
        <v>0</v>
      </c>
      <c r="CE811" s="695" t="e">
        <f t="shared" si="1460"/>
        <v>#DIV/0!</v>
      </c>
    </row>
    <row r="812" spans="2:83" s="60" customFormat="1" ht="49.5" hidden="1" customHeight="1" x14ac:dyDescent="0.25">
      <c r="B812" s="386"/>
      <c r="C812" s="116" t="s">
        <v>384</v>
      </c>
      <c r="D812" s="171">
        <f>E812</f>
        <v>0</v>
      </c>
      <c r="E812" s="171">
        <f>E814+E817+E823+E826</f>
        <v>0</v>
      </c>
      <c r="F812" s="171"/>
      <c r="G812" s="245"/>
      <c r="H812" s="246"/>
      <c r="I812" s="245"/>
      <c r="J812" s="171">
        <f>K812-D812</f>
        <v>0</v>
      </c>
      <c r="K812" s="240">
        <f t="shared" si="1545"/>
        <v>0</v>
      </c>
      <c r="L812" s="695" t="e">
        <f t="shared" si="1515"/>
        <v>#DIV/0!</v>
      </c>
      <c r="M812" s="171"/>
      <c r="N812" s="116"/>
      <c r="O812" s="116"/>
      <c r="P812" s="116"/>
      <c r="Q812" s="127"/>
      <c r="R812" s="743" t="e">
        <f t="shared" si="1539"/>
        <v>#DIV/0!</v>
      </c>
      <c r="S812" s="303"/>
      <c r="T812" s="35"/>
      <c r="U812" s="127"/>
      <c r="V812" s="127">
        <f t="shared" si="1534"/>
        <v>0</v>
      </c>
      <c r="W812" s="303"/>
      <c r="X812" s="303"/>
      <c r="Y812" s="303"/>
      <c r="Z812" s="127">
        <f t="shared" si="1535"/>
        <v>0</v>
      </c>
      <c r="AA812" s="127">
        <f>E812</f>
        <v>0</v>
      </c>
      <c r="AB812" s="303">
        <f t="shared" si="1563"/>
        <v>0</v>
      </c>
      <c r="AC812" s="127">
        <f t="shared" si="1563"/>
        <v>0</v>
      </c>
      <c r="AD812" s="116"/>
      <c r="AE812" s="171">
        <f t="shared" si="1568"/>
        <v>0</v>
      </c>
      <c r="AF812" s="695" t="e">
        <f t="shared" si="1518"/>
        <v>#DIV/0!</v>
      </c>
      <c r="AG812" s="171">
        <f>AG814+AG817+AG823</f>
        <v>0</v>
      </c>
      <c r="AH812" s="695" t="e">
        <f t="shared" si="1471"/>
        <v>#DIV/0!</v>
      </c>
      <c r="AI812" s="116"/>
      <c r="AJ812" s="116"/>
      <c r="AK812" s="127"/>
      <c r="AL812" s="695" t="e">
        <f t="shared" si="1542"/>
        <v>#DIV/0!</v>
      </c>
      <c r="AM812" s="303"/>
      <c r="AN812" s="35"/>
      <c r="AO812" s="127"/>
      <c r="AP812" s="127">
        <v>0</v>
      </c>
      <c r="AQ812" s="116"/>
      <c r="AR812" s="171">
        <f>AT812</f>
        <v>0</v>
      </c>
      <c r="AS812" s="695" t="e">
        <f t="shared" si="1521"/>
        <v>#DIV/0!</v>
      </c>
      <c r="AT812" s="171"/>
      <c r="AU812" s="695"/>
      <c r="AV812" s="116"/>
      <c r="AW812" s="695"/>
      <c r="AX812" s="245"/>
      <c r="AY812" s="695" t="e">
        <f t="shared" si="1523"/>
        <v>#DIV/0!</v>
      </c>
      <c r="AZ812" s="303"/>
      <c r="BA812" s="695" t="e">
        <f t="shared" si="1573"/>
        <v>#DIV/0!</v>
      </c>
      <c r="BB812" s="127"/>
      <c r="BC812" s="303">
        <f t="shared" si="1574"/>
        <v>0</v>
      </c>
      <c r="BD812" s="127">
        <f t="shared" si="1575"/>
        <v>0</v>
      </c>
      <c r="BE812" s="116">
        <f>BF812</f>
        <v>670000</v>
      </c>
      <c r="BF812" s="116">
        <f>BF814+BF817+BF823</f>
        <v>670000</v>
      </c>
      <c r="BG812" s="127"/>
      <c r="BH812" s="303"/>
      <c r="BI812" s="127"/>
      <c r="BJ812" s="127">
        <f t="shared" si="1579"/>
        <v>0</v>
      </c>
      <c r="BK812" s="127"/>
      <c r="BL812" s="303"/>
      <c r="BM812" s="127"/>
      <c r="BN812" s="127">
        <f>BO812+BP812+BQ812+BR812+BS812</f>
        <v>0</v>
      </c>
      <c r="BO812" s="127"/>
      <c r="BP812" s="127"/>
      <c r="BQ812" s="127"/>
      <c r="BR812" s="303">
        <f t="shared" si="1581"/>
        <v>0</v>
      </c>
      <c r="BS812" s="127">
        <f t="shared" si="1582"/>
        <v>0</v>
      </c>
      <c r="BT812" s="127"/>
      <c r="BU812" s="116">
        <f>BV812</f>
        <v>0</v>
      </c>
      <c r="BV812" s="116"/>
      <c r="BW812" s="116"/>
      <c r="BX812" s="245"/>
      <c r="BY812" s="303"/>
      <c r="BZ812" s="127"/>
      <c r="CE812" s="695" t="e">
        <f t="shared" si="1460"/>
        <v>#DIV/0!</v>
      </c>
    </row>
    <row r="813" spans="2:83" s="60" customFormat="1" ht="49.5" hidden="1" customHeight="1" x14ac:dyDescent="0.25">
      <c r="B813" s="386"/>
      <c r="C813" s="116" t="s">
        <v>47</v>
      </c>
      <c r="D813" s="245">
        <f>E813</f>
        <v>0</v>
      </c>
      <c r="E813" s="245"/>
      <c r="F813" s="245"/>
      <c r="G813" s="245"/>
      <c r="H813" s="246"/>
      <c r="I813" s="245"/>
      <c r="J813" s="245"/>
      <c r="K813" s="240">
        <f t="shared" si="1545"/>
        <v>0</v>
      </c>
      <c r="L813" s="695" t="e">
        <f t="shared" si="1515"/>
        <v>#DIV/0!</v>
      </c>
      <c r="M813" s="245"/>
      <c r="N813" s="116"/>
      <c r="O813" s="127"/>
      <c r="P813" s="116"/>
      <c r="Q813" s="127"/>
      <c r="R813" s="743" t="e">
        <f t="shared" si="1539"/>
        <v>#DIV/0!</v>
      </c>
      <c r="S813" s="303"/>
      <c r="T813" s="35"/>
      <c r="U813" s="127"/>
      <c r="V813" s="127"/>
      <c r="W813" s="303"/>
      <c r="X813" s="303"/>
      <c r="Y813" s="303"/>
      <c r="Z813" s="127"/>
      <c r="AA813" s="127"/>
      <c r="AB813" s="303"/>
      <c r="AC813" s="127"/>
      <c r="AD813" s="116"/>
      <c r="AE813" s="171">
        <f t="shared" si="1568"/>
        <v>0</v>
      </c>
      <c r="AF813" s="695" t="e">
        <f t="shared" si="1518"/>
        <v>#DIV/0!</v>
      </c>
      <c r="AG813" s="245"/>
      <c r="AH813" s="695" t="e">
        <f t="shared" si="1471"/>
        <v>#DIV/0!</v>
      </c>
      <c r="AI813" s="127"/>
      <c r="AJ813" s="116"/>
      <c r="AK813" s="127"/>
      <c r="AL813" s="695" t="e">
        <f t="shared" si="1542"/>
        <v>#DIV/0!</v>
      </c>
      <c r="AM813" s="303"/>
      <c r="AN813" s="35"/>
      <c r="AO813" s="127"/>
      <c r="AP813" s="127"/>
      <c r="AQ813" s="116"/>
      <c r="AR813" s="245"/>
      <c r="AS813" s="695" t="e">
        <f t="shared" si="1521"/>
        <v>#DIV/0!</v>
      </c>
      <c r="AT813" s="245"/>
      <c r="AU813" s="695"/>
      <c r="AV813" s="127"/>
      <c r="AW813" s="695"/>
      <c r="AX813" s="245"/>
      <c r="AY813" s="695" t="e">
        <f t="shared" si="1523"/>
        <v>#DIV/0!</v>
      </c>
      <c r="AZ813" s="303"/>
      <c r="BA813" s="695" t="e">
        <f t="shared" si="1573"/>
        <v>#DIV/0!</v>
      </c>
      <c r="BB813" s="127"/>
      <c r="BC813" s="303"/>
      <c r="BD813" s="127"/>
      <c r="BE813" s="127"/>
      <c r="BF813" s="127"/>
      <c r="BG813" s="127"/>
      <c r="BH813" s="303"/>
      <c r="BI813" s="127"/>
      <c r="BJ813" s="127"/>
      <c r="BK813" s="127"/>
      <c r="BL813" s="303"/>
      <c r="BM813" s="127"/>
      <c r="BN813" s="127"/>
      <c r="BO813" s="127"/>
      <c r="BP813" s="127"/>
      <c r="BQ813" s="127"/>
      <c r="BR813" s="303"/>
      <c r="BS813" s="127"/>
      <c r="BT813" s="127"/>
      <c r="BU813" s="127"/>
      <c r="BV813" s="127"/>
      <c r="BW813" s="127"/>
      <c r="BX813" s="245"/>
      <c r="BY813" s="303"/>
      <c r="BZ813" s="127"/>
      <c r="CE813" s="695" t="e">
        <f t="shared" si="1460"/>
        <v>#DIV/0!</v>
      </c>
    </row>
    <row r="814" spans="2:83" s="60" customFormat="1" ht="49.5" hidden="1" customHeight="1" x14ac:dyDescent="0.25">
      <c r="B814" s="162"/>
      <c r="C814" s="119" t="s">
        <v>125</v>
      </c>
      <c r="D814" s="834">
        <f t="shared" ref="D814:D826" si="1584">E814</f>
        <v>0</v>
      </c>
      <c r="E814" s="171">
        <v>0</v>
      </c>
      <c r="F814" s="171"/>
      <c r="G814" s="171"/>
      <c r="H814" s="246"/>
      <c r="I814" s="246"/>
      <c r="J814" s="240"/>
      <c r="K814" s="240">
        <f t="shared" si="1545"/>
        <v>0</v>
      </c>
      <c r="L814" s="695" t="e">
        <f t="shared" si="1515"/>
        <v>#DIV/0!</v>
      </c>
      <c r="M814" s="171">
        <v>0</v>
      </c>
      <c r="N814" s="116"/>
      <c r="O814" s="116"/>
      <c r="P814" s="116"/>
      <c r="Q814" s="116"/>
      <c r="R814" s="743" t="e">
        <f t="shared" si="1539"/>
        <v>#DIV/0!</v>
      </c>
      <c r="S814" s="303"/>
      <c r="T814" s="35"/>
      <c r="U814" s="303"/>
      <c r="V814" s="114">
        <f t="shared" si="1534"/>
        <v>0</v>
      </c>
      <c r="W814" s="303"/>
      <c r="X814" s="303"/>
      <c r="Y814" s="303"/>
      <c r="Z814" s="114">
        <f t="shared" si="1535"/>
        <v>0</v>
      </c>
      <c r="AA814" s="116">
        <f>E814</f>
        <v>0</v>
      </c>
      <c r="AB814" s="303">
        <f>H814</f>
        <v>0</v>
      </c>
      <c r="AC814" s="303">
        <f>I814</f>
        <v>0</v>
      </c>
      <c r="AD814" s="35"/>
      <c r="AE814" s="171">
        <f t="shared" si="1568"/>
        <v>0</v>
      </c>
      <c r="AF814" s="695" t="e">
        <f t="shared" si="1518"/>
        <v>#DIV/0!</v>
      </c>
      <c r="AG814" s="171">
        <v>0</v>
      </c>
      <c r="AH814" s="695" t="e">
        <f t="shared" si="1471"/>
        <v>#DIV/0!</v>
      </c>
      <c r="AI814" s="116"/>
      <c r="AJ814" s="116"/>
      <c r="AK814" s="116"/>
      <c r="AL814" s="695" t="e">
        <f t="shared" si="1542"/>
        <v>#DIV/0!</v>
      </c>
      <c r="AM814" s="303"/>
      <c r="AN814" s="35"/>
      <c r="AO814" s="303"/>
      <c r="AP814" s="114">
        <v>0</v>
      </c>
      <c r="AQ814" s="114"/>
      <c r="AR814" s="834">
        <f t="shared" ref="AR814" si="1585">AT814</f>
        <v>0</v>
      </c>
      <c r="AS814" s="695" t="e">
        <f t="shared" si="1521"/>
        <v>#DIV/0!</v>
      </c>
      <c r="AT814" s="171"/>
      <c r="AU814" s="695"/>
      <c r="AV814" s="116"/>
      <c r="AW814" s="695"/>
      <c r="AX814" s="171"/>
      <c r="AY814" s="695" t="e">
        <f t="shared" si="1523"/>
        <v>#DIV/0!</v>
      </c>
      <c r="AZ814" s="303"/>
      <c r="BA814" s="695" t="e">
        <f t="shared" si="1573"/>
        <v>#DIV/0!</v>
      </c>
      <c r="BB814" s="303"/>
      <c r="BC814" s="303">
        <f t="shared" si="1574"/>
        <v>0</v>
      </c>
      <c r="BD814" s="303">
        <f t="shared" si="1575"/>
        <v>0</v>
      </c>
      <c r="BE814" s="114">
        <f t="shared" ref="BE814:BE826" si="1586">BF814</f>
        <v>50000</v>
      </c>
      <c r="BF814" s="116">
        <v>50000</v>
      </c>
      <c r="BG814" s="116"/>
      <c r="BH814" s="303"/>
      <c r="BI814" s="303"/>
      <c r="BJ814" s="114">
        <f t="shared" si="1579"/>
        <v>0</v>
      </c>
      <c r="BK814" s="116"/>
      <c r="BL814" s="303"/>
      <c r="BM814" s="303"/>
      <c r="BN814" s="114">
        <f t="shared" si="1580"/>
        <v>0</v>
      </c>
      <c r="BO814" s="116"/>
      <c r="BP814" s="116"/>
      <c r="BQ814" s="116"/>
      <c r="BR814" s="303">
        <f t="shared" si="1581"/>
        <v>0</v>
      </c>
      <c r="BS814" s="303">
        <f t="shared" si="1582"/>
        <v>0</v>
      </c>
      <c r="BT814" s="114"/>
      <c r="BU814" s="114">
        <f t="shared" ref="BU814:BU826" si="1587">BV814</f>
        <v>0</v>
      </c>
      <c r="BV814" s="116"/>
      <c r="BW814" s="116"/>
      <c r="BX814" s="171"/>
      <c r="BY814" s="303"/>
      <c r="BZ814" s="303"/>
      <c r="CE814" s="695" t="e">
        <f t="shared" si="1460"/>
        <v>#DIV/0!</v>
      </c>
    </row>
    <row r="815" spans="2:83" s="60" customFormat="1" ht="49.5" hidden="1" customHeight="1" x14ac:dyDescent="0.25">
      <c r="B815" s="162"/>
      <c r="C815" s="116" t="s">
        <v>121</v>
      </c>
      <c r="D815" s="834">
        <f>E815</f>
        <v>0</v>
      </c>
      <c r="E815" s="171"/>
      <c r="F815" s="171"/>
      <c r="G815" s="171"/>
      <c r="H815" s="246"/>
      <c r="I815" s="246"/>
      <c r="J815" s="240"/>
      <c r="K815" s="240">
        <f t="shared" si="1545"/>
        <v>0</v>
      </c>
      <c r="L815" s="695" t="e">
        <f t="shared" si="1515"/>
        <v>#DIV/0!</v>
      </c>
      <c r="M815" s="171"/>
      <c r="N815" s="116"/>
      <c r="O815" s="116"/>
      <c r="P815" s="116"/>
      <c r="Q815" s="116"/>
      <c r="R815" s="743" t="e">
        <f t="shared" si="1539"/>
        <v>#DIV/0!</v>
      </c>
      <c r="S815" s="303"/>
      <c r="T815" s="35"/>
      <c r="U815" s="303"/>
      <c r="V815" s="114"/>
      <c r="W815" s="303"/>
      <c r="X815" s="303"/>
      <c r="Y815" s="303"/>
      <c r="Z815" s="114"/>
      <c r="AA815" s="116"/>
      <c r="AB815" s="303"/>
      <c r="AC815" s="303"/>
      <c r="AD815" s="35"/>
      <c r="AE815" s="171">
        <f t="shared" si="1568"/>
        <v>0</v>
      </c>
      <c r="AF815" s="695" t="e">
        <f t="shared" si="1518"/>
        <v>#DIV/0!</v>
      </c>
      <c r="AG815" s="171"/>
      <c r="AH815" s="695" t="e">
        <f t="shared" si="1471"/>
        <v>#DIV/0!</v>
      </c>
      <c r="AI815" s="116"/>
      <c r="AJ815" s="116"/>
      <c r="AK815" s="116"/>
      <c r="AL815" s="695" t="e">
        <f t="shared" si="1542"/>
        <v>#DIV/0!</v>
      </c>
      <c r="AM815" s="303"/>
      <c r="AN815" s="35"/>
      <c r="AO815" s="303"/>
      <c r="AP815" s="114"/>
      <c r="AQ815" s="114"/>
      <c r="AR815" s="834"/>
      <c r="AS815" s="695" t="e">
        <f t="shared" si="1521"/>
        <v>#DIV/0!</v>
      </c>
      <c r="AT815" s="171"/>
      <c r="AU815" s="695"/>
      <c r="AV815" s="116"/>
      <c r="AW815" s="695"/>
      <c r="AX815" s="171"/>
      <c r="AY815" s="695" t="e">
        <f t="shared" si="1523"/>
        <v>#DIV/0!</v>
      </c>
      <c r="AZ815" s="303"/>
      <c r="BA815" s="695" t="e">
        <f t="shared" si="1573"/>
        <v>#DIV/0!</v>
      </c>
      <c r="BB815" s="303"/>
      <c r="BC815" s="303"/>
      <c r="BD815" s="303"/>
      <c r="BE815" s="114"/>
      <c r="BF815" s="116"/>
      <c r="BG815" s="116"/>
      <c r="BH815" s="303"/>
      <c r="BI815" s="303"/>
      <c r="BJ815" s="114"/>
      <c r="BK815" s="116"/>
      <c r="BL815" s="303"/>
      <c r="BM815" s="303"/>
      <c r="BN815" s="114"/>
      <c r="BO815" s="116"/>
      <c r="BP815" s="116"/>
      <c r="BQ815" s="116"/>
      <c r="BR815" s="303"/>
      <c r="BS815" s="303"/>
      <c r="BT815" s="114"/>
      <c r="BU815" s="114"/>
      <c r="BV815" s="116"/>
      <c r="BW815" s="116"/>
      <c r="BX815" s="171"/>
      <c r="BY815" s="303"/>
      <c r="BZ815" s="303"/>
      <c r="CE815" s="695" t="e">
        <f t="shared" si="1460"/>
        <v>#DIV/0!</v>
      </c>
    </row>
    <row r="816" spans="2:83" s="60" customFormat="1" ht="49.5" hidden="1" customHeight="1" x14ac:dyDescent="0.25">
      <c r="B816" s="162"/>
      <c r="C816" s="116" t="s">
        <v>47</v>
      </c>
      <c r="D816" s="834">
        <f>E816</f>
        <v>0</v>
      </c>
      <c r="E816" s="171"/>
      <c r="F816" s="171"/>
      <c r="G816" s="171"/>
      <c r="H816" s="246"/>
      <c r="I816" s="246"/>
      <c r="J816" s="240"/>
      <c r="K816" s="240">
        <f t="shared" si="1545"/>
        <v>0</v>
      </c>
      <c r="L816" s="695" t="e">
        <f t="shared" si="1515"/>
        <v>#DIV/0!</v>
      </c>
      <c r="M816" s="171"/>
      <c r="N816" s="116"/>
      <c r="O816" s="116"/>
      <c r="P816" s="116"/>
      <c r="Q816" s="116"/>
      <c r="R816" s="743" t="e">
        <f t="shared" si="1539"/>
        <v>#DIV/0!</v>
      </c>
      <c r="S816" s="303"/>
      <c r="T816" s="35"/>
      <c r="U816" s="303"/>
      <c r="V816" s="114"/>
      <c r="W816" s="303"/>
      <c r="X816" s="303"/>
      <c r="Y816" s="303"/>
      <c r="Z816" s="114"/>
      <c r="AA816" s="116"/>
      <c r="AB816" s="303"/>
      <c r="AC816" s="303"/>
      <c r="AD816" s="35"/>
      <c r="AE816" s="171">
        <f t="shared" si="1568"/>
        <v>0</v>
      </c>
      <c r="AF816" s="695" t="e">
        <f t="shared" si="1518"/>
        <v>#DIV/0!</v>
      </c>
      <c r="AG816" s="171"/>
      <c r="AH816" s="695" t="e">
        <f t="shared" si="1471"/>
        <v>#DIV/0!</v>
      </c>
      <c r="AI816" s="116"/>
      <c r="AJ816" s="116"/>
      <c r="AK816" s="116"/>
      <c r="AL816" s="695" t="e">
        <f t="shared" si="1542"/>
        <v>#DIV/0!</v>
      </c>
      <c r="AM816" s="303"/>
      <c r="AN816" s="35"/>
      <c r="AO816" s="303"/>
      <c r="AP816" s="114"/>
      <c r="AQ816" s="114"/>
      <c r="AR816" s="834"/>
      <c r="AS816" s="695" t="e">
        <f t="shared" si="1521"/>
        <v>#DIV/0!</v>
      </c>
      <c r="AT816" s="171"/>
      <c r="AU816" s="695"/>
      <c r="AV816" s="116"/>
      <c r="AW816" s="695"/>
      <c r="AX816" s="171"/>
      <c r="AY816" s="695" t="e">
        <f t="shared" si="1523"/>
        <v>#DIV/0!</v>
      </c>
      <c r="AZ816" s="303"/>
      <c r="BA816" s="695" t="e">
        <f t="shared" si="1573"/>
        <v>#DIV/0!</v>
      </c>
      <c r="BB816" s="303"/>
      <c r="BC816" s="303"/>
      <c r="BD816" s="303"/>
      <c r="BE816" s="114"/>
      <c r="BF816" s="116"/>
      <c r="BG816" s="116"/>
      <c r="BH816" s="303"/>
      <c r="BI816" s="303"/>
      <c r="BJ816" s="114"/>
      <c r="BK816" s="116"/>
      <c r="BL816" s="303"/>
      <c r="BM816" s="303"/>
      <c r="BN816" s="114"/>
      <c r="BO816" s="116"/>
      <c r="BP816" s="116"/>
      <c r="BQ816" s="116"/>
      <c r="BR816" s="303"/>
      <c r="BS816" s="303"/>
      <c r="BT816" s="114"/>
      <c r="BU816" s="114"/>
      <c r="BV816" s="116"/>
      <c r="BW816" s="116"/>
      <c r="BX816" s="171"/>
      <c r="BY816" s="303"/>
      <c r="BZ816" s="303"/>
      <c r="CE816" s="695" t="e">
        <f t="shared" si="1460"/>
        <v>#DIV/0!</v>
      </c>
    </row>
    <row r="817" spans="2:83" s="170" customFormat="1" ht="49.5" hidden="1" customHeight="1" x14ac:dyDescent="0.25">
      <c r="B817" s="225"/>
      <c r="C817" s="119" t="s">
        <v>126</v>
      </c>
      <c r="D817" s="834">
        <f t="shared" si="1584"/>
        <v>0</v>
      </c>
      <c r="E817" s="171">
        <v>0</v>
      </c>
      <c r="F817" s="171"/>
      <c r="G817" s="171"/>
      <c r="H817" s="172"/>
      <c r="I817" s="172"/>
      <c r="J817" s="834"/>
      <c r="K817" s="240">
        <f t="shared" si="1545"/>
        <v>0</v>
      </c>
      <c r="L817" s="695" t="e">
        <f t="shared" si="1515"/>
        <v>#DIV/0!</v>
      </c>
      <c r="M817" s="171">
        <v>0</v>
      </c>
      <c r="N817" s="116"/>
      <c r="O817" s="116"/>
      <c r="P817" s="116"/>
      <c r="Q817" s="116"/>
      <c r="R817" s="743" t="e">
        <f t="shared" si="1539"/>
        <v>#DIV/0!</v>
      </c>
      <c r="S817" s="35"/>
      <c r="T817" s="35"/>
      <c r="U817" s="35"/>
      <c r="V817" s="114">
        <f t="shared" si="1534"/>
        <v>0</v>
      </c>
      <c r="W817" s="35"/>
      <c r="X817" s="35"/>
      <c r="Y817" s="35"/>
      <c r="Z817" s="114">
        <f t="shared" si="1535"/>
        <v>0</v>
      </c>
      <c r="AA817" s="116">
        <f>E817</f>
        <v>0</v>
      </c>
      <c r="AB817" s="35">
        <f t="shared" ref="AB817:AC819" si="1588">H817</f>
        <v>0</v>
      </c>
      <c r="AC817" s="35">
        <f t="shared" si="1588"/>
        <v>0</v>
      </c>
      <c r="AD817" s="35"/>
      <c r="AE817" s="171">
        <f t="shared" si="1568"/>
        <v>0</v>
      </c>
      <c r="AF817" s="695" t="e">
        <f t="shared" si="1518"/>
        <v>#DIV/0!</v>
      </c>
      <c r="AG817" s="171">
        <v>0</v>
      </c>
      <c r="AH817" s="695" t="e">
        <f t="shared" si="1471"/>
        <v>#DIV/0!</v>
      </c>
      <c r="AI817" s="116"/>
      <c r="AJ817" s="116"/>
      <c r="AK817" s="116"/>
      <c r="AL817" s="695" t="e">
        <f t="shared" si="1542"/>
        <v>#DIV/0!</v>
      </c>
      <c r="AM817" s="35"/>
      <c r="AN817" s="35"/>
      <c r="AO817" s="35"/>
      <c r="AP817" s="114">
        <v>0</v>
      </c>
      <c r="AQ817" s="114"/>
      <c r="AR817" s="834">
        <f t="shared" ref="AR817:AR819" si="1589">AT817</f>
        <v>0</v>
      </c>
      <c r="AS817" s="695" t="e">
        <f t="shared" si="1521"/>
        <v>#DIV/0!</v>
      </c>
      <c r="AT817" s="171"/>
      <c r="AU817" s="695"/>
      <c r="AV817" s="116"/>
      <c r="AW817" s="695"/>
      <c r="AX817" s="171"/>
      <c r="AY817" s="695" t="e">
        <f t="shared" si="1523"/>
        <v>#DIV/0!</v>
      </c>
      <c r="AZ817" s="35"/>
      <c r="BA817" s="695" t="e">
        <f t="shared" si="1573"/>
        <v>#DIV/0!</v>
      </c>
      <c r="BB817" s="35"/>
      <c r="BC817" s="35">
        <f t="shared" si="1574"/>
        <v>0</v>
      </c>
      <c r="BD817" s="35">
        <f t="shared" si="1575"/>
        <v>0</v>
      </c>
      <c r="BE817" s="114">
        <f t="shared" si="1586"/>
        <v>600000</v>
      </c>
      <c r="BF817" s="116">
        <f>[14]июль!$BH$1179</f>
        <v>600000</v>
      </c>
      <c r="BG817" s="116"/>
      <c r="BH817" s="35"/>
      <c r="BI817" s="35"/>
      <c r="BJ817" s="114">
        <f t="shared" si="1579"/>
        <v>0</v>
      </c>
      <c r="BK817" s="116"/>
      <c r="BL817" s="35"/>
      <c r="BM817" s="35"/>
      <c r="BN817" s="114">
        <f t="shared" si="1580"/>
        <v>0</v>
      </c>
      <c r="BO817" s="116"/>
      <c r="BP817" s="116"/>
      <c r="BQ817" s="116"/>
      <c r="BR817" s="35">
        <f t="shared" si="1581"/>
        <v>0</v>
      </c>
      <c r="BS817" s="35">
        <f t="shared" si="1582"/>
        <v>0</v>
      </c>
      <c r="BT817" s="114"/>
      <c r="BU817" s="114">
        <f t="shared" si="1587"/>
        <v>0</v>
      </c>
      <c r="BV817" s="116">
        <v>0</v>
      </c>
      <c r="BW817" s="116"/>
      <c r="BX817" s="171"/>
      <c r="BY817" s="35"/>
      <c r="BZ817" s="35"/>
      <c r="CE817" s="695" t="e">
        <f t="shared" si="1460"/>
        <v>#DIV/0!</v>
      </c>
    </row>
    <row r="818" spans="2:83" s="170" customFormat="1" ht="49.5" hidden="1" customHeight="1" x14ac:dyDescent="0.25">
      <c r="B818" s="225"/>
      <c r="C818" s="119" t="s">
        <v>127</v>
      </c>
      <c r="D818" s="834">
        <f t="shared" si="1584"/>
        <v>0</v>
      </c>
      <c r="E818" s="172"/>
      <c r="F818" s="172"/>
      <c r="G818" s="172"/>
      <c r="H818" s="172"/>
      <c r="I818" s="172"/>
      <c r="J818" s="834"/>
      <c r="K818" s="240">
        <f t="shared" si="1545"/>
        <v>0</v>
      </c>
      <c r="L818" s="695" t="e">
        <f t="shared" si="1515"/>
        <v>#DIV/0!</v>
      </c>
      <c r="M818" s="172"/>
      <c r="N818" s="35"/>
      <c r="O818" s="35"/>
      <c r="P818" s="35"/>
      <c r="Q818" s="35"/>
      <c r="R818" s="743" t="e">
        <f t="shared" si="1539"/>
        <v>#DIV/0!</v>
      </c>
      <c r="S818" s="35"/>
      <c r="T818" s="35"/>
      <c r="U818" s="35"/>
      <c r="V818" s="114">
        <f t="shared" si="1534"/>
        <v>0</v>
      </c>
      <c r="W818" s="35"/>
      <c r="X818" s="35"/>
      <c r="Y818" s="35"/>
      <c r="Z818" s="114">
        <f t="shared" si="1535"/>
        <v>0</v>
      </c>
      <c r="AA818" s="35">
        <f>E818</f>
        <v>0</v>
      </c>
      <c r="AB818" s="35">
        <f t="shared" si="1588"/>
        <v>0</v>
      </c>
      <c r="AC818" s="35">
        <f t="shared" si="1588"/>
        <v>0</v>
      </c>
      <c r="AD818" s="35"/>
      <c r="AE818" s="171">
        <f t="shared" si="1568"/>
        <v>0</v>
      </c>
      <c r="AF818" s="695" t="e">
        <f t="shared" si="1518"/>
        <v>#DIV/0!</v>
      </c>
      <c r="AG818" s="172"/>
      <c r="AH818" s="695" t="e">
        <f t="shared" si="1471"/>
        <v>#DIV/0!</v>
      </c>
      <c r="AI818" s="35"/>
      <c r="AJ818" s="35"/>
      <c r="AK818" s="35"/>
      <c r="AL818" s="695" t="e">
        <f t="shared" si="1542"/>
        <v>#DIV/0!</v>
      </c>
      <c r="AM818" s="35"/>
      <c r="AN818" s="35"/>
      <c r="AO818" s="35"/>
      <c r="AP818" s="114">
        <f t="shared" si="1557"/>
        <v>0</v>
      </c>
      <c r="AQ818" s="114"/>
      <c r="AR818" s="834">
        <f t="shared" si="1589"/>
        <v>0</v>
      </c>
      <c r="AS818" s="695" t="e">
        <f t="shared" si="1521"/>
        <v>#DIV/0!</v>
      </c>
      <c r="AT818" s="172"/>
      <c r="AU818" s="695"/>
      <c r="AV818" s="35"/>
      <c r="AW818" s="695"/>
      <c r="AX818" s="172"/>
      <c r="AY818" s="695" t="e">
        <f t="shared" si="1523"/>
        <v>#DIV/0!</v>
      </c>
      <c r="AZ818" s="35"/>
      <c r="BA818" s="695" t="e">
        <f t="shared" si="1573"/>
        <v>#DIV/0!</v>
      </c>
      <c r="BB818" s="35"/>
      <c r="BC818" s="35">
        <f t="shared" si="1574"/>
        <v>0</v>
      </c>
      <c r="BD818" s="35">
        <f t="shared" si="1575"/>
        <v>0</v>
      </c>
      <c r="BE818" s="114">
        <f t="shared" si="1586"/>
        <v>0</v>
      </c>
      <c r="BF818" s="35"/>
      <c r="BG818" s="35"/>
      <c r="BH818" s="35"/>
      <c r="BI818" s="35"/>
      <c r="BJ818" s="114">
        <f t="shared" si="1579"/>
        <v>0</v>
      </c>
      <c r="BK818" s="35"/>
      <c r="BL818" s="35"/>
      <c r="BM818" s="35"/>
      <c r="BN818" s="114">
        <f t="shared" si="1580"/>
        <v>0</v>
      </c>
      <c r="BO818" s="35"/>
      <c r="BP818" s="35"/>
      <c r="BQ818" s="35"/>
      <c r="BR818" s="35">
        <f t="shared" si="1581"/>
        <v>0</v>
      </c>
      <c r="BS818" s="35">
        <f t="shared" si="1582"/>
        <v>0</v>
      </c>
      <c r="BT818" s="114"/>
      <c r="BU818" s="114">
        <f t="shared" si="1587"/>
        <v>0</v>
      </c>
      <c r="BV818" s="35"/>
      <c r="BW818" s="35"/>
      <c r="BX818" s="172"/>
      <c r="BY818" s="35"/>
      <c r="BZ818" s="35"/>
      <c r="CE818" s="695" t="e">
        <f t="shared" si="1460"/>
        <v>#DIV/0!</v>
      </c>
    </row>
    <row r="819" spans="2:83" s="170" customFormat="1" ht="49.5" hidden="1" customHeight="1" x14ac:dyDescent="0.25">
      <c r="B819" s="225"/>
      <c r="C819" s="119" t="s">
        <v>128</v>
      </c>
      <c r="D819" s="834">
        <f t="shared" si="1584"/>
        <v>0</v>
      </c>
      <c r="E819" s="172">
        <v>0</v>
      </c>
      <c r="F819" s="172"/>
      <c r="G819" s="172"/>
      <c r="H819" s="172"/>
      <c r="I819" s="172"/>
      <c r="J819" s="834"/>
      <c r="K819" s="240">
        <f t="shared" si="1545"/>
        <v>0</v>
      </c>
      <c r="L819" s="695" t="e">
        <f t="shared" si="1515"/>
        <v>#DIV/0!</v>
      </c>
      <c r="M819" s="172">
        <v>0</v>
      </c>
      <c r="N819" s="35"/>
      <c r="O819" s="35"/>
      <c r="P819" s="35"/>
      <c r="Q819" s="35"/>
      <c r="R819" s="743" t="e">
        <f t="shared" si="1539"/>
        <v>#DIV/0!</v>
      </c>
      <c r="S819" s="35"/>
      <c r="T819" s="35"/>
      <c r="U819" s="35"/>
      <c r="V819" s="114">
        <f t="shared" si="1534"/>
        <v>0</v>
      </c>
      <c r="W819" s="35"/>
      <c r="X819" s="35"/>
      <c r="Y819" s="35"/>
      <c r="Z819" s="114">
        <f t="shared" si="1535"/>
        <v>0</v>
      </c>
      <c r="AA819" s="35">
        <f>E819</f>
        <v>0</v>
      </c>
      <c r="AB819" s="35">
        <f t="shared" si="1588"/>
        <v>0</v>
      </c>
      <c r="AC819" s="35">
        <f t="shared" si="1588"/>
        <v>0</v>
      </c>
      <c r="AD819" s="35"/>
      <c r="AE819" s="171">
        <f t="shared" si="1568"/>
        <v>0</v>
      </c>
      <c r="AF819" s="695" t="e">
        <f t="shared" si="1518"/>
        <v>#DIV/0!</v>
      </c>
      <c r="AG819" s="172">
        <v>0</v>
      </c>
      <c r="AH819" s="695" t="e">
        <f t="shared" si="1471"/>
        <v>#DIV/0!</v>
      </c>
      <c r="AI819" s="35"/>
      <c r="AJ819" s="35"/>
      <c r="AK819" s="35"/>
      <c r="AL819" s="695" t="e">
        <f t="shared" si="1542"/>
        <v>#DIV/0!</v>
      </c>
      <c r="AM819" s="35"/>
      <c r="AN819" s="35"/>
      <c r="AO819" s="35"/>
      <c r="AP819" s="114">
        <f t="shared" si="1557"/>
        <v>0</v>
      </c>
      <c r="AQ819" s="114"/>
      <c r="AR819" s="834">
        <f t="shared" si="1589"/>
        <v>0</v>
      </c>
      <c r="AS819" s="695" t="e">
        <f t="shared" si="1521"/>
        <v>#DIV/0!</v>
      </c>
      <c r="AT819" s="172"/>
      <c r="AU819" s="695"/>
      <c r="AV819" s="35"/>
      <c r="AW819" s="695"/>
      <c r="AX819" s="172"/>
      <c r="AY819" s="695" t="e">
        <f t="shared" si="1523"/>
        <v>#DIV/0!</v>
      </c>
      <c r="AZ819" s="35"/>
      <c r="BA819" s="695" t="e">
        <f t="shared" si="1573"/>
        <v>#DIV/0!</v>
      </c>
      <c r="BB819" s="35"/>
      <c r="BC819" s="35">
        <f t="shared" si="1574"/>
        <v>0</v>
      </c>
      <c r="BD819" s="35">
        <f t="shared" si="1575"/>
        <v>0</v>
      </c>
      <c r="BE819" s="114">
        <f t="shared" si="1586"/>
        <v>0</v>
      </c>
      <c r="BF819" s="35">
        <v>0</v>
      </c>
      <c r="BG819" s="35"/>
      <c r="BH819" s="35"/>
      <c r="BI819" s="35"/>
      <c r="BJ819" s="114">
        <f t="shared" si="1579"/>
        <v>0</v>
      </c>
      <c r="BK819" s="35"/>
      <c r="BL819" s="35"/>
      <c r="BM819" s="35"/>
      <c r="BN819" s="114">
        <f t="shared" si="1580"/>
        <v>0</v>
      </c>
      <c r="BO819" s="35"/>
      <c r="BP819" s="35"/>
      <c r="BQ819" s="35"/>
      <c r="BR819" s="35">
        <f t="shared" si="1581"/>
        <v>0</v>
      </c>
      <c r="BS819" s="35">
        <f t="shared" si="1582"/>
        <v>0</v>
      </c>
      <c r="BT819" s="114"/>
      <c r="BU819" s="114">
        <f t="shared" si="1587"/>
        <v>0</v>
      </c>
      <c r="BV819" s="35">
        <v>0</v>
      </c>
      <c r="BW819" s="35"/>
      <c r="BX819" s="172"/>
      <c r="BY819" s="35"/>
      <c r="BZ819" s="35"/>
      <c r="CE819" s="695" t="e">
        <f t="shared" si="1460"/>
        <v>#DIV/0!</v>
      </c>
    </row>
    <row r="820" spans="2:83" s="170" customFormat="1" ht="49.5" hidden="1" customHeight="1" x14ac:dyDescent="0.25">
      <c r="B820" s="225"/>
      <c r="C820" s="116" t="s">
        <v>384</v>
      </c>
      <c r="D820" s="834">
        <f>E820</f>
        <v>0</v>
      </c>
      <c r="E820" s="172"/>
      <c r="F820" s="172"/>
      <c r="G820" s="172"/>
      <c r="H820" s="172"/>
      <c r="I820" s="172"/>
      <c r="J820" s="834"/>
      <c r="K820" s="240">
        <f t="shared" si="1545"/>
        <v>0</v>
      </c>
      <c r="L820" s="695" t="e">
        <f t="shared" si="1515"/>
        <v>#DIV/0!</v>
      </c>
      <c r="M820" s="172"/>
      <c r="N820" s="35"/>
      <c r="O820" s="35"/>
      <c r="P820" s="35"/>
      <c r="Q820" s="35"/>
      <c r="R820" s="743" t="e">
        <f t="shared" si="1539"/>
        <v>#DIV/0!</v>
      </c>
      <c r="S820" s="35"/>
      <c r="T820" s="35"/>
      <c r="U820" s="35"/>
      <c r="V820" s="114"/>
      <c r="W820" s="35"/>
      <c r="X820" s="35"/>
      <c r="Y820" s="35"/>
      <c r="Z820" s="114"/>
      <c r="AA820" s="35"/>
      <c r="AB820" s="35"/>
      <c r="AC820" s="35"/>
      <c r="AD820" s="35"/>
      <c r="AE820" s="171">
        <f t="shared" si="1568"/>
        <v>0</v>
      </c>
      <c r="AF820" s="695" t="e">
        <f t="shared" si="1518"/>
        <v>#DIV/0!</v>
      </c>
      <c r="AG820" s="172"/>
      <c r="AH820" s="695" t="e">
        <f t="shared" si="1471"/>
        <v>#DIV/0!</v>
      </c>
      <c r="AI820" s="35"/>
      <c r="AJ820" s="35"/>
      <c r="AK820" s="35"/>
      <c r="AL820" s="695" t="e">
        <f t="shared" si="1542"/>
        <v>#DIV/0!</v>
      </c>
      <c r="AM820" s="35"/>
      <c r="AN820" s="35"/>
      <c r="AO820" s="35"/>
      <c r="AP820" s="114"/>
      <c r="AQ820" s="114"/>
      <c r="AR820" s="834"/>
      <c r="AS820" s="695" t="e">
        <f t="shared" si="1521"/>
        <v>#DIV/0!</v>
      </c>
      <c r="AT820" s="172"/>
      <c r="AU820" s="695"/>
      <c r="AV820" s="35"/>
      <c r="AW820" s="695"/>
      <c r="AX820" s="172"/>
      <c r="AY820" s="695" t="e">
        <f t="shared" si="1523"/>
        <v>#DIV/0!</v>
      </c>
      <c r="AZ820" s="35"/>
      <c r="BA820" s="695" t="e">
        <f t="shared" si="1573"/>
        <v>#DIV/0!</v>
      </c>
      <c r="BB820" s="35"/>
      <c r="BC820" s="35"/>
      <c r="BD820" s="35"/>
      <c r="BE820" s="114"/>
      <c r="BF820" s="35"/>
      <c r="BG820" s="35"/>
      <c r="BH820" s="35"/>
      <c r="BI820" s="35"/>
      <c r="BJ820" s="114"/>
      <c r="BK820" s="35"/>
      <c r="BL820" s="35"/>
      <c r="BM820" s="35"/>
      <c r="BN820" s="114"/>
      <c r="BO820" s="35"/>
      <c r="BP820" s="35"/>
      <c r="BQ820" s="35"/>
      <c r="BR820" s="35"/>
      <c r="BS820" s="35"/>
      <c r="BT820" s="114"/>
      <c r="BU820" s="114"/>
      <c r="BV820" s="35"/>
      <c r="BW820" s="35"/>
      <c r="BX820" s="172"/>
      <c r="BY820" s="35"/>
      <c r="BZ820" s="35"/>
      <c r="CE820" s="695" t="e">
        <f t="shared" si="1460"/>
        <v>#DIV/0!</v>
      </c>
    </row>
    <row r="821" spans="2:83" s="170" customFormat="1" ht="49.5" hidden="1" customHeight="1" x14ac:dyDescent="0.25">
      <c r="B821" s="225"/>
      <c r="C821" s="116" t="s">
        <v>47</v>
      </c>
      <c r="D821" s="834">
        <f>E821</f>
        <v>0</v>
      </c>
      <c r="E821" s="172"/>
      <c r="F821" s="172"/>
      <c r="G821" s="172"/>
      <c r="H821" s="172"/>
      <c r="I821" s="172"/>
      <c r="J821" s="834"/>
      <c r="K821" s="240">
        <f t="shared" si="1545"/>
        <v>0</v>
      </c>
      <c r="L821" s="695" t="e">
        <f t="shared" si="1515"/>
        <v>#DIV/0!</v>
      </c>
      <c r="M821" s="172"/>
      <c r="N821" s="35"/>
      <c r="O821" s="35"/>
      <c r="P821" s="35"/>
      <c r="Q821" s="35"/>
      <c r="R821" s="743" t="e">
        <f t="shared" si="1539"/>
        <v>#DIV/0!</v>
      </c>
      <c r="S821" s="35"/>
      <c r="T821" s="35"/>
      <c r="U821" s="35"/>
      <c r="V821" s="114"/>
      <c r="W821" s="35"/>
      <c r="X821" s="35"/>
      <c r="Y821" s="35"/>
      <c r="Z821" s="114"/>
      <c r="AA821" s="35"/>
      <c r="AB821" s="35"/>
      <c r="AC821" s="35"/>
      <c r="AD821" s="35"/>
      <c r="AE821" s="171">
        <f t="shared" si="1568"/>
        <v>0</v>
      </c>
      <c r="AF821" s="695" t="e">
        <f t="shared" si="1518"/>
        <v>#DIV/0!</v>
      </c>
      <c r="AG821" s="172"/>
      <c r="AH821" s="695" t="e">
        <f t="shared" si="1471"/>
        <v>#DIV/0!</v>
      </c>
      <c r="AI821" s="35"/>
      <c r="AJ821" s="35"/>
      <c r="AK821" s="35"/>
      <c r="AL821" s="695" t="e">
        <f t="shared" si="1542"/>
        <v>#DIV/0!</v>
      </c>
      <c r="AM821" s="35"/>
      <c r="AN821" s="35"/>
      <c r="AO821" s="35"/>
      <c r="AP821" s="114"/>
      <c r="AQ821" s="114"/>
      <c r="AR821" s="834"/>
      <c r="AS821" s="695" t="e">
        <f t="shared" si="1521"/>
        <v>#DIV/0!</v>
      </c>
      <c r="AT821" s="172"/>
      <c r="AU821" s="695"/>
      <c r="AV821" s="35"/>
      <c r="AW821" s="695"/>
      <c r="AX821" s="172"/>
      <c r="AY821" s="695" t="e">
        <f t="shared" si="1523"/>
        <v>#DIV/0!</v>
      </c>
      <c r="AZ821" s="35"/>
      <c r="BA821" s="695" t="e">
        <f t="shared" si="1573"/>
        <v>#DIV/0!</v>
      </c>
      <c r="BB821" s="35"/>
      <c r="BC821" s="35"/>
      <c r="BD821" s="35"/>
      <c r="BE821" s="114"/>
      <c r="BF821" s="35"/>
      <c r="BG821" s="35"/>
      <c r="BH821" s="35"/>
      <c r="BI821" s="35"/>
      <c r="BJ821" s="114"/>
      <c r="BK821" s="35"/>
      <c r="BL821" s="35"/>
      <c r="BM821" s="35"/>
      <c r="BN821" s="114"/>
      <c r="BO821" s="35"/>
      <c r="BP821" s="35"/>
      <c r="BQ821" s="35"/>
      <c r="BR821" s="35"/>
      <c r="BS821" s="35"/>
      <c r="BT821" s="114"/>
      <c r="BU821" s="114"/>
      <c r="BV821" s="35"/>
      <c r="BW821" s="35"/>
      <c r="BX821" s="172"/>
      <c r="BY821" s="35"/>
      <c r="BZ821" s="35"/>
      <c r="CE821" s="695" t="e">
        <f t="shared" ref="CE821:CE852" si="1590">BB821/I821</f>
        <v>#DIV/0!</v>
      </c>
    </row>
    <row r="822" spans="2:83" s="170" customFormat="1" ht="49.5" hidden="1" customHeight="1" x14ac:dyDescent="0.25">
      <c r="B822" s="225"/>
      <c r="C822" s="119" t="s">
        <v>129</v>
      </c>
      <c r="D822" s="834">
        <f t="shared" si="1584"/>
        <v>0</v>
      </c>
      <c r="E822" s="172">
        <v>0</v>
      </c>
      <c r="F822" s="172"/>
      <c r="G822" s="172"/>
      <c r="H822" s="172"/>
      <c r="I822" s="172"/>
      <c r="J822" s="834"/>
      <c r="K822" s="240">
        <f t="shared" si="1545"/>
        <v>0</v>
      </c>
      <c r="L822" s="695" t="e">
        <f t="shared" si="1515"/>
        <v>#DIV/0!</v>
      </c>
      <c r="M822" s="172">
        <v>0</v>
      </c>
      <c r="N822" s="35"/>
      <c r="O822" s="35"/>
      <c r="P822" s="35"/>
      <c r="Q822" s="35"/>
      <c r="R822" s="743" t="e">
        <f t="shared" si="1539"/>
        <v>#DIV/0!</v>
      </c>
      <c r="S822" s="35"/>
      <c r="T822" s="35"/>
      <c r="U822" s="35"/>
      <c r="V822" s="114">
        <f t="shared" si="1534"/>
        <v>0</v>
      </c>
      <c r="W822" s="35"/>
      <c r="X822" s="35"/>
      <c r="Y822" s="35"/>
      <c r="Z822" s="114">
        <f t="shared" si="1535"/>
        <v>0</v>
      </c>
      <c r="AA822" s="35">
        <f>E822</f>
        <v>0</v>
      </c>
      <c r="AB822" s="35">
        <f t="shared" ref="AB822:AC826" si="1591">H822</f>
        <v>0</v>
      </c>
      <c r="AC822" s="35">
        <f t="shared" si="1591"/>
        <v>0</v>
      </c>
      <c r="AD822" s="35"/>
      <c r="AE822" s="171">
        <f t="shared" si="1568"/>
        <v>0</v>
      </c>
      <c r="AF822" s="695" t="e">
        <f t="shared" si="1518"/>
        <v>#DIV/0!</v>
      </c>
      <c r="AG822" s="172">
        <v>0</v>
      </c>
      <c r="AH822" s="695" t="e">
        <f t="shared" si="1471"/>
        <v>#DIV/0!</v>
      </c>
      <c r="AI822" s="35"/>
      <c r="AJ822" s="35"/>
      <c r="AK822" s="35"/>
      <c r="AL822" s="695" t="e">
        <f t="shared" si="1542"/>
        <v>#DIV/0!</v>
      </c>
      <c r="AM822" s="35"/>
      <c r="AN822" s="35"/>
      <c r="AO822" s="35"/>
      <c r="AP822" s="114">
        <f t="shared" si="1557"/>
        <v>0</v>
      </c>
      <c r="AQ822" s="114"/>
      <c r="AR822" s="834">
        <f t="shared" ref="AR822:AR826" si="1592">AT822</f>
        <v>0</v>
      </c>
      <c r="AS822" s="695" t="e">
        <f t="shared" si="1521"/>
        <v>#DIV/0!</v>
      </c>
      <c r="AT822" s="172"/>
      <c r="AU822" s="695"/>
      <c r="AV822" s="35"/>
      <c r="AW822" s="695"/>
      <c r="AX822" s="172"/>
      <c r="AY822" s="695" t="e">
        <f t="shared" si="1523"/>
        <v>#DIV/0!</v>
      </c>
      <c r="AZ822" s="35"/>
      <c r="BA822" s="695" t="e">
        <f t="shared" si="1573"/>
        <v>#DIV/0!</v>
      </c>
      <c r="BB822" s="35"/>
      <c r="BC822" s="35">
        <f t="shared" si="1574"/>
        <v>0</v>
      </c>
      <c r="BD822" s="35">
        <f t="shared" si="1575"/>
        <v>0</v>
      </c>
      <c r="BE822" s="114">
        <f t="shared" si="1586"/>
        <v>0</v>
      </c>
      <c r="BF822" s="35">
        <v>0</v>
      </c>
      <c r="BG822" s="35"/>
      <c r="BH822" s="35"/>
      <c r="BI822" s="35"/>
      <c r="BJ822" s="114">
        <f t="shared" si="1579"/>
        <v>0</v>
      </c>
      <c r="BK822" s="35"/>
      <c r="BL822" s="35"/>
      <c r="BM822" s="35"/>
      <c r="BN822" s="114">
        <f t="shared" si="1580"/>
        <v>0</v>
      </c>
      <c r="BO822" s="35"/>
      <c r="BP822" s="35"/>
      <c r="BQ822" s="35"/>
      <c r="BR822" s="35">
        <f t="shared" si="1581"/>
        <v>0</v>
      </c>
      <c r="BS822" s="35">
        <f t="shared" si="1582"/>
        <v>0</v>
      </c>
      <c r="BT822" s="114"/>
      <c r="BU822" s="114">
        <f t="shared" si="1587"/>
        <v>0</v>
      </c>
      <c r="BV822" s="35">
        <v>0</v>
      </c>
      <c r="BW822" s="35"/>
      <c r="BX822" s="172"/>
      <c r="BY822" s="35"/>
      <c r="BZ822" s="35"/>
      <c r="CE822" s="695" t="e">
        <f t="shared" si="1590"/>
        <v>#DIV/0!</v>
      </c>
    </row>
    <row r="823" spans="2:83" s="170" customFormat="1" ht="49.5" hidden="1" customHeight="1" x14ac:dyDescent="0.25">
      <c r="B823" s="225"/>
      <c r="C823" s="119" t="s">
        <v>130</v>
      </c>
      <c r="D823" s="834">
        <f t="shared" si="1584"/>
        <v>0</v>
      </c>
      <c r="E823" s="171">
        <v>0</v>
      </c>
      <c r="F823" s="171"/>
      <c r="G823" s="172"/>
      <c r="H823" s="172"/>
      <c r="I823" s="172"/>
      <c r="J823" s="834"/>
      <c r="K823" s="240">
        <f t="shared" si="1545"/>
        <v>0</v>
      </c>
      <c r="L823" s="695" t="e">
        <f t="shared" si="1515"/>
        <v>#DIV/0!</v>
      </c>
      <c r="M823" s="171">
        <v>0</v>
      </c>
      <c r="N823" s="116"/>
      <c r="O823" s="116"/>
      <c r="P823" s="116"/>
      <c r="Q823" s="35"/>
      <c r="R823" s="743" t="e">
        <f t="shared" si="1539"/>
        <v>#DIV/0!</v>
      </c>
      <c r="S823" s="35"/>
      <c r="T823" s="35"/>
      <c r="U823" s="35"/>
      <c r="V823" s="114">
        <f t="shared" si="1534"/>
        <v>0</v>
      </c>
      <c r="W823" s="35"/>
      <c r="X823" s="35"/>
      <c r="Y823" s="35"/>
      <c r="Z823" s="114">
        <f t="shared" si="1535"/>
        <v>0</v>
      </c>
      <c r="AA823" s="35">
        <f>E823</f>
        <v>0</v>
      </c>
      <c r="AB823" s="35">
        <f t="shared" si="1591"/>
        <v>0</v>
      </c>
      <c r="AC823" s="35">
        <f t="shared" si="1591"/>
        <v>0</v>
      </c>
      <c r="AD823" s="35"/>
      <c r="AE823" s="171">
        <f t="shared" si="1568"/>
        <v>0</v>
      </c>
      <c r="AF823" s="695" t="e">
        <f t="shared" si="1518"/>
        <v>#DIV/0!</v>
      </c>
      <c r="AG823" s="171">
        <v>0</v>
      </c>
      <c r="AH823" s="695" t="e">
        <f t="shared" si="1471"/>
        <v>#DIV/0!</v>
      </c>
      <c r="AI823" s="116"/>
      <c r="AJ823" s="116"/>
      <c r="AK823" s="35"/>
      <c r="AL823" s="695" t="e">
        <f t="shared" si="1542"/>
        <v>#DIV/0!</v>
      </c>
      <c r="AM823" s="35"/>
      <c r="AN823" s="35"/>
      <c r="AO823" s="35"/>
      <c r="AP823" s="114">
        <v>0</v>
      </c>
      <c r="AQ823" s="114"/>
      <c r="AR823" s="834">
        <f t="shared" si="1592"/>
        <v>0</v>
      </c>
      <c r="AS823" s="695" t="e">
        <f t="shared" si="1521"/>
        <v>#DIV/0!</v>
      </c>
      <c r="AT823" s="171"/>
      <c r="AU823" s="695"/>
      <c r="AV823" s="116"/>
      <c r="AW823" s="695"/>
      <c r="AX823" s="172"/>
      <c r="AY823" s="695" t="e">
        <f t="shared" si="1523"/>
        <v>#DIV/0!</v>
      </c>
      <c r="AZ823" s="35"/>
      <c r="BA823" s="695" t="e">
        <f t="shared" si="1573"/>
        <v>#DIV/0!</v>
      </c>
      <c r="BB823" s="35"/>
      <c r="BC823" s="35">
        <f t="shared" si="1574"/>
        <v>0</v>
      </c>
      <c r="BD823" s="35">
        <f t="shared" si="1575"/>
        <v>0</v>
      </c>
      <c r="BE823" s="114">
        <f t="shared" si="1586"/>
        <v>20000</v>
      </c>
      <c r="BF823" s="116">
        <v>20000</v>
      </c>
      <c r="BG823" s="35"/>
      <c r="BH823" s="35"/>
      <c r="BI823" s="35"/>
      <c r="BJ823" s="114">
        <f t="shared" si="1579"/>
        <v>0</v>
      </c>
      <c r="BK823" s="35"/>
      <c r="BL823" s="35"/>
      <c r="BM823" s="35"/>
      <c r="BN823" s="114">
        <f t="shared" si="1580"/>
        <v>0</v>
      </c>
      <c r="BO823" s="35"/>
      <c r="BP823" s="35"/>
      <c r="BQ823" s="35"/>
      <c r="BR823" s="35">
        <f t="shared" si="1581"/>
        <v>0</v>
      </c>
      <c r="BS823" s="35">
        <f t="shared" si="1582"/>
        <v>0</v>
      </c>
      <c r="BT823" s="114"/>
      <c r="BU823" s="114">
        <f t="shared" si="1587"/>
        <v>0</v>
      </c>
      <c r="BV823" s="116"/>
      <c r="BW823" s="116"/>
      <c r="BX823" s="172"/>
      <c r="BY823" s="35"/>
      <c r="BZ823" s="35"/>
      <c r="CE823" s="695" t="e">
        <f t="shared" si="1590"/>
        <v>#DIV/0!</v>
      </c>
    </row>
    <row r="824" spans="2:83" s="170" customFormat="1" ht="49.5" hidden="1" customHeight="1" x14ac:dyDescent="0.25">
      <c r="B824" s="225"/>
      <c r="C824" s="119" t="s">
        <v>131</v>
      </c>
      <c r="D824" s="834">
        <f t="shared" si="1584"/>
        <v>0</v>
      </c>
      <c r="E824" s="172">
        <v>0</v>
      </c>
      <c r="F824" s="172"/>
      <c r="G824" s="172"/>
      <c r="H824" s="172"/>
      <c r="I824" s="172"/>
      <c r="J824" s="834"/>
      <c r="K824" s="240">
        <f t="shared" si="1545"/>
        <v>0</v>
      </c>
      <c r="L824" s="695" t="e">
        <f t="shared" si="1515"/>
        <v>#DIV/0!</v>
      </c>
      <c r="M824" s="172">
        <v>0</v>
      </c>
      <c r="N824" s="35"/>
      <c r="O824" s="35"/>
      <c r="P824" s="35"/>
      <c r="Q824" s="35"/>
      <c r="R824" s="743" t="e">
        <f t="shared" si="1539"/>
        <v>#DIV/0!</v>
      </c>
      <c r="S824" s="35"/>
      <c r="T824" s="35"/>
      <c r="U824" s="35"/>
      <c r="V824" s="114">
        <f t="shared" si="1534"/>
        <v>0</v>
      </c>
      <c r="W824" s="35"/>
      <c r="X824" s="35"/>
      <c r="Y824" s="35"/>
      <c r="Z824" s="114">
        <f t="shared" si="1535"/>
        <v>0</v>
      </c>
      <c r="AA824" s="35">
        <f>E824</f>
        <v>0</v>
      </c>
      <c r="AB824" s="35">
        <f t="shared" si="1591"/>
        <v>0</v>
      </c>
      <c r="AC824" s="35">
        <f t="shared" si="1591"/>
        <v>0</v>
      </c>
      <c r="AD824" s="35"/>
      <c r="AE824" s="171">
        <f t="shared" si="1568"/>
        <v>0</v>
      </c>
      <c r="AF824" s="695" t="e">
        <f t="shared" si="1518"/>
        <v>#DIV/0!</v>
      </c>
      <c r="AG824" s="172">
        <v>0</v>
      </c>
      <c r="AH824" s="695" t="e">
        <f t="shared" si="1471"/>
        <v>#DIV/0!</v>
      </c>
      <c r="AI824" s="35"/>
      <c r="AJ824" s="35"/>
      <c r="AK824" s="35"/>
      <c r="AL824" s="695" t="e">
        <f t="shared" si="1542"/>
        <v>#DIV/0!</v>
      </c>
      <c r="AM824" s="35"/>
      <c r="AN824" s="35"/>
      <c r="AO824" s="35"/>
      <c r="AP824" s="114">
        <f t="shared" si="1557"/>
        <v>0</v>
      </c>
      <c r="AQ824" s="114"/>
      <c r="AR824" s="834">
        <f t="shared" si="1592"/>
        <v>0</v>
      </c>
      <c r="AS824" s="695" t="e">
        <f t="shared" si="1521"/>
        <v>#DIV/0!</v>
      </c>
      <c r="AT824" s="172"/>
      <c r="AU824" s="695"/>
      <c r="AV824" s="35"/>
      <c r="AW824" s="695"/>
      <c r="AX824" s="172"/>
      <c r="AY824" s="695" t="e">
        <f t="shared" si="1523"/>
        <v>#DIV/0!</v>
      </c>
      <c r="AZ824" s="35"/>
      <c r="BA824" s="695" t="e">
        <f t="shared" si="1573"/>
        <v>#DIV/0!</v>
      </c>
      <c r="BB824" s="35"/>
      <c r="BC824" s="35">
        <f t="shared" si="1574"/>
        <v>0</v>
      </c>
      <c r="BD824" s="35">
        <f t="shared" si="1575"/>
        <v>0</v>
      </c>
      <c r="BE824" s="114">
        <f t="shared" si="1586"/>
        <v>0</v>
      </c>
      <c r="BF824" s="35">
        <v>0</v>
      </c>
      <c r="BG824" s="35"/>
      <c r="BH824" s="35"/>
      <c r="BI824" s="35"/>
      <c r="BJ824" s="114">
        <f t="shared" si="1579"/>
        <v>0</v>
      </c>
      <c r="BK824" s="35"/>
      <c r="BL824" s="35"/>
      <c r="BM824" s="35"/>
      <c r="BN824" s="114">
        <f t="shared" si="1580"/>
        <v>0</v>
      </c>
      <c r="BO824" s="35"/>
      <c r="BP824" s="35"/>
      <c r="BQ824" s="35"/>
      <c r="BR824" s="35">
        <f t="shared" si="1581"/>
        <v>0</v>
      </c>
      <c r="BS824" s="35">
        <f t="shared" si="1582"/>
        <v>0</v>
      </c>
      <c r="BT824" s="114"/>
      <c r="BU824" s="114">
        <f t="shared" si="1587"/>
        <v>0</v>
      </c>
      <c r="BV824" s="35">
        <v>0</v>
      </c>
      <c r="BW824" s="35"/>
      <c r="BX824" s="172"/>
      <c r="BY824" s="35"/>
      <c r="BZ824" s="35"/>
      <c r="CE824" s="695" t="e">
        <f t="shared" si="1590"/>
        <v>#DIV/0!</v>
      </c>
    </row>
    <row r="825" spans="2:83" s="170" customFormat="1" ht="49.5" hidden="1" customHeight="1" x14ac:dyDescent="0.25">
      <c r="B825" s="225"/>
      <c r="C825" s="119" t="s">
        <v>132</v>
      </c>
      <c r="D825" s="834">
        <f t="shared" si="1584"/>
        <v>0</v>
      </c>
      <c r="E825" s="172">
        <v>0</v>
      </c>
      <c r="F825" s="172"/>
      <c r="G825" s="172"/>
      <c r="H825" s="172"/>
      <c r="I825" s="172"/>
      <c r="J825" s="834"/>
      <c r="K825" s="240">
        <f t="shared" si="1545"/>
        <v>0</v>
      </c>
      <c r="L825" s="695" t="e">
        <f t="shared" si="1515"/>
        <v>#DIV/0!</v>
      </c>
      <c r="M825" s="172">
        <v>0</v>
      </c>
      <c r="N825" s="35"/>
      <c r="O825" s="35"/>
      <c r="P825" s="35"/>
      <c r="Q825" s="35"/>
      <c r="R825" s="743" t="e">
        <f t="shared" si="1539"/>
        <v>#DIV/0!</v>
      </c>
      <c r="S825" s="35"/>
      <c r="T825" s="35"/>
      <c r="U825" s="35"/>
      <c r="V825" s="114">
        <f t="shared" si="1534"/>
        <v>0</v>
      </c>
      <c r="W825" s="35"/>
      <c r="X825" s="35"/>
      <c r="Y825" s="35"/>
      <c r="Z825" s="114">
        <f t="shared" si="1535"/>
        <v>0</v>
      </c>
      <c r="AA825" s="35">
        <f>E825</f>
        <v>0</v>
      </c>
      <c r="AB825" s="35">
        <f t="shared" si="1591"/>
        <v>0</v>
      </c>
      <c r="AC825" s="35">
        <f t="shared" si="1591"/>
        <v>0</v>
      </c>
      <c r="AD825" s="35"/>
      <c r="AE825" s="171">
        <f t="shared" si="1568"/>
        <v>0</v>
      </c>
      <c r="AF825" s="695" t="e">
        <f t="shared" si="1518"/>
        <v>#DIV/0!</v>
      </c>
      <c r="AG825" s="172">
        <v>0</v>
      </c>
      <c r="AH825" s="695" t="e">
        <f t="shared" si="1471"/>
        <v>#DIV/0!</v>
      </c>
      <c r="AI825" s="35"/>
      <c r="AJ825" s="35"/>
      <c r="AK825" s="35"/>
      <c r="AL825" s="695" t="e">
        <f t="shared" si="1542"/>
        <v>#DIV/0!</v>
      </c>
      <c r="AM825" s="35"/>
      <c r="AN825" s="35"/>
      <c r="AO825" s="35"/>
      <c r="AP825" s="114">
        <f t="shared" si="1557"/>
        <v>0</v>
      </c>
      <c r="AQ825" s="114"/>
      <c r="AR825" s="834">
        <f t="shared" si="1592"/>
        <v>0</v>
      </c>
      <c r="AS825" s="695" t="e">
        <f t="shared" si="1521"/>
        <v>#DIV/0!</v>
      </c>
      <c r="AT825" s="172"/>
      <c r="AU825" s="695"/>
      <c r="AV825" s="35"/>
      <c r="AW825" s="695"/>
      <c r="AX825" s="172"/>
      <c r="AY825" s="695" t="e">
        <f t="shared" si="1523"/>
        <v>#DIV/0!</v>
      </c>
      <c r="AZ825" s="35"/>
      <c r="BA825" s="695" t="e">
        <f t="shared" si="1573"/>
        <v>#DIV/0!</v>
      </c>
      <c r="BB825" s="35"/>
      <c r="BC825" s="35">
        <f t="shared" si="1574"/>
        <v>0</v>
      </c>
      <c r="BD825" s="35">
        <f t="shared" si="1575"/>
        <v>0</v>
      </c>
      <c r="BE825" s="114">
        <f t="shared" si="1586"/>
        <v>0</v>
      </c>
      <c r="BF825" s="35">
        <v>0</v>
      </c>
      <c r="BG825" s="35"/>
      <c r="BH825" s="35"/>
      <c r="BI825" s="35"/>
      <c r="BJ825" s="114">
        <f t="shared" si="1579"/>
        <v>0</v>
      </c>
      <c r="BK825" s="35"/>
      <c r="BL825" s="35"/>
      <c r="BM825" s="35"/>
      <c r="BN825" s="114">
        <f t="shared" si="1580"/>
        <v>0</v>
      </c>
      <c r="BO825" s="35"/>
      <c r="BP825" s="35"/>
      <c r="BQ825" s="35"/>
      <c r="BR825" s="35">
        <f t="shared" si="1581"/>
        <v>0</v>
      </c>
      <c r="BS825" s="35">
        <f t="shared" si="1582"/>
        <v>0</v>
      </c>
      <c r="BT825" s="114"/>
      <c r="BU825" s="114">
        <f t="shared" si="1587"/>
        <v>0</v>
      </c>
      <c r="BV825" s="35">
        <v>0</v>
      </c>
      <c r="BW825" s="35"/>
      <c r="BX825" s="172"/>
      <c r="BY825" s="35"/>
      <c r="BZ825" s="35"/>
      <c r="CE825" s="695" t="e">
        <f t="shared" si="1590"/>
        <v>#DIV/0!</v>
      </c>
    </row>
    <row r="826" spans="2:83" s="170" customFormat="1" ht="49.5" hidden="1" customHeight="1" x14ac:dyDescent="0.25">
      <c r="B826" s="225"/>
      <c r="C826" s="119" t="s">
        <v>395</v>
      </c>
      <c r="D826" s="834">
        <f t="shared" si="1584"/>
        <v>0</v>
      </c>
      <c r="E826" s="171">
        <v>0</v>
      </c>
      <c r="F826" s="171"/>
      <c r="G826" s="171"/>
      <c r="H826" s="172"/>
      <c r="I826" s="172"/>
      <c r="J826" s="834"/>
      <c r="K826" s="240">
        <f t="shared" si="1545"/>
        <v>0</v>
      </c>
      <c r="L826" s="695" t="e">
        <f t="shared" si="1515"/>
        <v>#DIV/0!</v>
      </c>
      <c r="M826" s="171">
        <v>0</v>
      </c>
      <c r="N826" s="116"/>
      <c r="O826" s="116"/>
      <c r="P826" s="116"/>
      <c r="Q826" s="116"/>
      <c r="R826" s="743" t="e">
        <f t="shared" si="1539"/>
        <v>#DIV/0!</v>
      </c>
      <c r="S826" s="35"/>
      <c r="T826" s="35"/>
      <c r="U826" s="35"/>
      <c r="V826" s="114">
        <f t="shared" si="1534"/>
        <v>0</v>
      </c>
      <c r="W826" s="35"/>
      <c r="X826" s="35"/>
      <c r="Y826" s="35"/>
      <c r="Z826" s="114">
        <f t="shared" si="1535"/>
        <v>0</v>
      </c>
      <c r="AA826" s="35">
        <f>E826</f>
        <v>0</v>
      </c>
      <c r="AB826" s="35">
        <f t="shared" si="1591"/>
        <v>0</v>
      </c>
      <c r="AC826" s="35">
        <f t="shared" si="1591"/>
        <v>0</v>
      </c>
      <c r="AD826" s="35"/>
      <c r="AE826" s="171">
        <f t="shared" si="1568"/>
        <v>0</v>
      </c>
      <c r="AF826" s="695" t="e">
        <f t="shared" si="1518"/>
        <v>#DIV/0!</v>
      </c>
      <c r="AG826" s="171">
        <v>0</v>
      </c>
      <c r="AH826" s="695" t="e">
        <f t="shared" si="1471"/>
        <v>#DIV/0!</v>
      </c>
      <c r="AI826" s="116"/>
      <c r="AJ826" s="116"/>
      <c r="AK826" s="116"/>
      <c r="AL826" s="695" t="e">
        <f t="shared" si="1542"/>
        <v>#DIV/0!</v>
      </c>
      <c r="AM826" s="35"/>
      <c r="AN826" s="35"/>
      <c r="AO826" s="35"/>
      <c r="AP826" s="114">
        <f t="shared" si="1557"/>
        <v>0</v>
      </c>
      <c r="AQ826" s="114"/>
      <c r="AR826" s="834">
        <f t="shared" si="1592"/>
        <v>0</v>
      </c>
      <c r="AS826" s="695" t="e">
        <f t="shared" si="1521"/>
        <v>#DIV/0!</v>
      </c>
      <c r="AT826" s="171"/>
      <c r="AU826" s="695"/>
      <c r="AV826" s="116"/>
      <c r="AW826" s="695"/>
      <c r="AX826" s="171"/>
      <c r="AY826" s="695" t="e">
        <f t="shared" si="1523"/>
        <v>#DIV/0!</v>
      </c>
      <c r="AZ826" s="35"/>
      <c r="BA826" s="695" t="e">
        <f t="shared" si="1573"/>
        <v>#DIV/0!</v>
      </c>
      <c r="BB826" s="35"/>
      <c r="BC826" s="35">
        <f t="shared" si="1574"/>
        <v>0</v>
      </c>
      <c r="BD826" s="35">
        <f t="shared" si="1575"/>
        <v>0</v>
      </c>
      <c r="BE826" s="114">
        <f t="shared" si="1586"/>
        <v>0</v>
      </c>
      <c r="BF826" s="116">
        <v>0</v>
      </c>
      <c r="BG826" s="116"/>
      <c r="BH826" s="35"/>
      <c r="BI826" s="35"/>
      <c r="BJ826" s="114">
        <f t="shared" si="1579"/>
        <v>0</v>
      </c>
      <c r="BK826" s="116"/>
      <c r="BL826" s="35"/>
      <c r="BM826" s="35"/>
      <c r="BN826" s="114">
        <f t="shared" si="1580"/>
        <v>0</v>
      </c>
      <c r="BO826" s="116"/>
      <c r="BP826" s="116"/>
      <c r="BQ826" s="116"/>
      <c r="BR826" s="35">
        <f t="shared" si="1581"/>
        <v>0</v>
      </c>
      <c r="BS826" s="35">
        <f t="shared" si="1582"/>
        <v>0</v>
      </c>
      <c r="BT826" s="114"/>
      <c r="BU826" s="114">
        <f t="shared" si="1587"/>
        <v>0</v>
      </c>
      <c r="BV826" s="116">
        <v>0</v>
      </c>
      <c r="BW826" s="116"/>
      <c r="BX826" s="171"/>
      <c r="BY826" s="35"/>
      <c r="BZ826" s="35"/>
      <c r="CE826" s="695" t="e">
        <f t="shared" si="1590"/>
        <v>#DIV/0!</v>
      </c>
    </row>
    <row r="827" spans="2:83" s="60" customFormat="1" ht="355.5" hidden="1" customHeight="1" x14ac:dyDescent="0.25">
      <c r="B827" s="162" t="s">
        <v>56</v>
      </c>
      <c r="C827" s="141" t="s">
        <v>383</v>
      </c>
      <c r="D827" s="240">
        <f>E827+G827+H827+I827</f>
        <v>0</v>
      </c>
      <c r="E827" s="246"/>
      <c r="F827" s="246"/>
      <c r="G827" s="246"/>
      <c r="H827" s="246"/>
      <c r="I827" s="246"/>
      <c r="J827" s="240"/>
      <c r="K827" s="240">
        <f t="shared" si="1545"/>
        <v>0</v>
      </c>
      <c r="L827" s="695" t="e">
        <f t="shared" si="1515"/>
        <v>#DIV/0!</v>
      </c>
      <c r="M827" s="246"/>
      <c r="N827" s="35"/>
      <c r="O827" s="303"/>
      <c r="P827" s="35"/>
      <c r="Q827" s="303"/>
      <c r="R827" s="743" t="e">
        <f t="shared" si="1539"/>
        <v>#DIV/0!</v>
      </c>
      <c r="S827" s="303"/>
      <c r="T827" s="35"/>
      <c r="U827" s="303"/>
      <c r="V827" s="114"/>
      <c r="W827" s="303"/>
      <c r="X827" s="303"/>
      <c r="Y827" s="303"/>
      <c r="Z827" s="111"/>
      <c r="AA827" s="303"/>
      <c r="AB827" s="303"/>
      <c r="AC827" s="303"/>
      <c r="AD827" s="35"/>
      <c r="AE827" s="171">
        <f t="shared" si="1568"/>
        <v>0</v>
      </c>
      <c r="AF827" s="695" t="e">
        <f t="shared" si="1518"/>
        <v>#DIV/0!</v>
      </c>
      <c r="AG827" s="246"/>
      <c r="AH827" s="695" t="e">
        <f t="shared" si="1471"/>
        <v>#DIV/0!</v>
      </c>
      <c r="AI827" s="303"/>
      <c r="AJ827" s="35"/>
      <c r="AK827" s="303"/>
      <c r="AL827" s="695" t="e">
        <f t="shared" si="1542"/>
        <v>#DIV/0!</v>
      </c>
      <c r="AM827" s="303"/>
      <c r="AN827" s="35"/>
      <c r="AO827" s="303"/>
      <c r="AP827" s="111"/>
      <c r="AQ827" s="114"/>
      <c r="AR827" s="240">
        <f>AT827+AX827+AZ827+BB827</f>
        <v>0</v>
      </c>
      <c r="AS827" s="695" t="e">
        <f t="shared" si="1521"/>
        <v>#DIV/0!</v>
      </c>
      <c r="AT827" s="246"/>
      <c r="AU827" s="695"/>
      <c r="AV827" s="303"/>
      <c r="AW827" s="695"/>
      <c r="AX827" s="246"/>
      <c r="AY827" s="695" t="e">
        <f t="shared" si="1523"/>
        <v>#DIV/0!</v>
      </c>
      <c r="AZ827" s="303"/>
      <c r="BA827" s="695" t="e">
        <f t="shared" si="1573"/>
        <v>#DIV/0!</v>
      </c>
      <c r="BB827" s="303"/>
      <c r="BC827" s="303"/>
      <c r="BD827" s="303"/>
      <c r="BE827" s="111">
        <f>BF827+BG827+BH827+BI827</f>
        <v>0</v>
      </c>
      <c r="BF827" s="303"/>
      <c r="BG827" s="303"/>
      <c r="BH827" s="303"/>
      <c r="BI827" s="303"/>
      <c r="BJ827" s="111"/>
      <c r="BK827" s="303"/>
      <c r="BL827" s="303"/>
      <c r="BM827" s="303"/>
      <c r="BN827" s="111"/>
      <c r="BO827" s="303"/>
      <c r="BP827" s="303"/>
      <c r="BQ827" s="303"/>
      <c r="BR827" s="303"/>
      <c r="BS827" s="303"/>
      <c r="BT827" s="111"/>
      <c r="BU827" s="111">
        <f>BV827+BX827+BY827+BZ827</f>
        <v>0</v>
      </c>
      <c r="BV827" s="303"/>
      <c r="BW827" s="303"/>
      <c r="BX827" s="246"/>
      <c r="BY827" s="303"/>
      <c r="BZ827" s="303"/>
      <c r="CE827" s="695" t="e">
        <f t="shared" si="1590"/>
        <v>#DIV/0!</v>
      </c>
    </row>
    <row r="828" spans="2:83" s="60" customFormat="1" ht="41.25" hidden="1" customHeight="1" x14ac:dyDescent="0.25">
      <c r="B828" s="162"/>
      <c r="C828" s="145"/>
      <c r="D828" s="240"/>
      <c r="E828" s="246"/>
      <c r="F828" s="246"/>
      <c r="G828" s="246"/>
      <c r="H828" s="246"/>
      <c r="I828" s="246"/>
      <c r="J828" s="240"/>
      <c r="K828" s="240">
        <f t="shared" si="1545"/>
        <v>0</v>
      </c>
      <c r="L828" s="695" t="e">
        <f t="shared" si="1515"/>
        <v>#DIV/0!</v>
      </c>
      <c r="M828" s="246"/>
      <c r="N828" s="35"/>
      <c r="O828" s="303"/>
      <c r="P828" s="35"/>
      <c r="Q828" s="303"/>
      <c r="R828" s="743" t="e">
        <f t="shared" si="1539"/>
        <v>#DIV/0!</v>
      </c>
      <c r="S828" s="303"/>
      <c r="T828" s="35"/>
      <c r="U828" s="303"/>
      <c r="V828" s="114"/>
      <c r="W828" s="303"/>
      <c r="X828" s="303"/>
      <c r="Y828" s="303"/>
      <c r="Z828" s="111"/>
      <c r="AA828" s="303"/>
      <c r="AB828" s="303"/>
      <c r="AC828" s="303"/>
      <c r="AD828" s="35"/>
      <c r="AE828" s="171">
        <f t="shared" si="1568"/>
        <v>0</v>
      </c>
      <c r="AF828" s="695" t="e">
        <f t="shared" si="1518"/>
        <v>#DIV/0!</v>
      </c>
      <c r="AG828" s="246"/>
      <c r="AH828" s="695" t="e">
        <f t="shared" si="1471"/>
        <v>#DIV/0!</v>
      </c>
      <c r="AI828" s="303"/>
      <c r="AJ828" s="35"/>
      <c r="AK828" s="303"/>
      <c r="AL828" s="695" t="e">
        <f t="shared" si="1542"/>
        <v>#DIV/0!</v>
      </c>
      <c r="AM828" s="303"/>
      <c r="AN828" s="35"/>
      <c r="AO828" s="303"/>
      <c r="AP828" s="111"/>
      <c r="AQ828" s="114"/>
      <c r="AR828" s="240"/>
      <c r="AS828" s="695" t="e">
        <f t="shared" si="1521"/>
        <v>#DIV/0!</v>
      </c>
      <c r="AT828" s="246"/>
      <c r="AU828" s="695"/>
      <c r="AV828" s="303"/>
      <c r="AW828" s="695"/>
      <c r="AX828" s="246"/>
      <c r="AY828" s="695" t="e">
        <f t="shared" si="1523"/>
        <v>#DIV/0!</v>
      </c>
      <c r="AZ828" s="303"/>
      <c r="BA828" s="695" t="e">
        <f t="shared" si="1573"/>
        <v>#DIV/0!</v>
      </c>
      <c r="BB828" s="303"/>
      <c r="BC828" s="303"/>
      <c r="BD828" s="303"/>
      <c r="BE828" s="111"/>
      <c r="BF828" s="303"/>
      <c r="BG828" s="303"/>
      <c r="BH828" s="303"/>
      <c r="BI828" s="303"/>
      <c r="BJ828" s="111"/>
      <c r="BK828" s="303"/>
      <c r="BL828" s="303"/>
      <c r="BM828" s="303"/>
      <c r="BN828" s="111"/>
      <c r="BO828" s="303"/>
      <c r="BP828" s="303"/>
      <c r="BQ828" s="303"/>
      <c r="BR828" s="303"/>
      <c r="BS828" s="303"/>
      <c r="BT828" s="111"/>
      <c r="BU828" s="111"/>
      <c r="BV828" s="303"/>
      <c r="BW828" s="303"/>
      <c r="BX828" s="246"/>
      <c r="BY828" s="303"/>
      <c r="BZ828" s="303"/>
      <c r="CE828" s="695" t="e">
        <f t="shared" si="1590"/>
        <v>#DIV/0!</v>
      </c>
    </row>
    <row r="829" spans="2:83" s="60" customFormat="1" ht="41.25" hidden="1" customHeight="1" x14ac:dyDescent="0.25">
      <c r="B829" s="162"/>
      <c r="C829" s="145"/>
      <c r="D829" s="240"/>
      <c r="E829" s="246"/>
      <c r="F829" s="246"/>
      <c r="G829" s="246"/>
      <c r="H829" s="246"/>
      <c r="I829" s="246"/>
      <c r="J829" s="240"/>
      <c r="K829" s="240">
        <f t="shared" si="1545"/>
        <v>0</v>
      </c>
      <c r="L829" s="695" t="e">
        <f t="shared" si="1515"/>
        <v>#DIV/0!</v>
      </c>
      <c r="M829" s="246"/>
      <c r="N829" s="35"/>
      <c r="O829" s="303"/>
      <c r="P829" s="35"/>
      <c r="Q829" s="303"/>
      <c r="R829" s="743" t="e">
        <f t="shared" si="1539"/>
        <v>#DIV/0!</v>
      </c>
      <c r="S829" s="303"/>
      <c r="T829" s="35"/>
      <c r="U829" s="303"/>
      <c r="V829" s="114"/>
      <c r="W829" s="303"/>
      <c r="X829" s="303"/>
      <c r="Y829" s="303"/>
      <c r="Z829" s="111"/>
      <c r="AA829" s="303"/>
      <c r="AB829" s="303"/>
      <c r="AC829" s="303"/>
      <c r="AD829" s="35"/>
      <c r="AE829" s="171">
        <f t="shared" si="1568"/>
        <v>0</v>
      </c>
      <c r="AF829" s="695" t="e">
        <f t="shared" si="1518"/>
        <v>#DIV/0!</v>
      </c>
      <c r="AG829" s="246"/>
      <c r="AH829" s="695" t="e">
        <f t="shared" si="1471"/>
        <v>#DIV/0!</v>
      </c>
      <c r="AI829" s="303"/>
      <c r="AJ829" s="35"/>
      <c r="AK829" s="303"/>
      <c r="AL829" s="695" t="e">
        <f t="shared" si="1542"/>
        <v>#DIV/0!</v>
      </c>
      <c r="AM829" s="303"/>
      <c r="AN829" s="35"/>
      <c r="AO829" s="303"/>
      <c r="AP829" s="111"/>
      <c r="AQ829" s="114"/>
      <c r="AR829" s="240"/>
      <c r="AS829" s="695" t="e">
        <f t="shared" si="1521"/>
        <v>#DIV/0!</v>
      </c>
      <c r="AT829" s="246"/>
      <c r="AU829" s="695"/>
      <c r="AV829" s="303"/>
      <c r="AW829" s="695"/>
      <c r="AX829" s="246"/>
      <c r="AY829" s="695" t="e">
        <f t="shared" si="1523"/>
        <v>#DIV/0!</v>
      </c>
      <c r="AZ829" s="303"/>
      <c r="BA829" s="695" t="e">
        <f t="shared" si="1573"/>
        <v>#DIV/0!</v>
      </c>
      <c r="BB829" s="303"/>
      <c r="BC829" s="303"/>
      <c r="BD829" s="303"/>
      <c r="BE829" s="111"/>
      <c r="BF829" s="303"/>
      <c r="BG829" s="303"/>
      <c r="BH829" s="303"/>
      <c r="BI829" s="303"/>
      <c r="BJ829" s="111"/>
      <c r="BK829" s="303"/>
      <c r="BL829" s="303"/>
      <c r="BM829" s="303"/>
      <c r="BN829" s="111"/>
      <c r="BO829" s="303"/>
      <c r="BP829" s="303"/>
      <c r="BQ829" s="303"/>
      <c r="BR829" s="303"/>
      <c r="BS829" s="303"/>
      <c r="BT829" s="111"/>
      <c r="BU829" s="111"/>
      <c r="BV829" s="303"/>
      <c r="BW829" s="303"/>
      <c r="BX829" s="246"/>
      <c r="BY829" s="303"/>
      <c r="BZ829" s="303"/>
      <c r="CE829" s="695" t="e">
        <f t="shared" si="1590"/>
        <v>#DIV/0!</v>
      </c>
    </row>
    <row r="830" spans="2:83" s="60" customFormat="1" ht="41.25" hidden="1" customHeight="1" x14ac:dyDescent="0.25">
      <c r="B830" s="162"/>
      <c r="C830" s="145"/>
      <c r="D830" s="240"/>
      <c r="E830" s="246"/>
      <c r="F830" s="246"/>
      <c r="G830" s="246"/>
      <c r="H830" s="246"/>
      <c r="I830" s="246"/>
      <c r="J830" s="240"/>
      <c r="K830" s="240">
        <f t="shared" si="1545"/>
        <v>0</v>
      </c>
      <c r="L830" s="695" t="e">
        <f t="shared" si="1515"/>
        <v>#DIV/0!</v>
      </c>
      <c r="M830" s="246"/>
      <c r="N830" s="35"/>
      <c r="O830" s="303"/>
      <c r="P830" s="35"/>
      <c r="Q830" s="303"/>
      <c r="R830" s="743" t="e">
        <f t="shared" si="1539"/>
        <v>#DIV/0!</v>
      </c>
      <c r="S830" s="303"/>
      <c r="T830" s="35"/>
      <c r="U830" s="303"/>
      <c r="V830" s="114"/>
      <c r="W830" s="303"/>
      <c r="X830" s="303"/>
      <c r="Y830" s="303"/>
      <c r="Z830" s="111"/>
      <c r="AA830" s="303"/>
      <c r="AB830" s="303"/>
      <c r="AC830" s="303"/>
      <c r="AD830" s="35"/>
      <c r="AE830" s="171">
        <f t="shared" si="1568"/>
        <v>0</v>
      </c>
      <c r="AF830" s="695" t="e">
        <f t="shared" si="1518"/>
        <v>#DIV/0!</v>
      </c>
      <c r="AG830" s="246"/>
      <c r="AH830" s="695" t="e">
        <f t="shared" si="1471"/>
        <v>#DIV/0!</v>
      </c>
      <c r="AI830" s="303"/>
      <c r="AJ830" s="35"/>
      <c r="AK830" s="303"/>
      <c r="AL830" s="695" t="e">
        <f t="shared" si="1542"/>
        <v>#DIV/0!</v>
      </c>
      <c r="AM830" s="303"/>
      <c r="AN830" s="35"/>
      <c r="AO830" s="303"/>
      <c r="AP830" s="111"/>
      <c r="AQ830" s="114"/>
      <c r="AR830" s="240"/>
      <c r="AS830" s="695" t="e">
        <f t="shared" si="1521"/>
        <v>#DIV/0!</v>
      </c>
      <c r="AT830" s="246"/>
      <c r="AU830" s="695"/>
      <c r="AV830" s="303"/>
      <c r="AW830" s="695"/>
      <c r="AX830" s="246"/>
      <c r="AY830" s="695" t="e">
        <f t="shared" si="1523"/>
        <v>#DIV/0!</v>
      </c>
      <c r="AZ830" s="303"/>
      <c r="BA830" s="695" t="e">
        <f t="shared" si="1573"/>
        <v>#DIV/0!</v>
      </c>
      <c r="BB830" s="303"/>
      <c r="BC830" s="303"/>
      <c r="BD830" s="303"/>
      <c r="BE830" s="111"/>
      <c r="BF830" s="303"/>
      <c r="BG830" s="303"/>
      <c r="BH830" s="303"/>
      <c r="BI830" s="303"/>
      <c r="BJ830" s="111"/>
      <c r="BK830" s="303"/>
      <c r="BL830" s="303"/>
      <c r="BM830" s="303"/>
      <c r="BN830" s="111"/>
      <c r="BO830" s="303"/>
      <c r="BP830" s="303"/>
      <c r="BQ830" s="303"/>
      <c r="BR830" s="303"/>
      <c r="BS830" s="303"/>
      <c r="BT830" s="111"/>
      <c r="BU830" s="111"/>
      <c r="BV830" s="303"/>
      <c r="BW830" s="303"/>
      <c r="BX830" s="246"/>
      <c r="BY830" s="303"/>
      <c r="BZ830" s="303"/>
      <c r="CE830" s="695" t="e">
        <f t="shared" si="1590"/>
        <v>#DIV/0!</v>
      </c>
    </row>
    <row r="831" spans="2:83" s="61" customFormat="1" ht="66.75" customHeight="1" x14ac:dyDescent="0.25">
      <c r="B831" s="162" t="s">
        <v>56</v>
      </c>
      <c r="C831" s="133" t="s">
        <v>554</v>
      </c>
      <c r="D831" s="240">
        <f>E831</f>
        <v>559475.90871999995</v>
      </c>
      <c r="E831" s="240">
        <v>559475.90871999995</v>
      </c>
      <c r="F831" s="241"/>
      <c r="G831" s="241"/>
      <c r="H831" s="241"/>
      <c r="I831" s="241"/>
      <c r="J831" s="240"/>
      <c r="K831" s="240">
        <f>M831</f>
        <v>559475.90871999995</v>
      </c>
      <c r="L831" s="695">
        <f t="shared" si="1515"/>
        <v>1</v>
      </c>
      <c r="M831" s="240">
        <f>E831</f>
        <v>559475.90871999995</v>
      </c>
      <c r="N831" s="692">
        <f>M831/E831</f>
        <v>1</v>
      </c>
      <c r="O831" s="43"/>
      <c r="P831" s="43"/>
      <c r="Q831" s="43"/>
      <c r="R831" s="992"/>
      <c r="S831" s="43"/>
      <c r="T831" s="43"/>
      <c r="U831" s="43"/>
      <c r="V831" s="111"/>
      <c r="W831" s="43"/>
      <c r="X831" s="43"/>
      <c r="Y831" s="43"/>
      <c r="Z831" s="111"/>
      <c r="AA831" s="43"/>
      <c r="AB831" s="43"/>
      <c r="AC831" s="43"/>
      <c r="AD831" s="43"/>
      <c r="AE831" s="240">
        <f t="shared" si="1568"/>
        <v>558584.42761999997</v>
      </c>
      <c r="AF831" s="692">
        <f t="shared" si="1518"/>
        <v>0.99840657821703249</v>
      </c>
      <c r="AG831" s="240">
        <v>558584.42761999997</v>
      </c>
      <c r="AH831" s="692">
        <f>AG831/E831</f>
        <v>0.99840657821703249</v>
      </c>
      <c r="AI831" s="43"/>
      <c r="AJ831" s="43"/>
      <c r="AK831" s="43"/>
      <c r="AL831" s="692"/>
      <c r="AM831" s="43"/>
      <c r="AN831" s="43"/>
      <c r="AO831" s="43"/>
      <c r="AP831" s="111"/>
      <c r="AQ831" s="111"/>
      <c r="AR831" s="240">
        <f>AT831</f>
        <v>559475.90871999995</v>
      </c>
      <c r="AS831" s="692">
        <f t="shared" si="1521"/>
        <v>1</v>
      </c>
      <c r="AT831" s="240">
        <f>D831</f>
        <v>559475.90871999995</v>
      </c>
      <c r="AU831" s="692">
        <f>AT831/D831</f>
        <v>1</v>
      </c>
      <c r="AV831" s="43"/>
      <c r="AW831" s="692"/>
      <c r="AX831" s="241"/>
      <c r="AY831" s="692"/>
      <c r="AZ831" s="43"/>
      <c r="BA831" s="692"/>
      <c r="BB831" s="43"/>
      <c r="BC831" s="43"/>
      <c r="BD831" s="43"/>
      <c r="BE831" s="111"/>
      <c r="BF831" s="43"/>
      <c r="BG831" s="43"/>
      <c r="BH831" s="43"/>
      <c r="BI831" s="43"/>
      <c r="BJ831" s="111"/>
      <c r="BK831" s="43"/>
      <c r="BL831" s="43"/>
      <c r="BM831" s="43"/>
      <c r="BN831" s="111"/>
      <c r="BO831" s="43"/>
      <c r="BP831" s="43"/>
      <c r="BQ831" s="43"/>
      <c r="BR831" s="43"/>
      <c r="BS831" s="43"/>
      <c r="BT831" s="111"/>
      <c r="BU831" s="111"/>
      <c r="BV831" s="43"/>
      <c r="BW831" s="43"/>
      <c r="BX831" s="241"/>
      <c r="BY831" s="43"/>
      <c r="BZ831" s="43"/>
      <c r="CE831" s="692"/>
    </row>
    <row r="832" spans="2:83" s="60" customFormat="1" ht="245.25" customHeight="1" x14ac:dyDescent="0.25">
      <c r="B832" s="162" t="s">
        <v>63</v>
      </c>
      <c r="C832" s="99" t="s">
        <v>507</v>
      </c>
      <c r="D832" s="240">
        <f>E832+G832</f>
        <v>56947.484179999999</v>
      </c>
      <c r="E832" s="168">
        <f>E833</f>
        <v>19260.77115</v>
      </c>
      <c r="F832" s="246"/>
      <c r="G832" s="168">
        <f>G833</f>
        <v>37686.713029999999</v>
      </c>
      <c r="H832" s="246"/>
      <c r="I832" s="246"/>
      <c r="J832" s="240"/>
      <c r="K832" s="240">
        <f>M832+Q832</f>
        <v>55311.576460000004</v>
      </c>
      <c r="L832" s="695">
        <f t="shared" si="1515"/>
        <v>0.97127339787602895</v>
      </c>
      <c r="M832" s="240">
        <f>M833</f>
        <v>19260.77115</v>
      </c>
      <c r="N832" s="695">
        <f>M832/E832</f>
        <v>1</v>
      </c>
      <c r="O832" s="303"/>
      <c r="P832" s="35"/>
      <c r="Q832" s="168">
        <v>36050.805310000003</v>
      </c>
      <c r="R832" s="743">
        <f t="shared" si="1539"/>
        <v>0.63305351990704928</v>
      </c>
      <c r="S832" s="303"/>
      <c r="T832" s="35"/>
      <c r="U832" s="303"/>
      <c r="V832" s="114"/>
      <c r="W832" s="303"/>
      <c r="X832" s="303"/>
      <c r="Y832" s="303"/>
      <c r="Z832" s="111"/>
      <c r="AA832" s="303"/>
      <c r="AB832" s="303"/>
      <c r="AC832" s="303"/>
      <c r="AD832" s="35"/>
      <c r="AE832" s="240">
        <f>AG832+AK832</f>
        <v>38769.125329999995</v>
      </c>
      <c r="AF832" s="695">
        <f>AE832/D832</f>
        <v>0.68078732341288817</v>
      </c>
      <c r="AG832" s="240">
        <v>2729.45838</v>
      </c>
      <c r="AH832" s="695"/>
      <c r="AI832" s="303"/>
      <c r="AJ832" s="35"/>
      <c r="AK832" s="111">
        <f>AK833</f>
        <v>36039.666949999999</v>
      </c>
      <c r="AL832" s="695">
        <f t="shared" si="1542"/>
        <v>0.95629637218059083</v>
      </c>
      <c r="AM832" s="303"/>
      <c r="AN832" s="35"/>
      <c r="AO832" s="303"/>
      <c r="AP832" s="111"/>
      <c r="AQ832" s="114"/>
      <c r="AR832" s="240">
        <f>AT832+AX832</f>
        <v>56947.484179999992</v>
      </c>
      <c r="AS832" s="695">
        <f>AR832/D832</f>
        <v>0.99999999999999989</v>
      </c>
      <c r="AT832" s="240">
        <f>AT833</f>
        <v>19260.77115</v>
      </c>
      <c r="AU832" s="695"/>
      <c r="AV832" s="303"/>
      <c r="AW832" s="695"/>
      <c r="AX832" s="240">
        <f>AX833</f>
        <v>37686.713029999992</v>
      </c>
      <c r="AY832" s="695">
        <f>AX832/G832</f>
        <v>0.99999999999999978</v>
      </c>
      <c r="AZ832" s="303"/>
      <c r="BA832" s="695"/>
      <c r="BB832" s="303"/>
      <c r="BC832" s="303"/>
      <c r="BD832" s="303"/>
      <c r="BE832" s="111"/>
      <c r="BF832" s="303"/>
      <c r="BG832" s="303"/>
      <c r="BH832" s="303"/>
      <c r="BI832" s="303"/>
      <c r="BJ832" s="111"/>
      <c r="BK832" s="303"/>
      <c r="BL832" s="303"/>
      <c r="BM832" s="303"/>
      <c r="BN832" s="111"/>
      <c r="BO832" s="303"/>
      <c r="BP832" s="303"/>
      <c r="BQ832" s="303"/>
      <c r="BR832" s="303"/>
      <c r="BS832" s="303"/>
      <c r="BT832" s="111"/>
      <c r="BU832" s="111"/>
      <c r="BV832" s="303"/>
      <c r="BW832" s="303"/>
      <c r="BX832" s="246"/>
      <c r="BY832" s="303"/>
      <c r="BZ832" s="303"/>
      <c r="CE832" s="695"/>
    </row>
    <row r="833" spans="1:12295" s="37" customFormat="1" ht="72" customHeight="1" x14ac:dyDescent="0.25">
      <c r="B833" s="225"/>
      <c r="C833" s="113" t="s">
        <v>555</v>
      </c>
      <c r="D833" s="949">
        <f>E833+G833</f>
        <v>56947.484179999999</v>
      </c>
      <c r="E833" s="171">
        <f>19260.77115</f>
        <v>19260.77115</v>
      </c>
      <c r="F833" s="172"/>
      <c r="G833" s="171">
        <f>37686.71303</f>
        <v>37686.713029999999</v>
      </c>
      <c r="H833" s="172"/>
      <c r="I833" s="172"/>
      <c r="J833" s="949"/>
      <c r="K833" s="949">
        <f>M833+Q833</f>
        <v>55311.576460000004</v>
      </c>
      <c r="L833" s="695">
        <f t="shared" si="1515"/>
        <v>0.97127339787602895</v>
      </c>
      <c r="M833" s="171">
        <v>19260.77115</v>
      </c>
      <c r="N833" s="35"/>
      <c r="O833" s="35"/>
      <c r="P833" s="35"/>
      <c r="Q833" s="171">
        <f>Q832</f>
        <v>36050.805310000003</v>
      </c>
      <c r="R833" s="743">
        <f t="shared" si="1539"/>
        <v>0.63305351990704928</v>
      </c>
      <c r="S833" s="35"/>
      <c r="T833" s="35"/>
      <c r="U833" s="35"/>
      <c r="V833" s="114"/>
      <c r="W833" s="35"/>
      <c r="X833" s="35"/>
      <c r="Y833" s="35"/>
      <c r="Z833" s="114"/>
      <c r="AA833" s="35"/>
      <c r="AB833" s="35"/>
      <c r="AC833" s="35"/>
      <c r="AD833" s="35"/>
      <c r="AE833" s="952">
        <f>AK833</f>
        <v>36039.666949999999</v>
      </c>
      <c r="AF833" s="695">
        <f>AE833/D833</f>
        <v>0.63285792987949341</v>
      </c>
      <c r="AG833" s="172">
        <v>0</v>
      </c>
      <c r="AH833" s="695"/>
      <c r="AI833" s="35"/>
      <c r="AJ833" s="35"/>
      <c r="AK833" s="114">
        <v>36039.666949999999</v>
      </c>
      <c r="AL833" s="695">
        <f t="shared" si="1542"/>
        <v>0.95629637218059083</v>
      </c>
      <c r="AM833" s="35"/>
      <c r="AN833" s="35"/>
      <c r="AO833" s="35"/>
      <c r="AP833" s="114"/>
      <c r="AQ833" s="114"/>
      <c r="AR833" s="949">
        <f>AT833+AX833</f>
        <v>56947.484179999992</v>
      </c>
      <c r="AS833" s="695">
        <f>AR833/D833</f>
        <v>0.99999999999999989</v>
      </c>
      <c r="AT833" s="984">
        <f>E833</f>
        <v>19260.77115</v>
      </c>
      <c r="AU833" s="695"/>
      <c r="AV833" s="35"/>
      <c r="AW833" s="695"/>
      <c r="AX833" s="952">
        <f>'[7]2 вариант'!$I$572+'[7]2 вариант'!$I$559+'[7]2 вариант'!$I$553</f>
        <v>37686.713029999992</v>
      </c>
      <c r="AY833" s="695">
        <f>AX833/G833</f>
        <v>0.99999999999999978</v>
      </c>
      <c r="AZ833" s="35"/>
      <c r="BA833" s="695"/>
      <c r="BB833" s="35"/>
      <c r="BC833" s="35"/>
      <c r="BD833" s="35"/>
      <c r="BE833" s="114"/>
      <c r="BF833" s="35"/>
      <c r="BG833" s="35"/>
      <c r="BH833" s="35"/>
      <c r="BI833" s="35"/>
      <c r="BJ833" s="114"/>
      <c r="BK833" s="35"/>
      <c r="BL833" s="35"/>
      <c r="BM833" s="35"/>
      <c r="BN833" s="114"/>
      <c r="BO833" s="35"/>
      <c r="BP833" s="35"/>
      <c r="BQ833" s="35"/>
      <c r="BR833" s="35"/>
      <c r="BS833" s="35"/>
      <c r="BT833" s="114"/>
      <c r="BU833" s="114"/>
      <c r="BV833" s="35"/>
      <c r="BW833" s="35"/>
      <c r="BX833" s="172"/>
      <c r="BY833" s="35"/>
      <c r="BZ833" s="35"/>
      <c r="CE833" s="695"/>
    </row>
    <row r="834" spans="1:12295" s="70" customFormat="1" ht="135.75" customHeight="1" x14ac:dyDescent="0.3">
      <c r="A834" s="203"/>
      <c r="B834" s="224" t="s">
        <v>7</v>
      </c>
      <c r="C834" s="99" t="s">
        <v>452</v>
      </c>
      <c r="D834" s="168">
        <f>E834+G834+H834+I834</f>
        <v>1170867.8527899999</v>
      </c>
      <c r="E834" s="168"/>
      <c r="F834" s="168"/>
      <c r="G834" s="168"/>
      <c r="H834" s="168">
        <f>SUM(H835:H845)</f>
        <v>1170867.8527899999</v>
      </c>
      <c r="I834" s="168"/>
      <c r="J834" s="168" t="e">
        <f>#REF!</f>
        <v>#REF!</v>
      </c>
      <c r="K834" s="168">
        <f>M834+Q834+S834+U834</f>
        <v>1165242.85882</v>
      </c>
      <c r="L834" s="695">
        <f t="shared" si="1515"/>
        <v>0.99519587632660989</v>
      </c>
      <c r="M834" s="168"/>
      <c r="N834" s="683"/>
      <c r="O834" s="628"/>
      <c r="P834" s="683"/>
      <c r="Q834" s="628"/>
      <c r="R834" s="743">
        <f t="shared" si="1539"/>
        <v>0</v>
      </c>
      <c r="S834" s="168">
        <f>SUM(S835:S845)</f>
        <v>1165242.85882</v>
      </c>
      <c r="T834" s="695">
        <f>S834/H834</f>
        <v>0.99519587632660989</v>
      </c>
      <c r="U834" s="628"/>
      <c r="V834" s="628">
        <f t="shared" si="1534"/>
        <v>0</v>
      </c>
      <c r="W834" s="628"/>
      <c r="X834" s="628"/>
      <c r="Y834" s="628"/>
      <c r="Z834" s="628">
        <f t="shared" si="1535"/>
        <v>1170867.8527899999</v>
      </c>
      <c r="AA834" s="628">
        <f t="shared" ref="AA834:AA836" si="1593">E834</f>
        <v>0</v>
      </c>
      <c r="AB834" s="628">
        <f t="shared" ref="AB834:AC836" si="1594">H834</f>
        <v>1170867.8527899999</v>
      </c>
      <c r="AC834" s="628">
        <f t="shared" si="1594"/>
        <v>0</v>
      </c>
      <c r="AD834" s="683"/>
      <c r="AE834" s="168">
        <f>AG834+AK834+AM834+AO834</f>
        <v>1227073.1403899998</v>
      </c>
      <c r="AF834" s="695">
        <f t="shared" si="1518"/>
        <v>1.0480031008333446</v>
      </c>
      <c r="AG834" s="168"/>
      <c r="AH834" s="695"/>
      <c r="AI834" s="628"/>
      <c r="AJ834" s="683"/>
      <c r="AK834" s="628"/>
      <c r="AL834" s="683"/>
      <c r="AM834" s="168">
        <f>SUM(AM835:AM845)</f>
        <v>1227073.1403899998</v>
      </c>
      <c r="AN834" s="743">
        <f>AM834/D834</f>
        <v>1.0480031008333446</v>
      </c>
      <c r="AO834" s="628"/>
      <c r="AP834" s="628" t="e">
        <f>#REF!</f>
        <v>#REF!</v>
      </c>
      <c r="AQ834" s="683"/>
      <c r="AR834" s="168">
        <f>AT834+AX834+AZ834+BB834</f>
        <v>1165242.85882</v>
      </c>
      <c r="AS834" s="695">
        <f t="shared" si="1521"/>
        <v>0.99519587632660989</v>
      </c>
      <c r="AT834" s="168"/>
      <c r="AU834" s="695"/>
      <c r="AV834" s="628"/>
      <c r="AW834" s="695"/>
      <c r="AX834" s="168"/>
      <c r="AY834" s="695"/>
      <c r="AZ834" s="168">
        <f>SUM(AZ835:AZ845)</f>
        <v>1165242.85882</v>
      </c>
      <c r="BA834" s="695">
        <f t="shared" si="1573"/>
        <v>0.99519587632660989</v>
      </c>
      <c r="BB834" s="628"/>
      <c r="BC834" s="628">
        <f t="shared" si="1574"/>
        <v>1227073.1403899998</v>
      </c>
      <c r="BD834" s="628">
        <f t="shared" si="1575"/>
        <v>0</v>
      </c>
      <c r="BE834" s="628">
        <f>BF834+BG834+BH834+BI834</f>
        <v>1150294.5546599999</v>
      </c>
      <c r="BF834" s="628"/>
      <c r="BG834" s="628"/>
      <c r="BH834" s="628">
        <f>SUM(BH835:BH841)</f>
        <v>1150294.5546599999</v>
      </c>
      <c r="BI834" s="628"/>
      <c r="BJ834" s="628">
        <f t="shared" si="1579"/>
        <v>0</v>
      </c>
      <c r="BK834" s="628"/>
      <c r="BL834" s="628"/>
      <c r="BM834" s="628"/>
      <c r="BN834" s="628">
        <f t="shared" si="1580"/>
        <v>1150294.5546599999</v>
      </c>
      <c r="BO834" s="628"/>
      <c r="BP834" s="628"/>
      <c r="BQ834" s="628"/>
      <c r="BR834" s="628">
        <f>SUM(BR835:BR841)</f>
        <v>1150294.5546599999</v>
      </c>
      <c r="BS834" s="628">
        <f t="shared" si="1582"/>
        <v>0</v>
      </c>
      <c r="BT834" s="628" t="e">
        <f>#REF!</f>
        <v>#REF!</v>
      </c>
      <c r="BU834" s="628">
        <f>BV834+BX834+BY834+BZ834</f>
        <v>1150294.5546599999</v>
      </c>
      <c r="BV834" s="508"/>
      <c r="BW834" s="512"/>
      <c r="BX834" s="540"/>
      <c r="BY834" s="559">
        <f>SUM(BY835:BY841)</f>
        <v>1150294.5546599999</v>
      </c>
      <c r="BZ834" s="226"/>
      <c r="CA834" s="508"/>
      <c r="CB834" s="508"/>
      <c r="CC834" s="508"/>
      <c r="CD834" s="508"/>
      <c r="CE834" s="695"/>
      <c r="CF834" s="508"/>
      <c r="CG834" s="508"/>
      <c r="CH834" s="508"/>
      <c r="CI834" s="508"/>
      <c r="CJ834" s="508"/>
      <c r="CK834" s="508"/>
      <c r="CL834" s="508"/>
      <c r="CM834" s="508"/>
      <c r="CN834" s="508"/>
      <c r="CO834" s="89"/>
      <c r="CP834" s="89"/>
      <c r="CQ834" s="89"/>
      <c r="CR834" s="89"/>
      <c r="CS834" s="89"/>
      <c r="CT834" s="508"/>
      <c r="CU834" s="508"/>
      <c r="CV834" s="89"/>
      <c r="CW834" s="89"/>
      <c r="CX834" s="508"/>
      <c r="CY834" s="508"/>
      <c r="CZ834" s="89"/>
      <c r="DA834" s="89"/>
      <c r="DB834" s="508"/>
      <c r="DC834" s="508"/>
      <c r="DD834" s="508"/>
      <c r="DE834" s="508"/>
      <c r="DF834" s="508"/>
      <c r="DG834" s="508"/>
      <c r="DH834" s="508"/>
      <c r="DI834" s="89"/>
      <c r="DJ834" s="89"/>
      <c r="DK834" s="508"/>
      <c r="DL834" s="508"/>
      <c r="DM834" s="89"/>
      <c r="DN834" s="89"/>
      <c r="DO834" s="508"/>
      <c r="DP834" s="508"/>
      <c r="DQ834" s="508"/>
      <c r="DR834" s="508"/>
      <c r="DS834" s="508"/>
      <c r="DT834" s="203"/>
      <c r="DU834" s="107"/>
      <c r="DV834" s="508"/>
      <c r="DW834" s="508"/>
      <c r="DX834" s="508"/>
      <c r="DY834" s="508"/>
      <c r="DZ834" s="508"/>
      <c r="EA834" s="508"/>
      <c r="EB834" s="508"/>
      <c r="EC834" s="168"/>
      <c r="ED834" s="168"/>
      <c r="EE834" s="168"/>
      <c r="EF834" s="168"/>
      <c r="EG834" s="168"/>
      <c r="EH834" s="168"/>
      <c r="EI834" s="168"/>
      <c r="EJ834" s="168"/>
      <c r="EK834" s="168"/>
      <c r="EL834" s="168"/>
      <c r="EM834" s="168"/>
      <c r="EN834" s="168"/>
      <c r="EO834" s="168"/>
      <c r="EP834" s="168"/>
      <c r="EQ834" s="168"/>
      <c r="ER834" s="168"/>
      <c r="ES834" s="168"/>
      <c r="ET834" s="168"/>
      <c r="EU834" s="168"/>
      <c r="EV834" s="168"/>
      <c r="EW834" s="168"/>
      <c r="EX834" s="168"/>
      <c r="EY834" s="168"/>
      <c r="EZ834" s="168"/>
      <c r="FA834" s="168"/>
      <c r="FB834" s="168"/>
      <c r="FC834" s="168"/>
      <c r="FD834" s="168"/>
      <c r="FE834" s="168"/>
      <c r="FF834" s="168"/>
      <c r="FG834" s="168"/>
      <c r="FH834" s="168"/>
      <c r="FI834" s="168"/>
      <c r="FJ834" s="168"/>
      <c r="FK834" s="168"/>
      <c r="FL834" s="168"/>
      <c r="FM834" s="168"/>
      <c r="FN834" s="168"/>
      <c r="FO834" s="168"/>
      <c r="FP834" s="168"/>
      <c r="FQ834" s="168"/>
      <c r="FR834" s="168"/>
      <c r="FS834" s="168"/>
      <c r="FT834" s="168"/>
      <c r="FU834" s="508"/>
      <c r="FV834" s="508"/>
      <c r="FW834" s="508"/>
      <c r="FX834" s="508"/>
      <c r="FY834" s="508"/>
      <c r="FZ834" s="508"/>
      <c r="GA834" s="508"/>
      <c r="GB834" s="508"/>
      <c r="GC834" s="508"/>
      <c r="GD834" s="508"/>
      <c r="GE834" s="508"/>
      <c r="GF834" s="508"/>
      <c r="GG834" s="508"/>
      <c r="GH834" s="508"/>
      <c r="GI834" s="508"/>
      <c r="GJ834" s="508"/>
      <c r="GK834" s="508"/>
      <c r="GL834" s="508"/>
      <c r="GM834" s="508"/>
      <c r="GN834" s="508"/>
      <c r="GO834" s="508"/>
      <c r="GP834" s="508"/>
      <c r="GQ834" s="508"/>
      <c r="GR834" s="508"/>
      <c r="GS834" s="89"/>
      <c r="GT834" s="89"/>
      <c r="GU834" s="89"/>
      <c r="GV834" s="89"/>
      <c r="GW834" s="89"/>
      <c r="GX834" s="508"/>
      <c r="GY834" s="508"/>
      <c r="GZ834" s="89"/>
      <c r="HA834" s="89"/>
      <c r="HB834" s="508"/>
      <c r="HC834" s="508"/>
      <c r="HD834" s="89"/>
      <c r="HE834" s="89"/>
      <c r="HF834" s="508"/>
      <c r="HG834" s="508"/>
      <c r="HH834" s="508"/>
      <c r="HI834" s="508"/>
      <c r="HJ834" s="508"/>
      <c r="HK834" s="508"/>
      <c r="HL834" s="508"/>
      <c r="HM834" s="89"/>
      <c r="HN834" s="89"/>
      <c r="HO834" s="508"/>
      <c r="HP834" s="508"/>
      <c r="HQ834" s="89"/>
      <c r="HR834" s="89"/>
      <c r="HS834" s="508"/>
      <c r="HT834" s="508"/>
      <c r="HU834" s="508"/>
      <c r="HV834" s="508"/>
      <c r="HW834" s="508"/>
      <c r="HX834" s="203"/>
      <c r="HY834" s="107"/>
      <c r="HZ834" s="508"/>
      <c r="IA834" s="508"/>
      <c r="IB834" s="508"/>
      <c r="IC834" s="508"/>
      <c r="ID834" s="508"/>
      <c r="IE834" s="508"/>
      <c r="IF834" s="508"/>
      <c r="IG834" s="168"/>
      <c r="IH834" s="168"/>
      <c r="II834" s="168"/>
      <c r="IJ834" s="168"/>
      <c r="IK834" s="168"/>
      <c r="IL834" s="168"/>
      <c r="IM834" s="168"/>
      <c r="IN834" s="168"/>
      <c r="IO834" s="168"/>
      <c r="IP834" s="168"/>
      <c r="IQ834" s="168"/>
      <c r="IR834" s="168"/>
      <c r="IS834" s="168"/>
      <c r="IT834" s="168"/>
      <c r="IU834" s="168"/>
      <c r="IV834" s="168"/>
      <c r="IW834" s="168"/>
      <c r="IX834" s="168"/>
      <c r="IY834" s="168"/>
      <c r="IZ834" s="168"/>
      <c r="JA834" s="168"/>
      <c r="JB834" s="168"/>
      <c r="JC834" s="168"/>
      <c r="JD834" s="168"/>
      <c r="JE834" s="168"/>
      <c r="JF834" s="168"/>
      <c r="JG834" s="168"/>
      <c r="JH834" s="168"/>
      <c r="JI834" s="168"/>
      <c r="JJ834" s="168"/>
      <c r="JK834" s="168"/>
      <c r="JL834" s="168"/>
      <c r="JM834" s="168"/>
      <c r="JN834" s="168"/>
      <c r="JO834" s="168"/>
      <c r="JP834" s="168"/>
      <c r="JQ834" s="168"/>
      <c r="JR834" s="168"/>
      <c r="JS834" s="168"/>
      <c r="JT834" s="168"/>
      <c r="JU834" s="168"/>
      <c r="JV834" s="168"/>
      <c r="JW834" s="168"/>
      <c r="JX834" s="168"/>
      <c r="JY834" s="508"/>
      <c r="JZ834" s="508"/>
      <c r="KA834" s="508"/>
      <c r="KB834" s="508"/>
      <c r="KC834" s="508"/>
      <c r="KD834" s="508"/>
      <c r="KE834" s="508"/>
      <c r="KF834" s="508"/>
      <c r="KG834" s="508"/>
      <c r="KH834" s="508"/>
      <c r="KI834" s="508"/>
      <c r="KJ834" s="508"/>
      <c r="KK834" s="508"/>
      <c r="KL834" s="508"/>
      <c r="KM834" s="508"/>
      <c r="KN834" s="508"/>
      <c r="KO834" s="508"/>
      <c r="KP834" s="508"/>
      <c r="KQ834" s="508"/>
      <c r="KR834" s="508"/>
      <c r="KS834" s="508"/>
      <c r="KT834" s="508"/>
      <c r="KU834" s="508"/>
      <c r="KV834" s="508"/>
      <c r="KW834" s="89"/>
      <c r="KX834" s="89"/>
      <c r="KY834" s="89"/>
      <c r="KZ834" s="89"/>
      <c r="LA834" s="89"/>
      <c r="LB834" s="508"/>
      <c r="LC834" s="508"/>
      <c r="LD834" s="89"/>
      <c r="LE834" s="89"/>
      <c r="LF834" s="508"/>
      <c r="LG834" s="508"/>
      <c r="LH834" s="89"/>
      <c r="LI834" s="89"/>
      <c r="LJ834" s="508"/>
      <c r="LK834" s="508"/>
      <c r="LL834" s="508"/>
      <c r="LM834" s="508"/>
      <c r="LN834" s="508"/>
      <c r="LO834" s="508"/>
      <c r="LP834" s="508"/>
      <c r="LQ834" s="89"/>
      <c r="LR834" s="89"/>
      <c r="LS834" s="508"/>
      <c r="LT834" s="508"/>
      <c r="LU834" s="89"/>
      <c r="LV834" s="89"/>
      <c r="LW834" s="508"/>
      <c r="LX834" s="508"/>
      <c r="LY834" s="508"/>
      <c r="LZ834" s="508"/>
      <c r="MA834" s="508"/>
      <c r="MB834" s="203"/>
      <c r="MC834" s="107"/>
      <c r="MD834" s="508"/>
      <c r="ME834" s="508"/>
      <c r="MF834" s="508"/>
      <c r="MG834" s="508"/>
      <c r="MH834" s="508"/>
      <c r="MI834" s="508"/>
      <c r="MJ834" s="508"/>
      <c r="MK834" s="168"/>
      <c r="ML834" s="168"/>
      <c r="MM834" s="168"/>
      <c r="MN834" s="168"/>
      <c r="MO834" s="168"/>
      <c r="MP834" s="168"/>
      <c r="MQ834" s="168"/>
      <c r="MR834" s="168"/>
      <c r="MS834" s="168"/>
      <c r="MT834" s="168"/>
      <c r="MU834" s="168"/>
      <c r="MV834" s="168"/>
      <c r="MW834" s="168"/>
      <c r="MX834" s="168"/>
      <c r="MY834" s="168"/>
      <c r="MZ834" s="168"/>
      <c r="NA834" s="168"/>
      <c r="NB834" s="168"/>
      <c r="NC834" s="168"/>
      <c r="ND834" s="168"/>
      <c r="NE834" s="168"/>
      <c r="NF834" s="168"/>
      <c r="NG834" s="168"/>
      <c r="NH834" s="168"/>
      <c r="NI834" s="168"/>
      <c r="NJ834" s="168"/>
      <c r="NK834" s="168"/>
      <c r="NL834" s="168"/>
      <c r="NM834" s="168"/>
      <c r="NN834" s="168"/>
      <c r="NO834" s="168"/>
      <c r="NP834" s="168"/>
      <c r="NQ834" s="168"/>
      <c r="NR834" s="168"/>
      <c r="NS834" s="168"/>
      <c r="NT834" s="168"/>
      <c r="NU834" s="168"/>
      <c r="NV834" s="168"/>
      <c r="NW834" s="168"/>
      <c r="NX834" s="168"/>
      <c r="NY834" s="168"/>
      <c r="NZ834" s="168"/>
      <c r="OA834" s="168"/>
      <c r="OB834" s="168"/>
      <c r="OC834" s="508"/>
      <c r="OD834" s="508"/>
      <c r="OE834" s="508"/>
      <c r="OF834" s="508"/>
      <c r="OG834" s="508"/>
      <c r="OH834" s="508"/>
      <c r="OI834" s="508"/>
      <c r="OJ834" s="508"/>
      <c r="OK834" s="508"/>
      <c r="OL834" s="508"/>
      <c r="OM834" s="508"/>
      <c r="ON834" s="508"/>
      <c r="OO834" s="508"/>
      <c r="OP834" s="508"/>
      <c r="OQ834" s="508"/>
      <c r="OR834" s="508"/>
      <c r="OS834" s="508"/>
      <c r="OT834" s="508"/>
      <c r="OU834" s="508"/>
      <c r="OV834" s="508"/>
      <c r="OW834" s="508"/>
      <c r="OX834" s="508"/>
      <c r="OY834" s="508"/>
      <c r="OZ834" s="508"/>
      <c r="PA834" s="89"/>
      <c r="PB834" s="89"/>
      <c r="PC834" s="89"/>
      <c r="PD834" s="89"/>
      <c r="PE834" s="89"/>
      <c r="PF834" s="508"/>
      <c r="PG834" s="508"/>
      <c r="PH834" s="89"/>
      <c r="PI834" s="89"/>
      <c r="PJ834" s="508"/>
      <c r="PK834" s="508"/>
      <c r="PL834" s="89"/>
      <c r="PM834" s="89"/>
      <c r="PN834" s="508"/>
      <c r="PO834" s="508"/>
      <c r="PP834" s="508"/>
      <c r="PQ834" s="508"/>
      <c r="PR834" s="508"/>
      <c r="PS834" s="508"/>
      <c r="PT834" s="508"/>
      <c r="PU834" s="89"/>
      <c r="PV834" s="89"/>
      <c r="PW834" s="508"/>
      <c r="PX834" s="508"/>
      <c r="PY834" s="89"/>
      <c r="PZ834" s="89"/>
      <c r="QA834" s="508"/>
      <c r="QB834" s="508"/>
      <c r="QC834" s="508"/>
      <c r="QD834" s="508"/>
      <c r="QE834" s="508"/>
      <c r="QF834" s="203"/>
      <c r="QG834" s="107"/>
      <c r="QH834" s="508"/>
      <c r="QI834" s="508"/>
      <c r="QJ834" s="508"/>
      <c r="QK834" s="508"/>
      <c r="QL834" s="508"/>
      <c r="QM834" s="508"/>
      <c r="QN834" s="508"/>
      <c r="QO834" s="168"/>
      <c r="QP834" s="168"/>
      <c r="QQ834" s="168"/>
      <c r="QR834" s="168"/>
      <c r="QS834" s="168"/>
      <c r="QT834" s="168"/>
      <c r="QU834" s="168"/>
      <c r="QV834" s="168"/>
      <c r="QW834" s="168"/>
      <c r="QX834" s="168"/>
      <c r="QY834" s="168"/>
      <c r="QZ834" s="168"/>
      <c r="RA834" s="168"/>
      <c r="RB834" s="168"/>
      <c r="RC834" s="168"/>
      <c r="RD834" s="168"/>
      <c r="RE834" s="168"/>
      <c r="RF834" s="168"/>
      <c r="RG834" s="168"/>
      <c r="RH834" s="168"/>
      <c r="RI834" s="168"/>
      <c r="RJ834" s="168"/>
      <c r="RK834" s="168"/>
      <c r="RL834" s="168"/>
      <c r="RM834" s="168"/>
      <c r="RN834" s="168"/>
      <c r="RO834" s="168"/>
      <c r="RP834" s="168"/>
      <c r="RQ834" s="168"/>
      <c r="RR834" s="168"/>
      <c r="RS834" s="168"/>
      <c r="RT834" s="168"/>
      <c r="RU834" s="168"/>
      <c r="RV834" s="168"/>
      <c r="RW834" s="168"/>
      <c r="RX834" s="168"/>
      <c r="RY834" s="168"/>
      <c r="RZ834" s="168"/>
      <c r="SA834" s="168"/>
      <c r="SB834" s="168"/>
      <c r="SC834" s="168"/>
      <c r="SD834" s="168"/>
      <c r="SE834" s="168"/>
      <c r="SF834" s="168"/>
      <c r="SG834" s="508"/>
      <c r="SH834" s="508"/>
      <c r="SI834" s="508"/>
      <c r="SJ834" s="508"/>
      <c r="SK834" s="508"/>
      <c r="SL834" s="508"/>
      <c r="SM834" s="508"/>
      <c r="SN834" s="508"/>
      <c r="SO834" s="508"/>
      <c r="SP834" s="508"/>
      <c r="SQ834" s="508"/>
      <c r="SR834" s="508"/>
      <c r="SS834" s="508"/>
      <c r="ST834" s="508"/>
      <c r="SU834" s="508"/>
      <c r="SV834" s="508"/>
      <c r="SW834" s="508"/>
      <c r="SX834" s="508"/>
      <c r="SY834" s="508"/>
      <c r="SZ834" s="508"/>
      <c r="TA834" s="508"/>
      <c r="TB834" s="508"/>
      <c r="TC834" s="508"/>
      <c r="TD834" s="508"/>
      <c r="TE834" s="89"/>
      <c r="TF834" s="89"/>
      <c r="TG834" s="89"/>
      <c r="TH834" s="89"/>
      <c r="TI834" s="89"/>
      <c r="TJ834" s="508"/>
      <c r="TK834" s="508"/>
      <c r="TL834" s="89"/>
      <c r="TM834" s="89"/>
      <c r="TN834" s="508"/>
      <c r="TO834" s="508"/>
      <c r="TP834" s="89"/>
      <c r="TQ834" s="89"/>
      <c r="TR834" s="508"/>
      <c r="TS834" s="508"/>
      <c r="TT834" s="508"/>
      <c r="TU834" s="508"/>
      <c r="TV834" s="508"/>
      <c r="TW834" s="508"/>
      <c r="TX834" s="508"/>
      <c r="TY834" s="89"/>
      <c r="TZ834" s="89"/>
      <c r="UA834" s="508"/>
      <c r="UB834" s="508"/>
      <c r="UC834" s="89"/>
      <c r="UD834" s="89"/>
      <c r="UE834" s="508"/>
      <c r="UF834" s="508"/>
      <c r="UG834" s="508"/>
      <c r="UH834" s="508"/>
      <c r="UI834" s="508"/>
      <c r="UJ834" s="203"/>
      <c r="UK834" s="107"/>
      <c r="UL834" s="508"/>
      <c r="UM834" s="508"/>
      <c r="UN834" s="508"/>
      <c r="UO834" s="508"/>
      <c r="UP834" s="508"/>
      <c r="UQ834" s="508"/>
      <c r="UR834" s="508"/>
      <c r="US834" s="168"/>
      <c r="UT834" s="168"/>
      <c r="UU834" s="168"/>
      <c r="UV834" s="168"/>
      <c r="UW834" s="168"/>
      <c r="UX834" s="168"/>
      <c r="UY834" s="168"/>
      <c r="UZ834" s="168"/>
      <c r="VA834" s="168"/>
      <c r="VB834" s="168"/>
      <c r="VC834" s="168"/>
      <c r="VD834" s="168"/>
      <c r="VE834" s="168"/>
      <c r="VF834" s="168"/>
      <c r="VG834" s="168"/>
      <c r="VH834" s="168"/>
      <c r="VI834" s="168"/>
      <c r="VJ834" s="168"/>
      <c r="VK834" s="168"/>
      <c r="VL834" s="168"/>
      <c r="VM834" s="168"/>
      <c r="VN834" s="168"/>
      <c r="VO834" s="168"/>
      <c r="VP834" s="168"/>
      <c r="VQ834" s="168"/>
      <c r="VR834" s="168"/>
      <c r="VS834" s="168"/>
      <c r="VT834" s="168"/>
      <c r="VU834" s="168"/>
      <c r="VV834" s="168"/>
      <c r="VW834" s="168"/>
      <c r="VX834" s="168"/>
      <c r="VY834" s="168"/>
      <c r="VZ834" s="168"/>
      <c r="WA834" s="168"/>
      <c r="WB834" s="168"/>
      <c r="WC834" s="168"/>
      <c r="WD834" s="168"/>
      <c r="WE834" s="168"/>
      <c r="WF834" s="168"/>
      <c r="WG834" s="168"/>
      <c r="WH834" s="168"/>
      <c r="WI834" s="168"/>
      <c r="WJ834" s="168"/>
      <c r="WK834" s="508"/>
      <c r="WL834" s="508"/>
      <c r="WM834" s="508"/>
      <c r="WN834" s="508"/>
      <c r="WO834" s="508"/>
      <c r="WP834" s="508"/>
      <c r="WQ834" s="508"/>
      <c r="WR834" s="508"/>
      <c r="WS834" s="508"/>
      <c r="WT834" s="508"/>
      <c r="WU834" s="508"/>
      <c r="WV834" s="508"/>
      <c r="WW834" s="508"/>
      <c r="WX834" s="508"/>
      <c r="WY834" s="508"/>
      <c r="WZ834" s="508"/>
      <c r="XA834" s="508"/>
      <c r="XB834" s="508"/>
      <c r="XC834" s="508"/>
      <c r="XD834" s="508"/>
      <c r="XE834" s="508"/>
      <c r="XF834" s="508"/>
      <c r="XG834" s="508"/>
      <c r="XH834" s="508"/>
      <c r="XI834" s="89"/>
      <c r="XJ834" s="89"/>
      <c r="XK834" s="89"/>
      <c r="XL834" s="89"/>
      <c r="XM834" s="89"/>
      <c r="XN834" s="508"/>
      <c r="XO834" s="508"/>
      <c r="XP834" s="89"/>
      <c r="XQ834" s="89"/>
      <c r="XR834" s="508"/>
      <c r="XS834" s="508"/>
      <c r="XT834" s="89"/>
      <c r="XU834" s="89"/>
      <c r="XV834" s="508"/>
      <c r="XW834" s="508"/>
      <c r="XX834" s="508"/>
      <c r="XY834" s="508"/>
      <c r="XZ834" s="508"/>
      <c r="YA834" s="508"/>
      <c r="YB834" s="508"/>
      <c r="YC834" s="89"/>
      <c r="YD834" s="89"/>
      <c r="YE834" s="508"/>
      <c r="YF834" s="508"/>
      <c r="YG834" s="89"/>
      <c r="YH834" s="89"/>
      <c r="YI834" s="508"/>
      <c r="YJ834" s="508"/>
      <c r="YK834" s="508"/>
      <c r="YL834" s="508"/>
      <c r="YM834" s="508"/>
      <c r="YN834" s="203"/>
      <c r="YO834" s="107"/>
      <c r="YP834" s="508"/>
      <c r="YQ834" s="508"/>
      <c r="YR834" s="508"/>
      <c r="YS834" s="508"/>
      <c r="YT834" s="508"/>
      <c r="YU834" s="508"/>
      <c r="YV834" s="508"/>
      <c r="YW834" s="168"/>
      <c r="YX834" s="168"/>
      <c r="YY834" s="168"/>
      <c r="YZ834" s="168"/>
      <c r="ZA834" s="168"/>
      <c r="ZB834" s="168"/>
      <c r="ZC834" s="168"/>
      <c r="ZD834" s="168"/>
      <c r="ZE834" s="168"/>
      <c r="ZF834" s="168"/>
      <c r="ZG834" s="168"/>
      <c r="ZH834" s="168"/>
      <c r="ZI834" s="168"/>
      <c r="ZJ834" s="168"/>
      <c r="ZK834" s="168"/>
      <c r="ZL834" s="168"/>
      <c r="ZM834" s="168"/>
      <c r="ZN834" s="168"/>
      <c r="ZO834" s="168"/>
      <c r="ZP834" s="168"/>
      <c r="ZQ834" s="168"/>
      <c r="ZR834" s="168"/>
      <c r="ZS834" s="168"/>
      <c r="ZT834" s="168"/>
      <c r="ZU834" s="168"/>
      <c r="ZV834" s="168"/>
      <c r="ZW834" s="168"/>
      <c r="ZX834" s="168"/>
      <c r="ZY834" s="168"/>
      <c r="ZZ834" s="168"/>
      <c r="AAA834" s="168"/>
      <c r="AAB834" s="168"/>
      <c r="AAC834" s="168"/>
      <c r="AAD834" s="168"/>
      <c r="AAE834" s="168"/>
      <c r="AAF834" s="168"/>
      <c r="AAG834" s="168"/>
      <c r="AAH834" s="168"/>
      <c r="AAI834" s="168"/>
      <c r="AAJ834" s="168"/>
      <c r="AAK834" s="168"/>
      <c r="AAL834" s="168"/>
      <c r="AAM834" s="168"/>
      <c r="AAN834" s="168"/>
      <c r="AAO834" s="508"/>
      <c r="AAP834" s="508"/>
      <c r="AAQ834" s="508"/>
      <c r="AAR834" s="508"/>
      <c r="AAS834" s="508"/>
      <c r="AAT834" s="508"/>
      <c r="AAU834" s="508"/>
      <c r="AAV834" s="508"/>
      <c r="AAW834" s="508"/>
      <c r="AAX834" s="508"/>
      <c r="AAY834" s="508"/>
      <c r="AAZ834" s="508"/>
      <c r="ABA834" s="508"/>
      <c r="ABB834" s="508"/>
      <c r="ABC834" s="508"/>
      <c r="ABD834" s="508"/>
      <c r="ABE834" s="508"/>
      <c r="ABF834" s="508"/>
      <c r="ABG834" s="508"/>
      <c r="ABH834" s="508"/>
      <c r="ABI834" s="508"/>
      <c r="ABJ834" s="508"/>
      <c r="ABK834" s="508"/>
      <c r="ABL834" s="508"/>
      <c r="ABM834" s="89"/>
      <c r="ABN834" s="89"/>
      <c r="ABO834" s="89"/>
      <c r="ABP834" s="89"/>
      <c r="ABQ834" s="89"/>
      <c r="ABR834" s="508"/>
      <c r="ABS834" s="508"/>
      <c r="ABT834" s="89"/>
      <c r="ABU834" s="89"/>
      <c r="ABV834" s="508"/>
      <c r="ABW834" s="508"/>
      <c r="ABX834" s="89"/>
      <c r="ABY834" s="89"/>
      <c r="ABZ834" s="508"/>
      <c r="ACA834" s="508"/>
      <c r="ACB834" s="508"/>
      <c r="ACC834" s="508"/>
      <c r="ACD834" s="508"/>
      <c r="ACE834" s="508"/>
      <c r="ACF834" s="508"/>
      <c r="ACG834" s="89"/>
      <c r="ACH834" s="89"/>
      <c r="ACI834" s="508"/>
      <c r="ACJ834" s="508"/>
      <c r="ACK834" s="89"/>
      <c r="ACL834" s="89"/>
      <c r="ACM834" s="508"/>
      <c r="ACN834" s="508"/>
      <c r="ACO834" s="508"/>
      <c r="ACP834" s="508"/>
      <c r="ACQ834" s="508"/>
      <c r="ACR834" s="203"/>
      <c r="ACS834" s="107"/>
      <c r="ACT834" s="508"/>
      <c r="ACU834" s="508"/>
      <c r="ACV834" s="508"/>
      <c r="ACW834" s="508"/>
      <c r="ACX834" s="508"/>
      <c r="ACY834" s="508"/>
      <c r="ACZ834" s="508"/>
      <c r="ADA834" s="168"/>
      <c r="ADB834" s="168"/>
      <c r="ADC834" s="168"/>
      <c r="ADD834" s="168"/>
      <c r="ADE834" s="168"/>
      <c r="ADF834" s="168"/>
      <c r="ADG834" s="168"/>
      <c r="ADH834" s="168"/>
      <c r="ADI834" s="168"/>
      <c r="ADJ834" s="168"/>
      <c r="ADK834" s="168"/>
      <c r="ADL834" s="168"/>
      <c r="ADM834" s="168"/>
      <c r="ADN834" s="168"/>
      <c r="ADO834" s="168"/>
      <c r="ADP834" s="168"/>
      <c r="ADQ834" s="168"/>
      <c r="ADR834" s="168"/>
      <c r="ADS834" s="168"/>
      <c r="ADT834" s="168"/>
      <c r="ADU834" s="168"/>
      <c r="ADV834" s="168"/>
      <c r="ADW834" s="168"/>
      <c r="ADX834" s="168"/>
      <c r="ADY834" s="168"/>
      <c r="ADZ834" s="168"/>
      <c r="AEA834" s="168"/>
      <c r="AEB834" s="168"/>
      <c r="AEC834" s="168"/>
      <c r="AED834" s="168"/>
      <c r="AEE834" s="168"/>
      <c r="AEF834" s="168"/>
      <c r="AEG834" s="168"/>
      <c r="AEH834" s="168"/>
      <c r="AEI834" s="168"/>
      <c r="AEJ834" s="168"/>
      <c r="AEK834" s="168"/>
      <c r="AEL834" s="168"/>
      <c r="AEM834" s="168"/>
      <c r="AEN834" s="168"/>
      <c r="AEO834" s="168"/>
      <c r="AEP834" s="168"/>
      <c r="AEQ834" s="168"/>
      <c r="AER834" s="168"/>
      <c r="AES834" s="508"/>
      <c r="AET834" s="508"/>
      <c r="AEU834" s="508"/>
      <c r="AEV834" s="508"/>
      <c r="AEW834" s="508"/>
      <c r="AEX834" s="508"/>
      <c r="AEY834" s="508"/>
      <c r="AEZ834" s="508"/>
      <c r="AFA834" s="508"/>
      <c r="AFB834" s="508"/>
      <c r="AFC834" s="508"/>
      <c r="AFD834" s="508"/>
      <c r="AFE834" s="508"/>
      <c r="AFF834" s="508"/>
      <c r="AFG834" s="508"/>
      <c r="AFH834" s="508"/>
      <c r="AFI834" s="508"/>
      <c r="AFJ834" s="508"/>
      <c r="AFK834" s="508"/>
      <c r="AFL834" s="508"/>
      <c r="AFM834" s="508"/>
      <c r="AFN834" s="508"/>
      <c r="AFO834" s="508"/>
      <c r="AFP834" s="508"/>
      <c r="AFQ834" s="89"/>
      <c r="AFR834" s="89"/>
      <c r="AFS834" s="89"/>
      <c r="AFT834" s="89"/>
      <c r="AFU834" s="89"/>
      <c r="AFV834" s="508"/>
      <c r="AFW834" s="508"/>
      <c r="AFX834" s="89"/>
      <c r="AFY834" s="89"/>
      <c r="AFZ834" s="508"/>
      <c r="AGA834" s="508"/>
      <c r="AGB834" s="89"/>
      <c r="AGC834" s="89"/>
      <c r="AGD834" s="508"/>
      <c r="AGE834" s="508"/>
      <c r="AGF834" s="508"/>
      <c r="AGG834" s="508"/>
      <c r="AGH834" s="508"/>
      <c r="AGI834" s="508"/>
      <c r="AGJ834" s="508"/>
      <c r="AGK834" s="89"/>
      <c r="AGL834" s="89"/>
      <c r="AGM834" s="508"/>
      <c r="AGN834" s="508"/>
      <c r="AGO834" s="89"/>
      <c r="AGP834" s="89"/>
      <c r="AGQ834" s="508"/>
      <c r="AGR834" s="508"/>
      <c r="AGS834" s="508"/>
      <c r="AGT834" s="508"/>
      <c r="AGU834" s="508"/>
      <c r="AGV834" s="203"/>
      <c r="AGW834" s="107"/>
      <c r="AGX834" s="508"/>
      <c r="AGY834" s="508"/>
      <c r="AGZ834" s="508"/>
      <c r="AHA834" s="508"/>
      <c r="AHB834" s="508"/>
      <c r="AHC834" s="508"/>
      <c r="AHD834" s="508"/>
      <c r="AHE834" s="168"/>
      <c r="AHF834" s="168"/>
      <c r="AHG834" s="168"/>
      <c r="AHH834" s="168"/>
      <c r="AHI834" s="168"/>
      <c r="AHJ834" s="168"/>
      <c r="AHK834" s="168"/>
      <c r="AHL834" s="168"/>
      <c r="AHM834" s="168"/>
      <c r="AHN834" s="168"/>
      <c r="AHO834" s="168"/>
      <c r="AHP834" s="168"/>
      <c r="AHQ834" s="168"/>
      <c r="AHR834" s="168"/>
      <c r="AHS834" s="168"/>
      <c r="AHT834" s="168"/>
      <c r="AHU834" s="168"/>
      <c r="AHV834" s="168"/>
      <c r="AHW834" s="168"/>
      <c r="AHX834" s="168"/>
      <c r="AHY834" s="168"/>
      <c r="AHZ834" s="168"/>
      <c r="AIA834" s="168"/>
      <c r="AIB834" s="168"/>
      <c r="AIC834" s="168"/>
      <c r="AID834" s="168"/>
      <c r="AIE834" s="168"/>
      <c r="AIF834" s="168"/>
      <c r="AIG834" s="168"/>
      <c r="AIH834" s="168"/>
      <c r="AII834" s="168"/>
      <c r="AIJ834" s="168"/>
      <c r="AIK834" s="168"/>
      <c r="AIL834" s="168"/>
      <c r="AIM834" s="168"/>
      <c r="AIN834" s="168"/>
      <c r="AIO834" s="168"/>
      <c r="AIP834" s="168"/>
      <c r="AIQ834" s="168"/>
      <c r="AIR834" s="168"/>
      <c r="AIS834" s="168"/>
      <c r="AIT834" s="168"/>
      <c r="AIU834" s="168"/>
      <c r="AIV834" s="168"/>
      <c r="AIW834" s="508"/>
      <c r="AIX834" s="508"/>
      <c r="AIY834" s="508"/>
      <c r="AIZ834" s="508"/>
      <c r="AJA834" s="508"/>
      <c r="AJB834" s="508"/>
      <c r="AJC834" s="508"/>
      <c r="AJD834" s="508"/>
      <c r="AJE834" s="508"/>
      <c r="AJF834" s="508"/>
      <c r="AJG834" s="508"/>
      <c r="AJH834" s="508"/>
      <c r="AJI834" s="508"/>
      <c r="AJJ834" s="508"/>
      <c r="AJK834" s="508"/>
      <c r="AJL834" s="508"/>
      <c r="AJM834" s="508"/>
      <c r="AJN834" s="508"/>
      <c r="AJO834" s="508"/>
      <c r="AJP834" s="508"/>
      <c r="AJQ834" s="508"/>
      <c r="AJR834" s="508"/>
      <c r="AJS834" s="508"/>
      <c r="AJT834" s="508"/>
      <c r="AJU834" s="89"/>
      <c r="AJV834" s="89"/>
      <c r="AJW834" s="89"/>
      <c r="AJX834" s="89"/>
      <c r="AJY834" s="89"/>
      <c r="AJZ834" s="508"/>
      <c r="AKA834" s="508"/>
      <c r="AKB834" s="89"/>
      <c r="AKC834" s="89"/>
      <c r="AKD834" s="508"/>
      <c r="AKE834" s="508"/>
      <c r="AKF834" s="89"/>
      <c r="AKG834" s="89"/>
      <c r="AKH834" s="508"/>
      <c r="AKI834" s="508"/>
      <c r="AKJ834" s="508"/>
      <c r="AKK834" s="508"/>
      <c r="AKL834" s="508"/>
      <c r="AKM834" s="508"/>
      <c r="AKN834" s="508"/>
      <c r="AKO834" s="89"/>
      <c r="AKP834" s="89"/>
      <c r="AKQ834" s="508"/>
      <c r="AKR834" s="508"/>
      <c r="AKS834" s="89"/>
      <c r="AKT834" s="89"/>
      <c r="AKU834" s="508"/>
      <c r="AKV834" s="508"/>
      <c r="AKW834" s="508"/>
      <c r="AKX834" s="508"/>
      <c r="AKY834" s="508"/>
      <c r="AKZ834" s="203"/>
      <c r="ALA834" s="107"/>
      <c r="ALB834" s="508"/>
      <c r="ALC834" s="508"/>
      <c r="ALD834" s="508"/>
      <c r="ALE834" s="508"/>
      <c r="ALF834" s="508"/>
      <c r="ALG834" s="508"/>
      <c r="ALH834" s="508"/>
      <c r="ALI834" s="168"/>
      <c r="ALJ834" s="168"/>
      <c r="ALK834" s="168"/>
      <c r="ALL834" s="168"/>
      <c r="ALM834" s="168"/>
      <c r="ALN834" s="168"/>
      <c r="ALO834" s="168"/>
      <c r="ALP834" s="168"/>
      <c r="ALQ834" s="168"/>
      <c r="ALR834" s="168"/>
      <c r="ALS834" s="168"/>
      <c r="ALT834" s="168"/>
      <c r="ALU834" s="168"/>
      <c r="ALV834" s="168"/>
      <c r="ALW834" s="168"/>
      <c r="ALX834" s="168"/>
      <c r="ALY834" s="168"/>
      <c r="ALZ834" s="168"/>
      <c r="AMA834" s="168"/>
      <c r="AMB834" s="168"/>
      <c r="AMC834" s="168"/>
      <c r="AMD834" s="168"/>
      <c r="AME834" s="168"/>
      <c r="AMF834" s="168"/>
      <c r="AMG834" s="168"/>
      <c r="AMH834" s="168"/>
      <c r="AMI834" s="168"/>
      <c r="AMJ834" s="168"/>
      <c r="AMK834" s="168"/>
      <c r="AML834" s="168"/>
      <c r="AMM834" s="168"/>
      <c r="AMN834" s="168"/>
      <c r="AMO834" s="168"/>
      <c r="AMP834" s="168"/>
      <c r="AMQ834" s="168"/>
      <c r="AMR834" s="168"/>
      <c r="AMS834" s="168"/>
      <c r="AMT834" s="168"/>
      <c r="AMU834" s="168"/>
      <c r="AMV834" s="168"/>
      <c r="AMW834" s="168"/>
      <c r="AMX834" s="168"/>
      <c r="AMY834" s="168"/>
      <c r="AMZ834" s="168"/>
      <c r="ANA834" s="508"/>
      <c r="ANB834" s="508"/>
      <c r="ANC834" s="508"/>
      <c r="AND834" s="508"/>
      <c r="ANE834" s="508"/>
      <c r="ANF834" s="508"/>
      <c r="ANG834" s="508"/>
      <c r="ANH834" s="508"/>
      <c r="ANI834" s="508"/>
      <c r="ANJ834" s="508"/>
      <c r="ANK834" s="508"/>
      <c r="ANL834" s="508"/>
      <c r="ANM834" s="508"/>
      <c r="ANN834" s="508"/>
      <c r="ANO834" s="508"/>
      <c r="ANP834" s="508"/>
      <c r="ANQ834" s="508"/>
      <c r="ANR834" s="508"/>
      <c r="ANS834" s="508"/>
      <c r="ANT834" s="508"/>
      <c r="ANU834" s="508"/>
      <c r="ANV834" s="508"/>
      <c r="ANW834" s="508"/>
      <c r="ANX834" s="508"/>
      <c r="ANY834" s="89"/>
      <c r="ANZ834" s="89"/>
      <c r="AOA834" s="89"/>
      <c r="AOB834" s="89"/>
      <c r="AOC834" s="89"/>
      <c r="AOD834" s="508"/>
      <c r="AOE834" s="508"/>
      <c r="AOF834" s="89"/>
      <c r="AOG834" s="89"/>
      <c r="AOH834" s="508"/>
      <c r="AOI834" s="508"/>
      <c r="AOJ834" s="89"/>
      <c r="AOK834" s="89"/>
      <c r="AOL834" s="508"/>
      <c r="AOM834" s="508"/>
      <c r="AON834" s="508"/>
      <c r="AOO834" s="508"/>
      <c r="AOP834" s="508"/>
      <c r="AOQ834" s="508"/>
      <c r="AOR834" s="508"/>
      <c r="AOS834" s="89"/>
      <c r="AOT834" s="89"/>
      <c r="AOU834" s="508"/>
      <c r="AOV834" s="508"/>
      <c r="AOW834" s="89"/>
      <c r="AOX834" s="89"/>
      <c r="AOY834" s="508"/>
      <c r="AOZ834" s="508"/>
      <c r="APA834" s="508"/>
      <c r="APB834" s="508"/>
      <c r="APC834" s="508"/>
      <c r="APD834" s="203"/>
      <c r="APE834" s="107"/>
      <c r="APF834" s="508"/>
      <c r="APG834" s="508"/>
      <c r="APH834" s="508"/>
      <c r="API834" s="508"/>
      <c r="APJ834" s="508"/>
      <c r="APK834" s="508"/>
      <c r="APL834" s="508"/>
      <c r="APM834" s="168"/>
      <c r="APN834" s="168"/>
      <c r="APO834" s="168"/>
      <c r="APP834" s="168"/>
      <c r="APQ834" s="168"/>
      <c r="APR834" s="168"/>
      <c r="APS834" s="168"/>
      <c r="APT834" s="168"/>
      <c r="APU834" s="168"/>
      <c r="APV834" s="168"/>
      <c r="APW834" s="168"/>
      <c r="APX834" s="168"/>
      <c r="APY834" s="168"/>
      <c r="APZ834" s="168"/>
      <c r="AQA834" s="168"/>
      <c r="AQB834" s="168"/>
      <c r="AQC834" s="168"/>
      <c r="AQD834" s="168"/>
      <c r="AQE834" s="168"/>
      <c r="AQF834" s="168"/>
      <c r="AQG834" s="168"/>
      <c r="AQH834" s="168"/>
      <c r="AQI834" s="168"/>
      <c r="AQJ834" s="168"/>
      <c r="AQK834" s="168"/>
      <c r="AQL834" s="168"/>
      <c r="AQM834" s="168"/>
      <c r="AQN834" s="168"/>
      <c r="AQO834" s="168"/>
      <c r="AQP834" s="168"/>
      <c r="AQQ834" s="168"/>
      <c r="AQR834" s="168"/>
      <c r="AQS834" s="168"/>
      <c r="AQT834" s="168"/>
      <c r="AQU834" s="168"/>
      <c r="AQV834" s="168"/>
      <c r="AQW834" s="168"/>
      <c r="AQX834" s="168"/>
      <c r="AQY834" s="168"/>
      <c r="AQZ834" s="168"/>
      <c r="ARA834" s="168"/>
      <c r="ARB834" s="168"/>
      <c r="ARC834" s="168"/>
      <c r="ARD834" s="168"/>
      <c r="ARE834" s="508"/>
      <c r="ARF834" s="508"/>
      <c r="ARG834" s="508"/>
      <c r="ARH834" s="508"/>
      <c r="ARI834" s="508"/>
      <c r="ARJ834" s="508"/>
      <c r="ARK834" s="508"/>
      <c r="ARL834" s="508"/>
      <c r="ARM834" s="508"/>
      <c r="ARN834" s="508"/>
      <c r="ARO834" s="508"/>
      <c r="ARP834" s="508"/>
      <c r="ARQ834" s="508"/>
      <c r="ARR834" s="508"/>
      <c r="ARS834" s="508"/>
      <c r="ART834" s="508"/>
      <c r="ARU834" s="508"/>
      <c r="ARV834" s="508"/>
      <c r="ARW834" s="508"/>
      <c r="ARX834" s="508"/>
      <c r="ARY834" s="508"/>
      <c r="ARZ834" s="508"/>
      <c r="ASA834" s="508"/>
      <c r="ASB834" s="508"/>
      <c r="ASC834" s="89"/>
      <c r="ASD834" s="89"/>
      <c r="ASE834" s="89"/>
      <c r="ASF834" s="89"/>
      <c r="ASG834" s="89"/>
      <c r="ASH834" s="508"/>
      <c r="ASI834" s="508"/>
      <c r="ASJ834" s="89"/>
      <c r="ASK834" s="89"/>
      <c r="ASL834" s="508"/>
      <c r="ASM834" s="508"/>
      <c r="ASN834" s="89"/>
      <c r="ASO834" s="89"/>
      <c r="ASP834" s="508"/>
      <c r="ASQ834" s="508"/>
      <c r="ASR834" s="508"/>
      <c r="ASS834" s="508"/>
      <c r="AST834" s="508"/>
      <c r="ASU834" s="508"/>
      <c r="ASV834" s="508"/>
      <c r="ASW834" s="89"/>
      <c r="ASX834" s="89"/>
      <c r="ASY834" s="508"/>
      <c r="ASZ834" s="508"/>
      <c r="ATA834" s="89"/>
      <c r="ATB834" s="89"/>
      <c r="ATC834" s="508"/>
      <c r="ATD834" s="508"/>
      <c r="ATE834" s="508"/>
      <c r="ATF834" s="508"/>
      <c r="ATG834" s="508"/>
      <c r="ATH834" s="203"/>
      <c r="ATI834" s="107"/>
      <c r="ATJ834" s="508"/>
      <c r="ATK834" s="508"/>
      <c r="ATL834" s="508"/>
      <c r="ATM834" s="508"/>
      <c r="ATN834" s="508"/>
      <c r="ATO834" s="508"/>
      <c r="ATP834" s="508"/>
      <c r="ATQ834" s="168"/>
      <c r="ATR834" s="168"/>
      <c r="ATS834" s="168"/>
      <c r="ATT834" s="168"/>
      <c r="ATU834" s="168"/>
      <c r="ATV834" s="168"/>
      <c r="ATW834" s="168"/>
      <c r="ATX834" s="168"/>
      <c r="ATY834" s="168"/>
      <c r="ATZ834" s="168"/>
      <c r="AUA834" s="168"/>
      <c r="AUB834" s="168"/>
      <c r="AUC834" s="168"/>
      <c r="AUD834" s="168"/>
      <c r="AUE834" s="168"/>
      <c r="AUF834" s="168"/>
      <c r="AUG834" s="168"/>
      <c r="AUH834" s="168"/>
      <c r="AUI834" s="168"/>
      <c r="AUJ834" s="168"/>
      <c r="AUK834" s="168"/>
      <c r="AUL834" s="168"/>
      <c r="AUM834" s="168"/>
      <c r="AUN834" s="168"/>
      <c r="AUO834" s="168"/>
      <c r="AUP834" s="168"/>
      <c r="AUQ834" s="168"/>
      <c r="AUR834" s="168"/>
      <c r="AUS834" s="168"/>
      <c r="AUT834" s="168"/>
      <c r="AUU834" s="168"/>
      <c r="AUV834" s="168"/>
      <c r="AUW834" s="168"/>
      <c r="AUX834" s="168"/>
      <c r="AUY834" s="168"/>
      <c r="AUZ834" s="168"/>
      <c r="AVA834" s="168"/>
      <c r="AVB834" s="168"/>
      <c r="AVC834" s="168"/>
      <c r="AVD834" s="168"/>
      <c r="AVE834" s="168"/>
      <c r="AVF834" s="168"/>
      <c r="AVG834" s="168"/>
      <c r="AVH834" s="168"/>
      <c r="AVI834" s="508"/>
      <c r="AVJ834" s="508"/>
      <c r="AVK834" s="508"/>
      <c r="AVL834" s="508"/>
      <c r="AVM834" s="508"/>
      <c r="AVN834" s="508"/>
      <c r="AVO834" s="508"/>
      <c r="AVP834" s="508"/>
      <c r="AVQ834" s="508"/>
      <c r="AVR834" s="508"/>
      <c r="AVS834" s="508"/>
      <c r="AVT834" s="508"/>
      <c r="AVU834" s="508"/>
      <c r="AVV834" s="508"/>
      <c r="AVW834" s="508"/>
      <c r="AVX834" s="508"/>
      <c r="AVY834" s="508"/>
      <c r="AVZ834" s="508"/>
      <c r="AWA834" s="508"/>
      <c r="AWB834" s="508"/>
      <c r="AWC834" s="508"/>
      <c r="AWD834" s="508"/>
      <c r="AWE834" s="508"/>
      <c r="AWF834" s="508"/>
      <c r="AWG834" s="89"/>
      <c r="AWH834" s="89"/>
      <c r="AWI834" s="89"/>
      <c r="AWJ834" s="89"/>
      <c r="AWK834" s="89"/>
      <c r="AWL834" s="508"/>
      <c r="AWM834" s="508"/>
      <c r="AWN834" s="89"/>
      <c r="AWO834" s="89"/>
      <c r="AWP834" s="508"/>
      <c r="AWQ834" s="508"/>
      <c r="AWR834" s="89"/>
      <c r="AWS834" s="89"/>
      <c r="AWT834" s="508"/>
      <c r="AWU834" s="508"/>
      <c r="AWV834" s="508"/>
      <c r="AWW834" s="508"/>
      <c r="AWX834" s="508"/>
      <c r="AWY834" s="508"/>
      <c r="AWZ834" s="508"/>
      <c r="AXA834" s="89"/>
      <c r="AXB834" s="89"/>
      <c r="AXC834" s="508"/>
      <c r="AXD834" s="508"/>
      <c r="AXE834" s="89"/>
      <c r="AXF834" s="89"/>
      <c r="AXG834" s="508"/>
      <c r="AXH834" s="508"/>
      <c r="AXI834" s="508"/>
      <c r="AXJ834" s="508"/>
      <c r="AXK834" s="508"/>
      <c r="AXL834" s="203"/>
      <c r="AXM834" s="107"/>
      <c r="AXN834" s="508"/>
      <c r="AXO834" s="508"/>
      <c r="AXP834" s="508"/>
      <c r="AXQ834" s="508"/>
      <c r="AXR834" s="508"/>
      <c r="AXS834" s="508"/>
      <c r="AXT834" s="508"/>
      <c r="AXU834" s="168"/>
      <c r="AXV834" s="168"/>
      <c r="AXW834" s="168"/>
      <c r="AXX834" s="168"/>
      <c r="AXY834" s="168"/>
      <c r="AXZ834" s="168"/>
      <c r="AYA834" s="168"/>
      <c r="AYB834" s="168"/>
      <c r="AYC834" s="168"/>
      <c r="AYD834" s="168"/>
      <c r="AYE834" s="168"/>
      <c r="AYF834" s="168"/>
      <c r="AYG834" s="168"/>
      <c r="AYH834" s="168"/>
      <c r="AYI834" s="168"/>
      <c r="AYJ834" s="168"/>
      <c r="AYK834" s="168"/>
      <c r="AYL834" s="168"/>
      <c r="AYM834" s="168"/>
      <c r="AYN834" s="168"/>
      <c r="AYO834" s="168"/>
      <c r="AYP834" s="168"/>
      <c r="AYQ834" s="168"/>
      <c r="AYR834" s="168"/>
      <c r="AYS834" s="168"/>
      <c r="AYT834" s="168"/>
      <c r="AYU834" s="168"/>
      <c r="AYV834" s="168"/>
      <c r="AYW834" s="168"/>
      <c r="AYX834" s="168"/>
      <c r="AYY834" s="168"/>
      <c r="AYZ834" s="168"/>
      <c r="AZA834" s="168"/>
      <c r="AZB834" s="168"/>
      <c r="AZC834" s="168"/>
      <c r="AZD834" s="168"/>
      <c r="AZE834" s="168"/>
      <c r="AZF834" s="168"/>
      <c r="AZG834" s="168"/>
      <c r="AZH834" s="168"/>
      <c r="AZI834" s="168"/>
      <c r="AZJ834" s="168"/>
      <c r="AZK834" s="168"/>
      <c r="AZL834" s="168"/>
      <c r="AZM834" s="508"/>
      <c r="AZN834" s="508"/>
      <c r="AZO834" s="508"/>
      <c r="AZP834" s="508"/>
      <c r="AZQ834" s="508"/>
      <c r="AZR834" s="508"/>
      <c r="AZS834" s="508"/>
      <c r="AZT834" s="508"/>
      <c r="AZU834" s="508"/>
      <c r="AZV834" s="508"/>
      <c r="AZW834" s="508"/>
      <c r="AZX834" s="508"/>
      <c r="AZY834" s="508"/>
      <c r="AZZ834" s="508"/>
      <c r="BAA834" s="508"/>
      <c r="BAB834" s="508"/>
      <c r="BAC834" s="508"/>
      <c r="BAD834" s="508"/>
      <c r="BAE834" s="508"/>
      <c r="BAF834" s="508"/>
      <c r="BAG834" s="508"/>
      <c r="BAH834" s="508"/>
      <c r="BAI834" s="508"/>
      <c r="BAJ834" s="508"/>
      <c r="BAK834" s="89"/>
      <c r="BAL834" s="89"/>
      <c r="BAM834" s="89"/>
      <c r="BAN834" s="89"/>
      <c r="BAO834" s="89"/>
      <c r="BAP834" s="508"/>
      <c r="BAQ834" s="508"/>
      <c r="BAR834" s="89"/>
      <c r="BAS834" s="89"/>
      <c r="BAT834" s="508"/>
      <c r="BAU834" s="508"/>
      <c r="BAV834" s="89"/>
      <c r="BAW834" s="89"/>
      <c r="BAX834" s="508"/>
      <c r="BAY834" s="508"/>
      <c r="BAZ834" s="508"/>
      <c r="BBA834" s="508"/>
      <c r="BBB834" s="508"/>
      <c r="BBC834" s="508"/>
      <c r="BBD834" s="508"/>
      <c r="BBE834" s="89"/>
      <c r="BBF834" s="89"/>
      <c r="BBG834" s="508"/>
      <c r="BBH834" s="508"/>
      <c r="BBI834" s="89"/>
      <c r="BBJ834" s="89"/>
      <c r="BBK834" s="508"/>
      <c r="BBL834" s="508"/>
      <c r="BBM834" s="508"/>
      <c r="BBN834" s="508"/>
      <c r="BBO834" s="508"/>
      <c r="BBP834" s="203"/>
      <c r="BBQ834" s="107"/>
      <c r="BBR834" s="508"/>
      <c r="BBS834" s="508"/>
      <c r="BBT834" s="508"/>
      <c r="BBU834" s="508"/>
      <c r="BBV834" s="508"/>
      <c r="BBW834" s="508"/>
      <c r="BBX834" s="508"/>
      <c r="BBY834" s="168"/>
      <c r="BBZ834" s="168"/>
      <c r="BCA834" s="168"/>
      <c r="BCB834" s="168"/>
      <c r="BCC834" s="168"/>
      <c r="BCD834" s="168"/>
      <c r="BCE834" s="168"/>
      <c r="BCF834" s="168"/>
      <c r="BCG834" s="168"/>
      <c r="BCH834" s="168"/>
      <c r="BCI834" s="168"/>
      <c r="BCJ834" s="168"/>
      <c r="BCK834" s="168"/>
      <c r="BCL834" s="168"/>
      <c r="BCM834" s="168"/>
      <c r="BCN834" s="168"/>
      <c r="BCO834" s="168"/>
      <c r="BCP834" s="168"/>
      <c r="BCQ834" s="168"/>
      <c r="BCR834" s="168"/>
      <c r="BCS834" s="168"/>
      <c r="BCT834" s="168"/>
      <c r="BCU834" s="168"/>
      <c r="BCV834" s="168"/>
      <c r="BCW834" s="168"/>
      <c r="BCX834" s="168"/>
      <c r="BCY834" s="168"/>
      <c r="BCZ834" s="168"/>
      <c r="BDA834" s="168"/>
      <c r="BDB834" s="168"/>
      <c r="BDC834" s="168"/>
      <c r="BDD834" s="168"/>
      <c r="BDE834" s="168"/>
      <c r="BDF834" s="168"/>
      <c r="BDG834" s="168"/>
      <c r="BDH834" s="168"/>
      <c r="BDI834" s="168"/>
      <c r="BDJ834" s="168"/>
      <c r="BDK834" s="168"/>
      <c r="BDL834" s="168"/>
      <c r="BDM834" s="168"/>
      <c r="BDN834" s="168"/>
      <c r="BDO834" s="168"/>
      <c r="BDP834" s="168"/>
      <c r="BDQ834" s="508"/>
      <c r="BDR834" s="508"/>
      <c r="BDS834" s="508"/>
      <c r="BDT834" s="508"/>
      <c r="BDU834" s="508"/>
      <c r="BDV834" s="508"/>
      <c r="BDW834" s="508"/>
      <c r="BDX834" s="508"/>
      <c r="BDY834" s="508"/>
      <c r="BDZ834" s="508"/>
      <c r="BEA834" s="508"/>
      <c r="BEB834" s="508"/>
      <c r="BEC834" s="508"/>
      <c r="BED834" s="508"/>
      <c r="BEE834" s="508"/>
      <c r="BEF834" s="508"/>
      <c r="BEG834" s="508"/>
      <c r="BEH834" s="508"/>
      <c r="BEI834" s="508"/>
      <c r="BEJ834" s="508"/>
      <c r="BEK834" s="508"/>
      <c r="BEL834" s="508"/>
      <c r="BEM834" s="508"/>
      <c r="BEN834" s="508"/>
      <c r="BEO834" s="89"/>
      <c r="BEP834" s="89"/>
      <c r="BEQ834" s="89"/>
      <c r="BER834" s="89"/>
      <c r="BES834" s="89"/>
      <c r="BET834" s="508"/>
      <c r="BEU834" s="508"/>
      <c r="BEV834" s="89"/>
      <c r="BEW834" s="89"/>
      <c r="BEX834" s="508"/>
      <c r="BEY834" s="508"/>
      <c r="BEZ834" s="89"/>
      <c r="BFA834" s="89"/>
      <c r="BFB834" s="508"/>
      <c r="BFC834" s="508"/>
      <c r="BFD834" s="508"/>
      <c r="BFE834" s="508"/>
      <c r="BFF834" s="508"/>
      <c r="BFG834" s="508"/>
      <c r="BFH834" s="508"/>
      <c r="BFI834" s="89"/>
      <c r="BFJ834" s="89"/>
      <c r="BFK834" s="508"/>
      <c r="BFL834" s="508"/>
      <c r="BFM834" s="89"/>
      <c r="BFN834" s="89"/>
      <c r="BFO834" s="508"/>
      <c r="BFP834" s="508"/>
      <c r="BFQ834" s="508"/>
      <c r="BFR834" s="508"/>
      <c r="BFS834" s="508"/>
      <c r="BFT834" s="203"/>
      <c r="BFU834" s="107"/>
      <c r="BFV834" s="508"/>
      <c r="BFW834" s="508"/>
      <c r="BFX834" s="508"/>
      <c r="BFY834" s="508"/>
      <c r="BFZ834" s="508"/>
      <c r="BGA834" s="508"/>
      <c r="BGB834" s="508"/>
      <c r="BGC834" s="168"/>
      <c r="BGD834" s="168"/>
      <c r="BGE834" s="168"/>
      <c r="BGF834" s="168"/>
      <c r="BGG834" s="168"/>
      <c r="BGH834" s="168"/>
      <c r="BGI834" s="168"/>
      <c r="BGJ834" s="168"/>
      <c r="BGK834" s="168"/>
      <c r="BGL834" s="168"/>
      <c r="BGM834" s="168"/>
      <c r="BGN834" s="168"/>
      <c r="BGO834" s="168"/>
      <c r="BGP834" s="168"/>
      <c r="BGQ834" s="168"/>
      <c r="BGR834" s="168"/>
      <c r="BGS834" s="168"/>
      <c r="BGT834" s="168"/>
      <c r="BGU834" s="168"/>
      <c r="BGV834" s="168"/>
      <c r="BGW834" s="168"/>
      <c r="BGX834" s="168"/>
      <c r="BGY834" s="168"/>
      <c r="BGZ834" s="168"/>
      <c r="BHA834" s="168"/>
      <c r="BHB834" s="168"/>
      <c r="BHC834" s="168"/>
      <c r="BHD834" s="168"/>
      <c r="BHE834" s="168"/>
      <c r="BHF834" s="168"/>
      <c r="BHG834" s="168"/>
      <c r="BHH834" s="168"/>
      <c r="BHI834" s="168"/>
      <c r="BHJ834" s="168"/>
      <c r="BHK834" s="168"/>
      <c r="BHL834" s="168"/>
      <c r="BHM834" s="168"/>
      <c r="BHN834" s="168"/>
      <c r="BHO834" s="168"/>
      <c r="BHP834" s="168"/>
      <c r="BHQ834" s="168"/>
      <c r="BHR834" s="168"/>
      <c r="BHS834" s="168"/>
      <c r="BHT834" s="168"/>
      <c r="BHU834" s="508"/>
      <c r="BHV834" s="508"/>
      <c r="BHW834" s="508"/>
      <c r="BHX834" s="508"/>
      <c r="BHY834" s="508"/>
      <c r="BHZ834" s="508"/>
      <c r="BIA834" s="508"/>
      <c r="BIB834" s="508"/>
      <c r="BIC834" s="508"/>
      <c r="BID834" s="508"/>
      <c r="BIE834" s="508"/>
      <c r="BIF834" s="508"/>
      <c r="BIG834" s="508"/>
      <c r="BIH834" s="508"/>
      <c r="BII834" s="508"/>
      <c r="BIJ834" s="508"/>
      <c r="BIK834" s="508"/>
      <c r="BIL834" s="508"/>
      <c r="BIM834" s="508"/>
      <c r="BIN834" s="508"/>
      <c r="BIO834" s="508"/>
      <c r="BIP834" s="508"/>
      <c r="BIQ834" s="508"/>
      <c r="BIR834" s="508"/>
      <c r="BIS834" s="89"/>
      <c r="BIT834" s="89"/>
      <c r="BIU834" s="89"/>
      <c r="BIV834" s="89"/>
      <c r="BIW834" s="89"/>
      <c r="BIX834" s="508"/>
      <c r="BIY834" s="508"/>
      <c r="BIZ834" s="89"/>
      <c r="BJA834" s="89"/>
      <c r="BJB834" s="508"/>
      <c r="BJC834" s="508"/>
      <c r="BJD834" s="89"/>
      <c r="BJE834" s="89"/>
      <c r="BJF834" s="508"/>
      <c r="BJG834" s="508"/>
      <c r="BJH834" s="508"/>
      <c r="BJI834" s="508"/>
      <c r="BJJ834" s="508"/>
      <c r="BJK834" s="508"/>
      <c r="BJL834" s="508"/>
      <c r="BJM834" s="89"/>
      <c r="BJN834" s="89"/>
      <c r="BJO834" s="508"/>
      <c r="BJP834" s="508"/>
      <c r="BJQ834" s="89"/>
      <c r="BJR834" s="89"/>
      <c r="BJS834" s="508"/>
      <c r="BJT834" s="508"/>
      <c r="BJU834" s="508"/>
      <c r="BJV834" s="508"/>
      <c r="BJW834" s="508"/>
      <c r="BJX834" s="203"/>
      <c r="BJY834" s="107"/>
      <c r="BJZ834" s="508"/>
      <c r="BKA834" s="508"/>
      <c r="BKB834" s="508"/>
      <c r="BKC834" s="508"/>
      <c r="BKD834" s="508"/>
      <c r="BKE834" s="508"/>
      <c r="BKF834" s="508"/>
      <c r="BKG834" s="168"/>
      <c r="BKH834" s="168"/>
      <c r="BKI834" s="168"/>
      <c r="BKJ834" s="168"/>
      <c r="BKK834" s="168"/>
      <c r="BKL834" s="168"/>
      <c r="BKM834" s="168"/>
      <c r="BKN834" s="168"/>
      <c r="BKO834" s="168"/>
      <c r="BKP834" s="168"/>
      <c r="BKQ834" s="168"/>
      <c r="BKR834" s="168"/>
      <c r="BKS834" s="168"/>
      <c r="BKT834" s="168"/>
      <c r="BKU834" s="168"/>
      <c r="BKV834" s="168"/>
      <c r="BKW834" s="168"/>
      <c r="BKX834" s="168"/>
      <c r="BKY834" s="168"/>
      <c r="BKZ834" s="168"/>
      <c r="BLA834" s="168"/>
      <c r="BLB834" s="168"/>
      <c r="BLC834" s="168"/>
      <c r="BLD834" s="168"/>
      <c r="BLE834" s="168"/>
      <c r="BLF834" s="168"/>
      <c r="BLG834" s="168"/>
      <c r="BLH834" s="168"/>
      <c r="BLI834" s="168"/>
      <c r="BLJ834" s="168"/>
      <c r="BLK834" s="168"/>
      <c r="BLL834" s="168"/>
      <c r="BLM834" s="168"/>
      <c r="BLN834" s="168"/>
      <c r="BLO834" s="168"/>
      <c r="BLP834" s="168"/>
      <c r="BLQ834" s="168"/>
      <c r="BLR834" s="168"/>
      <c r="BLS834" s="168"/>
      <c r="BLT834" s="168"/>
      <c r="BLU834" s="168"/>
      <c r="BLV834" s="168"/>
      <c r="BLW834" s="168"/>
      <c r="BLX834" s="168"/>
      <c r="BLY834" s="508"/>
      <c r="BLZ834" s="508"/>
      <c r="BMA834" s="508"/>
      <c r="BMB834" s="508"/>
      <c r="BMC834" s="508"/>
      <c r="BMD834" s="508"/>
      <c r="BME834" s="508"/>
      <c r="BMF834" s="508"/>
      <c r="BMG834" s="508"/>
      <c r="BMH834" s="508"/>
      <c r="BMI834" s="508"/>
      <c r="BMJ834" s="508"/>
      <c r="BMK834" s="508"/>
      <c r="BML834" s="508"/>
      <c r="BMM834" s="508"/>
      <c r="BMN834" s="508"/>
      <c r="BMO834" s="508"/>
      <c r="BMP834" s="508"/>
      <c r="BMQ834" s="508"/>
      <c r="BMR834" s="508"/>
      <c r="BMS834" s="508"/>
      <c r="BMT834" s="508"/>
      <c r="BMU834" s="508"/>
      <c r="BMV834" s="508"/>
      <c r="BMW834" s="89"/>
      <c r="BMX834" s="89"/>
      <c r="BMY834" s="89"/>
      <c r="BMZ834" s="89"/>
      <c r="BNA834" s="89"/>
      <c r="BNB834" s="508"/>
      <c r="BNC834" s="508"/>
      <c r="BND834" s="89"/>
      <c r="BNE834" s="89"/>
      <c r="BNF834" s="508"/>
      <c r="BNG834" s="508"/>
      <c r="BNH834" s="89"/>
      <c r="BNI834" s="89"/>
      <c r="BNJ834" s="508"/>
      <c r="BNK834" s="508"/>
      <c r="BNL834" s="508"/>
      <c r="BNM834" s="508"/>
      <c r="BNN834" s="508"/>
      <c r="BNO834" s="508"/>
      <c r="BNP834" s="508"/>
      <c r="BNQ834" s="89"/>
      <c r="BNR834" s="89"/>
      <c r="BNS834" s="508"/>
      <c r="BNT834" s="508"/>
      <c r="BNU834" s="89"/>
      <c r="BNV834" s="89"/>
      <c r="BNW834" s="508"/>
      <c r="BNX834" s="508"/>
      <c r="BNY834" s="508"/>
      <c r="BNZ834" s="508"/>
      <c r="BOA834" s="508"/>
      <c r="BOB834" s="203"/>
      <c r="BOC834" s="107"/>
      <c r="BOD834" s="508"/>
      <c r="BOE834" s="508"/>
      <c r="BOF834" s="508"/>
      <c r="BOG834" s="508"/>
      <c r="BOH834" s="508"/>
      <c r="BOI834" s="508"/>
      <c r="BOJ834" s="508"/>
      <c r="BOK834" s="168"/>
      <c r="BOL834" s="168"/>
      <c r="BOM834" s="168"/>
      <c r="BON834" s="168"/>
      <c r="BOO834" s="168"/>
      <c r="BOP834" s="168"/>
      <c r="BOQ834" s="168"/>
      <c r="BOR834" s="168"/>
      <c r="BOS834" s="168"/>
      <c r="BOT834" s="168"/>
      <c r="BOU834" s="168"/>
      <c r="BOV834" s="168"/>
      <c r="BOW834" s="168"/>
      <c r="BOX834" s="168"/>
      <c r="BOY834" s="168"/>
      <c r="BOZ834" s="168"/>
      <c r="BPA834" s="168"/>
      <c r="BPB834" s="168"/>
      <c r="BPC834" s="168"/>
      <c r="BPD834" s="168"/>
      <c r="BPE834" s="168"/>
      <c r="BPF834" s="168"/>
      <c r="BPG834" s="168"/>
      <c r="BPH834" s="168"/>
      <c r="BPI834" s="168"/>
      <c r="BPJ834" s="168"/>
      <c r="BPK834" s="168"/>
      <c r="BPL834" s="168"/>
      <c r="BPM834" s="168"/>
      <c r="BPN834" s="168"/>
      <c r="BPO834" s="168"/>
      <c r="BPP834" s="168"/>
      <c r="BPQ834" s="168"/>
      <c r="BPR834" s="168"/>
      <c r="BPS834" s="168"/>
      <c r="BPT834" s="168"/>
      <c r="BPU834" s="168"/>
      <c r="BPV834" s="168"/>
      <c r="BPW834" s="168"/>
      <c r="BPX834" s="168"/>
      <c r="BPY834" s="168"/>
      <c r="BPZ834" s="168"/>
      <c r="BQA834" s="168"/>
      <c r="BQB834" s="168"/>
      <c r="BQC834" s="508"/>
      <c r="BQD834" s="508"/>
      <c r="BQE834" s="508"/>
      <c r="BQF834" s="508"/>
      <c r="BQG834" s="508"/>
      <c r="BQH834" s="508"/>
      <c r="BQI834" s="508"/>
      <c r="BQJ834" s="508"/>
      <c r="BQK834" s="508"/>
      <c r="BQL834" s="508"/>
      <c r="BQM834" s="508"/>
      <c r="BQN834" s="508"/>
      <c r="BQO834" s="508"/>
      <c r="BQP834" s="508"/>
      <c r="BQQ834" s="508"/>
      <c r="BQR834" s="508"/>
      <c r="BQS834" s="508"/>
      <c r="BQT834" s="508"/>
      <c r="BQU834" s="508"/>
      <c r="BQV834" s="508"/>
      <c r="BQW834" s="508"/>
      <c r="BQX834" s="508"/>
      <c r="BQY834" s="508"/>
      <c r="BQZ834" s="508"/>
      <c r="BRA834" s="89"/>
      <c r="BRB834" s="89"/>
      <c r="BRC834" s="89"/>
      <c r="BRD834" s="89"/>
      <c r="BRE834" s="89"/>
      <c r="BRF834" s="508"/>
      <c r="BRG834" s="508"/>
      <c r="BRH834" s="89"/>
      <c r="BRI834" s="89"/>
      <c r="BRJ834" s="508"/>
      <c r="BRK834" s="508"/>
      <c r="BRL834" s="89"/>
      <c r="BRM834" s="89"/>
      <c r="BRN834" s="508"/>
      <c r="BRO834" s="508"/>
      <c r="BRP834" s="508"/>
      <c r="BRQ834" s="508"/>
      <c r="BRR834" s="508"/>
      <c r="BRS834" s="508"/>
      <c r="BRT834" s="508"/>
      <c r="BRU834" s="89"/>
      <c r="BRV834" s="89"/>
      <c r="BRW834" s="508"/>
      <c r="BRX834" s="508"/>
      <c r="BRY834" s="89"/>
      <c r="BRZ834" s="89"/>
      <c r="BSA834" s="508"/>
      <c r="BSB834" s="508"/>
      <c r="BSC834" s="508"/>
      <c r="BSD834" s="508"/>
      <c r="BSE834" s="508"/>
      <c r="BSF834" s="203"/>
      <c r="BSG834" s="107"/>
      <c r="BSH834" s="508"/>
      <c r="BSI834" s="508"/>
      <c r="BSJ834" s="508"/>
      <c r="BSK834" s="508"/>
      <c r="BSL834" s="508"/>
      <c r="BSM834" s="508"/>
      <c r="BSN834" s="508"/>
      <c r="BSO834" s="168"/>
      <c r="BSP834" s="168"/>
      <c r="BSQ834" s="168"/>
      <c r="BSR834" s="168"/>
      <c r="BSS834" s="168"/>
      <c r="BST834" s="168"/>
      <c r="BSU834" s="168"/>
      <c r="BSV834" s="168"/>
      <c r="BSW834" s="168"/>
      <c r="BSX834" s="168"/>
      <c r="BSY834" s="168"/>
      <c r="BSZ834" s="168"/>
      <c r="BTA834" s="168"/>
      <c r="BTB834" s="168"/>
      <c r="BTC834" s="168"/>
      <c r="BTD834" s="168"/>
      <c r="BTE834" s="168"/>
      <c r="BTF834" s="168"/>
      <c r="BTG834" s="168"/>
      <c r="BTH834" s="168"/>
      <c r="BTI834" s="168"/>
      <c r="BTJ834" s="168"/>
      <c r="BTK834" s="168"/>
      <c r="BTL834" s="168"/>
      <c r="BTM834" s="168"/>
      <c r="BTN834" s="168"/>
      <c r="BTO834" s="168"/>
      <c r="BTP834" s="168"/>
      <c r="BTQ834" s="168"/>
      <c r="BTR834" s="168"/>
      <c r="BTS834" s="168"/>
      <c r="BTT834" s="168"/>
      <c r="BTU834" s="168"/>
      <c r="BTV834" s="168"/>
      <c r="BTW834" s="168"/>
      <c r="BTX834" s="168"/>
      <c r="BTY834" s="168"/>
      <c r="BTZ834" s="168"/>
      <c r="BUA834" s="168"/>
      <c r="BUB834" s="168"/>
      <c r="BUC834" s="168"/>
      <c r="BUD834" s="168"/>
      <c r="BUE834" s="168"/>
      <c r="BUF834" s="168"/>
      <c r="BUG834" s="508"/>
      <c r="BUH834" s="508"/>
      <c r="BUI834" s="508"/>
      <c r="BUJ834" s="508"/>
      <c r="BUK834" s="508"/>
      <c r="BUL834" s="508"/>
      <c r="BUM834" s="508"/>
      <c r="BUN834" s="508"/>
      <c r="BUO834" s="508"/>
      <c r="BUP834" s="508"/>
      <c r="BUQ834" s="508"/>
      <c r="BUR834" s="508"/>
      <c r="BUS834" s="508"/>
      <c r="BUT834" s="508"/>
      <c r="BUU834" s="508"/>
      <c r="BUV834" s="508"/>
      <c r="BUW834" s="508"/>
      <c r="BUX834" s="508"/>
      <c r="BUY834" s="508"/>
      <c r="BUZ834" s="508"/>
      <c r="BVA834" s="508"/>
      <c r="BVB834" s="508"/>
      <c r="BVC834" s="508"/>
      <c r="BVD834" s="508"/>
      <c r="BVE834" s="89"/>
      <c r="BVF834" s="89"/>
      <c r="BVG834" s="89"/>
      <c r="BVH834" s="89"/>
      <c r="BVI834" s="89"/>
      <c r="BVJ834" s="508"/>
      <c r="BVK834" s="508"/>
      <c r="BVL834" s="89"/>
      <c r="BVM834" s="89"/>
      <c r="BVN834" s="508"/>
      <c r="BVO834" s="508"/>
      <c r="BVP834" s="89"/>
      <c r="BVQ834" s="89"/>
      <c r="BVR834" s="508"/>
      <c r="BVS834" s="508"/>
      <c r="BVT834" s="508"/>
      <c r="BVU834" s="508"/>
      <c r="BVV834" s="508"/>
      <c r="BVW834" s="508"/>
      <c r="BVX834" s="508"/>
      <c r="BVY834" s="89"/>
      <c r="BVZ834" s="89"/>
      <c r="BWA834" s="508"/>
      <c r="BWB834" s="508"/>
      <c r="BWC834" s="89"/>
      <c r="BWD834" s="89"/>
      <c r="BWE834" s="508"/>
      <c r="BWF834" s="508"/>
      <c r="BWG834" s="508"/>
      <c r="BWH834" s="508"/>
      <c r="BWI834" s="508"/>
      <c r="BWJ834" s="203"/>
      <c r="BWK834" s="107"/>
      <c r="BWL834" s="508"/>
      <c r="BWM834" s="508"/>
      <c r="BWN834" s="508"/>
      <c r="BWO834" s="508"/>
      <c r="BWP834" s="508"/>
      <c r="BWQ834" s="508"/>
      <c r="BWR834" s="508"/>
      <c r="BWS834" s="168"/>
      <c r="BWT834" s="168"/>
      <c r="BWU834" s="168"/>
      <c r="BWV834" s="168"/>
      <c r="BWW834" s="168"/>
      <c r="BWX834" s="168"/>
      <c r="BWY834" s="168"/>
      <c r="BWZ834" s="168"/>
      <c r="BXA834" s="168"/>
      <c r="BXB834" s="168"/>
      <c r="BXC834" s="168"/>
      <c r="BXD834" s="168"/>
      <c r="BXE834" s="168"/>
      <c r="BXF834" s="168"/>
      <c r="BXG834" s="168"/>
      <c r="BXH834" s="168"/>
      <c r="BXI834" s="168"/>
      <c r="BXJ834" s="168"/>
      <c r="BXK834" s="168"/>
      <c r="BXL834" s="168"/>
      <c r="BXM834" s="168"/>
      <c r="BXN834" s="168"/>
      <c r="BXO834" s="168"/>
      <c r="BXP834" s="168"/>
      <c r="BXQ834" s="168"/>
      <c r="BXR834" s="168"/>
      <c r="BXS834" s="168"/>
      <c r="BXT834" s="168"/>
      <c r="BXU834" s="168"/>
      <c r="BXV834" s="168"/>
      <c r="BXW834" s="168"/>
      <c r="BXX834" s="168"/>
      <c r="BXY834" s="168"/>
      <c r="BXZ834" s="168"/>
      <c r="BYA834" s="168"/>
      <c r="BYB834" s="168"/>
      <c r="BYC834" s="168"/>
      <c r="BYD834" s="168"/>
      <c r="BYE834" s="168"/>
      <c r="BYF834" s="168"/>
      <c r="BYG834" s="168"/>
      <c r="BYH834" s="168"/>
      <c r="BYI834" s="168"/>
      <c r="BYJ834" s="168"/>
      <c r="BYK834" s="508"/>
      <c r="BYL834" s="508"/>
      <c r="BYM834" s="508"/>
      <c r="BYN834" s="508"/>
      <c r="BYO834" s="508"/>
      <c r="BYP834" s="508"/>
      <c r="BYQ834" s="508"/>
      <c r="BYR834" s="508"/>
      <c r="BYS834" s="508"/>
      <c r="BYT834" s="508"/>
      <c r="BYU834" s="508"/>
      <c r="BYV834" s="508"/>
      <c r="BYW834" s="508"/>
      <c r="BYX834" s="508"/>
      <c r="BYY834" s="508"/>
      <c r="BYZ834" s="508"/>
      <c r="BZA834" s="508"/>
      <c r="BZB834" s="508"/>
      <c r="BZC834" s="508"/>
      <c r="BZD834" s="508"/>
      <c r="BZE834" s="508"/>
      <c r="BZF834" s="508"/>
      <c r="BZG834" s="508"/>
      <c r="BZH834" s="508"/>
      <c r="BZI834" s="89"/>
      <c r="BZJ834" s="89"/>
      <c r="BZK834" s="89"/>
      <c r="BZL834" s="89"/>
      <c r="BZM834" s="89"/>
      <c r="BZN834" s="508"/>
      <c r="BZO834" s="508"/>
      <c r="BZP834" s="89"/>
      <c r="BZQ834" s="89"/>
      <c r="BZR834" s="508"/>
      <c r="BZS834" s="508"/>
      <c r="BZT834" s="89"/>
      <c r="BZU834" s="89"/>
      <c r="BZV834" s="508"/>
      <c r="BZW834" s="508"/>
      <c r="BZX834" s="508"/>
      <c r="BZY834" s="508"/>
      <c r="BZZ834" s="508"/>
      <c r="CAA834" s="508"/>
      <c r="CAB834" s="508"/>
      <c r="CAC834" s="89"/>
      <c r="CAD834" s="89"/>
      <c r="CAE834" s="508"/>
      <c r="CAF834" s="508"/>
      <c r="CAG834" s="89"/>
      <c r="CAH834" s="89"/>
      <c r="CAI834" s="508"/>
      <c r="CAJ834" s="508"/>
      <c r="CAK834" s="508"/>
      <c r="CAL834" s="508"/>
      <c r="CAM834" s="508"/>
      <c r="CAN834" s="203"/>
      <c r="CAO834" s="107"/>
      <c r="CAP834" s="508"/>
      <c r="CAQ834" s="508"/>
      <c r="CAR834" s="508"/>
      <c r="CAS834" s="508"/>
      <c r="CAT834" s="508"/>
      <c r="CAU834" s="508"/>
      <c r="CAV834" s="508"/>
      <c r="CAW834" s="168"/>
      <c r="CAX834" s="168"/>
      <c r="CAY834" s="168"/>
      <c r="CAZ834" s="168"/>
      <c r="CBA834" s="168"/>
      <c r="CBB834" s="168"/>
      <c r="CBC834" s="168"/>
      <c r="CBD834" s="168"/>
      <c r="CBE834" s="168"/>
      <c r="CBF834" s="168"/>
      <c r="CBG834" s="168"/>
      <c r="CBH834" s="168"/>
      <c r="CBI834" s="168"/>
      <c r="CBJ834" s="168"/>
      <c r="CBK834" s="168"/>
      <c r="CBL834" s="168"/>
      <c r="CBM834" s="168"/>
      <c r="CBN834" s="168"/>
      <c r="CBO834" s="168"/>
      <c r="CBP834" s="168"/>
      <c r="CBQ834" s="168"/>
      <c r="CBR834" s="168"/>
      <c r="CBS834" s="168"/>
      <c r="CBT834" s="168"/>
      <c r="CBU834" s="168"/>
      <c r="CBV834" s="168"/>
      <c r="CBW834" s="168"/>
      <c r="CBX834" s="168"/>
      <c r="CBY834" s="168"/>
      <c r="CBZ834" s="168"/>
      <c r="CCA834" s="168"/>
      <c r="CCB834" s="168"/>
      <c r="CCC834" s="168"/>
      <c r="CCD834" s="168"/>
      <c r="CCE834" s="168"/>
      <c r="CCF834" s="168"/>
      <c r="CCG834" s="168"/>
      <c r="CCH834" s="168"/>
      <c r="CCI834" s="168"/>
      <c r="CCJ834" s="168"/>
      <c r="CCK834" s="168"/>
      <c r="CCL834" s="168"/>
      <c r="CCM834" s="168"/>
      <c r="CCN834" s="168"/>
      <c r="CCO834" s="508"/>
      <c r="CCP834" s="508"/>
      <c r="CCQ834" s="508"/>
      <c r="CCR834" s="508"/>
      <c r="CCS834" s="508"/>
      <c r="CCT834" s="508"/>
      <c r="CCU834" s="508"/>
      <c r="CCV834" s="508"/>
      <c r="CCW834" s="508"/>
      <c r="CCX834" s="508"/>
      <c r="CCY834" s="508"/>
      <c r="CCZ834" s="508"/>
      <c r="CDA834" s="508"/>
      <c r="CDB834" s="508"/>
      <c r="CDC834" s="508"/>
      <c r="CDD834" s="508"/>
      <c r="CDE834" s="508"/>
      <c r="CDF834" s="508"/>
      <c r="CDG834" s="508"/>
      <c r="CDH834" s="508"/>
      <c r="CDI834" s="508"/>
      <c r="CDJ834" s="508"/>
      <c r="CDK834" s="508"/>
      <c r="CDL834" s="508"/>
      <c r="CDM834" s="89"/>
      <c r="CDN834" s="89"/>
      <c r="CDO834" s="89"/>
      <c r="CDP834" s="89"/>
      <c r="CDQ834" s="89"/>
      <c r="CDR834" s="508"/>
      <c r="CDS834" s="508"/>
      <c r="CDT834" s="89"/>
      <c r="CDU834" s="89"/>
      <c r="CDV834" s="508"/>
      <c r="CDW834" s="508"/>
      <c r="CDX834" s="89"/>
      <c r="CDY834" s="89"/>
      <c r="CDZ834" s="508"/>
      <c r="CEA834" s="508"/>
      <c r="CEB834" s="508"/>
      <c r="CEC834" s="508"/>
      <c r="CED834" s="508"/>
      <c r="CEE834" s="508"/>
      <c r="CEF834" s="508"/>
      <c r="CEG834" s="89"/>
      <c r="CEH834" s="89"/>
      <c r="CEI834" s="508"/>
      <c r="CEJ834" s="508"/>
      <c r="CEK834" s="89"/>
      <c r="CEL834" s="89"/>
      <c r="CEM834" s="508"/>
      <c r="CEN834" s="508"/>
      <c r="CEO834" s="508"/>
      <c r="CEP834" s="508"/>
      <c r="CEQ834" s="508"/>
      <c r="CER834" s="203"/>
      <c r="CES834" s="107"/>
      <c r="CET834" s="508"/>
      <c r="CEU834" s="508"/>
      <c r="CEV834" s="508"/>
      <c r="CEW834" s="508"/>
      <c r="CEX834" s="508"/>
      <c r="CEY834" s="508"/>
      <c r="CEZ834" s="508"/>
      <c r="CFA834" s="168"/>
      <c r="CFB834" s="168"/>
      <c r="CFC834" s="168"/>
      <c r="CFD834" s="168"/>
      <c r="CFE834" s="168"/>
      <c r="CFF834" s="168"/>
      <c r="CFG834" s="168"/>
      <c r="CFH834" s="168"/>
      <c r="CFI834" s="168"/>
      <c r="CFJ834" s="168"/>
      <c r="CFK834" s="168"/>
      <c r="CFL834" s="168"/>
      <c r="CFM834" s="168"/>
      <c r="CFN834" s="168"/>
      <c r="CFO834" s="168"/>
      <c r="CFP834" s="168"/>
      <c r="CFQ834" s="168"/>
      <c r="CFR834" s="168"/>
      <c r="CFS834" s="168"/>
      <c r="CFT834" s="168"/>
      <c r="CFU834" s="168"/>
      <c r="CFV834" s="168"/>
      <c r="CFW834" s="168"/>
      <c r="CFX834" s="168"/>
      <c r="CFY834" s="168"/>
      <c r="CFZ834" s="168"/>
      <c r="CGA834" s="168"/>
      <c r="CGB834" s="168"/>
      <c r="CGC834" s="168"/>
      <c r="CGD834" s="168"/>
      <c r="CGE834" s="168"/>
      <c r="CGF834" s="168"/>
      <c r="CGG834" s="168"/>
      <c r="CGH834" s="168"/>
      <c r="CGI834" s="168"/>
      <c r="CGJ834" s="168"/>
      <c r="CGK834" s="168"/>
      <c r="CGL834" s="168"/>
      <c r="CGM834" s="168"/>
      <c r="CGN834" s="168"/>
      <c r="CGO834" s="168"/>
      <c r="CGP834" s="168"/>
      <c r="CGQ834" s="168"/>
      <c r="CGR834" s="168"/>
      <c r="CGS834" s="508"/>
      <c r="CGT834" s="508"/>
      <c r="CGU834" s="508"/>
      <c r="CGV834" s="508"/>
      <c r="CGW834" s="508"/>
      <c r="CGX834" s="508"/>
      <c r="CGY834" s="508"/>
      <c r="CGZ834" s="508"/>
      <c r="CHA834" s="508"/>
      <c r="CHB834" s="508"/>
      <c r="CHC834" s="508"/>
      <c r="CHD834" s="508"/>
      <c r="CHE834" s="508"/>
      <c r="CHF834" s="508"/>
      <c r="CHG834" s="508"/>
      <c r="CHH834" s="508"/>
      <c r="CHI834" s="508"/>
      <c r="CHJ834" s="508"/>
      <c r="CHK834" s="508"/>
      <c r="CHL834" s="508"/>
      <c r="CHM834" s="508"/>
      <c r="CHN834" s="508"/>
      <c r="CHO834" s="508"/>
      <c r="CHP834" s="508"/>
      <c r="CHQ834" s="89"/>
      <c r="CHR834" s="89"/>
      <c r="CHS834" s="89"/>
      <c r="CHT834" s="89"/>
      <c r="CHU834" s="89"/>
      <c r="CHV834" s="508"/>
      <c r="CHW834" s="508"/>
      <c r="CHX834" s="89"/>
      <c r="CHY834" s="89"/>
      <c r="CHZ834" s="508"/>
      <c r="CIA834" s="508"/>
      <c r="CIB834" s="89"/>
      <c r="CIC834" s="89"/>
      <c r="CID834" s="508"/>
      <c r="CIE834" s="508"/>
      <c r="CIF834" s="508"/>
      <c r="CIG834" s="508"/>
      <c r="CIH834" s="508"/>
      <c r="CII834" s="508"/>
      <c r="CIJ834" s="508"/>
      <c r="CIK834" s="89"/>
      <c r="CIL834" s="89"/>
      <c r="CIM834" s="508"/>
      <c r="CIN834" s="508"/>
      <c r="CIO834" s="89"/>
      <c r="CIP834" s="89"/>
      <c r="CIQ834" s="508"/>
      <c r="CIR834" s="508"/>
      <c r="CIS834" s="508"/>
      <c r="CIT834" s="508"/>
      <c r="CIU834" s="508"/>
      <c r="CIV834" s="203"/>
      <c r="CIW834" s="107"/>
      <c r="CIX834" s="508"/>
      <c r="CIY834" s="508"/>
      <c r="CIZ834" s="508"/>
      <c r="CJA834" s="508"/>
      <c r="CJB834" s="508"/>
      <c r="CJC834" s="508"/>
      <c r="CJD834" s="508"/>
      <c r="CJE834" s="168"/>
      <c r="CJF834" s="168"/>
      <c r="CJG834" s="168"/>
      <c r="CJH834" s="168"/>
      <c r="CJI834" s="168"/>
      <c r="CJJ834" s="168"/>
      <c r="CJK834" s="168"/>
      <c r="CJL834" s="168"/>
      <c r="CJM834" s="168"/>
      <c r="CJN834" s="168"/>
      <c r="CJO834" s="168"/>
      <c r="CJP834" s="168"/>
      <c r="CJQ834" s="168"/>
      <c r="CJR834" s="168"/>
      <c r="CJS834" s="168"/>
      <c r="CJT834" s="168"/>
      <c r="CJU834" s="168"/>
      <c r="CJV834" s="168"/>
      <c r="CJW834" s="168"/>
      <c r="CJX834" s="168"/>
      <c r="CJY834" s="168"/>
      <c r="CJZ834" s="168"/>
      <c r="CKA834" s="168"/>
      <c r="CKB834" s="168"/>
      <c r="CKC834" s="168"/>
      <c r="CKD834" s="168"/>
      <c r="CKE834" s="168"/>
      <c r="CKF834" s="168"/>
      <c r="CKG834" s="168"/>
      <c r="CKH834" s="168"/>
      <c r="CKI834" s="168"/>
      <c r="CKJ834" s="168"/>
      <c r="CKK834" s="168"/>
      <c r="CKL834" s="168"/>
      <c r="CKM834" s="168"/>
      <c r="CKN834" s="168"/>
      <c r="CKO834" s="168"/>
      <c r="CKP834" s="168"/>
      <c r="CKQ834" s="168"/>
      <c r="CKR834" s="168"/>
      <c r="CKS834" s="168"/>
      <c r="CKT834" s="168"/>
      <c r="CKU834" s="168"/>
      <c r="CKV834" s="168"/>
      <c r="CKW834" s="508"/>
      <c r="CKX834" s="508"/>
      <c r="CKY834" s="508"/>
      <c r="CKZ834" s="508"/>
      <c r="CLA834" s="508"/>
      <c r="CLB834" s="508"/>
      <c r="CLC834" s="508"/>
      <c r="CLD834" s="508"/>
      <c r="CLE834" s="508"/>
      <c r="CLF834" s="508"/>
      <c r="CLG834" s="508"/>
      <c r="CLH834" s="508"/>
      <c r="CLI834" s="508"/>
      <c r="CLJ834" s="508"/>
      <c r="CLK834" s="508"/>
      <c r="CLL834" s="508"/>
      <c r="CLM834" s="508"/>
      <c r="CLN834" s="508"/>
      <c r="CLO834" s="508"/>
      <c r="CLP834" s="508"/>
      <c r="CLQ834" s="508"/>
      <c r="CLR834" s="508"/>
      <c r="CLS834" s="508"/>
      <c r="CLT834" s="508"/>
      <c r="CLU834" s="89"/>
      <c r="CLV834" s="89"/>
      <c r="CLW834" s="89"/>
      <c r="CLX834" s="89"/>
      <c r="CLY834" s="89"/>
      <c r="CLZ834" s="508"/>
      <c r="CMA834" s="508"/>
      <c r="CMB834" s="89"/>
      <c r="CMC834" s="89"/>
      <c r="CMD834" s="508"/>
      <c r="CME834" s="508"/>
      <c r="CMF834" s="89"/>
      <c r="CMG834" s="89"/>
      <c r="CMH834" s="508"/>
      <c r="CMI834" s="508"/>
      <c r="CMJ834" s="508"/>
      <c r="CMK834" s="508"/>
      <c r="CML834" s="508"/>
      <c r="CMM834" s="508"/>
      <c r="CMN834" s="508"/>
      <c r="CMO834" s="89"/>
      <c r="CMP834" s="89"/>
      <c r="CMQ834" s="508"/>
      <c r="CMR834" s="508"/>
      <c r="CMS834" s="89"/>
      <c r="CMT834" s="89"/>
      <c r="CMU834" s="508"/>
      <c r="CMV834" s="508"/>
      <c r="CMW834" s="508"/>
      <c r="CMX834" s="508"/>
      <c r="CMY834" s="508"/>
      <c r="CMZ834" s="203"/>
      <c r="CNA834" s="107"/>
      <c r="CNB834" s="508"/>
      <c r="CNC834" s="508"/>
      <c r="CND834" s="508"/>
      <c r="CNE834" s="508"/>
      <c r="CNF834" s="508"/>
      <c r="CNG834" s="508"/>
      <c r="CNH834" s="508"/>
      <c r="CNI834" s="168"/>
      <c r="CNJ834" s="168"/>
      <c r="CNK834" s="168"/>
      <c r="CNL834" s="168"/>
      <c r="CNM834" s="168"/>
      <c r="CNN834" s="168"/>
      <c r="CNO834" s="168"/>
      <c r="CNP834" s="168"/>
      <c r="CNQ834" s="168"/>
      <c r="CNR834" s="168"/>
      <c r="CNS834" s="168"/>
      <c r="CNT834" s="168"/>
      <c r="CNU834" s="168"/>
      <c r="CNV834" s="168"/>
      <c r="CNW834" s="168"/>
      <c r="CNX834" s="168"/>
      <c r="CNY834" s="168"/>
      <c r="CNZ834" s="168"/>
      <c r="COA834" s="168"/>
      <c r="COB834" s="168"/>
      <c r="COC834" s="168"/>
      <c r="COD834" s="168"/>
      <c r="COE834" s="168"/>
      <c r="COF834" s="168"/>
      <c r="COG834" s="168"/>
      <c r="COH834" s="168"/>
      <c r="COI834" s="168"/>
      <c r="COJ834" s="168"/>
      <c r="COK834" s="168"/>
      <c r="COL834" s="168"/>
      <c r="COM834" s="168"/>
      <c r="CON834" s="168"/>
      <c r="COO834" s="168"/>
      <c r="COP834" s="168"/>
      <c r="COQ834" s="168"/>
      <c r="COR834" s="168"/>
      <c r="COS834" s="168"/>
      <c r="COT834" s="168"/>
      <c r="COU834" s="168"/>
      <c r="COV834" s="168"/>
      <c r="COW834" s="168"/>
      <c r="COX834" s="168"/>
      <c r="COY834" s="168"/>
      <c r="COZ834" s="168"/>
      <c r="CPA834" s="508"/>
      <c r="CPB834" s="508"/>
      <c r="CPC834" s="508"/>
      <c r="CPD834" s="508"/>
      <c r="CPE834" s="508"/>
      <c r="CPF834" s="508"/>
      <c r="CPG834" s="508"/>
      <c r="CPH834" s="508"/>
      <c r="CPI834" s="508"/>
      <c r="CPJ834" s="508"/>
      <c r="CPK834" s="508"/>
      <c r="CPL834" s="508"/>
      <c r="CPM834" s="508"/>
      <c r="CPN834" s="508"/>
      <c r="CPO834" s="508"/>
      <c r="CPP834" s="508"/>
      <c r="CPQ834" s="508"/>
      <c r="CPR834" s="508"/>
      <c r="CPS834" s="508"/>
      <c r="CPT834" s="508"/>
      <c r="CPU834" s="508"/>
      <c r="CPV834" s="508"/>
      <c r="CPW834" s="508"/>
      <c r="CPX834" s="508"/>
      <c r="CPY834" s="89"/>
      <c r="CPZ834" s="89"/>
      <c r="CQA834" s="89"/>
      <c r="CQB834" s="89"/>
      <c r="CQC834" s="89"/>
      <c r="CQD834" s="508"/>
      <c r="CQE834" s="508"/>
      <c r="CQF834" s="89"/>
      <c r="CQG834" s="89"/>
      <c r="CQH834" s="508"/>
      <c r="CQI834" s="508"/>
      <c r="CQJ834" s="89"/>
      <c r="CQK834" s="89"/>
      <c r="CQL834" s="508"/>
      <c r="CQM834" s="508"/>
      <c r="CQN834" s="508"/>
      <c r="CQO834" s="508"/>
      <c r="CQP834" s="508"/>
      <c r="CQQ834" s="508"/>
      <c r="CQR834" s="508"/>
      <c r="CQS834" s="89"/>
      <c r="CQT834" s="89"/>
      <c r="CQU834" s="508"/>
      <c r="CQV834" s="508"/>
      <c r="CQW834" s="89"/>
      <c r="CQX834" s="89"/>
      <c r="CQY834" s="508"/>
      <c r="CQZ834" s="508"/>
      <c r="CRA834" s="508"/>
      <c r="CRB834" s="508"/>
      <c r="CRC834" s="508"/>
      <c r="CRD834" s="203"/>
      <c r="CRE834" s="107"/>
      <c r="CRF834" s="508"/>
      <c r="CRG834" s="508"/>
      <c r="CRH834" s="508"/>
      <c r="CRI834" s="508"/>
      <c r="CRJ834" s="508"/>
      <c r="CRK834" s="508"/>
      <c r="CRL834" s="508"/>
      <c r="CRM834" s="168"/>
      <c r="CRN834" s="168"/>
      <c r="CRO834" s="168"/>
      <c r="CRP834" s="168"/>
      <c r="CRQ834" s="168"/>
      <c r="CRR834" s="168"/>
      <c r="CRS834" s="168"/>
      <c r="CRT834" s="168"/>
      <c r="CRU834" s="168"/>
      <c r="CRV834" s="168"/>
      <c r="CRW834" s="168"/>
      <c r="CRX834" s="168"/>
      <c r="CRY834" s="168"/>
      <c r="CRZ834" s="168"/>
      <c r="CSA834" s="168"/>
      <c r="CSB834" s="168"/>
      <c r="CSC834" s="168"/>
      <c r="CSD834" s="168"/>
      <c r="CSE834" s="168"/>
      <c r="CSF834" s="168"/>
      <c r="CSG834" s="168"/>
      <c r="CSH834" s="168"/>
      <c r="CSI834" s="168"/>
      <c r="CSJ834" s="168"/>
      <c r="CSK834" s="168"/>
      <c r="CSL834" s="168"/>
      <c r="CSM834" s="168"/>
      <c r="CSN834" s="168"/>
      <c r="CSO834" s="168"/>
      <c r="CSP834" s="168"/>
      <c r="CSQ834" s="168"/>
      <c r="CSR834" s="168"/>
      <c r="CSS834" s="168"/>
      <c r="CST834" s="168"/>
      <c r="CSU834" s="168"/>
      <c r="CSV834" s="168"/>
      <c r="CSW834" s="168"/>
      <c r="CSX834" s="168"/>
      <c r="CSY834" s="168"/>
      <c r="CSZ834" s="168"/>
      <c r="CTA834" s="168"/>
      <c r="CTB834" s="168"/>
      <c r="CTC834" s="168"/>
      <c r="CTD834" s="168"/>
      <c r="CTE834" s="508"/>
      <c r="CTF834" s="508"/>
      <c r="CTG834" s="508"/>
      <c r="CTH834" s="508"/>
      <c r="CTI834" s="508"/>
      <c r="CTJ834" s="508"/>
      <c r="CTK834" s="508"/>
      <c r="CTL834" s="508"/>
      <c r="CTM834" s="508"/>
      <c r="CTN834" s="508"/>
      <c r="CTO834" s="508"/>
      <c r="CTP834" s="508"/>
      <c r="CTQ834" s="508"/>
      <c r="CTR834" s="508"/>
      <c r="CTS834" s="508"/>
      <c r="CTT834" s="508"/>
      <c r="CTU834" s="508"/>
      <c r="CTV834" s="508"/>
      <c r="CTW834" s="508"/>
      <c r="CTX834" s="508"/>
      <c r="CTY834" s="508"/>
      <c r="CTZ834" s="508"/>
      <c r="CUA834" s="508"/>
      <c r="CUB834" s="508"/>
      <c r="CUC834" s="89"/>
      <c r="CUD834" s="89"/>
      <c r="CUE834" s="89"/>
      <c r="CUF834" s="89"/>
      <c r="CUG834" s="89"/>
      <c r="CUH834" s="508"/>
      <c r="CUI834" s="508"/>
      <c r="CUJ834" s="89"/>
      <c r="CUK834" s="89"/>
      <c r="CUL834" s="508"/>
      <c r="CUM834" s="508"/>
      <c r="CUN834" s="89"/>
      <c r="CUO834" s="89"/>
      <c r="CUP834" s="508"/>
      <c r="CUQ834" s="508"/>
      <c r="CUR834" s="508"/>
      <c r="CUS834" s="508"/>
      <c r="CUT834" s="508"/>
      <c r="CUU834" s="508"/>
      <c r="CUV834" s="508"/>
      <c r="CUW834" s="89"/>
      <c r="CUX834" s="89"/>
      <c r="CUY834" s="508"/>
      <c r="CUZ834" s="508"/>
      <c r="CVA834" s="89"/>
      <c r="CVB834" s="89"/>
      <c r="CVC834" s="508"/>
      <c r="CVD834" s="508"/>
      <c r="CVE834" s="508"/>
      <c r="CVF834" s="508"/>
      <c r="CVG834" s="508"/>
      <c r="CVH834" s="203"/>
      <c r="CVI834" s="107"/>
      <c r="CVJ834" s="508"/>
      <c r="CVK834" s="508"/>
      <c r="CVL834" s="508"/>
      <c r="CVM834" s="508"/>
      <c r="CVN834" s="508"/>
      <c r="CVO834" s="508"/>
      <c r="CVP834" s="508"/>
      <c r="CVQ834" s="168"/>
      <c r="CVR834" s="168"/>
      <c r="CVS834" s="168"/>
      <c r="CVT834" s="168"/>
      <c r="CVU834" s="168"/>
      <c r="CVV834" s="168"/>
      <c r="CVW834" s="168"/>
      <c r="CVX834" s="168"/>
      <c r="CVY834" s="168"/>
      <c r="CVZ834" s="168"/>
      <c r="CWA834" s="168"/>
      <c r="CWB834" s="168"/>
      <c r="CWC834" s="168"/>
      <c r="CWD834" s="168"/>
      <c r="CWE834" s="168"/>
      <c r="CWF834" s="168"/>
      <c r="CWG834" s="168"/>
      <c r="CWH834" s="168"/>
      <c r="CWI834" s="168"/>
      <c r="CWJ834" s="168"/>
      <c r="CWK834" s="168"/>
      <c r="CWL834" s="168"/>
      <c r="CWM834" s="168"/>
      <c r="CWN834" s="168"/>
      <c r="CWO834" s="168"/>
      <c r="CWP834" s="168"/>
      <c r="CWQ834" s="168"/>
      <c r="CWR834" s="168"/>
      <c r="CWS834" s="168"/>
      <c r="CWT834" s="168"/>
      <c r="CWU834" s="168"/>
      <c r="CWV834" s="168"/>
      <c r="CWW834" s="168"/>
      <c r="CWX834" s="168"/>
      <c r="CWY834" s="168"/>
      <c r="CWZ834" s="168"/>
      <c r="CXA834" s="168"/>
      <c r="CXB834" s="168"/>
      <c r="CXC834" s="168"/>
      <c r="CXD834" s="168"/>
      <c r="CXE834" s="168"/>
      <c r="CXF834" s="168"/>
      <c r="CXG834" s="168"/>
      <c r="CXH834" s="168"/>
      <c r="CXI834" s="508"/>
      <c r="CXJ834" s="508"/>
      <c r="CXK834" s="508"/>
      <c r="CXL834" s="508"/>
      <c r="CXM834" s="508"/>
      <c r="CXN834" s="508"/>
      <c r="CXO834" s="508"/>
      <c r="CXP834" s="508"/>
      <c r="CXQ834" s="508"/>
      <c r="CXR834" s="508"/>
      <c r="CXS834" s="508"/>
      <c r="CXT834" s="508"/>
      <c r="CXU834" s="508"/>
      <c r="CXV834" s="508"/>
      <c r="CXW834" s="508"/>
      <c r="CXX834" s="508"/>
      <c r="CXY834" s="508"/>
      <c r="CXZ834" s="508"/>
      <c r="CYA834" s="508"/>
      <c r="CYB834" s="508"/>
      <c r="CYC834" s="508"/>
      <c r="CYD834" s="508"/>
      <c r="CYE834" s="508"/>
      <c r="CYF834" s="508"/>
      <c r="CYG834" s="89"/>
      <c r="CYH834" s="89"/>
      <c r="CYI834" s="89"/>
      <c r="CYJ834" s="89"/>
      <c r="CYK834" s="89"/>
      <c r="CYL834" s="508"/>
      <c r="CYM834" s="508"/>
      <c r="CYN834" s="89"/>
      <c r="CYO834" s="89"/>
      <c r="CYP834" s="508"/>
      <c r="CYQ834" s="508"/>
      <c r="CYR834" s="89"/>
      <c r="CYS834" s="89"/>
      <c r="CYT834" s="508"/>
      <c r="CYU834" s="508"/>
      <c r="CYV834" s="508"/>
      <c r="CYW834" s="508"/>
      <c r="CYX834" s="508"/>
      <c r="CYY834" s="508"/>
      <c r="CYZ834" s="508"/>
      <c r="CZA834" s="89"/>
      <c r="CZB834" s="89"/>
      <c r="CZC834" s="508"/>
      <c r="CZD834" s="508"/>
      <c r="CZE834" s="89"/>
      <c r="CZF834" s="89"/>
      <c r="CZG834" s="508"/>
      <c r="CZH834" s="508"/>
      <c r="CZI834" s="508"/>
      <c r="CZJ834" s="508"/>
      <c r="CZK834" s="508"/>
      <c r="CZL834" s="203"/>
      <c r="CZM834" s="107"/>
      <c r="CZN834" s="508"/>
      <c r="CZO834" s="508"/>
      <c r="CZP834" s="508"/>
      <c r="CZQ834" s="508"/>
      <c r="CZR834" s="508"/>
      <c r="CZS834" s="508"/>
      <c r="CZT834" s="508"/>
      <c r="CZU834" s="168"/>
      <c r="CZV834" s="168"/>
      <c r="CZW834" s="168"/>
      <c r="CZX834" s="168"/>
      <c r="CZY834" s="168"/>
      <c r="CZZ834" s="168"/>
      <c r="DAA834" s="168"/>
      <c r="DAB834" s="168"/>
      <c r="DAC834" s="168"/>
      <c r="DAD834" s="168"/>
      <c r="DAE834" s="168"/>
      <c r="DAF834" s="168"/>
      <c r="DAG834" s="168"/>
      <c r="DAH834" s="168"/>
      <c r="DAI834" s="168"/>
      <c r="DAJ834" s="168"/>
      <c r="DAK834" s="168"/>
      <c r="DAL834" s="168"/>
      <c r="DAM834" s="168"/>
      <c r="DAN834" s="168"/>
      <c r="DAO834" s="168"/>
      <c r="DAP834" s="168"/>
      <c r="DAQ834" s="168"/>
      <c r="DAR834" s="168"/>
      <c r="DAS834" s="168"/>
      <c r="DAT834" s="168"/>
      <c r="DAU834" s="168"/>
      <c r="DAV834" s="168"/>
      <c r="DAW834" s="168"/>
      <c r="DAX834" s="168"/>
      <c r="DAY834" s="168"/>
      <c r="DAZ834" s="168"/>
      <c r="DBA834" s="168"/>
      <c r="DBB834" s="168"/>
      <c r="DBC834" s="168"/>
      <c r="DBD834" s="168"/>
      <c r="DBE834" s="168"/>
      <c r="DBF834" s="168"/>
      <c r="DBG834" s="168"/>
      <c r="DBH834" s="168"/>
      <c r="DBI834" s="168"/>
      <c r="DBJ834" s="168"/>
      <c r="DBK834" s="168"/>
      <c r="DBL834" s="168"/>
      <c r="DBM834" s="508"/>
      <c r="DBN834" s="508"/>
      <c r="DBO834" s="508"/>
      <c r="DBP834" s="508"/>
      <c r="DBQ834" s="508"/>
      <c r="DBR834" s="508"/>
      <c r="DBS834" s="508"/>
      <c r="DBT834" s="508"/>
      <c r="DBU834" s="508"/>
      <c r="DBV834" s="508"/>
      <c r="DBW834" s="508"/>
      <c r="DBX834" s="508"/>
      <c r="DBY834" s="508"/>
      <c r="DBZ834" s="508"/>
      <c r="DCA834" s="508"/>
      <c r="DCB834" s="508"/>
      <c r="DCC834" s="508"/>
      <c r="DCD834" s="508"/>
      <c r="DCE834" s="508"/>
      <c r="DCF834" s="508"/>
      <c r="DCG834" s="508"/>
      <c r="DCH834" s="508"/>
      <c r="DCI834" s="508"/>
      <c r="DCJ834" s="508"/>
      <c r="DCK834" s="89"/>
      <c r="DCL834" s="89"/>
      <c r="DCM834" s="89"/>
      <c r="DCN834" s="89"/>
      <c r="DCO834" s="89"/>
      <c r="DCP834" s="508"/>
      <c r="DCQ834" s="508"/>
      <c r="DCR834" s="89"/>
      <c r="DCS834" s="89"/>
      <c r="DCT834" s="508"/>
      <c r="DCU834" s="508"/>
      <c r="DCV834" s="89"/>
      <c r="DCW834" s="89"/>
      <c r="DCX834" s="508"/>
      <c r="DCY834" s="508"/>
      <c r="DCZ834" s="508"/>
      <c r="DDA834" s="508"/>
      <c r="DDB834" s="508"/>
      <c r="DDC834" s="508"/>
      <c r="DDD834" s="508"/>
      <c r="DDE834" s="89"/>
      <c r="DDF834" s="89"/>
      <c r="DDG834" s="508"/>
      <c r="DDH834" s="508"/>
      <c r="DDI834" s="89"/>
      <c r="DDJ834" s="89"/>
      <c r="DDK834" s="508"/>
      <c r="DDL834" s="508"/>
      <c r="DDM834" s="508"/>
      <c r="DDN834" s="508"/>
      <c r="DDO834" s="508"/>
      <c r="DDP834" s="203"/>
      <c r="DDQ834" s="107"/>
      <c r="DDR834" s="508"/>
      <c r="DDS834" s="508"/>
      <c r="DDT834" s="508"/>
      <c r="DDU834" s="508"/>
      <c r="DDV834" s="508"/>
      <c r="DDW834" s="508"/>
      <c r="DDX834" s="508"/>
      <c r="DDY834" s="168"/>
      <c r="DDZ834" s="168"/>
      <c r="DEA834" s="168"/>
      <c r="DEB834" s="168"/>
      <c r="DEC834" s="168"/>
      <c r="DED834" s="168"/>
      <c r="DEE834" s="168"/>
      <c r="DEF834" s="168"/>
      <c r="DEG834" s="168"/>
      <c r="DEH834" s="168"/>
      <c r="DEI834" s="168"/>
      <c r="DEJ834" s="168"/>
      <c r="DEK834" s="168"/>
      <c r="DEL834" s="168"/>
      <c r="DEM834" s="168"/>
      <c r="DEN834" s="168"/>
      <c r="DEO834" s="168"/>
      <c r="DEP834" s="168"/>
      <c r="DEQ834" s="168"/>
      <c r="DER834" s="168"/>
      <c r="DES834" s="168"/>
      <c r="DET834" s="168"/>
      <c r="DEU834" s="168"/>
      <c r="DEV834" s="168"/>
      <c r="DEW834" s="168"/>
      <c r="DEX834" s="168"/>
      <c r="DEY834" s="168"/>
      <c r="DEZ834" s="168"/>
      <c r="DFA834" s="168"/>
      <c r="DFB834" s="168"/>
      <c r="DFC834" s="168"/>
      <c r="DFD834" s="168"/>
      <c r="DFE834" s="168"/>
      <c r="DFF834" s="168"/>
      <c r="DFG834" s="168"/>
      <c r="DFH834" s="168"/>
      <c r="DFI834" s="168"/>
      <c r="DFJ834" s="168"/>
      <c r="DFK834" s="168"/>
      <c r="DFL834" s="168"/>
      <c r="DFM834" s="168"/>
      <c r="DFN834" s="168"/>
      <c r="DFO834" s="168"/>
      <c r="DFP834" s="168"/>
      <c r="DFQ834" s="508"/>
      <c r="DFR834" s="508"/>
      <c r="DFS834" s="508"/>
      <c r="DFT834" s="508"/>
      <c r="DFU834" s="508"/>
      <c r="DFV834" s="508"/>
      <c r="DFW834" s="508"/>
      <c r="DFX834" s="508"/>
      <c r="DFY834" s="508"/>
      <c r="DFZ834" s="508"/>
      <c r="DGA834" s="508"/>
      <c r="DGB834" s="508"/>
      <c r="DGC834" s="508"/>
      <c r="DGD834" s="508"/>
      <c r="DGE834" s="508"/>
      <c r="DGF834" s="508"/>
      <c r="DGG834" s="508"/>
      <c r="DGH834" s="508"/>
      <c r="DGI834" s="508"/>
      <c r="DGJ834" s="508"/>
      <c r="DGK834" s="508"/>
      <c r="DGL834" s="508"/>
      <c r="DGM834" s="508"/>
      <c r="DGN834" s="508"/>
      <c r="DGO834" s="89"/>
      <c r="DGP834" s="89"/>
      <c r="DGQ834" s="89"/>
      <c r="DGR834" s="89"/>
      <c r="DGS834" s="89"/>
      <c r="DGT834" s="508"/>
      <c r="DGU834" s="508"/>
      <c r="DGV834" s="89"/>
      <c r="DGW834" s="89"/>
      <c r="DGX834" s="508"/>
      <c r="DGY834" s="508"/>
      <c r="DGZ834" s="89"/>
      <c r="DHA834" s="89"/>
      <c r="DHB834" s="508"/>
      <c r="DHC834" s="508"/>
      <c r="DHD834" s="508"/>
      <c r="DHE834" s="508"/>
      <c r="DHF834" s="508"/>
      <c r="DHG834" s="508"/>
      <c r="DHH834" s="508"/>
      <c r="DHI834" s="89"/>
      <c r="DHJ834" s="89"/>
      <c r="DHK834" s="508"/>
      <c r="DHL834" s="508"/>
      <c r="DHM834" s="89"/>
      <c r="DHN834" s="89"/>
      <c r="DHO834" s="508"/>
      <c r="DHP834" s="508"/>
      <c r="DHQ834" s="508"/>
      <c r="DHR834" s="508"/>
      <c r="DHS834" s="508"/>
      <c r="DHT834" s="203"/>
      <c r="DHU834" s="107"/>
      <c r="DHV834" s="508"/>
      <c r="DHW834" s="508"/>
      <c r="DHX834" s="508"/>
      <c r="DHY834" s="508"/>
      <c r="DHZ834" s="508"/>
      <c r="DIA834" s="508"/>
      <c r="DIB834" s="508"/>
      <c r="DIC834" s="168"/>
      <c r="DID834" s="168"/>
      <c r="DIE834" s="168"/>
      <c r="DIF834" s="168"/>
      <c r="DIG834" s="168"/>
      <c r="DIH834" s="168"/>
      <c r="DII834" s="168"/>
      <c r="DIJ834" s="168"/>
      <c r="DIK834" s="168"/>
      <c r="DIL834" s="168"/>
      <c r="DIM834" s="168"/>
      <c r="DIN834" s="168"/>
      <c r="DIO834" s="168"/>
      <c r="DIP834" s="168"/>
      <c r="DIQ834" s="168"/>
      <c r="DIR834" s="168"/>
      <c r="DIS834" s="168"/>
      <c r="DIT834" s="168"/>
      <c r="DIU834" s="168"/>
      <c r="DIV834" s="168"/>
      <c r="DIW834" s="168"/>
      <c r="DIX834" s="168"/>
      <c r="DIY834" s="168"/>
      <c r="DIZ834" s="168"/>
      <c r="DJA834" s="168"/>
      <c r="DJB834" s="168"/>
      <c r="DJC834" s="168"/>
      <c r="DJD834" s="168"/>
      <c r="DJE834" s="168"/>
      <c r="DJF834" s="168"/>
      <c r="DJG834" s="168"/>
      <c r="DJH834" s="168"/>
      <c r="DJI834" s="168"/>
      <c r="DJJ834" s="168"/>
      <c r="DJK834" s="168"/>
      <c r="DJL834" s="168"/>
      <c r="DJM834" s="168"/>
      <c r="DJN834" s="168"/>
      <c r="DJO834" s="168"/>
      <c r="DJP834" s="168"/>
      <c r="DJQ834" s="168"/>
      <c r="DJR834" s="168"/>
      <c r="DJS834" s="168"/>
      <c r="DJT834" s="168"/>
      <c r="DJU834" s="508"/>
      <c r="DJV834" s="508"/>
      <c r="DJW834" s="508"/>
      <c r="DJX834" s="508"/>
      <c r="DJY834" s="508"/>
      <c r="DJZ834" s="508"/>
      <c r="DKA834" s="508"/>
      <c r="DKB834" s="508"/>
      <c r="DKC834" s="508"/>
      <c r="DKD834" s="508"/>
      <c r="DKE834" s="508"/>
      <c r="DKF834" s="508"/>
      <c r="DKG834" s="508"/>
      <c r="DKH834" s="508"/>
      <c r="DKI834" s="508"/>
      <c r="DKJ834" s="508"/>
      <c r="DKK834" s="508"/>
      <c r="DKL834" s="508"/>
      <c r="DKM834" s="508"/>
      <c r="DKN834" s="508"/>
      <c r="DKO834" s="508"/>
      <c r="DKP834" s="508"/>
      <c r="DKQ834" s="508"/>
      <c r="DKR834" s="508"/>
      <c r="DKS834" s="89"/>
      <c r="DKT834" s="89"/>
      <c r="DKU834" s="89"/>
      <c r="DKV834" s="89"/>
      <c r="DKW834" s="89"/>
      <c r="DKX834" s="508"/>
      <c r="DKY834" s="508"/>
      <c r="DKZ834" s="89"/>
      <c r="DLA834" s="89"/>
      <c r="DLB834" s="508"/>
      <c r="DLC834" s="508"/>
      <c r="DLD834" s="89"/>
      <c r="DLE834" s="89"/>
      <c r="DLF834" s="508"/>
      <c r="DLG834" s="508"/>
      <c r="DLH834" s="508"/>
      <c r="DLI834" s="508"/>
      <c r="DLJ834" s="508"/>
      <c r="DLK834" s="508"/>
      <c r="DLL834" s="508"/>
      <c r="DLM834" s="89"/>
      <c r="DLN834" s="89"/>
      <c r="DLO834" s="508"/>
      <c r="DLP834" s="508"/>
      <c r="DLQ834" s="89"/>
      <c r="DLR834" s="89"/>
      <c r="DLS834" s="508"/>
      <c r="DLT834" s="508"/>
      <c r="DLU834" s="508"/>
      <c r="DLV834" s="508"/>
      <c r="DLW834" s="508"/>
      <c r="DLX834" s="203"/>
      <c r="DLY834" s="107"/>
      <c r="DLZ834" s="508"/>
      <c r="DMA834" s="508"/>
      <c r="DMB834" s="508"/>
      <c r="DMC834" s="508"/>
      <c r="DMD834" s="508"/>
      <c r="DME834" s="508"/>
      <c r="DMF834" s="508"/>
      <c r="DMG834" s="168"/>
      <c r="DMH834" s="168"/>
      <c r="DMI834" s="168"/>
      <c r="DMJ834" s="168"/>
      <c r="DMK834" s="168"/>
      <c r="DML834" s="168"/>
      <c r="DMM834" s="168"/>
      <c r="DMN834" s="168"/>
      <c r="DMO834" s="168"/>
      <c r="DMP834" s="168"/>
      <c r="DMQ834" s="168"/>
      <c r="DMR834" s="168"/>
      <c r="DMS834" s="168"/>
      <c r="DMT834" s="168"/>
      <c r="DMU834" s="168"/>
      <c r="DMV834" s="168"/>
      <c r="DMW834" s="168"/>
      <c r="DMX834" s="168"/>
      <c r="DMY834" s="168"/>
      <c r="DMZ834" s="168"/>
      <c r="DNA834" s="168"/>
      <c r="DNB834" s="168"/>
      <c r="DNC834" s="168"/>
      <c r="DND834" s="168"/>
      <c r="DNE834" s="168"/>
      <c r="DNF834" s="168"/>
      <c r="DNG834" s="168"/>
      <c r="DNH834" s="168"/>
      <c r="DNI834" s="168"/>
      <c r="DNJ834" s="168"/>
      <c r="DNK834" s="168"/>
      <c r="DNL834" s="168"/>
      <c r="DNM834" s="168"/>
      <c r="DNN834" s="168"/>
      <c r="DNO834" s="168"/>
      <c r="DNP834" s="168"/>
      <c r="DNQ834" s="168"/>
      <c r="DNR834" s="168"/>
      <c r="DNS834" s="168"/>
      <c r="DNT834" s="168"/>
      <c r="DNU834" s="168"/>
      <c r="DNV834" s="168"/>
      <c r="DNW834" s="168"/>
      <c r="DNX834" s="168"/>
      <c r="DNY834" s="508"/>
      <c r="DNZ834" s="508"/>
      <c r="DOA834" s="508"/>
      <c r="DOB834" s="508"/>
      <c r="DOC834" s="508"/>
      <c r="DOD834" s="508"/>
      <c r="DOE834" s="508"/>
      <c r="DOF834" s="508"/>
      <c r="DOG834" s="508"/>
      <c r="DOH834" s="508"/>
      <c r="DOI834" s="508"/>
      <c r="DOJ834" s="508"/>
      <c r="DOK834" s="508"/>
      <c r="DOL834" s="508"/>
      <c r="DOM834" s="508"/>
      <c r="DON834" s="508"/>
      <c r="DOO834" s="508"/>
      <c r="DOP834" s="508"/>
      <c r="DOQ834" s="508"/>
      <c r="DOR834" s="508"/>
      <c r="DOS834" s="508"/>
      <c r="DOT834" s="508"/>
      <c r="DOU834" s="508"/>
      <c r="DOV834" s="508"/>
      <c r="DOW834" s="89"/>
      <c r="DOX834" s="89"/>
      <c r="DOY834" s="89"/>
      <c r="DOZ834" s="89"/>
      <c r="DPA834" s="89"/>
      <c r="DPB834" s="508"/>
      <c r="DPC834" s="508"/>
      <c r="DPD834" s="89"/>
      <c r="DPE834" s="89"/>
      <c r="DPF834" s="508"/>
      <c r="DPG834" s="508"/>
      <c r="DPH834" s="89"/>
      <c r="DPI834" s="89"/>
      <c r="DPJ834" s="508"/>
      <c r="DPK834" s="508"/>
      <c r="DPL834" s="508"/>
      <c r="DPM834" s="508"/>
      <c r="DPN834" s="508"/>
      <c r="DPO834" s="508"/>
      <c r="DPP834" s="508"/>
      <c r="DPQ834" s="89"/>
      <c r="DPR834" s="89"/>
      <c r="DPS834" s="508"/>
      <c r="DPT834" s="508"/>
      <c r="DPU834" s="89"/>
      <c r="DPV834" s="89"/>
      <c r="DPW834" s="508"/>
      <c r="DPX834" s="508"/>
      <c r="DPY834" s="508"/>
      <c r="DPZ834" s="508"/>
      <c r="DQA834" s="508"/>
      <c r="DQB834" s="203"/>
      <c r="DQC834" s="107"/>
      <c r="DQD834" s="508"/>
      <c r="DQE834" s="508"/>
      <c r="DQF834" s="508"/>
      <c r="DQG834" s="508"/>
      <c r="DQH834" s="508"/>
      <c r="DQI834" s="508"/>
      <c r="DQJ834" s="508"/>
      <c r="DQK834" s="168"/>
      <c r="DQL834" s="168"/>
      <c r="DQM834" s="168"/>
      <c r="DQN834" s="168"/>
      <c r="DQO834" s="168"/>
      <c r="DQP834" s="168"/>
      <c r="DQQ834" s="168"/>
      <c r="DQR834" s="168"/>
      <c r="DQS834" s="168"/>
      <c r="DQT834" s="168"/>
      <c r="DQU834" s="168"/>
      <c r="DQV834" s="168"/>
      <c r="DQW834" s="168"/>
      <c r="DQX834" s="168"/>
      <c r="DQY834" s="168"/>
      <c r="DQZ834" s="168"/>
      <c r="DRA834" s="168"/>
      <c r="DRB834" s="168"/>
      <c r="DRC834" s="168"/>
      <c r="DRD834" s="168"/>
      <c r="DRE834" s="168"/>
      <c r="DRF834" s="168"/>
      <c r="DRG834" s="168"/>
      <c r="DRH834" s="168"/>
      <c r="DRI834" s="168"/>
      <c r="DRJ834" s="168"/>
      <c r="DRK834" s="168"/>
      <c r="DRL834" s="168"/>
      <c r="DRM834" s="168"/>
      <c r="DRN834" s="168"/>
      <c r="DRO834" s="168"/>
      <c r="DRP834" s="168"/>
      <c r="DRQ834" s="168"/>
      <c r="DRR834" s="168"/>
      <c r="DRS834" s="168"/>
      <c r="DRT834" s="168"/>
      <c r="DRU834" s="168"/>
      <c r="DRV834" s="168"/>
      <c r="DRW834" s="168"/>
      <c r="DRX834" s="168"/>
      <c r="DRY834" s="168"/>
      <c r="DRZ834" s="168"/>
      <c r="DSA834" s="168"/>
      <c r="DSB834" s="168"/>
      <c r="DSC834" s="508"/>
      <c r="DSD834" s="508"/>
      <c r="DSE834" s="508"/>
      <c r="DSF834" s="508"/>
      <c r="DSG834" s="508"/>
      <c r="DSH834" s="508"/>
      <c r="DSI834" s="508"/>
      <c r="DSJ834" s="508"/>
      <c r="DSK834" s="508"/>
      <c r="DSL834" s="508"/>
      <c r="DSM834" s="508"/>
      <c r="DSN834" s="508"/>
      <c r="DSO834" s="508"/>
      <c r="DSP834" s="508"/>
      <c r="DSQ834" s="508"/>
      <c r="DSR834" s="508"/>
      <c r="DSS834" s="508"/>
      <c r="DST834" s="508"/>
      <c r="DSU834" s="508"/>
      <c r="DSV834" s="508"/>
      <c r="DSW834" s="508"/>
      <c r="DSX834" s="508"/>
      <c r="DSY834" s="508"/>
      <c r="DSZ834" s="508"/>
      <c r="DTA834" s="89"/>
      <c r="DTB834" s="89"/>
      <c r="DTC834" s="89"/>
      <c r="DTD834" s="89"/>
      <c r="DTE834" s="89"/>
      <c r="DTF834" s="508"/>
      <c r="DTG834" s="508"/>
      <c r="DTH834" s="89"/>
      <c r="DTI834" s="89"/>
      <c r="DTJ834" s="508"/>
      <c r="DTK834" s="508"/>
      <c r="DTL834" s="89"/>
      <c r="DTM834" s="89"/>
      <c r="DTN834" s="508"/>
      <c r="DTO834" s="508"/>
      <c r="DTP834" s="508"/>
      <c r="DTQ834" s="508"/>
      <c r="DTR834" s="508"/>
      <c r="DTS834" s="508"/>
      <c r="DTT834" s="508"/>
      <c r="DTU834" s="89"/>
      <c r="DTV834" s="89"/>
      <c r="DTW834" s="508"/>
      <c r="DTX834" s="508"/>
      <c r="DTY834" s="89"/>
      <c r="DTZ834" s="89"/>
      <c r="DUA834" s="508"/>
      <c r="DUB834" s="508"/>
      <c r="DUC834" s="508"/>
      <c r="DUD834" s="508"/>
      <c r="DUE834" s="508"/>
      <c r="DUF834" s="203"/>
      <c r="DUG834" s="107"/>
      <c r="DUH834" s="508"/>
      <c r="DUI834" s="508"/>
      <c r="DUJ834" s="508"/>
      <c r="DUK834" s="508"/>
      <c r="DUL834" s="508"/>
      <c r="DUM834" s="508"/>
      <c r="DUN834" s="508"/>
      <c r="DUO834" s="168"/>
      <c r="DUP834" s="168"/>
      <c r="DUQ834" s="168"/>
      <c r="DUR834" s="168"/>
      <c r="DUS834" s="168"/>
      <c r="DUT834" s="168"/>
      <c r="DUU834" s="168"/>
      <c r="DUV834" s="168"/>
      <c r="DUW834" s="168"/>
      <c r="DUX834" s="168"/>
      <c r="DUY834" s="168"/>
      <c r="DUZ834" s="168"/>
      <c r="DVA834" s="168"/>
      <c r="DVB834" s="168"/>
      <c r="DVC834" s="168"/>
      <c r="DVD834" s="168"/>
      <c r="DVE834" s="168"/>
      <c r="DVF834" s="168"/>
      <c r="DVG834" s="168"/>
      <c r="DVH834" s="168"/>
      <c r="DVI834" s="168"/>
      <c r="DVJ834" s="168"/>
      <c r="DVK834" s="168"/>
      <c r="DVL834" s="168"/>
      <c r="DVM834" s="168"/>
      <c r="DVN834" s="168"/>
      <c r="DVO834" s="168"/>
      <c r="DVP834" s="168"/>
      <c r="DVQ834" s="168"/>
      <c r="DVR834" s="168"/>
      <c r="DVS834" s="168"/>
      <c r="DVT834" s="168"/>
      <c r="DVU834" s="168"/>
      <c r="DVV834" s="168"/>
      <c r="DVW834" s="168"/>
      <c r="DVX834" s="168"/>
      <c r="DVY834" s="168"/>
      <c r="DVZ834" s="168"/>
      <c r="DWA834" s="168"/>
      <c r="DWB834" s="168"/>
      <c r="DWC834" s="168"/>
      <c r="DWD834" s="168"/>
      <c r="DWE834" s="168"/>
      <c r="DWF834" s="168"/>
      <c r="DWG834" s="508"/>
      <c r="DWH834" s="508"/>
      <c r="DWI834" s="508"/>
      <c r="DWJ834" s="508"/>
      <c r="DWK834" s="508"/>
      <c r="DWL834" s="508"/>
      <c r="DWM834" s="508"/>
      <c r="DWN834" s="508"/>
      <c r="DWO834" s="508"/>
      <c r="DWP834" s="508"/>
      <c r="DWQ834" s="508"/>
      <c r="DWR834" s="508"/>
      <c r="DWS834" s="508"/>
      <c r="DWT834" s="508"/>
      <c r="DWU834" s="508"/>
      <c r="DWV834" s="508"/>
      <c r="DWW834" s="508"/>
      <c r="DWX834" s="508"/>
      <c r="DWY834" s="508"/>
      <c r="DWZ834" s="508"/>
      <c r="DXA834" s="508"/>
      <c r="DXB834" s="508"/>
      <c r="DXC834" s="508"/>
      <c r="DXD834" s="508"/>
      <c r="DXE834" s="89"/>
      <c r="DXF834" s="89"/>
      <c r="DXG834" s="89"/>
      <c r="DXH834" s="89"/>
      <c r="DXI834" s="89"/>
      <c r="DXJ834" s="508"/>
      <c r="DXK834" s="508"/>
      <c r="DXL834" s="89"/>
      <c r="DXM834" s="89"/>
      <c r="DXN834" s="508"/>
      <c r="DXO834" s="508"/>
      <c r="DXP834" s="89"/>
      <c r="DXQ834" s="89"/>
      <c r="DXR834" s="508"/>
      <c r="DXS834" s="508"/>
      <c r="DXT834" s="508"/>
      <c r="DXU834" s="508"/>
      <c r="DXV834" s="508"/>
      <c r="DXW834" s="508"/>
      <c r="DXX834" s="508"/>
      <c r="DXY834" s="89"/>
      <c r="DXZ834" s="89"/>
      <c r="DYA834" s="508"/>
      <c r="DYB834" s="508"/>
      <c r="DYC834" s="89"/>
      <c r="DYD834" s="89"/>
      <c r="DYE834" s="508"/>
      <c r="DYF834" s="508"/>
      <c r="DYG834" s="508"/>
      <c r="DYH834" s="508"/>
      <c r="DYI834" s="508"/>
      <c r="DYJ834" s="203"/>
      <c r="DYK834" s="107"/>
      <c r="DYL834" s="508"/>
      <c r="DYM834" s="508"/>
      <c r="DYN834" s="508"/>
      <c r="DYO834" s="508"/>
      <c r="DYP834" s="508"/>
      <c r="DYQ834" s="508"/>
      <c r="DYR834" s="508"/>
      <c r="DYS834" s="168"/>
      <c r="DYT834" s="168"/>
      <c r="DYU834" s="168"/>
      <c r="DYV834" s="168"/>
      <c r="DYW834" s="168"/>
      <c r="DYX834" s="168"/>
      <c r="DYY834" s="168"/>
      <c r="DYZ834" s="168"/>
      <c r="DZA834" s="168"/>
      <c r="DZB834" s="168"/>
      <c r="DZC834" s="168"/>
      <c r="DZD834" s="168"/>
      <c r="DZE834" s="168"/>
      <c r="DZF834" s="168"/>
      <c r="DZG834" s="168"/>
      <c r="DZH834" s="168"/>
      <c r="DZI834" s="168"/>
      <c r="DZJ834" s="168"/>
      <c r="DZK834" s="168"/>
      <c r="DZL834" s="168"/>
      <c r="DZM834" s="168"/>
      <c r="DZN834" s="168"/>
      <c r="DZO834" s="168"/>
      <c r="DZP834" s="168"/>
      <c r="DZQ834" s="168"/>
      <c r="DZR834" s="168"/>
      <c r="DZS834" s="168"/>
      <c r="DZT834" s="168"/>
      <c r="DZU834" s="168"/>
      <c r="DZV834" s="168"/>
      <c r="DZW834" s="168"/>
      <c r="DZX834" s="168"/>
      <c r="DZY834" s="168"/>
      <c r="DZZ834" s="168"/>
      <c r="EAA834" s="168"/>
      <c r="EAB834" s="168"/>
      <c r="EAC834" s="168"/>
      <c r="EAD834" s="168"/>
      <c r="EAE834" s="168"/>
      <c r="EAF834" s="168"/>
      <c r="EAG834" s="168"/>
      <c r="EAH834" s="168"/>
      <c r="EAI834" s="168"/>
      <c r="EAJ834" s="168"/>
      <c r="EAK834" s="508"/>
      <c r="EAL834" s="508"/>
      <c r="EAM834" s="508"/>
      <c r="EAN834" s="508"/>
      <c r="EAO834" s="508"/>
      <c r="EAP834" s="508"/>
      <c r="EAQ834" s="508"/>
      <c r="EAR834" s="508"/>
      <c r="EAS834" s="508"/>
      <c r="EAT834" s="508"/>
      <c r="EAU834" s="508"/>
      <c r="EAV834" s="508"/>
      <c r="EAW834" s="508"/>
      <c r="EAX834" s="508"/>
      <c r="EAY834" s="508"/>
      <c r="EAZ834" s="508"/>
      <c r="EBA834" s="508"/>
      <c r="EBB834" s="508"/>
      <c r="EBC834" s="508"/>
      <c r="EBD834" s="508"/>
      <c r="EBE834" s="508"/>
      <c r="EBF834" s="508"/>
      <c r="EBG834" s="508"/>
      <c r="EBH834" s="508"/>
      <c r="EBI834" s="89"/>
      <c r="EBJ834" s="89"/>
      <c r="EBK834" s="89"/>
      <c r="EBL834" s="89"/>
      <c r="EBM834" s="89"/>
      <c r="EBN834" s="508"/>
      <c r="EBO834" s="508"/>
      <c r="EBP834" s="89"/>
      <c r="EBQ834" s="89"/>
      <c r="EBR834" s="508"/>
      <c r="EBS834" s="508"/>
      <c r="EBT834" s="89"/>
      <c r="EBU834" s="89"/>
      <c r="EBV834" s="508"/>
      <c r="EBW834" s="508"/>
      <c r="EBX834" s="508"/>
      <c r="EBY834" s="508"/>
      <c r="EBZ834" s="508"/>
      <c r="ECA834" s="508"/>
      <c r="ECB834" s="508"/>
      <c r="ECC834" s="89"/>
      <c r="ECD834" s="89"/>
      <c r="ECE834" s="508"/>
      <c r="ECF834" s="508"/>
      <c r="ECG834" s="89"/>
      <c r="ECH834" s="89"/>
      <c r="ECI834" s="508"/>
      <c r="ECJ834" s="508"/>
      <c r="ECK834" s="508"/>
      <c r="ECL834" s="508"/>
      <c r="ECM834" s="508"/>
      <c r="ECN834" s="203"/>
      <c r="ECO834" s="107"/>
      <c r="ECP834" s="508"/>
      <c r="ECQ834" s="508"/>
      <c r="ECR834" s="508"/>
      <c r="ECS834" s="508"/>
      <c r="ECT834" s="508"/>
      <c r="ECU834" s="508"/>
      <c r="ECV834" s="508"/>
      <c r="ECW834" s="168"/>
      <c r="ECX834" s="168"/>
      <c r="ECY834" s="168"/>
      <c r="ECZ834" s="168"/>
      <c r="EDA834" s="168"/>
      <c r="EDB834" s="168"/>
      <c r="EDC834" s="168"/>
      <c r="EDD834" s="168"/>
      <c r="EDE834" s="168"/>
      <c r="EDF834" s="168"/>
      <c r="EDG834" s="168"/>
      <c r="EDH834" s="168"/>
      <c r="EDI834" s="168"/>
      <c r="EDJ834" s="168"/>
      <c r="EDK834" s="168"/>
      <c r="EDL834" s="168"/>
      <c r="EDM834" s="168"/>
      <c r="EDN834" s="168"/>
      <c r="EDO834" s="168"/>
      <c r="EDP834" s="168"/>
      <c r="EDQ834" s="168"/>
      <c r="EDR834" s="168"/>
      <c r="EDS834" s="168"/>
      <c r="EDT834" s="168"/>
      <c r="EDU834" s="168"/>
      <c r="EDV834" s="168"/>
      <c r="EDW834" s="168"/>
      <c r="EDX834" s="168"/>
      <c r="EDY834" s="168"/>
      <c r="EDZ834" s="168"/>
      <c r="EEA834" s="168"/>
      <c r="EEB834" s="168"/>
      <c r="EEC834" s="168"/>
      <c r="EED834" s="168"/>
      <c r="EEE834" s="168"/>
      <c r="EEF834" s="168"/>
      <c r="EEG834" s="168"/>
      <c r="EEH834" s="168"/>
      <c r="EEI834" s="168"/>
      <c r="EEJ834" s="168"/>
      <c r="EEK834" s="168"/>
      <c r="EEL834" s="168"/>
      <c r="EEM834" s="168"/>
      <c r="EEN834" s="168"/>
      <c r="EEO834" s="508"/>
      <c r="EEP834" s="508"/>
      <c r="EEQ834" s="508"/>
      <c r="EER834" s="508"/>
      <c r="EES834" s="508"/>
      <c r="EET834" s="508"/>
      <c r="EEU834" s="508"/>
      <c r="EEV834" s="508"/>
      <c r="EEW834" s="508"/>
      <c r="EEX834" s="508"/>
      <c r="EEY834" s="508"/>
      <c r="EEZ834" s="508"/>
      <c r="EFA834" s="508"/>
      <c r="EFB834" s="508"/>
      <c r="EFC834" s="508"/>
      <c r="EFD834" s="508"/>
      <c r="EFE834" s="508"/>
      <c r="EFF834" s="508"/>
      <c r="EFG834" s="508"/>
      <c r="EFH834" s="508"/>
      <c r="EFI834" s="508"/>
      <c r="EFJ834" s="508"/>
      <c r="EFK834" s="508"/>
      <c r="EFL834" s="508"/>
      <c r="EFM834" s="89"/>
      <c r="EFN834" s="89"/>
      <c r="EFO834" s="89"/>
      <c r="EFP834" s="89"/>
      <c r="EFQ834" s="89"/>
      <c r="EFR834" s="508"/>
      <c r="EFS834" s="508"/>
      <c r="EFT834" s="89"/>
      <c r="EFU834" s="89"/>
      <c r="EFV834" s="508"/>
      <c r="EFW834" s="508"/>
      <c r="EFX834" s="89"/>
      <c r="EFY834" s="89"/>
      <c r="EFZ834" s="508"/>
      <c r="EGA834" s="508"/>
      <c r="EGB834" s="508"/>
      <c r="EGC834" s="508"/>
      <c r="EGD834" s="508"/>
      <c r="EGE834" s="508"/>
      <c r="EGF834" s="508"/>
      <c r="EGG834" s="89"/>
      <c r="EGH834" s="89"/>
      <c r="EGI834" s="508"/>
      <c r="EGJ834" s="508"/>
      <c r="EGK834" s="89"/>
      <c r="EGL834" s="89"/>
      <c r="EGM834" s="508"/>
      <c r="EGN834" s="508"/>
      <c r="EGO834" s="508"/>
      <c r="EGP834" s="508"/>
      <c r="EGQ834" s="508"/>
      <c r="EGR834" s="203"/>
      <c r="EGS834" s="107"/>
      <c r="EGT834" s="508"/>
      <c r="EGU834" s="508"/>
      <c r="EGV834" s="508"/>
      <c r="EGW834" s="508"/>
      <c r="EGX834" s="508"/>
      <c r="EGY834" s="508"/>
      <c r="EGZ834" s="508"/>
      <c r="EHA834" s="168"/>
      <c r="EHB834" s="168"/>
      <c r="EHC834" s="168"/>
      <c r="EHD834" s="168"/>
      <c r="EHE834" s="168"/>
      <c r="EHF834" s="168"/>
      <c r="EHG834" s="168"/>
      <c r="EHH834" s="168"/>
      <c r="EHI834" s="168"/>
      <c r="EHJ834" s="168"/>
      <c r="EHK834" s="168"/>
      <c r="EHL834" s="168"/>
      <c r="EHM834" s="168"/>
      <c r="EHN834" s="168"/>
      <c r="EHO834" s="168"/>
      <c r="EHP834" s="168"/>
      <c r="EHQ834" s="168"/>
      <c r="EHR834" s="168"/>
      <c r="EHS834" s="168"/>
      <c r="EHT834" s="168"/>
      <c r="EHU834" s="168"/>
      <c r="EHV834" s="168"/>
      <c r="EHW834" s="168"/>
      <c r="EHX834" s="168"/>
      <c r="EHY834" s="168"/>
      <c r="EHZ834" s="168"/>
      <c r="EIA834" s="168"/>
      <c r="EIB834" s="168"/>
      <c r="EIC834" s="168"/>
      <c r="EID834" s="168"/>
      <c r="EIE834" s="168"/>
      <c r="EIF834" s="168"/>
      <c r="EIG834" s="168"/>
      <c r="EIH834" s="168"/>
      <c r="EII834" s="168"/>
      <c r="EIJ834" s="168"/>
      <c r="EIK834" s="168"/>
      <c r="EIL834" s="168"/>
      <c r="EIM834" s="168"/>
      <c r="EIN834" s="168"/>
      <c r="EIO834" s="168"/>
      <c r="EIP834" s="168"/>
      <c r="EIQ834" s="168"/>
      <c r="EIR834" s="168"/>
      <c r="EIS834" s="508"/>
      <c r="EIT834" s="508"/>
      <c r="EIU834" s="508"/>
      <c r="EIV834" s="508"/>
      <c r="EIW834" s="508"/>
      <c r="EIX834" s="508"/>
      <c r="EIY834" s="508"/>
      <c r="EIZ834" s="508"/>
      <c r="EJA834" s="508"/>
      <c r="EJB834" s="508"/>
      <c r="EJC834" s="508"/>
      <c r="EJD834" s="508"/>
      <c r="EJE834" s="508"/>
      <c r="EJF834" s="508"/>
      <c r="EJG834" s="508"/>
      <c r="EJH834" s="508"/>
      <c r="EJI834" s="508"/>
      <c r="EJJ834" s="508"/>
      <c r="EJK834" s="508"/>
      <c r="EJL834" s="508"/>
      <c r="EJM834" s="508"/>
      <c r="EJN834" s="508"/>
      <c r="EJO834" s="508"/>
      <c r="EJP834" s="508"/>
      <c r="EJQ834" s="89"/>
      <c r="EJR834" s="89"/>
      <c r="EJS834" s="89"/>
      <c r="EJT834" s="89"/>
      <c r="EJU834" s="89"/>
      <c r="EJV834" s="508"/>
      <c r="EJW834" s="508"/>
      <c r="EJX834" s="89"/>
      <c r="EJY834" s="89"/>
      <c r="EJZ834" s="508"/>
      <c r="EKA834" s="508"/>
      <c r="EKB834" s="89"/>
      <c r="EKC834" s="89"/>
      <c r="EKD834" s="508"/>
      <c r="EKE834" s="508"/>
      <c r="EKF834" s="508"/>
      <c r="EKG834" s="508"/>
      <c r="EKH834" s="508"/>
      <c r="EKI834" s="508"/>
      <c r="EKJ834" s="508"/>
      <c r="EKK834" s="89"/>
      <c r="EKL834" s="89"/>
      <c r="EKM834" s="508"/>
      <c r="EKN834" s="508"/>
      <c r="EKO834" s="89"/>
      <c r="EKP834" s="89"/>
      <c r="EKQ834" s="508"/>
      <c r="EKR834" s="508"/>
      <c r="EKS834" s="508"/>
      <c r="EKT834" s="508"/>
      <c r="EKU834" s="508"/>
      <c r="EKV834" s="203"/>
      <c r="EKW834" s="107"/>
      <c r="EKX834" s="508"/>
      <c r="EKY834" s="508"/>
      <c r="EKZ834" s="508"/>
      <c r="ELA834" s="508"/>
      <c r="ELB834" s="508"/>
      <c r="ELC834" s="508"/>
      <c r="ELD834" s="508"/>
      <c r="ELE834" s="168"/>
      <c r="ELF834" s="168"/>
      <c r="ELG834" s="168"/>
      <c r="ELH834" s="168"/>
      <c r="ELI834" s="168"/>
      <c r="ELJ834" s="168"/>
      <c r="ELK834" s="168"/>
      <c r="ELL834" s="168"/>
      <c r="ELM834" s="168"/>
      <c r="ELN834" s="168"/>
      <c r="ELO834" s="168"/>
      <c r="ELP834" s="168"/>
      <c r="ELQ834" s="168"/>
      <c r="ELR834" s="168"/>
      <c r="ELS834" s="168"/>
      <c r="ELT834" s="168"/>
      <c r="ELU834" s="168"/>
      <c r="ELV834" s="168"/>
      <c r="ELW834" s="168"/>
      <c r="ELX834" s="168"/>
      <c r="ELY834" s="168"/>
      <c r="ELZ834" s="168"/>
      <c r="EMA834" s="168"/>
      <c r="EMB834" s="168"/>
      <c r="EMC834" s="168"/>
      <c r="EMD834" s="168"/>
      <c r="EME834" s="168"/>
      <c r="EMF834" s="168"/>
      <c r="EMG834" s="168"/>
      <c r="EMH834" s="168"/>
      <c r="EMI834" s="168"/>
      <c r="EMJ834" s="168"/>
      <c r="EMK834" s="168"/>
      <c r="EML834" s="168"/>
      <c r="EMM834" s="168"/>
      <c r="EMN834" s="168"/>
      <c r="EMO834" s="168"/>
      <c r="EMP834" s="168"/>
      <c r="EMQ834" s="168"/>
      <c r="EMR834" s="168"/>
      <c r="EMS834" s="168"/>
      <c r="EMT834" s="168"/>
      <c r="EMU834" s="168"/>
      <c r="EMV834" s="168"/>
      <c r="EMW834" s="508"/>
      <c r="EMX834" s="508"/>
      <c r="EMY834" s="508"/>
      <c r="EMZ834" s="508"/>
      <c r="ENA834" s="508"/>
      <c r="ENB834" s="508"/>
      <c r="ENC834" s="508"/>
      <c r="END834" s="508"/>
      <c r="ENE834" s="508"/>
      <c r="ENF834" s="508"/>
      <c r="ENG834" s="508"/>
      <c r="ENH834" s="508"/>
      <c r="ENI834" s="508"/>
      <c r="ENJ834" s="508"/>
      <c r="ENK834" s="508"/>
      <c r="ENL834" s="508"/>
      <c r="ENM834" s="508"/>
      <c r="ENN834" s="508"/>
      <c r="ENO834" s="508"/>
      <c r="ENP834" s="508"/>
      <c r="ENQ834" s="508"/>
      <c r="ENR834" s="508"/>
      <c r="ENS834" s="508"/>
      <c r="ENT834" s="508"/>
      <c r="ENU834" s="89"/>
      <c r="ENV834" s="89"/>
      <c r="ENW834" s="89"/>
      <c r="ENX834" s="89"/>
      <c r="ENY834" s="89"/>
      <c r="ENZ834" s="508"/>
      <c r="EOA834" s="508"/>
      <c r="EOB834" s="89"/>
      <c r="EOC834" s="89"/>
      <c r="EOD834" s="508"/>
      <c r="EOE834" s="508"/>
      <c r="EOF834" s="89"/>
      <c r="EOG834" s="89"/>
      <c r="EOH834" s="508"/>
      <c r="EOI834" s="508"/>
      <c r="EOJ834" s="508"/>
      <c r="EOK834" s="508"/>
      <c r="EOL834" s="508"/>
      <c r="EOM834" s="508"/>
      <c r="EON834" s="508"/>
      <c r="EOO834" s="89"/>
      <c r="EOP834" s="89"/>
      <c r="EOQ834" s="508"/>
      <c r="EOR834" s="508"/>
      <c r="EOS834" s="89"/>
      <c r="EOT834" s="89"/>
      <c r="EOU834" s="508"/>
      <c r="EOV834" s="508"/>
      <c r="EOW834" s="508"/>
      <c r="EOX834" s="508"/>
      <c r="EOY834" s="508"/>
      <c r="EOZ834" s="203"/>
      <c r="EPA834" s="107"/>
      <c r="EPB834" s="508"/>
      <c r="EPC834" s="508"/>
      <c r="EPD834" s="508"/>
      <c r="EPE834" s="508"/>
      <c r="EPF834" s="508"/>
      <c r="EPG834" s="508"/>
      <c r="EPH834" s="508"/>
      <c r="EPI834" s="168"/>
      <c r="EPJ834" s="168"/>
      <c r="EPK834" s="168"/>
      <c r="EPL834" s="168"/>
      <c r="EPM834" s="168"/>
      <c r="EPN834" s="168"/>
      <c r="EPO834" s="168"/>
      <c r="EPP834" s="168"/>
      <c r="EPQ834" s="168"/>
      <c r="EPR834" s="168"/>
      <c r="EPS834" s="168"/>
      <c r="EPT834" s="168"/>
      <c r="EPU834" s="168"/>
      <c r="EPV834" s="168"/>
      <c r="EPW834" s="168"/>
      <c r="EPX834" s="168"/>
      <c r="EPY834" s="168"/>
      <c r="EPZ834" s="168"/>
      <c r="EQA834" s="168"/>
      <c r="EQB834" s="168"/>
      <c r="EQC834" s="168"/>
      <c r="EQD834" s="168"/>
      <c r="EQE834" s="168"/>
      <c r="EQF834" s="168"/>
      <c r="EQG834" s="168"/>
      <c r="EQH834" s="168"/>
      <c r="EQI834" s="168"/>
      <c r="EQJ834" s="168"/>
      <c r="EQK834" s="168"/>
      <c r="EQL834" s="168"/>
      <c r="EQM834" s="168"/>
      <c r="EQN834" s="168"/>
      <c r="EQO834" s="168"/>
      <c r="EQP834" s="168"/>
      <c r="EQQ834" s="168"/>
      <c r="EQR834" s="168"/>
      <c r="EQS834" s="168"/>
      <c r="EQT834" s="168"/>
      <c r="EQU834" s="168"/>
      <c r="EQV834" s="168"/>
      <c r="EQW834" s="168"/>
      <c r="EQX834" s="168"/>
      <c r="EQY834" s="168"/>
      <c r="EQZ834" s="168"/>
      <c r="ERA834" s="508"/>
      <c r="ERB834" s="508"/>
      <c r="ERC834" s="508"/>
      <c r="ERD834" s="508"/>
      <c r="ERE834" s="508"/>
      <c r="ERF834" s="508"/>
      <c r="ERG834" s="508"/>
      <c r="ERH834" s="508"/>
      <c r="ERI834" s="508"/>
      <c r="ERJ834" s="508"/>
      <c r="ERK834" s="508"/>
      <c r="ERL834" s="508"/>
      <c r="ERM834" s="508"/>
      <c r="ERN834" s="508"/>
      <c r="ERO834" s="508"/>
      <c r="ERP834" s="508"/>
      <c r="ERQ834" s="508"/>
      <c r="ERR834" s="508"/>
      <c r="ERS834" s="508"/>
      <c r="ERT834" s="508"/>
      <c r="ERU834" s="508"/>
      <c r="ERV834" s="508"/>
      <c r="ERW834" s="508"/>
      <c r="ERX834" s="508"/>
      <c r="ERY834" s="89"/>
      <c r="ERZ834" s="89"/>
      <c r="ESA834" s="89"/>
      <c r="ESB834" s="89"/>
      <c r="ESC834" s="89"/>
      <c r="ESD834" s="508"/>
      <c r="ESE834" s="508"/>
      <c r="ESF834" s="89"/>
      <c r="ESG834" s="89"/>
      <c r="ESH834" s="508"/>
      <c r="ESI834" s="508"/>
      <c r="ESJ834" s="89"/>
      <c r="ESK834" s="89"/>
      <c r="ESL834" s="508"/>
      <c r="ESM834" s="508"/>
      <c r="ESN834" s="508"/>
      <c r="ESO834" s="508"/>
      <c r="ESP834" s="508"/>
      <c r="ESQ834" s="508"/>
      <c r="ESR834" s="508"/>
      <c r="ESS834" s="89"/>
      <c r="EST834" s="89"/>
      <c r="ESU834" s="508"/>
      <c r="ESV834" s="508"/>
      <c r="ESW834" s="89"/>
      <c r="ESX834" s="89"/>
      <c r="ESY834" s="508"/>
      <c r="ESZ834" s="508"/>
      <c r="ETA834" s="508"/>
      <c r="ETB834" s="508"/>
      <c r="ETC834" s="508"/>
      <c r="ETD834" s="203"/>
      <c r="ETE834" s="107"/>
      <c r="ETF834" s="508"/>
      <c r="ETG834" s="508"/>
      <c r="ETH834" s="508"/>
      <c r="ETI834" s="508"/>
      <c r="ETJ834" s="508"/>
      <c r="ETK834" s="508"/>
      <c r="ETL834" s="508"/>
      <c r="ETM834" s="168"/>
      <c r="ETN834" s="168"/>
      <c r="ETO834" s="168"/>
      <c r="ETP834" s="168"/>
      <c r="ETQ834" s="168"/>
      <c r="ETR834" s="168"/>
      <c r="ETS834" s="168"/>
      <c r="ETT834" s="168"/>
      <c r="ETU834" s="168"/>
      <c r="ETV834" s="168"/>
      <c r="ETW834" s="168"/>
      <c r="ETX834" s="168"/>
      <c r="ETY834" s="168"/>
      <c r="ETZ834" s="168"/>
      <c r="EUA834" s="168"/>
      <c r="EUB834" s="168"/>
      <c r="EUC834" s="168"/>
      <c r="EUD834" s="168"/>
      <c r="EUE834" s="168"/>
      <c r="EUF834" s="168"/>
      <c r="EUG834" s="168"/>
      <c r="EUH834" s="168"/>
      <c r="EUI834" s="168"/>
      <c r="EUJ834" s="168"/>
      <c r="EUK834" s="168"/>
      <c r="EUL834" s="168"/>
      <c r="EUM834" s="168"/>
      <c r="EUN834" s="168"/>
      <c r="EUO834" s="168"/>
      <c r="EUP834" s="168"/>
      <c r="EUQ834" s="168"/>
      <c r="EUR834" s="168"/>
      <c r="EUS834" s="168"/>
      <c r="EUT834" s="168"/>
      <c r="EUU834" s="168"/>
      <c r="EUV834" s="168"/>
      <c r="EUW834" s="168"/>
      <c r="EUX834" s="168"/>
      <c r="EUY834" s="168"/>
      <c r="EUZ834" s="168"/>
      <c r="EVA834" s="168"/>
      <c r="EVB834" s="168"/>
      <c r="EVC834" s="168"/>
      <c r="EVD834" s="168"/>
      <c r="EVE834" s="508"/>
      <c r="EVF834" s="508"/>
      <c r="EVG834" s="508"/>
      <c r="EVH834" s="508"/>
      <c r="EVI834" s="508"/>
      <c r="EVJ834" s="508"/>
      <c r="EVK834" s="508"/>
      <c r="EVL834" s="508"/>
      <c r="EVM834" s="508"/>
      <c r="EVN834" s="508"/>
      <c r="EVO834" s="508"/>
      <c r="EVP834" s="508"/>
      <c r="EVQ834" s="508"/>
      <c r="EVR834" s="508"/>
      <c r="EVS834" s="508"/>
      <c r="EVT834" s="508"/>
      <c r="EVU834" s="508"/>
      <c r="EVV834" s="508"/>
      <c r="EVW834" s="508"/>
      <c r="EVX834" s="508"/>
      <c r="EVY834" s="508"/>
      <c r="EVZ834" s="508"/>
      <c r="EWA834" s="508"/>
      <c r="EWB834" s="508"/>
      <c r="EWC834" s="89"/>
      <c r="EWD834" s="89"/>
      <c r="EWE834" s="89"/>
      <c r="EWF834" s="89"/>
      <c r="EWG834" s="89"/>
      <c r="EWH834" s="508"/>
      <c r="EWI834" s="508"/>
      <c r="EWJ834" s="89"/>
      <c r="EWK834" s="89"/>
      <c r="EWL834" s="508"/>
      <c r="EWM834" s="508"/>
      <c r="EWN834" s="89"/>
      <c r="EWO834" s="89"/>
      <c r="EWP834" s="508"/>
      <c r="EWQ834" s="508"/>
      <c r="EWR834" s="508"/>
      <c r="EWS834" s="508"/>
      <c r="EWT834" s="508"/>
      <c r="EWU834" s="508"/>
      <c r="EWV834" s="508"/>
      <c r="EWW834" s="89"/>
      <c r="EWX834" s="89"/>
      <c r="EWY834" s="508"/>
      <c r="EWZ834" s="508"/>
      <c r="EXA834" s="89"/>
      <c r="EXB834" s="89"/>
      <c r="EXC834" s="508"/>
      <c r="EXD834" s="508"/>
      <c r="EXE834" s="508"/>
      <c r="EXF834" s="508"/>
      <c r="EXG834" s="508"/>
      <c r="EXH834" s="203"/>
      <c r="EXI834" s="107"/>
      <c r="EXJ834" s="508"/>
      <c r="EXK834" s="508"/>
      <c r="EXL834" s="508"/>
      <c r="EXM834" s="508"/>
      <c r="EXN834" s="508"/>
      <c r="EXO834" s="508"/>
      <c r="EXP834" s="508"/>
      <c r="EXQ834" s="168"/>
      <c r="EXR834" s="168"/>
      <c r="EXS834" s="168"/>
      <c r="EXT834" s="168"/>
      <c r="EXU834" s="168"/>
      <c r="EXV834" s="168"/>
      <c r="EXW834" s="168"/>
      <c r="EXX834" s="168"/>
      <c r="EXY834" s="168"/>
      <c r="EXZ834" s="168"/>
      <c r="EYA834" s="168"/>
      <c r="EYB834" s="168"/>
      <c r="EYC834" s="168"/>
      <c r="EYD834" s="168"/>
      <c r="EYE834" s="168"/>
      <c r="EYF834" s="168"/>
      <c r="EYG834" s="168"/>
      <c r="EYH834" s="168"/>
      <c r="EYI834" s="168"/>
      <c r="EYJ834" s="168"/>
      <c r="EYK834" s="168"/>
      <c r="EYL834" s="168"/>
      <c r="EYM834" s="168"/>
      <c r="EYN834" s="168"/>
      <c r="EYO834" s="168"/>
      <c r="EYP834" s="168"/>
      <c r="EYQ834" s="168"/>
      <c r="EYR834" s="168"/>
      <c r="EYS834" s="168"/>
      <c r="EYT834" s="168"/>
      <c r="EYU834" s="168"/>
      <c r="EYV834" s="168"/>
      <c r="EYW834" s="168"/>
      <c r="EYX834" s="168"/>
      <c r="EYY834" s="168"/>
      <c r="EYZ834" s="168"/>
      <c r="EZA834" s="168"/>
      <c r="EZB834" s="168"/>
      <c r="EZC834" s="168"/>
      <c r="EZD834" s="168"/>
      <c r="EZE834" s="168"/>
      <c r="EZF834" s="168"/>
      <c r="EZG834" s="168"/>
      <c r="EZH834" s="168"/>
      <c r="EZI834" s="508"/>
      <c r="EZJ834" s="508"/>
      <c r="EZK834" s="508"/>
      <c r="EZL834" s="508"/>
      <c r="EZM834" s="508"/>
      <c r="EZN834" s="508"/>
      <c r="EZO834" s="508"/>
      <c r="EZP834" s="508"/>
      <c r="EZQ834" s="508"/>
      <c r="EZR834" s="508"/>
      <c r="EZS834" s="508"/>
      <c r="EZT834" s="508"/>
      <c r="EZU834" s="508"/>
      <c r="EZV834" s="508"/>
      <c r="EZW834" s="508"/>
      <c r="EZX834" s="508"/>
      <c r="EZY834" s="508"/>
      <c r="EZZ834" s="508"/>
      <c r="FAA834" s="508"/>
      <c r="FAB834" s="508"/>
      <c r="FAC834" s="508"/>
      <c r="FAD834" s="508"/>
      <c r="FAE834" s="508"/>
      <c r="FAF834" s="508"/>
      <c r="FAG834" s="89"/>
      <c r="FAH834" s="89"/>
      <c r="FAI834" s="89"/>
      <c r="FAJ834" s="89"/>
      <c r="FAK834" s="89"/>
      <c r="FAL834" s="508"/>
      <c r="FAM834" s="508"/>
      <c r="FAN834" s="89"/>
      <c r="FAO834" s="89"/>
      <c r="FAP834" s="508"/>
      <c r="FAQ834" s="508"/>
      <c r="FAR834" s="89"/>
      <c r="FAS834" s="89"/>
      <c r="FAT834" s="508"/>
      <c r="FAU834" s="508"/>
      <c r="FAV834" s="508"/>
      <c r="FAW834" s="508"/>
      <c r="FAX834" s="508"/>
      <c r="FAY834" s="508"/>
      <c r="FAZ834" s="508"/>
      <c r="FBA834" s="89"/>
      <c r="FBB834" s="89"/>
      <c r="FBC834" s="508"/>
      <c r="FBD834" s="508"/>
      <c r="FBE834" s="89"/>
      <c r="FBF834" s="89"/>
      <c r="FBG834" s="508"/>
      <c r="FBH834" s="508"/>
      <c r="FBI834" s="508"/>
      <c r="FBJ834" s="508"/>
      <c r="FBK834" s="508"/>
      <c r="FBL834" s="203"/>
      <c r="FBM834" s="107"/>
      <c r="FBN834" s="508"/>
      <c r="FBO834" s="508"/>
      <c r="FBP834" s="508"/>
      <c r="FBQ834" s="508"/>
      <c r="FBR834" s="508"/>
      <c r="FBS834" s="508"/>
      <c r="FBT834" s="508"/>
      <c r="FBU834" s="168"/>
      <c r="FBV834" s="168"/>
      <c r="FBW834" s="168"/>
      <c r="FBX834" s="168"/>
      <c r="FBY834" s="168"/>
      <c r="FBZ834" s="168"/>
      <c r="FCA834" s="168"/>
      <c r="FCB834" s="168"/>
      <c r="FCC834" s="168"/>
      <c r="FCD834" s="168"/>
      <c r="FCE834" s="168"/>
      <c r="FCF834" s="168"/>
      <c r="FCG834" s="168"/>
      <c r="FCH834" s="168"/>
      <c r="FCI834" s="168"/>
      <c r="FCJ834" s="168"/>
      <c r="FCK834" s="168"/>
      <c r="FCL834" s="168"/>
      <c r="FCM834" s="168"/>
      <c r="FCN834" s="168"/>
      <c r="FCO834" s="168"/>
      <c r="FCP834" s="168"/>
      <c r="FCQ834" s="168"/>
      <c r="FCR834" s="168"/>
      <c r="FCS834" s="168"/>
      <c r="FCT834" s="168"/>
      <c r="FCU834" s="168"/>
      <c r="FCV834" s="168"/>
      <c r="FCW834" s="168"/>
      <c r="FCX834" s="168"/>
      <c r="FCY834" s="168"/>
      <c r="FCZ834" s="168"/>
      <c r="FDA834" s="168"/>
      <c r="FDB834" s="168"/>
      <c r="FDC834" s="168"/>
      <c r="FDD834" s="168"/>
      <c r="FDE834" s="168"/>
      <c r="FDF834" s="168"/>
      <c r="FDG834" s="168"/>
      <c r="FDH834" s="168"/>
      <c r="FDI834" s="168"/>
      <c r="FDJ834" s="168"/>
      <c r="FDK834" s="168"/>
      <c r="FDL834" s="168"/>
      <c r="FDM834" s="508"/>
      <c r="FDN834" s="508"/>
      <c r="FDO834" s="508"/>
      <c r="FDP834" s="508"/>
      <c r="FDQ834" s="508"/>
      <c r="FDR834" s="508"/>
      <c r="FDS834" s="508"/>
      <c r="FDT834" s="508"/>
      <c r="FDU834" s="508"/>
      <c r="FDV834" s="508"/>
      <c r="FDW834" s="508"/>
      <c r="FDX834" s="508"/>
      <c r="FDY834" s="508"/>
      <c r="FDZ834" s="508"/>
      <c r="FEA834" s="508"/>
      <c r="FEB834" s="508"/>
      <c r="FEC834" s="508"/>
      <c r="FED834" s="508"/>
      <c r="FEE834" s="508"/>
      <c r="FEF834" s="508"/>
      <c r="FEG834" s="508"/>
      <c r="FEH834" s="508"/>
      <c r="FEI834" s="508"/>
      <c r="FEJ834" s="508"/>
      <c r="FEK834" s="89"/>
      <c r="FEL834" s="89"/>
      <c r="FEM834" s="89"/>
      <c r="FEN834" s="89"/>
      <c r="FEO834" s="89"/>
      <c r="FEP834" s="508"/>
      <c r="FEQ834" s="508"/>
      <c r="FER834" s="89"/>
      <c r="FES834" s="89"/>
      <c r="FET834" s="508"/>
      <c r="FEU834" s="508"/>
      <c r="FEV834" s="89"/>
      <c r="FEW834" s="89"/>
      <c r="FEX834" s="508"/>
      <c r="FEY834" s="508"/>
      <c r="FEZ834" s="508"/>
      <c r="FFA834" s="508"/>
      <c r="FFB834" s="508"/>
      <c r="FFC834" s="508"/>
      <c r="FFD834" s="508"/>
      <c r="FFE834" s="89"/>
      <c r="FFF834" s="89"/>
      <c r="FFG834" s="508"/>
      <c r="FFH834" s="508"/>
      <c r="FFI834" s="89"/>
      <c r="FFJ834" s="89"/>
      <c r="FFK834" s="508"/>
      <c r="FFL834" s="508"/>
      <c r="FFM834" s="508"/>
      <c r="FFN834" s="508"/>
      <c r="FFO834" s="508"/>
      <c r="FFP834" s="203"/>
      <c r="FFQ834" s="107"/>
      <c r="FFR834" s="508"/>
      <c r="FFS834" s="508"/>
      <c r="FFT834" s="508"/>
      <c r="FFU834" s="508"/>
      <c r="FFV834" s="508"/>
      <c r="FFW834" s="508"/>
      <c r="FFX834" s="508"/>
      <c r="FFY834" s="168"/>
      <c r="FFZ834" s="168"/>
      <c r="FGA834" s="168"/>
      <c r="FGB834" s="168"/>
      <c r="FGC834" s="168"/>
      <c r="FGD834" s="168"/>
      <c r="FGE834" s="168"/>
      <c r="FGF834" s="168"/>
      <c r="FGG834" s="168"/>
      <c r="FGH834" s="168"/>
      <c r="FGI834" s="168"/>
      <c r="FGJ834" s="168"/>
      <c r="FGK834" s="168"/>
      <c r="FGL834" s="168"/>
      <c r="FGM834" s="168"/>
      <c r="FGN834" s="168"/>
      <c r="FGO834" s="168"/>
      <c r="FGP834" s="168"/>
      <c r="FGQ834" s="168"/>
      <c r="FGR834" s="168"/>
      <c r="FGS834" s="168"/>
      <c r="FGT834" s="168"/>
      <c r="FGU834" s="168"/>
      <c r="FGV834" s="168"/>
      <c r="FGW834" s="168"/>
      <c r="FGX834" s="168"/>
      <c r="FGY834" s="168"/>
      <c r="FGZ834" s="168"/>
      <c r="FHA834" s="168"/>
      <c r="FHB834" s="168"/>
      <c r="FHC834" s="168"/>
      <c r="FHD834" s="168"/>
      <c r="FHE834" s="168"/>
      <c r="FHF834" s="168"/>
      <c r="FHG834" s="168"/>
      <c r="FHH834" s="168"/>
      <c r="FHI834" s="168"/>
      <c r="FHJ834" s="168"/>
      <c r="FHK834" s="168"/>
      <c r="FHL834" s="168"/>
      <c r="FHM834" s="168"/>
      <c r="FHN834" s="168"/>
      <c r="FHO834" s="168"/>
      <c r="FHP834" s="168"/>
      <c r="FHQ834" s="508"/>
      <c r="FHR834" s="508"/>
      <c r="FHS834" s="508"/>
      <c r="FHT834" s="508"/>
      <c r="FHU834" s="508"/>
      <c r="FHV834" s="508"/>
      <c r="FHW834" s="508"/>
      <c r="FHX834" s="508"/>
      <c r="FHY834" s="508"/>
      <c r="FHZ834" s="508"/>
      <c r="FIA834" s="508"/>
      <c r="FIB834" s="508"/>
      <c r="FIC834" s="508"/>
      <c r="FID834" s="508"/>
      <c r="FIE834" s="508"/>
      <c r="FIF834" s="508"/>
      <c r="FIG834" s="508"/>
      <c r="FIH834" s="508"/>
      <c r="FII834" s="508"/>
      <c r="FIJ834" s="508"/>
      <c r="FIK834" s="508"/>
      <c r="FIL834" s="508"/>
      <c r="FIM834" s="508"/>
      <c r="FIN834" s="508"/>
      <c r="FIO834" s="89"/>
      <c r="FIP834" s="89"/>
      <c r="FIQ834" s="89"/>
      <c r="FIR834" s="89"/>
      <c r="FIS834" s="89"/>
      <c r="FIT834" s="508"/>
      <c r="FIU834" s="508"/>
      <c r="FIV834" s="89"/>
      <c r="FIW834" s="89"/>
      <c r="FIX834" s="508"/>
      <c r="FIY834" s="508"/>
      <c r="FIZ834" s="89"/>
      <c r="FJA834" s="89"/>
      <c r="FJB834" s="508"/>
      <c r="FJC834" s="508"/>
      <c r="FJD834" s="508"/>
      <c r="FJE834" s="508"/>
      <c r="FJF834" s="508"/>
      <c r="FJG834" s="508"/>
      <c r="FJH834" s="508"/>
      <c r="FJI834" s="89"/>
      <c r="FJJ834" s="89"/>
      <c r="FJK834" s="508"/>
      <c r="FJL834" s="508"/>
      <c r="FJM834" s="89"/>
      <c r="FJN834" s="89"/>
      <c r="FJO834" s="508"/>
      <c r="FJP834" s="508"/>
      <c r="FJQ834" s="508"/>
      <c r="FJR834" s="508"/>
      <c r="FJS834" s="508"/>
      <c r="FJT834" s="203"/>
      <c r="FJU834" s="107"/>
      <c r="FJV834" s="508"/>
      <c r="FJW834" s="508"/>
      <c r="FJX834" s="508"/>
      <c r="FJY834" s="508"/>
      <c r="FJZ834" s="508"/>
      <c r="FKA834" s="508"/>
      <c r="FKB834" s="508"/>
      <c r="FKC834" s="168"/>
      <c r="FKD834" s="168"/>
      <c r="FKE834" s="168"/>
      <c r="FKF834" s="168"/>
      <c r="FKG834" s="168"/>
      <c r="FKH834" s="168"/>
      <c r="FKI834" s="168"/>
      <c r="FKJ834" s="168"/>
      <c r="FKK834" s="168"/>
      <c r="FKL834" s="168"/>
      <c r="FKM834" s="168"/>
      <c r="FKN834" s="168"/>
      <c r="FKO834" s="168"/>
      <c r="FKP834" s="168"/>
      <c r="FKQ834" s="168"/>
      <c r="FKR834" s="168"/>
      <c r="FKS834" s="168"/>
      <c r="FKT834" s="168"/>
      <c r="FKU834" s="168"/>
      <c r="FKV834" s="168"/>
      <c r="FKW834" s="168"/>
      <c r="FKX834" s="168"/>
      <c r="FKY834" s="168"/>
      <c r="FKZ834" s="168"/>
      <c r="FLA834" s="168"/>
      <c r="FLB834" s="168"/>
      <c r="FLC834" s="168"/>
      <c r="FLD834" s="168"/>
      <c r="FLE834" s="168"/>
      <c r="FLF834" s="168"/>
      <c r="FLG834" s="168"/>
      <c r="FLH834" s="168"/>
      <c r="FLI834" s="168"/>
      <c r="FLJ834" s="168"/>
      <c r="FLK834" s="168"/>
      <c r="FLL834" s="168"/>
      <c r="FLM834" s="168"/>
      <c r="FLN834" s="168"/>
      <c r="FLO834" s="168"/>
      <c r="FLP834" s="168"/>
      <c r="FLQ834" s="168"/>
      <c r="FLR834" s="168"/>
      <c r="FLS834" s="168"/>
      <c r="FLT834" s="168"/>
      <c r="FLU834" s="508"/>
      <c r="FLV834" s="508"/>
      <c r="FLW834" s="508"/>
      <c r="FLX834" s="508"/>
      <c r="FLY834" s="508"/>
      <c r="FLZ834" s="508"/>
      <c r="FMA834" s="508"/>
      <c r="FMB834" s="508"/>
      <c r="FMC834" s="508"/>
      <c r="FMD834" s="508"/>
      <c r="FME834" s="508"/>
      <c r="FMF834" s="508"/>
      <c r="FMG834" s="508"/>
      <c r="FMH834" s="508"/>
      <c r="FMI834" s="508"/>
      <c r="FMJ834" s="508"/>
      <c r="FMK834" s="508"/>
      <c r="FML834" s="508"/>
      <c r="FMM834" s="508"/>
      <c r="FMN834" s="508"/>
      <c r="FMO834" s="508"/>
      <c r="FMP834" s="508"/>
      <c r="FMQ834" s="508"/>
      <c r="FMR834" s="508"/>
      <c r="FMS834" s="89"/>
      <c r="FMT834" s="89"/>
      <c r="FMU834" s="89"/>
      <c r="FMV834" s="89"/>
      <c r="FMW834" s="89"/>
      <c r="FMX834" s="508"/>
      <c r="FMY834" s="508"/>
      <c r="FMZ834" s="89"/>
      <c r="FNA834" s="89"/>
      <c r="FNB834" s="508"/>
      <c r="FNC834" s="508"/>
      <c r="FND834" s="89"/>
      <c r="FNE834" s="89"/>
      <c r="FNF834" s="508"/>
      <c r="FNG834" s="508"/>
      <c r="FNH834" s="508"/>
      <c r="FNI834" s="508"/>
      <c r="FNJ834" s="508"/>
      <c r="FNK834" s="508"/>
      <c r="FNL834" s="508"/>
      <c r="FNM834" s="89"/>
      <c r="FNN834" s="89"/>
      <c r="FNO834" s="508"/>
      <c r="FNP834" s="508"/>
      <c r="FNQ834" s="89"/>
      <c r="FNR834" s="89"/>
      <c r="FNS834" s="508"/>
      <c r="FNT834" s="508"/>
      <c r="FNU834" s="508"/>
      <c r="FNV834" s="508"/>
      <c r="FNW834" s="508"/>
      <c r="FNX834" s="203"/>
      <c r="FNY834" s="107"/>
      <c r="FNZ834" s="508"/>
      <c r="FOA834" s="508"/>
      <c r="FOB834" s="508"/>
      <c r="FOC834" s="508"/>
      <c r="FOD834" s="508"/>
      <c r="FOE834" s="508"/>
      <c r="FOF834" s="508"/>
      <c r="FOG834" s="168"/>
      <c r="FOH834" s="168"/>
      <c r="FOI834" s="168"/>
      <c r="FOJ834" s="168"/>
      <c r="FOK834" s="168"/>
      <c r="FOL834" s="168"/>
      <c r="FOM834" s="168"/>
      <c r="FON834" s="168"/>
      <c r="FOO834" s="168"/>
      <c r="FOP834" s="168"/>
      <c r="FOQ834" s="168"/>
      <c r="FOR834" s="168"/>
      <c r="FOS834" s="168"/>
      <c r="FOT834" s="168"/>
      <c r="FOU834" s="168"/>
      <c r="FOV834" s="168"/>
      <c r="FOW834" s="168"/>
      <c r="FOX834" s="168"/>
      <c r="FOY834" s="168"/>
      <c r="FOZ834" s="168"/>
      <c r="FPA834" s="168"/>
      <c r="FPB834" s="168"/>
      <c r="FPC834" s="168"/>
      <c r="FPD834" s="168"/>
      <c r="FPE834" s="168"/>
      <c r="FPF834" s="168"/>
      <c r="FPG834" s="168"/>
      <c r="FPH834" s="168"/>
      <c r="FPI834" s="168"/>
      <c r="FPJ834" s="168"/>
      <c r="FPK834" s="168"/>
      <c r="FPL834" s="168"/>
      <c r="FPM834" s="168"/>
      <c r="FPN834" s="168"/>
      <c r="FPO834" s="168"/>
      <c r="FPP834" s="168"/>
      <c r="FPQ834" s="168"/>
      <c r="FPR834" s="168"/>
      <c r="FPS834" s="168"/>
      <c r="FPT834" s="168"/>
      <c r="FPU834" s="168"/>
      <c r="FPV834" s="168"/>
      <c r="FPW834" s="168"/>
      <c r="FPX834" s="168"/>
      <c r="FPY834" s="508"/>
      <c r="FPZ834" s="508"/>
      <c r="FQA834" s="508"/>
      <c r="FQB834" s="508"/>
      <c r="FQC834" s="508"/>
      <c r="FQD834" s="508"/>
      <c r="FQE834" s="508"/>
      <c r="FQF834" s="508"/>
      <c r="FQG834" s="508"/>
      <c r="FQH834" s="508"/>
      <c r="FQI834" s="508"/>
      <c r="FQJ834" s="508"/>
      <c r="FQK834" s="508"/>
      <c r="FQL834" s="508"/>
      <c r="FQM834" s="508"/>
      <c r="FQN834" s="508"/>
      <c r="FQO834" s="508"/>
      <c r="FQP834" s="508"/>
      <c r="FQQ834" s="508"/>
      <c r="FQR834" s="508"/>
      <c r="FQS834" s="508"/>
      <c r="FQT834" s="508"/>
      <c r="FQU834" s="508"/>
      <c r="FQV834" s="508"/>
      <c r="FQW834" s="89"/>
      <c r="FQX834" s="89"/>
      <c r="FQY834" s="89"/>
      <c r="FQZ834" s="89"/>
      <c r="FRA834" s="89"/>
      <c r="FRB834" s="508"/>
      <c r="FRC834" s="508"/>
      <c r="FRD834" s="89"/>
      <c r="FRE834" s="89"/>
      <c r="FRF834" s="508"/>
      <c r="FRG834" s="508"/>
      <c r="FRH834" s="89"/>
      <c r="FRI834" s="89"/>
      <c r="FRJ834" s="508"/>
      <c r="FRK834" s="508"/>
      <c r="FRL834" s="508"/>
      <c r="FRM834" s="508"/>
      <c r="FRN834" s="508"/>
      <c r="FRO834" s="508"/>
      <c r="FRP834" s="508"/>
      <c r="FRQ834" s="89"/>
      <c r="FRR834" s="89"/>
      <c r="FRS834" s="508"/>
      <c r="FRT834" s="508"/>
      <c r="FRU834" s="89"/>
      <c r="FRV834" s="89"/>
      <c r="FRW834" s="508"/>
      <c r="FRX834" s="508"/>
      <c r="FRY834" s="508"/>
      <c r="FRZ834" s="508"/>
      <c r="FSA834" s="508"/>
      <c r="FSB834" s="203"/>
      <c r="FSC834" s="107"/>
      <c r="FSD834" s="508"/>
      <c r="FSE834" s="508"/>
      <c r="FSF834" s="508"/>
      <c r="FSG834" s="508"/>
      <c r="FSH834" s="508"/>
      <c r="FSI834" s="508"/>
      <c r="FSJ834" s="508"/>
      <c r="FSK834" s="168"/>
      <c r="FSL834" s="168"/>
      <c r="FSM834" s="168"/>
      <c r="FSN834" s="168"/>
      <c r="FSO834" s="168"/>
      <c r="FSP834" s="168"/>
      <c r="FSQ834" s="168"/>
      <c r="FSR834" s="168"/>
      <c r="FSS834" s="168"/>
      <c r="FST834" s="168"/>
      <c r="FSU834" s="168"/>
      <c r="FSV834" s="168"/>
      <c r="FSW834" s="168"/>
      <c r="FSX834" s="168"/>
      <c r="FSY834" s="168"/>
      <c r="FSZ834" s="168"/>
      <c r="FTA834" s="168"/>
      <c r="FTB834" s="168"/>
      <c r="FTC834" s="168"/>
      <c r="FTD834" s="168"/>
      <c r="FTE834" s="168"/>
      <c r="FTF834" s="168"/>
      <c r="FTG834" s="168"/>
      <c r="FTH834" s="168"/>
      <c r="FTI834" s="168"/>
      <c r="FTJ834" s="168"/>
      <c r="FTK834" s="168"/>
      <c r="FTL834" s="168"/>
      <c r="FTM834" s="168"/>
      <c r="FTN834" s="168"/>
      <c r="FTO834" s="168"/>
      <c r="FTP834" s="168"/>
      <c r="FTQ834" s="168"/>
      <c r="FTR834" s="168"/>
      <c r="FTS834" s="168"/>
      <c r="FTT834" s="168"/>
      <c r="FTU834" s="168"/>
      <c r="FTV834" s="168"/>
      <c r="FTW834" s="168"/>
      <c r="FTX834" s="168"/>
      <c r="FTY834" s="168"/>
      <c r="FTZ834" s="168"/>
      <c r="FUA834" s="168"/>
      <c r="FUB834" s="168"/>
      <c r="FUC834" s="508"/>
      <c r="FUD834" s="508"/>
      <c r="FUE834" s="508"/>
      <c r="FUF834" s="508"/>
      <c r="FUG834" s="508"/>
      <c r="FUH834" s="508"/>
      <c r="FUI834" s="508"/>
      <c r="FUJ834" s="508"/>
      <c r="FUK834" s="508"/>
      <c r="FUL834" s="508"/>
      <c r="FUM834" s="508"/>
      <c r="FUN834" s="508"/>
      <c r="FUO834" s="508"/>
      <c r="FUP834" s="508"/>
      <c r="FUQ834" s="508"/>
      <c r="FUR834" s="508"/>
      <c r="FUS834" s="508"/>
      <c r="FUT834" s="508"/>
      <c r="FUU834" s="508"/>
      <c r="FUV834" s="508"/>
      <c r="FUW834" s="508"/>
      <c r="FUX834" s="508"/>
      <c r="FUY834" s="508"/>
      <c r="FUZ834" s="508"/>
      <c r="FVA834" s="89"/>
      <c r="FVB834" s="89"/>
      <c r="FVC834" s="89"/>
      <c r="FVD834" s="89"/>
      <c r="FVE834" s="89"/>
      <c r="FVF834" s="508"/>
      <c r="FVG834" s="508"/>
      <c r="FVH834" s="89"/>
      <c r="FVI834" s="89"/>
      <c r="FVJ834" s="508"/>
      <c r="FVK834" s="508"/>
      <c r="FVL834" s="89"/>
      <c r="FVM834" s="89"/>
      <c r="FVN834" s="508"/>
      <c r="FVO834" s="508"/>
      <c r="FVP834" s="508"/>
      <c r="FVQ834" s="508"/>
      <c r="FVR834" s="508"/>
      <c r="FVS834" s="508"/>
      <c r="FVT834" s="508"/>
      <c r="FVU834" s="89"/>
      <c r="FVV834" s="89"/>
      <c r="FVW834" s="508"/>
      <c r="FVX834" s="508"/>
      <c r="FVY834" s="89"/>
      <c r="FVZ834" s="89"/>
      <c r="FWA834" s="508"/>
      <c r="FWB834" s="508"/>
      <c r="FWC834" s="508"/>
      <c r="FWD834" s="508"/>
      <c r="FWE834" s="508"/>
      <c r="FWF834" s="203"/>
      <c r="FWG834" s="107"/>
      <c r="FWH834" s="508"/>
      <c r="FWI834" s="508"/>
      <c r="FWJ834" s="508"/>
      <c r="FWK834" s="508"/>
      <c r="FWL834" s="508"/>
      <c r="FWM834" s="508"/>
      <c r="FWN834" s="508"/>
      <c r="FWO834" s="168"/>
      <c r="FWP834" s="168"/>
      <c r="FWQ834" s="168"/>
      <c r="FWR834" s="168"/>
      <c r="FWS834" s="168"/>
      <c r="FWT834" s="168"/>
      <c r="FWU834" s="168"/>
      <c r="FWV834" s="168"/>
      <c r="FWW834" s="168"/>
      <c r="FWX834" s="168"/>
      <c r="FWY834" s="168"/>
      <c r="FWZ834" s="168"/>
      <c r="FXA834" s="168"/>
      <c r="FXB834" s="168"/>
      <c r="FXC834" s="168"/>
      <c r="FXD834" s="168"/>
      <c r="FXE834" s="168"/>
      <c r="FXF834" s="168"/>
      <c r="FXG834" s="168"/>
      <c r="FXH834" s="168"/>
      <c r="FXI834" s="168"/>
      <c r="FXJ834" s="168"/>
      <c r="FXK834" s="168"/>
      <c r="FXL834" s="168"/>
      <c r="FXM834" s="168"/>
      <c r="FXN834" s="168"/>
      <c r="FXO834" s="168"/>
      <c r="FXP834" s="168"/>
      <c r="FXQ834" s="168"/>
      <c r="FXR834" s="168"/>
      <c r="FXS834" s="168"/>
      <c r="FXT834" s="168"/>
      <c r="FXU834" s="168"/>
      <c r="FXV834" s="168"/>
      <c r="FXW834" s="168"/>
      <c r="FXX834" s="168"/>
      <c r="FXY834" s="168"/>
      <c r="FXZ834" s="168"/>
      <c r="FYA834" s="168"/>
      <c r="FYB834" s="168"/>
      <c r="FYC834" s="168"/>
      <c r="FYD834" s="168"/>
      <c r="FYE834" s="168"/>
      <c r="FYF834" s="168"/>
      <c r="FYG834" s="508"/>
      <c r="FYH834" s="508"/>
      <c r="FYI834" s="508"/>
      <c r="FYJ834" s="508"/>
      <c r="FYK834" s="508"/>
      <c r="FYL834" s="508"/>
      <c r="FYM834" s="508"/>
      <c r="FYN834" s="508"/>
      <c r="FYO834" s="508"/>
      <c r="FYP834" s="508"/>
      <c r="FYQ834" s="508"/>
      <c r="FYR834" s="508"/>
      <c r="FYS834" s="508"/>
      <c r="FYT834" s="508"/>
      <c r="FYU834" s="508"/>
      <c r="FYV834" s="508"/>
      <c r="FYW834" s="508"/>
      <c r="FYX834" s="508"/>
      <c r="FYY834" s="508"/>
      <c r="FYZ834" s="508"/>
      <c r="FZA834" s="508"/>
      <c r="FZB834" s="508"/>
      <c r="FZC834" s="508"/>
      <c r="FZD834" s="508"/>
      <c r="FZE834" s="89"/>
      <c r="FZF834" s="89"/>
      <c r="FZG834" s="89"/>
      <c r="FZH834" s="89"/>
      <c r="FZI834" s="89"/>
      <c r="FZJ834" s="508"/>
      <c r="FZK834" s="508"/>
      <c r="FZL834" s="89"/>
      <c r="FZM834" s="89"/>
      <c r="FZN834" s="508"/>
      <c r="FZO834" s="508"/>
      <c r="FZP834" s="89"/>
      <c r="FZQ834" s="89"/>
      <c r="FZR834" s="508"/>
      <c r="FZS834" s="508"/>
      <c r="FZT834" s="508"/>
      <c r="FZU834" s="508"/>
      <c r="FZV834" s="508"/>
      <c r="FZW834" s="508"/>
      <c r="FZX834" s="508"/>
      <c r="FZY834" s="89"/>
      <c r="FZZ834" s="89"/>
      <c r="GAA834" s="508"/>
      <c r="GAB834" s="508"/>
      <c r="GAC834" s="89"/>
      <c r="GAD834" s="89"/>
      <c r="GAE834" s="508"/>
      <c r="GAF834" s="508"/>
      <c r="GAG834" s="508"/>
      <c r="GAH834" s="508"/>
      <c r="GAI834" s="508"/>
      <c r="GAJ834" s="203"/>
      <c r="GAK834" s="107"/>
      <c r="GAL834" s="508"/>
      <c r="GAM834" s="508"/>
      <c r="GAN834" s="508"/>
      <c r="GAO834" s="508"/>
      <c r="GAP834" s="508"/>
      <c r="GAQ834" s="508"/>
      <c r="GAR834" s="508"/>
      <c r="GAS834" s="168"/>
      <c r="GAT834" s="168"/>
      <c r="GAU834" s="168"/>
      <c r="GAV834" s="168"/>
      <c r="GAW834" s="168"/>
      <c r="GAX834" s="168"/>
      <c r="GAY834" s="168"/>
      <c r="GAZ834" s="168"/>
      <c r="GBA834" s="168"/>
      <c r="GBB834" s="168"/>
      <c r="GBC834" s="168"/>
      <c r="GBD834" s="168"/>
      <c r="GBE834" s="168"/>
      <c r="GBF834" s="168"/>
      <c r="GBG834" s="168"/>
      <c r="GBH834" s="168"/>
      <c r="GBI834" s="168"/>
      <c r="GBJ834" s="168"/>
      <c r="GBK834" s="168"/>
      <c r="GBL834" s="168"/>
      <c r="GBM834" s="168"/>
      <c r="GBN834" s="168"/>
      <c r="GBO834" s="168"/>
      <c r="GBP834" s="168"/>
      <c r="GBQ834" s="168"/>
      <c r="GBR834" s="168"/>
      <c r="GBS834" s="168"/>
      <c r="GBT834" s="168"/>
      <c r="GBU834" s="168"/>
      <c r="GBV834" s="168"/>
      <c r="GBW834" s="168"/>
      <c r="GBX834" s="168"/>
      <c r="GBY834" s="168"/>
      <c r="GBZ834" s="168"/>
      <c r="GCA834" s="168"/>
      <c r="GCB834" s="168"/>
      <c r="GCC834" s="168"/>
      <c r="GCD834" s="168"/>
      <c r="GCE834" s="168"/>
      <c r="GCF834" s="168"/>
      <c r="GCG834" s="168"/>
      <c r="GCH834" s="168"/>
      <c r="GCI834" s="168"/>
      <c r="GCJ834" s="168"/>
      <c r="GCK834" s="508"/>
      <c r="GCL834" s="508"/>
      <c r="GCM834" s="508"/>
      <c r="GCN834" s="508"/>
      <c r="GCO834" s="508"/>
      <c r="GCP834" s="508"/>
      <c r="GCQ834" s="508"/>
      <c r="GCR834" s="508"/>
      <c r="GCS834" s="508"/>
      <c r="GCT834" s="508"/>
      <c r="GCU834" s="508"/>
      <c r="GCV834" s="508"/>
      <c r="GCW834" s="508"/>
      <c r="GCX834" s="508"/>
      <c r="GCY834" s="508"/>
      <c r="GCZ834" s="508"/>
      <c r="GDA834" s="508"/>
      <c r="GDB834" s="508"/>
      <c r="GDC834" s="508"/>
      <c r="GDD834" s="508"/>
      <c r="GDE834" s="508"/>
      <c r="GDF834" s="508"/>
      <c r="GDG834" s="508"/>
      <c r="GDH834" s="508"/>
      <c r="GDI834" s="89"/>
      <c r="GDJ834" s="89"/>
      <c r="GDK834" s="89"/>
      <c r="GDL834" s="89"/>
      <c r="GDM834" s="89"/>
      <c r="GDN834" s="508"/>
      <c r="GDO834" s="508"/>
      <c r="GDP834" s="89"/>
      <c r="GDQ834" s="89"/>
      <c r="GDR834" s="508"/>
      <c r="GDS834" s="508"/>
      <c r="GDT834" s="89"/>
      <c r="GDU834" s="89"/>
      <c r="GDV834" s="508"/>
      <c r="GDW834" s="508"/>
      <c r="GDX834" s="508"/>
      <c r="GDY834" s="508"/>
      <c r="GDZ834" s="508"/>
      <c r="GEA834" s="508"/>
      <c r="GEB834" s="508"/>
      <c r="GEC834" s="89"/>
      <c r="GED834" s="89"/>
      <c r="GEE834" s="508"/>
      <c r="GEF834" s="508"/>
      <c r="GEG834" s="89"/>
      <c r="GEH834" s="89"/>
      <c r="GEI834" s="508"/>
      <c r="GEJ834" s="508"/>
      <c r="GEK834" s="508"/>
      <c r="GEL834" s="508"/>
      <c r="GEM834" s="508"/>
      <c r="GEN834" s="203"/>
      <c r="GEO834" s="107"/>
      <c r="GEP834" s="508"/>
      <c r="GEQ834" s="508"/>
      <c r="GER834" s="508"/>
      <c r="GES834" s="508"/>
      <c r="GET834" s="508"/>
      <c r="GEU834" s="508"/>
      <c r="GEV834" s="508"/>
      <c r="GEW834" s="168"/>
      <c r="GEX834" s="168"/>
      <c r="GEY834" s="168"/>
      <c r="GEZ834" s="168"/>
      <c r="GFA834" s="168"/>
      <c r="GFB834" s="168"/>
      <c r="GFC834" s="168"/>
      <c r="GFD834" s="168"/>
      <c r="GFE834" s="168"/>
      <c r="GFF834" s="168"/>
      <c r="GFG834" s="168"/>
      <c r="GFH834" s="168"/>
      <c r="GFI834" s="168"/>
      <c r="GFJ834" s="168"/>
      <c r="GFK834" s="168"/>
      <c r="GFL834" s="168"/>
      <c r="GFM834" s="168"/>
      <c r="GFN834" s="168"/>
      <c r="GFO834" s="168"/>
      <c r="GFP834" s="168"/>
      <c r="GFQ834" s="168"/>
      <c r="GFR834" s="168"/>
      <c r="GFS834" s="168"/>
      <c r="GFT834" s="168"/>
      <c r="GFU834" s="168"/>
      <c r="GFV834" s="168"/>
      <c r="GFW834" s="168"/>
      <c r="GFX834" s="168"/>
      <c r="GFY834" s="168"/>
      <c r="GFZ834" s="168"/>
      <c r="GGA834" s="168"/>
      <c r="GGB834" s="168"/>
      <c r="GGC834" s="168"/>
      <c r="GGD834" s="168"/>
      <c r="GGE834" s="168"/>
      <c r="GGF834" s="168"/>
      <c r="GGG834" s="168"/>
      <c r="GGH834" s="168"/>
      <c r="GGI834" s="168"/>
      <c r="GGJ834" s="168"/>
      <c r="GGK834" s="168"/>
      <c r="GGL834" s="168"/>
      <c r="GGM834" s="168"/>
      <c r="GGN834" s="168"/>
      <c r="GGO834" s="508"/>
      <c r="GGP834" s="508"/>
      <c r="GGQ834" s="508"/>
      <c r="GGR834" s="508"/>
      <c r="GGS834" s="508"/>
      <c r="GGT834" s="508"/>
      <c r="GGU834" s="508"/>
      <c r="GGV834" s="508"/>
      <c r="GGW834" s="508"/>
      <c r="GGX834" s="508"/>
      <c r="GGY834" s="508"/>
      <c r="GGZ834" s="508"/>
      <c r="GHA834" s="508"/>
      <c r="GHB834" s="508"/>
      <c r="GHC834" s="508"/>
      <c r="GHD834" s="508"/>
      <c r="GHE834" s="508"/>
      <c r="GHF834" s="508"/>
      <c r="GHG834" s="508"/>
      <c r="GHH834" s="508"/>
      <c r="GHI834" s="508"/>
      <c r="GHJ834" s="508"/>
      <c r="GHK834" s="508"/>
      <c r="GHL834" s="508"/>
      <c r="GHM834" s="89"/>
      <c r="GHN834" s="89"/>
      <c r="GHO834" s="89"/>
      <c r="GHP834" s="89"/>
      <c r="GHQ834" s="89"/>
      <c r="GHR834" s="508"/>
      <c r="GHS834" s="508"/>
      <c r="GHT834" s="89"/>
      <c r="GHU834" s="89"/>
      <c r="GHV834" s="508"/>
      <c r="GHW834" s="508"/>
      <c r="GHX834" s="89"/>
      <c r="GHY834" s="89"/>
      <c r="GHZ834" s="508"/>
      <c r="GIA834" s="508"/>
      <c r="GIB834" s="508"/>
      <c r="GIC834" s="508"/>
      <c r="GID834" s="508"/>
      <c r="GIE834" s="508"/>
      <c r="GIF834" s="508"/>
      <c r="GIG834" s="89"/>
      <c r="GIH834" s="89"/>
      <c r="GII834" s="508"/>
      <c r="GIJ834" s="508"/>
      <c r="GIK834" s="89"/>
      <c r="GIL834" s="89"/>
      <c r="GIM834" s="508"/>
      <c r="GIN834" s="508"/>
      <c r="GIO834" s="508"/>
      <c r="GIP834" s="508"/>
      <c r="GIQ834" s="508"/>
      <c r="GIR834" s="203"/>
      <c r="GIS834" s="107"/>
      <c r="GIT834" s="508"/>
      <c r="GIU834" s="508"/>
      <c r="GIV834" s="508"/>
      <c r="GIW834" s="508"/>
      <c r="GIX834" s="508"/>
      <c r="GIY834" s="508"/>
      <c r="GIZ834" s="508"/>
      <c r="GJA834" s="168"/>
      <c r="GJB834" s="168"/>
      <c r="GJC834" s="168"/>
      <c r="GJD834" s="168"/>
      <c r="GJE834" s="168"/>
      <c r="GJF834" s="168"/>
      <c r="GJG834" s="168"/>
      <c r="GJH834" s="168"/>
      <c r="GJI834" s="168"/>
      <c r="GJJ834" s="168"/>
      <c r="GJK834" s="168"/>
      <c r="GJL834" s="168"/>
      <c r="GJM834" s="168"/>
      <c r="GJN834" s="168"/>
      <c r="GJO834" s="168"/>
      <c r="GJP834" s="168"/>
      <c r="GJQ834" s="168"/>
      <c r="GJR834" s="168"/>
      <c r="GJS834" s="168"/>
      <c r="GJT834" s="168"/>
      <c r="GJU834" s="168"/>
      <c r="GJV834" s="168"/>
      <c r="GJW834" s="168"/>
      <c r="GJX834" s="168"/>
      <c r="GJY834" s="168"/>
      <c r="GJZ834" s="168"/>
      <c r="GKA834" s="168"/>
      <c r="GKB834" s="168"/>
      <c r="GKC834" s="168"/>
      <c r="GKD834" s="168"/>
      <c r="GKE834" s="168"/>
      <c r="GKF834" s="168"/>
      <c r="GKG834" s="168"/>
      <c r="GKH834" s="168"/>
      <c r="GKI834" s="168"/>
      <c r="GKJ834" s="168"/>
      <c r="GKK834" s="168"/>
      <c r="GKL834" s="168"/>
      <c r="GKM834" s="168"/>
      <c r="GKN834" s="168"/>
      <c r="GKO834" s="168"/>
      <c r="GKP834" s="168"/>
      <c r="GKQ834" s="168"/>
      <c r="GKR834" s="168"/>
      <c r="GKS834" s="508"/>
      <c r="GKT834" s="508"/>
      <c r="GKU834" s="508"/>
      <c r="GKV834" s="508"/>
      <c r="GKW834" s="508"/>
      <c r="GKX834" s="508"/>
      <c r="GKY834" s="508"/>
      <c r="GKZ834" s="508"/>
      <c r="GLA834" s="508"/>
      <c r="GLB834" s="508"/>
      <c r="GLC834" s="508"/>
      <c r="GLD834" s="508"/>
      <c r="GLE834" s="508"/>
      <c r="GLF834" s="508"/>
      <c r="GLG834" s="508"/>
      <c r="GLH834" s="508"/>
      <c r="GLI834" s="508"/>
      <c r="GLJ834" s="508"/>
      <c r="GLK834" s="508"/>
      <c r="GLL834" s="508"/>
      <c r="GLM834" s="508"/>
      <c r="GLN834" s="508"/>
      <c r="GLO834" s="508"/>
      <c r="GLP834" s="508"/>
      <c r="GLQ834" s="89"/>
      <c r="GLR834" s="89"/>
      <c r="GLS834" s="89"/>
      <c r="GLT834" s="89"/>
      <c r="GLU834" s="89"/>
      <c r="GLV834" s="508"/>
      <c r="GLW834" s="508"/>
      <c r="GLX834" s="89"/>
      <c r="GLY834" s="89"/>
      <c r="GLZ834" s="508"/>
      <c r="GMA834" s="508"/>
      <c r="GMB834" s="89"/>
      <c r="GMC834" s="89"/>
      <c r="GMD834" s="508"/>
      <c r="GME834" s="508"/>
      <c r="GMF834" s="508"/>
      <c r="GMG834" s="508"/>
      <c r="GMH834" s="508"/>
      <c r="GMI834" s="508"/>
      <c r="GMJ834" s="508"/>
      <c r="GMK834" s="89"/>
      <c r="GML834" s="89"/>
      <c r="GMM834" s="508"/>
      <c r="GMN834" s="508"/>
      <c r="GMO834" s="89"/>
      <c r="GMP834" s="89"/>
      <c r="GMQ834" s="508"/>
      <c r="GMR834" s="508"/>
      <c r="GMS834" s="508"/>
      <c r="GMT834" s="508"/>
      <c r="GMU834" s="508"/>
      <c r="GMV834" s="203"/>
      <c r="GMW834" s="107"/>
      <c r="GMX834" s="508"/>
      <c r="GMY834" s="508"/>
      <c r="GMZ834" s="508"/>
      <c r="GNA834" s="508"/>
      <c r="GNB834" s="508"/>
      <c r="GNC834" s="508"/>
      <c r="GND834" s="508"/>
      <c r="GNE834" s="168"/>
      <c r="GNF834" s="168"/>
      <c r="GNG834" s="168"/>
      <c r="GNH834" s="168"/>
      <c r="GNI834" s="168"/>
      <c r="GNJ834" s="168"/>
      <c r="GNK834" s="168"/>
      <c r="GNL834" s="168"/>
      <c r="GNM834" s="168"/>
      <c r="GNN834" s="168"/>
      <c r="GNO834" s="168"/>
      <c r="GNP834" s="168"/>
      <c r="GNQ834" s="168"/>
      <c r="GNR834" s="168"/>
      <c r="GNS834" s="168"/>
      <c r="GNT834" s="168"/>
      <c r="GNU834" s="168"/>
      <c r="GNV834" s="168"/>
      <c r="GNW834" s="168"/>
      <c r="GNX834" s="168"/>
      <c r="GNY834" s="168"/>
      <c r="GNZ834" s="168"/>
      <c r="GOA834" s="168"/>
      <c r="GOB834" s="168"/>
      <c r="GOC834" s="168"/>
      <c r="GOD834" s="168"/>
      <c r="GOE834" s="168"/>
      <c r="GOF834" s="168"/>
      <c r="GOG834" s="168"/>
      <c r="GOH834" s="168"/>
      <c r="GOI834" s="168"/>
      <c r="GOJ834" s="168"/>
      <c r="GOK834" s="168"/>
      <c r="GOL834" s="168"/>
      <c r="GOM834" s="168"/>
      <c r="GON834" s="168"/>
      <c r="GOO834" s="168"/>
      <c r="GOP834" s="168"/>
      <c r="GOQ834" s="168"/>
      <c r="GOR834" s="168"/>
      <c r="GOS834" s="168"/>
      <c r="GOT834" s="168"/>
      <c r="GOU834" s="168"/>
      <c r="GOV834" s="168"/>
      <c r="GOW834" s="508"/>
      <c r="GOX834" s="508"/>
      <c r="GOY834" s="508"/>
      <c r="GOZ834" s="508"/>
      <c r="GPA834" s="508"/>
      <c r="GPB834" s="508"/>
      <c r="GPC834" s="508"/>
      <c r="GPD834" s="508"/>
      <c r="GPE834" s="508"/>
      <c r="GPF834" s="508"/>
      <c r="GPG834" s="508"/>
      <c r="GPH834" s="508"/>
      <c r="GPI834" s="508"/>
      <c r="GPJ834" s="508"/>
      <c r="GPK834" s="508"/>
      <c r="GPL834" s="508"/>
      <c r="GPM834" s="508"/>
      <c r="GPN834" s="508"/>
      <c r="GPO834" s="508"/>
      <c r="GPP834" s="508"/>
      <c r="GPQ834" s="508"/>
      <c r="GPR834" s="508"/>
      <c r="GPS834" s="508"/>
      <c r="GPT834" s="508"/>
      <c r="GPU834" s="89"/>
      <c r="GPV834" s="89"/>
      <c r="GPW834" s="89"/>
      <c r="GPX834" s="89"/>
      <c r="GPY834" s="89"/>
      <c r="GPZ834" s="508"/>
      <c r="GQA834" s="508"/>
      <c r="GQB834" s="89"/>
      <c r="GQC834" s="89"/>
      <c r="GQD834" s="508"/>
      <c r="GQE834" s="508"/>
      <c r="GQF834" s="89"/>
      <c r="GQG834" s="89"/>
      <c r="GQH834" s="508"/>
      <c r="GQI834" s="508"/>
      <c r="GQJ834" s="508"/>
      <c r="GQK834" s="508"/>
      <c r="GQL834" s="508"/>
      <c r="GQM834" s="508"/>
      <c r="GQN834" s="508"/>
      <c r="GQO834" s="89"/>
      <c r="GQP834" s="89"/>
      <c r="GQQ834" s="508"/>
      <c r="GQR834" s="508"/>
      <c r="GQS834" s="89"/>
      <c r="GQT834" s="89"/>
      <c r="GQU834" s="508"/>
      <c r="GQV834" s="508"/>
      <c r="GQW834" s="508"/>
      <c r="GQX834" s="508"/>
      <c r="GQY834" s="508"/>
      <c r="GQZ834" s="203"/>
      <c r="GRA834" s="107"/>
      <c r="GRB834" s="508"/>
      <c r="GRC834" s="508"/>
      <c r="GRD834" s="508"/>
      <c r="GRE834" s="508"/>
      <c r="GRF834" s="508"/>
      <c r="GRG834" s="508"/>
      <c r="GRH834" s="508"/>
      <c r="GRI834" s="168"/>
      <c r="GRJ834" s="168"/>
      <c r="GRK834" s="168"/>
      <c r="GRL834" s="168"/>
      <c r="GRM834" s="168"/>
      <c r="GRN834" s="168"/>
      <c r="GRO834" s="168"/>
      <c r="GRP834" s="168"/>
      <c r="GRQ834" s="168"/>
      <c r="GRR834" s="168"/>
      <c r="GRS834" s="168"/>
      <c r="GRT834" s="168"/>
      <c r="GRU834" s="168"/>
      <c r="GRV834" s="168"/>
      <c r="GRW834" s="168"/>
      <c r="GRX834" s="168"/>
      <c r="GRY834" s="168"/>
      <c r="GRZ834" s="168"/>
      <c r="GSA834" s="168"/>
      <c r="GSB834" s="168"/>
      <c r="GSC834" s="168"/>
      <c r="GSD834" s="168"/>
      <c r="GSE834" s="168"/>
      <c r="GSF834" s="168"/>
      <c r="GSG834" s="168"/>
      <c r="GSH834" s="168"/>
      <c r="GSI834" s="168"/>
      <c r="GSJ834" s="168"/>
      <c r="GSK834" s="168"/>
      <c r="GSL834" s="168"/>
      <c r="GSM834" s="168"/>
      <c r="GSN834" s="168"/>
      <c r="GSO834" s="168"/>
      <c r="GSP834" s="168"/>
      <c r="GSQ834" s="168"/>
      <c r="GSR834" s="168"/>
      <c r="GSS834" s="168"/>
      <c r="GST834" s="168"/>
      <c r="GSU834" s="168"/>
      <c r="GSV834" s="168"/>
      <c r="GSW834" s="168"/>
      <c r="GSX834" s="168"/>
      <c r="GSY834" s="168"/>
      <c r="GSZ834" s="168"/>
      <c r="GTA834" s="508"/>
      <c r="GTB834" s="508"/>
      <c r="GTC834" s="508"/>
      <c r="GTD834" s="508"/>
      <c r="GTE834" s="508"/>
      <c r="GTF834" s="508"/>
      <c r="GTG834" s="508"/>
      <c r="GTH834" s="508"/>
      <c r="GTI834" s="508"/>
      <c r="GTJ834" s="508"/>
      <c r="GTK834" s="508"/>
      <c r="GTL834" s="508"/>
      <c r="GTM834" s="508"/>
      <c r="GTN834" s="508"/>
      <c r="GTO834" s="508"/>
      <c r="GTP834" s="508"/>
      <c r="GTQ834" s="508"/>
      <c r="GTR834" s="508"/>
      <c r="GTS834" s="508"/>
      <c r="GTT834" s="508"/>
      <c r="GTU834" s="508"/>
      <c r="GTV834" s="508"/>
      <c r="GTW834" s="508"/>
      <c r="GTX834" s="508"/>
      <c r="GTY834" s="89"/>
      <c r="GTZ834" s="89"/>
      <c r="GUA834" s="89"/>
      <c r="GUB834" s="89"/>
      <c r="GUC834" s="89"/>
      <c r="GUD834" s="508"/>
      <c r="GUE834" s="508"/>
      <c r="GUF834" s="89"/>
      <c r="GUG834" s="89"/>
      <c r="GUH834" s="508"/>
      <c r="GUI834" s="508"/>
      <c r="GUJ834" s="89"/>
      <c r="GUK834" s="89"/>
      <c r="GUL834" s="508"/>
      <c r="GUM834" s="508"/>
      <c r="GUN834" s="508"/>
      <c r="GUO834" s="508"/>
      <c r="GUP834" s="508"/>
      <c r="GUQ834" s="508"/>
      <c r="GUR834" s="508"/>
      <c r="GUS834" s="89"/>
      <c r="GUT834" s="89"/>
      <c r="GUU834" s="508"/>
      <c r="GUV834" s="508"/>
      <c r="GUW834" s="89"/>
      <c r="GUX834" s="89"/>
      <c r="GUY834" s="508"/>
      <c r="GUZ834" s="508"/>
      <c r="GVA834" s="508"/>
      <c r="GVB834" s="508"/>
      <c r="GVC834" s="508"/>
      <c r="GVD834" s="203"/>
      <c r="GVE834" s="107"/>
      <c r="GVF834" s="508"/>
      <c r="GVG834" s="508"/>
      <c r="GVH834" s="508"/>
      <c r="GVI834" s="508"/>
      <c r="GVJ834" s="508"/>
      <c r="GVK834" s="508"/>
      <c r="GVL834" s="508"/>
      <c r="GVM834" s="168"/>
      <c r="GVN834" s="168"/>
      <c r="GVO834" s="168"/>
      <c r="GVP834" s="168"/>
      <c r="GVQ834" s="168"/>
      <c r="GVR834" s="168"/>
      <c r="GVS834" s="168"/>
      <c r="GVT834" s="168"/>
      <c r="GVU834" s="168"/>
      <c r="GVV834" s="168"/>
      <c r="GVW834" s="168"/>
      <c r="GVX834" s="168"/>
      <c r="GVY834" s="168"/>
      <c r="GVZ834" s="168"/>
      <c r="GWA834" s="168"/>
      <c r="GWB834" s="168"/>
      <c r="GWC834" s="168"/>
      <c r="GWD834" s="168"/>
      <c r="GWE834" s="168"/>
      <c r="GWF834" s="168"/>
      <c r="GWG834" s="168"/>
      <c r="GWH834" s="168"/>
      <c r="GWI834" s="168"/>
      <c r="GWJ834" s="168"/>
      <c r="GWK834" s="168"/>
      <c r="GWL834" s="168"/>
      <c r="GWM834" s="168"/>
      <c r="GWN834" s="168"/>
      <c r="GWO834" s="168"/>
      <c r="GWP834" s="168"/>
      <c r="GWQ834" s="168"/>
      <c r="GWR834" s="168"/>
      <c r="GWS834" s="168"/>
      <c r="GWT834" s="168"/>
      <c r="GWU834" s="168"/>
      <c r="GWV834" s="168"/>
      <c r="GWW834" s="168"/>
      <c r="GWX834" s="168"/>
      <c r="GWY834" s="168"/>
      <c r="GWZ834" s="168"/>
      <c r="GXA834" s="168"/>
      <c r="GXB834" s="168"/>
      <c r="GXC834" s="168"/>
      <c r="GXD834" s="168"/>
      <c r="GXE834" s="508"/>
      <c r="GXF834" s="508"/>
      <c r="GXG834" s="508"/>
      <c r="GXH834" s="508"/>
      <c r="GXI834" s="508"/>
      <c r="GXJ834" s="508"/>
      <c r="GXK834" s="508"/>
      <c r="GXL834" s="508"/>
      <c r="GXM834" s="508"/>
      <c r="GXN834" s="508"/>
      <c r="GXO834" s="508"/>
      <c r="GXP834" s="508"/>
      <c r="GXQ834" s="508"/>
      <c r="GXR834" s="508"/>
      <c r="GXS834" s="508"/>
      <c r="GXT834" s="508"/>
      <c r="GXU834" s="508"/>
      <c r="GXV834" s="508"/>
      <c r="GXW834" s="508"/>
      <c r="GXX834" s="508"/>
      <c r="GXY834" s="508"/>
      <c r="GXZ834" s="508"/>
      <c r="GYA834" s="508"/>
      <c r="GYB834" s="508"/>
      <c r="GYC834" s="89"/>
      <c r="GYD834" s="89"/>
      <c r="GYE834" s="89"/>
      <c r="GYF834" s="89"/>
      <c r="GYG834" s="89"/>
      <c r="GYH834" s="508"/>
      <c r="GYI834" s="508"/>
      <c r="GYJ834" s="89"/>
      <c r="GYK834" s="89"/>
      <c r="GYL834" s="508"/>
      <c r="GYM834" s="508"/>
      <c r="GYN834" s="89"/>
      <c r="GYO834" s="89"/>
      <c r="GYP834" s="508"/>
      <c r="GYQ834" s="508"/>
      <c r="GYR834" s="508"/>
      <c r="GYS834" s="508"/>
      <c r="GYT834" s="508"/>
      <c r="GYU834" s="508"/>
      <c r="GYV834" s="508"/>
      <c r="GYW834" s="89"/>
      <c r="GYX834" s="89"/>
      <c r="GYY834" s="508"/>
      <c r="GYZ834" s="508"/>
      <c r="GZA834" s="89"/>
      <c r="GZB834" s="89"/>
      <c r="GZC834" s="508"/>
      <c r="GZD834" s="508"/>
      <c r="GZE834" s="508"/>
      <c r="GZF834" s="508"/>
      <c r="GZG834" s="508"/>
      <c r="GZH834" s="203"/>
      <c r="GZI834" s="107"/>
      <c r="GZJ834" s="508"/>
      <c r="GZK834" s="508"/>
      <c r="GZL834" s="508"/>
      <c r="GZM834" s="508"/>
      <c r="GZN834" s="508"/>
      <c r="GZO834" s="508"/>
      <c r="GZP834" s="508"/>
      <c r="GZQ834" s="168"/>
      <c r="GZR834" s="168"/>
      <c r="GZS834" s="168"/>
      <c r="GZT834" s="168"/>
      <c r="GZU834" s="168"/>
      <c r="GZV834" s="168"/>
      <c r="GZW834" s="168"/>
      <c r="GZX834" s="168"/>
      <c r="GZY834" s="168"/>
      <c r="GZZ834" s="168"/>
      <c r="HAA834" s="168"/>
      <c r="HAB834" s="168"/>
      <c r="HAC834" s="168"/>
      <c r="HAD834" s="168"/>
      <c r="HAE834" s="168"/>
      <c r="HAF834" s="168"/>
      <c r="HAG834" s="168"/>
      <c r="HAH834" s="168"/>
      <c r="HAI834" s="168"/>
      <c r="HAJ834" s="168"/>
      <c r="HAK834" s="168"/>
      <c r="HAL834" s="168"/>
      <c r="HAM834" s="168"/>
      <c r="HAN834" s="168"/>
      <c r="HAO834" s="168"/>
      <c r="HAP834" s="168"/>
      <c r="HAQ834" s="168"/>
      <c r="HAR834" s="168"/>
      <c r="HAS834" s="168"/>
      <c r="HAT834" s="168"/>
      <c r="HAU834" s="168"/>
      <c r="HAV834" s="168"/>
      <c r="HAW834" s="168"/>
      <c r="HAX834" s="168"/>
      <c r="HAY834" s="168"/>
      <c r="HAZ834" s="168"/>
      <c r="HBA834" s="168"/>
      <c r="HBB834" s="168"/>
      <c r="HBC834" s="168"/>
      <c r="HBD834" s="168"/>
      <c r="HBE834" s="168"/>
      <c r="HBF834" s="168"/>
      <c r="HBG834" s="168"/>
      <c r="HBH834" s="168"/>
      <c r="HBI834" s="508"/>
      <c r="HBJ834" s="508"/>
      <c r="HBK834" s="508"/>
      <c r="HBL834" s="508"/>
      <c r="HBM834" s="508"/>
      <c r="HBN834" s="508"/>
      <c r="HBO834" s="508"/>
      <c r="HBP834" s="508"/>
      <c r="HBQ834" s="508"/>
      <c r="HBR834" s="508"/>
      <c r="HBS834" s="508"/>
      <c r="HBT834" s="508"/>
      <c r="HBU834" s="508"/>
      <c r="HBV834" s="508"/>
      <c r="HBW834" s="508"/>
      <c r="HBX834" s="508"/>
      <c r="HBY834" s="508"/>
      <c r="HBZ834" s="508"/>
      <c r="HCA834" s="508"/>
      <c r="HCB834" s="508"/>
      <c r="HCC834" s="508"/>
      <c r="HCD834" s="508"/>
      <c r="HCE834" s="508"/>
      <c r="HCF834" s="508"/>
      <c r="HCG834" s="89"/>
      <c r="HCH834" s="89"/>
      <c r="HCI834" s="89"/>
      <c r="HCJ834" s="89"/>
      <c r="HCK834" s="89"/>
      <c r="HCL834" s="508"/>
      <c r="HCM834" s="508"/>
      <c r="HCN834" s="89"/>
      <c r="HCO834" s="89"/>
      <c r="HCP834" s="508"/>
      <c r="HCQ834" s="508"/>
      <c r="HCR834" s="89"/>
      <c r="HCS834" s="89"/>
      <c r="HCT834" s="508"/>
      <c r="HCU834" s="508"/>
      <c r="HCV834" s="508"/>
      <c r="HCW834" s="508"/>
      <c r="HCX834" s="508"/>
      <c r="HCY834" s="508"/>
      <c r="HCZ834" s="508"/>
      <c r="HDA834" s="89"/>
      <c r="HDB834" s="89"/>
      <c r="HDC834" s="508"/>
      <c r="HDD834" s="508"/>
      <c r="HDE834" s="89"/>
      <c r="HDF834" s="89"/>
      <c r="HDG834" s="508"/>
      <c r="HDH834" s="508"/>
      <c r="HDI834" s="508"/>
      <c r="HDJ834" s="508"/>
      <c r="HDK834" s="508"/>
      <c r="HDL834" s="203"/>
      <c r="HDM834" s="107"/>
      <c r="HDN834" s="508"/>
      <c r="HDO834" s="508"/>
      <c r="HDP834" s="508"/>
      <c r="HDQ834" s="508"/>
      <c r="HDR834" s="508"/>
      <c r="HDS834" s="508"/>
      <c r="HDT834" s="508"/>
      <c r="HDU834" s="168"/>
      <c r="HDV834" s="168"/>
      <c r="HDW834" s="168"/>
      <c r="HDX834" s="168"/>
      <c r="HDY834" s="168"/>
      <c r="HDZ834" s="168"/>
      <c r="HEA834" s="168"/>
      <c r="HEB834" s="168"/>
      <c r="HEC834" s="168"/>
      <c r="HED834" s="168"/>
      <c r="HEE834" s="168"/>
      <c r="HEF834" s="168"/>
      <c r="HEG834" s="168"/>
      <c r="HEH834" s="168"/>
      <c r="HEI834" s="168"/>
      <c r="HEJ834" s="168"/>
      <c r="HEK834" s="168"/>
      <c r="HEL834" s="168"/>
      <c r="HEM834" s="168"/>
      <c r="HEN834" s="168"/>
      <c r="HEO834" s="168"/>
      <c r="HEP834" s="168"/>
      <c r="HEQ834" s="168"/>
      <c r="HER834" s="168"/>
      <c r="HES834" s="168"/>
      <c r="HET834" s="168"/>
      <c r="HEU834" s="168"/>
      <c r="HEV834" s="168"/>
      <c r="HEW834" s="168"/>
      <c r="HEX834" s="168"/>
      <c r="HEY834" s="168"/>
      <c r="HEZ834" s="168"/>
      <c r="HFA834" s="168"/>
      <c r="HFB834" s="168"/>
      <c r="HFC834" s="168"/>
      <c r="HFD834" s="168"/>
      <c r="HFE834" s="168"/>
      <c r="HFF834" s="168"/>
      <c r="HFG834" s="168"/>
      <c r="HFH834" s="168"/>
      <c r="HFI834" s="168"/>
      <c r="HFJ834" s="168"/>
      <c r="HFK834" s="168"/>
      <c r="HFL834" s="168"/>
      <c r="HFM834" s="508"/>
      <c r="HFN834" s="508"/>
      <c r="HFO834" s="508"/>
      <c r="HFP834" s="508"/>
      <c r="HFQ834" s="508"/>
      <c r="HFR834" s="508"/>
      <c r="HFS834" s="508"/>
      <c r="HFT834" s="508"/>
      <c r="HFU834" s="508"/>
      <c r="HFV834" s="508"/>
      <c r="HFW834" s="508"/>
      <c r="HFX834" s="508"/>
      <c r="HFY834" s="508"/>
      <c r="HFZ834" s="508"/>
      <c r="HGA834" s="508"/>
      <c r="HGB834" s="508"/>
      <c r="HGC834" s="508"/>
      <c r="HGD834" s="508"/>
      <c r="HGE834" s="508"/>
      <c r="HGF834" s="508"/>
      <c r="HGG834" s="508"/>
      <c r="HGH834" s="508"/>
      <c r="HGI834" s="508"/>
      <c r="HGJ834" s="508"/>
      <c r="HGK834" s="89"/>
      <c r="HGL834" s="89"/>
      <c r="HGM834" s="89"/>
      <c r="HGN834" s="89"/>
      <c r="HGO834" s="89"/>
      <c r="HGP834" s="508"/>
      <c r="HGQ834" s="508"/>
      <c r="HGR834" s="89"/>
      <c r="HGS834" s="89"/>
      <c r="HGT834" s="508"/>
      <c r="HGU834" s="508"/>
      <c r="HGV834" s="89"/>
      <c r="HGW834" s="89"/>
      <c r="HGX834" s="508"/>
      <c r="HGY834" s="508"/>
      <c r="HGZ834" s="508"/>
      <c r="HHA834" s="508"/>
      <c r="HHB834" s="508"/>
      <c r="HHC834" s="508"/>
      <c r="HHD834" s="508"/>
      <c r="HHE834" s="89"/>
      <c r="HHF834" s="89"/>
      <c r="HHG834" s="508"/>
      <c r="HHH834" s="508"/>
      <c r="HHI834" s="89"/>
      <c r="HHJ834" s="89"/>
      <c r="HHK834" s="508"/>
      <c r="HHL834" s="508"/>
      <c r="HHM834" s="508"/>
      <c r="HHN834" s="508"/>
      <c r="HHO834" s="508"/>
      <c r="HHP834" s="203"/>
      <c r="HHQ834" s="107"/>
      <c r="HHR834" s="508"/>
      <c r="HHS834" s="508"/>
      <c r="HHT834" s="508"/>
      <c r="HHU834" s="508"/>
      <c r="HHV834" s="508"/>
      <c r="HHW834" s="508"/>
      <c r="HHX834" s="508"/>
      <c r="HHY834" s="168"/>
      <c r="HHZ834" s="168"/>
      <c r="HIA834" s="168"/>
      <c r="HIB834" s="168"/>
      <c r="HIC834" s="168"/>
      <c r="HID834" s="168"/>
      <c r="HIE834" s="168"/>
      <c r="HIF834" s="168"/>
      <c r="HIG834" s="168"/>
      <c r="HIH834" s="168"/>
      <c r="HII834" s="168"/>
      <c r="HIJ834" s="168"/>
      <c r="HIK834" s="168"/>
      <c r="HIL834" s="168"/>
      <c r="HIM834" s="168"/>
      <c r="HIN834" s="168"/>
      <c r="HIO834" s="168"/>
      <c r="HIP834" s="168"/>
      <c r="HIQ834" s="168"/>
      <c r="HIR834" s="168"/>
      <c r="HIS834" s="168"/>
      <c r="HIT834" s="168"/>
      <c r="HIU834" s="168"/>
      <c r="HIV834" s="168"/>
      <c r="HIW834" s="168"/>
      <c r="HIX834" s="168"/>
      <c r="HIY834" s="168"/>
      <c r="HIZ834" s="168"/>
      <c r="HJA834" s="168"/>
      <c r="HJB834" s="168"/>
      <c r="HJC834" s="168"/>
      <c r="HJD834" s="168"/>
      <c r="HJE834" s="168"/>
      <c r="HJF834" s="168"/>
      <c r="HJG834" s="168"/>
      <c r="HJH834" s="168"/>
      <c r="HJI834" s="168"/>
      <c r="HJJ834" s="168"/>
      <c r="HJK834" s="168"/>
      <c r="HJL834" s="168"/>
      <c r="HJM834" s="168"/>
      <c r="HJN834" s="168"/>
      <c r="HJO834" s="168"/>
      <c r="HJP834" s="168"/>
      <c r="HJQ834" s="508"/>
      <c r="HJR834" s="508"/>
      <c r="HJS834" s="508"/>
      <c r="HJT834" s="508"/>
      <c r="HJU834" s="508"/>
      <c r="HJV834" s="508"/>
      <c r="HJW834" s="508"/>
      <c r="HJX834" s="508"/>
      <c r="HJY834" s="508"/>
      <c r="HJZ834" s="508"/>
      <c r="HKA834" s="508"/>
      <c r="HKB834" s="508"/>
      <c r="HKC834" s="508"/>
      <c r="HKD834" s="508"/>
      <c r="HKE834" s="508"/>
      <c r="HKF834" s="508"/>
      <c r="HKG834" s="508"/>
      <c r="HKH834" s="508"/>
      <c r="HKI834" s="508"/>
      <c r="HKJ834" s="508"/>
      <c r="HKK834" s="508"/>
      <c r="HKL834" s="508"/>
      <c r="HKM834" s="508"/>
      <c r="HKN834" s="508"/>
      <c r="HKO834" s="89"/>
      <c r="HKP834" s="89"/>
      <c r="HKQ834" s="89"/>
      <c r="HKR834" s="89"/>
      <c r="HKS834" s="89"/>
      <c r="HKT834" s="508"/>
      <c r="HKU834" s="508"/>
      <c r="HKV834" s="89"/>
      <c r="HKW834" s="89"/>
      <c r="HKX834" s="508"/>
      <c r="HKY834" s="508"/>
      <c r="HKZ834" s="89"/>
      <c r="HLA834" s="89"/>
      <c r="HLB834" s="508"/>
      <c r="HLC834" s="508"/>
      <c r="HLD834" s="508"/>
      <c r="HLE834" s="508"/>
      <c r="HLF834" s="508"/>
      <c r="HLG834" s="508"/>
      <c r="HLH834" s="508"/>
      <c r="HLI834" s="89"/>
      <c r="HLJ834" s="89"/>
      <c r="HLK834" s="508"/>
      <c r="HLL834" s="508"/>
      <c r="HLM834" s="89"/>
      <c r="HLN834" s="89"/>
      <c r="HLO834" s="508"/>
      <c r="HLP834" s="508"/>
      <c r="HLQ834" s="508"/>
      <c r="HLR834" s="508"/>
      <c r="HLS834" s="508"/>
      <c r="HLT834" s="203"/>
      <c r="HLU834" s="107"/>
      <c r="HLV834" s="508"/>
      <c r="HLW834" s="508"/>
      <c r="HLX834" s="508"/>
      <c r="HLY834" s="508"/>
      <c r="HLZ834" s="508"/>
      <c r="HMA834" s="508"/>
      <c r="HMB834" s="508"/>
      <c r="HMC834" s="168"/>
      <c r="HMD834" s="168"/>
      <c r="HME834" s="168"/>
      <c r="HMF834" s="168"/>
      <c r="HMG834" s="168"/>
      <c r="HMH834" s="168"/>
      <c r="HMI834" s="168"/>
      <c r="HMJ834" s="168"/>
      <c r="HMK834" s="168"/>
      <c r="HML834" s="168"/>
      <c r="HMM834" s="168"/>
      <c r="HMN834" s="168"/>
      <c r="HMO834" s="168"/>
      <c r="HMP834" s="168"/>
      <c r="HMQ834" s="168"/>
      <c r="HMR834" s="168"/>
      <c r="HMS834" s="168"/>
      <c r="HMT834" s="168"/>
      <c r="HMU834" s="168"/>
      <c r="HMV834" s="168"/>
      <c r="HMW834" s="168"/>
      <c r="HMX834" s="168"/>
      <c r="HMY834" s="168"/>
      <c r="HMZ834" s="168"/>
      <c r="HNA834" s="168"/>
      <c r="HNB834" s="168"/>
      <c r="HNC834" s="168"/>
      <c r="HND834" s="168"/>
      <c r="HNE834" s="168"/>
      <c r="HNF834" s="168"/>
      <c r="HNG834" s="168"/>
      <c r="HNH834" s="168"/>
      <c r="HNI834" s="168"/>
      <c r="HNJ834" s="168"/>
      <c r="HNK834" s="168"/>
      <c r="HNL834" s="168"/>
      <c r="HNM834" s="168"/>
      <c r="HNN834" s="168"/>
      <c r="HNO834" s="168"/>
      <c r="HNP834" s="168"/>
      <c r="HNQ834" s="168"/>
      <c r="HNR834" s="168"/>
      <c r="HNS834" s="168"/>
      <c r="HNT834" s="168"/>
      <c r="HNU834" s="508"/>
      <c r="HNV834" s="508"/>
      <c r="HNW834" s="508"/>
      <c r="HNX834" s="508"/>
      <c r="HNY834" s="508"/>
      <c r="HNZ834" s="508"/>
      <c r="HOA834" s="508"/>
      <c r="HOB834" s="508"/>
      <c r="HOC834" s="508"/>
      <c r="HOD834" s="508"/>
      <c r="HOE834" s="508"/>
      <c r="HOF834" s="508"/>
      <c r="HOG834" s="508"/>
      <c r="HOH834" s="508"/>
      <c r="HOI834" s="508"/>
      <c r="HOJ834" s="508"/>
      <c r="HOK834" s="508"/>
      <c r="HOL834" s="508"/>
      <c r="HOM834" s="508"/>
      <c r="HON834" s="508"/>
      <c r="HOO834" s="508"/>
      <c r="HOP834" s="508"/>
      <c r="HOQ834" s="508"/>
      <c r="HOR834" s="508"/>
      <c r="HOS834" s="89"/>
      <c r="HOT834" s="89"/>
      <c r="HOU834" s="89"/>
      <c r="HOV834" s="89"/>
      <c r="HOW834" s="89"/>
      <c r="HOX834" s="508"/>
      <c r="HOY834" s="508"/>
      <c r="HOZ834" s="89"/>
      <c r="HPA834" s="89"/>
      <c r="HPB834" s="508"/>
      <c r="HPC834" s="508"/>
      <c r="HPD834" s="89"/>
      <c r="HPE834" s="89"/>
      <c r="HPF834" s="508"/>
      <c r="HPG834" s="508"/>
      <c r="HPH834" s="508"/>
      <c r="HPI834" s="508"/>
      <c r="HPJ834" s="508"/>
      <c r="HPK834" s="508"/>
      <c r="HPL834" s="508"/>
      <c r="HPM834" s="89"/>
      <c r="HPN834" s="89"/>
      <c r="HPO834" s="508"/>
      <c r="HPP834" s="508"/>
      <c r="HPQ834" s="89"/>
      <c r="HPR834" s="89"/>
      <c r="HPS834" s="508"/>
      <c r="HPT834" s="508"/>
      <c r="HPU834" s="508"/>
      <c r="HPV834" s="508"/>
      <c r="HPW834" s="508"/>
      <c r="HPX834" s="203"/>
      <c r="HPY834" s="107"/>
      <c r="HPZ834" s="508"/>
      <c r="HQA834" s="508"/>
      <c r="HQB834" s="508"/>
      <c r="HQC834" s="508"/>
      <c r="HQD834" s="508"/>
      <c r="HQE834" s="508"/>
      <c r="HQF834" s="508"/>
      <c r="HQG834" s="168"/>
      <c r="HQH834" s="168"/>
      <c r="HQI834" s="168"/>
      <c r="HQJ834" s="168"/>
      <c r="HQK834" s="168"/>
      <c r="HQL834" s="168"/>
      <c r="HQM834" s="168"/>
      <c r="HQN834" s="168"/>
      <c r="HQO834" s="168"/>
      <c r="HQP834" s="168"/>
      <c r="HQQ834" s="168"/>
      <c r="HQR834" s="168"/>
      <c r="HQS834" s="168"/>
      <c r="HQT834" s="168"/>
      <c r="HQU834" s="168"/>
      <c r="HQV834" s="168"/>
      <c r="HQW834" s="168"/>
      <c r="HQX834" s="168"/>
      <c r="HQY834" s="168"/>
      <c r="HQZ834" s="168"/>
      <c r="HRA834" s="168"/>
      <c r="HRB834" s="168"/>
      <c r="HRC834" s="168"/>
      <c r="HRD834" s="168"/>
      <c r="HRE834" s="168"/>
      <c r="HRF834" s="168"/>
      <c r="HRG834" s="168"/>
      <c r="HRH834" s="168"/>
      <c r="HRI834" s="168"/>
      <c r="HRJ834" s="168"/>
      <c r="HRK834" s="168"/>
      <c r="HRL834" s="168"/>
      <c r="HRM834" s="168"/>
      <c r="HRN834" s="168"/>
      <c r="HRO834" s="168"/>
      <c r="HRP834" s="168"/>
      <c r="HRQ834" s="168"/>
      <c r="HRR834" s="168"/>
      <c r="HRS834" s="168"/>
      <c r="HRT834" s="168"/>
      <c r="HRU834" s="168"/>
      <c r="HRV834" s="168"/>
      <c r="HRW834" s="168"/>
      <c r="HRX834" s="168"/>
      <c r="HRY834" s="508"/>
      <c r="HRZ834" s="508"/>
      <c r="HSA834" s="508"/>
      <c r="HSB834" s="508"/>
      <c r="HSC834" s="508"/>
      <c r="HSD834" s="508"/>
      <c r="HSE834" s="508"/>
      <c r="HSF834" s="508"/>
      <c r="HSG834" s="508"/>
      <c r="HSH834" s="508"/>
      <c r="HSI834" s="508"/>
      <c r="HSJ834" s="508"/>
      <c r="HSK834" s="508"/>
      <c r="HSL834" s="508"/>
      <c r="HSM834" s="508"/>
      <c r="HSN834" s="508"/>
      <c r="HSO834" s="508"/>
      <c r="HSP834" s="508"/>
      <c r="HSQ834" s="508"/>
      <c r="HSR834" s="508"/>
      <c r="HSS834" s="508"/>
      <c r="HST834" s="508"/>
      <c r="HSU834" s="508"/>
      <c r="HSV834" s="508"/>
      <c r="HSW834" s="89"/>
      <c r="HSX834" s="89"/>
      <c r="HSY834" s="89"/>
      <c r="HSZ834" s="89"/>
      <c r="HTA834" s="89"/>
      <c r="HTB834" s="508"/>
      <c r="HTC834" s="508"/>
      <c r="HTD834" s="89"/>
      <c r="HTE834" s="89"/>
      <c r="HTF834" s="508"/>
      <c r="HTG834" s="508"/>
      <c r="HTH834" s="89"/>
      <c r="HTI834" s="89"/>
      <c r="HTJ834" s="508"/>
      <c r="HTK834" s="508"/>
      <c r="HTL834" s="508"/>
      <c r="HTM834" s="508"/>
      <c r="HTN834" s="508"/>
      <c r="HTO834" s="508"/>
      <c r="HTP834" s="508"/>
      <c r="HTQ834" s="89"/>
      <c r="HTR834" s="89"/>
      <c r="HTS834" s="508"/>
      <c r="HTT834" s="508"/>
      <c r="HTU834" s="89"/>
      <c r="HTV834" s="89"/>
      <c r="HTW834" s="508"/>
      <c r="HTX834" s="508"/>
      <c r="HTY834" s="508"/>
      <c r="HTZ834" s="508"/>
      <c r="HUA834" s="508"/>
      <c r="HUB834" s="203"/>
      <c r="HUC834" s="107"/>
      <c r="HUD834" s="508"/>
      <c r="HUE834" s="508"/>
      <c r="HUF834" s="508"/>
      <c r="HUG834" s="508"/>
      <c r="HUH834" s="508"/>
      <c r="HUI834" s="508"/>
      <c r="HUJ834" s="508"/>
      <c r="HUK834" s="168"/>
      <c r="HUL834" s="168"/>
      <c r="HUM834" s="168"/>
      <c r="HUN834" s="168"/>
      <c r="HUO834" s="168"/>
      <c r="HUP834" s="168"/>
      <c r="HUQ834" s="168"/>
      <c r="HUR834" s="168"/>
      <c r="HUS834" s="168"/>
      <c r="HUT834" s="168"/>
      <c r="HUU834" s="168"/>
      <c r="HUV834" s="168"/>
      <c r="HUW834" s="168"/>
      <c r="HUX834" s="168"/>
      <c r="HUY834" s="168"/>
      <c r="HUZ834" s="168"/>
      <c r="HVA834" s="168"/>
      <c r="HVB834" s="168"/>
      <c r="HVC834" s="168"/>
      <c r="HVD834" s="168"/>
      <c r="HVE834" s="168"/>
      <c r="HVF834" s="168"/>
      <c r="HVG834" s="168"/>
      <c r="HVH834" s="168"/>
      <c r="HVI834" s="168"/>
      <c r="HVJ834" s="168"/>
      <c r="HVK834" s="168"/>
      <c r="HVL834" s="168"/>
      <c r="HVM834" s="168"/>
      <c r="HVN834" s="168"/>
      <c r="HVO834" s="168"/>
      <c r="HVP834" s="168"/>
      <c r="HVQ834" s="168"/>
      <c r="HVR834" s="168"/>
      <c r="HVS834" s="168"/>
      <c r="HVT834" s="168"/>
      <c r="HVU834" s="168"/>
      <c r="HVV834" s="168"/>
      <c r="HVW834" s="168"/>
      <c r="HVX834" s="168"/>
      <c r="HVY834" s="168"/>
      <c r="HVZ834" s="168"/>
      <c r="HWA834" s="168"/>
      <c r="HWB834" s="168"/>
      <c r="HWC834" s="508"/>
      <c r="HWD834" s="508"/>
      <c r="HWE834" s="508"/>
      <c r="HWF834" s="508"/>
      <c r="HWG834" s="508"/>
      <c r="HWH834" s="508"/>
      <c r="HWI834" s="508"/>
      <c r="HWJ834" s="508"/>
      <c r="HWK834" s="508"/>
      <c r="HWL834" s="508"/>
      <c r="HWM834" s="508"/>
      <c r="HWN834" s="508"/>
      <c r="HWO834" s="508"/>
      <c r="HWP834" s="508"/>
      <c r="HWQ834" s="508"/>
      <c r="HWR834" s="508"/>
      <c r="HWS834" s="508"/>
      <c r="HWT834" s="508"/>
      <c r="HWU834" s="508"/>
      <c r="HWV834" s="508"/>
      <c r="HWW834" s="508"/>
      <c r="HWX834" s="508"/>
      <c r="HWY834" s="508"/>
      <c r="HWZ834" s="508"/>
      <c r="HXA834" s="89"/>
      <c r="HXB834" s="89"/>
      <c r="HXC834" s="89"/>
      <c r="HXD834" s="89"/>
      <c r="HXE834" s="89"/>
      <c r="HXF834" s="508"/>
      <c r="HXG834" s="508"/>
      <c r="HXH834" s="89"/>
      <c r="HXI834" s="89"/>
      <c r="HXJ834" s="508"/>
      <c r="HXK834" s="508"/>
      <c r="HXL834" s="89"/>
      <c r="HXM834" s="89"/>
      <c r="HXN834" s="508"/>
      <c r="HXO834" s="508"/>
      <c r="HXP834" s="508"/>
      <c r="HXQ834" s="508"/>
      <c r="HXR834" s="508"/>
      <c r="HXS834" s="508"/>
      <c r="HXT834" s="508"/>
      <c r="HXU834" s="89"/>
      <c r="HXV834" s="89"/>
      <c r="HXW834" s="508"/>
      <c r="HXX834" s="508"/>
      <c r="HXY834" s="89"/>
      <c r="HXZ834" s="89"/>
      <c r="HYA834" s="508"/>
      <c r="HYB834" s="508"/>
      <c r="HYC834" s="508"/>
      <c r="HYD834" s="508"/>
      <c r="HYE834" s="508"/>
      <c r="HYF834" s="203"/>
      <c r="HYG834" s="107"/>
      <c r="HYH834" s="508"/>
      <c r="HYI834" s="508"/>
      <c r="HYJ834" s="508"/>
      <c r="HYK834" s="508"/>
      <c r="HYL834" s="508"/>
      <c r="HYM834" s="508"/>
      <c r="HYN834" s="508"/>
      <c r="HYO834" s="168"/>
      <c r="HYP834" s="168"/>
      <c r="HYQ834" s="168"/>
      <c r="HYR834" s="168"/>
      <c r="HYS834" s="168"/>
      <c r="HYT834" s="168"/>
      <c r="HYU834" s="168"/>
      <c r="HYV834" s="168"/>
      <c r="HYW834" s="168"/>
      <c r="HYX834" s="168"/>
      <c r="HYY834" s="168"/>
      <c r="HYZ834" s="168"/>
      <c r="HZA834" s="168"/>
      <c r="HZB834" s="168"/>
      <c r="HZC834" s="168"/>
      <c r="HZD834" s="168"/>
      <c r="HZE834" s="168"/>
      <c r="HZF834" s="168"/>
      <c r="HZG834" s="168"/>
      <c r="HZH834" s="168"/>
      <c r="HZI834" s="168"/>
      <c r="HZJ834" s="168"/>
      <c r="HZK834" s="168"/>
      <c r="HZL834" s="168"/>
      <c r="HZM834" s="168"/>
      <c r="HZN834" s="168"/>
      <c r="HZO834" s="168"/>
      <c r="HZP834" s="168"/>
      <c r="HZQ834" s="168"/>
      <c r="HZR834" s="168"/>
      <c r="HZS834" s="168"/>
      <c r="HZT834" s="168"/>
      <c r="HZU834" s="168"/>
      <c r="HZV834" s="168"/>
      <c r="HZW834" s="168"/>
      <c r="HZX834" s="168"/>
      <c r="HZY834" s="168"/>
      <c r="HZZ834" s="168"/>
      <c r="IAA834" s="168"/>
      <c r="IAB834" s="168"/>
      <c r="IAC834" s="168"/>
      <c r="IAD834" s="168"/>
      <c r="IAE834" s="168"/>
      <c r="IAF834" s="168"/>
      <c r="IAG834" s="508"/>
      <c r="IAH834" s="508"/>
      <c r="IAI834" s="508"/>
      <c r="IAJ834" s="508"/>
      <c r="IAK834" s="508"/>
      <c r="IAL834" s="508"/>
      <c r="IAM834" s="508"/>
      <c r="IAN834" s="508"/>
      <c r="IAO834" s="508"/>
      <c r="IAP834" s="508"/>
      <c r="IAQ834" s="508"/>
      <c r="IAR834" s="508"/>
      <c r="IAS834" s="508"/>
      <c r="IAT834" s="508"/>
      <c r="IAU834" s="508"/>
      <c r="IAV834" s="508"/>
      <c r="IAW834" s="508"/>
      <c r="IAX834" s="508"/>
      <c r="IAY834" s="508"/>
      <c r="IAZ834" s="508"/>
      <c r="IBA834" s="508"/>
      <c r="IBB834" s="508"/>
      <c r="IBC834" s="508"/>
      <c r="IBD834" s="508"/>
      <c r="IBE834" s="89"/>
      <c r="IBF834" s="89"/>
      <c r="IBG834" s="89"/>
      <c r="IBH834" s="89"/>
      <c r="IBI834" s="89"/>
      <c r="IBJ834" s="508"/>
      <c r="IBK834" s="508"/>
      <c r="IBL834" s="89"/>
      <c r="IBM834" s="89"/>
      <c r="IBN834" s="508"/>
      <c r="IBO834" s="508"/>
      <c r="IBP834" s="89"/>
      <c r="IBQ834" s="89"/>
      <c r="IBR834" s="508"/>
      <c r="IBS834" s="508"/>
      <c r="IBT834" s="508"/>
      <c r="IBU834" s="508"/>
      <c r="IBV834" s="508"/>
      <c r="IBW834" s="508"/>
      <c r="IBX834" s="508"/>
      <c r="IBY834" s="89"/>
      <c r="IBZ834" s="89"/>
      <c r="ICA834" s="508"/>
      <c r="ICB834" s="508"/>
      <c r="ICC834" s="89"/>
      <c r="ICD834" s="89"/>
      <c r="ICE834" s="508"/>
      <c r="ICF834" s="508"/>
      <c r="ICG834" s="508"/>
      <c r="ICH834" s="508"/>
      <c r="ICI834" s="508"/>
      <c r="ICJ834" s="203"/>
      <c r="ICK834" s="107"/>
      <c r="ICL834" s="508"/>
      <c r="ICM834" s="508"/>
      <c r="ICN834" s="508"/>
      <c r="ICO834" s="508"/>
      <c r="ICP834" s="508"/>
      <c r="ICQ834" s="508"/>
      <c r="ICR834" s="508"/>
      <c r="ICS834" s="168"/>
      <c r="ICT834" s="168"/>
      <c r="ICU834" s="168"/>
      <c r="ICV834" s="168"/>
      <c r="ICW834" s="168"/>
      <c r="ICX834" s="168"/>
      <c r="ICY834" s="168"/>
      <c r="ICZ834" s="168"/>
      <c r="IDA834" s="168"/>
      <c r="IDB834" s="168"/>
      <c r="IDC834" s="168"/>
      <c r="IDD834" s="168"/>
      <c r="IDE834" s="168"/>
      <c r="IDF834" s="168"/>
      <c r="IDG834" s="168"/>
      <c r="IDH834" s="168"/>
      <c r="IDI834" s="168"/>
      <c r="IDJ834" s="168"/>
      <c r="IDK834" s="168"/>
      <c r="IDL834" s="168"/>
      <c r="IDM834" s="168"/>
      <c r="IDN834" s="168"/>
      <c r="IDO834" s="168"/>
      <c r="IDP834" s="168"/>
      <c r="IDQ834" s="168"/>
      <c r="IDR834" s="168"/>
      <c r="IDS834" s="168"/>
      <c r="IDT834" s="168"/>
      <c r="IDU834" s="168"/>
      <c r="IDV834" s="168"/>
      <c r="IDW834" s="168"/>
      <c r="IDX834" s="168"/>
      <c r="IDY834" s="168"/>
      <c r="IDZ834" s="168"/>
      <c r="IEA834" s="168"/>
      <c r="IEB834" s="168"/>
      <c r="IEC834" s="168"/>
      <c r="IED834" s="168"/>
      <c r="IEE834" s="168"/>
      <c r="IEF834" s="168"/>
      <c r="IEG834" s="168"/>
      <c r="IEH834" s="168"/>
      <c r="IEI834" s="168"/>
      <c r="IEJ834" s="168"/>
      <c r="IEK834" s="508"/>
      <c r="IEL834" s="508"/>
      <c r="IEM834" s="508"/>
      <c r="IEN834" s="508"/>
      <c r="IEO834" s="508"/>
      <c r="IEP834" s="508"/>
      <c r="IEQ834" s="508"/>
      <c r="IER834" s="508"/>
      <c r="IES834" s="508"/>
      <c r="IET834" s="508"/>
      <c r="IEU834" s="508"/>
      <c r="IEV834" s="508"/>
      <c r="IEW834" s="508"/>
      <c r="IEX834" s="508"/>
      <c r="IEY834" s="508"/>
      <c r="IEZ834" s="508"/>
      <c r="IFA834" s="508"/>
      <c r="IFB834" s="508"/>
      <c r="IFC834" s="508"/>
      <c r="IFD834" s="508"/>
      <c r="IFE834" s="508"/>
      <c r="IFF834" s="508"/>
      <c r="IFG834" s="508"/>
      <c r="IFH834" s="508"/>
      <c r="IFI834" s="89"/>
      <c r="IFJ834" s="89"/>
      <c r="IFK834" s="89"/>
      <c r="IFL834" s="89"/>
      <c r="IFM834" s="89"/>
      <c r="IFN834" s="508"/>
      <c r="IFO834" s="508"/>
      <c r="IFP834" s="89"/>
      <c r="IFQ834" s="89"/>
      <c r="IFR834" s="508"/>
      <c r="IFS834" s="508"/>
      <c r="IFT834" s="89"/>
      <c r="IFU834" s="89"/>
      <c r="IFV834" s="508"/>
      <c r="IFW834" s="508"/>
      <c r="IFX834" s="508"/>
      <c r="IFY834" s="508"/>
      <c r="IFZ834" s="508"/>
      <c r="IGA834" s="508"/>
      <c r="IGB834" s="508"/>
      <c r="IGC834" s="89"/>
      <c r="IGD834" s="89"/>
      <c r="IGE834" s="508"/>
      <c r="IGF834" s="508"/>
      <c r="IGG834" s="89"/>
      <c r="IGH834" s="89"/>
      <c r="IGI834" s="508"/>
      <c r="IGJ834" s="508"/>
      <c r="IGK834" s="508"/>
      <c r="IGL834" s="508"/>
      <c r="IGM834" s="508"/>
      <c r="IGN834" s="203"/>
      <c r="IGO834" s="107"/>
      <c r="IGP834" s="508"/>
      <c r="IGQ834" s="508"/>
      <c r="IGR834" s="508"/>
      <c r="IGS834" s="508"/>
      <c r="IGT834" s="508"/>
      <c r="IGU834" s="508"/>
      <c r="IGV834" s="508"/>
      <c r="IGW834" s="168"/>
      <c r="IGX834" s="168"/>
      <c r="IGY834" s="168"/>
      <c r="IGZ834" s="168"/>
      <c r="IHA834" s="168"/>
      <c r="IHB834" s="168"/>
      <c r="IHC834" s="168"/>
      <c r="IHD834" s="168"/>
      <c r="IHE834" s="168"/>
      <c r="IHF834" s="168"/>
      <c r="IHG834" s="168"/>
      <c r="IHH834" s="168"/>
      <c r="IHI834" s="168"/>
      <c r="IHJ834" s="168"/>
      <c r="IHK834" s="168"/>
      <c r="IHL834" s="168"/>
      <c r="IHM834" s="168"/>
      <c r="IHN834" s="168"/>
      <c r="IHO834" s="168"/>
      <c r="IHP834" s="168"/>
      <c r="IHQ834" s="168"/>
      <c r="IHR834" s="168"/>
      <c r="IHS834" s="168"/>
      <c r="IHT834" s="168"/>
      <c r="IHU834" s="168"/>
      <c r="IHV834" s="168"/>
      <c r="IHW834" s="168"/>
      <c r="IHX834" s="168"/>
      <c r="IHY834" s="168"/>
      <c r="IHZ834" s="168"/>
      <c r="IIA834" s="168"/>
      <c r="IIB834" s="168"/>
      <c r="IIC834" s="168"/>
      <c r="IID834" s="168"/>
      <c r="IIE834" s="168"/>
      <c r="IIF834" s="168"/>
      <c r="IIG834" s="168"/>
      <c r="IIH834" s="168"/>
      <c r="III834" s="168"/>
      <c r="IIJ834" s="168"/>
      <c r="IIK834" s="168"/>
      <c r="IIL834" s="168"/>
      <c r="IIM834" s="168"/>
      <c r="IIN834" s="168"/>
      <c r="IIO834" s="508"/>
      <c r="IIP834" s="508"/>
      <c r="IIQ834" s="508"/>
      <c r="IIR834" s="508"/>
      <c r="IIS834" s="508"/>
      <c r="IIT834" s="508"/>
      <c r="IIU834" s="508"/>
      <c r="IIV834" s="508"/>
      <c r="IIW834" s="508"/>
      <c r="IIX834" s="508"/>
      <c r="IIY834" s="508"/>
      <c r="IIZ834" s="508"/>
      <c r="IJA834" s="508"/>
      <c r="IJB834" s="508"/>
      <c r="IJC834" s="508"/>
      <c r="IJD834" s="508"/>
      <c r="IJE834" s="508"/>
      <c r="IJF834" s="508"/>
      <c r="IJG834" s="508"/>
      <c r="IJH834" s="508"/>
      <c r="IJI834" s="508"/>
      <c r="IJJ834" s="508"/>
      <c r="IJK834" s="508"/>
      <c r="IJL834" s="508"/>
      <c r="IJM834" s="89"/>
      <c r="IJN834" s="89"/>
      <c r="IJO834" s="89"/>
      <c r="IJP834" s="89"/>
      <c r="IJQ834" s="89"/>
      <c r="IJR834" s="508"/>
      <c r="IJS834" s="508"/>
      <c r="IJT834" s="89"/>
      <c r="IJU834" s="89"/>
      <c r="IJV834" s="508"/>
      <c r="IJW834" s="508"/>
      <c r="IJX834" s="89"/>
      <c r="IJY834" s="89"/>
      <c r="IJZ834" s="508"/>
      <c r="IKA834" s="508"/>
      <c r="IKB834" s="508"/>
      <c r="IKC834" s="508"/>
      <c r="IKD834" s="508"/>
      <c r="IKE834" s="508"/>
      <c r="IKF834" s="508"/>
      <c r="IKG834" s="89"/>
      <c r="IKH834" s="89"/>
      <c r="IKI834" s="508"/>
      <c r="IKJ834" s="508"/>
      <c r="IKK834" s="89"/>
      <c r="IKL834" s="89"/>
      <c r="IKM834" s="508"/>
      <c r="IKN834" s="508"/>
      <c r="IKO834" s="508"/>
      <c r="IKP834" s="508"/>
      <c r="IKQ834" s="508"/>
      <c r="IKR834" s="203"/>
      <c r="IKS834" s="107"/>
      <c r="IKT834" s="508"/>
      <c r="IKU834" s="508"/>
      <c r="IKV834" s="508"/>
      <c r="IKW834" s="508"/>
      <c r="IKX834" s="508"/>
      <c r="IKY834" s="508"/>
      <c r="IKZ834" s="508"/>
      <c r="ILA834" s="168"/>
      <c r="ILB834" s="168"/>
      <c r="ILC834" s="168"/>
      <c r="ILD834" s="168"/>
      <c r="ILE834" s="168"/>
      <c r="ILF834" s="168"/>
      <c r="ILG834" s="168"/>
      <c r="ILH834" s="168"/>
      <c r="ILI834" s="168"/>
      <c r="ILJ834" s="168"/>
      <c r="ILK834" s="168"/>
      <c r="ILL834" s="168"/>
      <c r="ILM834" s="168"/>
      <c r="ILN834" s="168"/>
      <c r="ILO834" s="168"/>
      <c r="ILP834" s="168"/>
      <c r="ILQ834" s="168"/>
      <c r="ILR834" s="168"/>
      <c r="ILS834" s="168"/>
      <c r="ILT834" s="168"/>
      <c r="ILU834" s="168"/>
      <c r="ILV834" s="168"/>
      <c r="ILW834" s="168"/>
      <c r="ILX834" s="168"/>
      <c r="ILY834" s="168"/>
      <c r="ILZ834" s="168"/>
      <c r="IMA834" s="168"/>
      <c r="IMB834" s="168"/>
      <c r="IMC834" s="168"/>
      <c r="IMD834" s="168"/>
      <c r="IME834" s="168"/>
      <c r="IMF834" s="168"/>
      <c r="IMG834" s="168"/>
      <c r="IMH834" s="168"/>
      <c r="IMI834" s="168"/>
      <c r="IMJ834" s="168"/>
      <c r="IMK834" s="168"/>
      <c r="IML834" s="168"/>
      <c r="IMM834" s="168"/>
      <c r="IMN834" s="168"/>
      <c r="IMO834" s="168"/>
      <c r="IMP834" s="168"/>
      <c r="IMQ834" s="168"/>
      <c r="IMR834" s="168"/>
      <c r="IMS834" s="508"/>
      <c r="IMT834" s="508"/>
      <c r="IMU834" s="508"/>
      <c r="IMV834" s="508"/>
      <c r="IMW834" s="508"/>
      <c r="IMX834" s="508"/>
      <c r="IMY834" s="508"/>
      <c r="IMZ834" s="508"/>
      <c r="INA834" s="508"/>
      <c r="INB834" s="508"/>
      <c r="INC834" s="508"/>
      <c r="IND834" s="508"/>
      <c r="INE834" s="508"/>
      <c r="INF834" s="508"/>
      <c r="ING834" s="508"/>
      <c r="INH834" s="508"/>
      <c r="INI834" s="508"/>
      <c r="INJ834" s="508"/>
      <c r="INK834" s="508"/>
      <c r="INL834" s="508"/>
      <c r="INM834" s="508"/>
      <c r="INN834" s="508"/>
      <c r="INO834" s="508"/>
      <c r="INP834" s="508"/>
      <c r="INQ834" s="89"/>
      <c r="INR834" s="89"/>
      <c r="INS834" s="89"/>
      <c r="INT834" s="89"/>
      <c r="INU834" s="89"/>
      <c r="INV834" s="508"/>
      <c r="INW834" s="508"/>
      <c r="INX834" s="89"/>
      <c r="INY834" s="89"/>
      <c r="INZ834" s="508"/>
      <c r="IOA834" s="508"/>
      <c r="IOB834" s="89"/>
      <c r="IOC834" s="89"/>
      <c r="IOD834" s="508"/>
      <c r="IOE834" s="508"/>
      <c r="IOF834" s="508"/>
      <c r="IOG834" s="508"/>
      <c r="IOH834" s="508"/>
      <c r="IOI834" s="508"/>
      <c r="IOJ834" s="508"/>
      <c r="IOK834" s="89"/>
      <c r="IOL834" s="89"/>
      <c r="IOM834" s="508"/>
      <c r="ION834" s="508"/>
      <c r="IOO834" s="89"/>
      <c r="IOP834" s="89"/>
      <c r="IOQ834" s="508"/>
      <c r="IOR834" s="508"/>
      <c r="IOS834" s="508"/>
      <c r="IOT834" s="508"/>
      <c r="IOU834" s="508"/>
      <c r="IOV834" s="203"/>
      <c r="IOW834" s="107"/>
      <c r="IOX834" s="508"/>
      <c r="IOY834" s="508"/>
      <c r="IOZ834" s="508"/>
      <c r="IPA834" s="508"/>
      <c r="IPB834" s="508"/>
      <c r="IPC834" s="508"/>
      <c r="IPD834" s="508"/>
      <c r="IPE834" s="168"/>
      <c r="IPF834" s="168"/>
      <c r="IPG834" s="168"/>
      <c r="IPH834" s="168"/>
      <c r="IPI834" s="168"/>
      <c r="IPJ834" s="168"/>
      <c r="IPK834" s="168"/>
      <c r="IPL834" s="168"/>
      <c r="IPM834" s="168"/>
      <c r="IPN834" s="168"/>
      <c r="IPO834" s="168"/>
      <c r="IPP834" s="168"/>
      <c r="IPQ834" s="168"/>
      <c r="IPR834" s="168"/>
      <c r="IPS834" s="168"/>
      <c r="IPT834" s="168"/>
      <c r="IPU834" s="168"/>
      <c r="IPV834" s="168"/>
      <c r="IPW834" s="168"/>
      <c r="IPX834" s="168"/>
      <c r="IPY834" s="168"/>
      <c r="IPZ834" s="168"/>
      <c r="IQA834" s="168"/>
      <c r="IQB834" s="168"/>
      <c r="IQC834" s="168"/>
      <c r="IQD834" s="168"/>
      <c r="IQE834" s="168"/>
      <c r="IQF834" s="168"/>
      <c r="IQG834" s="168"/>
      <c r="IQH834" s="168"/>
      <c r="IQI834" s="168"/>
      <c r="IQJ834" s="168"/>
      <c r="IQK834" s="168"/>
      <c r="IQL834" s="168"/>
      <c r="IQM834" s="168"/>
      <c r="IQN834" s="168"/>
      <c r="IQO834" s="168"/>
      <c r="IQP834" s="168"/>
      <c r="IQQ834" s="168"/>
      <c r="IQR834" s="168"/>
      <c r="IQS834" s="168"/>
      <c r="IQT834" s="168"/>
      <c r="IQU834" s="168"/>
      <c r="IQV834" s="168"/>
      <c r="IQW834" s="508"/>
      <c r="IQX834" s="508"/>
      <c r="IQY834" s="508"/>
      <c r="IQZ834" s="508"/>
      <c r="IRA834" s="508"/>
      <c r="IRB834" s="508"/>
      <c r="IRC834" s="508"/>
      <c r="IRD834" s="508"/>
      <c r="IRE834" s="508"/>
      <c r="IRF834" s="508"/>
      <c r="IRG834" s="508"/>
      <c r="IRH834" s="508"/>
      <c r="IRI834" s="508"/>
      <c r="IRJ834" s="508"/>
      <c r="IRK834" s="508"/>
      <c r="IRL834" s="508"/>
      <c r="IRM834" s="508"/>
      <c r="IRN834" s="508"/>
      <c r="IRO834" s="508"/>
      <c r="IRP834" s="508"/>
      <c r="IRQ834" s="508"/>
      <c r="IRR834" s="508"/>
      <c r="IRS834" s="508"/>
      <c r="IRT834" s="508"/>
      <c r="IRU834" s="89"/>
      <c r="IRV834" s="89"/>
      <c r="IRW834" s="89"/>
      <c r="IRX834" s="89"/>
      <c r="IRY834" s="89"/>
      <c r="IRZ834" s="508"/>
      <c r="ISA834" s="508"/>
      <c r="ISB834" s="89"/>
      <c r="ISC834" s="89"/>
      <c r="ISD834" s="508"/>
      <c r="ISE834" s="508"/>
      <c r="ISF834" s="89"/>
      <c r="ISG834" s="89"/>
      <c r="ISH834" s="508"/>
      <c r="ISI834" s="508"/>
      <c r="ISJ834" s="508"/>
      <c r="ISK834" s="508"/>
      <c r="ISL834" s="508"/>
      <c r="ISM834" s="508"/>
      <c r="ISN834" s="508"/>
      <c r="ISO834" s="89"/>
      <c r="ISP834" s="89"/>
      <c r="ISQ834" s="508"/>
      <c r="ISR834" s="508"/>
      <c r="ISS834" s="89"/>
      <c r="IST834" s="89"/>
      <c r="ISU834" s="508"/>
      <c r="ISV834" s="508"/>
      <c r="ISW834" s="508"/>
      <c r="ISX834" s="508"/>
      <c r="ISY834" s="508"/>
      <c r="ISZ834" s="203"/>
      <c r="ITA834" s="107"/>
      <c r="ITB834" s="508"/>
      <c r="ITC834" s="508"/>
      <c r="ITD834" s="508"/>
      <c r="ITE834" s="508"/>
      <c r="ITF834" s="508"/>
      <c r="ITG834" s="508"/>
      <c r="ITH834" s="508"/>
      <c r="ITI834" s="168"/>
      <c r="ITJ834" s="168"/>
      <c r="ITK834" s="168"/>
      <c r="ITL834" s="168"/>
      <c r="ITM834" s="168"/>
      <c r="ITN834" s="168"/>
      <c r="ITO834" s="168"/>
      <c r="ITP834" s="168"/>
      <c r="ITQ834" s="168"/>
      <c r="ITR834" s="168"/>
      <c r="ITS834" s="168"/>
      <c r="ITT834" s="168"/>
      <c r="ITU834" s="168"/>
      <c r="ITV834" s="168"/>
      <c r="ITW834" s="168"/>
      <c r="ITX834" s="168"/>
      <c r="ITY834" s="168"/>
      <c r="ITZ834" s="168"/>
      <c r="IUA834" s="168"/>
      <c r="IUB834" s="168"/>
      <c r="IUC834" s="168"/>
      <c r="IUD834" s="168"/>
      <c r="IUE834" s="168"/>
      <c r="IUF834" s="168"/>
      <c r="IUG834" s="168"/>
      <c r="IUH834" s="168"/>
      <c r="IUI834" s="168"/>
      <c r="IUJ834" s="168"/>
      <c r="IUK834" s="168"/>
      <c r="IUL834" s="168"/>
      <c r="IUM834" s="168"/>
      <c r="IUN834" s="168"/>
      <c r="IUO834" s="168"/>
      <c r="IUP834" s="168"/>
      <c r="IUQ834" s="168"/>
      <c r="IUR834" s="168"/>
      <c r="IUS834" s="168"/>
      <c r="IUT834" s="168"/>
      <c r="IUU834" s="168"/>
      <c r="IUV834" s="168"/>
      <c r="IUW834" s="168"/>
      <c r="IUX834" s="168"/>
      <c r="IUY834" s="168"/>
      <c r="IUZ834" s="168"/>
      <c r="IVA834" s="508"/>
      <c r="IVB834" s="508"/>
      <c r="IVC834" s="508"/>
      <c r="IVD834" s="508"/>
      <c r="IVE834" s="508"/>
      <c r="IVF834" s="508"/>
      <c r="IVG834" s="508"/>
      <c r="IVH834" s="508"/>
      <c r="IVI834" s="508"/>
      <c r="IVJ834" s="508"/>
      <c r="IVK834" s="508"/>
      <c r="IVL834" s="508"/>
      <c r="IVM834" s="508"/>
      <c r="IVN834" s="508"/>
      <c r="IVO834" s="508"/>
      <c r="IVP834" s="508"/>
      <c r="IVQ834" s="508"/>
      <c r="IVR834" s="508"/>
      <c r="IVS834" s="508"/>
      <c r="IVT834" s="508"/>
      <c r="IVU834" s="508"/>
      <c r="IVV834" s="508"/>
      <c r="IVW834" s="508"/>
      <c r="IVX834" s="508"/>
      <c r="IVY834" s="89"/>
      <c r="IVZ834" s="89"/>
      <c r="IWA834" s="89"/>
      <c r="IWB834" s="89"/>
      <c r="IWC834" s="89"/>
      <c r="IWD834" s="508"/>
      <c r="IWE834" s="508"/>
      <c r="IWF834" s="89"/>
      <c r="IWG834" s="89"/>
      <c r="IWH834" s="508"/>
      <c r="IWI834" s="508"/>
      <c r="IWJ834" s="89"/>
      <c r="IWK834" s="89"/>
      <c r="IWL834" s="508"/>
      <c r="IWM834" s="508"/>
      <c r="IWN834" s="508"/>
      <c r="IWO834" s="508"/>
      <c r="IWP834" s="508"/>
      <c r="IWQ834" s="508"/>
      <c r="IWR834" s="508"/>
      <c r="IWS834" s="89"/>
      <c r="IWT834" s="89"/>
      <c r="IWU834" s="508"/>
      <c r="IWV834" s="508"/>
      <c r="IWW834" s="89"/>
      <c r="IWX834" s="89"/>
      <c r="IWY834" s="508"/>
      <c r="IWZ834" s="508"/>
      <c r="IXA834" s="508"/>
      <c r="IXB834" s="508"/>
      <c r="IXC834" s="508"/>
      <c r="IXD834" s="203"/>
      <c r="IXE834" s="107"/>
      <c r="IXF834" s="508"/>
      <c r="IXG834" s="508"/>
      <c r="IXH834" s="508"/>
      <c r="IXI834" s="508"/>
      <c r="IXJ834" s="508"/>
      <c r="IXK834" s="508"/>
      <c r="IXL834" s="508"/>
      <c r="IXM834" s="168"/>
      <c r="IXN834" s="168"/>
      <c r="IXO834" s="168"/>
      <c r="IXP834" s="168"/>
      <c r="IXQ834" s="168"/>
      <c r="IXR834" s="168"/>
      <c r="IXS834" s="168"/>
      <c r="IXT834" s="168"/>
      <c r="IXU834" s="168"/>
      <c r="IXV834" s="168"/>
      <c r="IXW834" s="168"/>
      <c r="IXX834" s="168"/>
      <c r="IXY834" s="168"/>
      <c r="IXZ834" s="168"/>
      <c r="IYA834" s="168"/>
      <c r="IYB834" s="168"/>
      <c r="IYC834" s="168"/>
      <c r="IYD834" s="168"/>
      <c r="IYE834" s="168"/>
      <c r="IYF834" s="168"/>
      <c r="IYG834" s="168"/>
      <c r="IYH834" s="168"/>
      <c r="IYI834" s="168"/>
      <c r="IYJ834" s="168"/>
      <c r="IYK834" s="168"/>
      <c r="IYL834" s="168"/>
      <c r="IYM834" s="168"/>
      <c r="IYN834" s="168"/>
      <c r="IYO834" s="168"/>
      <c r="IYP834" s="168"/>
      <c r="IYQ834" s="168"/>
      <c r="IYR834" s="168"/>
      <c r="IYS834" s="168"/>
      <c r="IYT834" s="168"/>
      <c r="IYU834" s="168"/>
      <c r="IYV834" s="168"/>
      <c r="IYW834" s="168"/>
      <c r="IYX834" s="168"/>
      <c r="IYY834" s="168"/>
      <c r="IYZ834" s="168"/>
      <c r="IZA834" s="168"/>
      <c r="IZB834" s="168"/>
      <c r="IZC834" s="168"/>
      <c r="IZD834" s="168"/>
      <c r="IZE834" s="508"/>
      <c r="IZF834" s="508"/>
      <c r="IZG834" s="508"/>
      <c r="IZH834" s="508"/>
      <c r="IZI834" s="508"/>
      <c r="IZJ834" s="508"/>
      <c r="IZK834" s="508"/>
      <c r="IZL834" s="508"/>
      <c r="IZM834" s="508"/>
      <c r="IZN834" s="508"/>
      <c r="IZO834" s="508"/>
      <c r="IZP834" s="508"/>
      <c r="IZQ834" s="508"/>
      <c r="IZR834" s="508"/>
      <c r="IZS834" s="508"/>
      <c r="IZT834" s="508"/>
      <c r="IZU834" s="508"/>
      <c r="IZV834" s="508"/>
      <c r="IZW834" s="508"/>
      <c r="IZX834" s="508"/>
      <c r="IZY834" s="508"/>
      <c r="IZZ834" s="508"/>
      <c r="JAA834" s="508"/>
      <c r="JAB834" s="508"/>
      <c r="JAC834" s="89"/>
      <c r="JAD834" s="89"/>
      <c r="JAE834" s="89"/>
      <c r="JAF834" s="89"/>
      <c r="JAG834" s="89"/>
      <c r="JAH834" s="508"/>
      <c r="JAI834" s="508"/>
      <c r="JAJ834" s="89"/>
      <c r="JAK834" s="89"/>
      <c r="JAL834" s="508"/>
      <c r="JAM834" s="508"/>
      <c r="JAN834" s="89"/>
      <c r="JAO834" s="89"/>
      <c r="JAP834" s="508"/>
      <c r="JAQ834" s="508"/>
      <c r="JAR834" s="508"/>
      <c r="JAS834" s="508"/>
      <c r="JAT834" s="508"/>
      <c r="JAU834" s="508"/>
      <c r="JAV834" s="508"/>
      <c r="JAW834" s="89"/>
      <c r="JAX834" s="89"/>
      <c r="JAY834" s="508"/>
      <c r="JAZ834" s="508"/>
      <c r="JBA834" s="89"/>
      <c r="JBB834" s="89"/>
      <c r="JBC834" s="508"/>
      <c r="JBD834" s="508"/>
      <c r="JBE834" s="508"/>
      <c r="JBF834" s="508"/>
      <c r="JBG834" s="508"/>
      <c r="JBH834" s="203"/>
      <c r="JBI834" s="107"/>
      <c r="JBJ834" s="508"/>
      <c r="JBK834" s="508"/>
      <c r="JBL834" s="508"/>
      <c r="JBM834" s="508"/>
      <c r="JBN834" s="508"/>
      <c r="JBO834" s="508"/>
      <c r="JBP834" s="508"/>
      <c r="JBQ834" s="168"/>
      <c r="JBR834" s="168"/>
      <c r="JBS834" s="168"/>
      <c r="JBT834" s="168"/>
      <c r="JBU834" s="168"/>
      <c r="JBV834" s="168"/>
      <c r="JBW834" s="168"/>
      <c r="JBX834" s="168"/>
      <c r="JBY834" s="168"/>
      <c r="JBZ834" s="168"/>
      <c r="JCA834" s="168"/>
      <c r="JCB834" s="168"/>
      <c r="JCC834" s="168"/>
      <c r="JCD834" s="168"/>
      <c r="JCE834" s="168"/>
      <c r="JCF834" s="168"/>
      <c r="JCG834" s="168"/>
      <c r="JCH834" s="168"/>
      <c r="JCI834" s="168"/>
      <c r="JCJ834" s="168"/>
      <c r="JCK834" s="168"/>
      <c r="JCL834" s="168"/>
      <c r="JCM834" s="168"/>
      <c r="JCN834" s="168"/>
      <c r="JCO834" s="168"/>
      <c r="JCP834" s="168"/>
      <c r="JCQ834" s="168"/>
      <c r="JCR834" s="168"/>
      <c r="JCS834" s="168"/>
      <c r="JCT834" s="168"/>
      <c r="JCU834" s="168"/>
      <c r="JCV834" s="168"/>
      <c r="JCW834" s="168"/>
      <c r="JCX834" s="168"/>
      <c r="JCY834" s="168"/>
      <c r="JCZ834" s="168"/>
      <c r="JDA834" s="168"/>
      <c r="JDB834" s="168"/>
      <c r="JDC834" s="168"/>
      <c r="JDD834" s="168"/>
      <c r="JDE834" s="168"/>
      <c r="JDF834" s="168"/>
      <c r="JDG834" s="168"/>
      <c r="JDH834" s="168"/>
      <c r="JDI834" s="508"/>
      <c r="JDJ834" s="508"/>
      <c r="JDK834" s="508"/>
      <c r="JDL834" s="508"/>
      <c r="JDM834" s="508"/>
      <c r="JDN834" s="508"/>
      <c r="JDO834" s="508"/>
      <c r="JDP834" s="508"/>
      <c r="JDQ834" s="508"/>
      <c r="JDR834" s="508"/>
      <c r="JDS834" s="508"/>
      <c r="JDT834" s="508"/>
      <c r="JDU834" s="508"/>
      <c r="JDV834" s="508"/>
      <c r="JDW834" s="508"/>
      <c r="JDX834" s="508"/>
      <c r="JDY834" s="508"/>
      <c r="JDZ834" s="508"/>
      <c r="JEA834" s="508"/>
      <c r="JEB834" s="508"/>
      <c r="JEC834" s="508"/>
      <c r="JED834" s="508"/>
      <c r="JEE834" s="508"/>
      <c r="JEF834" s="508"/>
      <c r="JEG834" s="89"/>
      <c r="JEH834" s="89"/>
      <c r="JEI834" s="89"/>
      <c r="JEJ834" s="89"/>
      <c r="JEK834" s="89"/>
      <c r="JEL834" s="508"/>
      <c r="JEM834" s="508"/>
      <c r="JEN834" s="89"/>
      <c r="JEO834" s="89"/>
      <c r="JEP834" s="508"/>
      <c r="JEQ834" s="508"/>
      <c r="JER834" s="89"/>
      <c r="JES834" s="89"/>
      <c r="JET834" s="508"/>
      <c r="JEU834" s="508"/>
      <c r="JEV834" s="508"/>
      <c r="JEW834" s="508"/>
      <c r="JEX834" s="508"/>
      <c r="JEY834" s="508"/>
      <c r="JEZ834" s="508"/>
      <c r="JFA834" s="89"/>
      <c r="JFB834" s="89"/>
      <c r="JFC834" s="508"/>
      <c r="JFD834" s="508"/>
      <c r="JFE834" s="89"/>
      <c r="JFF834" s="89"/>
      <c r="JFG834" s="508"/>
      <c r="JFH834" s="508"/>
      <c r="JFI834" s="508"/>
      <c r="JFJ834" s="508"/>
      <c r="JFK834" s="508"/>
      <c r="JFL834" s="203"/>
      <c r="JFM834" s="107"/>
      <c r="JFN834" s="508"/>
      <c r="JFO834" s="508"/>
      <c r="JFP834" s="508"/>
      <c r="JFQ834" s="508"/>
      <c r="JFR834" s="508"/>
      <c r="JFS834" s="508"/>
      <c r="JFT834" s="508"/>
      <c r="JFU834" s="168"/>
      <c r="JFV834" s="168"/>
      <c r="JFW834" s="168"/>
      <c r="JFX834" s="168"/>
      <c r="JFY834" s="168"/>
      <c r="JFZ834" s="168"/>
      <c r="JGA834" s="168"/>
      <c r="JGB834" s="168"/>
      <c r="JGC834" s="168"/>
      <c r="JGD834" s="168"/>
      <c r="JGE834" s="168"/>
      <c r="JGF834" s="168"/>
      <c r="JGG834" s="168"/>
      <c r="JGH834" s="168"/>
      <c r="JGI834" s="168"/>
      <c r="JGJ834" s="168"/>
      <c r="JGK834" s="168"/>
      <c r="JGL834" s="168"/>
      <c r="JGM834" s="168"/>
      <c r="JGN834" s="168"/>
      <c r="JGO834" s="168"/>
      <c r="JGP834" s="168"/>
      <c r="JGQ834" s="168"/>
      <c r="JGR834" s="168"/>
      <c r="JGS834" s="168"/>
      <c r="JGT834" s="168"/>
      <c r="JGU834" s="168"/>
      <c r="JGV834" s="168"/>
      <c r="JGW834" s="168"/>
      <c r="JGX834" s="168"/>
      <c r="JGY834" s="168"/>
      <c r="JGZ834" s="168"/>
      <c r="JHA834" s="168"/>
      <c r="JHB834" s="168"/>
      <c r="JHC834" s="168"/>
      <c r="JHD834" s="168"/>
      <c r="JHE834" s="168"/>
      <c r="JHF834" s="168"/>
      <c r="JHG834" s="168"/>
      <c r="JHH834" s="168"/>
      <c r="JHI834" s="168"/>
      <c r="JHJ834" s="168"/>
      <c r="JHK834" s="168"/>
      <c r="JHL834" s="168"/>
      <c r="JHM834" s="508"/>
      <c r="JHN834" s="508"/>
      <c r="JHO834" s="508"/>
      <c r="JHP834" s="508"/>
      <c r="JHQ834" s="508"/>
      <c r="JHR834" s="508"/>
      <c r="JHS834" s="508"/>
      <c r="JHT834" s="508"/>
      <c r="JHU834" s="508"/>
      <c r="JHV834" s="508"/>
      <c r="JHW834" s="508"/>
      <c r="JHX834" s="508"/>
      <c r="JHY834" s="508"/>
      <c r="JHZ834" s="508"/>
      <c r="JIA834" s="508"/>
      <c r="JIB834" s="508"/>
      <c r="JIC834" s="508"/>
      <c r="JID834" s="508"/>
      <c r="JIE834" s="508"/>
      <c r="JIF834" s="508"/>
      <c r="JIG834" s="508"/>
      <c r="JIH834" s="508"/>
      <c r="JII834" s="508"/>
      <c r="JIJ834" s="508"/>
      <c r="JIK834" s="89"/>
      <c r="JIL834" s="89"/>
      <c r="JIM834" s="89"/>
      <c r="JIN834" s="89"/>
      <c r="JIO834" s="89"/>
      <c r="JIP834" s="508"/>
      <c r="JIQ834" s="508"/>
      <c r="JIR834" s="89"/>
      <c r="JIS834" s="89"/>
      <c r="JIT834" s="508"/>
      <c r="JIU834" s="508"/>
      <c r="JIV834" s="89"/>
      <c r="JIW834" s="89"/>
      <c r="JIX834" s="508"/>
      <c r="JIY834" s="508"/>
      <c r="JIZ834" s="508"/>
      <c r="JJA834" s="508"/>
      <c r="JJB834" s="508"/>
      <c r="JJC834" s="508"/>
      <c r="JJD834" s="508"/>
      <c r="JJE834" s="89"/>
      <c r="JJF834" s="89"/>
      <c r="JJG834" s="508"/>
      <c r="JJH834" s="508"/>
      <c r="JJI834" s="89"/>
      <c r="JJJ834" s="89"/>
      <c r="JJK834" s="508"/>
      <c r="JJL834" s="508"/>
      <c r="JJM834" s="508"/>
      <c r="JJN834" s="508"/>
      <c r="JJO834" s="508"/>
      <c r="JJP834" s="203"/>
      <c r="JJQ834" s="107"/>
      <c r="JJR834" s="508"/>
      <c r="JJS834" s="508"/>
      <c r="JJT834" s="508"/>
      <c r="JJU834" s="508"/>
      <c r="JJV834" s="508"/>
      <c r="JJW834" s="508"/>
      <c r="JJX834" s="508"/>
      <c r="JJY834" s="168"/>
      <c r="JJZ834" s="168"/>
      <c r="JKA834" s="168"/>
      <c r="JKB834" s="168"/>
      <c r="JKC834" s="168"/>
      <c r="JKD834" s="168"/>
      <c r="JKE834" s="168"/>
      <c r="JKF834" s="168"/>
      <c r="JKG834" s="168"/>
      <c r="JKH834" s="168"/>
      <c r="JKI834" s="168"/>
      <c r="JKJ834" s="168"/>
      <c r="JKK834" s="168"/>
      <c r="JKL834" s="168"/>
      <c r="JKM834" s="168"/>
      <c r="JKN834" s="168"/>
      <c r="JKO834" s="168"/>
      <c r="JKP834" s="168"/>
      <c r="JKQ834" s="168"/>
      <c r="JKR834" s="168"/>
      <c r="JKS834" s="168"/>
      <c r="JKT834" s="168"/>
      <c r="JKU834" s="168"/>
      <c r="JKV834" s="168"/>
      <c r="JKW834" s="168"/>
      <c r="JKX834" s="168"/>
      <c r="JKY834" s="168"/>
      <c r="JKZ834" s="168"/>
      <c r="JLA834" s="168"/>
      <c r="JLB834" s="168"/>
      <c r="JLC834" s="168"/>
      <c r="JLD834" s="168"/>
      <c r="JLE834" s="168"/>
      <c r="JLF834" s="168"/>
      <c r="JLG834" s="168"/>
      <c r="JLH834" s="168"/>
      <c r="JLI834" s="168"/>
      <c r="JLJ834" s="168"/>
      <c r="JLK834" s="168"/>
      <c r="JLL834" s="168"/>
      <c r="JLM834" s="168"/>
      <c r="JLN834" s="168"/>
      <c r="JLO834" s="168"/>
      <c r="JLP834" s="168"/>
      <c r="JLQ834" s="508"/>
      <c r="JLR834" s="508"/>
      <c r="JLS834" s="508"/>
      <c r="JLT834" s="508"/>
      <c r="JLU834" s="508"/>
      <c r="JLV834" s="508"/>
      <c r="JLW834" s="508"/>
      <c r="JLX834" s="508"/>
      <c r="JLY834" s="508"/>
      <c r="JLZ834" s="508"/>
      <c r="JMA834" s="508"/>
      <c r="JMB834" s="508"/>
      <c r="JMC834" s="508"/>
      <c r="JMD834" s="508"/>
      <c r="JME834" s="508"/>
      <c r="JMF834" s="508"/>
      <c r="JMG834" s="508"/>
      <c r="JMH834" s="508"/>
      <c r="JMI834" s="508"/>
      <c r="JMJ834" s="508"/>
      <c r="JMK834" s="508"/>
      <c r="JML834" s="508"/>
      <c r="JMM834" s="508"/>
      <c r="JMN834" s="508"/>
      <c r="JMO834" s="89"/>
      <c r="JMP834" s="89"/>
      <c r="JMQ834" s="89"/>
      <c r="JMR834" s="89"/>
      <c r="JMS834" s="89"/>
      <c r="JMT834" s="508"/>
      <c r="JMU834" s="508"/>
      <c r="JMV834" s="89"/>
      <c r="JMW834" s="89"/>
      <c r="JMX834" s="508"/>
      <c r="JMY834" s="508"/>
      <c r="JMZ834" s="89"/>
      <c r="JNA834" s="89"/>
      <c r="JNB834" s="508"/>
      <c r="JNC834" s="508"/>
      <c r="JND834" s="508"/>
      <c r="JNE834" s="508"/>
      <c r="JNF834" s="508"/>
      <c r="JNG834" s="508"/>
      <c r="JNH834" s="508"/>
      <c r="JNI834" s="89"/>
      <c r="JNJ834" s="89"/>
      <c r="JNK834" s="508"/>
      <c r="JNL834" s="508"/>
      <c r="JNM834" s="89"/>
      <c r="JNN834" s="89"/>
      <c r="JNO834" s="508"/>
      <c r="JNP834" s="508"/>
      <c r="JNQ834" s="508"/>
      <c r="JNR834" s="508"/>
      <c r="JNS834" s="508"/>
      <c r="JNT834" s="203"/>
      <c r="JNU834" s="107"/>
      <c r="JNV834" s="508"/>
      <c r="JNW834" s="508"/>
      <c r="JNX834" s="508"/>
      <c r="JNY834" s="508"/>
      <c r="JNZ834" s="508"/>
      <c r="JOA834" s="508"/>
      <c r="JOB834" s="508"/>
      <c r="JOC834" s="168"/>
      <c r="JOD834" s="168"/>
      <c r="JOE834" s="168"/>
      <c r="JOF834" s="168"/>
      <c r="JOG834" s="168"/>
      <c r="JOH834" s="168"/>
      <c r="JOI834" s="168"/>
      <c r="JOJ834" s="168"/>
      <c r="JOK834" s="168"/>
      <c r="JOL834" s="168"/>
      <c r="JOM834" s="168"/>
      <c r="JON834" s="168"/>
      <c r="JOO834" s="168"/>
      <c r="JOP834" s="168"/>
      <c r="JOQ834" s="168"/>
      <c r="JOR834" s="168"/>
      <c r="JOS834" s="168"/>
      <c r="JOT834" s="168"/>
      <c r="JOU834" s="168"/>
      <c r="JOV834" s="168"/>
      <c r="JOW834" s="168"/>
      <c r="JOX834" s="168"/>
      <c r="JOY834" s="168"/>
      <c r="JOZ834" s="168"/>
      <c r="JPA834" s="168"/>
      <c r="JPB834" s="168"/>
      <c r="JPC834" s="168"/>
      <c r="JPD834" s="168"/>
      <c r="JPE834" s="168"/>
      <c r="JPF834" s="168"/>
      <c r="JPG834" s="168"/>
      <c r="JPH834" s="168"/>
      <c r="JPI834" s="168"/>
      <c r="JPJ834" s="168"/>
      <c r="JPK834" s="168"/>
      <c r="JPL834" s="168"/>
      <c r="JPM834" s="168"/>
      <c r="JPN834" s="168"/>
      <c r="JPO834" s="168"/>
      <c r="JPP834" s="168"/>
      <c r="JPQ834" s="168"/>
      <c r="JPR834" s="168"/>
      <c r="JPS834" s="168"/>
      <c r="JPT834" s="168"/>
      <c r="JPU834" s="508"/>
      <c r="JPV834" s="508"/>
      <c r="JPW834" s="508"/>
      <c r="JPX834" s="508"/>
      <c r="JPY834" s="508"/>
      <c r="JPZ834" s="508"/>
      <c r="JQA834" s="508"/>
      <c r="JQB834" s="508"/>
      <c r="JQC834" s="508"/>
      <c r="JQD834" s="508"/>
      <c r="JQE834" s="508"/>
      <c r="JQF834" s="508"/>
      <c r="JQG834" s="508"/>
      <c r="JQH834" s="508"/>
      <c r="JQI834" s="508"/>
      <c r="JQJ834" s="508"/>
      <c r="JQK834" s="508"/>
      <c r="JQL834" s="508"/>
      <c r="JQM834" s="508"/>
      <c r="JQN834" s="508"/>
      <c r="JQO834" s="508"/>
      <c r="JQP834" s="508"/>
      <c r="JQQ834" s="508"/>
      <c r="JQR834" s="508"/>
      <c r="JQS834" s="89"/>
      <c r="JQT834" s="89"/>
      <c r="JQU834" s="89"/>
      <c r="JQV834" s="89"/>
      <c r="JQW834" s="89"/>
      <c r="JQX834" s="508"/>
      <c r="JQY834" s="508"/>
      <c r="JQZ834" s="89"/>
      <c r="JRA834" s="89"/>
      <c r="JRB834" s="508"/>
      <c r="JRC834" s="508"/>
      <c r="JRD834" s="89"/>
      <c r="JRE834" s="89"/>
      <c r="JRF834" s="508"/>
      <c r="JRG834" s="508"/>
      <c r="JRH834" s="508"/>
      <c r="JRI834" s="508"/>
      <c r="JRJ834" s="508"/>
      <c r="JRK834" s="508"/>
      <c r="JRL834" s="508"/>
      <c r="JRM834" s="89"/>
      <c r="JRN834" s="89"/>
      <c r="JRO834" s="508"/>
      <c r="JRP834" s="508"/>
      <c r="JRQ834" s="89"/>
      <c r="JRR834" s="89"/>
      <c r="JRS834" s="508"/>
      <c r="JRT834" s="508"/>
      <c r="JRU834" s="508"/>
      <c r="JRV834" s="508"/>
      <c r="JRW834" s="508"/>
      <c r="JRX834" s="203"/>
      <c r="JRY834" s="107"/>
      <c r="JRZ834" s="508"/>
      <c r="JSA834" s="508"/>
      <c r="JSB834" s="508"/>
      <c r="JSC834" s="508"/>
      <c r="JSD834" s="508"/>
      <c r="JSE834" s="508"/>
      <c r="JSF834" s="508"/>
      <c r="JSG834" s="168"/>
      <c r="JSH834" s="168"/>
      <c r="JSI834" s="168"/>
      <c r="JSJ834" s="168"/>
      <c r="JSK834" s="168"/>
      <c r="JSL834" s="168"/>
      <c r="JSM834" s="168"/>
      <c r="JSN834" s="168"/>
      <c r="JSO834" s="168"/>
      <c r="JSP834" s="168"/>
      <c r="JSQ834" s="168"/>
      <c r="JSR834" s="168"/>
      <c r="JSS834" s="168"/>
      <c r="JST834" s="168"/>
      <c r="JSU834" s="168"/>
      <c r="JSV834" s="168"/>
      <c r="JSW834" s="168"/>
      <c r="JSX834" s="168"/>
      <c r="JSY834" s="168"/>
      <c r="JSZ834" s="168"/>
      <c r="JTA834" s="168"/>
      <c r="JTB834" s="168"/>
      <c r="JTC834" s="168"/>
      <c r="JTD834" s="168"/>
      <c r="JTE834" s="168"/>
      <c r="JTF834" s="168"/>
      <c r="JTG834" s="168"/>
      <c r="JTH834" s="168"/>
      <c r="JTI834" s="168"/>
      <c r="JTJ834" s="168"/>
      <c r="JTK834" s="168"/>
      <c r="JTL834" s="168"/>
      <c r="JTM834" s="168"/>
      <c r="JTN834" s="168"/>
      <c r="JTO834" s="168"/>
      <c r="JTP834" s="168"/>
      <c r="JTQ834" s="168"/>
      <c r="JTR834" s="168"/>
      <c r="JTS834" s="168"/>
      <c r="JTT834" s="168"/>
      <c r="JTU834" s="168"/>
      <c r="JTV834" s="168"/>
      <c r="JTW834" s="168"/>
      <c r="JTX834" s="168"/>
      <c r="JTY834" s="508"/>
      <c r="JTZ834" s="508"/>
      <c r="JUA834" s="508"/>
      <c r="JUB834" s="508"/>
      <c r="JUC834" s="508"/>
      <c r="JUD834" s="508"/>
      <c r="JUE834" s="508"/>
      <c r="JUF834" s="508"/>
      <c r="JUG834" s="508"/>
      <c r="JUH834" s="508"/>
      <c r="JUI834" s="508"/>
      <c r="JUJ834" s="508"/>
      <c r="JUK834" s="508"/>
      <c r="JUL834" s="508"/>
      <c r="JUM834" s="508"/>
      <c r="JUN834" s="508"/>
      <c r="JUO834" s="508"/>
      <c r="JUP834" s="508"/>
      <c r="JUQ834" s="508"/>
      <c r="JUR834" s="508"/>
      <c r="JUS834" s="508"/>
      <c r="JUT834" s="508"/>
      <c r="JUU834" s="508"/>
      <c r="JUV834" s="508"/>
      <c r="JUW834" s="89"/>
      <c r="JUX834" s="89"/>
      <c r="JUY834" s="89"/>
      <c r="JUZ834" s="89"/>
      <c r="JVA834" s="89"/>
      <c r="JVB834" s="508"/>
      <c r="JVC834" s="508"/>
      <c r="JVD834" s="89"/>
      <c r="JVE834" s="89"/>
      <c r="JVF834" s="508"/>
      <c r="JVG834" s="508"/>
      <c r="JVH834" s="89"/>
      <c r="JVI834" s="89"/>
      <c r="JVJ834" s="508"/>
      <c r="JVK834" s="508"/>
      <c r="JVL834" s="508"/>
      <c r="JVM834" s="508"/>
      <c r="JVN834" s="508"/>
      <c r="JVO834" s="508"/>
      <c r="JVP834" s="508"/>
      <c r="JVQ834" s="89"/>
      <c r="JVR834" s="89"/>
      <c r="JVS834" s="508"/>
      <c r="JVT834" s="508"/>
      <c r="JVU834" s="89"/>
      <c r="JVV834" s="89"/>
      <c r="JVW834" s="508"/>
      <c r="JVX834" s="508"/>
      <c r="JVY834" s="508"/>
      <c r="JVZ834" s="508"/>
      <c r="JWA834" s="508"/>
      <c r="JWB834" s="203"/>
      <c r="JWC834" s="107"/>
      <c r="JWD834" s="508"/>
      <c r="JWE834" s="508"/>
      <c r="JWF834" s="508"/>
      <c r="JWG834" s="508"/>
      <c r="JWH834" s="508"/>
      <c r="JWI834" s="508"/>
      <c r="JWJ834" s="508"/>
      <c r="JWK834" s="168"/>
      <c r="JWL834" s="168"/>
      <c r="JWM834" s="168"/>
      <c r="JWN834" s="168"/>
      <c r="JWO834" s="168"/>
      <c r="JWP834" s="168"/>
      <c r="JWQ834" s="168"/>
      <c r="JWR834" s="168"/>
      <c r="JWS834" s="168"/>
      <c r="JWT834" s="168"/>
      <c r="JWU834" s="168"/>
      <c r="JWV834" s="168"/>
      <c r="JWW834" s="168"/>
      <c r="JWX834" s="168"/>
      <c r="JWY834" s="168"/>
      <c r="JWZ834" s="168"/>
      <c r="JXA834" s="168"/>
      <c r="JXB834" s="168"/>
      <c r="JXC834" s="168"/>
      <c r="JXD834" s="168"/>
      <c r="JXE834" s="168"/>
      <c r="JXF834" s="168"/>
      <c r="JXG834" s="168"/>
      <c r="JXH834" s="168"/>
      <c r="JXI834" s="168"/>
      <c r="JXJ834" s="168"/>
      <c r="JXK834" s="168"/>
      <c r="JXL834" s="168"/>
      <c r="JXM834" s="168"/>
      <c r="JXN834" s="168"/>
      <c r="JXO834" s="168"/>
      <c r="JXP834" s="168"/>
      <c r="JXQ834" s="168"/>
      <c r="JXR834" s="168"/>
      <c r="JXS834" s="168"/>
      <c r="JXT834" s="168"/>
      <c r="JXU834" s="168"/>
      <c r="JXV834" s="168"/>
      <c r="JXW834" s="168"/>
      <c r="JXX834" s="168"/>
      <c r="JXY834" s="168"/>
      <c r="JXZ834" s="168"/>
      <c r="JYA834" s="168"/>
      <c r="JYB834" s="168"/>
      <c r="JYC834" s="508"/>
      <c r="JYD834" s="508"/>
      <c r="JYE834" s="508"/>
      <c r="JYF834" s="508"/>
      <c r="JYG834" s="508"/>
      <c r="JYH834" s="508"/>
      <c r="JYI834" s="508"/>
      <c r="JYJ834" s="508"/>
      <c r="JYK834" s="508"/>
      <c r="JYL834" s="508"/>
      <c r="JYM834" s="508"/>
      <c r="JYN834" s="508"/>
      <c r="JYO834" s="508"/>
      <c r="JYP834" s="508"/>
      <c r="JYQ834" s="508"/>
      <c r="JYR834" s="508"/>
      <c r="JYS834" s="508"/>
      <c r="JYT834" s="508"/>
      <c r="JYU834" s="508"/>
      <c r="JYV834" s="508"/>
      <c r="JYW834" s="508"/>
      <c r="JYX834" s="508"/>
      <c r="JYY834" s="508"/>
      <c r="JYZ834" s="508"/>
      <c r="JZA834" s="89"/>
      <c r="JZB834" s="89"/>
      <c r="JZC834" s="89"/>
      <c r="JZD834" s="89"/>
      <c r="JZE834" s="89"/>
      <c r="JZF834" s="508"/>
      <c r="JZG834" s="508"/>
      <c r="JZH834" s="89"/>
      <c r="JZI834" s="89"/>
      <c r="JZJ834" s="508"/>
      <c r="JZK834" s="508"/>
      <c r="JZL834" s="89"/>
      <c r="JZM834" s="89"/>
      <c r="JZN834" s="508"/>
      <c r="JZO834" s="508"/>
      <c r="JZP834" s="508"/>
      <c r="JZQ834" s="508"/>
      <c r="JZR834" s="508"/>
      <c r="JZS834" s="508"/>
      <c r="JZT834" s="508"/>
      <c r="JZU834" s="89"/>
      <c r="JZV834" s="89"/>
      <c r="JZW834" s="508"/>
      <c r="JZX834" s="508"/>
      <c r="JZY834" s="89"/>
      <c r="JZZ834" s="89"/>
      <c r="KAA834" s="508"/>
      <c r="KAB834" s="508"/>
      <c r="KAC834" s="508"/>
      <c r="KAD834" s="508"/>
      <c r="KAE834" s="508"/>
      <c r="KAF834" s="203"/>
      <c r="KAG834" s="107"/>
      <c r="KAH834" s="508"/>
      <c r="KAI834" s="508"/>
      <c r="KAJ834" s="508"/>
      <c r="KAK834" s="508"/>
      <c r="KAL834" s="508"/>
      <c r="KAM834" s="508"/>
      <c r="KAN834" s="508"/>
      <c r="KAO834" s="168"/>
      <c r="KAP834" s="168"/>
      <c r="KAQ834" s="168"/>
      <c r="KAR834" s="168"/>
      <c r="KAS834" s="168"/>
      <c r="KAT834" s="168"/>
      <c r="KAU834" s="168"/>
      <c r="KAV834" s="168"/>
      <c r="KAW834" s="168"/>
      <c r="KAX834" s="168"/>
      <c r="KAY834" s="168"/>
      <c r="KAZ834" s="168"/>
      <c r="KBA834" s="168"/>
      <c r="KBB834" s="168"/>
      <c r="KBC834" s="168"/>
      <c r="KBD834" s="168"/>
      <c r="KBE834" s="168"/>
      <c r="KBF834" s="168"/>
      <c r="KBG834" s="168"/>
      <c r="KBH834" s="168"/>
      <c r="KBI834" s="168"/>
      <c r="KBJ834" s="168"/>
      <c r="KBK834" s="168"/>
      <c r="KBL834" s="168"/>
      <c r="KBM834" s="168"/>
      <c r="KBN834" s="168"/>
      <c r="KBO834" s="168"/>
      <c r="KBP834" s="168"/>
      <c r="KBQ834" s="168"/>
      <c r="KBR834" s="168"/>
      <c r="KBS834" s="168"/>
      <c r="KBT834" s="168"/>
      <c r="KBU834" s="168"/>
      <c r="KBV834" s="168"/>
      <c r="KBW834" s="168"/>
      <c r="KBX834" s="168"/>
      <c r="KBY834" s="168"/>
      <c r="KBZ834" s="168"/>
      <c r="KCA834" s="168"/>
      <c r="KCB834" s="168"/>
      <c r="KCC834" s="168"/>
      <c r="KCD834" s="168"/>
      <c r="KCE834" s="168"/>
      <c r="KCF834" s="168"/>
      <c r="KCG834" s="508"/>
      <c r="KCH834" s="508"/>
      <c r="KCI834" s="508"/>
      <c r="KCJ834" s="508"/>
      <c r="KCK834" s="508"/>
      <c r="KCL834" s="508"/>
      <c r="KCM834" s="508"/>
      <c r="KCN834" s="508"/>
      <c r="KCO834" s="508"/>
      <c r="KCP834" s="508"/>
      <c r="KCQ834" s="508"/>
      <c r="KCR834" s="508"/>
      <c r="KCS834" s="508"/>
      <c r="KCT834" s="508"/>
      <c r="KCU834" s="508"/>
      <c r="KCV834" s="508"/>
      <c r="KCW834" s="508"/>
      <c r="KCX834" s="508"/>
      <c r="KCY834" s="508"/>
      <c r="KCZ834" s="508"/>
      <c r="KDA834" s="508"/>
      <c r="KDB834" s="508"/>
      <c r="KDC834" s="508"/>
      <c r="KDD834" s="508"/>
      <c r="KDE834" s="89"/>
      <c r="KDF834" s="89"/>
      <c r="KDG834" s="89"/>
      <c r="KDH834" s="89"/>
      <c r="KDI834" s="89"/>
      <c r="KDJ834" s="508"/>
      <c r="KDK834" s="508"/>
      <c r="KDL834" s="89"/>
      <c r="KDM834" s="89"/>
      <c r="KDN834" s="508"/>
      <c r="KDO834" s="508"/>
      <c r="KDP834" s="89"/>
      <c r="KDQ834" s="89"/>
      <c r="KDR834" s="508"/>
      <c r="KDS834" s="508"/>
      <c r="KDT834" s="508"/>
      <c r="KDU834" s="508"/>
      <c r="KDV834" s="508"/>
      <c r="KDW834" s="508"/>
      <c r="KDX834" s="508"/>
      <c r="KDY834" s="89"/>
      <c r="KDZ834" s="89"/>
      <c r="KEA834" s="508"/>
      <c r="KEB834" s="508"/>
      <c r="KEC834" s="89"/>
      <c r="KED834" s="89"/>
      <c r="KEE834" s="508"/>
      <c r="KEF834" s="508"/>
      <c r="KEG834" s="508"/>
      <c r="KEH834" s="508"/>
      <c r="KEI834" s="508"/>
      <c r="KEJ834" s="203"/>
      <c r="KEK834" s="107"/>
      <c r="KEL834" s="508"/>
      <c r="KEM834" s="508"/>
      <c r="KEN834" s="508"/>
      <c r="KEO834" s="508"/>
      <c r="KEP834" s="508"/>
      <c r="KEQ834" s="508"/>
      <c r="KER834" s="508"/>
      <c r="KES834" s="168"/>
      <c r="KET834" s="168"/>
      <c r="KEU834" s="168"/>
      <c r="KEV834" s="168"/>
      <c r="KEW834" s="168"/>
      <c r="KEX834" s="168"/>
      <c r="KEY834" s="168"/>
      <c r="KEZ834" s="168"/>
      <c r="KFA834" s="168"/>
      <c r="KFB834" s="168"/>
      <c r="KFC834" s="168"/>
      <c r="KFD834" s="168"/>
      <c r="KFE834" s="168"/>
      <c r="KFF834" s="168"/>
      <c r="KFG834" s="168"/>
      <c r="KFH834" s="168"/>
      <c r="KFI834" s="168"/>
      <c r="KFJ834" s="168"/>
      <c r="KFK834" s="168"/>
      <c r="KFL834" s="168"/>
      <c r="KFM834" s="168"/>
      <c r="KFN834" s="168"/>
      <c r="KFO834" s="168"/>
      <c r="KFP834" s="168"/>
      <c r="KFQ834" s="168"/>
      <c r="KFR834" s="168"/>
      <c r="KFS834" s="168"/>
      <c r="KFT834" s="168"/>
      <c r="KFU834" s="168"/>
      <c r="KFV834" s="168"/>
      <c r="KFW834" s="168"/>
      <c r="KFX834" s="168"/>
      <c r="KFY834" s="168"/>
      <c r="KFZ834" s="168"/>
      <c r="KGA834" s="168"/>
      <c r="KGB834" s="168"/>
      <c r="KGC834" s="168"/>
      <c r="KGD834" s="168"/>
      <c r="KGE834" s="168"/>
      <c r="KGF834" s="168"/>
      <c r="KGG834" s="168"/>
      <c r="KGH834" s="168"/>
      <c r="KGI834" s="168"/>
      <c r="KGJ834" s="168"/>
      <c r="KGK834" s="508"/>
      <c r="KGL834" s="508"/>
      <c r="KGM834" s="508"/>
      <c r="KGN834" s="508"/>
      <c r="KGO834" s="508"/>
      <c r="KGP834" s="508"/>
      <c r="KGQ834" s="508"/>
      <c r="KGR834" s="508"/>
      <c r="KGS834" s="508"/>
      <c r="KGT834" s="508"/>
      <c r="KGU834" s="508"/>
      <c r="KGV834" s="508"/>
      <c r="KGW834" s="508"/>
      <c r="KGX834" s="508"/>
      <c r="KGY834" s="508"/>
      <c r="KGZ834" s="508"/>
      <c r="KHA834" s="508"/>
      <c r="KHB834" s="508"/>
      <c r="KHC834" s="508"/>
      <c r="KHD834" s="508"/>
      <c r="KHE834" s="508"/>
      <c r="KHF834" s="508"/>
      <c r="KHG834" s="508"/>
      <c r="KHH834" s="508"/>
      <c r="KHI834" s="89"/>
      <c r="KHJ834" s="89"/>
      <c r="KHK834" s="89"/>
      <c r="KHL834" s="89"/>
      <c r="KHM834" s="89"/>
      <c r="KHN834" s="508"/>
      <c r="KHO834" s="508"/>
      <c r="KHP834" s="89"/>
      <c r="KHQ834" s="89"/>
      <c r="KHR834" s="508"/>
      <c r="KHS834" s="508"/>
      <c r="KHT834" s="89"/>
      <c r="KHU834" s="89"/>
      <c r="KHV834" s="508"/>
      <c r="KHW834" s="508"/>
      <c r="KHX834" s="508"/>
      <c r="KHY834" s="508"/>
      <c r="KHZ834" s="508"/>
      <c r="KIA834" s="508"/>
      <c r="KIB834" s="508"/>
      <c r="KIC834" s="89"/>
      <c r="KID834" s="89"/>
      <c r="KIE834" s="508"/>
      <c r="KIF834" s="508"/>
      <c r="KIG834" s="89"/>
      <c r="KIH834" s="89"/>
      <c r="KII834" s="508"/>
      <c r="KIJ834" s="508"/>
      <c r="KIK834" s="508"/>
      <c r="KIL834" s="508"/>
      <c r="KIM834" s="508"/>
      <c r="KIN834" s="203"/>
      <c r="KIO834" s="107"/>
      <c r="KIP834" s="508"/>
      <c r="KIQ834" s="508"/>
      <c r="KIR834" s="508"/>
      <c r="KIS834" s="508"/>
      <c r="KIT834" s="508"/>
      <c r="KIU834" s="508"/>
      <c r="KIV834" s="508"/>
      <c r="KIW834" s="168"/>
      <c r="KIX834" s="168"/>
      <c r="KIY834" s="168"/>
      <c r="KIZ834" s="168"/>
      <c r="KJA834" s="168"/>
      <c r="KJB834" s="168"/>
      <c r="KJC834" s="168"/>
      <c r="KJD834" s="168"/>
      <c r="KJE834" s="168"/>
      <c r="KJF834" s="168"/>
      <c r="KJG834" s="168"/>
      <c r="KJH834" s="168"/>
      <c r="KJI834" s="168"/>
      <c r="KJJ834" s="168"/>
      <c r="KJK834" s="168"/>
      <c r="KJL834" s="168"/>
      <c r="KJM834" s="168"/>
      <c r="KJN834" s="168"/>
      <c r="KJO834" s="168"/>
      <c r="KJP834" s="168"/>
      <c r="KJQ834" s="168"/>
      <c r="KJR834" s="168"/>
      <c r="KJS834" s="168"/>
      <c r="KJT834" s="168"/>
      <c r="KJU834" s="168"/>
      <c r="KJV834" s="168"/>
      <c r="KJW834" s="168"/>
      <c r="KJX834" s="168"/>
      <c r="KJY834" s="168"/>
      <c r="KJZ834" s="168"/>
      <c r="KKA834" s="168"/>
      <c r="KKB834" s="168"/>
      <c r="KKC834" s="168"/>
      <c r="KKD834" s="168"/>
      <c r="KKE834" s="168"/>
      <c r="KKF834" s="168"/>
      <c r="KKG834" s="168"/>
      <c r="KKH834" s="168"/>
      <c r="KKI834" s="168"/>
      <c r="KKJ834" s="168"/>
      <c r="KKK834" s="168"/>
      <c r="KKL834" s="168"/>
      <c r="KKM834" s="168"/>
      <c r="KKN834" s="168"/>
      <c r="KKO834" s="508"/>
      <c r="KKP834" s="508"/>
      <c r="KKQ834" s="508"/>
      <c r="KKR834" s="508"/>
      <c r="KKS834" s="508"/>
      <c r="KKT834" s="508"/>
      <c r="KKU834" s="508"/>
      <c r="KKV834" s="508"/>
      <c r="KKW834" s="508"/>
      <c r="KKX834" s="508"/>
      <c r="KKY834" s="508"/>
      <c r="KKZ834" s="508"/>
      <c r="KLA834" s="508"/>
      <c r="KLB834" s="508"/>
      <c r="KLC834" s="508"/>
      <c r="KLD834" s="508"/>
      <c r="KLE834" s="508"/>
      <c r="KLF834" s="508"/>
      <c r="KLG834" s="508"/>
      <c r="KLH834" s="508"/>
      <c r="KLI834" s="508"/>
      <c r="KLJ834" s="508"/>
      <c r="KLK834" s="508"/>
      <c r="KLL834" s="508"/>
      <c r="KLM834" s="89"/>
      <c r="KLN834" s="89"/>
      <c r="KLO834" s="89"/>
      <c r="KLP834" s="89"/>
      <c r="KLQ834" s="89"/>
      <c r="KLR834" s="508"/>
      <c r="KLS834" s="508"/>
      <c r="KLT834" s="89"/>
      <c r="KLU834" s="89"/>
      <c r="KLV834" s="508"/>
      <c r="KLW834" s="508"/>
      <c r="KLX834" s="89"/>
      <c r="KLY834" s="89"/>
      <c r="KLZ834" s="508"/>
      <c r="KMA834" s="508"/>
      <c r="KMB834" s="508"/>
      <c r="KMC834" s="508"/>
      <c r="KMD834" s="508"/>
      <c r="KME834" s="508"/>
      <c r="KMF834" s="508"/>
      <c r="KMG834" s="89"/>
      <c r="KMH834" s="89"/>
      <c r="KMI834" s="508"/>
      <c r="KMJ834" s="508"/>
      <c r="KMK834" s="89"/>
      <c r="KML834" s="89"/>
      <c r="KMM834" s="508"/>
      <c r="KMN834" s="508"/>
      <c r="KMO834" s="508"/>
      <c r="KMP834" s="508"/>
      <c r="KMQ834" s="508"/>
      <c r="KMR834" s="203"/>
      <c r="KMS834" s="107"/>
      <c r="KMT834" s="508"/>
      <c r="KMU834" s="508"/>
      <c r="KMV834" s="508"/>
      <c r="KMW834" s="508"/>
      <c r="KMX834" s="508"/>
      <c r="KMY834" s="508"/>
      <c r="KMZ834" s="508"/>
      <c r="KNA834" s="168"/>
      <c r="KNB834" s="168"/>
      <c r="KNC834" s="168"/>
      <c r="KND834" s="168"/>
      <c r="KNE834" s="168"/>
      <c r="KNF834" s="168"/>
      <c r="KNG834" s="168"/>
      <c r="KNH834" s="168"/>
      <c r="KNI834" s="168"/>
      <c r="KNJ834" s="168"/>
      <c r="KNK834" s="168"/>
      <c r="KNL834" s="168"/>
      <c r="KNM834" s="168"/>
      <c r="KNN834" s="168"/>
      <c r="KNO834" s="168"/>
      <c r="KNP834" s="168"/>
      <c r="KNQ834" s="168"/>
      <c r="KNR834" s="168"/>
      <c r="KNS834" s="168"/>
      <c r="KNT834" s="168"/>
      <c r="KNU834" s="168"/>
      <c r="KNV834" s="168"/>
      <c r="KNW834" s="168"/>
      <c r="KNX834" s="168"/>
      <c r="KNY834" s="168"/>
      <c r="KNZ834" s="168"/>
      <c r="KOA834" s="168"/>
      <c r="KOB834" s="168"/>
      <c r="KOC834" s="168"/>
      <c r="KOD834" s="168"/>
      <c r="KOE834" s="168"/>
      <c r="KOF834" s="168"/>
      <c r="KOG834" s="168"/>
      <c r="KOH834" s="168"/>
      <c r="KOI834" s="168"/>
      <c r="KOJ834" s="168"/>
      <c r="KOK834" s="168"/>
      <c r="KOL834" s="168"/>
      <c r="KOM834" s="168"/>
      <c r="KON834" s="168"/>
      <c r="KOO834" s="168"/>
      <c r="KOP834" s="168"/>
      <c r="KOQ834" s="168"/>
      <c r="KOR834" s="168"/>
      <c r="KOS834" s="508"/>
      <c r="KOT834" s="508"/>
      <c r="KOU834" s="508"/>
      <c r="KOV834" s="508"/>
      <c r="KOW834" s="508"/>
      <c r="KOX834" s="508"/>
      <c r="KOY834" s="508"/>
      <c r="KOZ834" s="508"/>
      <c r="KPA834" s="508"/>
      <c r="KPB834" s="508"/>
      <c r="KPC834" s="508"/>
      <c r="KPD834" s="508"/>
      <c r="KPE834" s="508"/>
      <c r="KPF834" s="508"/>
      <c r="KPG834" s="508"/>
      <c r="KPH834" s="508"/>
      <c r="KPI834" s="508"/>
      <c r="KPJ834" s="508"/>
      <c r="KPK834" s="508"/>
      <c r="KPL834" s="508"/>
      <c r="KPM834" s="508"/>
      <c r="KPN834" s="508"/>
      <c r="KPO834" s="508"/>
      <c r="KPP834" s="508"/>
      <c r="KPQ834" s="89"/>
      <c r="KPR834" s="89"/>
      <c r="KPS834" s="89"/>
      <c r="KPT834" s="89"/>
      <c r="KPU834" s="89"/>
      <c r="KPV834" s="508"/>
      <c r="KPW834" s="508"/>
      <c r="KPX834" s="89"/>
      <c r="KPY834" s="89"/>
      <c r="KPZ834" s="508"/>
      <c r="KQA834" s="508"/>
      <c r="KQB834" s="89"/>
      <c r="KQC834" s="89"/>
      <c r="KQD834" s="508"/>
      <c r="KQE834" s="508"/>
      <c r="KQF834" s="508"/>
      <c r="KQG834" s="508"/>
      <c r="KQH834" s="508"/>
      <c r="KQI834" s="508"/>
      <c r="KQJ834" s="508"/>
      <c r="KQK834" s="89"/>
      <c r="KQL834" s="89"/>
      <c r="KQM834" s="508"/>
      <c r="KQN834" s="508"/>
      <c r="KQO834" s="89"/>
      <c r="KQP834" s="89"/>
      <c r="KQQ834" s="508"/>
      <c r="KQR834" s="508"/>
      <c r="KQS834" s="508"/>
      <c r="KQT834" s="508"/>
      <c r="KQU834" s="508"/>
      <c r="KQV834" s="203"/>
      <c r="KQW834" s="107"/>
      <c r="KQX834" s="508"/>
      <c r="KQY834" s="508"/>
      <c r="KQZ834" s="508"/>
      <c r="KRA834" s="508"/>
      <c r="KRB834" s="508"/>
      <c r="KRC834" s="508"/>
      <c r="KRD834" s="508"/>
      <c r="KRE834" s="168"/>
      <c r="KRF834" s="168"/>
      <c r="KRG834" s="168"/>
      <c r="KRH834" s="168"/>
      <c r="KRI834" s="168"/>
      <c r="KRJ834" s="168"/>
      <c r="KRK834" s="168"/>
      <c r="KRL834" s="168"/>
      <c r="KRM834" s="168"/>
      <c r="KRN834" s="168"/>
      <c r="KRO834" s="168"/>
      <c r="KRP834" s="168"/>
      <c r="KRQ834" s="168"/>
      <c r="KRR834" s="168"/>
      <c r="KRS834" s="168"/>
      <c r="KRT834" s="168"/>
      <c r="KRU834" s="168"/>
      <c r="KRV834" s="168"/>
      <c r="KRW834" s="168"/>
      <c r="KRX834" s="168"/>
      <c r="KRY834" s="168"/>
      <c r="KRZ834" s="168"/>
      <c r="KSA834" s="168"/>
      <c r="KSB834" s="168"/>
      <c r="KSC834" s="168"/>
      <c r="KSD834" s="168"/>
      <c r="KSE834" s="168"/>
      <c r="KSF834" s="168"/>
      <c r="KSG834" s="168"/>
      <c r="KSH834" s="168"/>
      <c r="KSI834" s="168"/>
      <c r="KSJ834" s="168"/>
      <c r="KSK834" s="168"/>
      <c r="KSL834" s="168"/>
      <c r="KSM834" s="168"/>
      <c r="KSN834" s="168"/>
      <c r="KSO834" s="168"/>
      <c r="KSP834" s="168"/>
      <c r="KSQ834" s="168"/>
      <c r="KSR834" s="168"/>
      <c r="KSS834" s="168"/>
      <c r="KST834" s="168"/>
      <c r="KSU834" s="168"/>
      <c r="KSV834" s="168"/>
      <c r="KSW834" s="508"/>
      <c r="KSX834" s="508"/>
      <c r="KSY834" s="508"/>
      <c r="KSZ834" s="508"/>
      <c r="KTA834" s="508"/>
      <c r="KTB834" s="508"/>
      <c r="KTC834" s="508"/>
      <c r="KTD834" s="508"/>
      <c r="KTE834" s="508"/>
      <c r="KTF834" s="508"/>
      <c r="KTG834" s="508"/>
      <c r="KTH834" s="508"/>
      <c r="KTI834" s="508"/>
      <c r="KTJ834" s="508"/>
      <c r="KTK834" s="508"/>
      <c r="KTL834" s="508"/>
      <c r="KTM834" s="508"/>
      <c r="KTN834" s="508"/>
      <c r="KTO834" s="508"/>
      <c r="KTP834" s="508"/>
      <c r="KTQ834" s="508"/>
      <c r="KTR834" s="508"/>
      <c r="KTS834" s="508"/>
      <c r="KTT834" s="508"/>
      <c r="KTU834" s="89"/>
      <c r="KTV834" s="89"/>
      <c r="KTW834" s="89"/>
      <c r="KTX834" s="89"/>
      <c r="KTY834" s="89"/>
      <c r="KTZ834" s="508"/>
      <c r="KUA834" s="508"/>
      <c r="KUB834" s="89"/>
      <c r="KUC834" s="89"/>
      <c r="KUD834" s="508"/>
      <c r="KUE834" s="508"/>
      <c r="KUF834" s="89"/>
      <c r="KUG834" s="89"/>
      <c r="KUH834" s="508"/>
      <c r="KUI834" s="508"/>
      <c r="KUJ834" s="508"/>
      <c r="KUK834" s="508"/>
      <c r="KUL834" s="508"/>
      <c r="KUM834" s="508"/>
      <c r="KUN834" s="508"/>
      <c r="KUO834" s="89"/>
      <c r="KUP834" s="89"/>
      <c r="KUQ834" s="508"/>
      <c r="KUR834" s="508"/>
      <c r="KUS834" s="89"/>
      <c r="KUT834" s="89"/>
      <c r="KUU834" s="508"/>
      <c r="KUV834" s="508"/>
      <c r="KUW834" s="508"/>
      <c r="KUX834" s="508"/>
      <c r="KUY834" s="508"/>
      <c r="KUZ834" s="203"/>
      <c r="KVA834" s="107"/>
      <c r="KVB834" s="508"/>
      <c r="KVC834" s="508"/>
      <c r="KVD834" s="508"/>
      <c r="KVE834" s="508"/>
      <c r="KVF834" s="508"/>
      <c r="KVG834" s="508"/>
      <c r="KVH834" s="508"/>
      <c r="KVI834" s="168"/>
      <c r="KVJ834" s="168"/>
      <c r="KVK834" s="168"/>
      <c r="KVL834" s="168"/>
      <c r="KVM834" s="168"/>
      <c r="KVN834" s="168"/>
      <c r="KVO834" s="168"/>
      <c r="KVP834" s="168"/>
      <c r="KVQ834" s="168"/>
      <c r="KVR834" s="168"/>
      <c r="KVS834" s="168"/>
      <c r="KVT834" s="168"/>
      <c r="KVU834" s="168"/>
      <c r="KVV834" s="168"/>
      <c r="KVW834" s="168"/>
      <c r="KVX834" s="168"/>
      <c r="KVY834" s="168"/>
      <c r="KVZ834" s="168"/>
      <c r="KWA834" s="168"/>
      <c r="KWB834" s="168"/>
      <c r="KWC834" s="168"/>
      <c r="KWD834" s="168"/>
      <c r="KWE834" s="168"/>
      <c r="KWF834" s="168"/>
      <c r="KWG834" s="168"/>
      <c r="KWH834" s="168"/>
      <c r="KWI834" s="168"/>
      <c r="KWJ834" s="168"/>
      <c r="KWK834" s="168"/>
      <c r="KWL834" s="168"/>
      <c r="KWM834" s="168"/>
      <c r="KWN834" s="168"/>
      <c r="KWO834" s="168"/>
      <c r="KWP834" s="168"/>
      <c r="KWQ834" s="168"/>
      <c r="KWR834" s="168"/>
      <c r="KWS834" s="168"/>
      <c r="KWT834" s="168"/>
      <c r="KWU834" s="168"/>
      <c r="KWV834" s="168"/>
      <c r="KWW834" s="168"/>
      <c r="KWX834" s="168"/>
      <c r="KWY834" s="168"/>
      <c r="KWZ834" s="168"/>
      <c r="KXA834" s="508"/>
      <c r="KXB834" s="508"/>
      <c r="KXC834" s="508"/>
      <c r="KXD834" s="508"/>
      <c r="KXE834" s="508"/>
      <c r="KXF834" s="508"/>
      <c r="KXG834" s="508"/>
      <c r="KXH834" s="508"/>
      <c r="KXI834" s="508"/>
      <c r="KXJ834" s="508"/>
      <c r="KXK834" s="508"/>
      <c r="KXL834" s="508"/>
      <c r="KXM834" s="508"/>
      <c r="KXN834" s="508"/>
      <c r="KXO834" s="508"/>
      <c r="KXP834" s="508"/>
      <c r="KXQ834" s="508"/>
      <c r="KXR834" s="508"/>
      <c r="KXS834" s="508"/>
      <c r="KXT834" s="508"/>
      <c r="KXU834" s="508"/>
      <c r="KXV834" s="508"/>
      <c r="KXW834" s="508"/>
      <c r="KXX834" s="508"/>
      <c r="KXY834" s="89"/>
      <c r="KXZ834" s="89"/>
      <c r="KYA834" s="89"/>
      <c r="KYB834" s="89"/>
      <c r="KYC834" s="89"/>
      <c r="KYD834" s="508"/>
      <c r="KYE834" s="508"/>
      <c r="KYF834" s="89"/>
      <c r="KYG834" s="89"/>
      <c r="KYH834" s="508"/>
      <c r="KYI834" s="508"/>
      <c r="KYJ834" s="89"/>
      <c r="KYK834" s="89"/>
      <c r="KYL834" s="508"/>
      <c r="KYM834" s="508"/>
      <c r="KYN834" s="508"/>
      <c r="KYO834" s="508"/>
      <c r="KYP834" s="508"/>
      <c r="KYQ834" s="508"/>
      <c r="KYR834" s="508"/>
      <c r="KYS834" s="89"/>
      <c r="KYT834" s="89"/>
      <c r="KYU834" s="508"/>
      <c r="KYV834" s="508"/>
      <c r="KYW834" s="89"/>
      <c r="KYX834" s="89"/>
      <c r="KYY834" s="508"/>
      <c r="KYZ834" s="508"/>
      <c r="KZA834" s="508"/>
      <c r="KZB834" s="508"/>
      <c r="KZC834" s="508"/>
      <c r="KZD834" s="203"/>
      <c r="KZE834" s="107"/>
      <c r="KZF834" s="508"/>
      <c r="KZG834" s="508"/>
      <c r="KZH834" s="508"/>
      <c r="KZI834" s="508"/>
      <c r="KZJ834" s="508"/>
      <c r="KZK834" s="508"/>
      <c r="KZL834" s="508"/>
      <c r="KZM834" s="168"/>
      <c r="KZN834" s="168"/>
      <c r="KZO834" s="168"/>
      <c r="KZP834" s="168"/>
      <c r="KZQ834" s="168"/>
      <c r="KZR834" s="168"/>
      <c r="KZS834" s="168"/>
      <c r="KZT834" s="168"/>
      <c r="KZU834" s="168"/>
      <c r="KZV834" s="168"/>
      <c r="KZW834" s="168"/>
      <c r="KZX834" s="168"/>
      <c r="KZY834" s="168"/>
      <c r="KZZ834" s="168"/>
      <c r="LAA834" s="168"/>
      <c r="LAB834" s="168"/>
      <c r="LAC834" s="168"/>
      <c r="LAD834" s="168"/>
      <c r="LAE834" s="168"/>
      <c r="LAF834" s="168"/>
      <c r="LAG834" s="168"/>
      <c r="LAH834" s="168"/>
      <c r="LAI834" s="168"/>
      <c r="LAJ834" s="168"/>
      <c r="LAK834" s="168"/>
      <c r="LAL834" s="168"/>
      <c r="LAM834" s="168"/>
      <c r="LAN834" s="168"/>
      <c r="LAO834" s="168"/>
      <c r="LAP834" s="168"/>
      <c r="LAQ834" s="168"/>
      <c r="LAR834" s="168"/>
      <c r="LAS834" s="168"/>
      <c r="LAT834" s="168"/>
      <c r="LAU834" s="168"/>
      <c r="LAV834" s="168"/>
      <c r="LAW834" s="168"/>
      <c r="LAX834" s="168"/>
      <c r="LAY834" s="168"/>
      <c r="LAZ834" s="168"/>
      <c r="LBA834" s="168"/>
      <c r="LBB834" s="168"/>
      <c r="LBC834" s="168"/>
      <c r="LBD834" s="168"/>
      <c r="LBE834" s="508"/>
      <c r="LBF834" s="508"/>
      <c r="LBG834" s="508"/>
      <c r="LBH834" s="508"/>
      <c r="LBI834" s="508"/>
      <c r="LBJ834" s="508"/>
      <c r="LBK834" s="508"/>
      <c r="LBL834" s="508"/>
      <c r="LBM834" s="508"/>
      <c r="LBN834" s="508"/>
      <c r="LBO834" s="508"/>
      <c r="LBP834" s="508"/>
      <c r="LBQ834" s="508"/>
      <c r="LBR834" s="508"/>
      <c r="LBS834" s="508"/>
      <c r="LBT834" s="508"/>
      <c r="LBU834" s="508"/>
      <c r="LBV834" s="508"/>
      <c r="LBW834" s="508"/>
      <c r="LBX834" s="508"/>
      <c r="LBY834" s="508"/>
      <c r="LBZ834" s="508"/>
      <c r="LCA834" s="508"/>
      <c r="LCB834" s="508"/>
      <c r="LCC834" s="89"/>
      <c r="LCD834" s="89"/>
      <c r="LCE834" s="89"/>
      <c r="LCF834" s="89"/>
      <c r="LCG834" s="89"/>
      <c r="LCH834" s="508"/>
      <c r="LCI834" s="508"/>
      <c r="LCJ834" s="89"/>
      <c r="LCK834" s="89"/>
      <c r="LCL834" s="508"/>
      <c r="LCM834" s="508"/>
      <c r="LCN834" s="89"/>
      <c r="LCO834" s="89"/>
      <c r="LCP834" s="508"/>
      <c r="LCQ834" s="508"/>
      <c r="LCR834" s="508"/>
      <c r="LCS834" s="508"/>
      <c r="LCT834" s="508"/>
      <c r="LCU834" s="508"/>
      <c r="LCV834" s="508"/>
      <c r="LCW834" s="89"/>
      <c r="LCX834" s="89"/>
      <c r="LCY834" s="508"/>
      <c r="LCZ834" s="508"/>
      <c r="LDA834" s="89"/>
      <c r="LDB834" s="89"/>
      <c r="LDC834" s="508"/>
      <c r="LDD834" s="508"/>
      <c r="LDE834" s="508"/>
      <c r="LDF834" s="508"/>
      <c r="LDG834" s="508"/>
      <c r="LDH834" s="203"/>
      <c r="LDI834" s="107"/>
      <c r="LDJ834" s="508"/>
      <c r="LDK834" s="508"/>
      <c r="LDL834" s="508"/>
      <c r="LDM834" s="508"/>
      <c r="LDN834" s="508"/>
      <c r="LDO834" s="508"/>
      <c r="LDP834" s="508"/>
      <c r="LDQ834" s="168"/>
      <c r="LDR834" s="168"/>
      <c r="LDS834" s="168"/>
      <c r="LDT834" s="168"/>
      <c r="LDU834" s="168"/>
      <c r="LDV834" s="168"/>
      <c r="LDW834" s="168"/>
      <c r="LDX834" s="168"/>
      <c r="LDY834" s="168"/>
      <c r="LDZ834" s="168"/>
      <c r="LEA834" s="168"/>
      <c r="LEB834" s="168"/>
      <c r="LEC834" s="168"/>
      <c r="LED834" s="168"/>
      <c r="LEE834" s="168"/>
      <c r="LEF834" s="168"/>
      <c r="LEG834" s="168"/>
      <c r="LEH834" s="168"/>
      <c r="LEI834" s="168"/>
      <c r="LEJ834" s="168"/>
      <c r="LEK834" s="168"/>
      <c r="LEL834" s="168"/>
      <c r="LEM834" s="168"/>
      <c r="LEN834" s="168"/>
      <c r="LEO834" s="168"/>
      <c r="LEP834" s="168"/>
      <c r="LEQ834" s="168"/>
      <c r="LER834" s="168"/>
      <c r="LES834" s="168"/>
      <c r="LET834" s="168"/>
      <c r="LEU834" s="168"/>
      <c r="LEV834" s="168"/>
      <c r="LEW834" s="168"/>
      <c r="LEX834" s="168"/>
      <c r="LEY834" s="168"/>
      <c r="LEZ834" s="168"/>
      <c r="LFA834" s="168"/>
      <c r="LFB834" s="168"/>
      <c r="LFC834" s="168"/>
      <c r="LFD834" s="168"/>
      <c r="LFE834" s="168"/>
      <c r="LFF834" s="168"/>
      <c r="LFG834" s="168"/>
      <c r="LFH834" s="168"/>
      <c r="LFI834" s="508"/>
      <c r="LFJ834" s="508"/>
      <c r="LFK834" s="508"/>
      <c r="LFL834" s="508"/>
      <c r="LFM834" s="508"/>
      <c r="LFN834" s="508"/>
      <c r="LFO834" s="508"/>
      <c r="LFP834" s="508"/>
      <c r="LFQ834" s="508"/>
      <c r="LFR834" s="508"/>
      <c r="LFS834" s="508"/>
      <c r="LFT834" s="508"/>
      <c r="LFU834" s="508"/>
      <c r="LFV834" s="508"/>
      <c r="LFW834" s="508"/>
      <c r="LFX834" s="508"/>
      <c r="LFY834" s="508"/>
      <c r="LFZ834" s="508"/>
      <c r="LGA834" s="508"/>
      <c r="LGB834" s="508"/>
      <c r="LGC834" s="508"/>
      <c r="LGD834" s="508"/>
      <c r="LGE834" s="508"/>
      <c r="LGF834" s="508"/>
      <c r="LGG834" s="89"/>
      <c r="LGH834" s="89"/>
      <c r="LGI834" s="89"/>
      <c r="LGJ834" s="89"/>
      <c r="LGK834" s="89"/>
      <c r="LGL834" s="508"/>
      <c r="LGM834" s="508"/>
      <c r="LGN834" s="89"/>
      <c r="LGO834" s="89"/>
      <c r="LGP834" s="508"/>
      <c r="LGQ834" s="508"/>
      <c r="LGR834" s="89"/>
      <c r="LGS834" s="89"/>
      <c r="LGT834" s="508"/>
      <c r="LGU834" s="508"/>
      <c r="LGV834" s="508"/>
      <c r="LGW834" s="508"/>
      <c r="LGX834" s="508"/>
      <c r="LGY834" s="508"/>
      <c r="LGZ834" s="508"/>
      <c r="LHA834" s="89"/>
      <c r="LHB834" s="89"/>
      <c r="LHC834" s="508"/>
      <c r="LHD834" s="508"/>
      <c r="LHE834" s="89"/>
      <c r="LHF834" s="89"/>
      <c r="LHG834" s="508"/>
      <c r="LHH834" s="508"/>
      <c r="LHI834" s="508"/>
      <c r="LHJ834" s="508"/>
      <c r="LHK834" s="508"/>
      <c r="LHL834" s="203"/>
      <c r="LHM834" s="107"/>
      <c r="LHN834" s="508"/>
      <c r="LHO834" s="508"/>
      <c r="LHP834" s="508"/>
      <c r="LHQ834" s="508"/>
      <c r="LHR834" s="508"/>
      <c r="LHS834" s="508"/>
      <c r="LHT834" s="508"/>
      <c r="LHU834" s="168"/>
      <c r="LHV834" s="168"/>
      <c r="LHW834" s="168"/>
      <c r="LHX834" s="168"/>
      <c r="LHY834" s="168"/>
      <c r="LHZ834" s="168"/>
      <c r="LIA834" s="168"/>
      <c r="LIB834" s="168"/>
      <c r="LIC834" s="168"/>
      <c r="LID834" s="168"/>
      <c r="LIE834" s="168"/>
      <c r="LIF834" s="168"/>
      <c r="LIG834" s="168"/>
      <c r="LIH834" s="168"/>
      <c r="LII834" s="168"/>
      <c r="LIJ834" s="168"/>
      <c r="LIK834" s="168"/>
      <c r="LIL834" s="168"/>
      <c r="LIM834" s="168"/>
      <c r="LIN834" s="168"/>
      <c r="LIO834" s="168"/>
      <c r="LIP834" s="168"/>
      <c r="LIQ834" s="168"/>
      <c r="LIR834" s="168"/>
      <c r="LIS834" s="168"/>
      <c r="LIT834" s="168"/>
      <c r="LIU834" s="168"/>
      <c r="LIV834" s="168"/>
      <c r="LIW834" s="168"/>
      <c r="LIX834" s="168"/>
      <c r="LIY834" s="168"/>
      <c r="LIZ834" s="168"/>
      <c r="LJA834" s="168"/>
      <c r="LJB834" s="168"/>
      <c r="LJC834" s="168"/>
      <c r="LJD834" s="168"/>
      <c r="LJE834" s="168"/>
      <c r="LJF834" s="168"/>
      <c r="LJG834" s="168"/>
      <c r="LJH834" s="168"/>
      <c r="LJI834" s="168"/>
      <c r="LJJ834" s="168"/>
      <c r="LJK834" s="168"/>
      <c r="LJL834" s="168"/>
      <c r="LJM834" s="508"/>
      <c r="LJN834" s="508"/>
      <c r="LJO834" s="508"/>
      <c r="LJP834" s="508"/>
      <c r="LJQ834" s="508"/>
      <c r="LJR834" s="508"/>
      <c r="LJS834" s="508"/>
      <c r="LJT834" s="508"/>
      <c r="LJU834" s="508"/>
      <c r="LJV834" s="508"/>
      <c r="LJW834" s="508"/>
      <c r="LJX834" s="508"/>
      <c r="LJY834" s="508"/>
      <c r="LJZ834" s="508"/>
      <c r="LKA834" s="508"/>
      <c r="LKB834" s="508"/>
      <c r="LKC834" s="508"/>
      <c r="LKD834" s="508"/>
      <c r="LKE834" s="508"/>
      <c r="LKF834" s="508"/>
      <c r="LKG834" s="508"/>
      <c r="LKH834" s="508"/>
      <c r="LKI834" s="508"/>
      <c r="LKJ834" s="508"/>
      <c r="LKK834" s="89"/>
      <c r="LKL834" s="89"/>
      <c r="LKM834" s="89"/>
      <c r="LKN834" s="89"/>
      <c r="LKO834" s="89"/>
      <c r="LKP834" s="508"/>
      <c r="LKQ834" s="508"/>
      <c r="LKR834" s="89"/>
      <c r="LKS834" s="89"/>
      <c r="LKT834" s="508"/>
      <c r="LKU834" s="508"/>
      <c r="LKV834" s="89"/>
      <c r="LKW834" s="89"/>
      <c r="LKX834" s="508"/>
      <c r="LKY834" s="508"/>
      <c r="LKZ834" s="508"/>
      <c r="LLA834" s="508"/>
      <c r="LLB834" s="508"/>
      <c r="LLC834" s="508"/>
      <c r="LLD834" s="508"/>
      <c r="LLE834" s="89"/>
      <c r="LLF834" s="89"/>
      <c r="LLG834" s="508"/>
      <c r="LLH834" s="508"/>
      <c r="LLI834" s="89"/>
      <c r="LLJ834" s="89"/>
      <c r="LLK834" s="508"/>
      <c r="LLL834" s="508"/>
      <c r="LLM834" s="508"/>
      <c r="LLN834" s="508"/>
      <c r="LLO834" s="508"/>
      <c r="LLP834" s="203"/>
      <c r="LLQ834" s="107"/>
      <c r="LLR834" s="508"/>
      <c r="LLS834" s="508"/>
      <c r="LLT834" s="508"/>
      <c r="LLU834" s="508"/>
      <c r="LLV834" s="508"/>
      <c r="LLW834" s="508"/>
      <c r="LLX834" s="508"/>
      <c r="LLY834" s="168"/>
      <c r="LLZ834" s="168"/>
      <c r="LMA834" s="168"/>
      <c r="LMB834" s="168"/>
      <c r="LMC834" s="168"/>
      <c r="LMD834" s="168"/>
      <c r="LME834" s="168"/>
      <c r="LMF834" s="168"/>
      <c r="LMG834" s="168"/>
      <c r="LMH834" s="168"/>
      <c r="LMI834" s="168"/>
      <c r="LMJ834" s="168"/>
      <c r="LMK834" s="168"/>
      <c r="LML834" s="168"/>
      <c r="LMM834" s="168"/>
      <c r="LMN834" s="168"/>
      <c r="LMO834" s="168"/>
      <c r="LMP834" s="168"/>
      <c r="LMQ834" s="168"/>
      <c r="LMR834" s="168"/>
      <c r="LMS834" s="168"/>
      <c r="LMT834" s="168"/>
      <c r="LMU834" s="168"/>
      <c r="LMV834" s="168"/>
      <c r="LMW834" s="168"/>
      <c r="LMX834" s="168"/>
      <c r="LMY834" s="168"/>
      <c r="LMZ834" s="168"/>
      <c r="LNA834" s="168"/>
      <c r="LNB834" s="168"/>
      <c r="LNC834" s="168"/>
      <c r="LND834" s="168"/>
      <c r="LNE834" s="168"/>
      <c r="LNF834" s="168"/>
      <c r="LNG834" s="168"/>
      <c r="LNH834" s="168"/>
      <c r="LNI834" s="168"/>
      <c r="LNJ834" s="168"/>
      <c r="LNK834" s="168"/>
      <c r="LNL834" s="168"/>
      <c r="LNM834" s="168"/>
      <c r="LNN834" s="168"/>
      <c r="LNO834" s="168"/>
      <c r="LNP834" s="168"/>
      <c r="LNQ834" s="508"/>
      <c r="LNR834" s="508"/>
      <c r="LNS834" s="508"/>
      <c r="LNT834" s="508"/>
      <c r="LNU834" s="508"/>
      <c r="LNV834" s="508"/>
      <c r="LNW834" s="508"/>
      <c r="LNX834" s="508"/>
      <c r="LNY834" s="508"/>
      <c r="LNZ834" s="508"/>
      <c r="LOA834" s="508"/>
      <c r="LOB834" s="508"/>
      <c r="LOC834" s="508"/>
      <c r="LOD834" s="508"/>
      <c r="LOE834" s="508"/>
      <c r="LOF834" s="508"/>
      <c r="LOG834" s="508"/>
      <c r="LOH834" s="508"/>
      <c r="LOI834" s="508"/>
      <c r="LOJ834" s="508"/>
      <c r="LOK834" s="508"/>
      <c r="LOL834" s="508"/>
      <c r="LOM834" s="508"/>
      <c r="LON834" s="508"/>
      <c r="LOO834" s="89"/>
      <c r="LOP834" s="89"/>
      <c r="LOQ834" s="89"/>
      <c r="LOR834" s="89"/>
      <c r="LOS834" s="89"/>
      <c r="LOT834" s="508"/>
      <c r="LOU834" s="508"/>
      <c r="LOV834" s="89"/>
      <c r="LOW834" s="89"/>
      <c r="LOX834" s="508"/>
      <c r="LOY834" s="508"/>
      <c r="LOZ834" s="89"/>
      <c r="LPA834" s="89"/>
      <c r="LPB834" s="508"/>
      <c r="LPC834" s="508"/>
      <c r="LPD834" s="508"/>
      <c r="LPE834" s="508"/>
      <c r="LPF834" s="508"/>
      <c r="LPG834" s="508"/>
      <c r="LPH834" s="508"/>
      <c r="LPI834" s="89"/>
      <c r="LPJ834" s="89"/>
      <c r="LPK834" s="508"/>
      <c r="LPL834" s="508"/>
      <c r="LPM834" s="89"/>
      <c r="LPN834" s="89"/>
      <c r="LPO834" s="508"/>
      <c r="LPP834" s="508"/>
      <c r="LPQ834" s="508"/>
      <c r="LPR834" s="508"/>
      <c r="LPS834" s="508"/>
      <c r="LPT834" s="203"/>
      <c r="LPU834" s="107"/>
      <c r="LPV834" s="508"/>
      <c r="LPW834" s="508"/>
      <c r="LPX834" s="508"/>
      <c r="LPY834" s="508"/>
      <c r="LPZ834" s="508"/>
      <c r="LQA834" s="508"/>
      <c r="LQB834" s="508"/>
      <c r="LQC834" s="168"/>
      <c r="LQD834" s="168"/>
      <c r="LQE834" s="168"/>
      <c r="LQF834" s="168"/>
      <c r="LQG834" s="168"/>
      <c r="LQH834" s="168"/>
      <c r="LQI834" s="168"/>
      <c r="LQJ834" s="168"/>
      <c r="LQK834" s="168"/>
      <c r="LQL834" s="168"/>
      <c r="LQM834" s="168"/>
      <c r="LQN834" s="168"/>
      <c r="LQO834" s="168"/>
      <c r="LQP834" s="168"/>
      <c r="LQQ834" s="168"/>
      <c r="LQR834" s="168"/>
      <c r="LQS834" s="168"/>
      <c r="LQT834" s="168"/>
      <c r="LQU834" s="168"/>
      <c r="LQV834" s="168"/>
      <c r="LQW834" s="168"/>
      <c r="LQX834" s="168"/>
      <c r="LQY834" s="168"/>
      <c r="LQZ834" s="168"/>
      <c r="LRA834" s="168"/>
      <c r="LRB834" s="168"/>
      <c r="LRC834" s="168"/>
      <c r="LRD834" s="168"/>
      <c r="LRE834" s="168"/>
      <c r="LRF834" s="168"/>
      <c r="LRG834" s="168"/>
      <c r="LRH834" s="168"/>
      <c r="LRI834" s="168"/>
      <c r="LRJ834" s="168"/>
      <c r="LRK834" s="168"/>
      <c r="LRL834" s="168"/>
      <c r="LRM834" s="168"/>
      <c r="LRN834" s="168"/>
      <c r="LRO834" s="168"/>
      <c r="LRP834" s="168"/>
      <c r="LRQ834" s="168"/>
      <c r="LRR834" s="168"/>
      <c r="LRS834" s="168"/>
      <c r="LRT834" s="168"/>
      <c r="LRU834" s="508"/>
      <c r="LRV834" s="508"/>
      <c r="LRW834" s="508"/>
      <c r="LRX834" s="508"/>
      <c r="LRY834" s="508"/>
      <c r="LRZ834" s="508"/>
      <c r="LSA834" s="508"/>
      <c r="LSB834" s="508"/>
      <c r="LSC834" s="508"/>
      <c r="LSD834" s="508"/>
      <c r="LSE834" s="508"/>
      <c r="LSF834" s="508"/>
      <c r="LSG834" s="508"/>
      <c r="LSH834" s="508"/>
      <c r="LSI834" s="508"/>
      <c r="LSJ834" s="508"/>
      <c r="LSK834" s="508"/>
      <c r="LSL834" s="508"/>
      <c r="LSM834" s="508"/>
      <c r="LSN834" s="508"/>
      <c r="LSO834" s="508"/>
      <c r="LSP834" s="508"/>
      <c r="LSQ834" s="508"/>
      <c r="LSR834" s="508"/>
      <c r="LSS834" s="89"/>
      <c r="LST834" s="89"/>
      <c r="LSU834" s="89"/>
      <c r="LSV834" s="89"/>
      <c r="LSW834" s="89"/>
      <c r="LSX834" s="508"/>
      <c r="LSY834" s="508"/>
      <c r="LSZ834" s="89"/>
      <c r="LTA834" s="89"/>
      <c r="LTB834" s="508"/>
      <c r="LTC834" s="508"/>
      <c r="LTD834" s="89"/>
      <c r="LTE834" s="89"/>
      <c r="LTF834" s="508"/>
      <c r="LTG834" s="508"/>
      <c r="LTH834" s="508"/>
      <c r="LTI834" s="508"/>
      <c r="LTJ834" s="508"/>
      <c r="LTK834" s="508"/>
      <c r="LTL834" s="508"/>
      <c r="LTM834" s="89"/>
      <c r="LTN834" s="89"/>
      <c r="LTO834" s="508"/>
      <c r="LTP834" s="508"/>
      <c r="LTQ834" s="89"/>
      <c r="LTR834" s="89"/>
      <c r="LTS834" s="508"/>
      <c r="LTT834" s="508"/>
      <c r="LTU834" s="508"/>
      <c r="LTV834" s="508"/>
      <c r="LTW834" s="508"/>
      <c r="LTX834" s="203"/>
      <c r="LTY834" s="107"/>
      <c r="LTZ834" s="508"/>
      <c r="LUA834" s="508"/>
      <c r="LUB834" s="508"/>
      <c r="LUC834" s="508"/>
      <c r="LUD834" s="508"/>
      <c r="LUE834" s="508"/>
      <c r="LUF834" s="508"/>
      <c r="LUG834" s="168"/>
      <c r="LUH834" s="168"/>
      <c r="LUI834" s="168"/>
      <c r="LUJ834" s="168"/>
      <c r="LUK834" s="168"/>
      <c r="LUL834" s="168"/>
      <c r="LUM834" s="168"/>
      <c r="LUN834" s="168"/>
      <c r="LUO834" s="168"/>
      <c r="LUP834" s="168"/>
      <c r="LUQ834" s="168"/>
      <c r="LUR834" s="168"/>
      <c r="LUS834" s="168"/>
      <c r="LUT834" s="168"/>
      <c r="LUU834" s="168"/>
      <c r="LUV834" s="168"/>
      <c r="LUW834" s="168"/>
      <c r="LUX834" s="168"/>
      <c r="LUY834" s="168"/>
      <c r="LUZ834" s="168"/>
      <c r="LVA834" s="168"/>
      <c r="LVB834" s="168"/>
      <c r="LVC834" s="168"/>
      <c r="LVD834" s="168"/>
      <c r="LVE834" s="168"/>
      <c r="LVF834" s="168"/>
      <c r="LVG834" s="168"/>
      <c r="LVH834" s="168"/>
      <c r="LVI834" s="168"/>
      <c r="LVJ834" s="168"/>
      <c r="LVK834" s="168"/>
      <c r="LVL834" s="168"/>
      <c r="LVM834" s="168"/>
      <c r="LVN834" s="168"/>
      <c r="LVO834" s="168"/>
      <c r="LVP834" s="168"/>
      <c r="LVQ834" s="168"/>
      <c r="LVR834" s="168"/>
      <c r="LVS834" s="168"/>
      <c r="LVT834" s="168"/>
      <c r="LVU834" s="168"/>
      <c r="LVV834" s="168"/>
      <c r="LVW834" s="168"/>
      <c r="LVX834" s="168"/>
      <c r="LVY834" s="508"/>
      <c r="LVZ834" s="508"/>
      <c r="LWA834" s="508"/>
      <c r="LWB834" s="508"/>
      <c r="LWC834" s="508"/>
      <c r="LWD834" s="508"/>
      <c r="LWE834" s="508"/>
      <c r="LWF834" s="508"/>
      <c r="LWG834" s="508"/>
      <c r="LWH834" s="508"/>
      <c r="LWI834" s="508"/>
      <c r="LWJ834" s="508"/>
      <c r="LWK834" s="508"/>
      <c r="LWL834" s="508"/>
      <c r="LWM834" s="508"/>
      <c r="LWN834" s="508"/>
      <c r="LWO834" s="508"/>
      <c r="LWP834" s="508"/>
      <c r="LWQ834" s="508"/>
      <c r="LWR834" s="508"/>
      <c r="LWS834" s="508"/>
      <c r="LWT834" s="508"/>
      <c r="LWU834" s="508"/>
      <c r="LWV834" s="508"/>
      <c r="LWW834" s="89"/>
      <c r="LWX834" s="89"/>
      <c r="LWY834" s="89"/>
      <c r="LWZ834" s="89"/>
      <c r="LXA834" s="89"/>
      <c r="LXB834" s="508"/>
      <c r="LXC834" s="508"/>
      <c r="LXD834" s="89"/>
      <c r="LXE834" s="89"/>
      <c r="LXF834" s="508"/>
      <c r="LXG834" s="508"/>
      <c r="LXH834" s="89"/>
      <c r="LXI834" s="89"/>
      <c r="LXJ834" s="508"/>
      <c r="LXK834" s="508"/>
      <c r="LXL834" s="508"/>
      <c r="LXM834" s="508"/>
      <c r="LXN834" s="508"/>
      <c r="LXO834" s="508"/>
      <c r="LXP834" s="508"/>
      <c r="LXQ834" s="89"/>
      <c r="LXR834" s="89"/>
      <c r="LXS834" s="508"/>
      <c r="LXT834" s="508"/>
      <c r="LXU834" s="89"/>
      <c r="LXV834" s="89"/>
      <c r="LXW834" s="508"/>
      <c r="LXX834" s="508"/>
      <c r="LXY834" s="508"/>
      <c r="LXZ834" s="508"/>
      <c r="LYA834" s="508"/>
      <c r="LYB834" s="203"/>
      <c r="LYC834" s="107"/>
      <c r="LYD834" s="508"/>
      <c r="LYE834" s="508"/>
      <c r="LYF834" s="508"/>
      <c r="LYG834" s="508"/>
      <c r="LYH834" s="508"/>
      <c r="LYI834" s="508"/>
      <c r="LYJ834" s="508"/>
      <c r="LYK834" s="168"/>
      <c r="LYL834" s="168"/>
      <c r="LYM834" s="168"/>
      <c r="LYN834" s="168"/>
      <c r="LYO834" s="168"/>
      <c r="LYP834" s="168"/>
      <c r="LYQ834" s="168"/>
      <c r="LYR834" s="168"/>
      <c r="LYS834" s="168"/>
      <c r="LYT834" s="168"/>
      <c r="LYU834" s="168"/>
      <c r="LYV834" s="168"/>
      <c r="LYW834" s="168"/>
      <c r="LYX834" s="168"/>
      <c r="LYY834" s="168"/>
      <c r="LYZ834" s="168"/>
      <c r="LZA834" s="168"/>
      <c r="LZB834" s="168"/>
      <c r="LZC834" s="168"/>
      <c r="LZD834" s="168"/>
      <c r="LZE834" s="168"/>
      <c r="LZF834" s="168"/>
      <c r="LZG834" s="168"/>
      <c r="LZH834" s="168"/>
      <c r="LZI834" s="168"/>
      <c r="LZJ834" s="168"/>
      <c r="LZK834" s="168"/>
      <c r="LZL834" s="168"/>
      <c r="LZM834" s="168"/>
      <c r="LZN834" s="168"/>
      <c r="LZO834" s="168"/>
      <c r="LZP834" s="168"/>
      <c r="LZQ834" s="168"/>
      <c r="LZR834" s="168"/>
      <c r="LZS834" s="168"/>
      <c r="LZT834" s="168"/>
      <c r="LZU834" s="168"/>
      <c r="LZV834" s="168"/>
      <c r="LZW834" s="168"/>
      <c r="LZX834" s="168"/>
      <c r="LZY834" s="168"/>
      <c r="LZZ834" s="168"/>
      <c r="MAA834" s="168"/>
      <c r="MAB834" s="168"/>
      <c r="MAC834" s="508"/>
      <c r="MAD834" s="508"/>
      <c r="MAE834" s="508"/>
      <c r="MAF834" s="508"/>
      <c r="MAG834" s="508"/>
      <c r="MAH834" s="508"/>
      <c r="MAI834" s="508"/>
      <c r="MAJ834" s="508"/>
      <c r="MAK834" s="508"/>
      <c r="MAL834" s="508"/>
      <c r="MAM834" s="508"/>
      <c r="MAN834" s="508"/>
      <c r="MAO834" s="508"/>
      <c r="MAP834" s="508"/>
      <c r="MAQ834" s="508"/>
      <c r="MAR834" s="508"/>
      <c r="MAS834" s="508"/>
      <c r="MAT834" s="508"/>
      <c r="MAU834" s="508"/>
      <c r="MAV834" s="508"/>
      <c r="MAW834" s="508"/>
      <c r="MAX834" s="508"/>
      <c r="MAY834" s="508"/>
      <c r="MAZ834" s="508"/>
      <c r="MBA834" s="89"/>
      <c r="MBB834" s="89"/>
      <c r="MBC834" s="89"/>
      <c r="MBD834" s="89"/>
      <c r="MBE834" s="89"/>
      <c r="MBF834" s="508"/>
      <c r="MBG834" s="508"/>
      <c r="MBH834" s="89"/>
      <c r="MBI834" s="89"/>
      <c r="MBJ834" s="508"/>
      <c r="MBK834" s="508"/>
      <c r="MBL834" s="89"/>
      <c r="MBM834" s="89"/>
      <c r="MBN834" s="508"/>
      <c r="MBO834" s="508"/>
      <c r="MBP834" s="508"/>
      <c r="MBQ834" s="508"/>
      <c r="MBR834" s="508"/>
      <c r="MBS834" s="508"/>
      <c r="MBT834" s="508"/>
      <c r="MBU834" s="89"/>
      <c r="MBV834" s="89"/>
      <c r="MBW834" s="508"/>
      <c r="MBX834" s="508"/>
      <c r="MBY834" s="89"/>
      <c r="MBZ834" s="89"/>
      <c r="MCA834" s="508"/>
      <c r="MCB834" s="508"/>
      <c r="MCC834" s="508"/>
      <c r="MCD834" s="508"/>
      <c r="MCE834" s="508"/>
      <c r="MCF834" s="203"/>
      <c r="MCG834" s="107"/>
      <c r="MCH834" s="508"/>
      <c r="MCI834" s="508"/>
      <c r="MCJ834" s="508"/>
      <c r="MCK834" s="508"/>
      <c r="MCL834" s="508"/>
      <c r="MCM834" s="508"/>
      <c r="MCN834" s="508"/>
      <c r="MCO834" s="168"/>
      <c r="MCP834" s="168"/>
      <c r="MCQ834" s="168"/>
      <c r="MCR834" s="168"/>
      <c r="MCS834" s="168"/>
      <c r="MCT834" s="168"/>
      <c r="MCU834" s="168"/>
      <c r="MCV834" s="168"/>
      <c r="MCW834" s="168"/>
      <c r="MCX834" s="168"/>
      <c r="MCY834" s="168"/>
      <c r="MCZ834" s="168"/>
      <c r="MDA834" s="168"/>
      <c r="MDB834" s="168"/>
      <c r="MDC834" s="168"/>
      <c r="MDD834" s="168"/>
      <c r="MDE834" s="168"/>
      <c r="MDF834" s="168"/>
      <c r="MDG834" s="168"/>
      <c r="MDH834" s="168"/>
      <c r="MDI834" s="168"/>
      <c r="MDJ834" s="168"/>
      <c r="MDK834" s="168"/>
      <c r="MDL834" s="168"/>
      <c r="MDM834" s="168"/>
      <c r="MDN834" s="168"/>
      <c r="MDO834" s="168"/>
      <c r="MDP834" s="168"/>
      <c r="MDQ834" s="168"/>
      <c r="MDR834" s="168"/>
      <c r="MDS834" s="168"/>
      <c r="MDT834" s="168"/>
      <c r="MDU834" s="168"/>
      <c r="MDV834" s="168"/>
      <c r="MDW834" s="168"/>
      <c r="MDX834" s="168"/>
      <c r="MDY834" s="168"/>
      <c r="MDZ834" s="168"/>
      <c r="MEA834" s="168"/>
      <c r="MEB834" s="168"/>
      <c r="MEC834" s="168"/>
      <c r="MED834" s="168"/>
      <c r="MEE834" s="168"/>
      <c r="MEF834" s="168"/>
      <c r="MEG834" s="508"/>
      <c r="MEH834" s="508"/>
      <c r="MEI834" s="508"/>
      <c r="MEJ834" s="508"/>
      <c r="MEK834" s="508"/>
      <c r="MEL834" s="508"/>
      <c r="MEM834" s="508"/>
      <c r="MEN834" s="508"/>
      <c r="MEO834" s="508"/>
      <c r="MEP834" s="508"/>
      <c r="MEQ834" s="508"/>
      <c r="MER834" s="508"/>
      <c r="MES834" s="508"/>
      <c r="MET834" s="508"/>
      <c r="MEU834" s="508"/>
      <c r="MEV834" s="508"/>
      <c r="MEW834" s="508"/>
      <c r="MEX834" s="508"/>
      <c r="MEY834" s="508"/>
      <c r="MEZ834" s="508"/>
      <c r="MFA834" s="508"/>
      <c r="MFB834" s="508"/>
      <c r="MFC834" s="508"/>
      <c r="MFD834" s="508"/>
      <c r="MFE834" s="89"/>
      <c r="MFF834" s="89"/>
      <c r="MFG834" s="89"/>
      <c r="MFH834" s="89"/>
      <c r="MFI834" s="89"/>
      <c r="MFJ834" s="508"/>
      <c r="MFK834" s="508"/>
      <c r="MFL834" s="89"/>
      <c r="MFM834" s="89"/>
      <c r="MFN834" s="508"/>
      <c r="MFO834" s="508"/>
      <c r="MFP834" s="89"/>
      <c r="MFQ834" s="89"/>
      <c r="MFR834" s="508"/>
      <c r="MFS834" s="508"/>
      <c r="MFT834" s="508"/>
      <c r="MFU834" s="508"/>
      <c r="MFV834" s="508"/>
      <c r="MFW834" s="508"/>
      <c r="MFX834" s="508"/>
      <c r="MFY834" s="89"/>
      <c r="MFZ834" s="89"/>
      <c r="MGA834" s="508"/>
      <c r="MGB834" s="508"/>
      <c r="MGC834" s="89"/>
      <c r="MGD834" s="89"/>
      <c r="MGE834" s="508"/>
      <c r="MGF834" s="508"/>
      <c r="MGG834" s="508"/>
      <c r="MGH834" s="508"/>
      <c r="MGI834" s="508"/>
      <c r="MGJ834" s="203"/>
      <c r="MGK834" s="107"/>
      <c r="MGL834" s="508"/>
      <c r="MGM834" s="508"/>
      <c r="MGN834" s="508"/>
      <c r="MGO834" s="508"/>
      <c r="MGP834" s="508"/>
      <c r="MGQ834" s="508"/>
      <c r="MGR834" s="508"/>
      <c r="MGS834" s="168"/>
      <c r="MGT834" s="168"/>
      <c r="MGU834" s="168"/>
      <c r="MGV834" s="168"/>
      <c r="MGW834" s="168"/>
      <c r="MGX834" s="168"/>
      <c r="MGY834" s="168"/>
      <c r="MGZ834" s="168"/>
      <c r="MHA834" s="168"/>
      <c r="MHB834" s="168"/>
      <c r="MHC834" s="168"/>
      <c r="MHD834" s="168"/>
      <c r="MHE834" s="168"/>
      <c r="MHF834" s="168"/>
      <c r="MHG834" s="168"/>
      <c r="MHH834" s="168"/>
      <c r="MHI834" s="168"/>
      <c r="MHJ834" s="168"/>
      <c r="MHK834" s="168"/>
      <c r="MHL834" s="168"/>
      <c r="MHM834" s="168"/>
      <c r="MHN834" s="168"/>
      <c r="MHO834" s="168"/>
      <c r="MHP834" s="168"/>
      <c r="MHQ834" s="168"/>
      <c r="MHR834" s="168"/>
      <c r="MHS834" s="168"/>
      <c r="MHT834" s="168"/>
      <c r="MHU834" s="168"/>
      <c r="MHV834" s="168"/>
      <c r="MHW834" s="168"/>
      <c r="MHX834" s="168"/>
      <c r="MHY834" s="168"/>
      <c r="MHZ834" s="168"/>
      <c r="MIA834" s="168"/>
      <c r="MIB834" s="168"/>
      <c r="MIC834" s="168"/>
      <c r="MID834" s="168"/>
      <c r="MIE834" s="168"/>
      <c r="MIF834" s="168"/>
      <c r="MIG834" s="168"/>
      <c r="MIH834" s="168"/>
      <c r="MII834" s="168"/>
      <c r="MIJ834" s="168"/>
      <c r="MIK834" s="508"/>
      <c r="MIL834" s="508"/>
      <c r="MIM834" s="508"/>
      <c r="MIN834" s="508"/>
      <c r="MIO834" s="508"/>
      <c r="MIP834" s="508"/>
      <c r="MIQ834" s="508"/>
      <c r="MIR834" s="508"/>
      <c r="MIS834" s="508"/>
      <c r="MIT834" s="508"/>
      <c r="MIU834" s="508"/>
      <c r="MIV834" s="508"/>
      <c r="MIW834" s="508"/>
      <c r="MIX834" s="508"/>
      <c r="MIY834" s="508"/>
      <c r="MIZ834" s="508"/>
      <c r="MJA834" s="508"/>
      <c r="MJB834" s="508"/>
      <c r="MJC834" s="508"/>
      <c r="MJD834" s="508"/>
      <c r="MJE834" s="508"/>
      <c r="MJF834" s="508"/>
      <c r="MJG834" s="508"/>
      <c r="MJH834" s="508"/>
      <c r="MJI834" s="89"/>
      <c r="MJJ834" s="89"/>
      <c r="MJK834" s="89"/>
      <c r="MJL834" s="89"/>
      <c r="MJM834" s="89"/>
      <c r="MJN834" s="508"/>
      <c r="MJO834" s="508"/>
      <c r="MJP834" s="89"/>
      <c r="MJQ834" s="89"/>
      <c r="MJR834" s="508"/>
      <c r="MJS834" s="508"/>
      <c r="MJT834" s="89"/>
      <c r="MJU834" s="89"/>
      <c r="MJV834" s="508"/>
      <c r="MJW834" s="508"/>
      <c r="MJX834" s="508"/>
      <c r="MJY834" s="508"/>
      <c r="MJZ834" s="508"/>
      <c r="MKA834" s="508"/>
      <c r="MKB834" s="508"/>
      <c r="MKC834" s="89"/>
      <c r="MKD834" s="89"/>
      <c r="MKE834" s="508"/>
      <c r="MKF834" s="508"/>
      <c r="MKG834" s="89"/>
      <c r="MKH834" s="89"/>
      <c r="MKI834" s="508"/>
      <c r="MKJ834" s="508"/>
      <c r="MKK834" s="508"/>
      <c r="MKL834" s="508"/>
      <c r="MKM834" s="508"/>
      <c r="MKN834" s="203"/>
      <c r="MKO834" s="107"/>
      <c r="MKP834" s="508"/>
      <c r="MKQ834" s="508"/>
      <c r="MKR834" s="508"/>
      <c r="MKS834" s="508"/>
      <c r="MKT834" s="508"/>
      <c r="MKU834" s="508"/>
      <c r="MKV834" s="508"/>
      <c r="MKW834" s="168"/>
      <c r="MKX834" s="168"/>
      <c r="MKY834" s="168"/>
      <c r="MKZ834" s="168"/>
      <c r="MLA834" s="168"/>
      <c r="MLB834" s="168"/>
      <c r="MLC834" s="168"/>
      <c r="MLD834" s="168"/>
      <c r="MLE834" s="168"/>
      <c r="MLF834" s="168"/>
      <c r="MLG834" s="168"/>
      <c r="MLH834" s="168"/>
      <c r="MLI834" s="168"/>
      <c r="MLJ834" s="168"/>
      <c r="MLK834" s="168"/>
      <c r="MLL834" s="168"/>
      <c r="MLM834" s="168"/>
      <c r="MLN834" s="168"/>
      <c r="MLO834" s="168"/>
      <c r="MLP834" s="168"/>
      <c r="MLQ834" s="168"/>
      <c r="MLR834" s="168"/>
      <c r="MLS834" s="168"/>
      <c r="MLT834" s="168"/>
      <c r="MLU834" s="168"/>
      <c r="MLV834" s="168"/>
      <c r="MLW834" s="168"/>
      <c r="MLX834" s="168"/>
      <c r="MLY834" s="168"/>
      <c r="MLZ834" s="168"/>
      <c r="MMA834" s="168"/>
      <c r="MMB834" s="168"/>
      <c r="MMC834" s="168"/>
      <c r="MMD834" s="168"/>
      <c r="MME834" s="168"/>
      <c r="MMF834" s="168"/>
      <c r="MMG834" s="168"/>
      <c r="MMH834" s="168"/>
      <c r="MMI834" s="168"/>
      <c r="MMJ834" s="168"/>
      <c r="MMK834" s="168"/>
      <c r="MML834" s="168"/>
      <c r="MMM834" s="168"/>
      <c r="MMN834" s="168"/>
      <c r="MMO834" s="508"/>
      <c r="MMP834" s="508"/>
      <c r="MMQ834" s="508"/>
      <c r="MMR834" s="508"/>
      <c r="MMS834" s="508"/>
      <c r="MMT834" s="508"/>
      <c r="MMU834" s="508"/>
      <c r="MMV834" s="508"/>
      <c r="MMW834" s="508"/>
      <c r="MMX834" s="508"/>
      <c r="MMY834" s="508"/>
      <c r="MMZ834" s="508"/>
      <c r="MNA834" s="508"/>
      <c r="MNB834" s="508"/>
      <c r="MNC834" s="508"/>
      <c r="MND834" s="508"/>
      <c r="MNE834" s="508"/>
      <c r="MNF834" s="508"/>
      <c r="MNG834" s="508"/>
      <c r="MNH834" s="508"/>
      <c r="MNI834" s="508"/>
      <c r="MNJ834" s="508"/>
      <c r="MNK834" s="508"/>
      <c r="MNL834" s="508"/>
      <c r="MNM834" s="89"/>
      <c r="MNN834" s="89"/>
      <c r="MNO834" s="89"/>
      <c r="MNP834" s="89"/>
      <c r="MNQ834" s="89"/>
      <c r="MNR834" s="508"/>
      <c r="MNS834" s="508"/>
      <c r="MNT834" s="89"/>
      <c r="MNU834" s="89"/>
      <c r="MNV834" s="508"/>
      <c r="MNW834" s="508"/>
      <c r="MNX834" s="89"/>
      <c r="MNY834" s="89"/>
      <c r="MNZ834" s="508"/>
      <c r="MOA834" s="508"/>
      <c r="MOB834" s="508"/>
      <c r="MOC834" s="508"/>
      <c r="MOD834" s="508"/>
      <c r="MOE834" s="508"/>
      <c r="MOF834" s="508"/>
      <c r="MOG834" s="89"/>
      <c r="MOH834" s="89"/>
      <c r="MOI834" s="508"/>
      <c r="MOJ834" s="508"/>
      <c r="MOK834" s="89"/>
      <c r="MOL834" s="89"/>
      <c r="MOM834" s="508"/>
      <c r="MON834" s="508"/>
      <c r="MOO834" s="508"/>
      <c r="MOP834" s="508"/>
      <c r="MOQ834" s="508"/>
      <c r="MOR834" s="203"/>
      <c r="MOS834" s="107"/>
      <c r="MOT834" s="508"/>
      <c r="MOU834" s="508"/>
      <c r="MOV834" s="508"/>
      <c r="MOW834" s="508"/>
      <c r="MOX834" s="508"/>
      <c r="MOY834" s="508"/>
      <c r="MOZ834" s="508"/>
      <c r="MPA834" s="168"/>
      <c r="MPB834" s="168"/>
      <c r="MPC834" s="168"/>
      <c r="MPD834" s="168"/>
      <c r="MPE834" s="168"/>
      <c r="MPF834" s="168"/>
      <c r="MPG834" s="168"/>
      <c r="MPH834" s="168"/>
      <c r="MPI834" s="168"/>
      <c r="MPJ834" s="168"/>
      <c r="MPK834" s="168"/>
      <c r="MPL834" s="168"/>
      <c r="MPM834" s="168"/>
      <c r="MPN834" s="168"/>
      <c r="MPO834" s="168"/>
      <c r="MPP834" s="168"/>
      <c r="MPQ834" s="168"/>
      <c r="MPR834" s="168"/>
      <c r="MPS834" s="168"/>
      <c r="MPT834" s="168"/>
      <c r="MPU834" s="168"/>
      <c r="MPV834" s="168"/>
      <c r="MPW834" s="168"/>
      <c r="MPX834" s="168"/>
      <c r="MPY834" s="168"/>
      <c r="MPZ834" s="168"/>
      <c r="MQA834" s="168"/>
      <c r="MQB834" s="168"/>
      <c r="MQC834" s="168"/>
      <c r="MQD834" s="168"/>
      <c r="MQE834" s="168"/>
      <c r="MQF834" s="168"/>
      <c r="MQG834" s="168"/>
      <c r="MQH834" s="168"/>
      <c r="MQI834" s="168"/>
      <c r="MQJ834" s="168"/>
      <c r="MQK834" s="168"/>
      <c r="MQL834" s="168"/>
      <c r="MQM834" s="168"/>
      <c r="MQN834" s="168"/>
      <c r="MQO834" s="168"/>
      <c r="MQP834" s="168"/>
      <c r="MQQ834" s="168"/>
      <c r="MQR834" s="168"/>
      <c r="MQS834" s="508"/>
      <c r="MQT834" s="508"/>
      <c r="MQU834" s="508"/>
      <c r="MQV834" s="508"/>
      <c r="MQW834" s="508"/>
      <c r="MQX834" s="508"/>
      <c r="MQY834" s="508"/>
      <c r="MQZ834" s="508"/>
      <c r="MRA834" s="508"/>
      <c r="MRB834" s="508"/>
      <c r="MRC834" s="508"/>
      <c r="MRD834" s="508"/>
      <c r="MRE834" s="508"/>
      <c r="MRF834" s="508"/>
      <c r="MRG834" s="508"/>
      <c r="MRH834" s="508"/>
      <c r="MRI834" s="508"/>
      <c r="MRJ834" s="508"/>
      <c r="MRK834" s="508"/>
      <c r="MRL834" s="508"/>
      <c r="MRM834" s="508"/>
      <c r="MRN834" s="508"/>
      <c r="MRO834" s="508"/>
      <c r="MRP834" s="508"/>
      <c r="MRQ834" s="89"/>
      <c r="MRR834" s="89"/>
      <c r="MRS834" s="89"/>
      <c r="MRT834" s="89"/>
      <c r="MRU834" s="89"/>
      <c r="MRV834" s="508"/>
      <c r="MRW834" s="508"/>
      <c r="MRX834" s="89"/>
      <c r="MRY834" s="89"/>
      <c r="MRZ834" s="508"/>
      <c r="MSA834" s="508"/>
      <c r="MSB834" s="89"/>
      <c r="MSC834" s="89"/>
      <c r="MSD834" s="508"/>
      <c r="MSE834" s="508"/>
      <c r="MSF834" s="508"/>
      <c r="MSG834" s="508"/>
      <c r="MSH834" s="508"/>
      <c r="MSI834" s="508"/>
      <c r="MSJ834" s="508"/>
      <c r="MSK834" s="89"/>
      <c r="MSL834" s="89"/>
      <c r="MSM834" s="508"/>
      <c r="MSN834" s="508"/>
      <c r="MSO834" s="89"/>
      <c r="MSP834" s="89"/>
      <c r="MSQ834" s="508"/>
      <c r="MSR834" s="508"/>
      <c r="MSS834" s="508"/>
      <c r="MST834" s="508"/>
      <c r="MSU834" s="508"/>
      <c r="MSV834" s="203"/>
      <c r="MSW834" s="107"/>
      <c r="MSX834" s="508"/>
      <c r="MSY834" s="508"/>
      <c r="MSZ834" s="508"/>
      <c r="MTA834" s="508"/>
      <c r="MTB834" s="508"/>
      <c r="MTC834" s="508"/>
      <c r="MTD834" s="508"/>
      <c r="MTE834" s="168"/>
      <c r="MTF834" s="168"/>
      <c r="MTG834" s="168"/>
      <c r="MTH834" s="168"/>
      <c r="MTI834" s="168"/>
      <c r="MTJ834" s="168"/>
      <c r="MTK834" s="168"/>
      <c r="MTL834" s="168"/>
      <c r="MTM834" s="168"/>
      <c r="MTN834" s="168"/>
      <c r="MTO834" s="168"/>
      <c r="MTP834" s="168"/>
      <c r="MTQ834" s="168"/>
      <c r="MTR834" s="168"/>
      <c r="MTS834" s="168"/>
      <c r="MTT834" s="168"/>
      <c r="MTU834" s="168"/>
      <c r="MTV834" s="168"/>
      <c r="MTW834" s="168"/>
      <c r="MTX834" s="168"/>
      <c r="MTY834" s="168"/>
      <c r="MTZ834" s="168"/>
      <c r="MUA834" s="168"/>
      <c r="MUB834" s="168"/>
      <c r="MUC834" s="168"/>
      <c r="MUD834" s="168"/>
      <c r="MUE834" s="168"/>
      <c r="MUF834" s="168"/>
      <c r="MUG834" s="168"/>
      <c r="MUH834" s="168"/>
      <c r="MUI834" s="168"/>
      <c r="MUJ834" s="168"/>
      <c r="MUK834" s="168"/>
      <c r="MUL834" s="168"/>
      <c r="MUM834" s="168"/>
      <c r="MUN834" s="168"/>
      <c r="MUO834" s="168"/>
      <c r="MUP834" s="168"/>
      <c r="MUQ834" s="168"/>
      <c r="MUR834" s="168"/>
      <c r="MUS834" s="168"/>
      <c r="MUT834" s="168"/>
      <c r="MUU834" s="168"/>
      <c r="MUV834" s="168"/>
      <c r="MUW834" s="508"/>
      <c r="MUX834" s="508"/>
      <c r="MUY834" s="508"/>
      <c r="MUZ834" s="508"/>
      <c r="MVA834" s="508"/>
      <c r="MVB834" s="508"/>
      <c r="MVC834" s="508"/>
      <c r="MVD834" s="508"/>
      <c r="MVE834" s="508"/>
      <c r="MVF834" s="508"/>
      <c r="MVG834" s="508"/>
      <c r="MVH834" s="508"/>
      <c r="MVI834" s="508"/>
      <c r="MVJ834" s="508"/>
      <c r="MVK834" s="508"/>
      <c r="MVL834" s="508"/>
      <c r="MVM834" s="508"/>
      <c r="MVN834" s="508"/>
      <c r="MVO834" s="508"/>
      <c r="MVP834" s="508"/>
      <c r="MVQ834" s="508"/>
      <c r="MVR834" s="508"/>
      <c r="MVS834" s="508"/>
      <c r="MVT834" s="508"/>
      <c r="MVU834" s="89"/>
      <c r="MVV834" s="89"/>
      <c r="MVW834" s="89"/>
      <c r="MVX834" s="89"/>
      <c r="MVY834" s="89"/>
      <c r="MVZ834" s="508"/>
      <c r="MWA834" s="508"/>
      <c r="MWB834" s="89"/>
      <c r="MWC834" s="89"/>
      <c r="MWD834" s="508"/>
      <c r="MWE834" s="508"/>
      <c r="MWF834" s="89"/>
      <c r="MWG834" s="89"/>
      <c r="MWH834" s="508"/>
      <c r="MWI834" s="508"/>
      <c r="MWJ834" s="508"/>
      <c r="MWK834" s="508"/>
      <c r="MWL834" s="508"/>
      <c r="MWM834" s="508"/>
      <c r="MWN834" s="508"/>
      <c r="MWO834" s="89"/>
      <c r="MWP834" s="89"/>
      <c r="MWQ834" s="508"/>
      <c r="MWR834" s="508"/>
      <c r="MWS834" s="89"/>
      <c r="MWT834" s="89"/>
      <c r="MWU834" s="508"/>
      <c r="MWV834" s="508"/>
      <c r="MWW834" s="508"/>
      <c r="MWX834" s="508"/>
      <c r="MWY834" s="508"/>
      <c r="MWZ834" s="203"/>
      <c r="MXA834" s="107"/>
      <c r="MXB834" s="508"/>
      <c r="MXC834" s="508"/>
      <c r="MXD834" s="508"/>
      <c r="MXE834" s="508"/>
      <c r="MXF834" s="508"/>
      <c r="MXG834" s="508"/>
      <c r="MXH834" s="508"/>
      <c r="MXI834" s="168"/>
      <c r="MXJ834" s="168"/>
      <c r="MXK834" s="168"/>
      <c r="MXL834" s="168"/>
      <c r="MXM834" s="168"/>
      <c r="MXN834" s="168"/>
      <c r="MXO834" s="168"/>
      <c r="MXP834" s="168"/>
      <c r="MXQ834" s="168"/>
      <c r="MXR834" s="168"/>
      <c r="MXS834" s="168"/>
      <c r="MXT834" s="168"/>
      <c r="MXU834" s="168"/>
      <c r="MXV834" s="168"/>
      <c r="MXW834" s="168"/>
      <c r="MXX834" s="168"/>
      <c r="MXY834" s="168"/>
      <c r="MXZ834" s="168"/>
      <c r="MYA834" s="168"/>
      <c r="MYB834" s="168"/>
      <c r="MYC834" s="168"/>
      <c r="MYD834" s="168"/>
      <c r="MYE834" s="168"/>
      <c r="MYF834" s="168"/>
      <c r="MYG834" s="168"/>
      <c r="MYH834" s="168"/>
      <c r="MYI834" s="168"/>
      <c r="MYJ834" s="168"/>
      <c r="MYK834" s="168"/>
      <c r="MYL834" s="168"/>
      <c r="MYM834" s="168"/>
      <c r="MYN834" s="168"/>
      <c r="MYO834" s="168"/>
      <c r="MYP834" s="168"/>
      <c r="MYQ834" s="168"/>
      <c r="MYR834" s="168"/>
      <c r="MYS834" s="168"/>
      <c r="MYT834" s="168"/>
      <c r="MYU834" s="168"/>
      <c r="MYV834" s="168"/>
      <c r="MYW834" s="168"/>
      <c r="MYX834" s="168"/>
      <c r="MYY834" s="168"/>
      <c r="MYZ834" s="168"/>
      <c r="MZA834" s="508"/>
      <c r="MZB834" s="508"/>
      <c r="MZC834" s="508"/>
      <c r="MZD834" s="508"/>
      <c r="MZE834" s="508"/>
      <c r="MZF834" s="508"/>
      <c r="MZG834" s="508"/>
      <c r="MZH834" s="508"/>
      <c r="MZI834" s="508"/>
      <c r="MZJ834" s="508"/>
      <c r="MZK834" s="508"/>
      <c r="MZL834" s="508"/>
      <c r="MZM834" s="508"/>
      <c r="MZN834" s="508"/>
      <c r="MZO834" s="508"/>
      <c r="MZP834" s="508"/>
      <c r="MZQ834" s="508"/>
      <c r="MZR834" s="508"/>
      <c r="MZS834" s="508"/>
      <c r="MZT834" s="508"/>
      <c r="MZU834" s="508"/>
      <c r="MZV834" s="508"/>
      <c r="MZW834" s="508"/>
      <c r="MZX834" s="508"/>
      <c r="MZY834" s="89"/>
      <c r="MZZ834" s="89"/>
      <c r="NAA834" s="89"/>
      <c r="NAB834" s="89"/>
      <c r="NAC834" s="89"/>
      <c r="NAD834" s="508"/>
      <c r="NAE834" s="508"/>
      <c r="NAF834" s="89"/>
      <c r="NAG834" s="89"/>
      <c r="NAH834" s="508"/>
      <c r="NAI834" s="508"/>
      <c r="NAJ834" s="89"/>
      <c r="NAK834" s="89"/>
      <c r="NAL834" s="508"/>
      <c r="NAM834" s="508"/>
      <c r="NAN834" s="508"/>
      <c r="NAO834" s="508"/>
      <c r="NAP834" s="508"/>
      <c r="NAQ834" s="508"/>
      <c r="NAR834" s="508"/>
      <c r="NAS834" s="89"/>
      <c r="NAT834" s="89"/>
      <c r="NAU834" s="508"/>
      <c r="NAV834" s="508"/>
      <c r="NAW834" s="89"/>
      <c r="NAX834" s="89"/>
      <c r="NAY834" s="508"/>
      <c r="NAZ834" s="508"/>
      <c r="NBA834" s="508"/>
      <c r="NBB834" s="508"/>
      <c r="NBC834" s="508"/>
      <c r="NBD834" s="203"/>
      <c r="NBE834" s="107"/>
      <c r="NBF834" s="508"/>
      <c r="NBG834" s="508"/>
      <c r="NBH834" s="508"/>
      <c r="NBI834" s="508"/>
      <c r="NBJ834" s="508"/>
      <c r="NBK834" s="508"/>
      <c r="NBL834" s="508"/>
      <c r="NBM834" s="168"/>
      <c r="NBN834" s="168"/>
      <c r="NBO834" s="168"/>
      <c r="NBP834" s="168"/>
      <c r="NBQ834" s="168"/>
      <c r="NBR834" s="168"/>
      <c r="NBS834" s="168"/>
      <c r="NBT834" s="168"/>
      <c r="NBU834" s="168"/>
      <c r="NBV834" s="168"/>
      <c r="NBW834" s="168"/>
      <c r="NBX834" s="168"/>
      <c r="NBY834" s="168"/>
      <c r="NBZ834" s="168"/>
      <c r="NCA834" s="168"/>
      <c r="NCB834" s="168"/>
      <c r="NCC834" s="168"/>
      <c r="NCD834" s="168"/>
      <c r="NCE834" s="168"/>
      <c r="NCF834" s="168"/>
      <c r="NCG834" s="168"/>
      <c r="NCH834" s="168"/>
      <c r="NCI834" s="168"/>
      <c r="NCJ834" s="168"/>
      <c r="NCK834" s="168"/>
      <c r="NCL834" s="168"/>
      <c r="NCM834" s="168"/>
      <c r="NCN834" s="168"/>
      <c r="NCO834" s="168"/>
      <c r="NCP834" s="168"/>
      <c r="NCQ834" s="168"/>
      <c r="NCR834" s="168"/>
      <c r="NCS834" s="168"/>
      <c r="NCT834" s="168"/>
      <c r="NCU834" s="168"/>
      <c r="NCV834" s="168"/>
      <c r="NCW834" s="168"/>
      <c r="NCX834" s="168"/>
      <c r="NCY834" s="168"/>
      <c r="NCZ834" s="168"/>
      <c r="NDA834" s="168"/>
      <c r="NDB834" s="168"/>
      <c r="NDC834" s="168"/>
      <c r="NDD834" s="168"/>
      <c r="NDE834" s="508"/>
      <c r="NDF834" s="508"/>
      <c r="NDG834" s="508"/>
      <c r="NDH834" s="508"/>
      <c r="NDI834" s="508"/>
      <c r="NDJ834" s="508"/>
      <c r="NDK834" s="508"/>
      <c r="NDL834" s="508"/>
      <c r="NDM834" s="508"/>
      <c r="NDN834" s="508"/>
      <c r="NDO834" s="508"/>
      <c r="NDP834" s="508"/>
      <c r="NDQ834" s="508"/>
      <c r="NDR834" s="508"/>
      <c r="NDS834" s="508"/>
      <c r="NDT834" s="508"/>
      <c r="NDU834" s="508"/>
      <c r="NDV834" s="508"/>
      <c r="NDW834" s="508"/>
      <c r="NDX834" s="508"/>
      <c r="NDY834" s="508"/>
      <c r="NDZ834" s="508"/>
      <c r="NEA834" s="508"/>
      <c r="NEB834" s="508"/>
      <c r="NEC834" s="89"/>
      <c r="NED834" s="89"/>
      <c r="NEE834" s="89"/>
      <c r="NEF834" s="89"/>
      <c r="NEG834" s="89"/>
      <c r="NEH834" s="508"/>
      <c r="NEI834" s="508"/>
      <c r="NEJ834" s="89"/>
      <c r="NEK834" s="89"/>
      <c r="NEL834" s="508"/>
      <c r="NEM834" s="508"/>
      <c r="NEN834" s="89"/>
      <c r="NEO834" s="89"/>
      <c r="NEP834" s="508"/>
      <c r="NEQ834" s="508"/>
      <c r="NER834" s="508"/>
      <c r="NES834" s="508"/>
      <c r="NET834" s="508"/>
      <c r="NEU834" s="508"/>
      <c r="NEV834" s="508"/>
      <c r="NEW834" s="89"/>
      <c r="NEX834" s="89"/>
      <c r="NEY834" s="508"/>
      <c r="NEZ834" s="508"/>
      <c r="NFA834" s="89"/>
      <c r="NFB834" s="89"/>
      <c r="NFC834" s="508"/>
      <c r="NFD834" s="508"/>
      <c r="NFE834" s="508"/>
      <c r="NFF834" s="508"/>
      <c r="NFG834" s="508"/>
      <c r="NFH834" s="203"/>
      <c r="NFI834" s="107"/>
      <c r="NFJ834" s="508"/>
      <c r="NFK834" s="508"/>
      <c r="NFL834" s="508"/>
      <c r="NFM834" s="508"/>
      <c r="NFN834" s="508"/>
      <c r="NFO834" s="508"/>
      <c r="NFP834" s="508"/>
      <c r="NFQ834" s="168"/>
      <c r="NFR834" s="168"/>
      <c r="NFS834" s="168"/>
      <c r="NFT834" s="168"/>
      <c r="NFU834" s="168"/>
      <c r="NFV834" s="168"/>
      <c r="NFW834" s="168"/>
      <c r="NFX834" s="168"/>
      <c r="NFY834" s="168"/>
      <c r="NFZ834" s="168"/>
      <c r="NGA834" s="168"/>
      <c r="NGB834" s="168"/>
      <c r="NGC834" s="168"/>
      <c r="NGD834" s="168"/>
      <c r="NGE834" s="168"/>
      <c r="NGF834" s="168"/>
      <c r="NGG834" s="168"/>
      <c r="NGH834" s="168"/>
      <c r="NGI834" s="168"/>
      <c r="NGJ834" s="168"/>
      <c r="NGK834" s="168"/>
      <c r="NGL834" s="168"/>
      <c r="NGM834" s="168"/>
      <c r="NGN834" s="168"/>
      <c r="NGO834" s="168"/>
      <c r="NGP834" s="168"/>
      <c r="NGQ834" s="168"/>
      <c r="NGR834" s="168"/>
      <c r="NGS834" s="168"/>
      <c r="NGT834" s="168"/>
      <c r="NGU834" s="168"/>
      <c r="NGV834" s="168"/>
      <c r="NGW834" s="168"/>
      <c r="NGX834" s="168"/>
      <c r="NGY834" s="168"/>
      <c r="NGZ834" s="168"/>
      <c r="NHA834" s="168"/>
      <c r="NHB834" s="168"/>
      <c r="NHC834" s="168"/>
      <c r="NHD834" s="168"/>
      <c r="NHE834" s="168"/>
      <c r="NHF834" s="168"/>
      <c r="NHG834" s="168"/>
      <c r="NHH834" s="168"/>
      <c r="NHI834" s="508"/>
      <c r="NHJ834" s="508"/>
      <c r="NHK834" s="508"/>
      <c r="NHL834" s="508"/>
      <c r="NHM834" s="508"/>
      <c r="NHN834" s="508"/>
      <c r="NHO834" s="508"/>
      <c r="NHP834" s="508"/>
      <c r="NHQ834" s="508"/>
      <c r="NHR834" s="508"/>
      <c r="NHS834" s="508"/>
      <c r="NHT834" s="508"/>
      <c r="NHU834" s="508"/>
      <c r="NHV834" s="508"/>
      <c r="NHW834" s="508"/>
      <c r="NHX834" s="508"/>
      <c r="NHY834" s="508"/>
      <c r="NHZ834" s="508"/>
      <c r="NIA834" s="508"/>
      <c r="NIB834" s="508"/>
      <c r="NIC834" s="508"/>
      <c r="NID834" s="508"/>
      <c r="NIE834" s="508"/>
      <c r="NIF834" s="508"/>
      <c r="NIG834" s="89"/>
      <c r="NIH834" s="89"/>
      <c r="NII834" s="89"/>
      <c r="NIJ834" s="89"/>
      <c r="NIK834" s="89"/>
      <c r="NIL834" s="508"/>
      <c r="NIM834" s="508"/>
      <c r="NIN834" s="89"/>
      <c r="NIO834" s="89"/>
      <c r="NIP834" s="508"/>
      <c r="NIQ834" s="508"/>
      <c r="NIR834" s="89"/>
      <c r="NIS834" s="89"/>
      <c r="NIT834" s="508"/>
      <c r="NIU834" s="508"/>
      <c r="NIV834" s="508"/>
      <c r="NIW834" s="508"/>
      <c r="NIX834" s="508"/>
      <c r="NIY834" s="508"/>
      <c r="NIZ834" s="508"/>
      <c r="NJA834" s="89"/>
      <c r="NJB834" s="89"/>
      <c r="NJC834" s="508"/>
      <c r="NJD834" s="508"/>
      <c r="NJE834" s="89"/>
      <c r="NJF834" s="89"/>
      <c r="NJG834" s="508"/>
      <c r="NJH834" s="508"/>
      <c r="NJI834" s="508"/>
      <c r="NJJ834" s="508"/>
      <c r="NJK834" s="508"/>
      <c r="NJL834" s="203"/>
      <c r="NJM834" s="107"/>
      <c r="NJN834" s="508"/>
      <c r="NJO834" s="508"/>
      <c r="NJP834" s="508"/>
      <c r="NJQ834" s="508"/>
      <c r="NJR834" s="508"/>
      <c r="NJS834" s="508"/>
      <c r="NJT834" s="508"/>
      <c r="NJU834" s="168"/>
      <c r="NJV834" s="168"/>
      <c r="NJW834" s="168"/>
      <c r="NJX834" s="168"/>
      <c r="NJY834" s="168"/>
      <c r="NJZ834" s="168"/>
      <c r="NKA834" s="168"/>
      <c r="NKB834" s="168"/>
      <c r="NKC834" s="168"/>
      <c r="NKD834" s="168"/>
      <c r="NKE834" s="168"/>
      <c r="NKF834" s="168"/>
      <c r="NKG834" s="168"/>
      <c r="NKH834" s="168"/>
      <c r="NKI834" s="168"/>
      <c r="NKJ834" s="168"/>
      <c r="NKK834" s="168"/>
      <c r="NKL834" s="168"/>
      <c r="NKM834" s="168"/>
      <c r="NKN834" s="168"/>
      <c r="NKO834" s="168"/>
      <c r="NKP834" s="168"/>
      <c r="NKQ834" s="168"/>
      <c r="NKR834" s="168"/>
      <c r="NKS834" s="168"/>
      <c r="NKT834" s="168"/>
      <c r="NKU834" s="168"/>
      <c r="NKV834" s="168"/>
      <c r="NKW834" s="168"/>
      <c r="NKX834" s="168"/>
      <c r="NKY834" s="168"/>
      <c r="NKZ834" s="168"/>
      <c r="NLA834" s="168"/>
      <c r="NLB834" s="168"/>
      <c r="NLC834" s="168"/>
      <c r="NLD834" s="168"/>
      <c r="NLE834" s="168"/>
      <c r="NLF834" s="168"/>
      <c r="NLG834" s="168"/>
      <c r="NLH834" s="168"/>
      <c r="NLI834" s="168"/>
      <c r="NLJ834" s="168"/>
      <c r="NLK834" s="168"/>
      <c r="NLL834" s="168"/>
      <c r="NLM834" s="508"/>
      <c r="NLN834" s="508"/>
      <c r="NLO834" s="508"/>
      <c r="NLP834" s="508"/>
      <c r="NLQ834" s="508"/>
      <c r="NLR834" s="508"/>
      <c r="NLS834" s="508"/>
      <c r="NLT834" s="508"/>
      <c r="NLU834" s="508"/>
      <c r="NLV834" s="508"/>
      <c r="NLW834" s="508"/>
      <c r="NLX834" s="508"/>
      <c r="NLY834" s="508"/>
      <c r="NLZ834" s="508"/>
      <c r="NMA834" s="508"/>
      <c r="NMB834" s="508"/>
      <c r="NMC834" s="508"/>
      <c r="NMD834" s="508"/>
      <c r="NME834" s="508"/>
      <c r="NMF834" s="508"/>
      <c r="NMG834" s="508"/>
      <c r="NMH834" s="508"/>
      <c r="NMI834" s="508"/>
      <c r="NMJ834" s="508"/>
      <c r="NMK834" s="89"/>
      <c r="NML834" s="89"/>
      <c r="NMM834" s="89"/>
      <c r="NMN834" s="89"/>
      <c r="NMO834" s="89"/>
      <c r="NMP834" s="508"/>
      <c r="NMQ834" s="508"/>
      <c r="NMR834" s="89"/>
      <c r="NMS834" s="89"/>
      <c r="NMT834" s="508"/>
      <c r="NMU834" s="508"/>
      <c r="NMV834" s="89"/>
      <c r="NMW834" s="89"/>
      <c r="NMX834" s="508"/>
      <c r="NMY834" s="508"/>
      <c r="NMZ834" s="508"/>
      <c r="NNA834" s="508"/>
      <c r="NNB834" s="508"/>
      <c r="NNC834" s="508"/>
      <c r="NND834" s="508"/>
      <c r="NNE834" s="89"/>
      <c r="NNF834" s="89"/>
      <c r="NNG834" s="508"/>
      <c r="NNH834" s="508"/>
      <c r="NNI834" s="89"/>
      <c r="NNJ834" s="89"/>
      <c r="NNK834" s="508"/>
      <c r="NNL834" s="508"/>
      <c r="NNM834" s="508"/>
      <c r="NNN834" s="508"/>
      <c r="NNO834" s="508"/>
      <c r="NNP834" s="203"/>
      <c r="NNQ834" s="107"/>
      <c r="NNR834" s="508"/>
      <c r="NNS834" s="508"/>
      <c r="NNT834" s="508"/>
      <c r="NNU834" s="508"/>
      <c r="NNV834" s="508"/>
      <c r="NNW834" s="508"/>
      <c r="NNX834" s="508"/>
      <c r="NNY834" s="168"/>
      <c r="NNZ834" s="168"/>
      <c r="NOA834" s="168"/>
      <c r="NOB834" s="168"/>
      <c r="NOC834" s="168"/>
      <c r="NOD834" s="168"/>
      <c r="NOE834" s="168"/>
      <c r="NOF834" s="168"/>
      <c r="NOG834" s="168"/>
      <c r="NOH834" s="168"/>
      <c r="NOI834" s="168"/>
      <c r="NOJ834" s="168"/>
      <c r="NOK834" s="168"/>
      <c r="NOL834" s="168"/>
      <c r="NOM834" s="168"/>
      <c r="NON834" s="168"/>
      <c r="NOO834" s="168"/>
      <c r="NOP834" s="168"/>
      <c r="NOQ834" s="168"/>
      <c r="NOR834" s="168"/>
      <c r="NOS834" s="168"/>
      <c r="NOT834" s="168"/>
      <c r="NOU834" s="168"/>
      <c r="NOV834" s="168"/>
      <c r="NOW834" s="168"/>
      <c r="NOX834" s="168"/>
      <c r="NOY834" s="168"/>
      <c r="NOZ834" s="168"/>
      <c r="NPA834" s="168"/>
      <c r="NPB834" s="168"/>
      <c r="NPC834" s="168"/>
      <c r="NPD834" s="168"/>
      <c r="NPE834" s="168"/>
      <c r="NPF834" s="168"/>
      <c r="NPG834" s="168"/>
      <c r="NPH834" s="168"/>
      <c r="NPI834" s="168"/>
      <c r="NPJ834" s="168"/>
      <c r="NPK834" s="168"/>
      <c r="NPL834" s="168"/>
      <c r="NPM834" s="168"/>
      <c r="NPN834" s="168"/>
      <c r="NPO834" s="168"/>
      <c r="NPP834" s="168"/>
      <c r="NPQ834" s="508"/>
      <c r="NPR834" s="508"/>
      <c r="NPS834" s="508"/>
      <c r="NPT834" s="508"/>
      <c r="NPU834" s="508"/>
      <c r="NPV834" s="508"/>
      <c r="NPW834" s="508"/>
      <c r="NPX834" s="508"/>
      <c r="NPY834" s="508"/>
      <c r="NPZ834" s="508"/>
      <c r="NQA834" s="508"/>
      <c r="NQB834" s="508"/>
      <c r="NQC834" s="508"/>
      <c r="NQD834" s="508"/>
      <c r="NQE834" s="508"/>
      <c r="NQF834" s="508"/>
      <c r="NQG834" s="508"/>
      <c r="NQH834" s="508"/>
      <c r="NQI834" s="508"/>
      <c r="NQJ834" s="508"/>
      <c r="NQK834" s="508"/>
      <c r="NQL834" s="508"/>
      <c r="NQM834" s="508"/>
      <c r="NQN834" s="508"/>
      <c r="NQO834" s="89"/>
      <c r="NQP834" s="89"/>
      <c r="NQQ834" s="89"/>
      <c r="NQR834" s="89"/>
      <c r="NQS834" s="89"/>
      <c r="NQT834" s="508"/>
      <c r="NQU834" s="508"/>
      <c r="NQV834" s="89"/>
      <c r="NQW834" s="89"/>
      <c r="NQX834" s="508"/>
      <c r="NQY834" s="508"/>
      <c r="NQZ834" s="89"/>
      <c r="NRA834" s="89"/>
      <c r="NRB834" s="508"/>
      <c r="NRC834" s="508"/>
      <c r="NRD834" s="508"/>
      <c r="NRE834" s="508"/>
      <c r="NRF834" s="508"/>
      <c r="NRG834" s="508"/>
      <c r="NRH834" s="508"/>
      <c r="NRI834" s="89"/>
      <c r="NRJ834" s="89"/>
      <c r="NRK834" s="508"/>
      <c r="NRL834" s="508"/>
      <c r="NRM834" s="89"/>
      <c r="NRN834" s="89"/>
      <c r="NRO834" s="508"/>
      <c r="NRP834" s="508"/>
      <c r="NRQ834" s="508"/>
      <c r="NRR834" s="508"/>
      <c r="NRS834" s="508"/>
      <c r="NRT834" s="203"/>
      <c r="NRU834" s="107"/>
      <c r="NRV834" s="508"/>
      <c r="NRW834" s="508"/>
      <c r="NRX834" s="508"/>
      <c r="NRY834" s="508"/>
      <c r="NRZ834" s="508"/>
      <c r="NSA834" s="508"/>
      <c r="NSB834" s="508"/>
      <c r="NSC834" s="168"/>
      <c r="NSD834" s="168"/>
      <c r="NSE834" s="168"/>
      <c r="NSF834" s="168"/>
      <c r="NSG834" s="168"/>
      <c r="NSH834" s="168"/>
      <c r="NSI834" s="168"/>
      <c r="NSJ834" s="168"/>
      <c r="NSK834" s="168"/>
      <c r="NSL834" s="168"/>
      <c r="NSM834" s="168"/>
      <c r="NSN834" s="168"/>
      <c r="NSO834" s="168"/>
      <c r="NSP834" s="168"/>
      <c r="NSQ834" s="168"/>
      <c r="NSR834" s="168"/>
      <c r="NSS834" s="168"/>
      <c r="NST834" s="168"/>
      <c r="NSU834" s="168"/>
      <c r="NSV834" s="168"/>
      <c r="NSW834" s="168"/>
      <c r="NSX834" s="168"/>
      <c r="NSY834" s="168"/>
      <c r="NSZ834" s="168"/>
      <c r="NTA834" s="168"/>
      <c r="NTB834" s="168"/>
      <c r="NTC834" s="168"/>
      <c r="NTD834" s="168"/>
      <c r="NTE834" s="168"/>
      <c r="NTF834" s="168"/>
      <c r="NTG834" s="168"/>
      <c r="NTH834" s="168"/>
      <c r="NTI834" s="168"/>
      <c r="NTJ834" s="168"/>
      <c r="NTK834" s="168"/>
      <c r="NTL834" s="168"/>
      <c r="NTM834" s="168"/>
      <c r="NTN834" s="168"/>
      <c r="NTO834" s="168"/>
      <c r="NTP834" s="168"/>
      <c r="NTQ834" s="168"/>
      <c r="NTR834" s="168"/>
      <c r="NTS834" s="168"/>
      <c r="NTT834" s="168"/>
      <c r="NTU834" s="508"/>
      <c r="NTV834" s="508"/>
      <c r="NTW834" s="508"/>
      <c r="NTX834" s="508"/>
      <c r="NTY834" s="508"/>
      <c r="NTZ834" s="508"/>
      <c r="NUA834" s="508"/>
      <c r="NUB834" s="508"/>
      <c r="NUC834" s="508"/>
      <c r="NUD834" s="508"/>
      <c r="NUE834" s="508"/>
      <c r="NUF834" s="508"/>
      <c r="NUG834" s="508"/>
      <c r="NUH834" s="508"/>
      <c r="NUI834" s="508"/>
      <c r="NUJ834" s="508"/>
      <c r="NUK834" s="508"/>
      <c r="NUL834" s="508"/>
      <c r="NUM834" s="508"/>
      <c r="NUN834" s="508"/>
      <c r="NUO834" s="508"/>
      <c r="NUP834" s="508"/>
      <c r="NUQ834" s="508"/>
      <c r="NUR834" s="508"/>
      <c r="NUS834" s="89"/>
      <c r="NUT834" s="89"/>
      <c r="NUU834" s="89"/>
      <c r="NUV834" s="89"/>
      <c r="NUW834" s="89"/>
      <c r="NUX834" s="508"/>
      <c r="NUY834" s="508"/>
      <c r="NUZ834" s="89"/>
      <c r="NVA834" s="89"/>
      <c r="NVB834" s="508"/>
      <c r="NVC834" s="508"/>
      <c r="NVD834" s="89"/>
      <c r="NVE834" s="89"/>
      <c r="NVF834" s="508"/>
      <c r="NVG834" s="508"/>
      <c r="NVH834" s="508"/>
      <c r="NVI834" s="508"/>
      <c r="NVJ834" s="508"/>
      <c r="NVK834" s="508"/>
      <c r="NVL834" s="508"/>
      <c r="NVM834" s="89"/>
      <c r="NVN834" s="89"/>
      <c r="NVO834" s="508"/>
      <c r="NVP834" s="508"/>
      <c r="NVQ834" s="89"/>
      <c r="NVR834" s="89"/>
      <c r="NVS834" s="508"/>
      <c r="NVT834" s="508"/>
      <c r="NVU834" s="508"/>
      <c r="NVV834" s="508"/>
      <c r="NVW834" s="508"/>
      <c r="NVX834" s="203"/>
      <c r="NVY834" s="107"/>
      <c r="NVZ834" s="508"/>
      <c r="NWA834" s="508"/>
      <c r="NWB834" s="508"/>
      <c r="NWC834" s="508"/>
      <c r="NWD834" s="508"/>
      <c r="NWE834" s="508"/>
      <c r="NWF834" s="508"/>
      <c r="NWG834" s="168"/>
      <c r="NWH834" s="168"/>
      <c r="NWI834" s="168"/>
      <c r="NWJ834" s="168"/>
      <c r="NWK834" s="168"/>
      <c r="NWL834" s="168"/>
      <c r="NWM834" s="168"/>
      <c r="NWN834" s="168"/>
      <c r="NWO834" s="168"/>
      <c r="NWP834" s="168"/>
      <c r="NWQ834" s="168"/>
      <c r="NWR834" s="168"/>
      <c r="NWS834" s="168"/>
      <c r="NWT834" s="168"/>
      <c r="NWU834" s="168"/>
      <c r="NWV834" s="168"/>
      <c r="NWW834" s="168"/>
      <c r="NWX834" s="168"/>
      <c r="NWY834" s="168"/>
      <c r="NWZ834" s="168"/>
      <c r="NXA834" s="168"/>
      <c r="NXB834" s="168"/>
      <c r="NXC834" s="168"/>
      <c r="NXD834" s="168"/>
      <c r="NXE834" s="168"/>
      <c r="NXF834" s="168"/>
      <c r="NXG834" s="168"/>
      <c r="NXH834" s="168"/>
      <c r="NXI834" s="168"/>
      <c r="NXJ834" s="168"/>
      <c r="NXK834" s="168"/>
      <c r="NXL834" s="168"/>
      <c r="NXM834" s="168"/>
      <c r="NXN834" s="168"/>
      <c r="NXO834" s="168"/>
      <c r="NXP834" s="168"/>
      <c r="NXQ834" s="168"/>
      <c r="NXR834" s="168"/>
      <c r="NXS834" s="168"/>
      <c r="NXT834" s="168"/>
      <c r="NXU834" s="168"/>
      <c r="NXV834" s="168"/>
      <c r="NXW834" s="168"/>
      <c r="NXX834" s="168"/>
      <c r="NXY834" s="508"/>
      <c r="NXZ834" s="508"/>
      <c r="NYA834" s="508"/>
      <c r="NYB834" s="508"/>
      <c r="NYC834" s="508"/>
      <c r="NYD834" s="508"/>
      <c r="NYE834" s="508"/>
      <c r="NYF834" s="508"/>
      <c r="NYG834" s="508"/>
      <c r="NYH834" s="508"/>
      <c r="NYI834" s="508"/>
      <c r="NYJ834" s="508"/>
      <c r="NYK834" s="508"/>
      <c r="NYL834" s="508"/>
      <c r="NYM834" s="508"/>
      <c r="NYN834" s="508"/>
      <c r="NYO834" s="508"/>
      <c r="NYP834" s="508"/>
      <c r="NYQ834" s="508"/>
      <c r="NYR834" s="508"/>
      <c r="NYS834" s="508"/>
      <c r="NYT834" s="508"/>
      <c r="NYU834" s="508"/>
      <c r="NYV834" s="508"/>
      <c r="NYW834" s="89"/>
      <c r="NYX834" s="89"/>
      <c r="NYY834" s="89"/>
      <c r="NYZ834" s="89"/>
      <c r="NZA834" s="89"/>
      <c r="NZB834" s="508"/>
      <c r="NZC834" s="508"/>
      <c r="NZD834" s="89"/>
      <c r="NZE834" s="89"/>
      <c r="NZF834" s="508"/>
      <c r="NZG834" s="508"/>
      <c r="NZH834" s="89"/>
      <c r="NZI834" s="89"/>
      <c r="NZJ834" s="508"/>
      <c r="NZK834" s="508"/>
      <c r="NZL834" s="508"/>
      <c r="NZM834" s="508"/>
      <c r="NZN834" s="508"/>
      <c r="NZO834" s="508"/>
      <c r="NZP834" s="508"/>
      <c r="NZQ834" s="89"/>
      <c r="NZR834" s="89"/>
      <c r="NZS834" s="508"/>
      <c r="NZT834" s="508"/>
      <c r="NZU834" s="89"/>
      <c r="NZV834" s="89"/>
      <c r="NZW834" s="508"/>
      <c r="NZX834" s="508"/>
      <c r="NZY834" s="508"/>
      <c r="NZZ834" s="508"/>
      <c r="OAA834" s="508"/>
      <c r="OAB834" s="203"/>
      <c r="OAC834" s="107"/>
      <c r="OAD834" s="508"/>
      <c r="OAE834" s="508"/>
      <c r="OAF834" s="508"/>
      <c r="OAG834" s="508"/>
      <c r="OAH834" s="508"/>
      <c r="OAI834" s="508"/>
      <c r="OAJ834" s="508"/>
      <c r="OAK834" s="168"/>
      <c r="OAL834" s="168"/>
      <c r="OAM834" s="168"/>
      <c r="OAN834" s="168"/>
      <c r="OAO834" s="168"/>
      <c r="OAP834" s="168"/>
      <c r="OAQ834" s="168"/>
      <c r="OAR834" s="168"/>
      <c r="OAS834" s="168"/>
      <c r="OAT834" s="168"/>
      <c r="OAU834" s="168"/>
      <c r="OAV834" s="168"/>
      <c r="OAW834" s="168"/>
      <c r="OAX834" s="168"/>
      <c r="OAY834" s="168"/>
      <c r="OAZ834" s="168"/>
      <c r="OBA834" s="168"/>
      <c r="OBB834" s="168"/>
      <c r="OBC834" s="168"/>
      <c r="OBD834" s="168"/>
      <c r="OBE834" s="168"/>
      <c r="OBF834" s="168"/>
      <c r="OBG834" s="168"/>
      <c r="OBH834" s="168"/>
      <c r="OBI834" s="168"/>
      <c r="OBJ834" s="168"/>
      <c r="OBK834" s="168"/>
      <c r="OBL834" s="168"/>
      <c r="OBM834" s="168"/>
      <c r="OBN834" s="168"/>
      <c r="OBO834" s="168"/>
      <c r="OBP834" s="168"/>
      <c r="OBQ834" s="168"/>
      <c r="OBR834" s="168"/>
      <c r="OBS834" s="168"/>
      <c r="OBT834" s="168"/>
      <c r="OBU834" s="168"/>
      <c r="OBV834" s="168"/>
      <c r="OBW834" s="168"/>
      <c r="OBX834" s="168"/>
      <c r="OBY834" s="168"/>
      <c r="OBZ834" s="168"/>
      <c r="OCA834" s="168"/>
      <c r="OCB834" s="168"/>
      <c r="OCC834" s="508"/>
      <c r="OCD834" s="508"/>
      <c r="OCE834" s="508"/>
      <c r="OCF834" s="508"/>
      <c r="OCG834" s="508"/>
      <c r="OCH834" s="508"/>
      <c r="OCI834" s="508"/>
      <c r="OCJ834" s="508"/>
      <c r="OCK834" s="508"/>
      <c r="OCL834" s="508"/>
      <c r="OCM834" s="508"/>
      <c r="OCN834" s="508"/>
      <c r="OCO834" s="508"/>
      <c r="OCP834" s="508"/>
      <c r="OCQ834" s="508"/>
      <c r="OCR834" s="508"/>
      <c r="OCS834" s="508"/>
      <c r="OCT834" s="508"/>
      <c r="OCU834" s="508"/>
      <c r="OCV834" s="508"/>
      <c r="OCW834" s="508"/>
      <c r="OCX834" s="508"/>
      <c r="OCY834" s="508"/>
      <c r="OCZ834" s="508"/>
      <c r="ODA834" s="89"/>
      <c r="ODB834" s="89"/>
      <c r="ODC834" s="89"/>
      <c r="ODD834" s="89"/>
      <c r="ODE834" s="89"/>
      <c r="ODF834" s="508"/>
      <c r="ODG834" s="508"/>
      <c r="ODH834" s="89"/>
      <c r="ODI834" s="89"/>
      <c r="ODJ834" s="508"/>
      <c r="ODK834" s="508"/>
      <c r="ODL834" s="89"/>
      <c r="ODM834" s="89"/>
      <c r="ODN834" s="508"/>
      <c r="ODO834" s="508"/>
      <c r="ODP834" s="508"/>
      <c r="ODQ834" s="508"/>
      <c r="ODR834" s="508"/>
      <c r="ODS834" s="508"/>
      <c r="ODT834" s="508"/>
      <c r="ODU834" s="89"/>
      <c r="ODV834" s="89"/>
      <c r="ODW834" s="508"/>
      <c r="ODX834" s="508"/>
      <c r="ODY834" s="89"/>
      <c r="ODZ834" s="89"/>
      <c r="OEA834" s="508"/>
      <c r="OEB834" s="508"/>
      <c r="OEC834" s="508"/>
      <c r="OED834" s="508"/>
      <c r="OEE834" s="508"/>
      <c r="OEF834" s="203"/>
      <c r="OEG834" s="107"/>
      <c r="OEH834" s="508"/>
      <c r="OEI834" s="508"/>
      <c r="OEJ834" s="508"/>
      <c r="OEK834" s="508"/>
      <c r="OEL834" s="508"/>
      <c r="OEM834" s="508"/>
      <c r="OEN834" s="508"/>
      <c r="OEO834" s="168"/>
      <c r="OEP834" s="168"/>
      <c r="OEQ834" s="168"/>
      <c r="OER834" s="168"/>
      <c r="OES834" s="168"/>
      <c r="OET834" s="168"/>
      <c r="OEU834" s="168"/>
      <c r="OEV834" s="168"/>
      <c r="OEW834" s="168"/>
      <c r="OEX834" s="168"/>
      <c r="OEY834" s="168"/>
      <c r="OEZ834" s="168"/>
      <c r="OFA834" s="168"/>
      <c r="OFB834" s="168"/>
      <c r="OFC834" s="168"/>
      <c r="OFD834" s="168"/>
      <c r="OFE834" s="168"/>
      <c r="OFF834" s="168"/>
      <c r="OFG834" s="168"/>
      <c r="OFH834" s="168"/>
      <c r="OFI834" s="168"/>
      <c r="OFJ834" s="168"/>
      <c r="OFK834" s="168"/>
      <c r="OFL834" s="168"/>
      <c r="OFM834" s="168"/>
      <c r="OFN834" s="168"/>
      <c r="OFO834" s="168"/>
      <c r="OFP834" s="168"/>
      <c r="OFQ834" s="168"/>
      <c r="OFR834" s="168"/>
      <c r="OFS834" s="168"/>
      <c r="OFT834" s="168"/>
      <c r="OFU834" s="168"/>
      <c r="OFV834" s="168"/>
      <c r="OFW834" s="168"/>
      <c r="OFX834" s="168"/>
      <c r="OFY834" s="168"/>
      <c r="OFZ834" s="168"/>
      <c r="OGA834" s="168"/>
      <c r="OGB834" s="168"/>
      <c r="OGC834" s="168"/>
      <c r="OGD834" s="168"/>
      <c r="OGE834" s="168"/>
      <c r="OGF834" s="168"/>
      <c r="OGG834" s="508"/>
      <c r="OGH834" s="508"/>
      <c r="OGI834" s="508"/>
      <c r="OGJ834" s="508"/>
      <c r="OGK834" s="508"/>
      <c r="OGL834" s="508"/>
      <c r="OGM834" s="508"/>
      <c r="OGN834" s="508"/>
      <c r="OGO834" s="508"/>
      <c r="OGP834" s="508"/>
      <c r="OGQ834" s="508"/>
      <c r="OGR834" s="508"/>
      <c r="OGS834" s="508"/>
      <c r="OGT834" s="508"/>
      <c r="OGU834" s="508"/>
      <c r="OGV834" s="508"/>
      <c r="OGW834" s="508"/>
      <c r="OGX834" s="508"/>
      <c r="OGY834" s="508"/>
      <c r="OGZ834" s="508"/>
      <c r="OHA834" s="508"/>
      <c r="OHB834" s="508"/>
      <c r="OHC834" s="508"/>
      <c r="OHD834" s="508"/>
      <c r="OHE834" s="89"/>
      <c r="OHF834" s="89"/>
      <c r="OHG834" s="89"/>
      <c r="OHH834" s="89"/>
      <c r="OHI834" s="89"/>
      <c r="OHJ834" s="508"/>
      <c r="OHK834" s="508"/>
      <c r="OHL834" s="89"/>
      <c r="OHM834" s="89"/>
      <c r="OHN834" s="508"/>
      <c r="OHO834" s="508"/>
      <c r="OHP834" s="89"/>
      <c r="OHQ834" s="89"/>
      <c r="OHR834" s="508"/>
      <c r="OHS834" s="508"/>
      <c r="OHT834" s="508"/>
      <c r="OHU834" s="508"/>
      <c r="OHV834" s="508"/>
      <c r="OHW834" s="508"/>
      <c r="OHX834" s="508"/>
      <c r="OHY834" s="89"/>
      <c r="OHZ834" s="89"/>
      <c r="OIA834" s="508"/>
      <c r="OIB834" s="508"/>
      <c r="OIC834" s="89"/>
      <c r="OID834" s="89"/>
      <c r="OIE834" s="508"/>
      <c r="OIF834" s="508"/>
      <c r="OIG834" s="508"/>
      <c r="OIH834" s="508"/>
      <c r="OII834" s="508"/>
      <c r="OIJ834" s="203"/>
      <c r="OIK834" s="107"/>
      <c r="OIL834" s="508"/>
      <c r="OIM834" s="508"/>
      <c r="OIN834" s="508"/>
      <c r="OIO834" s="508"/>
      <c r="OIP834" s="508"/>
      <c r="OIQ834" s="508"/>
      <c r="OIR834" s="508"/>
      <c r="OIS834" s="168"/>
      <c r="OIT834" s="168"/>
      <c r="OIU834" s="168"/>
      <c r="OIV834" s="168"/>
      <c r="OIW834" s="168"/>
      <c r="OIX834" s="168"/>
      <c r="OIY834" s="168"/>
      <c r="OIZ834" s="168"/>
      <c r="OJA834" s="168"/>
      <c r="OJB834" s="168"/>
      <c r="OJC834" s="168"/>
      <c r="OJD834" s="168"/>
      <c r="OJE834" s="168"/>
      <c r="OJF834" s="168"/>
      <c r="OJG834" s="168"/>
      <c r="OJH834" s="168"/>
      <c r="OJI834" s="168"/>
      <c r="OJJ834" s="168"/>
      <c r="OJK834" s="168"/>
      <c r="OJL834" s="168"/>
      <c r="OJM834" s="168"/>
      <c r="OJN834" s="168"/>
      <c r="OJO834" s="168"/>
      <c r="OJP834" s="168"/>
      <c r="OJQ834" s="168"/>
      <c r="OJR834" s="168"/>
      <c r="OJS834" s="168"/>
      <c r="OJT834" s="168"/>
      <c r="OJU834" s="168"/>
      <c r="OJV834" s="168"/>
      <c r="OJW834" s="168"/>
      <c r="OJX834" s="168"/>
      <c r="OJY834" s="168"/>
      <c r="OJZ834" s="168"/>
      <c r="OKA834" s="168"/>
      <c r="OKB834" s="168"/>
      <c r="OKC834" s="168"/>
      <c r="OKD834" s="168"/>
      <c r="OKE834" s="168"/>
      <c r="OKF834" s="168"/>
      <c r="OKG834" s="168"/>
      <c r="OKH834" s="168"/>
      <c r="OKI834" s="168"/>
      <c r="OKJ834" s="168"/>
      <c r="OKK834" s="508"/>
      <c r="OKL834" s="508"/>
      <c r="OKM834" s="508"/>
      <c r="OKN834" s="508"/>
      <c r="OKO834" s="508"/>
      <c r="OKP834" s="508"/>
      <c r="OKQ834" s="508"/>
      <c r="OKR834" s="508"/>
      <c r="OKS834" s="508"/>
      <c r="OKT834" s="508"/>
      <c r="OKU834" s="508"/>
      <c r="OKV834" s="508"/>
      <c r="OKW834" s="508"/>
      <c r="OKX834" s="508"/>
      <c r="OKY834" s="508"/>
      <c r="OKZ834" s="508"/>
      <c r="OLA834" s="508"/>
      <c r="OLB834" s="508"/>
      <c r="OLC834" s="508"/>
      <c r="OLD834" s="508"/>
      <c r="OLE834" s="508"/>
      <c r="OLF834" s="508"/>
      <c r="OLG834" s="508"/>
      <c r="OLH834" s="508"/>
      <c r="OLI834" s="89"/>
      <c r="OLJ834" s="89"/>
      <c r="OLK834" s="89"/>
      <c r="OLL834" s="89"/>
      <c r="OLM834" s="89"/>
      <c r="OLN834" s="508"/>
      <c r="OLO834" s="508"/>
      <c r="OLP834" s="89"/>
      <c r="OLQ834" s="89"/>
      <c r="OLR834" s="508"/>
      <c r="OLS834" s="508"/>
      <c r="OLT834" s="89"/>
      <c r="OLU834" s="89"/>
      <c r="OLV834" s="508"/>
      <c r="OLW834" s="508"/>
      <c r="OLX834" s="508"/>
      <c r="OLY834" s="508"/>
      <c r="OLZ834" s="508"/>
      <c r="OMA834" s="508"/>
      <c r="OMB834" s="508"/>
      <c r="OMC834" s="89"/>
      <c r="OMD834" s="89"/>
      <c r="OME834" s="508"/>
      <c r="OMF834" s="508"/>
      <c r="OMG834" s="89"/>
      <c r="OMH834" s="89"/>
      <c r="OMI834" s="508"/>
      <c r="OMJ834" s="508"/>
      <c r="OMK834" s="508"/>
      <c r="OML834" s="508"/>
      <c r="OMM834" s="508"/>
      <c r="OMN834" s="203"/>
      <c r="OMO834" s="107"/>
      <c r="OMP834" s="508"/>
      <c r="OMQ834" s="508"/>
      <c r="OMR834" s="508"/>
      <c r="OMS834" s="508"/>
      <c r="OMT834" s="508"/>
      <c r="OMU834" s="508"/>
      <c r="OMV834" s="508"/>
      <c r="OMW834" s="168"/>
      <c r="OMX834" s="168"/>
      <c r="OMY834" s="168"/>
      <c r="OMZ834" s="168"/>
      <c r="ONA834" s="168"/>
      <c r="ONB834" s="168"/>
      <c r="ONC834" s="168"/>
      <c r="OND834" s="168"/>
      <c r="ONE834" s="168"/>
      <c r="ONF834" s="168"/>
      <c r="ONG834" s="168"/>
      <c r="ONH834" s="168"/>
      <c r="ONI834" s="168"/>
      <c r="ONJ834" s="168"/>
      <c r="ONK834" s="168"/>
      <c r="ONL834" s="168"/>
      <c r="ONM834" s="168"/>
      <c r="ONN834" s="168"/>
      <c r="ONO834" s="168"/>
      <c r="ONP834" s="168"/>
      <c r="ONQ834" s="168"/>
      <c r="ONR834" s="168"/>
      <c r="ONS834" s="168"/>
      <c r="ONT834" s="168"/>
      <c r="ONU834" s="168"/>
      <c r="ONV834" s="168"/>
      <c r="ONW834" s="168"/>
      <c r="ONX834" s="168"/>
      <c r="ONY834" s="168"/>
      <c r="ONZ834" s="168"/>
      <c r="OOA834" s="168"/>
      <c r="OOB834" s="168"/>
      <c r="OOC834" s="168"/>
      <c r="OOD834" s="168"/>
      <c r="OOE834" s="168"/>
      <c r="OOF834" s="168"/>
      <c r="OOG834" s="168"/>
      <c r="OOH834" s="168"/>
      <c r="OOI834" s="168"/>
      <c r="OOJ834" s="168"/>
      <c r="OOK834" s="168"/>
      <c r="OOL834" s="168"/>
      <c r="OOM834" s="168"/>
      <c r="OON834" s="168"/>
      <c r="OOO834" s="508"/>
      <c r="OOP834" s="508"/>
      <c r="OOQ834" s="508"/>
      <c r="OOR834" s="508"/>
      <c r="OOS834" s="508"/>
      <c r="OOT834" s="508"/>
      <c r="OOU834" s="508"/>
      <c r="OOV834" s="508"/>
      <c r="OOW834" s="508"/>
      <c r="OOX834" s="508"/>
      <c r="OOY834" s="508"/>
      <c r="OOZ834" s="508"/>
      <c r="OPA834" s="508"/>
      <c r="OPB834" s="508"/>
      <c r="OPC834" s="508"/>
      <c r="OPD834" s="508"/>
      <c r="OPE834" s="508"/>
      <c r="OPF834" s="508"/>
      <c r="OPG834" s="508"/>
      <c r="OPH834" s="508"/>
      <c r="OPI834" s="508"/>
      <c r="OPJ834" s="508"/>
      <c r="OPK834" s="508"/>
      <c r="OPL834" s="508"/>
      <c r="OPM834" s="89"/>
      <c r="OPN834" s="89"/>
      <c r="OPO834" s="89"/>
      <c r="OPP834" s="89"/>
      <c r="OPQ834" s="89"/>
      <c r="OPR834" s="508"/>
      <c r="OPS834" s="508"/>
      <c r="OPT834" s="89"/>
      <c r="OPU834" s="89"/>
      <c r="OPV834" s="508"/>
      <c r="OPW834" s="508"/>
      <c r="OPX834" s="89"/>
      <c r="OPY834" s="89"/>
      <c r="OPZ834" s="508"/>
      <c r="OQA834" s="508"/>
      <c r="OQB834" s="508"/>
      <c r="OQC834" s="508"/>
      <c r="OQD834" s="508"/>
      <c r="OQE834" s="508"/>
      <c r="OQF834" s="508"/>
      <c r="OQG834" s="89"/>
      <c r="OQH834" s="89"/>
      <c r="OQI834" s="508"/>
      <c r="OQJ834" s="508"/>
      <c r="OQK834" s="89"/>
      <c r="OQL834" s="89"/>
      <c r="OQM834" s="508"/>
      <c r="OQN834" s="508"/>
      <c r="OQO834" s="508"/>
      <c r="OQP834" s="508"/>
      <c r="OQQ834" s="508"/>
      <c r="OQR834" s="203"/>
      <c r="OQS834" s="107"/>
      <c r="OQT834" s="508"/>
      <c r="OQU834" s="508"/>
      <c r="OQV834" s="508"/>
      <c r="OQW834" s="508"/>
      <c r="OQX834" s="508"/>
      <c r="OQY834" s="508"/>
      <c r="OQZ834" s="508"/>
      <c r="ORA834" s="168"/>
      <c r="ORB834" s="168"/>
      <c r="ORC834" s="168"/>
      <c r="ORD834" s="168"/>
      <c r="ORE834" s="168"/>
      <c r="ORF834" s="168"/>
      <c r="ORG834" s="168"/>
      <c r="ORH834" s="168"/>
      <c r="ORI834" s="168"/>
      <c r="ORJ834" s="168"/>
      <c r="ORK834" s="168"/>
      <c r="ORL834" s="168"/>
      <c r="ORM834" s="168"/>
      <c r="ORN834" s="168"/>
      <c r="ORO834" s="168"/>
      <c r="ORP834" s="168"/>
      <c r="ORQ834" s="168"/>
      <c r="ORR834" s="168"/>
      <c r="ORS834" s="168"/>
      <c r="ORT834" s="168"/>
      <c r="ORU834" s="168"/>
      <c r="ORV834" s="168"/>
      <c r="ORW834" s="168"/>
      <c r="ORX834" s="168"/>
      <c r="ORY834" s="168"/>
      <c r="ORZ834" s="168"/>
      <c r="OSA834" s="168"/>
      <c r="OSB834" s="168"/>
      <c r="OSC834" s="168"/>
      <c r="OSD834" s="168"/>
      <c r="OSE834" s="168"/>
      <c r="OSF834" s="168"/>
      <c r="OSG834" s="168"/>
      <c r="OSH834" s="168"/>
      <c r="OSI834" s="168"/>
      <c r="OSJ834" s="168"/>
      <c r="OSK834" s="168"/>
      <c r="OSL834" s="168"/>
      <c r="OSM834" s="168"/>
      <c r="OSN834" s="168"/>
      <c r="OSO834" s="168"/>
      <c r="OSP834" s="168"/>
      <c r="OSQ834" s="168"/>
      <c r="OSR834" s="168"/>
      <c r="OSS834" s="508"/>
      <c r="OST834" s="508"/>
      <c r="OSU834" s="508"/>
      <c r="OSV834" s="508"/>
      <c r="OSW834" s="508"/>
      <c r="OSX834" s="508"/>
      <c r="OSY834" s="508"/>
      <c r="OSZ834" s="508"/>
      <c r="OTA834" s="508"/>
      <c r="OTB834" s="508"/>
      <c r="OTC834" s="508"/>
      <c r="OTD834" s="508"/>
      <c r="OTE834" s="508"/>
      <c r="OTF834" s="508"/>
      <c r="OTG834" s="508"/>
      <c r="OTH834" s="508"/>
      <c r="OTI834" s="508"/>
      <c r="OTJ834" s="508"/>
      <c r="OTK834" s="508"/>
      <c r="OTL834" s="508"/>
      <c r="OTM834" s="508"/>
      <c r="OTN834" s="508"/>
      <c r="OTO834" s="508"/>
      <c r="OTP834" s="508"/>
      <c r="OTQ834" s="89"/>
      <c r="OTR834" s="89"/>
      <c r="OTS834" s="89"/>
      <c r="OTT834" s="89"/>
      <c r="OTU834" s="89"/>
      <c r="OTV834" s="508"/>
      <c r="OTW834" s="508"/>
      <c r="OTX834" s="89"/>
      <c r="OTY834" s="89"/>
      <c r="OTZ834" s="508"/>
      <c r="OUA834" s="508"/>
      <c r="OUB834" s="89"/>
      <c r="OUC834" s="89"/>
      <c r="OUD834" s="508"/>
      <c r="OUE834" s="508"/>
      <c r="OUF834" s="508"/>
      <c r="OUG834" s="508"/>
      <c r="OUH834" s="508"/>
      <c r="OUI834" s="508"/>
      <c r="OUJ834" s="508"/>
      <c r="OUK834" s="89"/>
      <c r="OUL834" s="89"/>
      <c r="OUM834" s="508"/>
      <c r="OUN834" s="508"/>
      <c r="OUO834" s="89"/>
      <c r="OUP834" s="89"/>
      <c r="OUQ834" s="508"/>
      <c r="OUR834" s="508"/>
      <c r="OUS834" s="508"/>
      <c r="OUT834" s="508"/>
      <c r="OUU834" s="508"/>
      <c r="OUV834" s="203"/>
      <c r="OUW834" s="107"/>
      <c r="OUX834" s="508"/>
      <c r="OUY834" s="508"/>
      <c r="OUZ834" s="508"/>
      <c r="OVA834" s="508"/>
      <c r="OVB834" s="508"/>
      <c r="OVC834" s="508"/>
      <c r="OVD834" s="508"/>
      <c r="OVE834" s="168"/>
      <c r="OVF834" s="168"/>
      <c r="OVG834" s="168"/>
      <c r="OVH834" s="168"/>
      <c r="OVI834" s="168"/>
      <c r="OVJ834" s="168"/>
      <c r="OVK834" s="168"/>
      <c r="OVL834" s="168"/>
      <c r="OVM834" s="168"/>
      <c r="OVN834" s="168"/>
      <c r="OVO834" s="168"/>
      <c r="OVP834" s="168"/>
      <c r="OVQ834" s="168"/>
      <c r="OVR834" s="168"/>
      <c r="OVS834" s="168"/>
      <c r="OVT834" s="168"/>
      <c r="OVU834" s="168"/>
      <c r="OVV834" s="168"/>
      <c r="OVW834" s="168"/>
      <c r="OVX834" s="168"/>
      <c r="OVY834" s="168"/>
      <c r="OVZ834" s="168"/>
      <c r="OWA834" s="168"/>
      <c r="OWB834" s="168"/>
      <c r="OWC834" s="168"/>
      <c r="OWD834" s="168"/>
      <c r="OWE834" s="168"/>
      <c r="OWF834" s="168"/>
      <c r="OWG834" s="168"/>
      <c r="OWH834" s="168"/>
      <c r="OWI834" s="168"/>
      <c r="OWJ834" s="168"/>
      <c r="OWK834" s="168"/>
      <c r="OWL834" s="168"/>
      <c r="OWM834" s="168"/>
      <c r="OWN834" s="168"/>
      <c r="OWO834" s="168"/>
      <c r="OWP834" s="168"/>
      <c r="OWQ834" s="168"/>
      <c r="OWR834" s="168"/>
      <c r="OWS834" s="168"/>
      <c r="OWT834" s="168"/>
      <c r="OWU834" s="168"/>
      <c r="OWV834" s="168"/>
      <c r="OWW834" s="508"/>
      <c r="OWX834" s="508"/>
      <c r="OWY834" s="508"/>
      <c r="OWZ834" s="508"/>
      <c r="OXA834" s="508"/>
      <c r="OXB834" s="508"/>
      <c r="OXC834" s="508"/>
      <c r="OXD834" s="508"/>
      <c r="OXE834" s="508"/>
      <c r="OXF834" s="508"/>
      <c r="OXG834" s="508"/>
      <c r="OXH834" s="508"/>
      <c r="OXI834" s="508"/>
      <c r="OXJ834" s="508"/>
      <c r="OXK834" s="508"/>
      <c r="OXL834" s="508"/>
      <c r="OXM834" s="508"/>
      <c r="OXN834" s="508"/>
      <c r="OXO834" s="508"/>
      <c r="OXP834" s="508"/>
      <c r="OXQ834" s="508"/>
      <c r="OXR834" s="508"/>
      <c r="OXS834" s="508"/>
      <c r="OXT834" s="508"/>
      <c r="OXU834" s="89"/>
      <c r="OXV834" s="89"/>
      <c r="OXW834" s="89"/>
      <c r="OXX834" s="89"/>
      <c r="OXY834" s="89"/>
      <c r="OXZ834" s="508"/>
      <c r="OYA834" s="508"/>
      <c r="OYB834" s="89"/>
      <c r="OYC834" s="89"/>
      <c r="OYD834" s="508"/>
      <c r="OYE834" s="508"/>
      <c r="OYF834" s="89"/>
      <c r="OYG834" s="89"/>
      <c r="OYH834" s="508"/>
      <c r="OYI834" s="508"/>
      <c r="OYJ834" s="508"/>
      <c r="OYK834" s="508"/>
      <c r="OYL834" s="508"/>
      <c r="OYM834" s="508"/>
      <c r="OYN834" s="508"/>
      <c r="OYO834" s="89"/>
      <c r="OYP834" s="89"/>
      <c r="OYQ834" s="508"/>
      <c r="OYR834" s="508"/>
      <c r="OYS834" s="89"/>
      <c r="OYT834" s="89"/>
      <c r="OYU834" s="508"/>
      <c r="OYV834" s="508"/>
      <c r="OYW834" s="508"/>
      <c r="OYX834" s="508"/>
      <c r="OYY834" s="508"/>
      <c r="OYZ834" s="203"/>
      <c r="OZA834" s="107"/>
      <c r="OZB834" s="508"/>
      <c r="OZC834" s="508"/>
      <c r="OZD834" s="508"/>
      <c r="OZE834" s="508"/>
      <c r="OZF834" s="508"/>
      <c r="OZG834" s="508"/>
      <c r="OZH834" s="508"/>
      <c r="OZI834" s="168"/>
      <c r="OZJ834" s="168"/>
      <c r="OZK834" s="168"/>
      <c r="OZL834" s="168"/>
      <c r="OZM834" s="168"/>
      <c r="OZN834" s="168"/>
      <c r="OZO834" s="168"/>
      <c r="OZP834" s="168"/>
      <c r="OZQ834" s="168"/>
      <c r="OZR834" s="168"/>
      <c r="OZS834" s="168"/>
      <c r="OZT834" s="168"/>
      <c r="OZU834" s="168"/>
      <c r="OZV834" s="168"/>
      <c r="OZW834" s="168"/>
      <c r="OZX834" s="168"/>
      <c r="OZY834" s="168"/>
      <c r="OZZ834" s="168"/>
      <c r="PAA834" s="168"/>
      <c r="PAB834" s="168"/>
      <c r="PAC834" s="168"/>
      <c r="PAD834" s="168"/>
      <c r="PAE834" s="168"/>
      <c r="PAF834" s="168"/>
      <c r="PAG834" s="168"/>
      <c r="PAH834" s="168"/>
      <c r="PAI834" s="168"/>
      <c r="PAJ834" s="168"/>
      <c r="PAK834" s="168"/>
      <c r="PAL834" s="168"/>
      <c r="PAM834" s="168"/>
      <c r="PAN834" s="168"/>
      <c r="PAO834" s="168"/>
      <c r="PAP834" s="168"/>
      <c r="PAQ834" s="168"/>
      <c r="PAR834" s="168"/>
      <c r="PAS834" s="168"/>
      <c r="PAT834" s="168"/>
      <c r="PAU834" s="168"/>
      <c r="PAV834" s="168"/>
      <c r="PAW834" s="168"/>
      <c r="PAX834" s="168"/>
      <c r="PAY834" s="168"/>
      <c r="PAZ834" s="168"/>
      <c r="PBA834" s="508"/>
      <c r="PBB834" s="508"/>
      <c r="PBC834" s="508"/>
      <c r="PBD834" s="508"/>
      <c r="PBE834" s="508"/>
      <c r="PBF834" s="508"/>
      <c r="PBG834" s="508"/>
      <c r="PBH834" s="508"/>
      <c r="PBI834" s="508"/>
      <c r="PBJ834" s="508"/>
      <c r="PBK834" s="508"/>
      <c r="PBL834" s="508"/>
      <c r="PBM834" s="508"/>
      <c r="PBN834" s="508"/>
      <c r="PBO834" s="508"/>
      <c r="PBP834" s="508"/>
      <c r="PBQ834" s="508"/>
      <c r="PBR834" s="508"/>
      <c r="PBS834" s="508"/>
      <c r="PBT834" s="508"/>
      <c r="PBU834" s="508"/>
      <c r="PBV834" s="508"/>
      <c r="PBW834" s="508"/>
      <c r="PBX834" s="508"/>
      <c r="PBY834" s="89"/>
      <c r="PBZ834" s="89"/>
      <c r="PCA834" s="89"/>
      <c r="PCB834" s="89"/>
      <c r="PCC834" s="89"/>
      <c r="PCD834" s="508"/>
      <c r="PCE834" s="508"/>
      <c r="PCF834" s="89"/>
      <c r="PCG834" s="89"/>
      <c r="PCH834" s="508"/>
      <c r="PCI834" s="508"/>
      <c r="PCJ834" s="89"/>
      <c r="PCK834" s="89"/>
      <c r="PCL834" s="508"/>
      <c r="PCM834" s="508"/>
      <c r="PCN834" s="508"/>
      <c r="PCO834" s="508"/>
      <c r="PCP834" s="508"/>
      <c r="PCQ834" s="508"/>
      <c r="PCR834" s="508"/>
      <c r="PCS834" s="89"/>
      <c r="PCT834" s="89"/>
      <c r="PCU834" s="508"/>
      <c r="PCV834" s="508"/>
      <c r="PCW834" s="89"/>
      <c r="PCX834" s="89"/>
      <c r="PCY834" s="508"/>
      <c r="PCZ834" s="508"/>
      <c r="PDA834" s="508"/>
      <c r="PDB834" s="508"/>
      <c r="PDC834" s="508"/>
      <c r="PDD834" s="203"/>
      <c r="PDE834" s="107"/>
      <c r="PDF834" s="508"/>
      <c r="PDG834" s="508"/>
      <c r="PDH834" s="508"/>
      <c r="PDI834" s="508"/>
      <c r="PDJ834" s="508"/>
      <c r="PDK834" s="508"/>
      <c r="PDL834" s="508"/>
      <c r="PDM834" s="168"/>
      <c r="PDN834" s="168"/>
      <c r="PDO834" s="168"/>
      <c r="PDP834" s="168"/>
      <c r="PDQ834" s="168"/>
      <c r="PDR834" s="168"/>
      <c r="PDS834" s="168"/>
      <c r="PDT834" s="168"/>
      <c r="PDU834" s="168"/>
      <c r="PDV834" s="168"/>
      <c r="PDW834" s="168"/>
      <c r="PDX834" s="168"/>
      <c r="PDY834" s="168"/>
      <c r="PDZ834" s="168"/>
      <c r="PEA834" s="168"/>
      <c r="PEB834" s="168"/>
      <c r="PEC834" s="168"/>
      <c r="PED834" s="168"/>
      <c r="PEE834" s="168"/>
      <c r="PEF834" s="168"/>
      <c r="PEG834" s="168"/>
      <c r="PEH834" s="168"/>
      <c r="PEI834" s="168"/>
      <c r="PEJ834" s="168"/>
      <c r="PEK834" s="168"/>
      <c r="PEL834" s="168"/>
      <c r="PEM834" s="168"/>
      <c r="PEN834" s="168"/>
      <c r="PEO834" s="168"/>
      <c r="PEP834" s="168"/>
      <c r="PEQ834" s="168"/>
      <c r="PER834" s="168"/>
      <c r="PES834" s="168"/>
      <c r="PET834" s="168"/>
      <c r="PEU834" s="168"/>
      <c r="PEV834" s="168"/>
      <c r="PEW834" s="168"/>
      <c r="PEX834" s="168"/>
      <c r="PEY834" s="168"/>
      <c r="PEZ834" s="168"/>
      <c r="PFA834" s="168"/>
      <c r="PFB834" s="168"/>
      <c r="PFC834" s="168"/>
      <c r="PFD834" s="168"/>
      <c r="PFE834" s="508"/>
      <c r="PFF834" s="508"/>
      <c r="PFG834" s="508"/>
      <c r="PFH834" s="508"/>
      <c r="PFI834" s="508"/>
      <c r="PFJ834" s="508"/>
      <c r="PFK834" s="508"/>
      <c r="PFL834" s="508"/>
      <c r="PFM834" s="508"/>
      <c r="PFN834" s="508"/>
      <c r="PFO834" s="508"/>
      <c r="PFP834" s="508"/>
      <c r="PFQ834" s="508"/>
      <c r="PFR834" s="508"/>
      <c r="PFS834" s="508"/>
      <c r="PFT834" s="508"/>
      <c r="PFU834" s="508"/>
      <c r="PFV834" s="508"/>
      <c r="PFW834" s="508"/>
      <c r="PFX834" s="508"/>
      <c r="PFY834" s="508"/>
      <c r="PFZ834" s="508"/>
      <c r="PGA834" s="508"/>
      <c r="PGB834" s="508"/>
      <c r="PGC834" s="89"/>
      <c r="PGD834" s="89"/>
      <c r="PGE834" s="89"/>
      <c r="PGF834" s="89"/>
      <c r="PGG834" s="89"/>
      <c r="PGH834" s="508"/>
      <c r="PGI834" s="508"/>
      <c r="PGJ834" s="89"/>
      <c r="PGK834" s="89"/>
      <c r="PGL834" s="508"/>
      <c r="PGM834" s="508"/>
      <c r="PGN834" s="89"/>
      <c r="PGO834" s="89"/>
      <c r="PGP834" s="508"/>
      <c r="PGQ834" s="508"/>
      <c r="PGR834" s="508"/>
      <c r="PGS834" s="508"/>
      <c r="PGT834" s="508"/>
      <c r="PGU834" s="508"/>
      <c r="PGV834" s="508"/>
      <c r="PGW834" s="89"/>
      <c r="PGX834" s="89"/>
      <c r="PGY834" s="508"/>
      <c r="PGZ834" s="508"/>
      <c r="PHA834" s="89"/>
      <c r="PHB834" s="89"/>
      <c r="PHC834" s="508"/>
      <c r="PHD834" s="508"/>
      <c r="PHE834" s="508"/>
      <c r="PHF834" s="508"/>
      <c r="PHG834" s="508"/>
      <c r="PHH834" s="203"/>
      <c r="PHI834" s="107"/>
      <c r="PHJ834" s="508"/>
      <c r="PHK834" s="508"/>
      <c r="PHL834" s="508"/>
      <c r="PHM834" s="508"/>
      <c r="PHN834" s="508"/>
      <c r="PHO834" s="508"/>
      <c r="PHP834" s="508"/>
      <c r="PHQ834" s="168"/>
      <c r="PHR834" s="168"/>
      <c r="PHS834" s="168"/>
      <c r="PHT834" s="168"/>
      <c r="PHU834" s="168"/>
      <c r="PHV834" s="168"/>
      <c r="PHW834" s="168"/>
      <c r="PHX834" s="168"/>
      <c r="PHY834" s="168"/>
      <c r="PHZ834" s="168"/>
      <c r="PIA834" s="168"/>
      <c r="PIB834" s="168"/>
      <c r="PIC834" s="168"/>
      <c r="PID834" s="168"/>
      <c r="PIE834" s="168"/>
      <c r="PIF834" s="168"/>
      <c r="PIG834" s="168"/>
      <c r="PIH834" s="168"/>
      <c r="PII834" s="168"/>
      <c r="PIJ834" s="168"/>
      <c r="PIK834" s="168"/>
      <c r="PIL834" s="168"/>
      <c r="PIM834" s="168"/>
      <c r="PIN834" s="168"/>
      <c r="PIO834" s="168"/>
      <c r="PIP834" s="168"/>
      <c r="PIQ834" s="168"/>
      <c r="PIR834" s="168"/>
      <c r="PIS834" s="168"/>
      <c r="PIT834" s="168"/>
      <c r="PIU834" s="168"/>
      <c r="PIV834" s="168"/>
      <c r="PIW834" s="168"/>
      <c r="PIX834" s="168"/>
      <c r="PIY834" s="168"/>
      <c r="PIZ834" s="168"/>
      <c r="PJA834" s="168"/>
      <c r="PJB834" s="168"/>
      <c r="PJC834" s="168"/>
      <c r="PJD834" s="168"/>
      <c r="PJE834" s="168"/>
      <c r="PJF834" s="168"/>
      <c r="PJG834" s="168"/>
      <c r="PJH834" s="168"/>
      <c r="PJI834" s="508"/>
      <c r="PJJ834" s="508"/>
      <c r="PJK834" s="508"/>
      <c r="PJL834" s="508"/>
      <c r="PJM834" s="508"/>
      <c r="PJN834" s="508"/>
      <c r="PJO834" s="508"/>
      <c r="PJP834" s="508"/>
      <c r="PJQ834" s="508"/>
      <c r="PJR834" s="508"/>
      <c r="PJS834" s="508"/>
      <c r="PJT834" s="508"/>
      <c r="PJU834" s="508"/>
      <c r="PJV834" s="508"/>
      <c r="PJW834" s="508"/>
      <c r="PJX834" s="508"/>
      <c r="PJY834" s="508"/>
      <c r="PJZ834" s="508"/>
      <c r="PKA834" s="508"/>
      <c r="PKB834" s="508"/>
      <c r="PKC834" s="508"/>
      <c r="PKD834" s="508"/>
      <c r="PKE834" s="508"/>
      <c r="PKF834" s="508"/>
      <c r="PKG834" s="89"/>
      <c r="PKH834" s="89"/>
      <c r="PKI834" s="89"/>
      <c r="PKJ834" s="89"/>
      <c r="PKK834" s="89"/>
      <c r="PKL834" s="508"/>
      <c r="PKM834" s="508"/>
      <c r="PKN834" s="89"/>
      <c r="PKO834" s="89"/>
      <c r="PKP834" s="508"/>
      <c r="PKQ834" s="508"/>
      <c r="PKR834" s="89"/>
      <c r="PKS834" s="89"/>
      <c r="PKT834" s="508"/>
      <c r="PKU834" s="508"/>
      <c r="PKV834" s="508"/>
      <c r="PKW834" s="508"/>
      <c r="PKX834" s="508"/>
      <c r="PKY834" s="508"/>
      <c r="PKZ834" s="508"/>
      <c r="PLA834" s="89"/>
      <c r="PLB834" s="89"/>
      <c r="PLC834" s="508"/>
      <c r="PLD834" s="508"/>
      <c r="PLE834" s="89"/>
      <c r="PLF834" s="89"/>
      <c r="PLG834" s="508"/>
      <c r="PLH834" s="508"/>
      <c r="PLI834" s="508"/>
      <c r="PLJ834" s="508"/>
      <c r="PLK834" s="508"/>
      <c r="PLL834" s="203"/>
      <c r="PLM834" s="107"/>
      <c r="PLN834" s="508"/>
      <c r="PLO834" s="508"/>
      <c r="PLP834" s="508"/>
      <c r="PLQ834" s="508"/>
      <c r="PLR834" s="508"/>
      <c r="PLS834" s="508"/>
      <c r="PLT834" s="508"/>
      <c r="PLU834" s="168"/>
      <c r="PLV834" s="168"/>
      <c r="PLW834" s="168"/>
      <c r="PLX834" s="168"/>
      <c r="PLY834" s="168"/>
      <c r="PLZ834" s="168"/>
      <c r="PMA834" s="168"/>
      <c r="PMB834" s="168"/>
      <c r="PMC834" s="168"/>
      <c r="PMD834" s="168"/>
      <c r="PME834" s="168"/>
      <c r="PMF834" s="168"/>
      <c r="PMG834" s="168"/>
      <c r="PMH834" s="168"/>
      <c r="PMI834" s="168"/>
      <c r="PMJ834" s="168"/>
      <c r="PMK834" s="168"/>
      <c r="PML834" s="168"/>
      <c r="PMM834" s="168"/>
      <c r="PMN834" s="168"/>
      <c r="PMO834" s="168"/>
      <c r="PMP834" s="168"/>
      <c r="PMQ834" s="168"/>
      <c r="PMR834" s="168"/>
      <c r="PMS834" s="168"/>
      <c r="PMT834" s="168"/>
      <c r="PMU834" s="168"/>
      <c r="PMV834" s="168"/>
      <c r="PMW834" s="168"/>
      <c r="PMX834" s="168"/>
      <c r="PMY834" s="168"/>
      <c r="PMZ834" s="168"/>
      <c r="PNA834" s="168"/>
      <c r="PNB834" s="168"/>
      <c r="PNC834" s="168"/>
      <c r="PND834" s="168"/>
      <c r="PNE834" s="168"/>
      <c r="PNF834" s="168"/>
      <c r="PNG834" s="168"/>
      <c r="PNH834" s="168"/>
      <c r="PNI834" s="168"/>
      <c r="PNJ834" s="168"/>
      <c r="PNK834" s="168"/>
      <c r="PNL834" s="168"/>
      <c r="PNM834" s="508"/>
      <c r="PNN834" s="508"/>
      <c r="PNO834" s="508"/>
      <c r="PNP834" s="508"/>
      <c r="PNQ834" s="508"/>
      <c r="PNR834" s="508"/>
      <c r="PNS834" s="508"/>
      <c r="PNT834" s="508"/>
      <c r="PNU834" s="508"/>
      <c r="PNV834" s="508"/>
      <c r="PNW834" s="508"/>
      <c r="PNX834" s="508"/>
      <c r="PNY834" s="508"/>
      <c r="PNZ834" s="508"/>
      <c r="POA834" s="508"/>
      <c r="POB834" s="508"/>
      <c r="POC834" s="508"/>
      <c r="POD834" s="508"/>
      <c r="POE834" s="508"/>
      <c r="POF834" s="508"/>
      <c r="POG834" s="508"/>
      <c r="POH834" s="508"/>
      <c r="POI834" s="508"/>
      <c r="POJ834" s="508"/>
      <c r="POK834" s="89"/>
      <c r="POL834" s="89"/>
      <c r="POM834" s="89"/>
      <c r="PON834" s="89"/>
      <c r="POO834" s="89"/>
      <c r="POP834" s="508"/>
      <c r="POQ834" s="508"/>
      <c r="POR834" s="89"/>
      <c r="POS834" s="89"/>
      <c r="POT834" s="508"/>
      <c r="POU834" s="508"/>
      <c r="POV834" s="89"/>
      <c r="POW834" s="89"/>
      <c r="POX834" s="508"/>
      <c r="POY834" s="508"/>
      <c r="POZ834" s="508"/>
      <c r="PPA834" s="508"/>
      <c r="PPB834" s="508"/>
      <c r="PPC834" s="508"/>
      <c r="PPD834" s="508"/>
      <c r="PPE834" s="89"/>
      <c r="PPF834" s="89"/>
      <c r="PPG834" s="508"/>
      <c r="PPH834" s="508"/>
      <c r="PPI834" s="89"/>
      <c r="PPJ834" s="89"/>
      <c r="PPK834" s="508"/>
      <c r="PPL834" s="508"/>
      <c r="PPM834" s="508"/>
      <c r="PPN834" s="508"/>
      <c r="PPO834" s="508"/>
      <c r="PPP834" s="203"/>
      <c r="PPQ834" s="107"/>
      <c r="PPR834" s="508"/>
      <c r="PPS834" s="508"/>
      <c r="PPT834" s="508"/>
      <c r="PPU834" s="508"/>
      <c r="PPV834" s="508"/>
      <c r="PPW834" s="508"/>
      <c r="PPX834" s="508"/>
      <c r="PPY834" s="168"/>
      <c r="PPZ834" s="168"/>
      <c r="PQA834" s="168"/>
      <c r="PQB834" s="168"/>
      <c r="PQC834" s="168"/>
      <c r="PQD834" s="168"/>
      <c r="PQE834" s="168"/>
      <c r="PQF834" s="168"/>
      <c r="PQG834" s="168"/>
      <c r="PQH834" s="168"/>
      <c r="PQI834" s="168"/>
      <c r="PQJ834" s="168"/>
      <c r="PQK834" s="168"/>
      <c r="PQL834" s="168"/>
      <c r="PQM834" s="168"/>
      <c r="PQN834" s="168"/>
      <c r="PQO834" s="168"/>
      <c r="PQP834" s="168"/>
      <c r="PQQ834" s="168"/>
      <c r="PQR834" s="168"/>
      <c r="PQS834" s="168"/>
      <c r="PQT834" s="168"/>
      <c r="PQU834" s="168"/>
      <c r="PQV834" s="168"/>
      <c r="PQW834" s="168"/>
      <c r="PQX834" s="168"/>
      <c r="PQY834" s="168"/>
      <c r="PQZ834" s="168"/>
      <c r="PRA834" s="168"/>
      <c r="PRB834" s="168"/>
      <c r="PRC834" s="168"/>
      <c r="PRD834" s="168"/>
      <c r="PRE834" s="168"/>
      <c r="PRF834" s="168"/>
      <c r="PRG834" s="168"/>
      <c r="PRH834" s="168"/>
      <c r="PRI834" s="168"/>
      <c r="PRJ834" s="168"/>
      <c r="PRK834" s="168"/>
      <c r="PRL834" s="168"/>
      <c r="PRM834" s="168"/>
      <c r="PRN834" s="168"/>
      <c r="PRO834" s="168"/>
      <c r="PRP834" s="168"/>
      <c r="PRQ834" s="508"/>
      <c r="PRR834" s="508"/>
      <c r="PRS834" s="508"/>
      <c r="PRT834" s="508"/>
      <c r="PRU834" s="508"/>
      <c r="PRV834" s="508"/>
      <c r="PRW834" s="508"/>
      <c r="PRX834" s="508"/>
      <c r="PRY834" s="508"/>
      <c r="PRZ834" s="508"/>
      <c r="PSA834" s="508"/>
      <c r="PSB834" s="508"/>
      <c r="PSC834" s="508"/>
      <c r="PSD834" s="508"/>
      <c r="PSE834" s="508"/>
      <c r="PSF834" s="508"/>
      <c r="PSG834" s="508"/>
      <c r="PSH834" s="508"/>
      <c r="PSI834" s="508"/>
      <c r="PSJ834" s="508"/>
      <c r="PSK834" s="508"/>
      <c r="PSL834" s="508"/>
      <c r="PSM834" s="508"/>
      <c r="PSN834" s="508"/>
      <c r="PSO834" s="89"/>
      <c r="PSP834" s="89"/>
      <c r="PSQ834" s="89"/>
      <c r="PSR834" s="89"/>
      <c r="PSS834" s="89"/>
      <c r="PST834" s="508"/>
      <c r="PSU834" s="508"/>
      <c r="PSV834" s="89"/>
      <c r="PSW834" s="89"/>
      <c r="PSX834" s="508"/>
      <c r="PSY834" s="508"/>
      <c r="PSZ834" s="89"/>
      <c r="PTA834" s="89"/>
      <c r="PTB834" s="508"/>
      <c r="PTC834" s="508"/>
      <c r="PTD834" s="508"/>
      <c r="PTE834" s="508"/>
      <c r="PTF834" s="508"/>
      <c r="PTG834" s="508"/>
      <c r="PTH834" s="508"/>
      <c r="PTI834" s="89"/>
      <c r="PTJ834" s="89"/>
      <c r="PTK834" s="508"/>
      <c r="PTL834" s="508"/>
      <c r="PTM834" s="89"/>
      <c r="PTN834" s="89"/>
      <c r="PTO834" s="508"/>
      <c r="PTP834" s="508"/>
      <c r="PTQ834" s="508"/>
      <c r="PTR834" s="508"/>
      <c r="PTS834" s="508"/>
      <c r="PTT834" s="203"/>
      <c r="PTU834" s="107"/>
      <c r="PTV834" s="508"/>
      <c r="PTW834" s="508"/>
      <c r="PTX834" s="508"/>
      <c r="PTY834" s="508"/>
      <c r="PTZ834" s="508"/>
      <c r="PUA834" s="508"/>
      <c r="PUB834" s="508"/>
      <c r="PUC834" s="168"/>
      <c r="PUD834" s="168"/>
      <c r="PUE834" s="168"/>
      <c r="PUF834" s="168"/>
      <c r="PUG834" s="168"/>
      <c r="PUH834" s="168"/>
      <c r="PUI834" s="168"/>
      <c r="PUJ834" s="168"/>
      <c r="PUK834" s="168"/>
      <c r="PUL834" s="168"/>
      <c r="PUM834" s="168"/>
      <c r="PUN834" s="168"/>
      <c r="PUO834" s="168"/>
      <c r="PUP834" s="168"/>
      <c r="PUQ834" s="168"/>
      <c r="PUR834" s="168"/>
      <c r="PUS834" s="168"/>
      <c r="PUT834" s="168"/>
      <c r="PUU834" s="168"/>
      <c r="PUV834" s="168"/>
      <c r="PUW834" s="168"/>
      <c r="PUX834" s="168"/>
      <c r="PUY834" s="168"/>
      <c r="PUZ834" s="168"/>
      <c r="PVA834" s="168"/>
      <c r="PVB834" s="168"/>
      <c r="PVC834" s="168"/>
      <c r="PVD834" s="168"/>
      <c r="PVE834" s="168"/>
      <c r="PVF834" s="168"/>
      <c r="PVG834" s="168"/>
      <c r="PVH834" s="168"/>
      <c r="PVI834" s="168"/>
      <c r="PVJ834" s="168"/>
      <c r="PVK834" s="168"/>
      <c r="PVL834" s="168"/>
      <c r="PVM834" s="168"/>
      <c r="PVN834" s="168"/>
      <c r="PVO834" s="168"/>
      <c r="PVP834" s="168"/>
      <c r="PVQ834" s="168"/>
      <c r="PVR834" s="168"/>
      <c r="PVS834" s="168"/>
      <c r="PVT834" s="168"/>
      <c r="PVU834" s="508"/>
      <c r="PVV834" s="508"/>
      <c r="PVW834" s="508"/>
      <c r="PVX834" s="508"/>
      <c r="PVY834" s="508"/>
      <c r="PVZ834" s="508"/>
      <c r="PWA834" s="508"/>
      <c r="PWB834" s="508"/>
      <c r="PWC834" s="508"/>
      <c r="PWD834" s="508"/>
      <c r="PWE834" s="508"/>
      <c r="PWF834" s="508"/>
      <c r="PWG834" s="508"/>
      <c r="PWH834" s="508"/>
      <c r="PWI834" s="508"/>
      <c r="PWJ834" s="508"/>
      <c r="PWK834" s="508"/>
      <c r="PWL834" s="508"/>
      <c r="PWM834" s="508"/>
      <c r="PWN834" s="508"/>
      <c r="PWO834" s="508"/>
      <c r="PWP834" s="508"/>
      <c r="PWQ834" s="508"/>
      <c r="PWR834" s="508"/>
      <c r="PWS834" s="89"/>
      <c r="PWT834" s="89"/>
      <c r="PWU834" s="89"/>
      <c r="PWV834" s="89"/>
      <c r="PWW834" s="89"/>
      <c r="PWX834" s="508"/>
      <c r="PWY834" s="508"/>
      <c r="PWZ834" s="89"/>
      <c r="PXA834" s="89"/>
      <c r="PXB834" s="508"/>
      <c r="PXC834" s="508"/>
      <c r="PXD834" s="89"/>
      <c r="PXE834" s="89"/>
      <c r="PXF834" s="508"/>
      <c r="PXG834" s="508"/>
      <c r="PXH834" s="508"/>
      <c r="PXI834" s="508"/>
      <c r="PXJ834" s="508"/>
      <c r="PXK834" s="508"/>
      <c r="PXL834" s="508"/>
      <c r="PXM834" s="89"/>
      <c r="PXN834" s="89"/>
      <c r="PXO834" s="508"/>
      <c r="PXP834" s="508"/>
      <c r="PXQ834" s="89"/>
      <c r="PXR834" s="89"/>
      <c r="PXS834" s="508"/>
      <c r="PXT834" s="508"/>
      <c r="PXU834" s="508"/>
      <c r="PXV834" s="508"/>
      <c r="PXW834" s="508"/>
      <c r="PXX834" s="203"/>
      <c r="PXY834" s="107"/>
      <c r="PXZ834" s="508"/>
      <c r="PYA834" s="508"/>
      <c r="PYB834" s="508"/>
      <c r="PYC834" s="508"/>
      <c r="PYD834" s="508"/>
      <c r="PYE834" s="508"/>
      <c r="PYF834" s="508"/>
      <c r="PYG834" s="168"/>
      <c r="PYH834" s="168"/>
      <c r="PYI834" s="168"/>
      <c r="PYJ834" s="168"/>
      <c r="PYK834" s="168"/>
      <c r="PYL834" s="168"/>
      <c r="PYM834" s="168"/>
      <c r="PYN834" s="168"/>
      <c r="PYO834" s="168"/>
      <c r="PYP834" s="168"/>
      <c r="PYQ834" s="168"/>
      <c r="PYR834" s="168"/>
      <c r="PYS834" s="168"/>
      <c r="PYT834" s="168"/>
      <c r="PYU834" s="168"/>
      <c r="PYV834" s="168"/>
      <c r="PYW834" s="168"/>
      <c r="PYX834" s="168"/>
      <c r="PYY834" s="168"/>
      <c r="PYZ834" s="168"/>
      <c r="PZA834" s="168"/>
      <c r="PZB834" s="168"/>
      <c r="PZC834" s="168"/>
      <c r="PZD834" s="168"/>
      <c r="PZE834" s="168"/>
      <c r="PZF834" s="168"/>
      <c r="PZG834" s="168"/>
      <c r="PZH834" s="168"/>
      <c r="PZI834" s="168"/>
      <c r="PZJ834" s="168"/>
      <c r="PZK834" s="168"/>
      <c r="PZL834" s="168"/>
      <c r="PZM834" s="168"/>
      <c r="PZN834" s="168"/>
      <c r="PZO834" s="168"/>
      <c r="PZP834" s="168"/>
      <c r="PZQ834" s="168"/>
      <c r="PZR834" s="168"/>
      <c r="PZS834" s="168"/>
      <c r="PZT834" s="168"/>
      <c r="PZU834" s="168"/>
      <c r="PZV834" s="168"/>
      <c r="PZW834" s="168"/>
      <c r="PZX834" s="168"/>
      <c r="PZY834" s="508"/>
      <c r="PZZ834" s="508"/>
      <c r="QAA834" s="508"/>
      <c r="QAB834" s="508"/>
      <c r="QAC834" s="508"/>
      <c r="QAD834" s="508"/>
      <c r="QAE834" s="508"/>
      <c r="QAF834" s="508"/>
      <c r="QAG834" s="508"/>
      <c r="QAH834" s="508"/>
      <c r="QAI834" s="508"/>
      <c r="QAJ834" s="508"/>
      <c r="QAK834" s="508"/>
      <c r="QAL834" s="508"/>
      <c r="QAM834" s="508"/>
      <c r="QAN834" s="508"/>
      <c r="QAO834" s="508"/>
      <c r="QAP834" s="508"/>
      <c r="QAQ834" s="508"/>
      <c r="QAR834" s="508"/>
      <c r="QAS834" s="508"/>
      <c r="QAT834" s="508"/>
      <c r="QAU834" s="508"/>
      <c r="QAV834" s="508"/>
      <c r="QAW834" s="89"/>
      <c r="QAX834" s="89"/>
      <c r="QAY834" s="89"/>
      <c r="QAZ834" s="89"/>
      <c r="QBA834" s="89"/>
      <c r="QBB834" s="508"/>
      <c r="QBC834" s="508"/>
      <c r="QBD834" s="89"/>
      <c r="QBE834" s="89"/>
      <c r="QBF834" s="508"/>
      <c r="QBG834" s="508"/>
      <c r="QBH834" s="89"/>
      <c r="QBI834" s="89"/>
      <c r="QBJ834" s="508"/>
      <c r="QBK834" s="508"/>
      <c r="QBL834" s="508"/>
      <c r="QBM834" s="508"/>
      <c r="QBN834" s="508"/>
      <c r="QBO834" s="508"/>
      <c r="QBP834" s="508"/>
      <c r="QBQ834" s="89"/>
      <c r="QBR834" s="89"/>
      <c r="QBS834" s="508"/>
      <c r="QBT834" s="508"/>
      <c r="QBU834" s="89"/>
      <c r="QBV834" s="89"/>
      <c r="QBW834" s="508"/>
      <c r="QBX834" s="508"/>
      <c r="QBY834" s="508"/>
      <c r="QBZ834" s="508"/>
      <c r="QCA834" s="508"/>
      <c r="QCB834" s="203"/>
      <c r="QCC834" s="107"/>
      <c r="QCD834" s="508"/>
      <c r="QCE834" s="508"/>
      <c r="QCF834" s="508"/>
      <c r="QCG834" s="508"/>
      <c r="QCH834" s="508"/>
      <c r="QCI834" s="508"/>
      <c r="QCJ834" s="508"/>
      <c r="QCK834" s="168"/>
      <c r="QCL834" s="168"/>
      <c r="QCM834" s="168"/>
      <c r="QCN834" s="168"/>
      <c r="QCO834" s="168"/>
      <c r="QCP834" s="168"/>
      <c r="QCQ834" s="168"/>
      <c r="QCR834" s="168"/>
      <c r="QCS834" s="168"/>
      <c r="QCT834" s="168"/>
      <c r="QCU834" s="168"/>
      <c r="QCV834" s="168"/>
      <c r="QCW834" s="168"/>
      <c r="QCX834" s="168"/>
      <c r="QCY834" s="168"/>
      <c r="QCZ834" s="168"/>
      <c r="QDA834" s="168"/>
      <c r="QDB834" s="168"/>
      <c r="QDC834" s="168"/>
      <c r="QDD834" s="168"/>
      <c r="QDE834" s="168"/>
      <c r="QDF834" s="168"/>
      <c r="QDG834" s="168"/>
      <c r="QDH834" s="168"/>
      <c r="QDI834" s="168"/>
      <c r="QDJ834" s="168"/>
      <c r="QDK834" s="168"/>
      <c r="QDL834" s="168"/>
      <c r="QDM834" s="168"/>
      <c r="QDN834" s="168"/>
      <c r="QDO834" s="168"/>
      <c r="QDP834" s="168"/>
      <c r="QDQ834" s="168"/>
      <c r="QDR834" s="168"/>
      <c r="QDS834" s="168"/>
      <c r="QDT834" s="168"/>
      <c r="QDU834" s="168"/>
      <c r="QDV834" s="168"/>
      <c r="QDW834" s="168"/>
      <c r="QDX834" s="168"/>
      <c r="QDY834" s="168"/>
      <c r="QDZ834" s="168"/>
      <c r="QEA834" s="168"/>
      <c r="QEB834" s="168"/>
      <c r="QEC834" s="508"/>
      <c r="QED834" s="508"/>
      <c r="QEE834" s="508"/>
      <c r="QEF834" s="508"/>
      <c r="QEG834" s="508"/>
      <c r="QEH834" s="508"/>
      <c r="QEI834" s="508"/>
      <c r="QEJ834" s="508"/>
      <c r="QEK834" s="508"/>
      <c r="QEL834" s="508"/>
      <c r="QEM834" s="508"/>
      <c r="QEN834" s="508"/>
      <c r="QEO834" s="508"/>
      <c r="QEP834" s="508"/>
      <c r="QEQ834" s="508"/>
      <c r="QER834" s="508"/>
      <c r="QES834" s="508"/>
      <c r="QET834" s="508"/>
      <c r="QEU834" s="508"/>
      <c r="QEV834" s="508"/>
      <c r="QEW834" s="508"/>
      <c r="QEX834" s="508"/>
      <c r="QEY834" s="508"/>
      <c r="QEZ834" s="508"/>
      <c r="QFA834" s="89"/>
      <c r="QFB834" s="89"/>
      <c r="QFC834" s="89"/>
      <c r="QFD834" s="89"/>
      <c r="QFE834" s="89"/>
      <c r="QFF834" s="508"/>
      <c r="QFG834" s="508"/>
      <c r="QFH834" s="89"/>
      <c r="QFI834" s="89"/>
      <c r="QFJ834" s="508"/>
      <c r="QFK834" s="508"/>
      <c r="QFL834" s="89"/>
      <c r="QFM834" s="89"/>
      <c r="QFN834" s="508"/>
      <c r="QFO834" s="508"/>
      <c r="QFP834" s="508"/>
      <c r="QFQ834" s="508"/>
      <c r="QFR834" s="508"/>
      <c r="QFS834" s="508"/>
      <c r="QFT834" s="508"/>
      <c r="QFU834" s="89"/>
      <c r="QFV834" s="89"/>
      <c r="QFW834" s="508"/>
      <c r="QFX834" s="508"/>
      <c r="QFY834" s="89"/>
      <c r="QFZ834" s="89"/>
      <c r="QGA834" s="508"/>
      <c r="QGB834" s="508"/>
      <c r="QGC834" s="508"/>
      <c r="QGD834" s="508"/>
      <c r="QGE834" s="508"/>
      <c r="QGF834" s="203"/>
      <c r="QGG834" s="107"/>
      <c r="QGH834" s="508"/>
      <c r="QGI834" s="508"/>
      <c r="QGJ834" s="508"/>
      <c r="QGK834" s="508"/>
      <c r="QGL834" s="508"/>
      <c r="QGM834" s="508"/>
      <c r="QGN834" s="508"/>
      <c r="QGO834" s="168"/>
      <c r="QGP834" s="168"/>
      <c r="QGQ834" s="168"/>
      <c r="QGR834" s="168"/>
      <c r="QGS834" s="168"/>
      <c r="QGT834" s="168"/>
      <c r="QGU834" s="168"/>
      <c r="QGV834" s="168"/>
      <c r="QGW834" s="168"/>
      <c r="QGX834" s="168"/>
      <c r="QGY834" s="168"/>
      <c r="QGZ834" s="168"/>
      <c r="QHA834" s="168"/>
      <c r="QHB834" s="168"/>
      <c r="QHC834" s="168"/>
      <c r="QHD834" s="168"/>
      <c r="QHE834" s="168"/>
      <c r="QHF834" s="168"/>
      <c r="QHG834" s="168"/>
      <c r="QHH834" s="168"/>
      <c r="QHI834" s="168"/>
      <c r="QHJ834" s="168"/>
      <c r="QHK834" s="168"/>
      <c r="QHL834" s="168"/>
      <c r="QHM834" s="168"/>
      <c r="QHN834" s="168"/>
      <c r="QHO834" s="168"/>
      <c r="QHP834" s="168"/>
      <c r="QHQ834" s="168"/>
      <c r="QHR834" s="168"/>
      <c r="QHS834" s="168"/>
      <c r="QHT834" s="168"/>
      <c r="QHU834" s="168"/>
      <c r="QHV834" s="168"/>
      <c r="QHW834" s="168"/>
      <c r="QHX834" s="168"/>
      <c r="QHY834" s="168"/>
      <c r="QHZ834" s="168"/>
      <c r="QIA834" s="168"/>
      <c r="QIB834" s="168"/>
      <c r="QIC834" s="168"/>
      <c r="QID834" s="168"/>
      <c r="QIE834" s="168"/>
      <c r="QIF834" s="168"/>
      <c r="QIG834" s="508"/>
      <c r="QIH834" s="508"/>
      <c r="QII834" s="508"/>
      <c r="QIJ834" s="508"/>
      <c r="QIK834" s="508"/>
      <c r="QIL834" s="508"/>
      <c r="QIM834" s="508"/>
      <c r="QIN834" s="508"/>
      <c r="QIO834" s="508"/>
      <c r="QIP834" s="508"/>
      <c r="QIQ834" s="508"/>
      <c r="QIR834" s="508"/>
      <c r="QIS834" s="508"/>
      <c r="QIT834" s="508"/>
      <c r="QIU834" s="508"/>
      <c r="QIV834" s="508"/>
      <c r="QIW834" s="508"/>
      <c r="QIX834" s="508"/>
      <c r="QIY834" s="508"/>
      <c r="QIZ834" s="508"/>
      <c r="QJA834" s="508"/>
      <c r="QJB834" s="508"/>
      <c r="QJC834" s="508"/>
      <c r="QJD834" s="508"/>
      <c r="QJE834" s="89"/>
      <c r="QJF834" s="89"/>
      <c r="QJG834" s="89"/>
      <c r="QJH834" s="89"/>
      <c r="QJI834" s="89"/>
      <c r="QJJ834" s="508"/>
      <c r="QJK834" s="508"/>
      <c r="QJL834" s="89"/>
      <c r="QJM834" s="89"/>
      <c r="QJN834" s="508"/>
      <c r="QJO834" s="508"/>
      <c r="QJP834" s="89"/>
      <c r="QJQ834" s="89"/>
      <c r="QJR834" s="508"/>
      <c r="QJS834" s="508"/>
      <c r="QJT834" s="508"/>
      <c r="QJU834" s="508"/>
      <c r="QJV834" s="508"/>
      <c r="QJW834" s="508"/>
      <c r="QJX834" s="508"/>
      <c r="QJY834" s="89"/>
      <c r="QJZ834" s="89"/>
      <c r="QKA834" s="508"/>
      <c r="QKB834" s="508"/>
      <c r="QKC834" s="89"/>
      <c r="QKD834" s="89"/>
      <c r="QKE834" s="508"/>
      <c r="QKF834" s="508"/>
      <c r="QKG834" s="508"/>
      <c r="QKH834" s="508"/>
      <c r="QKI834" s="508"/>
      <c r="QKJ834" s="203"/>
      <c r="QKK834" s="107"/>
      <c r="QKL834" s="508"/>
      <c r="QKM834" s="508"/>
      <c r="QKN834" s="508"/>
      <c r="QKO834" s="508"/>
      <c r="QKP834" s="508"/>
      <c r="QKQ834" s="508"/>
      <c r="QKR834" s="508"/>
      <c r="QKS834" s="168"/>
      <c r="QKT834" s="168"/>
      <c r="QKU834" s="168"/>
      <c r="QKV834" s="168"/>
      <c r="QKW834" s="168"/>
      <c r="QKX834" s="168"/>
      <c r="QKY834" s="168"/>
      <c r="QKZ834" s="168"/>
      <c r="QLA834" s="168"/>
      <c r="QLB834" s="168"/>
      <c r="QLC834" s="168"/>
      <c r="QLD834" s="168"/>
      <c r="QLE834" s="168"/>
      <c r="QLF834" s="168"/>
      <c r="QLG834" s="168"/>
      <c r="QLH834" s="168"/>
      <c r="QLI834" s="168"/>
      <c r="QLJ834" s="168"/>
      <c r="QLK834" s="168"/>
      <c r="QLL834" s="168"/>
      <c r="QLM834" s="168"/>
      <c r="QLN834" s="168"/>
      <c r="QLO834" s="168"/>
      <c r="QLP834" s="168"/>
      <c r="QLQ834" s="168"/>
      <c r="QLR834" s="168"/>
      <c r="QLS834" s="168"/>
      <c r="QLT834" s="168"/>
      <c r="QLU834" s="168"/>
      <c r="QLV834" s="168"/>
      <c r="QLW834" s="168"/>
      <c r="QLX834" s="168"/>
      <c r="QLY834" s="168"/>
      <c r="QLZ834" s="168"/>
      <c r="QMA834" s="168"/>
      <c r="QMB834" s="168"/>
      <c r="QMC834" s="168"/>
      <c r="QMD834" s="168"/>
      <c r="QME834" s="168"/>
      <c r="QMF834" s="168"/>
      <c r="QMG834" s="168"/>
      <c r="QMH834" s="168"/>
      <c r="QMI834" s="168"/>
      <c r="QMJ834" s="168"/>
      <c r="QMK834" s="508"/>
      <c r="QML834" s="508"/>
      <c r="QMM834" s="508"/>
      <c r="QMN834" s="508"/>
      <c r="QMO834" s="508"/>
      <c r="QMP834" s="508"/>
      <c r="QMQ834" s="508"/>
      <c r="QMR834" s="508"/>
      <c r="QMS834" s="508"/>
      <c r="QMT834" s="508"/>
      <c r="QMU834" s="508"/>
      <c r="QMV834" s="508"/>
      <c r="QMW834" s="508"/>
      <c r="QMX834" s="508"/>
      <c r="QMY834" s="508"/>
      <c r="QMZ834" s="508"/>
      <c r="QNA834" s="508"/>
      <c r="QNB834" s="508"/>
      <c r="QNC834" s="508"/>
      <c r="QND834" s="508"/>
      <c r="QNE834" s="508"/>
      <c r="QNF834" s="508"/>
      <c r="QNG834" s="508"/>
      <c r="QNH834" s="508"/>
      <c r="QNI834" s="89"/>
      <c r="QNJ834" s="89"/>
      <c r="QNK834" s="89"/>
      <c r="QNL834" s="89"/>
      <c r="QNM834" s="89"/>
      <c r="QNN834" s="508"/>
      <c r="QNO834" s="508"/>
      <c r="QNP834" s="89"/>
      <c r="QNQ834" s="89"/>
      <c r="QNR834" s="508"/>
      <c r="QNS834" s="508"/>
      <c r="QNT834" s="89"/>
      <c r="QNU834" s="89"/>
      <c r="QNV834" s="508"/>
      <c r="QNW834" s="508"/>
      <c r="QNX834" s="508"/>
      <c r="QNY834" s="508"/>
      <c r="QNZ834" s="508"/>
      <c r="QOA834" s="508"/>
      <c r="QOB834" s="508"/>
      <c r="QOC834" s="89"/>
      <c r="QOD834" s="89"/>
      <c r="QOE834" s="508"/>
      <c r="QOF834" s="508"/>
      <c r="QOG834" s="89"/>
      <c r="QOH834" s="89"/>
      <c r="QOI834" s="508"/>
      <c r="QOJ834" s="508"/>
      <c r="QOK834" s="508"/>
      <c r="QOL834" s="508"/>
      <c r="QOM834" s="508"/>
      <c r="QON834" s="203"/>
      <c r="QOO834" s="107"/>
      <c r="QOP834" s="508"/>
      <c r="QOQ834" s="508"/>
      <c r="QOR834" s="508"/>
      <c r="QOS834" s="508"/>
      <c r="QOT834" s="508"/>
      <c r="QOU834" s="508"/>
      <c r="QOV834" s="508"/>
      <c r="QOW834" s="168"/>
      <c r="QOX834" s="168"/>
      <c r="QOY834" s="168"/>
      <c r="QOZ834" s="168"/>
      <c r="QPA834" s="168"/>
      <c r="QPB834" s="168"/>
      <c r="QPC834" s="168"/>
      <c r="QPD834" s="168"/>
      <c r="QPE834" s="168"/>
      <c r="QPF834" s="168"/>
      <c r="QPG834" s="168"/>
      <c r="QPH834" s="168"/>
      <c r="QPI834" s="168"/>
      <c r="QPJ834" s="168"/>
      <c r="QPK834" s="168"/>
      <c r="QPL834" s="168"/>
      <c r="QPM834" s="168"/>
      <c r="QPN834" s="168"/>
      <c r="QPO834" s="168"/>
      <c r="QPP834" s="168"/>
      <c r="QPQ834" s="168"/>
      <c r="QPR834" s="168"/>
      <c r="QPS834" s="168"/>
      <c r="QPT834" s="168"/>
      <c r="QPU834" s="168"/>
      <c r="QPV834" s="168"/>
      <c r="QPW834" s="168"/>
      <c r="QPX834" s="168"/>
      <c r="QPY834" s="168"/>
      <c r="QPZ834" s="168"/>
      <c r="QQA834" s="168"/>
      <c r="QQB834" s="168"/>
      <c r="QQC834" s="168"/>
      <c r="QQD834" s="168"/>
      <c r="QQE834" s="168"/>
      <c r="QQF834" s="168"/>
      <c r="QQG834" s="168"/>
      <c r="QQH834" s="168"/>
      <c r="QQI834" s="168"/>
      <c r="QQJ834" s="168"/>
      <c r="QQK834" s="168"/>
      <c r="QQL834" s="168"/>
      <c r="QQM834" s="168"/>
      <c r="QQN834" s="168"/>
      <c r="QQO834" s="508"/>
      <c r="QQP834" s="508"/>
      <c r="QQQ834" s="508"/>
      <c r="QQR834" s="508"/>
      <c r="QQS834" s="508"/>
      <c r="QQT834" s="508"/>
      <c r="QQU834" s="508"/>
      <c r="QQV834" s="508"/>
      <c r="QQW834" s="508"/>
      <c r="QQX834" s="508"/>
      <c r="QQY834" s="508"/>
      <c r="QQZ834" s="508"/>
      <c r="QRA834" s="508"/>
      <c r="QRB834" s="508"/>
      <c r="QRC834" s="508"/>
      <c r="QRD834" s="508"/>
      <c r="QRE834" s="508"/>
      <c r="QRF834" s="508"/>
      <c r="QRG834" s="508"/>
      <c r="QRH834" s="508"/>
      <c r="QRI834" s="508"/>
      <c r="QRJ834" s="508"/>
      <c r="QRK834" s="508"/>
      <c r="QRL834" s="508"/>
      <c r="QRM834" s="89"/>
      <c r="QRN834" s="89"/>
      <c r="QRO834" s="89"/>
      <c r="QRP834" s="89"/>
      <c r="QRQ834" s="89"/>
      <c r="QRR834" s="508"/>
      <c r="QRS834" s="508"/>
      <c r="QRT834" s="89"/>
      <c r="QRU834" s="89"/>
      <c r="QRV834" s="508"/>
      <c r="QRW834" s="508"/>
      <c r="QRX834" s="89"/>
      <c r="QRY834" s="89"/>
      <c r="QRZ834" s="508"/>
      <c r="QSA834" s="508"/>
      <c r="QSB834" s="508"/>
      <c r="QSC834" s="508"/>
      <c r="QSD834" s="508"/>
      <c r="QSE834" s="508"/>
      <c r="QSF834" s="508"/>
      <c r="QSG834" s="89"/>
      <c r="QSH834" s="89"/>
      <c r="QSI834" s="508"/>
      <c r="QSJ834" s="508"/>
      <c r="QSK834" s="89"/>
      <c r="QSL834" s="89"/>
      <c r="QSM834" s="508"/>
      <c r="QSN834" s="508"/>
      <c r="QSO834" s="508"/>
      <c r="QSP834" s="508"/>
      <c r="QSQ834" s="508"/>
      <c r="QSR834" s="203"/>
      <c r="QSS834" s="107"/>
      <c r="QST834" s="508"/>
      <c r="QSU834" s="508"/>
      <c r="QSV834" s="508"/>
      <c r="QSW834" s="508"/>
      <c r="QSX834" s="508"/>
      <c r="QSY834" s="508"/>
      <c r="QSZ834" s="508"/>
      <c r="QTA834" s="168"/>
      <c r="QTB834" s="168"/>
      <c r="QTC834" s="168"/>
      <c r="QTD834" s="168"/>
      <c r="QTE834" s="168"/>
      <c r="QTF834" s="168"/>
      <c r="QTG834" s="168"/>
      <c r="QTH834" s="168"/>
      <c r="QTI834" s="168"/>
      <c r="QTJ834" s="168"/>
      <c r="QTK834" s="168"/>
      <c r="QTL834" s="168"/>
      <c r="QTM834" s="168"/>
      <c r="QTN834" s="168"/>
      <c r="QTO834" s="168"/>
      <c r="QTP834" s="168"/>
      <c r="QTQ834" s="168"/>
      <c r="QTR834" s="168"/>
      <c r="QTS834" s="168"/>
      <c r="QTT834" s="168"/>
      <c r="QTU834" s="168"/>
      <c r="QTV834" s="168"/>
      <c r="QTW834" s="168"/>
      <c r="QTX834" s="168"/>
      <c r="QTY834" s="168"/>
      <c r="QTZ834" s="168"/>
      <c r="QUA834" s="168"/>
      <c r="QUB834" s="168"/>
      <c r="QUC834" s="168"/>
      <c r="QUD834" s="168"/>
      <c r="QUE834" s="168"/>
      <c r="QUF834" s="168"/>
      <c r="QUG834" s="168"/>
      <c r="QUH834" s="168"/>
      <c r="QUI834" s="168"/>
      <c r="QUJ834" s="168"/>
      <c r="QUK834" s="168"/>
      <c r="QUL834" s="168"/>
      <c r="QUM834" s="168"/>
      <c r="QUN834" s="168"/>
      <c r="QUO834" s="168"/>
      <c r="QUP834" s="168"/>
      <c r="QUQ834" s="168"/>
      <c r="QUR834" s="168"/>
      <c r="QUS834" s="508"/>
      <c r="QUT834" s="508"/>
      <c r="QUU834" s="508"/>
      <c r="QUV834" s="508"/>
      <c r="QUW834" s="508"/>
      <c r="QUX834" s="508"/>
      <c r="QUY834" s="508"/>
      <c r="QUZ834" s="508"/>
      <c r="QVA834" s="508"/>
      <c r="QVB834" s="508"/>
      <c r="QVC834" s="508"/>
      <c r="QVD834" s="508"/>
      <c r="QVE834" s="508"/>
      <c r="QVF834" s="508"/>
      <c r="QVG834" s="508"/>
      <c r="QVH834" s="508"/>
      <c r="QVI834" s="508"/>
      <c r="QVJ834" s="508"/>
      <c r="QVK834" s="508"/>
      <c r="QVL834" s="508"/>
      <c r="QVM834" s="508"/>
      <c r="QVN834" s="508"/>
      <c r="QVO834" s="508"/>
      <c r="QVP834" s="508"/>
      <c r="QVQ834" s="89"/>
      <c r="QVR834" s="89"/>
      <c r="QVS834" s="89"/>
      <c r="QVT834" s="89"/>
      <c r="QVU834" s="89"/>
      <c r="QVV834" s="508"/>
      <c r="QVW834" s="508"/>
      <c r="QVX834" s="89"/>
      <c r="QVY834" s="89"/>
      <c r="QVZ834" s="508"/>
      <c r="QWA834" s="508"/>
      <c r="QWB834" s="89"/>
      <c r="QWC834" s="89"/>
      <c r="QWD834" s="508"/>
      <c r="QWE834" s="508"/>
      <c r="QWF834" s="508"/>
      <c r="QWG834" s="508"/>
      <c r="QWH834" s="508"/>
      <c r="QWI834" s="508"/>
      <c r="QWJ834" s="508"/>
      <c r="QWK834" s="89"/>
      <c r="QWL834" s="89"/>
      <c r="QWM834" s="508"/>
      <c r="QWN834" s="508"/>
      <c r="QWO834" s="89"/>
      <c r="QWP834" s="89"/>
      <c r="QWQ834" s="508"/>
      <c r="QWR834" s="508"/>
      <c r="QWS834" s="508"/>
      <c r="QWT834" s="508"/>
      <c r="QWU834" s="508"/>
      <c r="QWV834" s="203"/>
      <c r="QWW834" s="107"/>
      <c r="QWX834" s="508"/>
      <c r="QWY834" s="508"/>
      <c r="QWZ834" s="508"/>
      <c r="QXA834" s="508"/>
      <c r="QXB834" s="508"/>
      <c r="QXC834" s="508"/>
      <c r="QXD834" s="508"/>
      <c r="QXE834" s="168"/>
      <c r="QXF834" s="168"/>
      <c r="QXG834" s="168"/>
      <c r="QXH834" s="168"/>
      <c r="QXI834" s="168"/>
      <c r="QXJ834" s="168"/>
      <c r="QXK834" s="168"/>
      <c r="QXL834" s="168"/>
      <c r="QXM834" s="168"/>
      <c r="QXN834" s="168"/>
      <c r="QXO834" s="168"/>
      <c r="QXP834" s="168"/>
      <c r="QXQ834" s="168"/>
      <c r="QXR834" s="168"/>
      <c r="QXS834" s="168"/>
      <c r="QXT834" s="168"/>
      <c r="QXU834" s="168"/>
      <c r="QXV834" s="168"/>
      <c r="QXW834" s="168"/>
      <c r="QXX834" s="168"/>
      <c r="QXY834" s="168"/>
      <c r="QXZ834" s="168"/>
      <c r="QYA834" s="168"/>
      <c r="QYB834" s="168"/>
      <c r="QYC834" s="168"/>
      <c r="QYD834" s="168"/>
      <c r="QYE834" s="168"/>
      <c r="QYF834" s="168"/>
      <c r="QYG834" s="168"/>
      <c r="QYH834" s="168"/>
      <c r="QYI834" s="168"/>
      <c r="QYJ834" s="168"/>
      <c r="QYK834" s="168"/>
      <c r="QYL834" s="168"/>
      <c r="QYM834" s="168"/>
      <c r="QYN834" s="168"/>
      <c r="QYO834" s="168"/>
      <c r="QYP834" s="168"/>
      <c r="QYQ834" s="168"/>
      <c r="QYR834" s="168"/>
      <c r="QYS834" s="168"/>
      <c r="QYT834" s="168"/>
      <c r="QYU834" s="168"/>
      <c r="QYV834" s="168"/>
      <c r="QYW834" s="508"/>
      <c r="QYX834" s="508"/>
      <c r="QYY834" s="508"/>
      <c r="QYZ834" s="508"/>
      <c r="QZA834" s="508"/>
      <c r="QZB834" s="508"/>
      <c r="QZC834" s="508"/>
      <c r="QZD834" s="508"/>
      <c r="QZE834" s="508"/>
      <c r="QZF834" s="508"/>
      <c r="QZG834" s="508"/>
      <c r="QZH834" s="508"/>
      <c r="QZI834" s="508"/>
      <c r="QZJ834" s="508"/>
      <c r="QZK834" s="508"/>
      <c r="QZL834" s="508"/>
      <c r="QZM834" s="508"/>
      <c r="QZN834" s="508"/>
      <c r="QZO834" s="508"/>
      <c r="QZP834" s="508"/>
      <c r="QZQ834" s="508"/>
      <c r="QZR834" s="508"/>
      <c r="QZS834" s="508"/>
      <c r="QZT834" s="508"/>
      <c r="QZU834" s="89"/>
      <c r="QZV834" s="89"/>
      <c r="QZW834" s="89"/>
      <c r="QZX834" s="89"/>
      <c r="QZY834" s="89"/>
      <c r="QZZ834" s="508"/>
      <c r="RAA834" s="508"/>
      <c r="RAB834" s="89"/>
      <c r="RAC834" s="89"/>
      <c r="RAD834" s="508"/>
      <c r="RAE834" s="508"/>
      <c r="RAF834" s="89"/>
      <c r="RAG834" s="89"/>
      <c r="RAH834" s="508"/>
      <c r="RAI834" s="508"/>
      <c r="RAJ834" s="508"/>
      <c r="RAK834" s="508"/>
      <c r="RAL834" s="508"/>
      <c r="RAM834" s="508"/>
      <c r="RAN834" s="508"/>
      <c r="RAO834" s="89"/>
      <c r="RAP834" s="89"/>
      <c r="RAQ834" s="508"/>
      <c r="RAR834" s="508"/>
      <c r="RAS834" s="89"/>
      <c r="RAT834" s="89"/>
      <c r="RAU834" s="508"/>
      <c r="RAV834" s="508"/>
      <c r="RAW834" s="508"/>
      <c r="RAX834" s="508"/>
      <c r="RAY834" s="508"/>
      <c r="RAZ834" s="203"/>
      <c r="RBA834" s="107"/>
      <c r="RBB834" s="508"/>
      <c r="RBC834" s="508"/>
      <c r="RBD834" s="508"/>
      <c r="RBE834" s="508"/>
      <c r="RBF834" s="508"/>
      <c r="RBG834" s="508"/>
      <c r="RBH834" s="508"/>
      <c r="RBI834" s="168"/>
      <c r="RBJ834" s="168"/>
      <c r="RBK834" s="168"/>
      <c r="RBL834" s="168"/>
      <c r="RBM834" s="168"/>
      <c r="RBN834" s="168"/>
      <c r="RBO834" s="168"/>
      <c r="RBP834" s="168"/>
      <c r="RBQ834" s="168"/>
      <c r="RBR834" s="168"/>
      <c r="RBS834" s="168"/>
      <c r="RBT834" s="168"/>
      <c r="RBU834" s="168"/>
      <c r="RBV834" s="168"/>
      <c r="RBW834" s="168"/>
      <c r="RBX834" s="168"/>
      <c r="RBY834" s="168"/>
      <c r="RBZ834" s="168"/>
      <c r="RCA834" s="168"/>
      <c r="RCB834" s="168"/>
      <c r="RCC834" s="168"/>
      <c r="RCD834" s="168"/>
      <c r="RCE834" s="168"/>
      <c r="RCF834" s="168"/>
      <c r="RCG834" s="168"/>
      <c r="RCH834" s="168"/>
      <c r="RCI834" s="168"/>
      <c r="RCJ834" s="168"/>
      <c r="RCK834" s="168"/>
      <c r="RCL834" s="168"/>
      <c r="RCM834" s="168"/>
      <c r="RCN834" s="168"/>
      <c r="RCO834" s="168"/>
      <c r="RCP834" s="168"/>
      <c r="RCQ834" s="168"/>
      <c r="RCR834" s="168"/>
      <c r="RCS834" s="168"/>
      <c r="RCT834" s="168"/>
      <c r="RCU834" s="168"/>
      <c r="RCV834" s="168"/>
      <c r="RCW834" s="168"/>
      <c r="RCX834" s="168"/>
      <c r="RCY834" s="168"/>
      <c r="RCZ834" s="168"/>
      <c r="RDA834" s="508"/>
      <c r="RDB834" s="508"/>
      <c r="RDC834" s="508"/>
      <c r="RDD834" s="508"/>
      <c r="RDE834" s="508"/>
      <c r="RDF834" s="508"/>
      <c r="RDG834" s="508"/>
      <c r="RDH834" s="508"/>
      <c r="RDI834" s="508"/>
      <c r="RDJ834" s="508"/>
      <c r="RDK834" s="508"/>
      <c r="RDL834" s="508"/>
      <c r="RDM834" s="508"/>
      <c r="RDN834" s="508"/>
      <c r="RDO834" s="508"/>
      <c r="RDP834" s="508"/>
      <c r="RDQ834" s="508"/>
      <c r="RDR834" s="508"/>
      <c r="RDS834" s="508"/>
      <c r="RDT834" s="508"/>
      <c r="RDU834" s="508"/>
      <c r="RDV834" s="508"/>
      <c r="RDW834" s="508"/>
    </row>
    <row r="835" spans="1:12295" s="69" customFormat="1" ht="138.75" hidden="1" customHeight="1" x14ac:dyDescent="0.25">
      <c r="A835" s="395"/>
      <c r="B835" s="204" t="s">
        <v>34</v>
      </c>
      <c r="C835" s="119" t="s">
        <v>540</v>
      </c>
      <c r="D835" s="171">
        <f>H835</f>
        <v>2720.3</v>
      </c>
      <c r="E835" s="241"/>
      <c r="F835" s="241"/>
      <c r="G835" s="241"/>
      <c r="H835" s="171">
        <v>2720.3</v>
      </c>
      <c r="I835" s="241"/>
      <c r="J835" s="240"/>
      <c r="K835" s="171">
        <f>S835</f>
        <v>2720.3</v>
      </c>
      <c r="L835" s="695">
        <f t="shared" si="1515"/>
        <v>1</v>
      </c>
      <c r="M835" s="241"/>
      <c r="N835" s="41"/>
      <c r="O835" s="43"/>
      <c r="P835" s="41"/>
      <c r="Q835" s="43"/>
      <c r="R835" s="743">
        <f t="shared" si="1539"/>
        <v>0</v>
      </c>
      <c r="S835" s="171">
        <f>H835</f>
        <v>2720.3</v>
      </c>
      <c r="T835" s="695">
        <f t="shared" ref="T835:T841" si="1595">S835/H835</f>
        <v>1</v>
      </c>
      <c r="U835" s="43"/>
      <c r="V835" s="105">
        <f t="shared" si="1534"/>
        <v>0</v>
      </c>
      <c r="W835" s="43"/>
      <c r="X835" s="43"/>
      <c r="Y835" s="43"/>
      <c r="Z835" s="116">
        <f t="shared" si="1535"/>
        <v>2720.3</v>
      </c>
      <c r="AA835" s="43">
        <f t="shared" si="1593"/>
        <v>0</v>
      </c>
      <c r="AB835" s="116">
        <f t="shared" si="1594"/>
        <v>2720.3</v>
      </c>
      <c r="AC835" s="43">
        <f t="shared" si="1594"/>
        <v>0</v>
      </c>
      <c r="AD835" s="41"/>
      <c r="AE835" s="171">
        <f>AM835</f>
        <v>2720.3</v>
      </c>
      <c r="AF835" s="695">
        <f t="shared" si="1518"/>
        <v>1</v>
      </c>
      <c r="AG835" s="241"/>
      <c r="AH835" s="695"/>
      <c r="AI835" s="43"/>
      <c r="AJ835" s="41"/>
      <c r="AK835" s="43"/>
      <c r="AL835" s="41"/>
      <c r="AM835" s="171">
        <f>'[8]2025'!$AM$835</f>
        <v>2720.3</v>
      </c>
      <c r="AN835" s="743">
        <f t="shared" ref="AN835:AN845" si="1596">AM835/D835</f>
        <v>1</v>
      </c>
      <c r="AO835" s="43"/>
      <c r="AP835" s="116">
        <v>0</v>
      </c>
      <c r="AQ835" s="116"/>
      <c r="AR835" s="171">
        <f>AZ835</f>
        <v>2720.3</v>
      </c>
      <c r="AS835" s="695">
        <f t="shared" si="1521"/>
        <v>1</v>
      </c>
      <c r="AT835" s="241"/>
      <c r="AU835" s="695"/>
      <c r="AV835" s="43"/>
      <c r="AW835" s="695"/>
      <c r="AX835" s="241"/>
      <c r="AY835" s="695"/>
      <c r="AZ835" s="116">
        <v>2720.3</v>
      </c>
      <c r="BA835" s="695">
        <f t="shared" si="1573"/>
        <v>1</v>
      </c>
      <c r="BB835" s="43"/>
      <c r="BC835" s="116">
        <f t="shared" si="1574"/>
        <v>2720.3</v>
      </c>
      <c r="BD835" s="43">
        <f t="shared" si="1575"/>
        <v>0</v>
      </c>
      <c r="BE835" s="116">
        <f>BH835</f>
        <v>2720.3</v>
      </c>
      <c r="BF835" s="43"/>
      <c r="BG835" s="43"/>
      <c r="BH835" s="116">
        <f>AM835</f>
        <v>2720.3</v>
      </c>
      <c r="BI835" s="43"/>
      <c r="BJ835" s="116">
        <f t="shared" si="1579"/>
        <v>0</v>
      </c>
      <c r="BK835" s="43"/>
      <c r="BL835" s="116"/>
      <c r="BM835" s="43"/>
      <c r="BN835" s="116">
        <f t="shared" si="1580"/>
        <v>2720.3</v>
      </c>
      <c r="BO835" s="116"/>
      <c r="BP835" s="43"/>
      <c r="BQ835" s="43"/>
      <c r="BR835" s="116">
        <f>AM835</f>
        <v>2720.3</v>
      </c>
      <c r="BS835" s="43"/>
      <c r="BT835" s="116"/>
      <c r="BU835" s="116">
        <f>BY835</f>
        <v>2720.3</v>
      </c>
      <c r="BV835" s="43"/>
      <c r="BW835" s="43"/>
      <c r="BX835" s="43"/>
      <c r="BY835" s="171">
        <f>BR835</f>
        <v>2720.3</v>
      </c>
      <c r="BZ835" s="43"/>
      <c r="CE835" s="695"/>
    </row>
    <row r="836" spans="1:12295" s="69" customFormat="1" ht="183.75" hidden="1" customHeight="1" x14ac:dyDescent="0.25">
      <c r="B836" s="204" t="s">
        <v>63</v>
      </c>
      <c r="C836" s="119" t="s">
        <v>541</v>
      </c>
      <c r="D836" s="171">
        <f t="shared" ref="D836:D841" si="1597">H836</f>
        <v>21545.83352</v>
      </c>
      <c r="E836" s="241"/>
      <c r="F836" s="241"/>
      <c r="G836" s="241"/>
      <c r="H836" s="171">
        <v>21545.83352</v>
      </c>
      <c r="I836" s="241"/>
      <c r="J836" s="240"/>
      <c r="K836" s="171">
        <f t="shared" ref="K836:K841" si="1598">S836</f>
        <v>21438.439689999999</v>
      </c>
      <c r="L836" s="695">
        <f t="shared" si="1515"/>
        <v>0.99501556391864288</v>
      </c>
      <c r="M836" s="241"/>
      <c r="N836" s="41"/>
      <c r="O836" s="43"/>
      <c r="P836" s="41"/>
      <c r="Q836" s="43"/>
      <c r="R836" s="743">
        <f t="shared" si="1539"/>
        <v>0</v>
      </c>
      <c r="S836" s="171">
        <v>21438.439689999999</v>
      </c>
      <c r="T836" s="695">
        <f t="shared" si="1595"/>
        <v>0.99501556391864288</v>
      </c>
      <c r="U836" s="43"/>
      <c r="V836" s="105">
        <f t="shared" si="1534"/>
        <v>0</v>
      </c>
      <c r="W836" s="43"/>
      <c r="X836" s="43"/>
      <c r="Y836" s="43"/>
      <c r="Z836" s="116">
        <f t="shared" si="1535"/>
        <v>21545.83352</v>
      </c>
      <c r="AA836" s="43">
        <f t="shared" si="1593"/>
        <v>0</v>
      </c>
      <c r="AB836" s="116">
        <f t="shared" si="1594"/>
        <v>21545.83352</v>
      </c>
      <c r="AC836" s="43">
        <f t="shared" si="1594"/>
        <v>0</v>
      </c>
      <c r="AD836" s="41"/>
      <c r="AE836" s="171">
        <f t="shared" ref="AE836:AE841" si="1599">AM836</f>
        <v>21438.439689999999</v>
      </c>
      <c r="AF836" s="695">
        <f t="shared" si="1518"/>
        <v>0.99501556391864288</v>
      </c>
      <c r="AG836" s="241"/>
      <c r="AH836" s="695"/>
      <c r="AI836" s="43"/>
      <c r="AJ836" s="41"/>
      <c r="AK836" s="43"/>
      <c r="AL836" s="41"/>
      <c r="AM836" s="171">
        <f>'[8]2025'!$AM$836</f>
        <v>21438.439689999999</v>
      </c>
      <c r="AN836" s="743">
        <f t="shared" si="1596"/>
        <v>0.99501556391864288</v>
      </c>
      <c r="AO836" s="43"/>
      <c r="AP836" s="116">
        <v>0</v>
      </c>
      <c r="AQ836" s="116"/>
      <c r="AR836" s="171">
        <f t="shared" ref="AR836:AR846" si="1600">AZ836</f>
        <v>21438.439689999999</v>
      </c>
      <c r="AS836" s="695">
        <f t="shared" si="1521"/>
        <v>0.99501556391864288</v>
      </c>
      <c r="AT836" s="241"/>
      <c r="AU836" s="695"/>
      <c r="AV836" s="43"/>
      <c r="AW836" s="695"/>
      <c r="AX836" s="241"/>
      <c r="AY836" s="695"/>
      <c r="AZ836" s="116">
        <f>'[8]2025'!$AZ$836</f>
        <v>21438.439689999999</v>
      </c>
      <c r="BA836" s="695">
        <f t="shared" si="1573"/>
        <v>0.99501556391864288</v>
      </c>
      <c r="BB836" s="43"/>
      <c r="BC836" s="116">
        <f t="shared" si="1574"/>
        <v>21438.439689999999</v>
      </c>
      <c r="BD836" s="43">
        <f t="shared" si="1575"/>
        <v>0</v>
      </c>
      <c r="BE836" s="116">
        <f t="shared" ref="BE836:BE840" si="1601">BH836</f>
        <v>21438.439689999999</v>
      </c>
      <c r="BF836" s="43"/>
      <c r="BG836" s="43"/>
      <c r="BH836" s="116">
        <f>AM836</f>
        <v>21438.439689999999</v>
      </c>
      <c r="BI836" s="43"/>
      <c r="BJ836" s="116">
        <f t="shared" si="1579"/>
        <v>0</v>
      </c>
      <c r="BK836" s="43"/>
      <c r="BL836" s="116"/>
      <c r="BM836" s="43"/>
      <c r="BN836" s="116">
        <f t="shared" si="1580"/>
        <v>21438.439689999999</v>
      </c>
      <c r="BO836" s="116"/>
      <c r="BP836" s="43"/>
      <c r="BQ836" s="43"/>
      <c r="BR836" s="116">
        <f t="shared" ref="BR836:BR841" si="1602">AM836</f>
        <v>21438.439689999999</v>
      </c>
      <c r="BS836" s="43"/>
      <c r="BT836" s="116"/>
      <c r="BU836" s="116">
        <f t="shared" ref="BU836:BU841" si="1603">BY836</f>
        <v>21438.439689999999</v>
      </c>
      <c r="BV836" s="43"/>
      <c r="BW836" s="43"/>
      <c r="BX836" s="43"/>
      <c r="BY836" s="171">
        <f t="shared" ref="BY836:BY841" si="1604">BR836</f>
        <v>21438.439689999999</v>
      </c>
      <c r="BZ836" s="43"/>
      <c r="CE836" s="695"/>
    </row>
    <row r="837" spans="1:12295" s="69" customFormat="1" ht="89.25" hidden="1" customHeight="1" x14ac:dyDescent="0.25">
      <c r="A837" s="204"/>
      <c r="B837" s="204" t="s">
        <v>7</v>
      </c>
      <c r="C837" s="119" t="s">
        <v>542</v>
      </c>
      <c r="D837" s="171">
        <f t="shared" si="1597"/>
        <v>617298.03246999998</v>
      </c>
      <c r="E837" s="241"/>
      <c r="F837" s="241"/>
      <c r="G837" s="241"/>
      <c r="H837" s="171">
        <v>617298.03246999998</v>
      </c>
      <c r="I837" s="241"/>
      <c r="J837" s="240"/>
      <c r="K837" s="171">
        <f t="shared" si="1598"/>
        <v>614534.14797000005</v>
      </c>
      <c r="L837" s="695">
        <f t="shared" si="1515"/>
        <v>0.99552260925093061</v>
      </c>
      <c r="M837" s="241"/>
      <c r="N837" s="41"/>
      <c r="O837" s="43"/>
      <c r="P837" s="41"/>
      <c r="Q837" s="43"/>
      <c r="R837" s="743">
        <f t="shared" si="1539"/>
        <v>0</v>
      </c>
      <c r="S837" s="171">
        <v>614534.14797000005</v>
      </c>
      <c r="T837" s="695">
        <f t="shared" si="1595"/>
        <v>0.99552260925093061</v>
      </c>
      <c r="U837" s="43"/>
      <c r="V837" s="105"/>
      <c r="W837" s="43"/>
      <c r="X837" s="43"/>
      <c r="Y837" s="43"/>
      <c r="Z837" s="116"/>
      <c r="AA837" s="43"/>
      <c r="AB837" s="116">
        <f t="shared" ref="AB837:AB847" si="1605">H837</f>
        <v>617298.03246999998</v>
      </c>
      <c r="AC837" s="43"/>
      <c r="AD837" s="41"/>
      <c r="AE837" s="171">
        <f t="shared" si="1599"/>
        <v>614534.14797000005</v>
      </c>
      <c r="AF837" s="695">
        <f t="shared" si="1518"/>
        <v>0.99552260925093061</v>
      </c>
      <c r="AG837" s="241"/>
      <c r="AH837" s="695"/>
      <c r="AI837" s="43"/>
      <c r="AJ837" s="41"/>
      <c r="AK837" s="43"/>
      <c r="AL837" s="41"/>
      <c r="AM837" s="171">
        <f>'[8]2025'!$AM$837</f>
        <v>614534.14797000005</v>
      </c>
      <c r="AN837" s="743">
        <f t="shared" si="1596"/>
        <v>0.99552260925093061</v>
      </c>
      <c r="AO837" s="43"/>
      <c r="AP837" s="116"/>
      <c r="AQ837" s="116"/>
      <c r="AR837" s="171">
        <f t="shared" si="1600"/>
        <v>614534.14797000005</v>
      </c>
      <c r="AS837" s="695">
        <f t="shared" si="1521"/>
        <v>0.99552260925093061</v>
      </c>
      <c r="AT837" s="241"/>
      <c r="AU837" s="695"/>
      <c r="AV837" s="43"/>
      <c r="AW837" s="695"/>
      <c r="AX837" s="241"/>
      <c r="AY837" s="695"/>
      <c r="AZ837" s="116">
        <f>'[8]2025'!$AZ$837</f>
        <v>614534.14797000005</v>
      </c>
      <c r="BA837" s="695">
        <f t="shared" si="1573"/>
        <v>0.99552260925093061</v>
      </c>
      <c r="BB837" s="43"/>
      <c r="BC837" s="116">
        <f t="shared" si="1574"/>
        <v>614534.14797000005</v>
      </c>
      <c r="BD837" s="43"/>
      <c r="BE837" s="116">
        <f t="shared" si="1601"/>
        <v>614534.14797000005</v>
      </c>
      <c r="BF837" s="43"/>
      <c r="BG837" s="43"/>
      <c r="BH837" s="116">
        <f t="shared" ref="BH837:BH841" si="1606">AM837</f>
        <v>614534.14797000005</v>
      </c>
      <c r="BI837" s="43"/>
      <c r="BJ837" s="116"/>
      <c r="BK837" s="43"/>
      <c r="BL837" s="116"/>
      <c r="BM837" s="43"/>
      <c r="BN837" s="116">
        <f t="shared" si="1580"/>
        <v>614534.14797000005</v>
      </c>
      <c r="BO837" s="43"/>
      <c r="BP837" s="43"/>
      <c r="BQ837" s="43"/>
      <c r="BR837" s="116">
        <f t="shared" si="1602"/>
        <v>614534.14797000005</v>
      </c>
      <c r="BS837" s="43"/>
      <c r="BT837" s="116"/>
      <c r="BU837" s="116">
        <f t="shared" si="1603"/>
        <v>614534.14797000005</v>
      </c>
      <c r="BV837" s="43"/>
      <c r="BW837" s="43"/>
      <c r="BX837" s="43"/>
      <c r="BY837" s="171">
        <f t="shared" si="1604"/>
        <v>614534.14797000005</v>
      </c>
      <c r="BZ837" s="43"/>
      <c r="CE837" s="695"/>
    </row>
    <row r="838" spans="1:12295" s="69" customFormat="1" ht="99" hidden="1" customHeight="1" x14ac:dyDescent="0.25">
      <c r="A838" s="204"/>
      <c r="B838" s="204" t="s">
        <v>8</v>
      </c>
      <c r="C838" s="119" t="s">
        <v>396</v>
      </c>
      <c r="D838" s="171">
        <f t="shared" si="1597"/>
        <v>511512.43589999998</v>
      </c>
      <c r="E838" s="241"/>
      <c r="F838" s="241"/>
      <c r="G838" s="241"/>
      <c r="H838" s="171">
        <v>511512.43589999998</v>
      </c>
      <c r="I838" s="241"/>
      <c r="J838" s="240"/>
      <c r="K838" s="171">
        <f t="shared" si="1598"/>
        <v>508837.2524</v>
      </c>
      <c r="L838" s="695">
        <f t="shared" si="1515"/>
        <v>0.99477005188487155</v>
      </c>
      <c r="M838" s="241"/>
      <c r="N838" s="41"/>
      <c r="O838" s="43"/>
      <c r="P838" s="41"/>
      <c r="Q838" s="43"/>
      <c r="R838" s="743">
        <f t="shared" si="1539"/>
        <v>0</v>
      </c>
      <c r="S838" s="171">
        <v>508837.2524</v>
      </c>
      <c r="T838" s="695">
        <f t="shared" si="1595"/>
        <v>0.99477005188487155</v>
      </c>
      <c r="U838" s="43"/>
      <c r="V838" s="105"/>
      <c r="W838" s="43"/>
      <c r="X838" s="43"/>
      <c r="Y838" s="43"/>
      <c r="Z838" s="116"/>
      <c r="AA838" s="43"/>
      <c r="AB838" s="116">
        <f t="shared" si="1605"/>
        <v>511512.43589999998</v>
      </c>
      <c r="AC838" s="43"/>
      <c r="AD838" s="41"/>
      <c r="AE838" s="171">
        <f t="shared" si="1599"/>
        <v>508837.2524</v>
      </c>
      <c r="AF838" s="695">
        <f t="shared" si="1518"/>
        <v>0.99477005188487155</v>
      </c>
      <c r="AG838" s="241"/>
      <c r="AH838" s="695"/>
      <c r="AI838" s="43"/>
      <c r="AJ838" s="41"/>
      <c r="AK838" s="43"/>
      <c r="AL838" s="41"/>
      <c r="AM838" s="171">
        <f>'[8]2025'!$AM$838</f>
        <v>508837.2524</v>
      </c>
      <c r="AN838" s="743">
        <f t="shared" si="1596"/>
        <v>0.99477005188487155</v>
      </c>
      <c r="AO838" s="43"/>
      <c r="AP838" s="116"/>
      <c r="AQ838" s="116"/>
      <c r="AR838" s="171">
        <f t="shared" si="1600"/>
        <v>508837.2524</v>
      </c>
      <c r="AS838" s="695">
        <f t="shared" si="1521"/>
        <v>0.99477005188487155</v>
      </c>
      <c r="AT838" s="241"/>
      <c r="AU838" s="695"/>
      <c r="AV838" s="43"/>
      <c r="AW838" s="695"/>
      <c r="AX838" s="241"/>
      <c r="AY838" s="695"/>
      <c r="AZ838" s="116">
        <f>'[8]2025'!$AZ$838</f>
        <v>508837.2524</v>
      </c>
      <c r="BA838" s="695">
        <f t="shared" si="1573"/>
        <v>0.99477005188487155</v>
      </c>
      <c r="BB838" s="43"/>
      <c r="BC838" s="116">
        <f t="shared" si="1574"/>
        <v>508837.2524</v>
      </c>
      <c r="BD838" s="43"/>
      <c r="BE838" s="116">
        <f t="shared" si="1601"/>
        <v>508837.2524</v>
      </c>
      <c r="BF838" s="43"/>
      <c r="BG838" s="43"/>
      <c r="BH838" s="116">
        <f t="shared" si="1606"/>
        <v>508837.2524</v>
      </c>
      <c r="BI838" s="43"/>
      <c r="BJ838" s="116"/>
      <c r="BK838" s="43"/>
      <c r="BL838" s="116"/>
      <c r="BM838" s="43"/>
      <c r="BN838" s="116">
        <f t="shared" si="1580"/>
        <v>508837.2524</v>
      </c>
      <c r="BO838" s="43"/>
      <c r="BP838" s="43"/>
      <c r="BQ838" s="43"/>
      <c r="BR838" s="116">
        <f t="shared" si="1602"/>
        <v>508837.2524</v>
      </c>
      <c r="BS838" s="43"/>
      <c r="BT838" s="116"/>
      <c r="BU838" s="116">
        <f t="shared" si="1603"/>
        <v>508837.2524</v>
      </c>
      <c r="BV838" s="43"/>
      <c r="BW838" s="43"/>
      <c r="BX838" s="43"/>
      <c r="BY838" s="171">
        <f t="shared" si="1604"/>
        <v>508837.2524</v>
      </c>
      <c r="BZ838" s="43"/>
      <c r="CE838" s="695"/>
    </row>
    <row r="839" spans="1:12295" s="69" customFormat="1" ht="57.75" hidden="1" customHeight="1" x14ac:dyDescent="0.25">
      <c r="A839" s="204"/>
      <c r="B839" s="204" t="s">
        <v>10</v>
      </c>
      <c r="C839" s="119" t="s">
        <v>543</v>
      </c>
      <c r="D839" s="171">
        <f t="shared" si="1597"/>
        <v>2615.1426000000001</v>
      </c>
      <c r="E839" s="241"/>
      <c r="F839" s="241"/>
      <c r="G839" s="241"/>
      <c r="H839" s="171">
        <f>'[15]Распределение средств 25-27 '!$G$47</f>
        <v>2615.1426000000001</v>
      </c>
      <c r="I839" s="241"/>
      <c r="J839" s="240"/>
      <c r="K839" s="171">
        <f t="shared" si="1598"/>
        <v>2615.1426000000001</v>
      </c>
      <c r="L839" s="695">
        <f t="shared" si="1515"/>
        <v>1</v>
      </c>
      <c r="M839" s="241"/>
      <c r="N839" s="41"/>
      <c r="O839" s="43"/>
      <c r="P839" s="41"/>
      <c r="Q839" s="43"/>
      <c r="R839" s="743">
        <f t="shared" si="1539"/>
        <v>0</v>
      </c>
      <c r="S839" s="171">
        <f>H839</f>
        <v>2615.1426000000001</v>
      </c>
      <c r="T839" s="695">
        <f t="shared" si="1595"/>
        <v>1</v>
      </c>
      <c r="U839" s="43"/>
      <c r="V839" s="105"/>
      <c r="W839" s="43"/>
      <c r="X839" s="43"/>
      <c r="Y839" s="43"/>
      <c r="Z839" s="116"/>
      <c r="AA839" s="43"/>
      <c r="AB839" s="116">
        <f t="shared" si="1605"/>
        <v>2615.1426000000001</v>
      </c>
      <c r="AC839" s="43"/>
      <c r="AD839" s="41"/>
      <c r="AE839" s="171">
        <f t="shared" si="1599"/>
        <v>2615.1426000000001</v>
      </c>
      <c r="AF839" s="695">
        <f t="shared" si="1518"/>
        <v>1</v>
      </c>
      <c r="AG839" s="241"/>
      <c r="AH839" s="695"/>
      <c r="AI839" s="43"/>
      <c r="AJ839" s="41"/>
      <c r="AK839" s="43"/>
      <c r="AL839" s="41"/>
      <c r="AM839" s="171">
        <f>'[8]2025'!$AM$839</f>
        <v>2615.1426000000001</v>
      </c>
      <c r="AN839" s="743">
        <f t="shared" si="1596"/>
        <v>1</v>
      </c>
      <c r="AO839" s="43"/>
      <c r="AP839" s="116"/>
      <c r="AQ839" s="116"/>
      <c r="AR839" s="171">
        <f t="shared" si="1600"/>
        <v>2615.1426000000001</v>
      </c>
      <c r="AS839" s="695">
        <f t="shared" si="1521"/>
        <v>1</v>
      </c>
      <c r="AT839" s="241"/>
      <c r="AU839" s="695"/>
      <c r="AV839" s="43"/>
      <c r="AW839" s="695"/>
      <c r="AX839" s="241"/>
      <c r="AY839" s="695"/>
      <c r="AZ839" s="116">
        <f>'[8]2025'!$AZ$839</f>
        <v>2615.1426000000001</v>
      </c>
      <c r="BA839" s="695">
        <f t="shared" si="1573"/>
        <v>1</v>
      </c>
      <c r="BB839" s="43"/>
      <c r="BC839" s="116">
        <f t="shared" si="1574"/>
        <v>2615.1426000000001</v>
      </c>
      <c r="BD839" s="43"/>
      <c r="BE839" s="116">
        <f t="shared" si="1601"/>
        <v>2615.1426000000001</v>
      </c>
      <c r="BF839" s="43"/>
      <c r="BG839" s="43"/>
      <c r="BH839" s="116">
        <f t="shared" si="1606"/>
        <v>2615.1426000000001</v>
      </c>
      <c r="BI839" s="43"/>
      <c r="BJ839" s="116"/>
      <c r="BK839" s="43"/>
      <c r="BL839" s="116"/>
      <c r="BM839" s="43"/>
      <c r="BN839" s="116">
        <f t="shared" si="1580"/>
        <v>2615.1426000000001</v>
      </c>
      <c r="BO839" s="43"/>
      <c r="BP839" s="43"/>
      <c r="BQ839" s="43"/>
      <c r="BR839" s="116">
        <f t="shared" si="1602"/>
        <v>2615.1426000000001</v>
      </c>
      <c r="BS839" s="43"/>
      <c r="BT839" s="116"/>
      <c r="BU839" s="116">
        <f t="shared" si="1603"/>
        <v>2615.1426000000001</v>
      </c>
      <c r="BV839" s="43"/>
      <c r="BW839" s="43"/>
      <c r="BX839" s="43"/>
      <c r="BY839" s="171">
        <f t="shared" si="1604"/>
        <v>2615.1426000000001</v>
      </c>
      <c r="BZ839" s="43"/>
      <c r="CE839" s="695"/>
    </row>
    <row r="840" spans="1:12295" s="69" customFormat="1" ht="124.5" hidden="1" customHeight="1" x14ac:dyDescent="0.25">
      <c r="A840" s="204"/>
      <c r="B840" s="204" t="s">
        <v>11</v>
      </c>
      <c r="C840" s="119" t="s">
        <v>544</v>
      </c>
      <c r="D840" s="171">
        <f t="shared" si="1597"/>
        <v>31.68</v>
      </c>
      <c r="E840" s="241"/>
      <c r="F840" s="241"/>
      <c r="G840" s="241"/>
      <c r="H840" s="171">
        <v>31.68</v>
      </c>
      <c r="I840" s="241"/>
      <c r="J840" s="240"/>
      <c r="K840" s="171">
        <f t="shared" si="1598"/>
        <v>31.68</v>
      </c>
      <c r="L840" s="695">
        <f t="shared" si="1515"/>
        <v>1</v>
      </c>
      <c r="M840" s="241"/>
      <c r="N840" s="41"/>
      <c r="O840" s="43"/>
      <c r="P840" s="41"/>
      <c r="Q840" s="43"/>
      <c r="R840" s="743">
        <f t="shared" si="1539"/>
        <v>0</v>
      </c>
      <c r="S840" s="171">
        <f>H840</f>
        <v>31.68</v>
      </c>
      <c r="T840" s="695">
        <f t="shared" si="1595"/>
        <v>1</v>
      </c>
      <c r="U840" s="43"/>
      <c r="V840" s="105"/>
      <c r="W840" s="43"/>
      <c r="X840" s="43"/>
      <c r="Y840" s="43"/>
      <c r="Z840" s="116"/>
      <c r="AA840" s="43"/>
      <c r="AB840" s="116">
        <f t="shared" si="1605"/>
        <v>31.68</v>
      </c>
      <c r="AC840" s="43"/>
      <c r="AD840" s="41"/>
      <c r="AE840" s="171">
        <f t="shared" si="1599"/>
        <v>31.68</v>
      </c>
      <c r="AF840" s="695">
        <f t="shared" si="1518"/>
        <v>1</v>
      </c>
      <c r="AG840" s="241"/>
      <c r="AH840" s="695"/>
      <c r="AI840" s="43"/>
      <c r="AJ840" s="41"/>
      <c r="AK840" s="43"/>
      <c r="AL840" s="41"/>
      <c r="AM840" s="171">
        <f>'[8]2025'!$AM$840</f>
        <v>31.68</v>
      </c>
      <c r="AN840" s="743">
        <f t="shared" si="1596"/>
        <v>1</v>
      </c>
      <c r="AO840" s="43"/>
      <c r="AP840" s="116"/>
      <c r="AQ840" s="116"/>
      <c r="AR840" s="171">
        <f t="shared" si="1600"/>
        <v>31.68</v>
      </c>
      <c r="AS840" s="695">
        <f t="shared" si="1521"/>
        <v>1</v>
      </c>
      <c r="AT840" s="241"/>
      <c r="AU840" s="695"/>
      <c r="AV840" s="43"/>
      <c r="AW840" s="695"/>
      <c r="AX840" s="241"/>
      <c r="AY840" s="695"/>
      <c r="AZ840" s="116">
        <f>'[8]2025'!$AZ$840</f>
        <v>31.68</v>
      </c>
      <c r="BA840" s="695">
        <f t="shared" si="1573"/>
        <v>1</v>
      </c>
      <c r="BB840" s="43"/>
      <c r="BC840" s="116">
        <f t="shared" si="1574"/>
        <v>31.68</v>
      </c>
      <c r="BD840" s="43"/>
      <c r="BE840" s="116">
        <f t="shared" si="1601"/>
        <v>31.68</v>
      </c>
      <c r="BF840" s="43"/>
      <c r="BG840" s="43"/>
      <c r="BH840" s="116">
        <f t="shared" si="1606"/>
        <v>31.68</v>
      </c>
      <c r="BI840" s="43"/>
      <c r="BJ840" s="116"/>
      <c r="BK840" s="43"/>
      <c r="BL840" s="116"/>
      <c r="BM840" s="43"/>
      <c r="BN840" s="116">
        <f t="shared" si="1580"/>
        <v>31.68</v>
      </c>
      <c r="BO840" s="43"/>
      <c r="BP840" s="43"/>
      <c r="BQ840" s="43"/>
      <c r="BR840" s="116">
        <f t="shared" si="1602"/>
        <v>31.68</v>
      </c>
      <c r="BS840" s="43"/>
      <c r="BT840" s="116"/>
      <c r="BU840" s="116">
        <f t="shared" si="1603"/>
        <v>31.68</v>
      </c>
      <c r="BV840" s="43"/>
      <c r="BW840" s="43"/>
      <c r="BX840" s="43"/>
      <c r="BY840" s="171">
        <f t="shared" si="1604"/>
        <v>31.68</v>
      </c>
      <c r="BZ840" s="43"/>
      <c r="CE840" s="695"/>
    </row>
    <row r="841" spans="1:12295" s="69" customFormat="1" ht="67.5" hidden="1" customHeight="1" x14ac:dyDescent="0.25">
      <c r="A841" s="204"/>
      <c r="B841" s="204" t="s">
        <v>15</v>
      </c>
      <c r="C841" s="119" t="s">
        <v>545</v>
      </c>
      <c r="D841" s="171">
        <f t="shared" si="1597"/>
        <v>230</v>
      </c>
      <c r="E841" s="241"/>
      <c r="F841" s="241"/>
      <c r="G841" s="241"/>
      <c r="H841" s="171">
        <v>230</v>
      </c>
      <c r="I841" s="241"/>
      <c r="J841" s="240"/>
      <c r="K841" s="171">
        <f t="shared" si="1598"/>
        <v>169.46559999999999</v>
      </c>
      <c r="L841" s="695">
        <f t="shared" si="1515"/>
        <v>0.73680695652173911</v>
      </c>
      <c r="M841" s="241"/>
      <c r="N841" s="41"/>
      <c r="O841" s="43"/>
      <c r="P841" s="41"/>
      <c r="Q841" s="43"/>
      <c r="R841" s="743">
        <f t="shared" si="1539"/>
        <v>0</v>
      </c>
      <c r="S841" s="171">
        <v>169.46559999999999</v>
      </c>
      <c r="T841" s="695">
        <f t="shared" si="1595"/>
        <v>0.73680695652173911</v>
      </c>
      <c r="U841" s="43"/>
      <c r="V841" s="105">
        <f t="shared" si="1534"/>
        <v>0</v>
      </c>
      <c r="W841" s="43"/>
      <c r="X841" s="43"/>
      <c r="Y841" s="43"/>
      <c r="Z841" s="116">
        <f t="shared" si="1535"/>
        <v>230</v>
      </c>
      <c r="AA841" s="43">
        <f>E841</f>
        <v>0</v>
      </c>
      <c r="AB841" s="116">
        <f t="shared" si="1605"/>
        <v>230</v>
      </c>
      <c r="AC841" s="43">
        <f>I841</f>
        <v>0</v>
      </c>
      <c r="AD841" s="41"/>
      <c r="AE841" s="171">
        <f t="shared" si="1599"/>
        <v>117.592</v>
      </c>
      <c r="AF841" s="695">
        <f t="shared" si="1518"/>
        <v>0.51126956521739131</v>
      </c>
      <c r="AG841" s="241"/>
      <c r="AH841" s="695"/>
      <c r="AI841" s="43"/>
      <c r="AJ841" s="41"/>
      <c r="AK841" s="43"/>
      <c r="AL841" s="41"/>
      <c r="AM841" s="116">
        <f>'[8]2025'!$AM$841</f>
        <v>117.592</v>
      </c>
      <c r="AN841" s="743">
        <f t="shared" si="1596"/>
        <v>0.51126956521739131</v>
      </c>
      <c r="AO841" s="43"/>
      <c r="AP841" s="116">
        <v>0</v>
      </c>
      <c r="AQ841" s="116"/>
      <c r="AR841" s="171">
        <f t="shared" si="1600"/>
        <v>169.46559999999999</v>
      </c>
      <c r="AS841" s="695">
        <f t="shared" si="1521"/>
        <v>0.73680695652173911</v>
      </c>
      <c r="AT841" s="241"/>
      <c r="AU841" s="695"/>
      <c r="AV841" s="43"/>
      <c r="AW841" s="695"/>
      <c r="AX841" s="241"/>
      <c r="AY841" s="695"/>
      <c r="AZ841" s="116">
        <f>'[8]2025'!$AZ$841</f>
        <v>169.46559999999999</v>
      </c>
      <c r="BA841" s="695">
        <f t="shared" si="1573"/>
        <v>0.73680695652173911</v>
      </c>
      <c r="BB841" s="43"/>
      <c r="BC841" s="116">
        <f t="shared" si="1574"/>
        <v>117.592</v>
      </c>
      <c r="BD841" s="43">
        <f t="shared" si="1575"/>
        <v>0</v>
      </c>
      <c r="BE841" s="116">
        <f t="shared" ref="BE841" si="1607">BH841</f>
        <v>117.592</v>
      </c>
      <c r="BF841" s="43"/>
      <c r="BG841" s="43"/>
      <c r="BH841" s="116">
        <f t="shared" si="1606"/>
        <v>117.592</v>
      </c>
      <c r="BI841" s="43"/>
      <c r="BJ841" s="116">
        <f t="shared" ref="BJ841:BJ847" si="1608">BK841+BL841+BM841</f>
        <v>0</v>
      </c>
      <c r="BK841" s="43"/>
      <c r="BL841" s="116"/>
      <c r="BM841" s="43"/>
      <c r="BN841" s="116">
        <f t="shared" si="1580"/>
        <v>117.592</v>
      </c>
      <c r="BO841" s="116"/>
      <c r="BP841" s="43"/>
      <c r="BQ841" s="43"/>
      <c r="BR841" s="116">
        <f t="shared" si="1602"/>
        <v>117.592</v>
      </c>
      <c r="BS841" s="43"/>
      <c r="BT841" s="116"/>
      <c r="BU841" s="116">
        <f t="shared" si="1603"/>
        <v>117.592</v>
      </c>
      <c r="BV841" s="43"/>
      <c r="BW841" s="43"/>
      <c r="BX841" s="43"/>
      <c r="BY841" s="171">
        <f t="shared" si="1604"/>
        <v>117.592</v>
      </c>
      <c r="BZ841" s="43"/>
      <c r="CE841" s="695"/>
    </row>
    <row r="842" spans="1:12295" s="69" customFormat="1" ht="108" hidden="1" customHeight="1" x14ac:dyDescent="0.25">
      <c r="A842" s="564"/>
      <c r="B842" s="204" t="s">
        <v>12</v>
      </c>
      <c r="C842" s="119" t="s">
        <v>546</v>
      </c>
      <c r="D842" s="171">
        <f>H842</f>
        <v>8151.7079999999996</v>
      </c>
      <c r="E842" s="241"/>
      <c r="F842" s="241"/>
      <c r="G842" s="240"/>
      <c r="H842" s="171">
        <v>8151.7079999999996</v>
      </c>
      <c r="I842" s="240"/>
      <c r="J842" s="240">
        <v>0</v>
      </c>
      <c r="K842" s="171">
        <f>S842</f>
        <v>8151.7079999999996</v>
      </c>
      <c r="L842" s="695">
        <f t="shared" si="1515"/>
        <v>1</v>
      </c>
      <c r="M842" s="240"/>
      <c r="N842" s="114"/>
      <c r="O842" s="111"/>
      <c r="P842" s="114"/>
      <c r="Q842" s="111"/>
      <c r="R842" s="743"/>
      <c r="S842" s="171">
        <v>8151.7079999999996</v>
      </c>
      <c r="T842" s="695">
        <f t="shared" ref="T842:T844" si="1609">S842/H842</f>
        <v>1</v>
      </c>
      <c r="U842" s="111"/>
      <c r="V842" s="111"/>
      <c r="W842" s="111"/>
      <c r="X842" s="111"/>
      <c r="Y842" s="111"/>
      <c r="Z842" s="111"/>
      <c r="AA842" s="111"/>
      <c r="AB842" s="111"/>
      <c r="AC842" s="111"/>
      <c r="AD842" s="114"/>
      <c r="AE842" s="171">
        <f t="shared" ref="AE842:AE845" si="1610">AM842</f>
        <v>8151.7079999999996</v>
      </c>
      <c r="AF842" s="695">
        <f t="shared" si="1518"/>
        <v>1</v>
      </c>
      <c r="AG842" s="240"/>
      <c r="AH842" s="695"/>
      <c r="AI842" s="111"/>
      <c r="AJ842" s="114"/>
      <c r="AK842" s="111"/>
      <c r="AL842" s="114"/>
      <c r="AM842" s="116">
        <f>'[8]2025'!$AM$842</f>
        <v>8151.7079999999996</v>
      </c>
      <c r="AN842" s="743">
        <f t="shared" si="1596"/>
        <v>1</v>
      </c>
      <c r="AO842" s="111">
        <v>0</v>
      </c>
      <c r="AP842" s="111">
        <f>AR842-AE842</f>
        <v>0</v>
      </c>
      <c r="AQ842" s="114"/>
      <c r="AR842" s="171">
        <f t="shared" si="1600"/>
        <v>8151.7079999999996</v>
      </c>
      <c r="AS842" s="695">
        <f t="shared" si="1521"/>
        <v>1</v>
      </c>
      <c r="AT842" s="241"/>
      <c r="AU842" s="695"/>
      <c r="AV842" s="43"/>
      <c r="AW842" s="695"/>
      <c r="AX842" s="241"/>
      <c r="AY842" s="695"/>
      <c r="AZ842" s="116">
        <f>'[8]2025'!$AZ$842</f>
        <v>8151.7079999999996</v>
      </c>
      <c r="BA842" s="695">
        <f t="shared" si="1573"/>
        <v>1</v>
      </c>
      <c r="BB842" s="628"/>
      <c r="BC842" s="116"/>
      <c r="BD842" s="43"/>
      <c r="BE842" s="116"/>
      <c r="BF842" s="43"/>
      <c r="BG842" s="43"/>
      <c r="BH842" s="116"/>
      <c r="BI842" s="43"/>
      <c r="BJ842" s="116"/>
      <c r="BK842" s="43"/>
      <c r="BL842" s="116"/>
      <c r="BM842" s="43"/>
      <c r="BN842" s="628">
        <f>BS842</f>
        <v>0</v>
      </c>
      <c r="BO842" s="43"/>
      <c r="BP842" s="43"/>
      <c r="BQ842" s="43"/>
      <c r="BR842" s="116"/>
      <c r="BS842" s="628">
        <v>0</v>
      </c>
      <c r="BT842" s="628">
        <f>BU842-BN842</f>
        <v>22734.4051</v>
      </c>
      <c r="BU842" s="628">
        <f>BZ842</f>
        <v>22734.4051</v>
      </c>
      <c r="BV842" s="43"/>
      <c r="BW842" s="43"/>
      <c r="BX842" s="43"/>
      <c r="BY842" s="116"/>
      <c r="BZ842" s="560">
        <v>22734.4051</v>
      </c>
      <c r="CE842" s="695"/>
    </row>
    <row r="843" spans="1:12295" s="69" customFormat="1" ht="181.5" hidden="1" customHeight="1" x14ac:dyDescent="0.25">
      <c r="A843" s="564"/>
      <c r="B843" s="204" t="s">
        <v>13</v>
      </c>
      <c r="C843" s="119" t="s">
        <v>547</v>
      </c>
      <c r="D843" s="171">
        <f>H843</f>
        <v>6128.7203</v>
      </c>
      <c r="E843" s="241"/>
      <c r="F843" s="241"/>
      <c r="G843" s="240"/>
      <c r="H843" s="171">
        <v>6128.7203</v>
      </c>
      <c r="I843" s="240"/>
      <c r="J843" s="240"/>
      <c r="K843" s="171">
        <f t="shared" ref="K843:K845" si="1611">S843</f>
        <v>6110.7225600000002</v>
      </c>
      <c r="L843" s="695">
        <f t="shared" si="1515"/>
        <v>0.99706337716211335</v>
      </c>
      <c r="M843" s="240"/>
      <c r="N843" s="114"/>
      <c r="O843" s="111"/>
      <c r="P843" s="114"/>
      <c r="Q843" s="111"/>
      <c r="R843" s="743"/>
      <c r="S843" s="171">
        <v>6110.7225600000002</v>
      </c>
      <c r="T843" s="695">
        <f t="shared" si="1609"/>
        <v>0.99706337716211335</v>
      </c>
      <c r="U843" s="111"/>
      <c r="V843" s="111"/>
      <c r="W843" s="111"/>
      <c r="X843" s="111"/>
      <c r="Y843" s="111"/>
      <c r="Z843" s="111"/>
      <c r="AA843" s="111"/>
      <c r="AB843" s="111"/>
      <c r="AC843" s="111"/>
      <c r="AD843" s="114"/>
      <c r="AE843" s="171">
        <f t="shared" si="1610"/>
        <v>5986.0657899999997</v>
      </c>
      <c r="AF843" s="695">
        <f t="shared" si="1518"/>
        <v>0.97672360574196859</v>
      </c>
      <c r="AG843" s="240"/>
      <c r="AH843" s="695"/>
      <c r="AI843" s="111"/>
      <c r="AJ843" s="114"/>
      <c r="AK843" s="111"/>
      <c r="AL843" s="114"/>
      <c r="AM843" s="116">
        <f>'[8]2025'!$AM$843</f>
        <v>5986.0657899999997</v>
      </c>
      <c r="AN843" s="743">
        <f t="shared" si="1596"/>
        <v>0.97672360574196859</v>
      </c>
      <c r="AO843" s="111"/>
      <c r="AP843" s="111"/>
      <c r="AQ843" s="114"/>
      <c r="AR843" s="171">
        <f t="shared" si="1600"/>
        <v>6110.7225600000002</v>
      </c>
      <c r="AS843" s="695">
        <f t="shared" si="1521"/>
        <v>0.99706337716211335</v>
      </c>
      <c r="AT843" s="241"/>
      <c r="AU843" s="695"/>
      <c r="AV843" s="43"/>
      <c r="AW843" s="695"/>
      <c r="AX843" s="241"/>
      <c r="AY843" s="695"/>
      <c r="AZ843" s="116">
        <f>'[8]2025'!$AZ$843</f>
        <v>6110.7225600000002</v>
      </c>
      <c r="BA843" s="695">
        <f t="shared" si="1573"/>
        <v>0.99706337716211335</v>
      </c>
      <c r="BB843" s="986"/>
      <c r="BC843" s="116"/>
      <c r="BD843" s="43"/>
      <c r="BE843" s="116"/>
      <c r="BF843" s="43"/>
      <c r="BG843" s="43"/>
      <c r="BH843" s="116"/>
      <c r="BI843" s="43"/>
      <c r="BJ843" s="116"/>
      <c r="BK843" s="43"/>
      <c r="BL843" s="116"/>
      <c r="BM843" s="43"/>
      <c r="BN843" s="986"/>
      <c r="BO843" s="43"/>
      <c r="BP843" s="43"/>
      <c r="BQ843" s="43"/>
      <c r="BR843" s="116"/>
      <c r="BS843" s="986"/>
      <c r="BT843" s="986"/>
      <c r="BU843" s="986"/>
      <c r="BV843" s="43"/>
      <c r="BW843" s="43"/>
      <c r="BX843" s="43"/>
      <c r="BY843" s="116"/>
      <c r="BZ843" s="986"/>
      <c r="CE843" s="695"/>
    </row>
    <row r="844" spans="1:12295" s="69" customFormat="1" ht="181.5" hidden="1" customHeight="1" x14ac:dyDescent="0.25">
      <c r="A844" s="564"/>
      <c r="B844" s="204" t="s">
        <v>14</v>
      </c>
      <c r="C844" s="119" t="s">
        <v>548</v>
      </c>
      <c r="D844" s="171">
        <f>H844</f>
        <v>547</v>
      </c>
      <c r="E844" s="171">
        <f t="shared" ref="E844:G844" si="1612">I844</f>
        <v>0</v>
      </c>
      <c r="F844" s="171">
        <f t="shared" si="1612"/>
        <v>0</v>
      </c>
      <c r="G844" s="171">
        <f t="shared" si="1612"/>
        <v>547</v>
      </c>
      <c r="H844" s="171">
        <v>547</v>
      </c>
      <c r="I844" s="240"/>
      <c r="J844" s="240"/>
      <c r="K844" s="171">
        <f t="shared" si="1611"/>
        <v>547</v>
      </c>
      <c r="L844" s="695">
        <f t="shared" si="1515"/>
        <v>1</v>
      </c>
      <c r="M844" s="240"/>
      <c r="N844" s="114"/>
      <c r="O844" s="111"/>
      <c r="P844" s="114"/>
      <c r="Q844" s="111"/>
      <c r="R844" s="743"/>
      <c r="S844" s="171">
        <v>547</v>
      </c>
      <c r="T844" s="695">
        <f t="shared" si="1609"/>
        <v>1</v>
      </c>
      <c r="U844" s="111"/>
      <c r="V844" s="111"/>
      <c r="W844" s="111"/>
      <c r="X844" s="111"/>
      <c r="Y844" s="111"/>
      <c r="Z844" s="111"/>
      <c r="AA844" s="111"/>
      <c r="AB844" s="111"/>
      <c r="AC844" s="111"/>
      <c r="AD844" s="114"/>
      <c r="AE844" s="171">
        <f t="shared" si="1610"/>
        <v>547</v>
      </c>
      <c r="AF844" s="695">
        <f t="shared" si="1518"/>
        <v>1</v>
      </c>
      <c r="AG844" s="240"/>
      <c r="AH844" s="695"/>
      <c r="AI844" s="111"/>
      <c r="AJ844" s="114"/>
      <c r="AK844" s="111"/>
      <c r="AL844" s="114"/>
      <c r="AM844" s="116">
        <f>'[8]2025'!$AM$844</f>
        <v>547</v>
      </c>
      <c r="AN844" s="743">
        <f t="shared" si="1596"/>
        <v>1</v>
      </c>
      <c r="AO844" s="111"/>
      <c r="AP844" s="111"/>
      <c r="AQ844" s="114"/>
      <c r="AR844" s="171">
        <f t="shared" si="1600"/>
        <v>547</v>
      </c>
      <c r="AS844" s="695">
        <f t="shared" si="1521"/>
        <v>1</v>
      </c>
      <c r="AT844" s="241"/>
      <c r="AU844" s="695"/>
      <c r="AV844" s="43"/>
      <c r="AW844" s="695"/>
      <c r="AX844" s="241"/>
      <c r="AY844" s="695"/>
      <c r="AZ844" s="116">
        <f>'[8]2025'!$AZ$844</f>
        <v>547</v>
      </c>
      <c r="BA844" s="695">
        <f t="shared" si="1573"/>
        <v>1</v>
      </c>
      <c r="BB844" s="986"/>
      <c r="BC844" s="116"/>
      <c r="BD844" s="43"/>
      <c r="BE844" s="116"/>
      <c r="BF844" s="43"/>
      <c r="BG844" s="43"/>
      <c r="BH844" s="116"/>
      <c r="BI844" s="43"/>
      <c r="BJ844" s="116"/>
      <c r="BK844" s="43"/>
      <c r="BL844" s="116"/>
      <c r="BM844" s="43"/>
      <c r="BN844" s="986"/>
      <c r="BO844" s="43"/>
      <c r="BP844" s="43"/>
      <c r="BQ844" s="43"/>
      <c r="BR844" s="116"/>
      <c r="BS844" s="986"/>
      <c r="BT844" s="986"/>
      <c r="BU844" s="986"/>
      <c r="BV844" s="43"/>
      <c r="BW844" s="43"/>
      <c r="BX844" s="43"/>
      <c r="BY844" s="116"/>
      <c r="BZ844" s="986"/>
      <c r="CE844" s="695"/>
    </row>
    <row r="845" spans="1:12295" s="69" customFormat="1" ht="181.5" hidden="1" customHeight="1" x14ac:dyDescent="0.25">
      <c r="A845" s="564"/>
      <c r="B845" s="204" t="s">
        <v>285</v>
      </c>
      <c r="C845" s="119" t="s">
        <v>549</v>
      </c>
      <c r="D845" s="171">
        <f>H845</f>
        <v>87</v>
      </c>
      <c r="E845" s="241"/>
      <c r="F845" s="241"/>
      <c r="G845" s="240"/>
      <c r="H845" s="171">
        <v>87</v>
      </c>
      <c r="I845" s="240"/>
      <c r="J845" s="240"/>
      <c r="K845" s="171">
        <f t="shared" si="1611"/>
        <v>87</v>
      </c>
      <c r="L845" s="695">
        <f t="shared" si="1515"/>
        <v>1</v>
      </c>
      <c r="M845" s="240"/>
      <c r="N845" s="114"/>
      <c r="O845" s="111"/>
      <c r="P845" s="114"/>
      <c r="Q845" s="111"/>
      <c r="R845" s="743"/>
      <c r="S845" s="171">
        <v>87</v>
      </c>
      <c r="T845" s="695">
        <f t="shared" ref="T845" si="1613">S845/H845</f>
        <v>1</v>
      </c>
      <c r="U845" s="111"/>
      <c r="V845" s="111"/>
      <c r="W845" s="111"/>
      <c r="X845" s="111"/>
      <c r="Y845" s="111"/>
      <c r="Z845" s="111"/>
      <c r="AA845" s="111"/>
      <c r="AB845" s="111"/>
      <c r="AC845" s="111"/>
      <c r="AD845" s="114"/>
      <c r="AE845" s="171">
        <f t="shared" si="1610"/>
        <v>62093.81194</v>
      </c>
      <c r="AF845" s="695">
        <f t="shared" si="1518"/>
        <v>713.72197632183907</v>
      </c>
      <c r="AG845" s="240"/>
      <c r="AH845" s="695"/>
      <c r="AI845" s="111"/>
      <c r="AJ845" s="114"/>
      <c r="AK845" s="111"/>
      <c r="AL845" s="114"/>
      <c r="AM845" s="116">
        <f>'[8]2025'!$AM$845</f>
        <v>62093.81194</v>
      </c>
      <c r="AN845" s="743">
        <f t="shared" si="1596"/>
        <v>713.72197632183907</v>
      </c>
      <c r="AO845" s="111"/>
      <c r="AP845" s="111"/>
      <c r="AQ845" s="114"/>
      <c r="AR845" s="171">
        <f t="shared" si="1600"/>
        <v>87</v>
      </c>
      <c r="AS845" s="695">
        <f t="shared" si="1521"/>
        <v>1</v>
      </c>
      <c r="AT845" s="241"/>
      <c r="AU845" s="695"/>
      <c r="AV845" s="43"/>
      <c r="AW845" s="695"/>
      <c r="AX845" s="241"/>
      <c r="AY845" s="695"/>
      <c r="AZ845" s="116">
        <f>'[8]2025'!$AZ$845</f>
        <v>87</v>
      </c>
      <c r="BA845" s="695">
        <f t="shared" si="1573"/>
        <v>1</v>
      </c>
      <c r="BB845" s="986"/>
      <c r="BC845" s="116"/>
      <c r="BD845" s="43"/>
      <c r="BE845" s="116"/>
      <c r="BF845" s="43"/>
      <c r="BG845" s="43"/>
      <c r="BH845" s="116"/>
      <c r="BI845" s="43"/>
      <c r="BJ845" s="116"/>
      <c r="BK845" s="43"/>
      <c r="BL845" s="116"/>
      <c r="BM845" s="43"/>
      <c r="BN845" s="986"/>
      <c r="BO845" s="43"/>
      <c r="BP845" s="43"/>
      <c r="BQ845" s="43"/>
      <c r="BR845" s="116"/>
      <c r="BS845" s="986"/>
      <c r="BT845" s="986"/>
      <c r="BU845" s="986"/>
      <c r="BV845" s="43"/>
      <c r="BW845" s="43"/>
      <c r="BX845" s="43"/>
      <c r="BY845" s="116"/>
      <c r="BZ845" s="986"/>
      <c r="CE845" s="695"/>
    </row>
    <row r="846" spans="1:12295" s="69" customFormat="1" ht="217.5" hidden="1" customHeight="1" x14ac:dyDescent="0.25">
      <c r="A846" s="564"/>
      <c r="B846" s="224"/>
      <c r="C846" s="99"/>
      <c r="D846" s="240"/>
      <c r="E846" s="240"/>
      <c r="F846" s="240"/>
      <c r="G846" s="240"/>
      <c r="H846" s="240"/>
      <c r="I846" s="240"/>
      <c r="J846" s="240"/>
      <c r="K846" s="240"/>
      <c r="L846" s="695"/>
      <c r="M846" s="240"/>
      <c r="N846" s="695"/>
      <c r="O846" s="111"/>
      <c r="P846" s="114"/>
      <c r="Q846" s="111"/>
      <c r="R846" s="743"/>
      <c r="S846" s="111"/>
      <c r="T846" s="114"/>
      <c r="U846" s="111"/>
      <c r="V846" s="111"/>
      <c r="W846" s="111"/>
      <c r="X846" s="111"/>
      <c r="Y846" s="111"/>
      <c r="Z846" s="111"/>
      <c r="AA846" s="111"/>
      <c r="AB846" s="111"/>
      <c r="AC846" s="111"/>
      <c r="AD846" s="114"/>
      <c r="AE846" s="240"/>
      <c r="AF846" s="695"/>
      <c r="AG846" s="240"/>
      <c r="AH846" s="695"/>
      <c r="AI846" s="111"/>
      <c r="AJ846" s="114"/>
      <c r="AK846" s="111"/>
      <c r="AL846" s="114"/>
      <c r="AM846" s="111"/>
      <c r="AN846" s="743"/>
      <c r="AO846" s="111"/>
      <c r="AP846" s="111"/>
      <c r="AQ846" s="114"/>
      <c r="AR846" s="171">
        <f t="shared" si="1600"/>
        <v>0</v>
      </c>
      <c r="AS846" s="695"/>
      <c r="AT846" s="241"/>
      <c r="AU846" s="695"/>
      <c r="AV846" s="43"/>
      <c r="AW846" s="695"/>
      <c r="AX846" s="241"/>
      <c r="AY846" s="695"/>
      <c r="AZ846" s="116"/>
      <c r="BA846" s="695"/>
      <c r="BB846" s="916"/>
      <c r="BC846" s="116"/>
      <c r="BD846" s="43"/>
      <c r="BE846" s="116"/>
      <c r="BF846" s="43"/>
      <c r="BG846" s="43"/>
      <c r="BH846" s="116"/>
      <c r="BI846" s="43"/>
      <c r="BJ846" s="116"/>
      <c r="BK846" s="43"/>
      <c r="BL846" s="116"/>
      <c r="BM846" s="43"/>
      <c r="BN846" s="916"/>
      <c r="BO846" s="43"/>
      <c r="BP846" s="43"/>
      <c r="BQ846" s="43"/>
      <c r="BR846" s="116"/>
      <c r="BS846" s="916"/>
      <c r="BT846" s="916"/>
      <c r="BU846" s="916"/>
      <c r="BV846" s="43"/>
      <c r="BW846" s="43"/>
      <c r="BX846" s="43"/>
      <c r="BY846" s="116"/>
      <c r="BZ846" s="916"/>
      <c r="CE846" s="695"/>
    </row>
    <row r="847" spans="1:12295" s="830" customFormat="1" ht="92.25" customHeight="1" x14ac:dyDescent="0.25">
      <c r="B847" s="1086" t="s">
        <v>359</v>
      </c>
      <c r="C847" s="1086"/>
      <c r="D847" s="887">
        <f>E847+G847+H847+I847</f>
        <v>2488799.7999199997</v>
      </c>
      <c r="E847" s="887">
        <f>E788</f>
        <v>578736.67986999999</v>
      </c>
      <c r="F847" s="887">
        <f>F788</f>
        <v>0</v>
      </c>
      <c r="G847" s="887">
        <f>G788</f>
        <v>739195.26725999988</v>
      </c>
      <c r="H847" s="887">
        <f>H788</f>
        <v>1170867.8527899999</v>
      </c>
      <c r="I847" s="887">
        <f>I788</f>
        <v>0</v>
      </c>
      <c r="J847" s="887">
        <f>K847-D847</f>
        <v>-98884.065409999806</v>
      </c>
      <c r="K847" s="887">
        <f>M847+Q847+S847+U847</f>
        <v>2389915.7345099999</v>
      </c>
      <c r="L847" s="832">
        <f t="shared" si="1515"/>
        <v>0.96026837296709111</v>
      </c>
      <c r="M847" s="887">
        <f>M788</f>
        <v>578736.67986999999</v>
      </c>
      <c r="N847" s="832">
        <f>M847/E847</f>
        <v>1</v>
      </c>
      <c r="O847" s="831">
        <f>O788</f>
        <v>0</v>
      </c>
      <c r="P847" s="832">
        <v>0</v>
      </c>
      <c r="Q847" s="831">
        <f>Q788</f>
        <v>645936.19582000002</v>
      </c>
      <c r="R847" s="833">
        <f t="shared" si="1539"/>
        <v>0.25953722587118622</v>
      </c>
      <c r="S847" s="831">
        <f>S788</f>
        <v>1165242.85882</v>
      </c>
      <c r="T847" s="833">
        <f>S847/H847</f>
        <v>0.99519587632660989</v>
      </c>
      <c r="U847" s="831">
        <f>U789</f>
        <v>0</v>
      </c>
      <c r="V847" s="831">
        <f t="shared" si="1534"/>
        <v>0</v>
      </c>
      <c r="W847" s="831"/>
      <c r="X847" s="831"/>
      <c r="Y847" s="831"/>
      <c r="Z847" s="831">
        <f t="shared" si="1535"/>
        <v>1749604.53266</v>
      </c>
      <c r="AA847" s="831">
        <f>E847</f>
        <v>578736.67986999999</v>
      </c>
      <c r="AB847" s="831">
        <f t="shared" si="1605"/>
        <v>1170867.8527899999</v>
      </c>
      <c r="AC847" s="831">
        <f>I847</f>
        <v>0</v>
      </c>
      <c r="AD847" s="833">
        <v>0</v>
      </c>
      <c r="AE847" s="887">
        <f>AG847+AK847+AM847+AO847</f>
        <v>2429237.2878999999</v>
      </c>
      <c r="AF847" s="832">
        <f t="shared" si="1518"/>
        <v>0.97606777691724567</v>
      </c>
      <c r="AG847" s="887">
        <f>AG788</f>
        <v>561313.88599999994</v>
      </c>
      <c r="AH847" s="832">
        <f t="shared" ref="AH847:AH852" si="1614">AG847/E847</f>
        <v>0.96989512765302233</v>
      </c>
      <c r="AI847" s="831">
        <f>AI788</f>
        <v>0</v>
      </c>
      <c r="AJ847" s="832">
        <v>0</v>
      </c>
      <c r="AK847" s="831">
        <f>AK788</f>
        <v>640850.26150999987</v>
      </c>
      <c r="AL847" s="832">
        <f>AK847/G847</f>
        <v>0.86695666205421096</v>
      </c>
      <c r="AM847" s="831">
        <f>AM788</f>
        <v>1227073.1403899998</v>
      </c>
      <c r="AN847" s="832">
        <f>AM847/H847</f>
        <v>1.0480031008333446</v>
      </c>
      <c r="AO847" s="831">
        <f>AO789</f>
        <v>0</v>
      </c>
      <c r="AP847" s="831">
        <f>AR847-AE847</f>
        <v>51968.032709999941</v>
      </c>
      <c r="AQ847" s="832">
        <v>0</v>
      </c>
      <c r="AR847" s="887">
        <f>AT847+AX847+AZ847+BB847</f>
        <v>2481205.3206099998</v>
      </c>
      <c r="AS847" s="832">
        <f t="shared" si="1521"/>
        <v>0.99694853747969447</v>
      </c>
      <c r="AT847" s="887">
        <f>AT788</f>
        <v>578736.67986999999</v>
      </c>
      <c r="AU847" s="832">
        <f t="shared" si="1522"/>
        <v>1</v>
      </c>
      <c r="AV847" s="831">
        <f>AV790+AV834</f>
        <v>0</v>
      </c>
      <c r="AW847" s="832">
        <v>0</v>
      </c>
      <c r="AX847" s="887">
        <f>AX788</f>
        <v>737225.7819200001</v>
      </c>
      <c r="AY847" s="832">
        <f t="shared" si="1523"/>
        <v>0.99733563589050001</v>
      </c>
      <c r="AZ847" s="831">
        <f>AZ790+AZ834</f>
        <v>1165242.85882</v>
      </c>
      <c r="BA847" s="832">
        <f t="shared" si="1573"/>
        <v>0.99519587632660989</v>
      </c>
      <c r="BB847" s="831">
        <f>BB842</f>
        <v>0</v>
      </c>
      <c r="BC847" s="831">
        <f t="shared" si="1574"/>
        <v>1227073.1403899998</v>
      </c>
      <c r="BD847" s="831">
        <f t="shared" si="1575"/>
        <v>0</v>
      </c>
      <c r="BE847" s="831">
        <f>BF847+BG847+BH847+BI847</f>
        <v>1150294.5546599999</v>
      </c>
      <c r="BF847" s="831">
        <f>BF790+BF834</f>
        <v>0</v>
      </c>
      <c r="BG847" s="831">
        <f>BG790+BG834</f>
        <v>0</v>
      </c>
      <c r="BH847" s="831">
        <f>BH790+BH834</f>
        <v>1150294.5546599999</v>
      </c>
      <c r="BI847" s="831">
        <f>BI789</f>
        <v>0</v>
      </c>
      <c r="BJ847" s="831">
        <f t="shared" si="1608"/>
        <v>0</v>
      </c>
      <c r="BK847" s="831">
        <f>BK790+BK834</f>
        <v>0</v>
      </c>
      <c r="BL847" s="831">
        <f>BL790+BL834</f>
        <v>0</v>
      </c>
      <c r="BM847" s="831">
        <f>BM790+BM834</f>
        <v>0</v>
      </c>
      <c r="BN847" s="831">
        <f>BO847+BQ847+BR847+BS847</f>
        <v>1150294.5546599999</v>
      </c>
      <c r="BO847" s="831">
        <f>BO790+BO834</f>
        <v>0</v>
      </c>
      <c r="BP847" s="831">
        <f>BP790+BP834</f>
        <v>0</v>
      </c>
      <c r="BQ847" s="831">
        <f>BQ790+BQ834</f>
        <v>0</v>
      </c>
      <c r="BR847" s="831">
        <f>BR790+BR834</f>
        <v>1150294.5546599999</v>
      </c>
      <c r="BS847" s="831">
        <f>BS790+BS834</f>
        <v>0</v>
      </c>
      <c r="BT847" s="831">
        <f>BU847-BN847</f>
        <v>22734.405100000091</v>
      </c>
      <c r="BU847" s="831">
        <f>BV847+BX847+BY847+BZ847</f>
        <v>1173028.95976</v>
      </c>
      <c r="BV847" s="831">
        <f>BV790+BV834</f>
        <v>0</v>
      </c>
      <c r="BW847" s="831"/>
      <c r="BX847" s="831">
        <f>BX790+BX834</f>
        <v>0</v>
      </c>
      <c r="BY847" s="831">
        <f>BY790+BY834</f>
        <v>1150294.5546599999</v>
      </c>
      <c r="BZ847" s="831">
        <f>BZ842</f>
        <v>22734.4051</v>
      </c>
      <c r="CE847" s="832">
        <v>0</v>
      </c>
    </row>
    <row r="848" spans="1:12295" s="57" customFormat="1" ht="48.75" customHeight="1" x14ac:dyDescent="0.3">
      <c r="B848" s="1083" t="s">
        <v>201</v>
      </c>
      <c r="C848" s="1083"/>
      <c r="D848" s="168">
        <f>E848+F848+G848+H848+I848</f>
        <v>29255088.594059996</v>
      </c>
      <c r="E848" s="168">
        <f t="shared" ref="E848:J848" si="1615">E849+E850+E851+E852</f>
        <v>13113970.46893</v>
      </c>
      <c r="F848" s="168">
        <f t="shared" si="1615"/>
        <v>4519572.8046599999</v>
      </c>
      <c r="G848" s="168">
        <f t="shared" si="1615"/>
        <v>7754638.6368799992</v>
      </c>
      <c r="H848" s="168">
        <f t="shared" si="1615"/>
        <v>1449053.9487899998</v>
      </c>
      <c r="I848" s="168">
        <f t="shared" si="1615"/>
        <v>2417852.7348000002</v>
      </c>
      <c r="J848" s="168">
        <f t="shared" si="1615"/>
        <v>-577426.77093999984</v>
      </c>
      <c r="K848" s="168">
        <f>M848+O848+Q848+S848+U848</f>
        <v>28677661.823119998</v>
      </c>
      <c r="L848" s="695">
        <f t="shared" si="1515"/>
        <v>0.98026234755422204</v>
      </c>
      <c r="M848" s="168">
        <f t="shared" ref="M848:AC848" si="1616">M849+M850+M851+M852</f>
        <v>13113970.46893</v>
      </c>
      <c r="N848" s="743">
        <f>M848/E848</f>
        <v>1</v>
      </c>
      <c r="O848" s="761">
        <f t="shared" ref="O848" si="1617">O849+O850+O851+O852</f>
        <v>4519572.8046599999</v>
      </c>
      <c r="P848" s="743">
        <f t="shared" ref="P848:P849" si="1618">O848/F848</f>
        <v>1</v>
      </c>
      <c r="Q848" s="761">
        <f t="shared" ref="Q848" si="1619">Q849+Q850+Q851+Q852</f>
        <v>7528246.6250700001</v>
      </c>
      <c r="R848" s="743">
        <f>Q848/G848</f>
        <v>0.97080560134249072</v>
      </c>
      <c r="S848" s="761">
        <f t="shared" ref="S848" si="1620">S849+S850+S851+S852</f>
        <v>1443428.9548200001</v>
      </c>
      <c r="T848" s="743">
        <f t="shared" ref="T848:T849" si="1621">S848/H848</f>
        <v>0.99611816111146401</v>
      </c>
      <c r="U848" s="628">
        <f t="shared" si="1616"/>
        <v>2072442.96964</v>
      </c>
      <c r="V848" s="628" t="e">
        <f t="shared" si="1616"/>
        <v>#REF!</v>
      </c>
      <c r="W848" s="628" t="e">
        <f t="shared" si="1616"/>
        <v>#REF!</v>
      </c>
      <c r="X848" s="628" t="e">
        <f t="shared" si="1616"/>
        <v>#REF!</v>
      </c>
      <c r="Y848" s="628" t="e">
        <f t="shared" si="1616"/>
        <v>#REF!</v>
      </c>
      <c r="Z848" s="628" t="e">
        <f t="shared" si="1616"/>
        <v>#REF!</v>
      </c>
      <c r="AA848" s="628" t="e">
        <f t="shared" si="1616"/>
        <v>#REF!</v>
      </c>
      <c r="AB848" s="628">
        <f t="shared" si="1616"/>
        <v>1449053.9487899998</v>
      </c>
      <c r="AC848" s="628" t="e">
        <f t="shared" si="1616"/>
        <v>#REF!</v>
      </c>
      <c r="AD848" s="743">
        <f t="shared" ref="AD848:AD852" si="1622">U848/I848</f>
        <v>0.85714193416805773</v>
      </c>
      <c r="AE848" s="168">
        <f>AG848+AI848+AK848+AM848+AO848</f>
        <v>29070488.503339998</v>
      </c>
      <c r="AF848" s="695">
        <f t="shared" si="1518"/>
        <v>0.99368998353477966</v>
      </c>
      <c r="AG848" s="168">
        <f t="shared" ref="AG848" si="1623">AG849+AG850+AG851+AG852</f>
        <v>12401248.741710002</v>
      </c>
      <c r="AH848" s="695">
        <f t="shared" si="1614"/>
        <v>0.94565172089501037</v>
      </c>
      <c r="AI848" s="761">
        <f t="shared" ref="AI848" si="1624">AI849+AI850+AI851+AI852</f>
        <v>4434199.9700100003</v>
      </c>
      <c r="AJ848" s="695">
        <f t="shared" ref="AJ848:AJ849" si="1625">AI848/F848</f>
        <v>0.98111041942681521</v>
      </c>
      <c r="AK848" s="761">
        <f t="shared" ref="AK848" si="1626">AK849+AK850+AK851+AK852</f>
        <v>8934032.5836899988</v>
      </c>
      <c r="AL848" s="695">
        <f t="shared" ref="AL848:AL851" si="1627">AK848/G848</f>
        <v>1.1520888337982589</v>
      </c>
      <c r="AM848" s="761">
        <f t="shared" ref="AM848" si="1628">AM849+AM850+AM851+AM852</f>
        <v>1485383.1676499997</v>
      </c>
      <c r="AN848" s="695">
        <f t="shared" ref="AN848:AN849" si="1629">AM848/H848</f>
        <v>1.0250709912424834</v>
      </c>
      <c r="AO848" s="628">
        <f>AO849+AO850+AO851+AO852</f>
        <v>1815624.0402799998</v>
      </c>
      <c r="AP848" s="628">
        <f>AP849+AP850+AP851+AP852</f>
        <v>446073.05443999777</v>
      </c>
      <c r="AQ848" s="695">
        <f t="shared" ref="AQ848:AQ849" si="1630">AO848/I848</f>
        <v>0.75092416264557338</v>
      </c>
      <c r="AR848" s="168">
        <f>AT848+AV848+AX848+AZ848+BB848</f>
        <v>29221727.196589999</v>
      </c>
      <c r="AS848" s="695">
        <f t="shared" si="1521"/>
        <v>0.99885963779043996</v>
      </c>
      <c r="AT848" s="168">
        <f>AT849+AT850+AT851+AT852</f>
        <v>13113970.46893</v>
      </c>
      <c r="AU848" s="695">
        <f t="shared" si="1522"/>
        <v>1</v>
      </c>
      <c r="AV848" s="628">
        <f>AV849+AV850+AV851+AV852</f>
        <v>4519572.8046599999</v>
      </c>
      <c r="AW848" s="695">
        <f t="shared" si="1532"/>
        <v>1</v>
      </c>
      <c r="AX848" s="168">
        <f>AX849+AX850+AX851+AX852</f>
        <v>7727198.1718200007</v>
      </c>
      <c r="AY848" s="695">
        <f t="shared" si="1523"/>
        <v>0.99646141279498246</v>
      </c>
      <c r="AZ848" s="628">
        <f>AZ849+AZ850+AZ851+AZ852</f>
        <v>1443428.9548200001</v>
      </c>
      <c r="BA848" s="695">
        <f t="shared" si="1573"/>
        <v>0.99611816111146401</v>
      </c>
      <c r="BB848" s="628">
        <f>BB849+BB850+BB851+BB852</f>
        <v>2417556.79636</v>
      </c>
      <c r="BC848" s="628">
        <f t="shared" si="1574"/>
        <v>1485383.1676499997</v>
      </c>
      <c r="BD848" s="628" t="e">
        <f>BD849</f>
        <v>#REF!</v>
      </c>
      <c r="BE848" s="628" t="e">
        <f>BF848+BG848+BH848+BI848</f>
        <v>#REF!</v>
      </c>
      <c r="BF848" s="628" t="e">
        <f>BF849+BF850+BF851+BF852</f>
        <v>#REF!</v>
      </c>
      <c r="BG848" s="628">
        <f>BG849+BG850+BG851+BG852</f>
        <v>0</v>
      </c>
      <c r="BH848" s="628" t="e">
        <f>BH849+BH850+BH851+BH852</f>
        <v>#REF!</v>
      </c>
      <c r="BI848" s="628" t="e">
        <f>BI849+BI850+BI851+BI852</f>
        <v>#REF!</v>
      </c>
      <c r="BJ848" s="628" t="e">
        <f>BK848+BL848+BM848</f>
        <v>#REF!</v>
      </c>
      <c r="BK848" s="628" t="e">
        <f>BK849+BK850+BK851+BK852</f>
        <v>#REF!</v>
      </c>
      <c r="BL848" s="628" t="e">
        <f>BL847+BL781+#REF!+BL297</f>
        <v>#REF!</v>
      </c>
      <c r="BM848" s="628" t="e">
        <f>BM847+BM781+#REF!+BM297</f>
        <v>#REF!</v>
      </c>
      <c r="BN848" s="628">
        <f>BO848+BP848+BQ848+BR848+BS848</f>
        <v>17615774.131999999</v>
      </c>
      <c r="BO848" s="628">
        <f>BO849+BO850+BO851+BO852</f>
        <v>6709939.1561000003</v>
      </c>
      <c r="BP848" s="628">
        <f t="shared" ref="BP848:BQ848" si="1631">BP849+BP850+BP851+BP852</f>
        <v>0</v>
      </c>
      <c r="BQ848" s="628">
        <f t="shared" si="1631"/>
        <v>8544440.4212400001</v>
      </c>
      <c r="BR848" s="628">
        <f>BR849+BR850+BR851+BR852</f>
        <v>1150294.5546599999</v>
      </c>
      <c r="BS848" s="628">
        <f>BS849+BS850+BS851+BS852</f>
        <v>1211100</v>
      </c>
      <c r="BT848" s="628">
        <f>BT849+BT850+BT851+BT852</f>
        <v>100920.50110000011</v>
      </c>
      <c r="BU848" s="628">
        <f>BV848+BW848+BX848+BY848+BZ848</f>
        <v>17716694.633099999</v>
      </c>
      <c r="BV848" s="533">
        <f>BV849+BV850+BV851+BV852</f>
        <v>6709939.1561000003</v>
      </c>
      <c r="BW848" s="540">
        <f>BW849+BW850+BW851+BW852</f>
        <v>0</v>
      </c>
      <c r="BX848" s="439">
        <f>BX849+BX850+BX851+BX852</f>
        <v>8544440.4212400001</v>
      </c>
      <c r="BY848" s="439">
        <f>BY849+BY850+BY851+BY852</f>
        <v>1428480.6506599998</v>
      </c>
      <c r="BZ848" s="439">
        <f>BZ849+BZ850+BZ851+BZ852</f>
        <v>1033834.4051</v>
      </c>
      <c r="CE848" s="695">
        <f t="shared" si="1590"/>
        <v>0.99987760278542159</v>
      </c>
    </row>
    <row r="849" spans="2:83" s="50" customFormat="1" ht="42.75" customHeight="1" x14ac:dyDescent="0.25">
      <c r="B849" s="1020" t="s">
        <v>270</v>
      </c>
      <c r="C849" s="1020"/>
      <c r="D849" s="166">
        <f>E849+F849+G849+H849+I849</f>
        <v>23120727.264060002</v>
      </c>
      <c r="E849" s="166">
        <f>E847+E782+E312+E313</f>
        <v>9986060.8720200006</v>
      </c>
      <c r="F849" s="166">
        <f>F847+F782+F312+F313</f>
        <v>4519572.8046599999</v>
      </c>
      <c r="G849" s="166">
        <f>G847+G782+G312+G313</f>
        <v>4961906.6518299989</v>
      </c>
      <c r="H849" s="166">
        <f>H847+H782+H312+H313</f>
        <v>1449053.9487899998</v>
      </c>
      <c r="I849" s="166">
        <f>I847+I782+I312+I313</f>
        <v>2204132.9867600002</v>
      </c>
      <c r="J849" s="166">
        <f>J847+J782+J295+J306</f>
        <v>-560645.68129999982</v>
      </c>
      <c r="K849" s="166">
        <f>M849+O849+Q849+S849+U849</f>
        <v>22560081.582759999</v>
      </c>
      <c r="L849" s="695">
        <f t="shared" si="1515"/>
        <v>0.97575138208686463</v>
      </c>
      <c r="M849" s="166">
        <f>M847+M782+M295+M306</f>
        <v>9986060.8720200006</v>
      </c>
      <c r="N849" s="743">
        <f t="shared" ref="N849:N852" si="1632">M849/E849</f>
        <v>1</v>
      </c>
      <c r="O849" s="760">
        <f>O847+O782+O295+O306</f>
        <v>4519572.8046599999</v>
      </c>
      <c r="P849" s="743">
        <f t="shared" si="1618"/>
        <v>1</v>
      </c>
      <c r="Q849" s="760">
        <f>Q847+Q782+Q295+Q306</f>
        <v>4735514.6400199998</v>
      </c>
      <c r="R849" s="743">
        <f t="shared" ref="R849:R851" si="1633">Q849/G849</f>
        <v>0.9543739881268215</v>
      </c>
      <c r="S849" s="760">
        <f>S847+S782+S295+S306</f>
        <v>1443428.9548200001</v>
      </c>
      <c r="T849" s="743">
        <f t="shared" si="1621"/>
        <v>0.99611816111146401</v>
      </c>
      <c r="U849" s="622">
        <f>U847+U782+U295+U306</f>
        <v>1875504.31124</v>
      </c>
      <c r="V849" s="622" t="e">
        <f>W849+X849+Y849</f>
        <v>#REF!</v>
      </c>
      <c r="W849" s="622" t="e">
        <f>W295+W782+W788</f>
        <v>#REF!</v>
      </c>
      <c r="X849" s="622" t="e">
        <f>X295+X782+X788</f>
        <v>#REF!</v>
      </c>
      <c r="Y849" s="622" t="e">
        <f>Y295+Y782+Y788</f>
        <v>#REF!</v>
      </c>
      <c r="Z849" s="622" t="e">
        <f t="shared" si="1535"/>
        <v>#REF!</v>
      </c>
      <c r="AA849" s="622" t="e">
        <f>AA295+AA782+AA788</f>
        <v>#REF!</v>
      </c>
      <c r="AB849" s="622">
        <f>H849</f>
        <v>1449053.9487899998</v>
      </c>
      <c r="AC849" s="622" t="e">
        <f>AC295+AC782+AC788</f>
        <v>#REF!</v>
      </c>
      <c r="AD849" s="743">
        <f t="shared" si="1622"/>
        <v>0.8509034266561778</v>
      </c>
      <c r="AE849" s="166">
        <f>AG849+AI849+AK849+AM849+AO849</f>
        <v>22040131.80356</v>
      </c>
      <c r="AF849" s="695">
        <f t="shared" si="1518"/>
        <v>0.95326291218443926</v>
      </c>
      <c r="AG849" s="166">
        <f>AG847+AG782+AG295+AG306</f>
        <v>9273339.1448000018</v>
      </c>
      <c r="AH849" s="695">
        <f t="shared" si="1614"/>
        <v>0.92862834140967654</v>
      </c>
      <c r="AI849" s="760">
        <f>AI847+AI782+AI295+AI306</f>
        <v>4434199.9700100003</v>
      </c>
      <c r="AJ849" s="695">
        <f t="shared" si="1625"/>
        <v>0.98111041942681521</v>
      </c>
      <c r="AK849" s="760">
        <f>AK847+AK782+AK312+AK313</f>
        <v>5228524.1392199993</v>
      </c>
      <c r="AL849" s="695">
        <f t="shared" si="1627"/>
        <v>1.0537328704665714</v>
      </c>
      <c r="AM849" s="760">
        <f>AM847+AM782+AM295+AM306</f>
        <v>1485383.1676499997</v>
      </c>
      <c r="AN849" s="695">
        <f t="shared" si="1629"/>
        <v>1.0250709912424834</v>
      </c>
      <c r="AO849" s="622">
        <f>AO847+AO782+AO295+AO306</f>
        <v>1618685.3818799998</v>
      </c>
      <c r="AP849" s="622">
        <f>AP847+AP782+AP295+AP306</f>
        <v>1027345.4456499973</v>
      </c>
      <c r="AQ849" s="695">
        <f t="shared" si="1630"/>
        <v>0.73438644201746273</v>
      </c>
      <c r="AR849" s="166">
        <f>AT849+AV849+AX849+AZ849+BB849</f>
        <v>23087365.866590001</v>
      </c>
      <c r="AS849" s="695">
        <f t="shared" si="1521"/>
        <v>0.99855707837002772</v>
      </c>
      <c r="AT849" s="166">
        <f>AT847+AT782+AT295+AT306</f>
        <v>9986060.8720200006</v>
      </c>
      <c r="AU849" s="695">
        <f t="shared" si="1522"/>
        <v>1</v>
      </c>
      <c r="AV849" s="622">
        <f>AV847+AV782+AV295+AV306</f>
        <v>4519572.8046599999</v>
      </c>
      <c r="AW849" s="695">
        <f t="shared" si="1532"/>
        <v>1</v>
      </c>
      <c r="AX849" s="166">
        <f>AX847+AX782+AX295+AX306</f>
        <v>4934466.1867700005</v>
      </c>
      <c r="AY849" s="695">
        <f t="shared" si="1523"/>
        <v>0.99446977402328229</v>
      </c>
      <c r="AZ849" s="622">
        <f>AZ847+AZ782+AZ295+AZ306</f>
        <v>1443428.9548200001</v>
      </c>
      <c r="BA849" s="695">
        <f t="shared" si="1573"/>
        <v>0.99611816111146401</v>
      </c>
      <c r="BB849" s="622">
        <f>BB847+BB782+BB295+BB306</f>
        <v>2203837.0483200001</v>
      </c>
      <c r="BC849" s="622">
        <f t="shared" si="1574"/>
        <v>1485383.1676499997</v>
      </c>
      <c r="BD849" s="622" t="e">
        <f>BD295+BD782+BD788</f>
        <v>#REF!</v>
      </c>
      <c r="BE849" s="622" t="e">
        <f>BF849+BG849+BH849+BI849</f>
        <v>#REF!</v>
      </c>
      <c r="BF849" s="622" t="e">
        <f>BF847+BF782+BF295</f>
        <v>#REF!</v>
      </c>
      <c r="BG849" s="622">
        <f>BG847+BG782+BG295</f>
        <v>0</v>
      </c>
      <c r="BH849" s="622" t="e">
        <f>BH847+BH782+BH295</f>
        <v>#REF!</v>
      </c>
      <c r="BI849" s="622" t="e">
        <f>BI847+BI782+BI295</f>
        <v>#REF!</v>
      </c>
      <c r="BJ849" s="622" t="e">
        <f>BK849+BL849+BM849</f>
        <v>#REF!</v>
      </c>
      <c r="BK849" s="622" t="e">
        <f>BK295+BK782+BK788</f>
        <v>#REF!</v>
      </c>
      <c r="BL849" s="622" t="e">
        <f>BL295+BL782+BL788</f>
        <v>#REF!</v>
      </c>
      <c r="BM849" s="622" t="e">
        <f>BM295+BM782+BM788</f>
        <v>#REF!</v>
      </c>
      <c r="BN849" s="622">
        <f t="shared" ref="BN849:BN850" si="1634">BO849+BP849+BQ849+BR849+BS849</f>
        <v>9473082.8320000004</v>
      </c>
      <c r="BO849" s="622">
        <f t="shared" ref="BO849:BT849" si="1635">BO847+BO782+BO295+BO306</f>
        <v>3085723.1561000003</v>
      </c>
      <c r="BP849" s="622">
        <f t="shared" si="1635"/>
        <v>0</v>
      </c>
      <c r="BQ849" s="622">
        <f t="shared" si="1635"/>
        <v>4025965.1212400002</v>
      </c>
      <c r="BR849" s="622">
        <f t="shared" si="1635"/>
        <v>1150294.5546599999</v>
      </c>
      <c r="BS849" s="622">
        <f t="shared" si="1635"/>
        <v>1211100</v>
      </c>
      <c r="BT849" s="622">
        <f t="shared" si="1635"/>
        <v>100920.50110000011</v>
      </c>
      <c r="BU849" s="622">
        <f t="shared" ref="BU849:BU850" si="1636">BV849+BW849+BX849+BY849+BZ849</f>
        <v>9574003.3330999985</v>
      </c>
      <c r="BV849" s="534">
        <f>BV847+BV782+BV295+BV306</f>
        <v>3085723.1561000003</v>
      </c>
      <c r="BW849" s="570">
        <f>BW847+BW782+BW295+BW306</f>
        <v>0</v>
      </c>
      <c r="BX849" s="570">
        <f>BX847+BX782+BX295+BX306</f>
        <v>4025965.1212400002</v>
      </c>
      <c r="BY849" s="570">
        <f>BY847+BY782+BY295+BY306</f>
        <v>1428480.6506599998</v>
      </c>
      <c r="BZ849" s="570">
        <f>BZ847+BZ782+BZ295+BZ306</f>
        <v>1033834.4051</v>
      </c>
      <c r="CE849" s="695">
        <f t="shared" si="1590"/>
        <v>0.99986573476202301</v>
      </c>
    </row>
    <row r="850" spans="2:83" s="23" customFormat="1" ht="48" customHeight="1" x14ac:dyDescent="0.25">
      <c r="B850" s="1021" t="s">
        <v>271</v>
      </c>
      <c r="C850" s="1021"/>
      <c r="D850" s="167">
        <f t="shared" ref="D850:D852" si="1637">E850+G850+H850+I850</f>
        <v>5207584.5</v>
      </c>
      <c r="E850" s="167">
        <f>E311+E315</f>
        <v>2841629.3449499998</v>
      </c>
      <c r="F850" s="167">
        <f>F311+F315</f>
        <v>0</v>
      </c>
      <c r="G850" s="167">
        <f>G311+G315</f>
        <v>2365955.1550500002</v>
      </c>
      <c r="H850" s="167">
        <f>H311+H315</f>
        <v>0</v>
      </c>
      <c r="I850" s="167">
        <f>I311+I315</f>
        <v>0</v>
      </c>
      <c r="J850" s="167">
        <f>J294</f>
        <v>0</v>
      </c>
      <c r="K850" s="167">
        <f t="shared" ref="K850:K852" si="1638">M850+Q850+S850+U850</f>
        <v>5207584.5</v>
      </c>
      <c r="L850" s="730">
        <f t="shared" si="1515"/>
        <v>1</v>
      </c>
      <c r="M850" s="167">
        <f>M294+M315</f>
        <v>2841629.3449499998</v>
      </c>
      <c r="N850" s="811">
        <f t="shared" si="1632"/>
        <v>1</v>
      </c>
      <c r="O850" s="102">
        <f>O294+O315</f>
        <v>0</v>
      </c>
      <c r="P850" s="811">
        <v>0</v>
      </c>
      <c r="Q850" s="102">
        <f>Q294+Q315</f>
        <v>2365955.1550500002</v>
      </c>
      <c r="R850" s="811">
        <f t="shared" si="1633"/>
        <v>1</v>
      </c>
      <c r="S850" s="102">
        <f>S294+S315</f>
        <v>0</v>
      </c>
      <c r="T850" s="811">
        <v>0</v>
      </c>
      <c r="U850" s="102">
        <f>U294+U315</f>
        <v>0</v>
      </c>
      <c r="V850" s="102" t="e">
        <f>W850+X850+Y850</f>
        <v>#REF!</v>
      </c>
      <c r="W850" s="102" t="e">
        <f>W783+W294+W297</f>
        <v>#REF!</v>
      </c>
      <c r="X850" s="102" t="e">
        <f>X783+X294</f>
        <v>#REF!</v>
      </c>
      <c r="Y850" s="102" t="e">
        <f>Y783+Y294</f>
        <v>#REF!</v>
      </c>
      <c r="Z850" s="102" t="e">
        <f t="shared" si="1535"/>
        <v>#REF!</v>
      </c>
      <c r="AA850" s="102" t="e">
        <f>AA783+AA294+AA297</f>
        <v>#REF!</v>
      </c>
      <c r="AB850" s="102">
        <f>H850</f>
        <v>0</v>
      </c>
      <c r="AC850" s="102">
        <f>I850</f>
        <v>0</v>
      </c>
      <c r="AD850" s="811">
        <v>0</v>
      </c>
      <c r="AE850" s="167">
        <f t="shared" ref="AE850:AE852" si="1639">AG850+AK850+AM850+AO850</f>
        <v>5363208.0296399994</v>
      </c>
      <c r="AF850" s="730">
        <f t="shared" si="1518"/>
        <v>1.029884014294919</v>
      </c>
      <c r="AG850" s="167">
        <f>AG294+AG315</f>
        <v>2841629.3449499998</v>
      </c>
      <c r="AH850" s="730">
        <f t="shared" si="1614"/>
        <v>1</v>
      </c>
      <c r="AI850" s="102">
        <f>AI294+AI315</f>
        <v>0</v>
      </c>
      <c r="AJ850" s="730">
        <v>0</v>
      </c>
      <c r="AK850" s="102">
        <f>AK311</f>
        <v>2521578.6846899996</v>
      </c>
      <c r="AL850" s="730">
        <f t="shared" si="1627"/>
        <v>1.0657761958453986</v>
      </c>
      <c r="AM850" s="102">
        <f>AM294+AM315</f>
        <v>0</v>
      </c>
      <c r="AN850" s="730">
        <v>0</v>
      </c>
      <c r="AO850" s="102">
        <f>AO294+AO315</f>
        <v>0</v>
      </c>
      <c r="AP850" s="102">
        <f>AP294</f>
        <v>159099.44893000042</v>
      </c>
      <c r="AQ850" s="730">
        <v>0</v>
      </c>
      <c r="AR850" s="167">
        <f t="shared" ref="AR850:AR852" si="1640">AT850+AX850+AZ850+BB850</f>
        <v>5207584.5</v>
      </c>
      <c r="AS850" s="730">
        <f t="shared" si="1521"/>
        <v>1</v>
      </c>
      <c r="AT850" s="167">
        <f>AT294+AT315</f>
        <v>2841629.3449499998</v>
      </c>
      <c r="AU850" s="730">
        <f t="shared" si="1522"/>
        <v>1</v>
      </c>
      <c r="AV850" s="102">
        <f>AV294+AV315</f>
        <v>0</v>
      </c>
      <c r="AW850" s="730">
        <v>0</v>
      </c>
      <c r="AX850" s="167">
        <f>AX294+AX315</f>
        <v>2365955.1550500002</v>
      </c>
      <c r="AY850" s="730">
        <f t="shared" si="1523"/>
        <v>1</v>
      </c>
      <c r="AZ850" s="102">
        <f>AZ294+AZ315</f>
        <v>0</v>
      </c>
      <c r="BA850" s="730">
        <v>0</v>
      </c>
      <c r="BB850" s="102">
        <f>BB294+BB315</f>
        <v>0</v>
      </c>
      <c r="BC850" s="102">
        <f t="shared" si="1574"/>
        <v>0</v>
      </c>
      <c r="BD850" s="102">
        <f t="shared" si="1575"/>
        <v>0</v>
      </c>
      <c r="BE850" s="102">
        <f t="shared" ref="BE850:BE852" si="1641">BF850+BG850+BH850+BI850</f>
        <v>0</v>
      </c>
      <c r="BF850" s="102">
        <f>BF294+BF315</f>
        <v>0</v>
      </c>
      <c r="BG850" s="102">
        <f>BG294+BG315</f>
        <v>0</v>
      </c>
      <c r="BH850" s="102">
        <f>BH294+BH315</f>
        <v>0</v>
      </c>
      <c r="BI850" s="102">
        <f>BI294+BI315</f>
        <v>0</v>
      </c>
      <c r="BJ850" s="102" t="e">
        <f>BK850+BL850+BM850</f>
        <v>#REF!</v>
      </c>
      <c r="BK850" s="102" t="e">
        <f>BK783+BK294+BK297</f>
        <v>#REF!</v>
      </c>
      <c r="BL850" s="102" t="e">
        <f>BL783+BL294</f>
        <v>#REF!</v>
      </c>
      <c r="BM850" s="102" t="e">
        <f>BM783+BM294</f>
        <v>#REF!</v>
      </c>
      <c r="BN850" s="102">
        <f t="shared" si="1634"/>
        <v>7642691.2999999998</v>
      </c>
      <c r="BO850" s="102">
        <f>BO294+BO315</f>
        <v>3124216</v>
      </c>
      <c r="BP850" s="102"/>
      <c r="BQ850" s="102">
        <f>BQ294+BQ315</f>
        <v>4518475.3</v>
      </c>
      <c r="BR850" s="102">
        <f>BR294+BR315</f>
        <v>0</v>
      </c>
      <c r="BS850" s="102">
        <f>BS294+BS315</f>
        <v>0</v>
      </c>
      <c r="BT850" s="102">
        <f>BT294</f>
        <v>0</v>
      </c>
      <c r="BU850" s="102">
        <f t="shared" si="1636"/>
        <v>7642691.2999999998</v>
      </c>
      <c r="BV850" s="102">
        <f>BV294+BV315</f>
        <v>3124216</v>
      </c>
      <c r="BW850" s="102"/>
      <c r="BX850" s="102">
        <f>BX294+BX315</f>
        <v>4518475.3</v>
      </c>
      <c r="BY850" s="102">
        <f>BY294+BY315</f>
        <v>0</v>
      </c>
      <c r="BZ850" s="102">
        <f>BZ294+BZ315</f>
        <v>0</v>
      </c>
      <c r="CE850" s="730">
        <v>0</v>
      </c>
    </row>
    <row r="851" spans="2:83" s="193" customFormat="1" ht="46.5" customHeight="1" x14ac:dyDescent="0.25">
      <c r="B851" s="1085" t="s">
        <v>273</v>
      </c>
      <c r="C851" s="1085"/>
      <c r="D851" s="235">
        <f t="shared" si="1637"/>
        <v>426776.82999999996</v>
      </c>
      <c r="E851" s="235">
        <f>E317</f>
        <v>0</v>
      </c>
      <c r="F851" s="235">
        <f>F317</f>
        <v>0</v>
      </c>
      <c r="G851" s="235">
        <f>G317</f>
        <v>426776.82999999996</v>
      </c>
      <c r="H851" s="235">
        <f>H317</f>
        <v>0</v>
      </c>
      <c r="I851" s="235">
        <f>I317</f>
        <v>0</v>
      </c>
      <c r="J851" s="235">
        <f>J784</f>
        <v>0</v>
      </c>
      <c r="K851" s="235">
        <f t="shared" si="1638"/>
        <v>426776.82999999996</v>
      </c>
      <c r="L851" s="695">
        <f t="shared" si="1515"/>
        <v>1</v>
      </c>
      <c r="M851" s="235">
        <f>M317</f>
        <v>0</v>
      </c>
      <c r="N851" s="743">
        <v>0</v>
      </c>
      <c r="O851" s="194">
        <f>O317</f>
        <v>0</v>
      </c>
      <c r="P851" s="743">
        <v>0</v>
      </c>
      <c r="Q851" s="194">
        <f>Q317</f>
        <v>426776.82999999996</v>
      </c>
      <c r="R851" s="743">
        <f t="shared" si="1633"/>
        <v>1</v>
      </c>
      <c r="S851" s="194">
        <f>S317</f>
        <v>0</v>
      </c>
      <c r="T851" s="743">
        <v>0</v>
      </c>
      <c r="U851" s="194">
        <f t="shared" ref="U851:AC851" si="1642">U317</f>
        <v>0</v>
      </c>
      <c r="V851" s="194">
        <f t="shared" si="1642"/>
        <v>0</v>
      </c>
      <c r="W851" s="194">
        <f t="shared" si="1642"/>
        <v>0</v>
      </c>
      <c r="X851" s="194">
        <f t="shared" si="1642"/>
        <v>0</v>
      </c>
      <c r="Y851" s="194">
        <f t="shared" si="1642"/>
        <v>0</v>
      </c>
      <c r="Z851" s="194">
        <f t="shared" si="1642"/>
        <v>0</v>
      </c>
      <c r="AA851" s="194">
        <f t="shared" si="1642"/>
        <v>0</v>
      </c>
      <c r="AB851" s="194">
        <f t="shared" si="1642"/>
        <v>0</v>
      </c>
      <c r="AC851" s="194">
        <f t="shared" si="1642"/>
        <v>0</v>
      </c>
      <c r="AD851" s="743">
        <v>0</v>
      </c>
      <c r="AE851" s="235">
        <f t="shared" si="1639"/>
        <v>1183929.75978</v>
      </c>
      <c r="AF851" s="695">
        <f t="shared" si="1518"/>
        <v>2.7741191099338738</v>
      </c>
      <c r="AG851" s="235">
        <f>AG317</f>
        <v>0</v>
      </c>
      <c r="AH851" s="695">
        <v>0</v>
      </c>
      <c r="AI851" s="194">
        <f>AI317</f>
        <v>0</v>
      </c>
      <c r="AJ851" s="695">
        <v>0</v>
      </c>
      <c r="AK851" s="194">
        <f>AK317</f>
        <v>1183929.75978</v>
      </c>
      <c r="AL851" s="695">
        <f t="shared" si="1627"/>
        <v>2.7741191099338738</v>
      </c>
      <c r="AM851" s="194">
        <f>AM317</f>
        <v>0</v>
      </c>
      <c r="AN851" s="695">
        <v>0</v>
      </c>
      <c r="AO851" s="194">
        <f>AO317</f>
        <v>0</v>
      </c>
      <c r="AP851" s="194">
        <f>AP784</f>
        <v>-757152.92978000001</v>
      </c>
      <c r="AQ851" s="695">
        <v>0</v>
      </c>
      <c r="AR851" s="235">
        <f t="shared" si="1640"/>
        <v>426776.82999999996</v>
      </c>
      <c r="AS851" s="695">
        <f t="shared" si="1521"/>
        <v>1</v>
      </c>
      <c r="AT851" s="235">
        <f>AT317</f>
        <v>0</v>
      </c>
      <c r="AU851" s="695">
        <v>0</v>
      </c>
      <c r="AV851" s="194">
        <f>AV317</f>
        <v>0</v>
      </c>
      <c r="AW851" s="695">
        <v>0</v>
      </c>
      <c r="AX851" s="235">
        <f>AX317</f>
        <v>426776.82999999996</v>
      </c>
      <c r="AY851" s="695">
        <f t="shared" si="1523"/>
        <v>1</v>
      </c>
      <c r="AZ851" s="194">
        <f>AZ317</f>
        <v>0</v>
      </c>
      <c r="BA851" s="695">
        <v>0</v>
      </c>
      <c r="BB851" s="194">
        <f>BB317</f>
        <v>0</v>
      </c>
      <c r="BC851" s="194">
        <f t="shared" si="1574"/>
        <v>0</v>
      </c>
      <c r="BD851" s="194">
        <f t="shared" si="1575"/>
        <v>0</v>
      </c>
      <c r="BE851" s="194">
        <f t="shared" si="1641"/>
        <v>0</v>
      </c>
      <c r="BF851" s="194">
        <f>BF317</f>
        <v>0</v>
      </c>
      <c r="BG851" s="194">
        <f>BG317</f>
        <v>0</v>
      </c>
      <c r="BH851" s="194">
        <f>BH317</f>
        <v>0</v>
      </c>
      <c r="BI851" s="194">
        <f>BI317</f>
        <v>0</v>
      </c>
      <c r="BJ851" s="194">
        <f t="shared" ref="BJ851:BM852" si="1643">BJ784</f>
        <v>0</v>
      </c>
      <c r="BK851" s="194">
        <f t="shared" si="1643"/>
        <v>0</v>
      </c>
      <c r="BL851" s="194">
        <f t="shared" si="1643"/>
        <v>0</v>
      </c>
      <c r="BM851" s="194">
        <f t="shared" si="1643"/>
        <v>0</v>
      </c>
      <c r="BN851" s="194">
        <f t="shared" ref="BN851" si="1644">BO851+BR851+BS851</f>
        <v>0</v>
      </c>
      <c r="BO851" s="194">
        <f>BO317</f>
        <v>0</v>
      </c>
      <c r="BP851" s="194"/>
      <c r="BQ851" s="194">
        <f>BQ317</f>
        <v>0</v>
      </c>
      <c r="BR851" s="194">
        <f>BR317</f>
        <v>0</v>
      </c>
      <c r="BS851" s="194">
        <f>BS317</f>
        <v>0</v>
      </c>
      <c r="BT851" s="194">
        <f>BT784</f>
        <v>0</v>
      </c>
      <c r="BU851" s="194">
        <f t="shared" ref="BU851:BU852" si="1645">BV851+BX851+BY851+BZ851</f>
        <v>0</v>
      </c>
      <c r="BV851" s="194">
        <f>BV317</f>
        <v>0</v>
      </c>
      <c r="BW851" s="194"/>
      <c r="BX851" s="194">
        <f>BX317</f>
        <v>0</v>
      </c>
      <c r="BY851" s="194">
        <f>BY317</f>
        <v>0</v>
      </c>
      <c r="BZ851" s="194">
        <f>BZ317</f>
        <v>0</v>
      </c>
      <c r="CE851" s="695">
        <v>0</v>
      </c>
    </row>
    <row r="852" spans="2:83" s="343" customFormat="1" ht="41.25" customHeight="1" x14ac:dyDescent="0.25">
      <c r="B852" s="1017" t="s">
        <v>289</v>
      </c>
      <c r="C852" s="1018"/>
      <c r="D852" s="888">
        <f t="shared" si="1637"/>
        <v>500000</v>
      </c>
      <c r="E852" s="888">
        <f>E772</f>
        <v>286280.25196000002</v>
      </c>
      <c r="F852" s="888">
        <f>F772</f>
        <v>0</v>
      </c>
      <c r="G852" s="888"/>
      <c r="H852" s="888">
        <f>H785</f>
        <v>0</v>
      </c>
      <c r="I852" s="888">
        <f>I785</f>
        <v>213719.74804000001</v>
      </c>
      <c r="J852" s="888">
        <f>J785</f>
        <v>-16781.08964000002</v>
      </c>
      <c r="K852" s="888">
        <f t="shared" si="1638"/>
        <v>483218.91035999998</v>
      </c>
      <c r="L852" s="695">
        <f t="shared" si="1515"/>
        <v>0.96643782071999995</v>
      </c>
      <c r="M852" s="888">
        <f>M772</f>
        <v>286280.25196000002</v>
      </c>
      <c r="N852" s="743">
        <f t="shared" si="1632"/>
        <v>1</v>
      </c>
      <c r="O852" s="342">
        <f>O772</f>
        <v>0</v>
      </c>
      <c r="P852" s="743">
        <v>0</v>
      </c>
      <c r="Q852" s="342"/>
      <c r="R852" s="114"/>
      <c r="S852" s="342">
        <f>S785</f>
        <v>0</v>
      </c>
      <c r="T852" s="114">
        <v>0</v>
      </c>
      <c r="U852" s="342">
        <f t="shared" ref="U852:AC852" si="1646">U785</f>
        <v>196938.65839999999</v>
      </c>
      <c r="V852" s="342">
        <f t="shared" si="1646"/>
        <v>0</v>
      </c>
      <c r="W852" s="342">
        <f t="shared" si="1646"/>
        <v>0</v>
      </c>
      <c r="X852" s="342">
        <f t="shared" si="1646"/>
        <v>0</v>
      </c>
      <c r="Y852" s="342">
        <f t="shared" si="1646"/>
        <v>0</v>
      </c>
      <c r="Z852" s="342">
        <f t="shared" si="1646"/>
        <v>346117.6</v>
      </c>
      <c r="AA852" s="342">
        <f t="shared" si="1646"/>
        <v>346117.6</v>
      </c>
      <c r="AB852" s="342">
        <f t="shared" si="1646"/>
        <v>0</v>
      </c>
      <c r="AC852" s="342">
        <f t="shared" si="1646"/>
        <v>0</v>
      </c>
      <c r="AD852" s="114">
        <f t="shared" si="1622"/>
        <v>0.92148086550776176</v>
      </c>
      <c r="AE852" s="888">
        <f t="shared" si="1639"/>
        <v>483218.91035999998</v>
      </c>
      <c r="AF852" s="695">
        <f t="shared" si="1518"/>
        <v>0.96643782071999995</v>
      </c>
      <c r="AG852" s="888">
        <f>AG772</f>
        <v>286280.25196000002</v>
      </c>
      <c r="AH852" s="695">
        <f t="shared" si="1614"/>
        <v>1</v>
      </c>
      <c r="AI852" s="342">
        <f>AI772</f>
        <v>0</v>
      </c>
      <c r="AJ852" s="695">
        <v>0</v>
      </c>
      <c r="AK852" s="342"/>
      <c r="AL852" s="695">
        <v>0</v>
      </c>
      <c r="AM852" s="342">
        <f>AM785</f>
        <v>0</v>
      </c>
      <c r="AN852" s="695">
        <v>0</v>
      </c>
      <c r="AO852" s="342">
        <f>AO785</f>
        <v>196938.65839999999</v>
      </c>
      <c r="AP852" s="342">
        <f>AP785</f>
        <v>16781.08964000002</v>
      </c>
      <c r="AQ852" s="695">
        <v>0</v>
      </c>
      <c r="AR852" s="888">
        <f t="shared" si="1640"/>
        <v>500000</v>
      </c>
      <c r="AS852" s="695">
        <f t="shared" si="1521"/>
        <v>1</v>
      </c>
      <c r="AT852" s="888">
        <f>AT772</f>
        <v>286280.25196000002</v>
      </c>
      <c r="AU852" s="695">
        <f t="shared" si="1522"/>
        <v>1</v>
      </c>
      <c r="AV852" s="342">
        <f>AV772</f>
        <v>0</v>
      </c>
      <c r="AW852" s="695">
        <v>0</v>
      </c>
      <c r="AX852" s="888"/>
      <c r="AY852" s="695">
        <v>0</v>
      </c>
      <c r="AZ852" s="342">
        <f>AZ785</f>
        <v>0</v>
      </c>
      <c r="BA852" s="695">
        <v>0</v>
      </c>
      <c r="BB852" s="342">
        <f>BB785</f>
        <v>213719.74804000001</v>
      </c>
      <c r="BC852" s="342">
        <f>BC785</f>
        <v>0</v>
      </c>
      <c r="BD852" s="342">
        <f>BD785</f>
        <v>0</v>
      </c>
      <c r="BE852" s="342">
        <f t="shared" si="1641"/>
        <v>0</v>
      </c>
      <c r="BF852" s="342">
        <f>BF772</f>
        <v>0</v>
      </c>
      <c r="BG852" s="342"/>
      <c r="BH852" s="342">
        <f>BH785</f>
        <v>0</v>
      </c>
      <c r="BI852" s="342">
        <f>BI785</f>
        <v>0</v>
      </c>
      <c r="BJ852" s="342">
        <f t="shared" si="1643"/>
        <v>0</v>
      </c>
      <c r="BK852" s="342">
        <f t="shared" si="1643"/>
        <v>0</v>
      </c>
      <c r="BL852" s="342">
        <f t="shared" si="1643"/>
        <v>0</v>
      </c>
      <c r="BM852" s="342">
        <f t="shared" si="1643"/>
        <v>0</v>
      </c>
      <c r="BN852" s="342">
        <f>BN785</f>
        <v>500000</v>
      </c>
      <c r="BO852" s="342">
        <f>BO772</f>
        <v>500000</v>
      </c>
      <c r="BP852" s="342"/>
      <c r="BQ852" s="342"/>
      <c r="BR852" s="342">
        <f>BR785</f>
        <v>0</v>
      </c>
      <c r="BS852" s="342">
        <f>BS785</f>
        <v>0</v>
      </c>
      <c r="BT852" s="342">
        <f>BT785</f>
        <v>0</v>
      </c>
      <c r="BU852" s="342">
        <f t="shared" si="1645"/>
        <v>500000</v>
      </c>
      <c r="BV852" s="342">
        <f>BV772</f>
        <v>500000</v>
      </c>
      <c r="BW852" s="342"/>
      <c r="BX852" s="342"/>
      <c r="BY852" s="342">
        <f>BY785</f>
        <v>0</v>
      </c>
      <c r="BZ852" s="342">
        <f>BZ785</f>
        <v>0</v>
      </c>
      <c r="CE852" s="695">
        <f t="shared" si="1590"/>
        <v>1</v>
      </c>
    </row>
    <row r="853" spans="2:83" s="90" customFormat="1" ht="31.5" customHeight="1" x14ac:dyDescent="0.3">
      <c r="B853" s="1062" t="s">
        <v>189</v>
      </c>
      <c r="C853" s="1063"/>
      <c r="D853" s="1063"/>
      <c r="E853" s="1063"/>
      <c r="F853" s="1063"/>
      <c r="G853" s="1063"/>
      <c r="H853" s="1063"/>
      <c r="I853" s="1063"/>
      <c r="J853" s="1063"/>
      <c r="K853" s="1063"/>
      <c r="L853" s="1063"/>
      <c r="M853" s="1063"/>
      <c r="N853" s="1063"/>
      <c r="O853" s="1063"/>
      <c r="P853" s="1063"/>
      <c r="Q853" s="1063"/>
      <c r="R853" s="1063"/>
      <c r="S853" s="1063"/>
      <c r="T853" s="1063"/>
      <c r="U853" s="1063"/>
      <c r="V853" s="1063"/>
      <c r="W853" s="1063"/>
      <c r="X853" s="1063"/>
      <c r="Y853" s="1063"/>
      <c r="Z853" s="1063"/>
      <c r="AA853" s="1063"/>
      <c r="AB853" s="1063"/>
      <c r="AC853" s="1063"/>
      <c r="AD853" s="1063"/>
      <c r="AE853" s="1063"/>
      <c r="AF853" s="1063"/>
      <c r="AG853" s="1063"/>
      <c r="AH853" s="1063"/>
      <c r="AI853" s="1063"/>
      <c r="AJ853" s="1063"/>
      <c r="AK853" s="1063"/>
      <c r="AL853" s="1063"/>
      <c r="AM853" s="1063"/>
      <c r="AN853" s="1063"/>
      <c r="AO853" s="1063"/>
      <c r="AP853" s="1063"/>
      <c r="AQ853" s="1063"/>
      <c r="AR853" s="1063"/>
      <c r="AS853" s="1063"/>
      <c r="AT853" s="1063"/>
      <c r="AU853" s="1063"/>
      <c r="AV853" s="1063"/>
      <c r="AW853" s="1063"/>
      <c r="AX853" s="1063"/>
      <c r="AY853" s="1063"/>
      <c r="AZ853" s="1063"/>
      <c r="BA853" s="1063"/>
      <c r="BB853" s="1063"/>
      <c r="BC853" s="1063"/>
      <c r="BD853" s="1063"/>
      <c r="BE853" s="1063"/>
      <c r="BF853" s="1063"/>
      <c r="BG853" s="1063"/>
      <c r="BH853" s="1063"/>
      <c r="BI853" s="1063"/>
      <c r="BJ853" s="1063"/>
      <c r="BK853" s="1063"/>
      <c r="BL853" s="1063"/>
      <c r="BM853" s="1063"/>
      <c r="BN853" s="1063"/>
      <c r="BO853" s="1063"/>
      <c r="BP853" s="1063"/>
      <c r="BQ853" s="1063"/>
      <c r="BR853" s="1063"/>
      <c r="BS853" s="1063"/>
      <c r="BT853" s="1063"/>
      <c r="BU853" s="1063"/>
      <c r="BV853" s="545"/>
      <c r="BW853" s="545"/>
      <c r="BX853" s="545"/>
      <c r="BY853" s="545"/>
      <c r="BZ853" s="545"/>
      <c r="CE853" s="68"/>
    </row>
    <row r="854" spans="2:83" s="90" customFormat="1" ht="73.5" hidden="1" customHeight="1" x14ac:dyDescent="0.3">
      <c r="B854" s="28"/>
      <c r="C854" s="28"/>
      <c r="D854" s="28"/>
      <c r="E854" s="28"/>
      <c r="F854" s="28"/>
      <c r="G854" s="28"/>
      <c r="H854" s="28"/>
      <c r="I854" s="28"/>
      <c r="J854" s="28"/>
      <c r="K854" s="19"/>
      <c r="L854" s="19"/>
      <c r="M854" s="239"/>
      <c r="N854" s="19"/>
      <c r="O854" s="28"/>
      <c r="P854" s="19"/>
      <c r="Q854" s="28"/>
      <c r="R854" s="19"/>
      <c r="S854" s="28"/>
      <c r="T854" s="19"/>
      <c r="U854" s="28"/>
      <c r="V854" s="28"/>
      <c r="W854" s="28"/>
      <c r="X854" s="28"/>
      <c r="Y854" s="28"/>
      <c r="Z854" s="28"/>
      <c r="AA854" s="28"/>
      <c r="AB854" s="28"/>
      <c r="AC854" s="28"/>
      <c r="AD854" s="19"/>
      <c r="AE854" s="974"/>
      <c r="AF854" s="721"/>
      <c r="AG854" s="239"/>
      <c r="AH854" s="19"/>
      <c r="AI854" s="28"/>
      <c r="AJ854" s="19"/>
      <c r="AK854" s="28"/>
      <c r="AL854" s="19"/>
      <c r="AM854" s="28"/>
      <c r="AN854" s="19"/>
      <c r="AO854" s="28"/>
      <c r="AP854" s="28"/>
      <c r="AQ854" s="19"/>
      <c r="AR854" s="28"/>
      <c r="AS854" s="19"/>
      <c r="AT854" s="239"/>
      <c r="AU854" s="19"/>
      <c r="AV854" s="28"/>
      <c r="AW854" s="19"/>
      <c r="AX854" s="239"/>
      <c r="AY854" s="19"/>
      <c r="AZ854" s="28"/>
      <c r="BA854" s="19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8"/>
      <c r="BW854" s="28"/>
      <c r="BX854" s="28"/>
      <c r="BY854" s="28"/>
      <c r="BZ854" s="28"/>
      <c r="CE854" s="19"/>
    </row>
    <row r="855" spans="2:83" s="90" customFormat="1" ht="40.5" customHeight="1" x14ac:dyDescent="0.3">
      <c r="B855" s="1022" t="s">
        <v>190</v>
      </c>
      <c r="C855" s="1023"/>
      <c r="D855" s="1023"/>
      <c r="E855" s="1023"/>
      <c r="F855" s="1023"/>
      <c r="G855" s="1023"/>
      <c r="H855" s="1023"/>
      <c r="I855" s="1023"/>
      <c r="J855" s="1023"/>
      <c r="K855" s="1023"/>
      <c r="L855" s="1023"/>
      <c r="M855" s="1023"/>
      <c r="N855" s="1023"/>
      <c r="O855" s="1023"/>
      <c r="P855" s="1023"/>
      <c r="Q855" s="1023"/>
      <c r="R855" s="1023"/>
      <c r="S855" s="1023"/>
      <c r="T855" s="1023"/>
      <c r="U855" s="1023"/>
      <c r="V855" s="1023"/>
      <c r="W855" s="1023"/>
      <c r="X855" s="1023"/>
      <c r="Y855" s="1023"/>
      <c r="Z855" s="1023"/>
      <c r="AA855" s="1023"/>
      <c r="AB855" s="1023"/>
      <c r="AC855" s="1023"/>
      <c r="AD855" s="1023"/>
      <c r="AE855" s="1023"/>
      <c r="AF855" s="1023"/>
      <c r="AG855" s="1023"/>
      <c r="AH855" s="1023"/>
      <c r="AI855" s="1023"/>
      <c r="AJ855" s="1023"/>
      <c r="AK855" s="1023"/>
      <c r="AL855" s="1023"/>
      <c r="AM855" s="1023"/>
      <c r="AN855" s="1023"/>
      <c r="AO855" s="1023"/>
      <c r="AP855" s="1023"/>
      <c r="AQ855" s="1023"/>
      <c r="AR855" s="1023"/>
      <c r="AS855" s="1023"/>
      <c r="AT855" s="1023"/>
      <c r="AU855" s="1023"/>
      <c r="AV855" s="1023"/>
      <c r="AW855" s="1023"/>
      <c r="AX855" s="1023"/>
      <c r="AY855" s="1023"/>
      <c r="AZ855" s="1023"/>
      <c r="BA855" s="1023"/>
      <c r="BB855" s="1023"/>
      <c r="BC855" s="1023"/>
      <c r="BD855" s="1023"/>
      <c r="BE855" s="1023"/>
      <c r="BF855" s="1023"/>
      <c r="BG855" s="1023"/>
      <c r="BH855" s="1023"/>
      <c r="BI855" s="1023"/>
      <c r="BJ855" s="1023"/>
      <c r="BK855" s="1023"/>
      <c r="BL855" s="1023"/>
      <c r="BM855" s="1023"/>
      <c r="BN855" s="1023"/>
      <c r="BO855" s="1023"/>
      <c r="BP855" s="1023"/>
      <c r="BQ855" s="1023"/>
      <c r="BR855" s="1023"/>
      <c r="BS855" s="1023"/>
      <c r="BT855" s="1023"/>
      <c r="BU855" s="1023"/>
      <c r="CE855" s="68"/>
    </row>
    <row r="856" spans="2:83" s="367" customFormat="1" ht="113.25" hidden="1" customHeight="1" x14ac:dyDescent="0.35">
      <c r="B856" s="366" t="s">
        <v>34</v>
      </c>
      <c r="C856" s="357" t="s">
        <v>368</v>
      </c>
      <c r="D856" s="363">
        <f>E856+G856+H856+I856</f>
        <v>285903.05708</v>
      </c>
      <c r="E856" s="363">
        <f>E857</f>
        <v>0</v>
      </c>
      <c r="F856" s="363"/>
      <c r="G856" s="363">
        <f t="shared" ref="G856:I856" si="1647">G857</f>
        <v>150098.23824999999</v>
      </c>
      <c r="H856" s="363">
        <f t="shared" si="1647"/>
        <v>135804.81883</v>
      </c>
      <c r="I856" s="363">
        <f t="shared" si="1647"/>
        <v>0</v>
      </c>
      <c r="J856" s="363"/>
      <c r="K856" s="114">
        <f>M856+Q856+S856+U856</f>
        <v>275840.28130999999</v>
      </c>
      <c r="L856" s="114"/>
      <c r="M856" s="364">
        <f>M857</f>
        <v>0</v>
      </c>
      <c r="N856" s="697"/>
      <c r="O856" s="363"/>
      <c r="P856" s="697"/>
      <c r="Q856" s="363">
        <f t="shared" ref="Q856:U856" si="1648">Q857</f>
        <v>147824.60344000001</v>
      </c>
      <c r="R856" s="697"/>
      <c r="S856" s="363">
        <f t="shared" si="1648"/>
        <v>128015.67787</v>
      </c>
      <c r="T856" s="697"/>
      <c r="U856" s="363">
        <f t="shared" si="1648"/>
        <v>0</v>
      </c>
      <c r="V856" s="363"/>
      <c r="W856" s="363"/>
      <c r="X856" s="363"/>
      <c r="Y856" s="363"/>
      <c r="Z856" s="363"/>
      <c r="AA856" s="363"/>
      <c r="AB856" s="363"/>
      <c r="AC856" s="363"/>
      <c r="AD856" s="697"/>
      <c r="AE856" s="975">
        <f>AG856+AK856+AM856+AO856</f>
        <v>275827.49002999999</v>
      </c>
      <c r="AF856" s="495"/>
      <c r="AG856" s="364">
        <f>AG857</f>
        <v>0</v>
      </c>
      <c r="AH856" s="697"/>
      <c r="AI856" s="363"/>
      <c r="AJ856" s="697"/>
      <c r="AK856" s="363">
        <f t="shared" ref="AK856" si="1649">AK857</f>
        <v>147846.08744</v>
      </c>
      <c r="AL856" s="697"/>
      <c r="AM856" s="363">
        <f t="shared" ref="AM856" si="1650">AM857</f>
        <v>127981.40259</v>
      </c>
      <c r="AN856" s="697"/>
      <c r="AO856" s="363">
        <f t="shared" ref="AO856" si="1651">AO857</f>
        <v>0</v>
      </c>
      <c r="AP856" s="358"/>
      <c r="AQ856" s="421"/>
      <c r="AR856" s="194">
        <f>AT856+AX856+AZ856+BB856</f>
        <v>276852.63524999999</v>
      </c>
      <c r="AS856" s="114"/>
      <c r="AT856" s="235">
        <f>AT857</f>
        <v>0</v>
      </c>
      <c r="AU856" s="114"/>
      <c r="AV856" s="194"/>
      <c r="AW856" s="114"/>
      <c r="AX856" s="364">
        <f t="shared" ref="AX856:BB856" si="1652">AX857</f>
        <v>148773.31718000001</v>
      </c>
      <c r="AY856" s="697"/>
      <c r="AZ856" s="363">
        <f t="shared" si="1652"/>
        <v>128079.31806999999</v>
      </c>
      <c r="BA856" s="697"/>
      <c r="BB856" s="363">
        <f t="shared" si="1652"/>
        <v>0</v>
      </c>
      <c r="BC856" s="364"/>
      <c r="BD856" s="364"/>
      <c r="BE856" s="194">
        <f>BF856+BG856+BH856+BI856</f>
        <v>211432.18472000002</v>
      </c>
      <c r="BF856" s="363">
        <f>BF857</f>
        <v>0</v>
      </c>
      <c r="BG856" s="363">
        <f t="shared" ref="BG856" si="1653">BG857</f>
        <v>147846.08744</v>
      </c>
      <c r="BH856" s="363">
        <f t="shared" ref="BH856" si="1654">BH857</f>
        <v>63586.097280000002</v>
      </c>
      <c r="BI856" s="363">
        <f t="shared" ref="BI856" si="1655">BI857</f>
        <v>0</v>
      </c>
      <c r="BJ856" s="358"/>
      <c r="BK856" s="363"/>
      <c r="BL856" s="363"/>
      <c r="BM856" s="363"/>
      <c r="BN856" s="363"/>
      <c r="BO856" s="364"/>
      <c r="BP856" s="364"/>
      <c r="BQ856" s="364"/>
      <c r="BR856" s="364"/>
      <c r="BS856" s="364"/>
      <c r="BT856" s="358"/>
      <c r="BU856" s="194">
        <f>BV856+BX856+BY856+BZ856</f>
        <v>275827.49002999999</v>
      </c>
      <c r="BV856" s="363">
        <f>BV857</f>
        <v>0</v>
      </c>
      <c r="BW856" s="363"/>
      <c r="BX856" s="363">
        <f t="shared" ref="BX856:BZ856" si="1656">BX857</f>
        <v>147846.08744</v>
      </c>
      <c r="BY856" s="363">
        <f t="shared" si="1656"/>
        <v>127981.40259</v>
      </c>
      <c r="BZ856" s="363">
        <f t="shared" si="1656"/>
        <v>0</v>
      </c>
      <c r="CE856" s="421"/>
    </row>
    <row r="857" spans="2:83" s="400" customFormat="1" ht="99.75" customHeight="1" x14ac:dyDescent="0.3">
      <c r="B857" s="370" t="s">
        <v>34</v>
      </c>
      <c r="C857" s="397" t="s">
        <v>453</v>
      </c>
      <c r="D857" s="369">
        <f>E857+G857+H857+I857</f>
        <v>285903.05708</v>
      </c>
      <c r="E857" s="369"/>
      <c r="F857" s="369"/>
      <c r="G857" s="369">
        <v>150098.23824999999</v>
      </c>
      <c r="H857" s="369">
        <v>135804.81883</v>
      </c>
      <c r="I857" s="369"/>
      <c r="J857" s="369">
        <f>K857-D857</f>
        <v>-10062.775770000007</v>
      </c>
      <c r="K857" s="369">
        <f>M857+Q857+S857+U857</f>
        <v>275840.28130999999</v>
      </c>
      <c r="L857" s="736">
        <f t="shared" ref="L857:L882" si="1657">K857/D857</f>
        <v>0.96480353909897409</v>
      </c>
      <c r="M857" s="369"/>
      <c r="N857" s="744"/>
      <c r="O857" s="368"/>
      <c r="P857" s="744"/>
      <c r="Q857" s="369">
        <v>147824.60344000001</v>
      </c>
      <c r="R857" s="744">
        <f>Q857/G857</f>
        <v>0.98485235512083047</v>
      </c>
      <c r="S857" s="368">
        <v>128015.67787</v>
      </c>
      <c r="T857" s="744">
        <f>S857/H857</f>
        <v>0.94264459076558671</v>
      </c>
      <c r="U857" s="368"/>
      <c r="V857" s="368">
        <f>W857+X857+Y857</f>
        <v>0</v>
      </c>
      <c r="W857" s="368"/>
      <c r="X857" s="368"/>
      <c r="Y857" s="368"/>
      <c r="Z857" s="368">
        <f>AA857+AB857+AC857</f>
        <v>135804.81883</v>
      </c>
      <c r="AA857" s="368">
        <f>E857</f>
        <v>0</v>
      </c>
      <c r="AB857" s="368">
        <f t="shared" ref="AB857:AC860" si="1658">H857</f>
        <v>135804.81883</v>
      </c>
      <c r="AC857" s="368">
        <f t="shared" si="1658"/>
        <v>0</v>
      </c>
      <c r="AD857" s="697"/>
      <c r="AE857" s="369">
        <f>AG857+AK857+AM857+AO857</f>
        <v>275827.49002999999</v>
      </c>
      <c r="AF857" s="736">
        <f t="shared" ref="AF857:AF882" si="1659">AE857/D857</f>
        <v>0.96475879917862961</v>
      </c>
      <c r="AG857" s="369"/>
      <c r="AH857" s="736"/>
      <c r="AI857" s="368"/>
      <c r="AJ857" s="697"/>
      <c r="AK857" s="368">
        <f>'[7]2 вариант'!$D$579</f>
        <v>147846.08744</v>
      </c>
      <c r="AL857" s="736">
        <f>AK857/G857</f>
        <v>0.98499548804664272</v>
      </c>
      <c r="AM857" s="368">
        <f>'[8]2025'!$AM$857</f>
        <v>127981.40259</v>
      </c>
      <c r="AN857" s="736">
        <f>AM857/H857</f>
        <v>0.9423922044342673</v>
      </c>
      <c r="AO857" s="368"/>
      <c r="AP857" s="368">
        <f>AR857-AE857</f>
        <v>1025.1452200000058</v>
      </c>
      <c r="AQ857" s="697"/>
      <c r="AR857" s="369">
        <f>AX857+AZ857</f>
        <v>276852.63524999999</v>
      </c>
      <c r="AS857" s="736">
        <f t="shared" ref="AS857:AS882" si="1660">AR857/D857</f>
        <v>0.96834443841757323</v>
      </c>
      <c r="AT857" s="369">
        <f>AG857</f>
        <v>0</v>
      </c>
      <c r="AU857" s="736">
        <v>0</v>
      </c>
      <c r="AV857" s="368"/>
      <c r="AW857" s="736">
        <v>0</v>
      </c>
      <c r="AX857" s="369">
        <f>'[7]2 вариант'!$I$579</f>
        <v>148773.31718000001</v>
      </c>
      <c r="AY857" s="736">
        <f t="shared" ref="AY857:AY879" si="1661">AX857/G857</f>
        <v>0.99117297387732672</v>
      </c>
      <c r="AZ857" s="369">
        <f>'[8]2025'!$AZ$857</f>
        <v>128079.31806999999</v>
      </c>
      <c r="BA857" s="736">
        <f t="shared" ref="BA857:BA877" si="1662">AZ857/H857</f>
        <v>0.94311320594837833</v>
      </c>
      <c r="BB857" s="368"/>
      <c r="BC857" s="368"/>
      <c r="BD857" s="368">
        <f>AO857</f>
        <v>0</v>
      </c>
      <c r="BE857" s="368">
        <f>BF857+BG857+BH857+BI857</f>
        <v>211432.18472000002</v>
      </c>
      <c r="BF857" s="368">
        <f>AT857</f>
        <v>0</v>
      </c>
      <c r="BG857" s="368">
        <f>AK857</f>
        <v>147846.08744</v>
      </c>
      <c r="BH857" s="368">
        <v>63586.097280000002</v>
      </c>
      <c r="BI857" s="368"/>
      <c r="BJ857" s="368">
        <f>BK857+BL857+BM857</f>
        <v>0</v>
      </c>
      <c r="BK857" s="368"/>
      <c r="BL857" s="368"/>
      <c r="BM857" s="368"/>
      <c r="BN857" s="368">
        <f>BO857+BQ857+BR857+BS857</f>
        <v>275827.49002999999</v>
      </c>
      <c r="BO857" s="368">
        <f>BF857</f>
        <v>0</v>
      </c>
      <c r="BP857" s="368"/>
      <c r="BQ857" s="368">
        <f>AK857</f>
        <v>147846.08744</v>
      </c>
      <c r="BR857" s="368">
        <f>AM857</f>
        <v>127981.40259</v>
      </c>
      <c r="BS857" s="368">
        <f t="shared" ref="BS857:BS865" si="1663">BI857</f>
        <v>0</v>
      </c>
      <c r="BT857" s="368"/>
      <c r="BU857" s="368">
        <f>BV857+BX857+BY857+BZ857</f>
        <v>275827.49002999999</v>
      </c>
      <c r="BV857" s="371">
        <f>BO857</f>
        <v>0</v>
      </c>
      <c r="BW857" s="368"/>
      <c r="BX857" s="371">
        <f>BG857</f>
        <v>147846.08744</v>
      </c>
      <c r="BY857" s="371">
        <f>BR857</f>
        <v>127981.40259</v>
      </c>
      <c r="BZ857" s="368"/>
      <c r="CE857" s="736">
        <v>0</v>
      </c>
    </row>
    <row r="858" spans="2:83" s="66" customFormat="1" ht="91.5" hidden="1" customHeight="1" x14ac:dyDescent="0.3">
      <c r="B858" s="226" t="s">
        <v>18</v>
      </c>
      <c r="C858" s="99" t="s">
        <v>114</v>
      </c>
      <c r="D858" s="241">
        <f>E858+H858+I858</f>
        <v>0</v>
      </c>
      <c r="E858" s="241">
        <v>0</v>
      </c>
      <c r="F858" s="241"/>
      <c r="G858" s="241"/>
      <c r="H858" s="241"/>
      <c r="I858" s="241"/>
      <c r="J858" s="240">
        <f>K858+M858+Q858</f>
        <v>0</v>
      </c>
      <c r="K858" s="241">
        <f>M858+S858+U858</f>
        <v>0</v>
      </c>
      <c r="L858" s="695" t="e">
        <f t="shared" si="1657"/>
        <v>#DIV/0!</v>
      </c>
      <c r="M858" s="240">
        <v>0</v>
      </c>
      <c r="N858" s="114"/>
      <c r="O858" s="111"/>
      <c r="P858" s="114"/>
      <c r="Q858" s="111"/>
      <c r="R858" s="114"/>
      <c r="S858" s="111"/>
      <c r="T858" s="114"/>
      <c r="U858" s="111"/>
      <c r="V858" s="111">
        <f t="shared" ref="V858:V876" si="1664">W858+X858+Y858</f>
        <v>0</v>
      </c>
      <c r="W858" s="111"/>
      <c r="X858" s="111"/>
      <c r="Y858" s="111"/>
      <c r="Z858" s="111">
        <f t="shared" ref="Z858:Z882" si="1665">AA858+AB858+AC858</f>
        <v>0</v>
      </c>
      <c r="AA858" s="111">
        <f>E858</f>
        <v>0</v>
      </c>
      <c r="AB858" s="111">
        <f t="shared" si="1658"/>
        <v>0</v>
      </c>
      <c r="AC858" s="111">
        <f t="shared" si="1658"/>
        <v>0</v>
      </c>
      <c r="AD858" s="114"/>
      <c r="AE858" s="241">
        <f>AG858+AM858+AO858</f>
        <v>0</v>
      </c>
      <c r="AF858" s="695" t="e">
        <f t="shared" si="1659"/>
        <v>#DIV/0!</v>
      </c>
      <c r="AG858" s="240">
        <v>0</v>
      </c>
      <c r="AH858" s="695" t="e">
        <f t="shared" ref="AH858:AH880" si="1666">AG858/E858</f>
        <v>#DIV/0!</v>
      </c>
      <c r="AI858" s="111"/>
      <c r="AJ858" s="114"/>
      <c r="AK858" s="111"/>
      <c r="AL858" s="114"/>
      <c r="AM858" s="111"/>
      <c r="AN858" s="114"/>
      <c r="AO858" s="111"/>
      <c r="AP858" s="111"/>
      <c r="AQ858" s="114"/>
      <c r="AR858" s="240">
        <f>AT858+AZ858+BB858</f>
        <v>0</v>
      </c>
      <c r="AS858" s="695" t="e">
        <f t="shared" si="1660"/>
        <v>#DIV/0!</v>
      </c>
      <c r="AT858" s="240">
        <v>0</v>
      </c>
      <c r="AU858" s="695" t="e">
        <f t="shared" ref="AU858:AU880" si="1667">AT858/E858</f>
        <v>#DIV/0!</v>
      </c>
      <c r="AV858" s="111"/>
      <c r="AW858" s="695" t="e">
        <f t="shared" ref="AW858:AW877" si="1668">AV858/F858</f>
        <v>#DIV/0!</v>
      </c>
      <c r="AX858" s="240"/>
      <c r="AY858" s="695" t="e">
        <f t="shared" si="1661"/>
        <v>#DIV/0!</v>
      </c>
      <c r="AZ858" s="111"/>
      <c r="BA858" s="695" t="e">
        <f t="shared" si="1662"/>
        <v>#DIV/0!</v>
      </c>
      <c r="BB858" s="111"/>
      <c r="BC858" s="111">
        <f t="shared" ref="BC858:BC882" si="1669">AM858</f>
        <v>0</v>
      </c>
      <c r="BD858" s="111">
        <f t="shared" ref="BD858:BD881" si="1670">AO858</f>
        <v>0</v>
      </c>
      <c r="BE858" s="111">
        <f>BF858+BH858+BI858</f>
        <v>0</v>
      </c>
      <c r="BF858" s="111">
        <v>0</v>
      </c>
      <c r="BG858" s="111"/>
      <c r="BH858" s="111"/>
      <c r="BI858" s="111"/>
      <c r="BJ858" s="111">
        <f t="shared" ref="BJ858:BJ876" si="1671">BK858+BL858+BM858</f>
        <v>0</v>
      </c>
      <c r="BK858" s="111"/>
      <c r="BL858" s="111"/>
      <c r="BM858" s="111"/>
      <c r="BN858" s="111">
        <f t="shared" ref="BN858:BN875" si="1672">BO858+BR858+BS858</f>
        <v>0</v>
      </c>
      <c r="BO858" s="111">
        <f t="shared" ref="BO858:BO862" si="1673">BF858</f>
        <v>0</v>
      </c>
      <c r="BP858" s="111"/>
      <c r="BQ858" s="111"/>
      <c r="BR858" s="111">
        <f t="shared" ref="BR858:BR862" si="1674">BH858</f>
        <v>0</v>
      </c>
      <c r="BS858" s="111">
        <f t="shared" si="1663"/>
        <v>0</v>
      </c>
      <c r="BT858" s="111"/>
      <c r="BU858" s="43">
        <f>BV858+BY858+BZ858</f>
        <v>0</v>
      </c>
      <c r="BV858" s="43">
        <v>0</v>
      </c>
      <c r="BW858" s="43"/>
      <c r="BX858" s="43"/>
      <c r="BY858" s="43"/>
      <c r="BZ858" s="241"/>
      <c r="CE858" s="695" t="e">
        <f t="shared" ref="CE858:CE921" si="1675">BB858/I858</f>
        <v>#DIV/0!</v>
      </c>
    </row>
    <row r="859" spans="2:83" s="66" customFormat="1" ht="93.75" hidden="1" customHeight="1" x14ac:dyDescent="0.3">
      <c r="B859" s="226" t="s">
        <v>18</v>
      </c>
      <c r="C859" s="99" t="s">
        <v>115</v>
      </c>
      <c r="D859" s="241">
        <f>E859</f>
        <v>0</v>
      </c>
      <c r="E859" s="241">
        <v>0</v>
      </c>
      <c r="F859" s="241"/>
      <c r="G859" s="241"/>
      <c r="H859" s="241"/>
      <c r="I859" s="241"/>
      <c r="J859" s="240">
        <f>K859</f>
        <v>0</v>
      </c>
      <c r="K859" s="241">
        <f>M859</f>
        <v>0</v>
      </c>
      <c r="L859" s="695" t="e">
        <f t="shared" si="1657"/>
        <v>#DIV/0!</v>
      </c>
      <c r="M859" s="240">
        <v>0</v>
      </c>
      <c r="N859" s="114"/>
      <c r="O859" s="111"/>
      <c r="P859" s="114"/>
      <c r="Q859" s="111"/>
      <c r="R859" s="114"/>
      <c r="S859" s="111"/>
      <c r="T859" s="114"/>
      <c r="U859" s="111"/>
      <c r="V859" s="111">
        <f t="shared" si="1664"/>
        <v>0</v>
      </c>
      <c r="W859" s="111"/>
      <c r="X859" s="111"/>
      <c r="Y859" s="111"/>
      <c r="Z859" s="111">
        <f t="shared" si="1665"/>
        <v>0</v>
      </c>
      <c r="AA859" s="111">
        <f>E859</f>
        <v>0</v>
      </c>
      <c r="AB859" s="111">
        <f t="shared" si="1658"/>
        <v>0</v>
      </c>
      <c r="AC859" s="111">
        <f t="shared" si="1658"/>
        <v>0</v>
      </c>
      <c r="AD859" s="114"/>
      <c r="AE859" s="241">
        <f>AG859</f>
        <v>0</v>
      </c>
      <c r="AF859" s="695" t="e">
        <f t="shared" si="1659"/>
        <v>#DIV/0!</v>
      </c>
      <c r="AG859" s="240">
        <v>0</v>
      </c>
      <c r="AH859" s="695" t="e">
        <f t="shared" si="1666"/>
        <v>#DIV/0!</v>
      </c>
      <c r="AI859" s="111"/>
      <c r="AJ859" s="114"/>
      <c r="AK859" s="111"/>
      <c r="AL859" s="114"/>
      <c r="AM859" s="111"/>
      <c r="AN859" s="114"/>
      <c r="AO859" s="111"/>
      <c r="AP859" s="111"/>
      <c r="AQ859" s="114"/>
      <c r="AR859" s="240">
        <f>AT859</f>
        <v>0</v>
      </c>
      <c r="AS859" s="695" t="e">
        <f t="shared" si="1660"/>
        <v>#DIV/0!</v>
      </c>
      <c r="AT859" s="240">
        <v>0</v>
      </c>
      <c r="AU859" s="695" t="e">
        <f t="shared" si="1667"/>
        <v>#DIV/0!</v>
      </c>
      <c r="AV859" s="111"/>
      <c r="AW859" s="695" t="e">
        <f t="shared" si="1668"/>
        <v>#DIV/0!</v>
      </c>
      <c r="AX859" s="240"/>
      <c r="AY859" s="695" t="e">
        <f t="shared" si="1661"/>
        <v>#DIV/0!</v>
      </c>
      <c r="AZ859" s="111"/>
      <c r="BA859" s="695" t="e">
        <f t="shared" si="1662"/>
        <v>#DIV/0!</v>
      </c>
      <c r="BB859" s="111"/>
      <c r="BC859" s="111">
        <f t="shared" si="1669"/>
        <v>0</v>
      </c>
      <c r="BD859" s="111">
        <f t="shared" si="1670"/>
        <v>0</v>
      </c>
      <c r="BE859" s="111">
        <f>BF859</f>
        <v>0</v>
      </c>
      <c r="BF859" s="111">
        <v>0</v>
      </c>
      <c r="BG859" s="111"/>
      <c r="BH859" s="111"/>
      <c r="BI859" s="111"/>
      <c r="BJ859" s="111">
        <f t="shared" si="1671"/>
        <v>0</v>
      </c>
      <c r="BK859" s="111"/>
      <c r="BL859" s="111"/>
      <c r="BM859" s="111"/>
      <c r="BN859" s="111">
        <f t="shared" si="1672"/>
        <v>0</v>
      </c>
      <c r="BO859" s="111">
        <f t="shared" si="1673"/>
        <v>0</v>
      </c>
      <c r="BP859" s="111"/>
      <c r="BQ859" s="111"/>
      <c r="BR859" s="111">
        <f t="shared" si="1674"/>
        <v>0</v>
      </c>
      <c r="BS859" s="111">
        <f t="shared" si="1663"/>
        <v>0</v>
      </c>
      <c r="BT859" s="111"/>
      <c r="BU859" s="43">
        <f>BV859</f>
        <v>0</v>
      </c>
      <c r="BV859" s="43">
        <v>0</v>
      </c>
      <c r="BW859" s="43"/>
      <c r="BX859" s="43"/>
      <c r="BY859" s="43"/>
      <c r="BZ859" s="241"/>
      <c r="CE859" s="695" t="e">
        <f t="shared" si="1675"/>
        <v>#DIV/0!</v>
      </c>
    </row>
    <row r="860" spans="2:83" s="66" customFormat="1" ht="123.75" hidden="1" customHeight="1" x14ac:dyDescent="0.3">
      <c r="B860" s="226" t="s">
        <v>23</v>
      </c>
      <c r="C860" s="99" t="s">
        <v>116</v>
      </c>
      <c r="D860" s="241">
        <v>0</v>
      </c>
      <c r="E860" s="241"/>
      <c r="F860" s="241"/>
      <c r="G860" s="241"/>
      <c r="H860" s="241"/>
      <c r="I860" s="241"/>
      <c r="J860" s="240">
        <v>0</v>
      </c>
      <c r="K860" s="241">
        <v>0</v>
      </c>
      <c r="L860" s="695" t="e">
        <f t="shared" si="1657"/>
        <v>#DIV/0!</v>
      </c>
      <c r="M860" s="240"/>
      <c r="N860" s="114"/>
      <c r="O860" s="111"/>
      <c r="P860" s="114"/>
      <c r="Q860" s="111"/>
      <c r="R860" s="114"/>
      <c r="S860" s="111"/>
      <c r="T860" s="114"/>
      <c r="U860" s="111"/>
      <c r="V860" s="111">
        <f t="shared" si="1664"/>
        <v>0</v>
      </c>
      <c r="W860" s="111"/>
      <c r="X860" s="111"/>
      <c r="Y860" s="111"/>
      <c r="Z860" s="111">
        <f t="shared" si="1665"/>
        <v>0</v>
      </c>
      <c r="AA860" s="111">
        <f>E860</f>
        <v>0</v>
      </c>
      <c r="AB860" s="111">
        <f t="shared" si="1658"/>
        <v>0</v>
      </c>
      <c r="AC860" s="111">
        <f t="shared" si="1658"/>
        <v>0</v>
      </c>
      <c r="AD860" s="114"/>
      <c r="AE860" s="241">
        <v>0</v>
      </c>
      <c r="AF860" s="695" t="e">
        <f t="shared" si="1659"/>
        <v>#DIV/0!</v>
      </c>
      <c r="AG860" s="240"/>
      <c r="AH860" s="695" t="e">
        <f t="shared" si="1666"/>
        <v>#DIV/0!</v>
      </c>
      <c r="AI860" s="111"/>
      <c r="AJ860" s="114"/>
      <c r="AK860" s="111"/>
      <c r="AL860" s="114"/>
      <c r="AM860" s="111"/>
      <c r="AN860" s="114"/>
      <c r="AO860" s="111"/>
      <c r="AP860" s="111"/>
      <c r="AQ860" s="114"/>
      <c r="AR860" s="240">
        <v>0</v>
      </c>
      <c r="AS860" s="695" t="e">
        <f t="shared" si="1660"/>
        <v>#DIV/0!</v>
      </c>
      <c r="AT860" s="240"/>
      <c r="AU860" s="695" t="e">
        <f t="shared" si="1667"/>
        <v>#DIV/0!</v>
      </c>
      <c r="AV860" s="111"/>
      <c r="AW860" s="695" t="e">
        <f t="shared" si="1668"/>
        <v>#DIV/0!</v>
      </c>
      <c r="AX860" s="240"/>
      <c r="AY860" s="695" t="e">
        <f t="shared" si="1661"/>
        <v>#DIV/0!</v>
      </c>
      <c r="AZ860" s="111"/>
      <c r="BA860" s="695" t="e">
        <f t="shared" si="1662"/>
        <v>#DIV/0!</v>
      </c>
      <c r="BB860" s="111"/>
      <c r="BC860" s="111">
        <f t="shared" si="1669"/>
        <v>0</v>
      </c>
      <c r="BD860" s="111">
        <f t="shared" si="1670"/>
        <v>0</v>
      </c>
      <c r="BE860" s="111">
        <v>0</v>
      </c>
      <c r="BF860" s="111"/>
      <c r="BG860" s="111"/>
      <c r="BH860" s="111"/>
      <c r="BI860" s="111"/>
      <c r="BJ860" s="111">
        <f t="shared" si="1671"/>
        <v>0</v>
      </c>
      <c r="BK860" s="111"/>
      <c r="BL860" s="111"/>
      <c r="BM860" s="111"/>
      <c r="BN860" s="111">
        <f t="shared" si="1672"/>
        <v>0</v>
      </c>
      <c r="BO860" s="111">
        <f t="shared" si="1673"/>
        <v>0</v>
      </c>
      <c r="BP860" s="111"/>
      <c r="BQ860" s="111"/>
      <c r="BR860" s="111">
        <f t="shared" si="1674"/>
        <v>0</v>
      </c>
      <c r="BS860" s="111">
        <f t="shared" si="1663"/>
        <v>0</v>
      </c>
      <c r="BT860" s="111"/>
      <c r="BU860" s="43">
        <v>0</v>
      </c>
      <c r="BV860" s="43"/>
      <c r="BW860" s="43"/>
      <c r="BX860" s="43"/>
      <c r="BY860" s="43"/>
      <c r="BZ860" s="241"/>
      <c r="CE860" s="695" t="e">
        <f t="shared" si="1675"/>
        <v>#DIV/0!</v>
      </c>
    </row>
    <row r="861" spans="2:83" s="367" customFormat="1" ht="113.25" hidden="1" customHeight="1" x14ac:dyDescent="0.35">
      <c r="B861" s="366" t="s">
        <v>63</v>
      </c>
      <c r="C861" s="357" t="s">
        <v>369</v>
      </c>
      <c r="D861" s="364" t="e">
        <f>E861+G861+H861+I861</f>
        <v>#REF!</v>
      </c>
      <c r="E861" s="364">
        <f>E862</f>
        <v>204598.12742</v>
      </c>
      <c r="F861" s="364"/>
      <c r="G861" s="364">
        <f t="shared" ref="G861" si="1676">G862</f>
        <v>0</v>
      </c>
      <c r="H861" s="364">
        <f t="shared" ref="H861" si="1677">H862</f>
        <v>0</v>
      </c>
      <c r="I861" s="364" t="e">
        <f>#REF!</f>
        <v>#REF!</v>
      </c>
      <c r="J861" s="364"/>
      <c r="K861" s="364">
        <f>M861+Q861+S861+U861</f>
        <v>204598.12742</v>
      </c>
      <c r="L861" s="695" t="e">
        <f t="shared" si="1657"/>
        <v>#REF!</v>
      </c>
      <c r="M861" s="364">
        <f>M862</f>
        <v>204598.12742</v>
      </c>
      <c r="N861" s="697"/>
      <c r="O861" s="363"/>
      <c r="P861" s="697"/>
      <c r="Q861" s="363">
        <f t="shared" ref="Q861:U861" si="1678">Q862</f>
        <v>0</v>
      </c>
      <c r="R861" s="697"/>
      <c r="S861" s="363">
        <f t="shared" si="1678"/>
        <v>0</v>
      </c>
      <c r="T861" s="697"/>
      <c r="U861" s="363">
        <f t="shared" si="1678"/>
        <v>0</v>
      </c>
      <c r="V861" s="363"/>
      <c r="W861" s="363"/>
      <c r="X861" s="363"/>
      <c r="Y861" s="363"/>
      <c r="Z861" s="363"/>
      <c r="AA861" s="363"/>
      <c r="AB861" s="363"/>
      <c r="AC861" s="363"/>
      <c r="AD861" s="697"/>
      <c r="AE861" s="364">
        <f>AG861+AK861+AM861+AO861</f>
        <v>202990.23642</v>
      </c>
      <c r="AF861" s="695" t="e">
        <f t="shared" si="1659"/>
        <v>#REF!</v>
      </c>
      <c r="AG861" s="364">
        <f>AG862</f>
        <v>202990.23642</v>
      </c>
      <c r="AH861" s="695">
        <f t="shared" si="1666"/>
        <v>0.99214122328353804</v>
      </c>
      <c r="AI861" s="363"/>
      <c r="AJ861" s="697"/>
      <c r="AK861" s="363">
        <f t="shared" ref="AK861" si="1679">AK862</f>
        <v>0</v>
      </c>
      <c r="AL861" s="697"/>
      <c r="AM861" s="363">
        <f t="shared" ref="AM861" si="1680">AM862</f>
        <v>0</v>
      </c>
      <c r="AN861" s="697"/>
      <c r="AO861" s="363">
        <f t="shared" ref="AO861" si="1681">AO862</f>
        <v>0</v>
      </c>
      <c r="AP861" s="363"/>
      <c r="AQ861" s="697"/>
      <c r="AR861" s="364">
        <f>AT861+AX861+AZ861+BB861</f>
        <v>204598.12742</v>
      </c>
      <c r="AS861" s="695" t="e">
        <f t="shared" si="1660"/>
        <v>#REF!</v>
      </c>
      <c r="AT861" s="364">
        <f>AT862</f>
        <v>204598.12742</v>
      </c>
      <c r="AU861" s="695">
        <f t="shared" si="1667"/>
        <v>1</v>
      </c>
      <c r="AV861" s="363"/>
      <c r="AW861" s="695" t="e">
        <f t="shared" si="1668"/>
        <v>#DIV/0!</v>
      </c>
      <c r="AX861" s="364">
        <f t="shared" ref="AX861:BB861" si="1682">AX862</f>
        <v>0</v>
      </c>
      <c r="AY861" s="695" t="e">
        <f t="shared" si="1661"/>
        <v>#DIV/0!</v>
      </c>
      <c r="AZ861" s="363">
        <f t="shared" si="1682"/>
        <v>0</v>
      </c>
      <c r="BA861" s="695" t="e">
        <f t="shared" si="1662"/>
        <v>#DIV/0!</v>
      </c>
      <c r="BB861" s="363">
        <f t="shared" si="1682"/>
        <v>0</v>
      </c>
      <c r="BC861" s="363"/>
      <c r="BD861" s="363"/>
      <c r="BE861" s="363">
        <f>BF861+BG861+BH861+BI861</f>
        <v>29036.971959999999</v>
      </c>
      <c r="BF861" s="363">
        <f>BF862</f>
        <v>0</v>
      </c>
      <c r="BG861" s="363">
        <f t="shared" ref="BG861" si="1683">BG862</f>
        <v>0</v>
      </c>
      <c r="BH861" s="363">
        <f t="shared" ref="BH861" si="1684">BH862</f>
        <v>0</v>
      </c>
      <c r="BI861" s="363">
        <f t="shared" ref="BI861" si="1685">BI862</f>
        <v>29036.971959999999</v>
      </c>
      <c r="BJ861" s="363"/>
      <c r="BK861" s="363"/>
      <c r="BL861" s="363"/>
      <c r="BM861" s="363"/>
      <c r="BN861" s="363"/>
      <c r="BO861" s="363"/>
      <c r="BP861" s="363"/>
      <c r="BQ861" s="363"/>
      <c r="BR861" s="363"/>
      <c r="BS861" s="363"/>
      <c r="BT861" s="363"/>
      <c r="BU861" s="363">
        <f>BV861+BX861+BY861+BZ861</f>
        <v>0</v>
      </c>
      <c r="BV861" s="363">
        <f>BV862</f>
        <v>0</v>
      </c>
      <c r="BW861" s="363"/>
      <c r="BX861" s="363">
        <f t="shared" ref="BX861:BZ861" si="1686">BX862</f>
        <v>0</v>
      </c>
      <c r="BY861" s="363">
        <f t="shared" si="1686"/>
        <v>0</v>
      </c>
      <c r="BZ861" s="363">
        <f t="shared" si="1686"/>
        <v>0</v>
      </c>
      <c r="CE861" s="695" t="e">
        <f t="shared" si="1675"/>
        <v>#REF!</v>
      </c>
    </row>
    <row r="862" spans="2:83" s="400" customFormat="1" ht="139.5" customHeight="1" x14ac:dyDescent="0.3">
      <c r="B862" s="370" t="s">
        <v>63</v>
      </c>
      <c r="C862" s="397" t="s">
        <v>527</v>
      </c>
      <c r="D862" s="369">
        <f>E862+F862+G862+H862+I862</f>
        <v>2123938.0997099997</v>
      </c>
      <c r="E862" s="369">
        <v>204598.12742</v>
      </c>
      <c r="F862" s="369">
        <v>1919339.9722899999</v>
      </c>
      <c r="G862" s="369">
        <v>0</v>
      </c>
      <c r="H862" s="369">
        <v>0</v>
      </c>
      <c r="I862" s="369">
        <v>0</v>
      </c>
      <c r="J862" s="369">
        <f>K862-D862</f>
        <v>0</v>
      </c>
      <c r="K862" s="369">
        <f>M862+O862</f>
        <v>2123938.0997099997</v>
      </c>
      <c r="L862" s="736">
        <f t="shared" si="1657"/>
        <v>1</v>
      </c>
      <c r="M862" s="369">
        <f>E862</f>
        <v>204598.12742</v>
      </c>
      <c r="N862" s="744">
        <f>M862/E862</f>
        <v>1</v>
      </c>
      <c r="O862" s="369">
        <f>F862</f>
        <v>1919339.9722899999</v>
      </c>
      <c r="P862" s="744">
        <f>O862/F862</f>
        <v>1</v>
      </c>
      <c r="Q862" s="368"/>
      <c r="R862" s="697"/>
      <c r="S862" s="368"/>
      <c r="T862" s="697"/>
      <c r="U862" s="368">
        <v>0</v>
      </c>
      <c r="V862" s="368">
        <f t="shared" si="1664"/>
        <v>0</v>
      </c>
      <c r="W862" s="368"/>
      <c r="X862" s="368"/>
      <c r="Y862" s="368"/>
      <c r="Z862" s="368" t="e">
        <f t="shared" si="1665"/>
        <v>#REF!</v>
      </c>
      <c r="AA862" s="368">
        <f>E862</f>
        <v>204598.12742</v>
      </c>
      <c r="AB862" s="368">
        <f>H862</f>
        <v>0</v>
      </c>
      <c r="AC862" s="368" t="e">
        <f>#REF!</f>
        <v>#REF!</v>
      </c>
      <c r="AD862" s="697"/>
      <c r="AE862" s="369">
        <f>AG862+AI862</f>
        <v>2117820.25973</v>
      </c>
      <c r="AF862" s="736">
        <f t="shared" si="1659"/>
        <v>0.99711957708144361</v>
      </c>
      <c r="AG862" s="369">
        <v>202990.23642</v>
      </c>
      <c r="AH862" s="736">
        <f t="shared" si="1666"/>
        <v>0.99214122328353804</v>
      </c>
      <c r="AI862" s="369">
        <v>1914830.0233100001</v>
      </c>
      <c r="AJ862" s="736">
        <f>AI862/F862</f>
        <v>0.99765026048271221</v>
      </c>
      <c r="AK862" s="368"/>
      <c r="AL862" s="697"/>
      <c r="AM862" s="368"/>
      <c r="AN862" s="697"/>
      <c r="AO862" s="368"/>
      <c r="AP862" s="368">
        <v>0</v>
      </c>
      <c r="AQ862" s="697"/>
      <c r="AR862" s="369">
        <f>AT862+AV862</f>
        <v>2123938.0997099997</v>
      </c>
      <c r="AS862" s="736">
        <f t="shared" si="1660"/>
        <v>1</v>
      </c>
      <c r="AT862" s="369">
        <f>E862</f>
        <v>204598.12742</v>
      </c>
      <c r="AU862" s="736">
        <f t="shared" si="1667"/>
        <v>1</v>
      </c>
      <c r="AV862" s="369">
        <f>F862</f>
        <v>1919339.9722899999</v>
      </c>
      <c r="AW862" s="736">
        <f t="shared" si="1668"/>
        <v>1</v>
      </c>
      <c r="AX862" s="369"/>
      <c r="AY862" s="736">
        <v>0</v>
      </c>
      <c r="AZ862" s="368"/>
      <c r="BA862" s="736">
        <v>0</v>
      </c>
      <c r="BB862" s="368">
        <f>AO862</f>
        <v>0</v>
      </c>
      <c r="BC862" s="368">
        <f t="shared" si="1669"/>
        <v>0</v>
      </c>
      <c r="BD862" s="368">
        <f t="shared" si="1670"/>
        <v>0</v>
      </c>
      <c r="BE862" s="368">
        <f>BF862+BI862</f>
        <v>29036.971959999999</v>
      </c>
      <c r="BF862" s="368"/>
      <c r="BG862" s="368"/>
      <c r="BH862" s="368"/>
      <c r="BI862" s="368">
        <v>29036.971959999999</v>
      </c>
      <c r="BJ862" s="368">
        <f t="shared" si="1671"/>
        <v>0</v>
      </c>
      <c r="BK862" s="368"/>
      <c r="BL862" s="368"/>
      <c r="BM862" s="368"/>
      <c r="BN862" s="368">
        <f>BP862</f>
        <v>600000</v>
      </c>
      <c r="BO862" s="368">
        <f t="shared" si="1673"/>
        <v>0</v>
      </c>
      <c r="BP862" s="368">
        <f>600000</f>
        <v>600000</v>
      </c>
      <c r="BQ862" s="368"/>
      <c r="BR862" s="368">
        <f t="shared" si="1674"/>
        <v>0</v>
      </c>
      <c r="BS862" s="368"/>
      <c r="BT862" s="368">
        <v>0</v>
      </c>
      <c r="BU862" s="368">
        <f>BW862</f>
        <v>600000</v>
      </c>
      <c r="BV862" s="371"/>
      <c r="BW862" s="368">
        <v>600000</v>
      </c>
      <c r="BX862" s="371"/>
      <c r="BY862" s="371"/>
      <c r="BZ862" s="368"/>
      <c r="CE862" s="736">
        <v>0</v>
      </c>
    </row>
    <row r="863" spans="2:83" s="400" customFormat="1" ht="105.75" hidden="1" customHeight="1" x14ac:dyDescent="0.3">
      <c r="B863" s="370" t="s">
        <v>7</v>
      </c>
      <c r="C863" s="397" t="s">
        <v>481</v>
      </c>
      <c r="D863" s="369">
        <f t="shared" ref="D863:D864" si="1687">E863+F863+G863+H863+I863</f>
        <v>0</v>
      </c>
      <c r="E863" s="369">
        <v>0</v>
      </c>
      <c r="F863" s="369">
        <v>0</v>
      </c>
      <c r="G863" s="372"/>
      <c r="H863" s="372"/>
      <c r="I863" s="889"/>
      <c r="J863" s="369">
        <f>K863-D863</f>
        <v>0</v>
      </c>
      <c r="K863" s="369">
        <f t="shared" ref="K863:K864" si="1688">M863+O863</f>
        <v>0</v>
      </c>
      <c r="L863" s="736" t="e">
        <f t="shared" si="1657"/>
        <v>#DIV/0!</v>
      </c>
      <c r="M863" s="369">
        <v>0</v>
      </c>
      <c r="N863" s="744" t="e">
        <f t="shared" ref="N863:N864" si="1689">M863/E863</f>
        <v>#DIV/0!</v>
      </c>
      <c r="O863" s="368">
        <v>0</v>
      </c>
      <c r="P863" s="697"/>
      <c r="Q863" s="368"/>
      <c r="R863" s="697"/>
      <c r="S863" s="368"/>
      <c r="T863" s="697"/>
      <c r="U863" s="368"/>
      <c r="V863" s="368"/>
      <c r="W863" s="368"/>
      <c r="X863" s="368"/>
      <c r="Y863" s="368"/>
      <c r="Z863" s="368"/>
      <c r="AA863" s="368">
        <f>E863</f>
        <v>0</v>
      </c>
      <c r="AB863" s="368"/>
      <c r="AC863" s="368"/>
      <c r="AD863" s="697"/>
      <c r="AE863" s="369">
        <f t="shared" ref="AE863:AE864" si="1690">AG863+AI863</f>
        <v>0</v>
      </c>
      <c r="AF863" s="736" t="e">
        <f t="shared" si="1659"/>
        <v>#DIV/0!</v>
      </c>
      <c r="AG863" s="369"/>
      <c r="AH863" s="736" t="e">
        <f t="shared" si="1666"/>
        <v>#DIV/0!</v>
      </c>
      <c r="AI863" s="369"/>
      <c r="AJ863" s="697"/>
      <c r="AK863" s="368"/>
      <c r="AL863" s="697"/>
      <c r="AM863" s="368"/>
      <c r="AN863" s="697"/>
      <c r="AO863" s="368"/>
      <c r="AP863" s="368"/>
      <c r="AQ863" s="697"/>
      <c r="AR863" s="369">
        <f t="shared" ref="AR863" si="1691">AV863</f>
        <v>0</v>
      </c>
      <c r="AS863" s="736" t="e">
        <f t="shared" si="1660"/>
        <v>#DIV/0!</v>
      </c>
      <c r="AT863" s="369"/>
      <c r="AU863" s="736" t="e">
        <f t="shared" si="1667"/>
        <v>#DIV/0!</v>
      </c>
      <c r="AV863" s="368"/>
      <c r="AW863" s="736" t="e">
        <f t="shared" si="1668"/>
        <v>#DIV/0!</v>
      </c>
      <c r="AX863" s="369"/>
      <c r="AY863" s="736" t="e">
        <f t="shared" si="1661"/>
        <v>#DIV/0!</v>
      </c>
      <c r="AZ863" s="368"/>
      <c r="BA863" s="736" t="e">
        <f t="shared" si="1662"/>
        <v>#DIV/0!</v>
      </c>
      <c r="BB863" s="368"/>
      <c r="BC863" s="368"/>
      <c r="BD863" s="368"/>
      <c r="BE863" s="368"/>
      <c r="BF863" s="368"/>
      <c r="BG863" s="368"/>
      <c r="BH863" s="368"/>
      <c r="BI863" s="368"/>
      <c r="BJ863" s="368"/>
      <c r="BK863" s="368"/>
      <c r="BL863" s="368"/>
      <c r="BM863" s="368"/>
      <c r="BN863" s="368"/>
      <c r="BO863" s="368"/>
      <c r="BP863" s="368"/>
      <c r="BQ863" s="368"/>
      <c r="BR863" s="368"/>
      <c r="BS863" s="368"/>
      <c r="BT863" s="368"/>
      <c r="BU863" s="371"/>
      <c r="BV863" s="371"/>
      <c r="BW863" s="368"/>
      <c r="BX863" s="371"/>
      <c r="BY863" s="371"/>
      <c r="BZ863" s="368"/>
      <c r="CE863" s="736" t="e">
        <f t="shared" si="1675"/>
        <v>#DIV/0!</v>
      </c>
    </row>
    <row r="864" spans="2:83" s="400" customFormat="1" ht="165.75" customHeight="1" x14ac:dyDescent="0.3">
      <c r="B864" s="370" t="s">
        <v>7</v>
      </c>
      <c r="C864" s="397" t="s">
        <v>508</v>
      </c>
      <c r="D864" s="369">
        <f t="shared" si="1687"/>
        <v>60562.407899999998</v>
      </c>
      <c r="E864" s="369">
        <v>60562.407899999998</v>
      </c>
      <c r="F864" s="369"/>
      <c r="G864" s="372"/>
      <c r="H864" s="372"/>
      <c r="I864" s="889"/>
      <c r="J864" s="369"/>
      <c r="K864" s="369">
        <f t="shared" si="1688"/>
        <v>60562.407899999998</v>
      </c>
      <c r="L864" s="736">
        <f t="shared" si="1657"/>
        <v>1</v>
      </c>
      <c r="M864" s="369">
        <f>E864</f>
        <v>60562.407899999998</v>
      </c>
      <c r="N864" s="744">
        <f t="shared" si="1689"/>
        <v>1</v>
      </c>
      <c r="O864" s="368"/>
      <c r="P864" s="697"/>
      <c r="Q864" s="368"/>
      <c r="R864" s="697"/>
      <c r="S864" s="368"/>
      <c r="T864" s="697"/>
      <c r="U864" s="368"/>
      <c r="V864" s="368"/>
      <c r="W864" s="368"/>
      <c r="X864" s="368"/>
      <c r="Y864" s="368"/>
      <c r="Z864" s="368"/>
      <c r="AA864" s="368"/>
      <c r="AB864" s="368"/>
      <c r="AC864" s="368"/>
      <c r="AD864" s="697"/>
      <c r="AE864" s="369">
        <f t="shared" si="1690"/>
        <v>60531.476490000001</v>
      </c>
      <c r="AF864" s="736">
        <f t="shared" si="1659"/>
        <v>0.99948926386726444</v>
      </c>
      <c r="AG864" s="369">
        <v>60531.476490000001</v>
      </c>
      <c r="AH864" s="736">
        <f t="shared" si="1666"/>
        <v>0.99948926386726444</v>
      </c>
      <c r="AI864" s="369"/>
      <c r="AJ864" s="697"/>
      <c r="AK864" s="368"/>
      <c r="AL864" s="697"/>
      <c r="AM864" s="368"/>
      <c r="AN864" s="697"/>
      <c r="AO864" s="368"/>
      <c r="AP864" s="368"/>
      <c r="AQ864" s="697"/>
      <c r="AR864" s="369">
        <f>AT864</f>
        <v>60562.407899999998</v>
      </c>
      <c r="AS864" s="736">
        <f t="shared" si="1660"/>
        <v>1</v>
      </c>
      <c r="AT864" s="369">
        <f>E864</f>
        <v>60562.407899999998</v>
      </c>
      <c r="AU864" s="736">
        <f t="shared" si="1667"/>
        <v>1</v>
      </c>
      <c r="AV864" s="368"/>
      <c r="AW864" s="736"/>
      <c r="AX864" s="369"/>
      <c r="AY864" s="736"/>
      <c r="AZ864" s="368"/>
      <c r="BA864" s="736"/>
      <c r="BB864" s="368"/>
      <c r="BC864" s="368"/>
      <c r="BD864" s="368"/>
      <c r="BE864" s="368"/>
      <c r="BF864" s="368"/>
      <c r="BG864" s="368"/>
      <c r="BH864" s="368"/>
      <c r="BI864" s="368"/>
      <c r="BJ864" s="368"/>
      <c r="BK864" s="368"/>
      <c r="BL864" s="368"/>
      <c r="BM864" s="368"/>
      <c r="BN864" s="368"/>
      <c r="BO864" s="368"/>
      <c r="BP864" s="368"/>
      <c r="BQ864" s="368"/>
      <c r="BR864" s="368"/>
      <c r="BS864" s="368"/>
      <c r="BT864" s="368"/>
      <c r="BU864" s="371"/>
      <c r="BV864" s="371"/>
      <c r="BW864" s="368"/>
      <c r="BX864" s="371"/>
      <c r="BY864" s="371"/>
      <c r="BZ864" s="368"/>
      <c r="CE864" s="736"/>
    </row>
    <row r="865" spans="2:83" s="400" customFormat="1" ht="194.25" customHeight="1" x14ac:dyDescent="0.3">
      <c r="B865" s="370" t="s">
        <v>8</v>
      </c>
      <c r="C865" s="397" t="s">
        <v>203</v>
      </c>
      <c r="D865" s="369">
        <f>I865</f>
        <v>49783.665840000001</v>
      </c>
      <c r="E865" s="369">
        <f>E866</f>
        <v>0</v>
      </c>
      <c r="F865" s="372"/>
      <c r="G865" s="372"/>
      <c r="H865" s="372"/>
      <c r="I865" s="369">
        <v>49783.665840000001</v>
      </c>
      <c r="J865" s="369">
        <v>0</v>
      </c>
      <c r="K865" s="369">
        <f>U865</f>
        <v>49783.665840000001</v>
      </c>
      <c r="L865" s="736">
        <f t="shared" si="1657"/>
        <v>1</v>
      </c>
      <c r="M865" s="369">
        <f>M866</f>
        <v>0</v>
      </c>
      <c r="N865" s="697"/>
      <c r="O865" s="368"/>
      <c r="P865" s="697"/>
      <c r="Q865" s="368"/>
      <c r="R865" s="697"/>
      <c r="S865" s="368"/>
      <c r="T865" s="697"/>
      <c r="U865" s="368">
        <f>I865</f>
        <v>49783.665840000001</v>
      </c>
      <c r="V865" s="368"/>
      <c r="W865" s="368"/>
      <c r="X865" s="368"/>
      <c r="Y865" s="368"/>
      <c r="Z865" s="368"/>
      <c r="AA865" s="368"/>
      <c r="AB865" s="368"/>
      <c r="AC865" s="368"/>
      <c r="AD865" s="744">
        <f>U865/I865</f>
        <v>1</v>
      </c>
      <c r="AE865" s="369">
        <f>AO865</f>
        <v>49783.665840000001</v>
      </c>
      <c r="AF865" s="736">
        <f t="shared" si="1659"/>
        <v>1</v>
      </c>
      <c r="AG865" s="369"/>
      <c r="AH865" s="736"/>
      <c r="AI865" s="368"/>
      <c r="AJ865" s="697"/>
      <c r="AK865" s="368"/>
      <c r="AL865" s="697"/>
      <c r="AM865" s="368"/>
      <c r="AN865" s="697"/>
      <c r="AO865" s="368">
        <f>K865</f>
        <v>49783.665840000001</v>
      </c>
      <c r="AP865" s="368">
        <v>0</v>
      </c>
      <c r="AQ865" s="736">
        <f>AO865/D865</f>
        <v>1</v>
      </c>
      <c r="AR865" s="369">
        <f>BB865</f>
        <v>49783.665840000001</v>
      </c>
      <c r="AS865" s="736">
        <f t="shared" si="1660"/>
        <v>1</v>
      </c>
      <c r="AT865" s="369">
        <f>AT866</f>
        <v>0</v>
      </c>
      <c r="AU865" s="736"/>
      <c r="AV865" s="368"/>
      <c r="AW865" s="736"/>
      <c r="AX865" s="369"/>
      <c r="AY865" s="736"/>
      <c r="AZ865" s="368"/>
      <c r="BA865" s="736"/>
      <c r="BB865" s="368">
        <f>D865</f>
        <v>49783.665840000001</v>
      </c>
      <c r="BC865" s="368"/>
      <c r="BD865" s="368"/>
      <c r="BE865" s="368">
        <f>BF865</f>
        <v>3197070.6767600002</v>
      </c>
      <c r="BF865" s="368">
        <f>BF866</f>
        <v>3197070.6767600002</v>
      </c>
      <c r="BG865" s="368"/>
      <c r="BH865" s="368"/>
      <c r="BI865" s="368"/>
      <c r="BJ865" s="368"/>
      <c r="BK865" s="368"/>
      <c r="BL865" s="368"/>
      <c r="BM865" s="368"/>
      <c r="BN865" s="368">
        <f t="shared" si="1672"/>
        <v>0</v>
      </c>
      <c r="BO865" s="368"/>
      <c r="BP865" s="368"/>
      <c r="BQ865" s="368"/>
      <c r="BR865" s="368"/>
      <c r="BS865" s="368">
        <f t="shared" si="1663"/>
        <v>0</v>
      </c>
      <c r="BT865" s="368">
        <v>0</v>
      </c>
      <c r="BU865" s="368">
        <f>BV865</f>
        <v>0</v>
      </c>
      <c r="BV865" s="371">
        <f>BV866</f>
        <v>0</v>
      </c>
      <c r="BW865" s="368"/>
      <c r="BX865" s="371"/>
      <c r="BY865" s="371"/>
      <c r="BZ865" s="368"/>
      <c r="CE865" s="736">
        <f t="shared" si="1675"/>
        <v>1</v>
      </c>
    </row>
    <row r="866" spans="2:83" s="402" customFormat="1" ht="111.75" hidden="1" customHeight="1" x14ac:dyDescent="0.25">
      <c r="B866" s="399" t="s">
        <v>8</v>
      </c>
      <c r="C866" s="401" t="s">
        <v>446</v>
      </c>
      <c r="D866" s="369">
        <f>F866</f>
        <v>0</v>
      </c>
      <c r="E866" s="369">
        <v>0</v>
      </c>
      <c r="F866" s="369">
        <v>0</v>
      </c>
      <c r="G866" s="369"/>
      <c r="H866" s="372"/>
      <c r="I866" s="890"/>
      <c r="J866" s="369">
        <f>M866-E866</f>
        <v>0</v>
      </c>
      <c r="K866" s="369">
        <f>O866</f>
        <v>0</v>
      </c>
      <c r="L866" s="736" t="e">
        <f t="shared" si="1657"/>
        <v>#DIV/0!</v>
      </c>
      <c r="M866" s="369">
        <f>E866</f>
        <v>0</v>
      </c>
      <c r="N866" s="697"/>
      <c r="O866" s="368">
        <v>0</v>
      </c>
      <c r="P866" s="697"/>
      <c r="Q866" s="368"/>
      <c r="R866" s="697"/>
      <c r="S866" s="368"/>
      <c r="T866" s="711"/>
      <c r="U866" s="629"/>
      <c r="V866" s="368">
        <f>W866+X866+Y866</f>
        <v>0</v>
      </c>
      <c r="W866" s="368"/>
      <c r="X866" s="368"/>
      <c r="Y866" s="368"/>
      <c r="Z866" s="368">
        <f>AA866+AB866+AC866</f>
        <v>0</v>
      </c>
      <c r="AA866" s="368">
        <f>E866</f>
        <v>0</v>
      </c>
      <c r="AB866" s="368"/>
      <c r="AC866" s="368"/>
      <c r="AD866" s="697"/>
      <c r="AE866" s="369">
        <f>AI866</f>
        <v>0</v>
      </c>
      <c r="AF866" s="736" t="e">
        <f t="shared" si="1659"/>
        <v>#DIV/0!</v>
      </c>
      <c r="AG866" s="369">
        <v>0</v>
      </c>
      <c r="AH866" s="736" t="e">
        <f t="shared" si="1666"/>
        <v>#DIV/0!</v>
      </c>
      <c r="AI866" s="368">
        <v>0</v>
      </c>
      <c r="AJ866" s="697"/>
      <c r="AK866" s="368"/>
      <c r="AL866" s="697"/>
      <c r="AM866" s="368"/>
      <c r="AN866" s="697"/>
      <c r="AO866" s="368"/>
      <c r="AP866" s="368">
        <v>0</v>
      </c>
      <c r="AQ866" s="697"/>
      <c r="AR866" s="369">
        <f>AV866</f>
        <v>0</v>
      </c>
      <c r="AS866" s="736" t="e">
        <f t="shared" si="1660"/>
        <v>#DIV/0!</v>
      </c>
      <c r="AT866" s="369">
        <f>AG866</f>
        <v>0</v>
      </c>
      <c r="AU866" s="736" t="e">
        <f t="shared" si="1667"/>
        <v>#DIV/0!</v>
      </c>
      <c r="AV866" s="368">
        <f>AI866</f>
        <v>0</v>
      </c>
      <c r="AW866" s="736" t="e">
        <f t="shared" si="1668"/>
        <v>#DIV/0!</v>
      </c>
      <c r="AX866" s="369"/>
      <c r="AY866" s="736" t="e">
        <f t="shared" si="1661"/>
        <v>#DIV/0!</v>
      </c>
      <c r="AZ866" s="368"/>
      <c r="BA866" s="736" t="e">
        <f t="shared" si="1662"/>
        <v>#DIV/0!</v>
      </c>
      <c r="BB866" s="368"/>
      <c r="BC866" s="368">
        <f>AM866</f>
        <v>0</v>
      </c>
      <c r="BD866" s="368">
        <f>AO866</f>
        <v>0</v>
      </c>
      <c r="BE866" s="368">
        <f>BF866+BG866+BH866+BI866</f>
        <v>3197070.6767600002</v>
      </c>
      <c r="BF866" s="368">
        <v>3197070.6767600002</v>
      </c>
      <c r="BG866" s="368"/>
      <c r="BH866" s="368"/>
      <c r="BI866" s="368"/>
      <c r="BJ866" s="368">
        <f t="shared" ref="BJ866" si="1692">BK866+BL866+BM866</f>
        <v>-3197070.6767600002</v>
      </c>
      <c r="BK866" s="368">
        <f>BO866-BF866</f>
        <v>-3197070.6767600002</v>
      </c>
      <c r="BL866" s="368"/>
      <c r="BM866" s="368"/>
      <c r="BN866" s="368">
        <f>BP866</f>
        <v>0</v>
      </c>
      <c r="BO866" s="368">
        <v>0</v>
      </c>
      <c r="BP866" s="368">
        <v>0</v>
      </c>
      <c r="BQ866" s="368"/>
      <c r="BR866" s="368">
        <f>BH866</f>
        <v>0</v>
      </c>
      <c r="BS866" s="368">
        <f>BI866</f>
        <v>0</v>
      </c>
      <c r="BT866" s="368">
        <f>BV866-BO866</f>
        <v>0</v>
      </c>
      <c r="BU866" s="368">
        <f>BW866</f>
        <v>0</v>
      </c>
      <c r="BV866" s="368">
        <f>BO866</f>
        <v>0</v>
      </c>
      <c r="BW866" s="368"/>
      <c r="BX866" s="368"/>
      <c r="BY866" s="371"/>
      <c r="BZ866" s="372"/>
      <c r="CE866" s="736" t="e">
        <f t="shared" si="1675"/>
        <v>#DIV/0!</v>
      </c>
    </row>
    <row r="867" spans="2:83" s="367" customFormat="1" ht="180" hidden="1" customHeight="1" x14ac:dyDescent="0.35">
      <c r="B867" s="366" t="s">
        <v>8</v>
      </c>
      <c r="C867" s="357" t="s">
        <v>360</v>
      </c>
      <c r="D867" s="364">
        <f>E867+G867+H867+I867</f>
        <v>150</v>
      </c>
      <c r="E867" s="364">
        <f>E869</f>
        <v>0</v>
      </c>
      <c r="F867" s="364"/>
      <c r="G867" s="364">
        <f t="shared" ref="G867:AC867" si="1693">G869</f>
        <v>0</v>
      </c>
      <c r="H867" s="364">
        <f t="shared" si="1693"/>
        <v>0</v>
      </c>
      <c r="I867" s="364">
        <f t="shared" si="1693"/>
        <v>150</v>
      </c>
      <c r="J867" s="364">
        <f t="shared" si="1693"/>
        <v>0</v>
      </c>
      <c r="K867" s="364">
        <f>M867+Q867+S867+U867</f>
        <v>0</v>
      </c>
      <c r="L867" s="736">
        <f t="shared" si="1657"/>
        <v>0</v>
      </c>
      <c r="M867" s="364">
        <f>M869</f>
        <v>0</v>
      </c>
      <c r="N867" s="697"/>
      <c r="O867" s="363"/>
      <c r="P867" s="697"/>
      <c r="Q867" s="363">
        <f t="shared" si="1693"/>
        <v>0</v>
      </c>
      <c r="R867" s="697"/>
      <c r="S867" s="363">
        <f t="shared" si="1693"/>
        <v>0</v>
      </c>
      <c r="T867" s="697"/>
      <c r="U867" s="363">
        <f t="shared" si="1693"/>
        <v>0</v>
      </c>
      <c r="V867" s="363">
        <f t="shared" si="1693"/>
        <v>0</v>
      </c>
      <c r="W867" s="363">
        <f t="shared" si="1693"/>
        <v>0</v>
      </c>
      <c r="X867" s="363">
        <f t="shared" si="1693"/>
        <v>0</v>
      </c>
      <c r="Y867" s="363">
        <f t="shared" si="1693"/>
        <v>0</v>
      </c>
      <c r="Z867" s="363">
        <f t="shared" si="1693"/>
        <v>150</v>
      </c>
      <c r="AA867" s="363">
        <f t="shared" si="1693"/>
        <v>0</v>
      </c>
      <c r="AB867" s="363">
        <f t="shared" si="1693"/>
        <v>0</v>
      </c>
      <c r="AC867" s="363">
        <f t="shared" si="1693"/>
        <v>150</v>
      </c>
      <c r="AD867" s="697"/>
      <c r="AE867" s="364">
        <f>AG867+AK867+AM867+AO867</f>
        <v>0</v>
      </c>
      <c r="AF867" s="736">
        <f t="shared" si="1659"/>
        <v>0</v>
      </c>
      <c r="AG867" s="364">
        <f>AG869</f>
        <v>0</v>
      </c>
      <c r="AH867" s="736" t="e">
        <f t="shared" si="1666"/>
        <v>#DIV/0!</v>
      </c>
      <c r="AI867" s="363"/>
      <c r="AJ867" s="697"/>
      <c r="AK867" s="363">
        <f t="shared" ref="AK867" si="1694">AK869</f>
        <v>0</v>
      </c>
      <c r="AL867" s="697"/>
      <c r="AM867" s="363">
        <f t="shared" ref="AM867" si="1695">AM869</f>
        <v>0</v>
      </c>
      <c r="AN867" s="697"/>
      <c r="AO867" s="363">
        <f t="shared" ref="AO867" si="1696">AO869</f>
        <v>0</v>
      </c>
      <c r="AP867" s="363"/>
      <c r="AQ867" s="697"/>
      <c r="AR867" s="364">
        <f>AT867+AX867+AZ867+BB867</f>
        <v>0</v>
      </c>
      <c r="AS867" s="736">
        <f t="shared" si="1660"/>
        <v>0</v>
      </c>
      <c r="AT867" s="364">
        <f>AT869</f>
        <v>0</v>
      </c>
      <c r="AU867" s="736" t="e">
        <f t="shared" si="1667"/>
        <v>#DIV/0!</v>
      </c>
      <c r="AV867" s="363"/>
      <c r="AW867" s="736" t="e">
        <f t="shared" si="1668"/>
        <v>#DIV/0!</v>
      </c>
      <c r="AX867" s="364">
        <f t="shared" ref="AX867:BB867" si="1697">AX869</f>
        <v>0</v>
      </c>
      <c r="AY867" s="736" t="e">
        <f t="shared" si="1661"/>
        <v>#DIV/0!</v>
      </c>
      <c r="AZ867" s="363">
        <f t="shared" si="1697"/>
        <v>0</v>
      </c>
      <c r="BA867" s="736" t="e">
        <f t="shared" si="1662"/>
        <v>#DIV/0!</v>
      </c>
      <c r="BB867" s="363">
        <f t="shared" si="1697"/>
        <v>0</v>
      </c>
      <c r="BC867" s="363"/>
      <c r="BD867" s="363"/>
      <c r="BE867" s="363">
        <f>BF867+BG867+BH867+BI867</f>
        <v>0</v>
      </c>
      <c r="BF867" s="363">
        <f>BF869</f>
        <v>0</v>
      </c>
      <c r="BG867" s="363">
        <f t="shared" ref="BG867" si="1698">BG869</f>
        <v>0</v>
      </c>
      <c r="BH867" s="363">
        <f t="shared" ref="BH867" si="1699">BH869</f>
        <v>0</v>
      </c>
      <c r="BI867" s="363">
        <f t="shared" ref="BI867" si="1700">BI869</f>
        <v>0</v>
      </c>
      <c r="BJ867" s="363"/>
      <c r="BK867" s="363"/>
      <c r="BL867" s="363"/>
      <c r="BM867" s="363"/>
      <c r="BN867" s="363"/>
      <c r="BO867" s="363"/>
      <c r="BP867" s="363"/>
      <c r="BQ867" s="363"/>
      <c r="BR867" s="363"/>
      <c r="BS867" s="363"/>
      <c r="BT867" s="363"/>
      <c r="BU867" s="363">
        <f>BV867+BX867+BY867+BZ867</f>
        <v>0</v>
      </c>
      <c r="BV867" s="363">
        <f>BV869</f>
        <v>0</v>
      </c>
      <c r="BW867" s="368"/>
      <c r="BX867" s="363">
        <f t="shared" ref="BX867:BZ867" si="1701">BX869</f>
        <v>0</v>
      </c>
      <c r="BY867" s="363">
        <f t="shared" si="1701"/>
        <v>0</v>
      </c>
      <c r="BZ867" s="363">
        <f t="shared" si="1701"/>
        <v>0</v>
      </c>
      <c r="CE867" s="736">
        <f t="shared" si="1675"/>
        <v>0</v>
      </c>
    </row>
    <row r="868" spans="2:83" s="367" customFormat="1" ht="180" hidden="1" customHeight="1" x14ac:dyDescent="0.35">
      <c r="B868" s="366"/>
      <c r="C868" s="357" t="s">
        <v>445</v>
      </c>
      <c r="D868" s="364"/>
      <c r="E868" s="364"/>
      <c r="F868" s="364"/>
      <c r="G868" s="364"/>
      <c r="H868" s="364"/>
      <c r="I868" s="364"/>
      <c r="J868" s="364"/>
      <c r="K868" s="364"/>
      <c r="L868" s="736" t="e">
        <f t="shared" si="1657"/>
        <v>#DIV/0!</v>
      </c>
      <c r="M868" s="364"/>
      <c r="N868" s="697"/>
      <c r="O868" s="363"/>
      <c r="P868" s="697"/>
      <c r="Q868" s="363"/>
      <c r="R868" s="697"/>
      <c r="S868" s="363"/>
      <c r="T868" s="697"/>
      <c r="U868" s="363"/>
      <c r="V868" s="363"/>
      <c r="W868" s="363"/>
      <c r="X868" s="363"/>
      <c r="Y868" s="363"/>
      <c r="Z868" s="363"/>
      <c r="AA868" s="363"/>
      <c r="AB868" s="363"/>
      <c r="AC868" s="363"/>
      <c r="AD868" s="697"/>
      <c r="AE868" s="364"/>
      <c r="AF868" s="736" t="e">
        <f t="shared" si="1659"/>
        <v>#DIV/0!</v>
      </c>
      <c r="AG868" s="364"/>
      <c r="AH868" s="736" t="e">
        <f t="shared" si="1666"/>
        <v>#DIV/0!</v>
      </c>
      <c r="AI868" s="363"/>
      <c r="AJ868" s="697"/>
      <c r="AK868" s="363"/>
      <c r="AL868" s="697"/>
      <c r="AM868" s="363"/>
      <c r="AN868" s="697"/>
      <c r="AO868" s="363"/>
      <c r="AP868" s="363"/>
      <c r="AQ868" s="697"/>
      <c r="AR868" s="364"/>
      <c r="AS868" s="736" t="e">
        <f t="shared" si="1660"/>
        <v>#DIV/0!</v>
      </c>
      <c r="AT868" s="364"/>
      <c r="AU868" s="736" t="e">
        <f t="shared" si="1667"/>
        <v>#DIV/0!</v>
      </c>
      <c r="AV868" s="363"/>
      <c r="AW868" s="736" t="e">
        <f t="shared" si="1668"/>
        <v>#DIV/0!</v>
      </c>
      <c r="AX868" s="364"/>
      <c r="AY868" s="736" t="e">
        <f t="shared" si="1661"/>
        <v>#DIV/0!</v>
      </c>
      <c r="AZ868" s="363"/>
      <c r="BA868" s="736" t="e">
        <f t="shared" si="1662"/>
        <v>#DIV/0!</v>
      </c>
      <c r="BB868" s="363"/>
      <c r="BC868" s="363"/>
      <c r="BD868" s="363"/>
      <c r="BE868" s="363"/>
      <c r="BF868" s="363"/>
      <c r="BG868" s="363"/>
      <c r="BH868" s="363"/>
      <c r="BI868" s="363"/>
      <c r="BJ868" s="363"/>
      <c r="BK868" s="363"/>
      <c r="BL868" s="363"/>
      <c r="BM868" s="363"/>
      <c r="BN868" s="363"/>
      <c r="BO868" s="363"/>
      <c r="BP868" s="363"/>
      <c r="BQ868" s="363"/>
      <c r="BR868" s="363"/>
      <c r="BS868" s="363"/>
      <c r="BT868" s="363"/>
      <c r="BU868" s="363"/>
      <c r="BV868" s="363"/>
      <c r="BW868" s="368"/>
      <c r="BX868" s="363"/>
      <c r="BY868" s="363"/>
      <c r="BZ868" s="363"/>
      <c r="CE868" s="736" t="e">
        <f t="shared" si="1675"/>
        <v>#DIV/0!</v>
      </c>
    </row>
    <row r="869" spans="2:83" s="365" customFormat="1" ht="162" customHeight="1" x14ac:dyDescent="0.25">
      <c r="B869" s="370" t="s">
        <v>10</v>
      </c>
      <c r="C869" s="397" t="s">
        <v>324</v>
      </c>
      <c r="D869" s="369">
        <f>I869</f>
        <v>150</v>
      </c>
      <c r="E869" s="372"/>
      <c r="F869" s="372"/>
      <c r="G869" s="372"/>
      <c r="H869" s="372"/>
      <c r="I869" s="369">
        <v>150</v>
      </c>
      <c r="J869" s="369">
        <v>0</v>
      </c>
      <c r="K869" s="369">
        <f>U869</f>
        <v>0</v>
      </c>
      <c r="L869" s="736">
        <f t="shared" si="1657"/>
        <v>0</v>
      </c>
      <c r="M869" s="369"/>
      <c r="N869" s="697"/>
      <c r="O869" s="368"/>
      <c r="P869" s="697"/>
      <c r="Q869" s="368"/>
      <c r="R869" s="697"/>
      <c r="S869" s="368"/>
      <c r="T869" s="697"/>
      <c r="U869" s="368">
        <v>0</v>
      </c>
      <c r="V869" s="368">
        <f t="shared" si="1664"/>
        <v>0</v>
      </c>
      <c r="W869" s="368"/>
      <c r="X869" s="368"/>
      <c r="Y869" s="368"/>
      <c r="Z869" s="368">
        <f t="shared" si="1665"/>
        <v>150</v>
      </c>
      <c r="AA869" s="368">
        <f>E869</f>
        <v>0</v>
      </c>
      <c r="AB869" s="368">
        <f>H869</f>
        <v>0</v>
      </c>
      <c r="AC869" s="368">
        <f>I869</f>
        <v>150</v>
      </c>
      <c r="AD869" s="697"/>
      <c r="AE869" s="369">
        <f>AO869</f>
        <v>0</v>
      </c>
      <c r="AF869" s="736">
        <f t="shared" si="1659"/>
        <v>0</v>
      </c>
      <c r="AG869" s="369"/>
      <c r="AH869" s="736"/>
      <c r="AI869" s="368"/>
      <c r="AJ869" s="697"/>
      <c r="AK869" s="368"/>
      <c r="AL869" s="697"/>
      <c r="AM869" s="368"/>
      <c r="AN869" s="697"/>
      <c r="AO869" s="368"/>
      <c r="AP869" s="368">
        <v>0</v>
      </c>
      <c r="AQ869" s="697"/>
      <c r="AR869" s="369">
        <f>BB869</f>
        <v>0</v>
      </c>
      <c r="AS869" s="736">
        <f t="shared" si="1660"/>
        <v>0</v>
      </c>
      <c r="AT869" s="369"/>
      <c r="AU869" s="736"/>
      <c r="AV869" s="368"/>
      <c r="AW869" s="736"/>
      <c r="AX869" s="369"/>
      <c r="AY869" s="736"/>
      <c r="AZ869" s="368"/>
      <c r="BA869" s="736"/>
      <c r="BB869" s="368"/>
      <c r="BC869" s="368"/>
      <c r="BD869" s="368"/>
      <c r="BE869" s="368"/>
      <c r="BF869" s="368"/>
      <c r="BG869" s="368"/>
      <c r="BH869" s="368"/>
      <c r="BI869" s="368"/>
      <c r="BJ869" s="368"/>
      <c r="BK869" s="368"/>
      <c r="BL869" s="368"/>
      <c r="BM869" s="368"/>
      <c r="BN869" s="368"/>
      <c r="BO869" s="368"/>
      <c r="BP869" s="368"/>
      <c r="BQ869" s="368"/>
      <c r="BR869" s="368"/>
      <c r="BS869" s="368"/>
      <c r="BT869" s="368"/>
      <c r="BU869" s="368"/>
      <c r="BV869" s="371"/>
      <c r="BW869" s="368"/>
      <c r="BX869" s="371"/>
      <c r="BY869" s="371"/>
      <c r="BZ869" s="368"/>
      <c r="CE869" s="736"/>
    </row>
    <row r="870" spans="2:83" s="365" customFormat="1" ht="134.25" hidden="1" customHeight="1" x14ac:dyDescent="0.25">
      <c r="B870" s="370" t="s">
        <v>10</v>
      </c>
      <c r="C870" s="357" t="s">
        <v>361</v>
      </c>
      <c r="D870" s="369">
        <f t="shared" ref="D870:D872" si="1702">I870</f>
        <v>0</v>
      </c>
      <c r="E870" s="364">
        <f>E871</f>
        <v>0</v>
      </c>
      <c r="F870" s="364"/>
      <c r="G870" s="364">
        <f t="shared" ref="G870" si="1703">G871</f>
        <v>0</v>
      </c>
      <c r="H870" s="364">
        <f t="shared" ref="H870" si="1704">H871</f>
        <v>0</v>
      </c>
      <c r="I870" s="375"/>
      <c r="J870" s="369"/>
      <c r="K870" s="240">
        <f t="shared" ref="K870:K872" si="1705">U870</f>
        <v>0</v>
      </c>
      <c r="L870" s="695" t="e">
        <f t="shared" si="1657"/>
        <v>#DIV/0!</v>
      </c>
      <c r="M870" s="364">
        <f>M871</f>
        <v>0</v>
      </c>
      <c r="N870" s="697"/>
      <c r="O870" s="363"/>
      <c r="P870" s="697"/>
      <c r="Q870" s="363">
        <f t="shared" ref="Q870:S870" si="1706">Q871</f>
        <v>0</v>
      </c>
      <c r="R870" s="697"/>
      <c r="S870" s="363">
        <f t="shared" si="1706"/>
        <v>0</v>
      </c>
      <c r="T870" s="697"/>
      <c r="U870" s="368"/>
      <c r="V870" s="368"/>
      <c r="W870" s="371"/>
      <c r="X870" s="371"/>
      <c r="Y870" s="368"/>
      <c r="Z870" s="368"/>
      <c r="AA870" s="371"/>
      <c r="AB870" s="371"/>
      <c r="AC870" s="368"/>
      <c r="AD870" s="697"/>
      <c r="AE870" s="369">
        <f t="shared" ref="AE870:AE882" si="1707">AG870+AK870+AM870+AO870</f>
        <v>0</v>
      </c>
      <c r="AF870" s="695" t="e">
        <f t="shared" si="1659"/>
        <v>#DIV/0!</v>
      </c>
      <c r="AG870" s="364">
        <f>AG871</f>
        <v>0</v>
      </c>
      <c r="AH870" s="695" t="e">
        <f t="shared" si="1666"/>
        <v>#DIV/0!</v>
      </c>
      <c r="AI870" s="363"/>
      <c r="AJ870" s="697"/>
      <c r="AK870" s="363">
        <f t="shared" ref="AK870" si="1708">AK871</f>
        <v>0</v>
      </c>
      <c r="AL870" s="697"/>
      <c r="AM870" s="363">
        <f t="shared" ref="AM870" si="1709">AM871</f>
        <v>0</v>
      </c>
      <c r="AN870" s="697"/>
      <c r="AO870" s="363">
        <f t="shared" ref="AO870" si="1710">AO871</f>
        <v>0</v>
      </c>
      <c r="AP870" s="368"/>
      <c r="AQ870" s="697"/>
      <c r="AR870" s="235">
        <f t="shared" ref="AR870:AR871" si="1711">AT870+AX870+AZ870+BB870</f>
        <v>0</v>
      </c>
      <c r="AS870" s="695" t="e">
        <f t="shared" si="1660"/>
        <v>#DIV/0!</v>
      </c>
      <c r="AT870" s="235">
        <f>AT871</f>
        <v>0</v>
      </c>
      <c r="AU870" s="695" t="e">
        <f t="shared" si="1667"/>
        <v>#DIV/0!</v>
      </c>
      <c r="AV870" s="194"/>
      <c r="AW870" s="695" t="e">
        <f t="shared" si="1668"/>
        <v>#DIV/0!</v>
      </c>
      <c r="AX870" s="364">
        <f t="shared" ref="AX870:BB870" si="1712">AX871</f>
        <v>0</v>
      </c>
      <c r="AY870" s="695" t="e">
        <f t="shared" si="1661"/>
        <v>#DIV/0!</v>
      </c>
      <c r="AZ870" s="363">
        <f t="shared" si="1712"/>
        <v>0</v>
      </c>
      <c r="BA870" s="695" t="e">
        <f t="shared" si="1662"/>
        <v>#DIV/0!</v>
      </c>
      <c r="BB870" s="363">
        <f t="shared" si="1712"/>
        <v>0</v>
      </c>
      <c r="BC870" s="371"/>
      <c r="BD870" s="368"/>
      <c r="BE870" s="194">
        <f t="shared" ref="BE870:BE882" si="1713">BF870+BG870+BH870+BI870</f>
        <v>0</v>
      </c>
      <c r="BF870" s="363">
        <f>BF871</f>
        <v>0</v>
      </c>
      <c r="BG870" s="363">
        <f t="shared" ref="BG870" si="1714">BG871</f>
        <v>0</v>
      </c>
      <c r="BH870" s="363">
        <f t="shared" ref="BH870" si="1715">BH871</f>
        <v>0</v>
      </c>
      <c r="BI870" s="363">
        <f t="shared" ref="BI870" si="1716">BI871</f>
        <v>0</v>
      </c>
      <c r="BJ870" s="368"/>
      <c r="BK870" s="371"/>
      <c r="BL870" s="371"/>
      <c r="BM870" s="368"/>
      <c r="BN870" s="368">
        <f t="shared" si="1672"/>
        <v>0</v>
      </c>
      <c r="BO870" s="371"/>
      <c r="BP870" s="371"/>
      <c r="BQ870" s="371"/>
      <c r="BR870" s="371"/>
      <c r="BS870" s="368"/>
      <c r="BT870" s="368"/>
      <c r="BU870" s="111">
        <f t="shared" ref="BU870:BU872" si="1717">BZ870</f>
        <v>0</v>
      </c>
      <c r="BV870" s="363">
        <f>BV871</f>
        <v>0</v>
      </c>
      <c r="BW870" s="363"/>
      <c r="BX870" s="363">
        <f t="shared" ref="BX870:BZ870" si="1718">BX871</f>
        <v>0</v>
      </c>
      <c r="BY870" s="363">
        <f t="shared" si="1718"/>
        <v>0</v>
      </c>
      <c r="BZ870" s="363">
        <f t="shared" si="1718"/>
        <v>0</v>
      </c>
      <c r="CE870" s="695" t="e">
        <f t="shared" si="1675"/>
        <v>#DIV/0!</v>
      </c>
    </row>
    <row r="871" spans="2:83" s="365" customFormat="1" ht="154.5" hidden="1" customHeight="1" x14ac:dyDescent="0.25">
      <c r="B871" s="370" t="s">
        <v>10</v>
      </c>
      <c r="C871" s="397" t="s">
        <v>370</v>
      </c>
      <c r="D871" s="369">
        <f t="shared" si="1702"/>
        <v>0</v>
      </c>
      <c r="E871" s="372"/>
      <c r="F871" s="372"/>
      <c r="G871" s="372"/>
      <c r="H871" s="372"/>
      <c r="I871" s="375">
        <v>0</v>
      </c>
      <c r="J871" s="369">
        <f>M871-E871</f>
        <v>0</v>
      </c>
      <c r="K871" s="240">
        <f t="shared" si="1705"/>
        <v>0</v>
      </c>
      <c r="L871" s="695" t="e">
        <f t="shared" si="1657"/>
        <v>#DIV/0!</v>
      </c>
      <c r="M871" s="369">
        <v>0</v>
      </c>
      <c r="N871" s="697"/>
      <c r="O871" s="368"/>
      <c r="P871" s="697"/>
      <c r="Q871" s="371"/>
      <c r="R871" s="708"/>
      <c r="S871" s="371"/>
      <c r="T871" s="708"/>
      <c r="U871" s="368">
        <v>0</v>
      </c>
      <c r="V871" s="368"/>
      <c r="W871" s="371"/>
      <c r="X871" s="371"/>
      <c r="Y871" s="368"/>
      <c r="Z871" s="368"/>
      <c r="AA871" s="371"/>
      <c r="AB871" s="371"/>
      <c r="AC871" s="368"/>
      <c r="AD871" s="697"/>
      <c r="AE871" s="369">
        <f t="shared" si="1707"/>
        <v>0</v>
      </c>
      <c r="AF871" s="695" t="e">
        <f t="shared" si="1659"/>
        <v>#DIV/0!</v>
      </c>
      <c r="AG871" s="372"/>
      <c r="AH871" s="695" t="e">
        <f t="shared" si="1666"/>
        <v>#DIV/0!</v>
      </c>
      <c r="AI871" s="371"/>
      <c r="AJ871" s="708"/>
      <c r="AK871" s="371"/>
      <c r="AL871" s="708"/>
      <c r="AM871" s="371"/>
      <c r="AN871" s="708"/>
      <c r="AO871" s="368"/>
      <c r="AP871" s="368">
        <v>0</v>
      </c>
      <c r="AQ871" s="697"/>
      <c r="AR871" s="369">
        <f t="shared" si="1711"/>
        <v>0</v>
      </c>
      <c r="AS871" s="695" t="e">
        <f t="shared" si="1660"/>
        <v>#DIV/0!</v>
      </c>
      <c r="AT871" s="369"/>
      <c r="AU871" s="695" t="e">
        <f t="shared" si="1667"/>
        <v>#DIV/0!</v>
      </c>
      <c r="AV871" s="368"/>
      <c r="AW871" s="695" t="e">
        <f t="shared" si="1668"/>
        <v>#DIV/0!</v>
      </c>
      <c r="AX871" s="369"/>
      <c r="AY871" s="695" t="e">
        <f t="shared" si="1661"/>
        <v>#DIV/0!</v>
      </c>
      <c r="AZ871" s="368"/>
      <c r="BA871" s="695" t="e">
        <f t="shared" si="1662"/>
        <v>#DIV/0!</v>
      </c>
      <c r="BB871" s="368"/>
      <c r="BC871" s="368"/>
      <c r="BD871" s="368"/>
      <c r="BE871" s="368">
        <f t="shared" si="1713"/>
        <v>0</v>
      </c>
      <c r="BF871" s="368"/>
      <c r="BG871" s="368"/>
      <c r="BH871" s="368"/>
      <c r="BI871" s="368"/>
      <c r="BJ871" s="368"/>
      <c r="BK871" s="368"/>
      <c r="BL871" s="368"/>
      <c r="BM871" s="368"/>
      <c r="BN871" s="368">
        <f t="shared" si="1672"/>
        <v>0</v>
      </c>
      <c r="BO871" s="368"/>
      <c r="BP871" s="368"/>
      <c r="BQ871" s="368"/>
      <c r="BR871" s="368"/>
      <c r="BS871" s="368"/>
      <c r="BT871" s="368">
        <v>0</v>
      </c>
      <c r="BU871" s="111">
        <f t="shared" si="1717"/>
        <v>0</v>
      </c>
      <c r="BV871" s="372"/>
      <c r="BW871" s="372"/>
      <c r="BX871" s="372"/>
      <c r="BY871" s="372"/>
      <c r="BZ871" s="369"/>
      <c r="CE871" s="695" t="e">
        <f t="shared" si="1675"/>
        <v>#DIV/0!</v>
      </c>
    </row>
    <row r="872" spans="2:83" s="365" customFormat="1" ht="154.5" hidden="1" customHeight="1" x14ac:dyDescent="0.25">
      <c r="B872" s="370" t="s">
        <v>10</v>
      </c>
      <c r="C872" s="397" t="s">
        <v>454</v>
      </c>
      <c r="D872" s="369">
        <f t="shared" si="1702"/>
        <v>0</v>
      </c>
      <c r="E872" s="372"/>
      <c r="F872" s="372"/>
      <c r="G872" s="372"/>
      <c r="H872" s="372"/>
      <c r="I872" s="375">
        <v>0</v>
      </c>
      <c r="J872" s="369"/>
      <c r="K872" s="240">
        <f t="shared" si="1705"/>
        <v>0</v>
      </c>
      <c r="L872" s="695" t="e">
        <f t="shared" si="1657"/>
        <v>#DIV/0!</v>
      </c>
      <c r="M872" s="369"/>
      <c r="N872" s="697"/>
      <c r="O872" s="368"/>
      <c r="P872" s="697"/>
      <c r="Q872" s="371"/>
      <c r="R872" s="708"/>
      <c r="S872" s="371"/>
      <c r="T872" s="708"/>
      <c r="U872" s="368">
        <f>I872</f>
        <v>0</v>
      </c>
      <c r="V872" s="368"/>
      <c r="W872" s="371"/>
      <c r="X872" s="371"/>
      <c r="Y872" s="368"/>
      <c r="Z872" s="368"/>
      <c r="AA872" s="371"/>
      <c r="AB872" s="371"/>
      <c r="AC872" s="368"/>
      <c r="AD872" s="697"/>
      <c r="AE872" s="369"/>
      <c r="AF872" s="695" t="e">
        <f t="shared" si="1659"/>
        <v>#DIV/0!</v>
      </c>
      <c r="AG872" s="372"/>
      <c r="AH872" s="695" t="e">
        <f t="shared" si="1666"/>
        <v>#DIV/0!</v>
      </c>
      <c r="AI872" s="371"/>
      <c r="AJ872" s="708"/>
      <c r="AK872" s="371"/>
      <c r="AL872" s="708"/>
      <c r="AM872" s="371"/>
      <c r="AN872" s="708"/>
      <c r="AO872" s="368"/>
      <c r="AP872" s="368"/>
      <c r="AQ872" s="697"/>
      <c r="AR872" s="369"/>
      <c r="AS872" s="695" t="e">
        <f t="shared" si="1660"/>
        <v>#DIV/0!</v>
      </c>
      <c r="AT872" s="369"/>
      <c r="AU872" s="695" t="e">
        <f t="shared" si="1667"/>
        <v>#DIV/0!</v>
      </c>
      <c r="AV872" s="368"/>
      <c r="AW872" s="695" t="e">
        <f t="shared" si="1668"/>
        <v>#DIV/0!</v>
      </c>
      <c r="AX872" s="369"/>
      <c r="AY872" s="695" t="e">
        <f t="shared" si="1661"/>
        <v>#DIV/0!</v>
      </c>
      <c r="AZ872" s="368"/>
      <c r="BA872" s="695" t="e">
        <f t="shared" si="1662"/>
        <v>#DIV/0!</v>
      </c>
      <c r="BB872" s="368"/>
      <c r="BC872" s="368"/>
      <c r="BD872" s="368"/>
      <c r="BE872" s="368"/>
      <c r="BF872" s="368"/>
      <c r="BG872" s="368"/>
      <c r="BH872" s="368"/>
      <c r="BI872" s="368"/>
      <c r="BJ872" s="368"/>
      <c r="BK872" s="368"/>
      <c r="BL872" s="368"/>
      <c r="BM872" s="368"/>
      <c r="BN872" s="368">
        <f t="shared" si="1672"/>
        <v>0</v>
      </c>
      <c r="BO872" s="368"/>
      <c r="BP872" s="368"/>
      <c r="BQ872" s="368"/>
      <c r="BR872" s="368"/>
      <c r="BS872" s="368"/>
      <c r="BT872" s="368"/>
      <c r="BU872" s="111">
        <f t="shared" si="1717"/>
        <v>0</v>
      </c>
      <c r="BV872" s="372"/>
      <c r="BW872" s="372"/>
      <c r="BX872" s="372"/>
      <c r="BY872" s="372"/>
      <c r="BZ872" s="369"/>
      <c r="CE872" s="695" t="e">
        <f t="shared" si="1675"/>
        <v>#DIV/0!</v>
      </c>
    </row>
    <row r="873" spans="2:83" s="355" customFormat="1" ht="126.75" customHeight="1" x14ac:dyDescent="0.3">
      <c r="B873" s="1019" t="s">
        <v>275</v>
      </c>
      <c r="C873" s="1019"/>
      <c r="D873" s="869">
        <f>E873+F873+G873+H873+I873</f>
        <v>2520337.2305299994</v>
      </c>
      <c r="E873" s="869">
        <f>E857+E862+E865+E866+E869+E864</f>
        <v>265160.53532000002</v>
      </c>
      <c r="F873" s="869">
        <f>F857+F862+F865+F869</f>
        <v>1919339.9722899999</v>
      </c>
      <c r="G873" s="869">
        <f>G857+G862+G865+G866+G869</f>
        <v>150098.23824999999</v>
      </c>
      <c r="H873" s="869">
        <f>H857+H862+H865+H866+H869</f>
        <v>135804.81883</v>
      </c>
      <c r="I873" s="869">
        <f>I857+I862+I865+I866+I869+I872</f>
        <v>49933.665840000001</v>
      </c>
      <c r="J873" s="869">
        <f>K873-D873</f>
        <v>-10212.775769999716</v>
      </c>
      <c r="K873" s="869">
        <f>M873+O873+Q873+S873+U873</f>
        <v>2510124.4547599996</v>
      </c>
      <c r="L873" s="762">
        <f t="shared" si="1657"/>
        <v>0.9959478534672711</v>
      </c>
      <c r="M873" s="869">
        <f>M857+M862+M864+M865+M869</f>
        <v>265160.53532000002</v>
      </c>
      <c r="N873" s="762">
        <f>M873/E873</f>
        <v>1</v>
      </c>
      <c r="O873" s="757">
        <f t="shared" ref="O873:Q873" si="1719">O857+O862+O864+O865+O869</f>
        <v>1919339.9722899999</v>
      </c>
      <c r="P873" s="762">
        <f t="shared" si="1719"/>
        <v>1</v>
      </c>
      <c r="Q873" s="757">
        <f t="shared" si="1719"/>
        <v>147824.60344000001</v>
      </c>
      <c r="R873" s="762">
        <f>Q873/G873</f>
        <v>0.98485235512083047</v>
      </c>
      <c r="S873" s="757">
        <f>S857+S862+S866+S869+S871</f>
        <v>128015.67787</v>
      </c>
      <c r="T873" s="762">
        <f>S873/H873</f>
        <v>0.94264459076558671</v>
      </c>
      <c r="U873" s="757">
        <f>U857+U862+U865+U866+U869+U872</f>
        <v>49783.665840000001</v>
      </c>
      <c r="V873" s="757">
        <f>V874+V875</f>
        <v>0</v>
      </c>
      <c r="W873" s="757">
        <f>W857+W862+W869</f>
        <v>0</v>
      </c>
      <c r="X873" s="757">
        <f>X857+X862+X869</f>
        <v>0</v>
      </c>
      <c r="Y873" s="757">
        <f>Y857+Y862+Y869</f>
        <v>0</v>
      </c>
      <c r="Z873" s="757">
        <f t="shared" si="1665"/>
        <v>450899.01999000006</v>
      </c>
      <c r="AA873" s="757">
        <f>E873</f>
        <v>265160.53532000002</v>
      </c>
      <c r="AB873" s="757">
        <f t="shared" ref="AB873:AC875" si="1720">H873</f>
        <v>135804.81883</v>
      </c>
      <c r="AC873" s="757">
        <f t="shared" si="1720"/>
        <v>49933.665840000001</v>
      </c>
      <c r="AD873" s="762">
        <f>U873/I873</f>
        <v>0.99699601466312049</v>
      </c>
      <c r="AE873" s="869">
        <f>AG873+AI873+AK873+AM873+AO873</f>
        <v>2503962.8920900002</v>
      </c>
      <c r="AF873" s="762">
        <f t="shared" si="1659"/>
        <v>0.99350311607444852</v>
      </c>
      <c r="AG873" s="869">
        <f>AG857+AG862+AG866+AG869+AG871+AG864</f>
        <v>263521.71291</v>
      </c>
      <c r="AH873" s="762">
        <f t="shared" si="1666"/>
        <v>0.99381950859307833</v>
      </c>
      <c r="AI873" s="757">
        <f>AI857+AI862+AI866+AI869+AI871</f>
        <v>1914830.0233100001</v>
      </c>
      <c r="AJ873" s="696"/>
      <c r="AK873" s="757">
        <f>AK857+AK862+AK866+AK869+AK871</f>
        <v>147846.08744</v>
      </c>
      <c r="AL873" s="696"/>
      <c r="AM873" s="757">
        <f>AM857+AM862+AM866+AM869+AM871</f>
        <v>127981.40259</v>
      </c>
      <c r="AN873" s="696"/>
      <c r="AO873" s="757">
        <f>AO874+AO875</f>
        <v>49783.665840000001</v>
      </c>
      <c r="AP873" s="757">
        <f>AP874+AP875</f>
        <v>1025.1452200000058</v>
      </c>
      <c r="AQ873" s="808">
        <f>AO873/D873</f>
        <v>1.9752779603041868E-2</v>
      </c>
      <c r="AR873" s="869">
        <f>AT873+AV873+AX873+AZ873+BB873</f>
        <v>2511136.8086999999</v>
      </c>
      <c r="AS873" s="762">
        <f t="shared" si="1660"/>
        <v>0.99634952746856631</v>
      </c>
      <c r="AT873" s="869">
        <f>AT857+AT862+AT864+AT865+AT869</f>
        <v>265160.53532000002</v>
      </c>
      <c r="AU873" s="762">
        <f t="shared" si="1667"/>
        <v>1</v>
      </c>
      <c r="AV873" s="912">
        <f>AV857+AV862+AV864+AV865+AV869</f>
        <v>1919339.9722899999</v>
      </c>
      <c r="AW873" s="762">
        <f t="shared" si="1668"/>
        <v>1</v>
      </c>
      <c r="AX873" s="869">
        <f>AX857+AX862+AX864+AX865+AX869</f>
        <v>148773.31718000001</v>
      </c>
      <c r="AY873" s="762">
        <f t="shared" si="1661"/>
        <v>0.99117297387732672</v>
      </c>
      <c r="AZ873" s="912">
        <f>AZ857+AZ862+AZ864+AZ865+AZ869</f>
        <v>128079.31806999999</v>
      </c>
      <c r="BA873" s="762">
        <f t="shared" si="1662"/>
        <v>0.94311320594837833</v>
      </c>
      <c r="BB873" s="912">
        <f>BB857+BB862+BB864+BB865+BB869</f>
        <v>49783.665840000001</v>
      </c>
      <c r="BC873" s="757">
        <f t="shared" si="1669"/>
        <v>127981.40259</v>
      </c>
      <c r="BD873" s="757">
        <f t="shared" si="1670"/>
        <v>49783.665840000001</v>
      </c>
      <c r="BE873" s="757">
        <f t="shared" si="1713"/>
        <v>3437539.8334400002</v>
      </c>
      <c r="BF873" s="757">
        <f>BF857+BF862+BF866+BF869+BF871</f>
        <v>3197070.6767600002</v>
      </c>
      <c r="BG873" s="757">
        <f>BG857+BG862+BG866+BG869+BG871</f>
        <v>147846.08744</v>
      </c>
      <c r="BH873" s="757">
        <f>BH857+BH862+BH866+BH869+BH871</f>
        <v>63586.097280000002</v>
      </c>
      <c r="BI873" s="757">
        <f>BI857+BI862+BI866+BI869+BI871</f>
        <v>29036.971959999999</v>
      </c>
      <c r="BJ873" s="757">
        <f t="shared" si="1671"/>
        <v>0</v>
      </c>
      <c r="BK873" s="757">
        <f>BK857+BK862+BK869</f>
        <v>0</v>
      </c>
      <c r="BL873" s="757">
        <f>BL857+BL862+BL869</f>
        <v>0</v>
      </c>
      <c r="BM873" s="757">
        <f>BM857+BM862+BM869</f>
        <v>0</v>
      </c>
      <c r="BN873" s="757">
        <f>BO873+BP873+BQ873+BR873+BS873</f>
        <v>875827.49002999999</v>
      </c>
      <c r="BO873" s="757">
        <f>BO857+BO862+BO866+BO869+BO871</f>
        <v>0</v>
      </c>
      <c r="BP873" s="757">
        <f>BP857+BP862+BP866+BP869+BP871</f>
        <v>600000</v>
      </c>
      <c r="BQ873" s="757">
        <f>BQ857+BQ862+BQ866+BQ869+BQ871</f>
        <v>147846.08744</v>
      </c>
      <c r="BR873" s="757">
        <f>BR857+BR862+BR866+BR869+BR871</f>
        <v>127981.40259</v>
      </c>
      <c r="BS873" s="757">
        <f>BS857+BS862+BS866+BS869+BS871</f>
        <v>0</v>
      </c>
      <c r="BT873" s="757">
        <f>BT874+BT875</f>
        <v>0</v>
      </c>
      <c r="BU873" s="757">
        <f>BV873+BW873+BX873+BY873+BZ873</f>
        <v>875827.49002999999</v>
      </c>
      <c r="BV873" s="757">
        <f>BV857+BV862+BV866+BV869+BV871</f>
        <v>0</v>
      </c>
      <c r="BW873" s="757">
        <f>BW857+BW862+BW866+BW869+BW871</f>
        <v>600000</v>
      </c>
      <c r="BX873" s="757">
        <f>BX857+BX862+BX866+BX869+BX871</f>
        <v>147846.08744</v>
      </c>
      <c r="BY873" s="757">
        <f>BY857+BY862+BY866+BY869+BY871</f>
        <v>127981.40259</v>
      </c>
      <c r="BZ873" s="515">
        <f>BZ857+BZ862+BZ866+BZ869+BZ871</f>
        <v>0</v>
      </c>
      <c r="CE873" s="762">
        <f t="shared" si="1675"/>
        <v>0.99699601466312049</v>
      </c>
    </row>
    <row r="874" spans="2:83" s="68" customFormat="1" ht="48" customHeight="1" x14ac:dyDescent="0.3">
      <c r="B874" s="1020" t="s">
        <v>270</v>
      </c>
      <c r="C874" s="1020"/>
      <c r="D874" s="166">
        <f>E874+F874+G874+H874+I874</f>
        <v>2520187.2305299994</v>
      </c>
      <c r="E874" s="166">
        <f>E857+E862+E866+E869+E864</f>
        <v>265160.53532000002</v>
      </c>
      <c r="F874" s="166">
        <f>F873</f>
        <v>1919339.9722899999</v>
      </c>
      <c r="G874" s="166">
        <f>G857+G862+G865+G866+G869</f>
        <v>150098.23824999999</v>
      </c>
      <c r="H874" s="166">
        <f>H857+H862+H865+H866+H869</f>
        <v>135804.81883</v>
      </c>
      <c r="I874" s="166">
        <f>I857+I862+I865+I866+I872</f>
        <v>49783.665840000001</v>
      </c>
      <c r="J874" s="166">
        <f>J873</f>
        <v>-10212.775769999716</v>
      </c>
      <c r="K874" s="166">
        <f>M874+O874+Q874+S874+U874</f>
        <v>2510124.4547599996</v>
      </c>
      <c r="L874" s="695">
        <f t="shared" si="1657"/>
        <v>0.99600713167335453</v>
      </c>
      <c r="M874" s="166">
        <f>M857+M862+M866+M869+M864</f>
        <v>265160.53532000002</v>
      </c>
      <c r="N874" s="695">
        <f t="shared" ref="N874:N880" si="1721">M874/E874</f>
        <v>1</v>
      </c>
      <c r="O874" s="622">
        <f>O862</f>
        <v>1919339.9722899999</v>
      </c>
      <c r="P874" s="695"/>
      <c r="Q874" s="622">
        <f>Q857+Q862+Q866+Q869</f>
        <v>147824.60344000001</v>
      </c>
      <c r="R874" s="695">
        <f t="shared" ref="R874:R882" si="1722">Q874/G874</f>
        <v>0.98485235512083047</v>
      </c>
      <c r="S874" s="622">
        <f>S857+S862+S866+S869</f>
        <v>128015.67787</v>
      </c>
      <c r="T874" s="695">
        <f t="shared" ref="T874:T877" si="1723">S874/H874</f>
        <v>0.94264459076558671</v>
      </c>
      <c r="U874" s="622">
        <f>U857+U862+U865+U866+U872</f>
        <v>49783.665840000001</v>
      </c>
      <c r="V874" s="622">
        <f>W874+X874+Y874</f>
        <v>0</v>
      </c>
      <c r="W874" s="622">
        <f>W857+W862</f>
        <v>0</v>
      </c>
      <c r="X874" s="622">
        <f>X857+X862</f>
        <v>0</v>
      </c>
      <c r="Y874" s="622">
        <f>Y857+Y862</f>
        <v>0</v>
      </c>
      <c r="Z874" s="622">
        <f t="shared" si="1665"/>
        <v>450749.01999000006</v>
      </c>
      <c r="AA874" s="622">
        <f>E874</f>
        <v>265160.53532000002</v>
      </c>
      <c r="AB874" s="622">
        <f t="shared" si="1720"/>
        <v>135804.81883</v>
      </c>
      <c r="AC874" s="622">
        <f t="shared" si="1720"/>
        <v>49783.665840000001</v>
      </c>
      <c r="AD874" s="695">
        <f t="shared" ref="AD874:AD882" si="1724">U874/I874</f>
        <v>1</v>
      </c>
      <c r="AE874" s="166">
        <f>AG874+AI874+AK874+AM874+AO874</f>
        <v>2503962.8920900002</v>
      </c>
      <c r="AF874" s="695">
        <f t="shared" si="1659"/>
        <v>0.99356224877126009</v>
      </c>
      <c r="AG874" s="166">
        <f>AG857+AG862+AG866+AG869+AG871+AG864</f>
        <v>263521.71291</v>
      </c>
      <c r="AH874" s="695">
        <f t="shared" si="1666"/>
        <v>0.99381950859307833</v>
      </c>
      <c r="AI874" s="622">
        <f>AI857+AI862+AI866+AI869+AI871</f>
        <v>1914830.0233100001</v>
      </c>
      <c r="AJ874" s="683"/>
      <c r="AK874" s="622">
        <f>AK857+AK862+AK866+AK869+AK871</f>
        <v>147846.08744</v>
      </c>
      <c r="AL874" s="683"/>
      <c r="AM874" s="622">
        <f>AM857+AM862+AM866+AM869+AM871</f>
        <v>127981.40259</v>
      </c>
      <c r="AN874" s="683"/>
      <c r="AO874" s="622">
        <f>AO865</f>
        <v>49783.665840000001</v>
      </c>
      <c r="AP874" s="622">
        <f>AP857+AP862+AP866</f>
        <v>1025.1452200000058</v>
      </c>
      <c r="AQ874" s="695">
        <f t="shared" ref="AQ874:AQ875" si="1725">AO874/D874</f>
        <v>1.9753955276382549E-2</v>
      </c>
      <c r="AR874" s="166">
        <f>AT874+AV874+AX874+AZ874+BB874</f>
        <v>2511136.8086999999</v>
      </c>
      <c r="AS874" s="695">
        <f t="shared" si="1660"/>
        <v>0.99640882958204013</v>
      </c>
      <c r="AT874" s="166">
        <f>AT862+AT864</f>
        <v>265160.53532000002</v>
      </c>
      <c r="AU874" s="695">
        <f t="shared" si="1667"/>
        <v>1</v>
      </c>
      <c r="AV874" s="622">
        <f>AV857+AV862+AV866+AV869+AV871</f>
        <v>1919339.9722899999</v>
      </c>
      <c r="AW874" s="695">
        <f t="shared" si="1668"/>
        <v>1</v>
      </c>
      <c r="AX874" s="166">
        <f>AX857+AX862+AX866+AX869+AX871</f>
        <v>148773.31718000001</v>
      </c>
      <c r="AY874" s="695">
        <f t="shared" si="1661"/>
        <v>0.99117297387732672</v>
      </c>
      <c r="AZ874" s="622">
        <f>AZ857+AZ862+AZ866+AZ869+AZ871</f>
        <v>128079.31806999999</v>
      </c>
      <c r="BA874" s="695">
        <f t="shared" si="1662"/>
        <v>0.94311320594837833</v>
      </c>
      <c r="BB874" s="622">
        <f>BB865</f>
        <v>49783.665840000001</v>
      </c>
      <c r="BC874" s="622">
        <f>BC857+BC862</f>
        <v>0</v>
      </c>
      <c r="BD874" s="622">
        <f>BD857+BD862</f>
        <v>0</v>
      </c>
      <c r="BE874" s="622">
        <f t="shared" si="1713"/>
        <v>3437539.8334400002</v>
      </c>
      <c r="BF874" s="622">
        <f>BF857+BF862+BF866+BF869+BF871</f>
        <v>3197070.6767600002</v>
      </c>
      <c r="BG874" s="622">
        <f>BG857+BG862+BG866+BG869+BG871</f>
        <v>147846.08744</v>
      </c>
      <c r="BH874" s="622">
        <f>BH857+BH862+BH866+BH869+BH871</f>
        <v>63586.097280000002</v>
      </c>
      <c r="BI874" s="622">
        <f>BI862</f>
        <v>29036.971959999999</v>
      </c>
      <c r="BJ874" s="622">
        <f t="shared" si="1671"/>
        <v>0</v>
      </c>
      <c r="BK874" s="622">
        <f>BK857+BK862</f>
        <v>0</v>
      </c>
      <c r="BL874" s="622">
        <f>BL857+BL862</f>
        <v>0</v>
      </c>
      <c r="BM874" s="622">
        <f>BM857+BM862</f>
        <v>0</v>
      </c>
      <c r="BN874" s="622">
        <f>BO874+BP874+BQ874+BR874+BS874</f>
        <v>875827.49002999999</v>
      </c>
      <c r="BO874" s="622">
        <f>BO857+BO862+BO866+BO869+BO871</f>
        <v>0</v>
      </c>
      <c r="BP874" s="622">
        <f>BP857+BP862+BP866+BP869+BP871</f>
        <v>600000</v>
      </c>
      <c r="BQ874" s="622">
        <f>BQ857+BQ862+BQ866+BQ869+BQ871</f>
        <v>147846.08744</v>
      </c>
      <c r="BR874" s="622">
        <f>BR857+BR862+BR866+BR869+BR871</f>
        <v>127981.40259</v>
      </c>
      <c r="BS874" s="622">
        <f>BS862</f>
        <v>0</v>
      </c>
      <c r="BT874" s="622">
        <f>BT857+BT862+BT866</f>
        <v>0</v>
      </c>
      <c r="BU874" s="622">
        <f>BV874+BW874+BX874+BY874+BZ874</f>
        <v>875827.49002999999</v>
      </c>
      <c r="BV874" s="435">
        <f>BV857+BV862+BV866+BV869+BV871</f>
        <v>0</v>
      </c>
      <c r="BW874" s="543">
        <f>BW857+BW862+BW865+BW869+BW872</f>
        <v>600000</v>
      </c>
      <c r="BX874" s="519">
        <f>BX857+BX862+BX866+BX869+BX871</f>
        <v>147846.08744</v>
      </c>
      <c r="BY874" s="519">
        <f>BY857+BY862+BY866+BY869+BY871</f>
        <v>127981.40259</v>
      </c>
      <c r="BZ874" s="534">
        <f>BZ862</f>
        <v>0</v>
      </c>
      <c r="CE874" s="695">
        <f t="shared" si="1675"/>
        <v>1</v>
      </c>
    </row>
    <row r="875" spans="2:83" s="68" customFormat="1" ht="55.5" customHeight="1" x14ac:dyDescent="0.3">
      <c r="B875" s="1020" t="s">
        <v>274</v>
      </c>
      <c r="C875" s="1020"/>
      <c r="D875" s="166">
        <f>E875+F875+G875+H875+I875</f>
        <v>150</v>
      </c>
      <c r="E875" s="166">
        <f>E869</f>
        <v>0</v>
      </c>
      <c r="F875" s="166"/>
      <c r="G875" s="166">
        <f>G869</f>
        <v>0</v>
      </c>
      <c r="H875" s="166">
        <f>H869</f>
        <v>0</v>
      </c>
      <c r="I875" s="166">
        <f>I869</f>
        <v>150</v>
      </c>
      <c r="J875" s="166">
        <f>J863</f>
        <v>0</v>
      </c>
      <c r="K875" s="166">
        <f>M875+O875+Q875+S875+U875</f>
        <v>0</v>
      </c>
      <c r="L875" s="695">
        <f t="shared" si="1657"/>
        <v>0</v>
      </c>
      <c r="M875" s="166">
        <f>M871</f>
        <v>0</v>
      </c>
      <c r="N875" s="695">
        <v>0</v>
      </c>
      <c r="O875" s="622">
        <f>O863</f>
        <v>0</v>
      </c>
      <c r="P875" s="695"/>
      <c r="Q875" s="622">
        <f>Q869</f>
        <v>0</v>
      </c>
      <c r="R875" s="695" t="e">
        <f t="shared" si="1722"/>
        <v>#DIV/0!</v>
      </c>
      <c r="S875" s="622">
        <f>S869</f>
        <v>0</v>
      </c>
      <c r="T875" s="695">
        <v>0</v>
      </c>
      <c r="U875" s="622">
        <f>U869</f>
        <v>0</v>
      </c>
      <c r="V875" s="622">
        <f>W875+X875+Y875</f>
        <v>0</v>
      </c>
      <c r="W875" s="622">
        <f>W869</f>
        <v>0</v>
      </c>
      <c r="X875" s="622">
        <f>X869</f>
        <v>0</v>
      </c>
      <c r="Y875" s="622">
        <f>Y869</f>
        <v>0</v>
      </c>
      <c r="Z875" s="622">
        <f t="shared" si="1665"/>
        <v>150</v>
      </c>
      <c r="AA875" s="622">
        <f>E875</f>
        <v>0</v>
      </c>
      <c r="AB875" s="622">
        <f t="shared" si="1720"/>
        <v>0</v>
      </c>
      <c r="AC875" s="622">
        <f t="shared" si="1720"/>
        <v>150</v>
      </c>
      <c r="AD875" s="695">
        <f t="shared" si="1724"/>
        <v>0</v>
      </c>
      <c r="AE875" s="166">
        <f>AG875+AI875+AK875+AM875+AO875</f>
        <v>0</v>
      </c>
      <c r="AF875" s="695">
        <f t="shared" si="1659"/>
        <v>0</v>
      </c>
      <c r="AG875" s="166">
        <f>AG869</f>
        <v>0</v>
      </c>
      <c r="AH875" s="695">
        <v>0</v>
      </c>
      <c r="AI875" s="622">
        <f>AI869</f>
        <v>0</v>
      </c>
      <c r="AJ875" s="683"/>
      <c r="AK875" s="622">
        <f>AK869</f>
        <v>0</v>
      </c>
      <c r="AL875" s="683"/>
      <c r="AM875" s="622">
        <f>AM869</f>
        <v>0</v>
      </c>
      <c r="AN875" s="683"/>
      <c r="AO875" s="622">
        <f>AO869+AO871</f>
        <v>0</v>
      </c>
      <c r="AP875" s="622">
        <f>AP869</f>
        <v>0</v>
      </c>
      <c r="AQ875" s="695">
        <f t="shared" si="1725"/>
        <v>0</v>
      </c>
      <c r="AR875" s="166">
        <f>AT875+AV875+AX875+AZ875+BB875</f>
        <v>0</v>
      </c>
      <c r="AS875" s="695">
        <f t="shared" si="1660"/>
        <v>0</v>
      </c>
      <c r="AT875" s="166">
        <f>AT869</f>
        <v>0</v>
      </c>
      <c r="AU875" s="695">
        <v>0</v>
      </c>
      <c r="AV875" s="622">
        <f>AV869</f>
        <v>0</v>
      </c>
      <c r="AW875" s="695">
        <v>0</v>
      </c>
      <c r="AX875" s="166">
        <f>AX869</f>
        <v>0</v>
      </c>
      <c r="AY875" s="695">
        <v>0</v>
      </c>
      <c r="AZ875" s="622">
        <f>AZ869</f>
        <v>0</v>
      </c>
      <c r="BA875" s="695">
        <v>0</v>
      </c>
      <c r="BB875" s="622">
        <f>BB869+BB871</f>
        <v>0</v>
      </c>
      <c r="BC875" s="622">
        <f>BC869</f>
        <v>0</v>
      </c>
      <c r="BD875" s="622">
        <f>BD869</f>
        <v>0</v>
      </c>
      <c r="BE875" s="622">
        <f t="shared" si="1713"/>
        <v>0</v>
      </c>
      <c r="BF875" s="622">
        <f>BF869</f>
        <v>0</v>
      </c>
      <c r="BG875" s="622"/>
      <c r="BH875" s="622">
        <f>BH869</f>
        <v>0</v>
      </c>
      <c r="BI875" s="622">
        <f>BI869+BI871</f>
        <v>0</v>
      </c>
      <c r="BJ875" s="622">
        <f t="shared" si="1671"/>
        <v>0</v>
      </c>
      <c r="BK875" s="622">
        <f>BK869</f>
        <v>0</v>
      </c>
      <c r="BL875" s="622">
        <f>BL869</f>
        <v>0</v>
      </c>
      <c r="BM875" s="622">
        <f>BM869</f>
        <v>0</v>
      </c>
      <c r="BN875" s="622">
        <f t="shared" si="1672"/>
        <v>0</v>
      </c>
      <c r="BO875" s="622">
        <f>BO869</f>
        <v>0</v>
      </c>
      <c r="BP875" s="622">
        <f>BP869</f>
        <v>0</v>
      </c>
      <c r="BQ875" s="622">
        <f>BQ869</f>
        <v>0</v>
      </c>
      <c r="BR875" s="622">
        <f>BR869</f>
        <v>0</v>
      </c>
      <c r="BS875" s="622">
        <f>BS869+BS871</f>
        <v>0</v>
      </c>
      <c r="BT875" s="622">
        <f>BT869</f>
        <v>0</v>
      </c>
      <c r="BU875" s="622">
        <f t="shared" ref="BU875:BU882" si="1726">BV875+BX875+BY875+BZ875</f>
        <v>0</v>
      </c>
      <c r="BV875" s="166">
        <f>BV869</f>
        <v>0</v>
      </c>
      <c r="BW875" s="166">
        <f>BW869</f>
        <v>0</v>
      </c>
      <c r="BX875" s="166">
        <f>BX869</f>
        <v>0</v>
      </c>
      <c r="BY875" s="166">
        <f>BY869</f>
        <v>0</v>
      </c>
      <c r="BZ875" s="435">
        <f>BZ869+BZ871</f>
        <v>0</v>
      </c>
      <c r="CE875" s="695">
        <f t="shared" si="1675"/>
        <v>0</v>
      </c>
    </row>
    <row r="876" spans="2:83" s="402" customFormat="1" ht="63" customHeight="1" x14ac:dyDescent="0.25">
      <c r="B876" s="1089" t="s">
        <v>134</v>
      </c>
      <c r="C876" s="1089"/>
      <c r="D876" s="375">
        <f>E876+F876+G876+H876+I876</f>
        <v>31775425.824589998</v>
      </c>
      <c r="E876" s="375">
        <f>E877+E878+E879+E881+E880</f>
        <v>13379131.004250001</v>
      </c>
      <c r="F876" s="375">
        <f t="shared" ref="F876:I876" si="1727">F877+F878+F879+F881+F880</f>
        <v>6438912.7769499999</v>
      </c>
      <c r="G876" s="375">
        <f t="shared" si="1727"/>
        <v>7904736.8751299996</v>
      </c>
      <c r="H876" s="375">
        <f t="shared" si="1727"/>
        <v>1584858.7676199998</v>
      </c>
      <c r="I876" s="375">
        <f t="shared" si="1727"/>
        <v>2467786.4006400001</v>
      </c>
      <c r="J876" s="375">
        <f>K876-D876</f>
        <v>-587639.54670999944</v>
      </c>
      <c r="K876" s="375">
        <f>M876+O876+Q876+S876+U876</f>
        <v>31187786.277879998</v>
      </c>
      <c r="L876" s="736">
        <f t="shared" si="1657"/>
        <v>0.98150647768014354</v>
      </c>
      <c r="M876" s="375">
        <f>M877+M878+M879+M881+M880</f>
        <v>13379131.004250001</v>
      </c>
      <c r="N876" s="736">
        <f t="shared" si="1721"/>
        <v>1</v>
      </c>
      <c r="O876" s="375">
        <f t="shared" ref="O876" si="1728">O877+O878+O879+O881+O880</f>
        <v>6438912.7769499999</v>
      </c>
      <c r="P876" s="736">
        <f>O876/F876</f>
        <v>1</v>
      </c>
      <c r="Q876" s="375">
        <f t="shared" ref="Q876" si="1729">Q877+Q878+Q879+Q881+Q880</f>
        <v>7676071.2285099998</v>
      </c>
      <c r="R876" s="736">
        <f t="shared" si="1722"/>
        <v>0.97107232660211229</v>
      </c>
      <c r="S876" s="375">
        <f t="shared" ref="S876" si="1730">S877+S878+S879+S881+S880</f>
        <v>1571444.6326900001</v>
      </c>
      <c r="T876" s="736">
        <f t="shared" si="1723"/>
        <v>0.99153606920435955</v>
      </c>
      <c r="U876" s="375">
        <f t="shared" ref="U876" si="1731">U877+U878+U879+U881+U880</f>
        <v>2122226.6354799997</v>
      </c>
      <c r="V876" s="376" t="e">
        <f t="shared" si="1664"/>
        <v>#REF!</v>
      </c>
      <c r="W876" s="376" t="e">
        <f>W877+W878+W879+W881+W880</f>
        <v>#REF!</v>
      </c>
      <c r="X876" s="376" t="e">
        <f t="shared" ref="X876:Y876" si="1732">X877+X878+X879+X881</f>
        <v>#REF!</v>
      </c>
      <c r="Y876" s="376" t="e">
        <f t="shared" si="1732"/>
        <v>#REF!</v>
      </c>
      <c r="Z876" s="376" t="e">
        <f t="shared" si="1665"/>
        <v>#REF!</v>
      </c>
      <c r="AA876" s="376" t="e">
        <f>AA877+AA878+AA879+AA881+AA880</f>
        <v>#REF!</v>
      </c>
      <c r="AB876" s="376">
        <f>H876</f>
        <v>1584858.7676199998</v>
      </c>
      <c r="AC876" s="376" t="e">
        <f t="shared" ref="AC876" si="1733">AC877+AC878+AC879+AC881</f>
        <v>#REF!</v>
      </c>
      <c r="AD876" s="736">
        <f t="shared" si="1724"/>
        <v>0.859971768597808</v>
      </c>
      <c r="AE876" s="375">
        <f>AG876+AI876+AK876+AM876+AO876</f>
        <v>31574451.395429999</v>
      </c>
      <c r="AF876" s="736">
        <f t="shared" si="1659"/>
        <v>0.99367516173443471</v>
      </c>
      <c r="AG876" s="375">
        <f>AG877+AG878+AG879+AG881+AG880</f>
        <v>12664770.454620002</v>
      </c>
      <c r="AH876" s="736">
        <f t="shared" si="1666"/>
        <v>0.94660635661590609</v>
      </c>
      <c r="AI876" s="375">
        <f t="shared" ref="AI876" si="1734">AI877+AI878+AI879+AI881+AI880</f>
        <v>6349029.9933200004</v>
      </c>
      <c r="AJ876" s="810">
        <f>AI876/F876</f>
        <v>0.98604068936113543</v>
      </c>
      <c r="AK876" s="375">
        <f t="shared" ref="AK876" si="1735">AK877+AK878+AK879+AK881+AK880</f>
        <v>9081878.6711299978</v>
      </c>
      <c r="AL876" s="810">
        <f>AK876/G876</f>
        <v>1.1489159999371439</v>
      </c>
      <c r="AM876" s="375">
        <f t="shared" ref="AM876" si="1736">AM877+AM878+AM879+AM881+AM880</f>
        <v>1613364.5702399998</v>
      </c>
      <c r="AN876" s="810">
        <f>AM876/H876</f>
        <v>1.0179863361975197</v>
      </c>
      <c r="AO876" s="375">
        <f t="shared" ref="AO876" si="1737">AO877+AO878+AO879+AO881+AO880</f>
        <v>1865407.7061199998</v>
      </c>
      <c r="AP876" s="376">
        <f>AR876-AE876</f>
        <v>158412.60986000299</v>
      </c>
      <c r="AQ876" s="810">
        <f>AO876/I876</f>
        <v>0.75590322794396692</v>
      </c>
      <c r="AR876" s="375">
        <f>AT876+AV876+AX876+AZ876+BB876</f>
        <v>31732864.005290002</v>
      </c>
      <c r="AS876" s="736">
        <f t="shared" si="1660"/>
        <v>0.99866054291341522</v>
      </c>
      <c r="AT876" s="375">
        <f>AT877+AT878+AT879+AT881+AT880</f>
        <v>13379131.004250001</v>
      </c>
      <c r="AU876" s="736">
        <f t="shared" si="1667"/>
        <v>1</v>
      </c>
      <c r="AV876" s="375">
        <f t="shared" ref="AV876" si="1738">AV877+AV878+AV879+AV881+AV880</f>
        <v>6438912.7769499999</v>
      </c>
      <c r="AW876" s="736">
        <f t="shared" si="1668"/>
        <v>1</v>
      </c>
      <c r="AX876" s="375">
        <f t="shared" ref="AX876" si="1739">AX877+AX878+AX879+AX881+AX880</f>
        <v>7875971.489000001</v>
      </c>
      <c r="AY876" s="736">
        <f t="shared" si="1661"/>
        <v>0.9963609938465503</v>
      </c>
      <c r="AZ876" s="375">
        <f t="shared" ref="AZ876" si="1740">AZ877+AZ878+AZ879+AZ881+AZ880</f>
        <v>1571508.2728900001</v>
      </c>
      <c r="BA876" s="736">
        <f t="shared" si="1662"/>
        <v>0.9915762243281474</v>
      </c>
      <c r="BB876" s="375">
        <f t="shared" ref="BB876" si="1741">BB877+BB878+BB879+BB881+BB880</f>
        <v>2467340.4622</v>
      </c>
      <c r="BC876" s="376">
        <f t="shared" ref="BC876:BD876" si="1742">BC877+BC878+BC879+BC881+BC880</f>
        <v>1613364.5702399998</v>
      </c>
      <c r="BD876" s="376" t="e">
        <f t="shared" si="1742"/>
        <v>#REF!</v>
      </c>
      <c r="BE876" s="376" t="e">
        <f t="shared" si="1713"/>
        <v>#REF!</v>
      </c>
      <c r="BF876" s="376" t="e">
        <f>BF877+BF878+BF879+BF881+BF880</f>
        <v>#REF!</v>
      </c>
      <c r="BG876" s="376">
        <f>BG877+BG878+BG879+BG881+BG880</f>
        <v>147846.08744</v>
      </c>
      <c r="BH876" s="376" t="e">
        <f t="shared" ref="BH876:BI876" si="1743">BH877+BH878+BH879+BH881</f>
        <v>#REF!</v>
      </c>
      <c r="BI876" s="376" t="e">
        <f t="shared" si="1743"/>
        <v>#REF!</v>
      </c>
      <c r="BJ876" s="376" t="e">
        <f t="shared" si="1671"/>
        <v>#REF!</v>
      </c>
      <c r="BK876" s="376" t="e">
        <f>BK877+BK878+BK879+BK881+BK880</f>
        <v>#REF!</v>
      </c>
      <c r="BL876" s="376" t="e">
        <f t="shared" ref="BL876:BM876" si="1744">BL877+BL878+BL879+BL881+BL880</f>
        <v>#REF!</v>
      </c>
      <c r="BM876" s="376" t="e">
        <f t="shared" si="1744"/>
        <v>#REF!</v>
      </c>
      <c r="BN876" s="376">
        <f>BO876+BP876+BQ876+BR876+BS876</f>
        <v>18491601.622030001</v>
      </c>
      <c r="BO876" s="376">
        <f>BO877+BO878+BO879+BO881+BO880</f>
        <v>6709939.1561000003</v>
      </c>
      <c r="BP876" s="376">
        <f>BP877+BP878+BP879+BP881+BP880</f>
        <v>600000</v>
      </c>
      <c r="BQ876" s="376">
        <f>BQ877+BQ878+BQ879+BQ881+BQ880</f>
        <v>8692286.5086800009</v>
      </c>
      <c r="BR876" s="376">
        <f t="shared" ref="BR876:BS876" si="1745">BR877+BR878+BR879+BR881</f>
        <v>1278275.95725</v>
      </c>
      <c r="BS876" s="376">
        <f t="shared" si="1745"/>
        <v>1211100</v>
      </c>
      <c r="BT876" s="376">
        <f>BT848+BT873</f>
        <v>100920.50110000011</v>
      </c>
      <c r="BU876" s="376">
        <f>BV876+BW876+BX876+BY876+BZ876</f>
        <v>18592522.123130001</v>
      </c>
      <c r="BV876" s="376">
        <f>BV877+BV878+BV879+BV881+BV880</f>
        <v>6709939.1561000003</v>
      </c>
      <c r="BW876" s="376">
        <f>BW877+BW878+BW879+BW881+BW880</f>
        <v>600000</v>
      </c>
      <c r="BX876" s="376">
        <f>BX877+BX878+BX879+BX881+BX880</f>
        <v>8692286.5086800009</v>
      </c>
      <c r="BY876" s="376">
        <f t="shared" ref="BY876" si="1746">BY877+BY878+BY879+BY881</f>
        <v>1556462.0532499999</v>
      </c>
      <c r="BZ876" s="376">
        <f t="shared" ref="BZ876" si="1747">BZ877+BZ878+BZ879+BZ881+BZ880</f>
        <v>1033834.4051</v>
      </c>
      <c r="CE876" s="736">
        <f t="shared" si="1675"/>
        <v>0.99981929617576115</v>
      </c>
    </row>
    <row r="877" spans="2:83" s="50" customFormat="1" ht="57" customHeight="1" x14ac:dyDescent="0.25">
      <c r="B877" s="1020" t="s">
        <v>270</v>
      </c>
      <c r="C877" s="1020"/>
      <c r="D877" s="166">
        <f>E877+F877+G877+H877+I877</f>
        <v>25640914.494590003</v>
      </c>
      <c r="E877" s="166">
        <f>E849+E874</f>
        <v>10251221.407340001</v>
      </c>
      <c r="F877" s="166">
        <f>F849+F874</f>
        <v>6438912.7769499999</v>
      </c>
      <c r="G877" s="166">
        <f>G849+G874</f>
        <v>5112004.8900799993</v>
      </c>
      <c r="H877" s="166">
        <f>H849+H874</f>
        <v>1584858.7676199998</v>
      </c>
      <c r="I877" s="166">
        <f>I849+I874</f>
        <v>2253916.6526000001</v>
      </c>
      <c r="J877" s="166">
        <f>J874+J849</f>
        <v>-570858.45706999954</v>
      </c>
      <c r="K877" s="166">
        <f>M877+O877+Q877+S877+U877</f>
        <v>25070206.037519999</v>
      </c>
      <c r="L877" s="695">
        <f t="shared" si="1657"/>
        <v>0.97774227369345901</v>
      </c>
      <c r="M877" s="166">
        <f>M849+M874</f>
        <v>10251221.407340001</v>
      </c>
      <c r="N877" s="695">
        <f t="shared" si="1721"/>
        <v>1</v>
      </c>
      <c r="O877" s="166">
        <f>O849+O874</f>
        <v>6438912.7769499999</v>
      </c>
      <c r="P877" s="695">
        <f t="shared" ref="P877" si="1748">O877/F877</f>
        <v>1</v>
      </c>
      <c r="Q877" s="166">
        <f>Q849+Q874</f>
        <v>4883339.2434599996</v>
      </c>
      <c r="R877" s="695">
        <f t="shared" si="1722"/>
        <v>0.95526889125952663</v>
      </c>
      <c r="S877" s="166">
        <f>S849+S874</f>
        <v>1571444.6326900001</v>
      </c>
      <c r="T877" s="695">
        <f t="shared" si="1723"/>
        <v>0.99153606920435955</v>
      </c>
      <c r="U877" s="166">
        <f>U849+U874</f>
        <v>1925287.9770799999</v>
      </c>
      <c r="V877" s="622" t="e">
        <f>V874+V849</f>
        <v>#REF!</v>
      </c>
      <c r="W877" s="622" t="e">
        <f>W849+W874</f>
        <v>#REF!</v>
      </c>
      <c r="X877" s="622" t="e">
        <f>X849+X874</f>
        <v>#REF!</v>
      </c>
      <c r="Y877" s="622" t="e">
        <f>Y849+Y874</f>
        <v>#REF!</v>
      </c>
      <c r="Z877" s="622" t="e">
        <f t="shared" si="1665"/>
        <v>#REF!</v>
      </c>
      <c r="AA877" s="622" t="e">
        <f>AA849+AA874</f>
        <v>#REF!</v>
      </c>
      <c r="AB877" s="622">
        <f>H877</f>
        <v>1584858.7676199998</v>
      </c>
      <c r="AC877" s="622" t="e">
        <f>AC849+AC874</f>
        <v>#REF!</v>
      </c>
      <c r="AD877" s="695">
        <f t="shared" si="1724"/>
        <v>0.85419661585937023</v>
      </c>
      <c r="AE877" s="166">
        <f>AG877+AI877+AK877+AM877+AO877</f>
        <v>24544094.69565</v>
      </c>
      <c r="AF877" s="695">
        <f t="shared" si="1659"/>
        <v>0.95722384241905956</v>
      </c>
      <c r="AG877" s="166">
        <f>AG849+AG874</f>
        <v>9536860.857710002</v>
      </c>
      <c r="AH877" s="695">
        <f t="shared" si="1666"/>
        <v>0.93031459167211938</v>
      </c>
      <c r="AI877" s="166">
        <f>AI849+AI874</f>
        <v>6349029.9933200004</v>
      </c>
      <c r="AJ877" s="743">
        <f t="shared" ref="AJ877" si="1749">AI877/F877</f>
        <v>0.98604068936113543</v>
      </c>
      <c r="AK877" s="166">
        <f>AK849+AK874</f>
        <v>5376370.2266599992</v>
      </c>
      <c r="AL877" s="743">
        <f t="shared" ref="AL877:AL879" si="1750">AK877/G877</f>
        <v>1.0517146094858025</v>
      </c>
      <c r="AM877" s="166">
        <f>AM849+AM874</f>
        <v>1613364.5702399998</v>
      </c>
      <c r="AN877" s="743">
        <f t="shared" ref="AN877" si="1751">AM877/H877</f>
        <v>1.0179863361975197</v>
      </c>
      <c r="AO877" s="166">
        <f>AO849+AO874</f>
        <v>1668469.0477199997</v>
      </c>
      <c r="AP877" s="622">
        <f>AP874+AP849</f>
        <v>1028370.5908699974</v>
      </c>
      <c r="AQ877" s="743">
        <f t="shared" ref="AQ877:AQ882" si="1752">AO877/I877</f>
        <v>0.74025321468535277</v>
      </c>
      <c r="AR877" s="166">
        <f>AT877+AV877+AX877+AZ877+BB877</f>
        <v>25598502.675290003</v>
      </c>
      <c r="AS877" s="695">
        <f t="shared" si="1660"/>
        <v>0.99834593187739273</v>
      </c>
      <c r="AT877" s="166">
        <f>AT849+AT874</f>
        <v>10251221.407340001</v>
      </c>
      <c r="AU877" s="695">
        <f t="shared" si="1667"/>
        <v>1</v>
      </c>
      <c r="AV877" s="166">
        <f>AV849+AV874</f>
        <v>6438912.7769499999</v>
      </c>
      <c r="AW877" s="695">
        <f t="shared" si="1668"/>
        <v>1</v>
      </c>
      <c r="AX877" s="166">
        <f>AX849+AX874</f>
        <v>5083239.5039500007</v>
      </c>
      <c r="AY877" s="695">
        <f t="shared" si="1661"/>
        <v>0.99437297366717725</v>
      </c>
      <c r="AZ877" s="166">
        <f>AZ849+AZ874</f>
        <v>1571508.2728900001</v>
      </c>
      <c r="BA877" s="695">
        <f t="shared" si="1662"/>
        <v>0.9915762243281474</v>
      </c>
      <c r="BB877" s="166">
        <f>BB849+BB874</f>
        <v>2253620.71416</v>
      </c>
      <c r="BC877" s="622">
        <f t="shared" si="1669"/>
        <v>1613364.5702399998</v>
      </c>
      <c r="BD877" s="622" t="e">
        <f>BD849+BD874</f>
        <v>#REF!</v>
      </c>
      <c r="BE877" s="622" t="e">
        <f t="shared" si="1713"/>
        <v>#REF!</v>
      </c>
      <c r="BF877" s="622" t="e">
        <f>BF849+BF874</f>
        <v>#REF!</v>
      </c>
      <c r="BG877" s="622">
        <f>BG849+BG874</f>
        <v>147846.08744</v>
      </c>
      <c r="BH877" s="622" t="e">
        <f>BH849+BH874</f>
        <v>#REF!</v>
      </c>
      <c r="BI877" s="622" t="e">
        <f>BI849+BI874</f>
        <v>#REF!</v>
      </c>
      <c r="BJ877" s="622" t="e">
        <f>BK877+BL877+BM877</f>
        <v>#REF!</v>
      </c>
      <c r="BK877" s="622" t="e">
        <f>BK849+BK874</f>
        <v>#REF!</v>
      </c>
      <c r="BL877" s="622" t="e">
        <f>BL849+BL874</f>
        <v>#REF!</v>
      </c>
      <c r="BM877" s="622" t="e">
        <f>BM849+BM874</f>
        <v>#REF!</v>
      </c>
      <c r="BN877" s="622">
        <f>BO877+BP877+BQ877+BR877+BS877</f>
        <v>10348910.32203</v>
      </c>
      <c r="BO877" s="622">
        <f>BO849+BO874</f>
        <v>3085723.1561000003</v>
      </c>
      <c r="BP877" s="622">
        <f>BP849+BP874</f>
        <v>600000</v>
      </c>
      <c r="BQ877" s="622">
        <f>BQ849+BQ874</f>
        <v>4173811.2086800002</v>
      </c>
      <c r="BR877" s="622">
        <f>BR849+BR874</f>
        <v>1278275.95725</v>
      </c>
      <c r="BS877" s="622">
        <f>BS849+BS874</f>
        <v>1211100</v>
      </c>
      <c r="BT877" s="622">
        <f>BT874+BT849</f>
        <v>100920.50110000011</v>
      </c>
      <c r="BU877" s="622">
        <f>BV877+BW877+BX877+BY877+BZ877</f>
        <v>10449830.82313</v>
      </c>
      <c r="BV877" s="457">
        <f>BV849+BV874</f>
        <v>3085723.1561000003</v>
      </c>
      <c r="BW877" s="519">
        <f>BW849+BW874</f>
        <v>600000</v>
      </c>
      <c r="BX877" s="457">
        <f>BX849+BX874</f>
        <v>4173811.2086800002</v>
      </c>
      <c r="BY877" s="435">
        <f>BY849+BY874</f>
        <v>1556462.0532499999</v>
      </c>
      <c r="BZ877" s="561">
        <f>BZ849+BZ874</f>
        <v>1033834.4051</v>
      </c>
      <c r="CE877" s="695">
        <f t="shared" si="1675"/>
        <v>0.99986870036225217</v>
      </c>
    </row>
    <row r="878" spans="2:83" s="23" customFormat="1" ht="59.25" customHeight="1" x14ac:dyDescent="0.25">
      <c r="B878" s="1021" t="s">
        <v>271</v>
      </c>
      <c r="C878" s="1021"/>
      <c r="D878" s="167">
        <f t="shared" ref="D878:D882" si="1753">E878+G878+H878+I878</f>
        <v>5207584.5</v>
      </c>
      <c r="E878" s="167">
        <f t="shared" ref="E878:J879" si="1754">E850</f>
        <v>2841629.3449499998</v>
      </c>
      <c r="F878" s="167">
        <f t="shared" si="1754"/>
        <v>0</v>
      </c>
      <c r="G878" s="167">
        <f t="shared" si="1754"/>
        <v>2365955.1550500002</v>
      </c>
      <c r="H878" s="167">
        <f t="shared" si="1754"/>
        <v>0</v>
      </c>
      <c r="I878" s="167">
        <f t="shared" si="1754"/>
        <v>0</v>
      </c>
      <c r="J878" s="167">
        <f t="shared" si="1754"/>
        <v>0</v>
      </c>
      <c r="K878" s="167">
        <f t="shared" ref="K878:K882" si="1755">M878+Q878+S878+U878</f>
        <v>5207584.5</v>
      </c>
      <c r="L878" s="730">
        <f t="shared" si="1657"/>
        <v>1</v>
      </c>
      <c r="M878" s="167">
        <f t="shared" ref="M878" si="1756">M850</f>
        <v>2841629.3449499998</v>
      </c>
      <c r="N878" s="730">
        <f t="shared" si="1721"/>
        <v>1</v>
      </c>
      <c r="O878" s="167">
        <f t="shared" ref="O878" si="1757">O850</f>
        <v>0</v>
      </c>
      <c r="P878" s="730">
        <v>0</v>
      </c>
      <c r="Q878" s="167">
        <f t="shared" ref="Q878" si="1758">Q850</f>
        <v>2365955.1550500002</v>
      </c>
      <c r="R878" s="730">
        <f t="shared" si="1722"/>
        <v>1</v>
      </c>
      <c r="S878" s="167">
        <f t="shared" ref="S878" si="1759">S850</f>
        <v>0</v>
      </c>
      <c r="T878" s="730">
        <v>0</v>
      </c>
      <c r="U878" s="167">
        <f t="shared" ref="U878" si="1760">U850</f>
        <v>0</v>
      </c>
      <c r="V878" s="102" t="e">
        <f t="shared" ref="V878:Y878" si="1761">V850</f>
        <v>#REF!</v>
      </c>
      <c r="W878" s="102" t="e">
        <f t="shared" si="1761"/>
        <v>#REF!</v>
      </c>
      <c r="X878" s="102" t="e">
        <f t="shared" si="1761"/>
        <v>#REF!</v>
      </c>
      <c r="Y878" s="102" t="e">
        <f t="shared" si="1761"/>
        <v>#REF!</v>
      </c>
      <c r="Z878" s="102" t="e">
        <f t="shared" si="1665"/>
        <v>#REF!</v>
      </c>
      <c r="AA878" s="102" t="e">
        <f>AA850</f>
        <v>#REF!</v>
      </c>
      <c r="AB878" s="102">
        <f>H878</f>
        <v>0</v>
      </c>
      <c r="AC878" s="102">
        <f>I878</f>
        <v>0</v>
      </c>
      <c r="AD878" s="730">
        <v>0</v>
      </c>
      <c r="AE878" s="167">
        <f t="shared" si="1707"/>
        <v>5363208.0296399994</v>
      </c>
      <c r="AF878" s="730">
        <f t="shared" si="1659"/>
        <v>1.029884014294919</v>
      </c>
      <c r="AG878" s="167">
        <f t="shared" ref="AG878" si="1762">AG850</f>
        <v>2841629.3449499998</v>
      </c>
      <c r="AH878" s="730">
        <f t="shared" si="1666"/>
        <v>1</v>
      </c>
      <c r="AI878" s="167">
        <f t="shared" ref="AI878" si="1763">AI850</f>
        <v>0</v>
      </c>
      <c r="AJ878" s="811">
        <v>0</v>
      </c>
      <c r="AK878" s="167">
        <f t="shared" ref="AK878" si="1764">AK850</f>
        <v>2521578.6846899996</v>
      </c>
      <c r="AL878" s="811">
        <f t="shared" si="1750"/>
        <v>1.0657761958453986</v>
      </c>
      <c r="AM878" s="167">
        <f t="shared" ref="AM878" si="1765">AM850</f>
        <v>0</v>
      </c>
      <c r="AN878" s="811">
        <v>0</v>
      </c>
      <c r="AO878" s="167">
        <f t="shared" ref="AO878" si="1766">AO850</f>
        <v>0</v>
      </c>
      <c r="AP878" s="102">
        <f t="shared" ref="AP878" si="1767">AP850</f>
        <v>159099.44893000042</v>
      </c>
      <c r="AQ878" s="811">
        <v>0</v>
      </c>
      <c r="AR878" s="167">
        <f t="shared" ref="AR878:AR882" si="1768">AT878+AX878+AZ878+BB878</f>
        <v>5207584.5</v>
      </c>
      <c r="AS878" s="730">
        <f t="shared" si="1660"/>
        <v>1</v>
      </c>
      <c r="AT878" s="167">
        <f t="shared" ref="AT878" si="1769">AT850</f>
        <v>2841629.3449499998</v>
      </c>
      <c r="AU878" s="730">
        <f t="shared" si="1667"/>
        <v>1</v>
      </c>
      <c r="AV878" s="167">
        <f t="shared" ref="AV878" si="1770">AV850</f>
        <v>0</v>
      </c>
      <c r="AW878" s="730">
        <v>0</v>
      </c>
      <c r="AX878" s="167">
        <f t="shared" ref="AX878" si="1771">AX850</f>
        <v>2365955.1550500002</v>
      </c>
      <c r="AY878" s="730">
        <f t="shared" si="1661"/>
        <v>1</v>
      </c>
      <c r="AZ878" s="167">
        <f t="shared" ref="AZ878" si="1772">AZ850</f>
        <v>0</v>
      </c>
      <c r="BA878" s="730">
        <v>0</v>
      </c>
      <c r="BB878" s="167">
        <f t="shared" ref="BB878" si="1773">BB850</f>
        <v>0</v>
      </c>
      <c r="BC878" s="102">
        <f t="shared" ref="BC878:BM878" si="1774">BC850</f>
        <v>0</v>
      </c>
      <c r="BD878" s="102">
        <f t="shared" si="1774"/>
        <v>0</v>
      </c>
      <c r="BE878" s="102">
        <f t="shared" si="1774"/>
        <v>0</v>
      </c>
      <c r="BF878" s="102">
        <f t="shared" si="1774"/>
        <v>0</v>
      </c>
      <c r="BG878" s="102">
        <f t="shared" si="1774"/>
        <v>0</v>
      </c>
      <c r="BH878" s="102">
        <f t="shared" si="1774"/>
        <v>0</v>
      </c>
      <c r="BI878" s="102">
        <f t="shared" si="1774"/>
        <v>0</v>
      </c>
      <c r="BJ878" s="102" t="e">
        <f t="shared" si="1774"/>
        <v>#REF!</v>
      </c>
      <c r="BK878" s="102" t="e">
        <f t="shared" si="1774"/>
        <v>#REF!</v>
      </c>
      <c r="BL878" s="102" t="e">
        <f t="shared" si="1774"/>
        <v>#REF!</v>
      </c>
      <c r="BM878" s="102" t="e">
        <f t="shared" si="1774"/>
        <v>#REF!</v>
      </c>
      <c r="BN878" s="102">
        <f t="shared" ref="BN878:BN882" si="1775">BO878+BQ878+BR878+BS878</f>
        <v>7642691.2999999998</v>
      </c>
      <c r="BO878" s="102">
        <f t="shared" ref="BO878:BT878" si="1776">BO850</f>
        <v>3124216</v>
      </c>
      <c r="BP878" s="102">
        <f t="shared" si="1776"/>
        <v>0</v>
      </c>
      <c r="BQ878" s="102">
        <f t="shared" si="1776"/>
        <v>4518475.3</v>
      </c>
      <c r="BR878" s="102">
        <f t="shared" si="1776"/>
        <v>0</v>
      </c>
      <c r="BS878" s="102">
        <f t="shared" si="1776"/>
        <v>0</v>
      </c>
      <c r="BT878" s="102">
        <f t="shared" si="1776"/>
        <v>0</v>
      </c>
      <c r="BU878" s="102">
        <f t="shared" si="1726"/>
        <v>7642691.2999999998</v>
      </c>
      <c r="BV878" s="102">
        <f t="shared" ref="BV878:BZ879" si="1777">BV850</f>
        <v>3124216</v>
      </c>
      <c r="BW878" s="102">
        <f t="shared" si="1777"/>
        <v>0</v>
      </c>
      <c r="BX878" s="102">
        <f t="shared" si="1777"/>
        <v>4518475.3</v>
      </c>
      <c r="BY878" s="102">
        <f t="shared" si="1777"/>
        <v>0</v>
      </c>
      <c r="BZ878" s="102">
        <f t="shared" si="1777"/>
        <v>0</v>
      </c>
      <c r="CE878" s="730">
        <v>0</v>
      </c>
    </row>
    <row r="879" spans="2:83" s="193" customFormat="1" ht="52.5" customHeight="1" x14ac:dyDescent="0.25">
      <c r="B879" s="1085" t="s">
        <v>273</v>
      </c>
      <c r="C879" s="1085"/>
      <c r="D879" s="235">
        <f t="shared" si="1753"/>
        <v>426776.82999999996</v>
      </c>
      <c r="E879" s="235">
        <f t="shared" si="1754"/>
        <v>0</v>
      </c>
      <c r="F879" s="235">
        <f t="shared" si="1754"/>
        <v>0</v>
      </c>
      <c r="G879" s="235">
        <f t="shared" si="1754"/>
        <v>426776.82999999996</v>
      </c>
      <c r="H879" s="235">
        <f t="shared" si="1754"/>
        <v>0</v>
      </c>
      <c r="I879" s="235">
        <f t="shared" si="1754"/>
        <v>0</v>
      </c>
      <c r="J879" s="235">
        <f t="shared" si="1754"/>
        <v>0</v>
      </c>
      <c r="K879" s="235">
        <f t="shared" si="1755"/>
        <v>426776.82999999996</v>
      </c>
      <c r="L879" s="695">
        <f t="shared" si="1657"/>
        <v>1</v>
      </c>
      <c r="M879" s="235">
        <f t="shared" ref="M879" si="1778">M851</f>
        <v>0</v>
      </c>
      <c r="N879" s="695">
        <v>0</v>
      </c>
      <c r="O879" s="235">
        <f t="shared" ref="O879" si="1779">O851</f>
        <v>0</v>
      </c>
      <c r="P879" s="695">
        <v>0</v>
      </c>
      <c r="Q879" s="235">
        <f t="shared" ref="Q879" si="1780">Q851</f>
        <v>426776.82999999996</v>
      </c>
      <c r="R879" s="695">
        <f t="shared" si="1722"/>
        <v>1</v>
      </c>
      <c r="S879" s="235">
        <f t="shared" ref="S879" si="1781">S851</f>
        <v>0</v>
      </c>
      <c r="T879" s="695">
        <v>0</v>
      </c>
      <c r="U879" s="235">
        <f t="shared" ref="U879" si="1782">U851</f>
        <v>0</v>
      </c>
      <c r="V879" s="194">
        <f t="shared" ref="V879:Y879" si="1783">V851</f>
        <v>0</v>
      </c>
      <c r="W879" s="194">
        <f t="shared" si="1783"/>
        <v>0</v>
      </c>
      <c r="X879" s="194">
        <f t="shared" si="1783"/>
        <v>0</v>
      </c>
      <c r="Y879" s="194">
        <f t="shared" si="1783"/>
        <v>0</v>
      </c>
      <c r="Z879" s="194">
        <f t="shared" si="1665"/>
        <v>0</v>
      </c>
      <c r="AA879" s="194">
        <f>AA851</f>
        <v>0</v>
      </c>
      <c r="AB879" s="194">
        <f>H879</f>
        <v>0</v>
      </c>
      <c r="AC879" s="194">
        <f>I879</f>
        <v>0</v>
      </c>
      <c r="AD879" s="695">
        <v>0</v>
      </c>
      <c r="AE879" s="235">
        <f t="shared" si="1707"/>
        <v>1183929.75978</v>
      </c>
      <c r="AF879" s="695">
        <f t="shared" si="1659"/>
        <v>2.7741191099338738</v>
      </c>
      <c r="AG879" s="235">
        <f t="shared" ref="AG879" si="1784">AG851</f>
        <v>0</v>
      </c>
      <c r="AH879" s="695">
        <v>0</v>
      </c>
      <c r="AI879" s="235">
        <f t="shared" ref="AI879" si="1785">AI851</f>
        <v>0</v>
      </c>
      <c r="AJ879" s="743">
        <v>0</v>
      </c>
      <c r="AK879" s="235">
        <f t="shared" ref="AK879" si="1786">AK851</f>
        <v>1183929.75978</v>
      </c>
      <c r="AL879" s="743">
        <f t="shared" si="1750"/>
        <v>2.7741191099338738</v>
      </c>
      <c r="AM879" s="235">
        <f t="shared" ref="AM879" si="1787">AM851</f>
        <v>0</v>
      </c>
      <c r="AN879" s="743">
        <v>0</v>
      </c>
      <c r="AO879" s="235">
        <f t="shared" ref="AO879" si="1788">AO851</f>
        <v>0</v>
      </c>
      <c r="AP879" s="194">
        <f>AP851</f>
        <v>-757152.92978000001</v>
      </c>
      <c r="AQ879" s="743">
        <v>0</v>
      </c>
      <c r="AR879" s="235">
        <f t="shared" si="1768"/>
        <v>426776.82999999996</v>
      </c>
      <c r="AS879" s="695">
        <f t="shared" si="1660"/>
        <v>1</v>
      </c>
      <c r="AT879" s="235">
        <f t="shared" ref="AT879" si="1789">AT851</f>
        <v>0</v>
      </c>
      <c r="AU879" s="695">
        <v>0</v>
      </c>
      <c r="AV879" s="235">
        <f t="shared" ref="AV879" si="1790">AV851</f>
        <v>0</v>
      </c>
      <c r="AW879" s="695">
        <v>0</v>
      </c>
      <c r="AX879" s="235">
        <f t="shared" ref="AX879" si="1791">AX851</f>
        <v>426776.82999999996</v>
      </c>
      <c r="AY879" s="695">
        <f t="shared" si="1661"/>
        <v>1</v>
      </c>
      <c r="AZ879" s="235">
        <f t="shared" ref="AZ879" si="1792">AZ851</f>
        <v>0</v>
      </c>
      <c r="BA879" s="695">
        <v>0</v>
      </c>
      <c r="BB879" s="235">
        <f t="shared" ref="BB879" si="1793">BB851</f>
        <v>0</v>
      </c>
      <c r="BC879" s="194">
        <f t="shared" si="1669"/>
        <v>0</v>
      </c>
      <c r="BD879" s="194">
        <f t="shared" si="1670"/>
        <v>0</v>
      </c>
      <c r="BE879" s="194">
        <f t="shared" si="1713"/>
        <v>0</v>
      </c>
      <c r="BF879" s="194">
        <f>BF851</f>
        <v>0</v>
      </c>
      <c r="BG879" s="194">
        <f>BG851</f>
        <v>0</v>
      </c>
      <c r="BH879" s="194">
        <f>BH851</f>
        <v>0</v>
      </c>
      <c r="BI879" s="194">
        <f>BI851</f>
        <v>0</v>
      </c>
      <c r="BJ879" s="194">
        <f t="shared" ref="BJ879" si="1794">BK879+BL879+BM879</f>
        <v>0</v>
      </c>
      <c r="BK879" s="194">
        <f>BK851</f>
        <v>0</v>
      </c>
      <c r="BL879" s="194">
        <f>BL851</f>
        <v>0</v>
      </c>
      <c r="BM879" s="194">
        <f>BM851</f>
        <v>0</v>
      </c>
      <c r="BN879" s="194">
        <f t="shared" si="1775"/>
        <v>0</v>
      </c>
      <c r="BO879" s="194">
        <f>BO851</f>
        <v>0</v>
      </c>
      <c r="BP879" s="194"/>
      <c r="BQ879" s="194">
        <f>BQ851</f>
        <v>0</v>
      </c>
      <c r="BR879" s="194">
        <f>BR851</f>
        <v>0</v>
      </c>
      <c r="BS879" s="194">
        <f>BS851</f>
        <v>0</v>
      </c>
      <c r="BT879" s="194">
        <f>BT851</f>
        <v>0</v>
      </c>
      <c r="BU879" s="194">
        <f t="shared" si="1726"/>
        <v>0</v>
      </c>
      <c r="BV879" s="194">
        <f t="shared" si="1777"/>
        <v>0</v>
      </c>
      <c r="BW879" s="194">
        <f t="shared" si="1777"/>
        <v>0</v>
      </c>
      <c r="BX879" s="194">
        <f t="shared" si="1777"/>
        <v>0</v>
      </c>
      <c r="BY879" s="194">
        <f t="shared" si="1777"/>
        <v>0</v>
      </c>
      <c r="BZ879" s="194">
        <f t="shared" si="1777"/>
        <v>0</v>
      </c>
      <c r="CE879" s="695">
        <v>0</v>
      </c>
    </row>
    <row r="880" spans="2:83" s="343" customFormat="1" ht="48.75" customHeight="1" x14ac:dyDescent="0.25">
      <c r="B880" s="1017" t="s">
        <v>289</v>
      </c>
      <c r="C880" s="1018"/>
      <c r="D880" s="888">
        <f t="shared" si="1753"/>
        <v>500000</v>
      </c>
      <c r="E880" s="888">
        <f>E785</f>
        <v>286280.25196000002</v>
      </c>
      <c r="F880" s="888">
        <f>F785</f>
        <v>0</v>
      </c>
      <c r="G880" s="888">
        <f>G785</f>
        <v>0</v>
      </c>
      <c r="H880" s="888">
        <f>H785</f>
        <v>0</v>
      </c>
      <c r="I880" s="888">
        <f>I785</f>
        <v>213719.74804000001</v>
      </c>
      <c r="J880" s="888">
        <f>K880-D880</f>
        <v>-16781.08964000002</v>
      </c>
      <c r="K880" s="888">
        <f t="shared" si="1755"/>
        <v>483218.91035999998</v>
      </c>
      <c r="L880" s="695">
        <f t="shared" si="1657"/>
        <v>0.96643782071999995</v>
      </c>
      <c r="M880" s="888">
        <f>M785</f>
        <v>286280.25196000002</v>
      </c>
      <c r="N880" s="695">
        <f t="shared" si="1721"/>
        <v>1</v>
      </c>
      <c r="O880" s="888">
        <f>O785</f>
        <v>0</v>
      </c>
      <c r="P880" s="695">
        <v>0</v>
      </c>
      <c r="Q880" s="888">
        <f>Q785</f>
        <v>0</v>
      </c>
      <c r="R880" s="695" t="e">
        <f t="shared" si="1722"/>
        <v>#DIV/0!</v>
      </c>
      <c r="S880" s="888">
        <f>S785</f>
        <v>0</v>
      </c>
      <c r="T880" s="695">
        <v>0</v>
      </c>
      <c r="U880" s="888">
        <f>U785</f>
        <v>196938.65839999999</v>
      </c>
      <c r="V880" s="342">
        <f>W880-K880</f>
        <v>-483218.91035999998</v>
      </c>
      <c r="W880" s="342">
        <f>W785</f>
        <v>0</v>
      </c>
      <c r="X880" s="342"/>
      <c r="Y880" s="342"/>
      <c r="Z880" s="342">
        <f>AA880+AB880+AC880</f>
        <v>346117.6</v>
      </c>
      <c r="AA880" s="342">
        <f>AA785</f>
        <v>346117.6</v>
      </c>
      <c r="AB880" s="342"/>
      <c r="AC880" s="342"/>
      <c r="AD880" s="695">
        <f t="shared" si="1724"/>
        <v>0.92148086550776176</v>
      </c>
      <c r="AE880" s="888">
        <f t="shared" si="1707"/>
        <v>483218.91035999998</v>
      </c>
      <c r="AF880" s="695">
        <f t="shared" si="1659"/>
        <v>0.96643782071999995</v>
      </c>
      <c r="AG880" s="888">
        <f>AG785</f>
        <v>286280.25196000002</v>
      </c>
      <c r="AH880" s="695">
        <f t="shared" si="1666"/>
        <v>1</v>
      </c>
      <c r="AI880" s="888">
        <f>AI785</f>
        <v>0</v>
      </c>
      <c r="AJ880" s="743">
        <v>0</v>
      </c>
      <c r="AK880" s="888">
        <f>AK785</f>
        <v>0</v>
      </c>
      <c r="AL880" s="743">
        <v>0</v>
      </c>
      <c r="AM880" s="888">
        <f>AM785</f>
        <v>0</v>
      </c>
      <c r="AN880" s="743">
        <v>0</v>
      </c>
      <c r="AO880" s="888">
        <f>AO785</f>
        <v>196938.65839999999</v>
      </c>
      <c r="AP880" s="342">
        <f>AR880-AE880</f>
        <v>16781.08964000002</v>
      </c>
      <c r="AQ880" s="743">
        <f t="shared" si="1752"/>
        <v>0.92148086550776176</v>
      </c>
      <c r="AR880" s="888">
        <f t="shared" si="1768"/>
        <v>500000</v>
      </c>
      <c r="AS880" s="695">
        <f t="shared" si="1660"/>
        <v>1</v>
      </c>
      <c r="AT880" s="888">
        <f>AT785</f>
        <v>286280.25196000002</v>
      </c>
      <c r="AU880" s="695">
        <f t="shared" si="1667"/>
        <v>1</v>
      </c>
      <c r="AV880" s="888">
        <f>AV785</f>
        <v>0</v>
      </c>
      <c r="AW880" s="695">
        <v>0</v>
      </c>
      <c r="AX880" s="888">
        <f>AX785</f>
        <v>0</v>
      </c>
      <c r="AY880" s="695">
        <v>0</v>
      </c>
      <c r="AZ880" s="888">
        <f>AZ785</f>
        <v>0</v>
      </c>
      <c r="BA880" s="695">
        <v>0</v>
      </c>
      <c r="BB880" s="888">
        <f>BB785</f>
        <v>213719.74804000001</v>
      </c>
      <c r="BC880" s="342"/>
      <c r="BD880" s="342"/>
      <c r="BE880" s="342">
        <f t="shared" si="1713"/>
        <v>0</v>
      </c>
      <c r="BF880" s="342">
        <f>BF785</f>
        <v>0</v>
      </c>
      <c r="BG880" s="342">
        <f>BG785</f>
        <v>0</v>
      </c>
      <c r="BH880" s="342"/>
      <c r="BI880" s="342"/>
      <c r="BJ880" s="342">
        <f>BK880+BL880+BM880</f>
        <v>0</v>
      </c>
      <c r="BK880" s="342">
        <f>BK785</f>
        <v>0</v>
      </c>
      <c r="BL880" s="342"/>
      <c r="BM880" s="342"/>
      <c r="BN880" s="342">
        <f t="shared" si="1775"/>
        <v>500000</v>
      </c>
      <c r="BO880" s="342">
        <f>BO785</f>
        <v>500000</v>
      </c>
      <c r="BP880" s="342"/>
      <c r="BQ880" s="342">
        <f>BQ785</f>
        <v>0</v>
      </c>
      <c r="BR880" s="342"/>
      <c r="BS880" s="342"/>
      <c r="BT880" s="342">
        <f>BT852</f>
        <v>0</v>
      </c>
      <c r="BU880" s="342">
        <f t="shared" si="1726"/>
        <v>500000</v>
      </c>
      <c r="BV880" s="342">
        <f>BV785</f>
        <v>500000</v>
      </c>
      <c r="BW880" s="342">
        <f>BW785</f>
        <v>0</v>
      </c>
      <c r="BX880" s="342">
        <f>BX785</f>
        <v>0</v>
      </c>
      <c r="BY880" s="342">
        <f>BY785</f>
        <v>0</v>
      </c>
      <c r="BZ880" s="342"/>
      <c r="CE880" s="695">
        <f t="shared" si="1675"/>
        <v>1</v>
      </c>
    </row>
    <row r="881" spans="2:83" s="42" customFormat="1" ht="52.5" customHeight="1" x14ac:dyDescent="0.25">
      <c r="B881" s="1020" t="s">
        <v>274</v>
      </c>
      <c r="C881" s="1020"/>
      <c r="D881" s="166">
        <f t="shared" si="1753"/>
        <v>150</v>
      </c>
      <c r="E881" s="166">
        <f>E869</f>
        <v>0</v>
      </c>
      <c r="F881" s="166">
        <f>F869</f>
        <v>0</v>
      </c>
      <c r="G881" s="166">
        <f>G869</f>
        <v>0</v>
      </c>
      <c r="H881" s="166">
        <f>H869</f>
        <v>0</v>
      </c>
      <c r="I881" s="166">
        <f>I869</f>
        <v>150</v>
      </c>
      <c r="J881" s="834">
        <f>K881-D881</f>
        <v>-150</v>
      </c>
      <c r="K881" s="166">
        <f>M881+O881+Q881+S881+U881</f>
        <v>0</v>
      </c>
      <c r="L881" s="695">
        <f t="shared" si="1657"/>
        <v>0</v>
      </c>
      <c r="M881" s="166">
        <f>M869</f>
        <v>0</v>
      </c>
      <c r="N881" s="695">
        <v>0</v>
      </c>
      <c r="O881" s="166">
        <f>O869</f>
        <v>0</v>
      </c>
      <c r="P881" s="695">
        <v>0</v>
      </c>
      <c r="Q881" s="166">
        <f>Q869</f>
        <v>0</v>
      </c>
      <c r="R881" s="695" t="e">
        <f t="shared" si="1722"/>
        <v>#DIV/0!</v>
      </c>
      <c r="S881" s="166">
        <f>S869</f>
        <v>0</v>
      </c>
      <c r="T881" s="695">
        <v>0</v>
      </c>
      <c r="U881" s="166">
        <f>U869</f>
        <v>0</v>
      </c>
      <c r="V881" s="114">
        <v>0</v>
      </c>
      <c r="W881" s="622">
        <f>W869</f>
        <v>0</v>
      </c>
      <c r="X881" s="622">
        <f>X869</f>
        <v>0</v>
      </c>
      <c r="Y881" s="622">
        <f>Y869</f>
        <v>0</v>
      </c>
      <c r="Z881" s="622">
        <f t="shared" si="1665"/>
        <v>150</v>
      </c>
      <c r="AA881" s="622">
        <f>AA869</f>
        <v>0</v>
      </c>
      <c r="AB881" s="622">
        <f>H881</f>
        <v>0</v>
      </c>
      <c r="AC881" s="622">
        <f>I881</f>
        <v>150</v>
      </c>
      <c r="AD881" s="695">
        <f t="shared" si="1724"/>
        <v>0</v>
      </c>
      <c r="AE881" s="166">
        <f t="shared" si="1707"/>
        <v>0</v>
      </c>
      <c r="AF881" s="695">
        <f t="shared" si="1659"/>
        <v>0</v>
      </c>
      <c r="AG881" s="166">
        <f>AG869</f>
        <v>0</v>
      </c>
      <c r="AH881" s="695">
        <v>0</v>
      </c>
      <c r="AI881" s="166">
        <f>AI869</f>
        <v>0</v>
      </c>
      <c r="AJ881" s="743">
        <v>0</v>
      </c>
      <c r="AK881" s="166">
        <f>AK869</f>
        <v>0</v>
      </c>
      <c r="AL881" s="743">
        <v>0</v>
      </c>
      <c r="AM881" s="166">
        <f>AM869</f>
        <v>0</v>
      </c>
      <c r="AN881" s="743">
        <v>0</v>
      </c>
      <c r="AO881" s="166">
        <f>AO869</f>
        <v>0</v>
      </c>
      <c r="AP881" s="114">
        <v>0</v>
      </c>
      <c r="AQ881" s="743">
        <f t="shared" si="1752"/>
        <v>0</v>
      </c>
      <c r="AR881" s="166">
        <f t="shared" si="1768"/>
        <v>0</v>
      </c>
      <c r="AS881" s="695">
        <f t="shared" si="1660"/>
        <v>0</v>
      </c>
      <c r="AT881" s="166">
        <f>AT869</f>
        <v>0</v>
      </c>
      <c r="AU881" s="695">
        <v>0</v>
      </c>
      <c r="AV881" s="166">
        <f>AV869</f>
        <v>0</v>
      </c>
      <c r="AW881" s="695">
        <v>0</v>
      </c>
      <c r="AX881" s="166">
        <f>AX869</f>
        <v>0</v>
      </c>
      <c r="AY881" s="695">
        <v>0</v>
      </c>
      <c r="AZ881" s="166">
        <f>AZ869</f>
        <v>0</v>
      </c>
      <c r="BA881" s="695">
        <v>0</v>
      </c>
      <c r="BB881" s="166">
        <f>BB869</f>
        <v>0</v>
      </c>
      <c r="BC881" s="622">
        <f t="shared" si="1669"/>
        <v>0</v>
      </c>
      <c r="BD881" s="622">
        <f t="shared" si="1670"/>
        <v>0</v>
      </c>
      <c r="BE881" s="622">
        <f t="shared" si="1713"/>
        <v>0</v>
      </c>
      <c r="BF881" s="622">
        <f>BF869</f>
        <v>0</v>
      </c>
      <c r="BG881" s="622">
        <f>BG869</f>
        <v>0</v>
      </c>
      <c r="BH881" s="622">
        <f>BH869</f>
        <v>0</v>
      </c>
      <c r="BI881" s="622">
        <f>BI869</f>
        <v>0</v>
      </c>
      <c r="BJ881" s="622">
        <f t="shared" ref="BJ881:BJ882" si="1795">BK881+BL881+BM881</f>
        <v>0</v>
      </c>
      <c r="BK881" s="622">
        <f>BB881</f>
        <v>0</v>
      </c>
      <c r="BL881" s="622">
        <f>BL869</f>
        <v>0</v>
      </c>
      <c r="BM881" s="622">
        <f>BM869</f>
        <v>0</v>
      </c>
      <c r="BN881" s="622">
        <f t="shared" si="1775"/>
        <v>0</v>
      </c>
      <c r="BO881" s="622">
        <f>BO869</f>
        <v>0</v>
      </c>
      <c r="BP881" s="622"/>
      <c r="BQ881" s="622">
        <f>BQ869</f>
        <v>0</v>
      </c>
      <c r="BR881" s="622">
        <f>BR869</f>
        <v>0</v>
      </c>
      <c r="BS881" s="622">
        <f>BS869</f>
        <v>0</v>
      </c>
      <c r="BT881" s="114">
        <v>0</v>
      </c>
      <c r="BU881" s="622">
        <f t="shared" si="1726"/>
        <v>0</v>
      </c>
      <c r="BV881" s="435">
        <f>BV869</f>
        <v>0</v>
      </c>
      <c r="BW881" s="519">
        <f>BW869</f>
        <v>0</v>
      </c>
      <c r="BX881" s="519">
        <f>BX869</f>
        <v>0</v>
      </c>
      <c r="BY881" s="435">
        <f>BY869</f>
        <v>0</v>
      </c>
      <c r="BZ881" s="561">
        <f>BZ869</f>
        <v>0</v>
      </c>
      <c r="CE881" s="695">
        <f t="shared" si="1675"/>
        <v>0</v>
      </c>
    </row>
    <row r="882" spans="2:83" s="71" customFormat="1" ht="45" customHeight="1" x14ac:dyDescent="0.25">
      <c r="B882" s="1048" t="s">
        <v>519</v>
      </c>
      <c r="C882" s="1048"/>
      <c r="D882" s="884">
        <f t="shared" si="1753"/>
        <v>2417852.7348000002</v>
      </c>
      <c r="E882" s="884">
        <f t="shared" ref="E882:J882" si="1796">E786</f>
        <v>0</v>
      </c>
      <c r="F882" s="884">
        <f t="shared" si="1796"/>
        <v>0</v>
      </c>
      <c r="G882" s="884">
        <f t="shared" si="1796"/>
        <v>0</v>
      </c>
      <c r="H882" s="884">
        <f t="shared" si="1796"/>
        <v>0</v>
      </c>
      <c r="I882" s="884">
        <f t="shared" si="1796"/>
        <v>2417852.7348000002</v>
      </c>
      <c r="J882" s="884">
        <f t="shared" si="1796"/>
        <v>-345409.76516000018</v>
      </c>
      <c r="K882" s="884">
        <f t="shared" si="1755"/>
        <v>2072442.96964</v>
      </c>
      <c r="L882" s="695">
        <f t="shared" si="1657"/>
        <v>0.85714193416805773</v>
      </c>
      <c r="M882" s="884">
        <f>M786</f>
        <v>0</v>
      </c>
      <c r="N882" s="695">
        <v>0</v>
      </c>
      <c r="O882" s="884">
        <f>O786</f>
        <v>0</v>
      </c>
      <c r="P882" s="695">
        <v>0</v>
      </c>
      <c r="Q882" s="884">
        <f>Q786</f>
        <v>0</v>
      </c>
      <c r="R882" s="695" t="e">
        <f t="shared" si="1722"/>
        <v>#DIV/0!</v>
      </c>
      <c r="S882" s="884">
        <f>S786</f>
        <v>0</v>
      </c>
      <c r="T882" s="695">
        <v>0</v>
      </c>
      <c r="U882" s="884">
        <f>U786</f>
        <v>2072442.96964</v>
      </c>
      <c r="V882" s="118">
        <f>V786</f>
        <v>-1080126.14066</v>
      </c>
      <c r="W882" s="118">
        <f>W786</f>
        <v>0</v>
      </c>
      <c r="X882" s="118">
        <f>X786</f>
        <v>0</v>
      </c>
      <c r="Y882" s="118">
        <f>Y786</f>
        <v>-1080126.14066</v>
      </c>
      <c r="Z882" s="118">
        <f t="shared" si="1665"/>
        <v>2417852.7348000002</v>
      </c>
      <c r="AA882" s="118">
        <f>E882</f>
        <v>0</v>
      </c>
      <c r="AB882" s="118">
        <f>H882</f>
        <v>0</v>
      </c>
      <c r="AC882" s="118">
        <f>I882</f>
        <v>2417852.7348000002</v>
      </c>
      <c r="AD882" s="695">
        <f t="shared" si="1724"/>
        <v>0.85714193416805773</v>
      </c>
      <c r="AE882" s="884">
        <f t="shared" si="1707"/>
        <v>1815624.0402799998</v>
      </c>
      <c r="AF882" s="695">
        <f t="shared" si="1659"/>
        <v>0.75092416264557338</v>
      </c>
      <c r="AG882" s="884">
        <f>AG786</f>
        <v>0</v>
      </c>
      <c r="AH882" s="695">
        <v>0</v>
      </c>
      <c r="AI882" s="884">
        <f>AI786</f>
        <v>0</v>
      </c>
      <c r="AJ882" s="743">
        <v>0</v>
      </c>
      <c r="AK882" s="884">
        <f>AK786</f>
        <v>0</v>
      </c>
      <c r="AL882" s="743">
        <v>0</v>
      </c>
      <c r="AM882" s="884">
        <f>AM786</f>
        <v>0</v>
      </c>
      <c r="AN882" s="743">
        <v>0</v>
      </c>
      <c r="AO882" s="884">
        <f>AO786</f>
        <v>1815624.0402799998</v>
      </c>
      <c r="AP882" s="118">
        <f>AR882-AE882</f>
        <v>601932.7560800002</v>
      </c>
      <c r="AQ882" s="743">
        <f t="shared" si="1752"/>
        <v>0.75092416264557338</v>
      </c>
      <c r="AR882" s="884">
        <f t="shared" si="1768"/>
        <v>2417556.79636</v>
      </c>
      <c r="AS882" s="695">
        <f t="shared" si="1660"/>
        <v>0.99987760278542159</v>
      </c>
      <c r="AT882" s="884">
        <f>AT786</f>
        <v>0</v>
      </c>
      <c r="AU882" s="695">
        <v>0</v>
      </c>
      <c r="AV882" s="884">
        <f>AV786</f>
        <v>0</v>
      </c>
      <c r="AW882" s="695">
        <v>0</v>
      </c>
      <c r="AX882" s="884">
        <f>AX786</f>
        <v>0</v>
      </c>
      <c r="AY882" s="695">
        <v>0</v>
      </c>
      <c r="AZ882" s="884">
        <f>AZ786</f>
        <v>0</v>
      </c>
      <c r="BA882" s="695">
        <v>0</v>
      </c>
      <c r="BB882" s="884">
        <f>BB786</f>
        <v>2417556.79636</v>
      </c>
      <c r="BC882" s="118">
        <f t="shared" si="1669"/>
        <v>0</v>
      </c>
      <c r="BD882" s="118">
        <f>BD786</f>
        <v>0</v>
      </c>
      <c r="BE882" s="118">
        <f t="shared" si="1713"/>
        <v>0</v>
      </c>
      <c r="BF882" s="118">
        <f>BF786</f>
        <v>0</v>
      </c>
      <c r="BG882" s="118">
        <f>BG786</f>
        <v>0</v>
      </c>
      <c r="BH882" s="118">
        <f>BH786</f>
        <v>0</v>
      </c>
      <c r="BI882" s="118">
        <f>BI786</f>
        <v>0</v>
      </c>
      <c r="BJ882" s="118">
        <f t="shared" si="1795"/>
        <v>2417556.79636</v>
      </c>
      <c r="BK882" s="118">
        <f>BB882</f>
        <v>2417556.79636</v>
      </c>
      <c r="BL882" s="118">
        <f>BL786</f>
        <v>0</v>
      </c>
      <c r="BM882" s="118">
        <f>BM786</f>
        <v>0</v>
      </c>
      <c r="BN882" s="118">
        <f t="shared" si="1775"/>
        <v>1211100</v>
      </c>
      <c r="BO882" s="118">
        <f>BO786</f>
        <v>0</v>
      </c>
      <c r="BP882" s="118"/>
      <c r="BQ882" s="118">
        <f>BQ786</f>
        <v>0</v>
      </c>
      <c r="BR882" s="118">
        <f>BR786</f>
        <v>0</v>
      </c>
      <c r="BS882" s="118">
        <f>BS786+BS842</f>
        <v>1211100</v>
      </c>
      <c r="BT882" s="118">
        <f>BU882-BN882</f>
        <v>-177265.59490000003</v>
      </c>
      <c r="BU882" s="118">
        <f t="shared" si="1726"/>
        <v>1033834.4051</v>
      </c>
      <c r="BV882" s="118">
        <f>BV786</f>
        <v>0</v>
      </c>
      <c r="BW882" s="118">
        <f>BW786</f>
        <v>0</v>
      </c>
      <c r="BX882" s="118">
        <f>BX786</f>
        <v>0</v>
      </c>
      <c r="BY882" s="118">
        <f>BY786</f>
        <v>0</v>
      </c>
      <c r="BZ882" s="118">
        <f>BZ786+BZ842</f>
        <v>1033834.4051</v>
      </c>
      <c r="CE882" s="695">
        <f t="shared" si="1675"/>
        <v>0.99987760278542159</v>
      </c>
    </row>
    <row r="883" spans="2:83" s="26" customFormat="1" ht="51" hidden="1" customHeight="1" x14ac:dyDescent="0.25">
      <c r="B883" s="1090" t="s">
        <v>135</v>
      </c>
      <c r="C883" s="1091"/>
      <c r="D883" s="1091"/>
      <c r="E883" s="1091"/>
      <c r="F883" s="1091"/>
      <c r="G883" s="1091"/>
      <c r="H883" s="1091"/>
      <c r="I883" s="1091"/>
      <c r="J883" s="1091"/>
      <c r="K883" s="1091"/>
      <c r="L883" s="1091"/>
      <c r="M883" s="1091"/>
      <c r="N883" s="1091"/>
      <c r="O883" s="1091"/>
      <c r="P883" s="1091"/>
      <c r="Q883" s="1091"/>
      <c r="R883" s="1091"/>
      <c r="S883" s="1091"/>
      <c r="T883" s="1091"/>
      <c r="U883" s="1091"/>
      <c r="V883" s="1091"/>
      <c r="W883" s="1091"/>
      <c r="X883" s="1091"/>
      <c r="Y883" s="1091"/>
      <c r="Z883" s="1091"/>
      <c r="AA883" s="1091"/>
      <c r="AB883" s="1091"/>
      <c r="AC883" s="1091"/>
      <c r="AD883" s="1091"/>
      <c r="AE883" s="1091"/>
      <c r="AF883" s="1091"/>
      <c r="AG883" s="1091"/>
      <c r="AH883" s="1091"/>
      <c r="AI883" s="1091"/>
      <c r="AJ883" s="1091"/>
      <c r="AK883" s="1091"/>
      <c r="AL883" s="1091"/>
      <c r="AM883" s="1091"/>
      <c r="AN883" s="1091"/>
      <c r="AO883" s="1091"/>
      <c r="AP883" s="1091"/>
      <c r="AQ883" s="1091"/>
      <c r="AR883" s="1091"/>
      <c r="AS883" s="1091"/>
      <c r="AT883" s="1091"/>
      <c r="AU883" s="1091"/>
      <c r="AV883" s="1091"/>
      <c r="AW883" s="1091"/>
      <c r="AX883" s="1091"/>
      <c r="AY883" s="1091"/>
      <c r="AZ883" s="1091"/>
      <c r="BA883" s="1091"/>
      <c r="BB883" s="1091"/>
      <c r="BC883" s="1091"/>
      <c r="BD883" s="1091"/>
      <c r="BE883" s="1091"/>
      <c r="BF883" s="1091"/>
      <c r="BG883" s="1091"/>
      <c r="BH883" s="1091"/>
      <c r="BI883" s="1091"/>
      <c r="BJ883" s="1091"/>
      <c r="BK883" s="1091"/>
      <c r="BL883" s="1091"/>
      <c r="BM883" s="1091"/>
      <c r="BN883" s="1091"/>
      <c r="BO883" s="1091"/>
      <c r="BP883" s="1091"/>
      <c r="BQ883" s="1091"/>
      <c r="BR883" s="1091"/>
      <c r="BS883" s="1091"/>
      <c r="BT883" s="1091"/>
      <c r="BU883" s="1091"/>
      <c r="BV883" s="1091"/>
      <c r="BW883" s="1091"/>
      <c r="BX883" s="1091"/>
      <c r="BY883" s="1091"/>
      <c r="BZ883" s="1091"/>
      <c r="CE883" s="695" t="e">
        <f t="shared" si="1675"/>
        <v>#DIV/0!</v>
      </c>
    </row>
    <row r="884" spans="2:83" s="26" customFormat="1" ht="47.25" hidden="1" customHeight="1" x14ac:dyDescent="0.3">
      <c r="B884" s="1045" t="s">
        <v>186</v>
      </c>
      <c r="C884" s="1045"/>
      <c r="D884" s="1045"/>
      <c r="E884" s="1045"/>
      <c r="F884" s="1045"/>
      <c r="G884" s="1045"/>
      <c r="H884" s="1045"/>
      <c r="I884" s="1045"/>
      <c r="J884" s="1045"/>
      <c r="K884" s="1045"/>
      <c r="L884" s="1045"/>
      <c r="M884" s="1045"/>
      <c r="N884" s="1045"/>
      <c r="O884" s="1045"/>
      <c r="P884" s="1045"/>
      <c r="Q884" s="1045"/>
      <c r="R884" s="1045"/>
      <c r="S884" s="1045"/>
      <c r="T884" s="1045"/>
      <c r="U884" s="1045"/>
      <c r="V884" s="1045"/>
      <c r="W884" s="1045"/>
      <c r="X884" s="1045"/>
      <c r="Y884" s="1045"/>
      <c r="Z884" s="1045"/>
      <c r="AA884" s="1045"/>
      <c r="AB884" s="1045"/>
      <c r="AC884" s="1045"/>
      <c r="AD884" s="1045"/>
      <c r="AE884" s="1045"/>
      <c r="AF884" s="1045"/>
      <c r="AG884" s="1045"/>
      <c r="AH884" s="1045"/>
      <c r="AI884" s="1045"/>
      <c r="AJ884" s="1045"/>
      <c r="AK884" s="1045"/>
      <c r="AL884" s="1045"/>
      <c r="AM884" s="1045"/>
      <c r="AN884" s="1045"/>
      <c r="AO884" s="1045"/>
      <c r="AP884" s="1045"/>
      <c r="AQ884" s="1045"/>
      <c r="AR884" s="1045"/>
      <c r="AS884" s="1045"/>
      <c r="AT884" s="1045"/>
      <c r="AU884" s="1045"/>
      <c r="AV884" s="1045"/>
      <c r="AW884" s="1045"/>
      <c r="AX884" s="1045"/>
      <c r="AY884" s="1045"/>
      <c r="AZ884" s="1045"/>
      <c r="BA884" s="1045"/>
      <c r="BB884" s="1045"/>
      <c r="BC884" s="1045"/>
      <c r="BD884" s="1045"/>
      <c r="BE884" s="1045"/>
      <c r="BF884" s="1045"/>
      <c r="BG884" s="1045"/>
      <c r="BH884" s="1045"/>
      <c r="BI884" s="1045"/>
      <c r="BJ884" s="1045"/>
      <c r="BK884" s="1045"/>
      <c r="BL884" s="1045"/>
      <c r="BM884" s="1045"/>
      <c r="BN884" s="1045"/>
      <c r="BO884" s="1045"/>
      <c r="BP884" s="1045"/>
      <c r="BQ884" s="1045"/>
      <c r="BR884" s="1045"/>
      <c r="BS884" s="1045"/>
      <c r="BT884" s="72"/>
      <c r="BU884" s="72"/>
      <c r="BV884" s="25"/>
      <c r="BW884" s="25"/>
      <c r="BX884" s="25"/>
      <c r="BY884" s="25"/>
      <c r="BZ884" s="25"/>
      <c r="CE884" s="695" t="e">
        <f t="shared" si="1675"/>
        <v>#DIV/0!</v>
      </c>
    </row>
    <row r="885" spans="2:83" s="26" customFormat="1" ht="64.5" hidden="1" customHeight="1" x14ac:dyDescent="0.3">
      <c r="B885" s="1087" t="s">
        <v>191</v>
      </c>
      <c r="C885" s="1087"/>
      <c r="D885" s="1087"/>
      <c r="E885" s="1087"/>
      <c r="F885" s="1087"/>
      <c r="G885" s="1087"/>
      <c r="H885" s="1087"/>
      <c r="I885" s="1087"/>
      <c r="J885" s="1087"/>
      <c r="K885" s="1087"/>
      <c r="L885" s="1087"/>
      <c r="M885" s="1087"/>
      <c r="N885" s="1087"/>
      <c r="O885" s="1087"/>
      <c r="P885" s="1087"/>
      <c r="Q885" s="1087"/>
      <c r="R885" s="1087"/>
      <c r="S885" s="1087"/>
      <c r="T885" s="1087"/>
      <c r="U885" s="1087"/>
      <c r="V885" s="1087"/>
      <c r="W885" s="1087"/>
      <c r="X885" s="1087"/>
      <c r="Y885" s="1087"/>
      <c r="Z885" s="1087"/>
      <c r="AA885" s="1087"/>
      <c r="AB885" s="1087"/>
      <c r="AC885" s="1087"/>
      <c r="AD885" s="1087"/>
      <c r="AE885" s="1087"/>
      <c r="AF885" s="1087"/>
      <c r="AG885" s="1087"/>
      <c r="AH885" s="1087"/>
      <c r="AI885" s="1087"/>
      <c r="AJ885" s="1087"/>
      <c r="AK885" s="1087"/>
      <c r="AL885" s="1087"/>
      <c r="AM885" s="1087"/>
      <c r="AN885" s="1087"/>
      <c r="AO885" s="1087"/>
      <c r="AP885" s="1087"/>
      <c r="AQ885" s="1087"/>
      <c r="AR885" s="1087"/>
      <c r="AS885" s="1087"/>
      <c r="AT885" s="1087"/>
      <c r="AU885" s="1087"/>
      <c r="AV885" s="1087"/>
      <c r="AW885" s="1087"/>
      <c r="AX885" s="1087"/>
      <c r="AY885" s="1087"/>
      <c r="AZ885" s="1087"/>
      <c r="BA885" s="1087"/>
      <c r="BB885" s="1087"/>
      <c r="BC885" s="1087"/>
      <c r="BD885" s="1087"/>
      <c r="BE885" s="1087"/>
      <c r="BF885" s="1087"/>
      <c r="BG885" s="1087"/>
      <c r="BH885" s="1087"/>
      <c r="BI885" s="1087"/>
      <c r="BJ885" s="1087"/>
      <c r="BK885" s="1087"/>
      <c r="BL885" s="1087"/>
      <c r="BM885" s="1087"/>
      <c r="BN885" s="1087"/>
      <c r="BO885" s="1087"/>
      <c r="BP885" s="1087"/>
      <c r="BQ885" s="1087"/>
      <c r="BR885" s="1087"/>
      <c r="BS885" s="1087"/>
      <c r="BT885" s="72"/>
      <c r="BU885" s="72"/>
      <c r="BV885" s="25"/>
      <c r="BW885" s="25"/>
      <c r="BX885" s="25"/>
      <c r="BY885" s="25"/>
      <c r="BZ885" s="25"/>
      <c r="CE885" s="695" t="e">
        <f t="shared" si="1675"/>
        <v>#DIV/0!</v>
      </c>
    </row>
    <row r="886" spans="2:83" s="52" customFormat="1" ht="258" hidden="1" customHeight="1" x14ac:dyDescent="0.25">
      <c r="B886" s="203">
        <v>1</v>
      </c>
      <c r="C886" s="133" t="s">
        <v>204</v>
      </c>
      <c r="D886" s="276">
        <f>D908+D910</f>
        <v>0</v>
      </c>
      <c r="E886" s="487"/>
      <c r="F886" s="508"/>
      <c r="G886" s="487"/>
      <c r="H886" s="89"/>
      <c r="I886" s="487">
        <f>SUM(I906:I916)</f>
        <v>0</v>
      </c>
      <c r="J886" s="276">
        <f>Q886</f>
        <v>0</v>
      </c>
      <c r="K886" s="575">
        <f>K908+K910</f>
        <v>0</v>
      </c>
      <c r="L886" s="683"/>
      <c r="M886" s="168"/>
      <c r="N886" s="683"/>
      <c r="O886" s="512"/>
      <c r="P886" s="683"/>
      <c r="Q886" s="439"/>
      <c r="R886" s="683"/>
      <c r="S886" s="89"/>
      <c r="T886" s="19"/>
      <c r="U886" s="439">
        <f>SUM(U906:U916)</f>
        <v>0</v>
      </c>
      <c r="V886" s="89">
        <f>W886+X886+Y886</f>
        <v>0</v>
      </c>
      <c r="W886" s="89"/>
      <c r="X886" s="89"/>
      <c r="Y886" s="89"/>
      <c r="Z886" s="89">
        <f>AA886+AB886+AC886</f>
        <v>0</v>
      </c>
      <c r="AA886" s="89">
        <f t="shared" ref="AA886:AA910" si="1797">E886</f>
        <v>0</v>
      </c>
      <c r="AB886" s="89">
        <f t="shared" ref="AB886:AB910" si="1798">H886</f>
        <v>0</v>
      </c>
      <c r="AC886" s="89">
        <f t="shared" ref="AC886:AC910" si="1799">I886</f>
        <v>0</v>
      </c>
      <c r="AD886" s="19"/>
      <c r="AE886" s="900">
        <f>AE908+AE910</f>
        <v>0</v>
      </c>
      <c r="AF886" s="263"/>
      <c r="AG886" s="168"/>
      <c r="AH886" s="166"/>
      <c r="AI886" s="168"/>
      <c r="AJ886" s="166"/>
      <c r="AK886" s="168"/>
      <c r="AL886" s="166"/>
      <c r="AM886" s="33"/>
      <c r="AN886" s="237"/>
      <c r="AO886" s="168">
        <f>SUM(AO906:AO916)</f>
        <v>0</v>
      </c>
      <c r="AP886" s="308">
        <f>AR886+AT886+AX886</f>
        <v>0</v>
      </c>
      <c r="AQ886" s="683"/>
      <c r="AR886" s="581">
        <f>AR908+AR910</f>
        <v>0</v>
      </c>
      <c r="AS886" s="683"/>
      <c r="AT886" s="168"/>
      <c r="AU886" s="166"/>
      <c r="AV886" s="168"/>
      <c r="AW886" s="166"/>
      <c r="AX886" s="168"/>
      <c r="AY886" s="166"/>
      <c r="AZ886" s="33"/>
      <c r="BA886" s="237"/>
      <c r="BB886" s="168">
        <f>SUM(BB906:BB916)</f>
        <v>0</v>
      </c>
      <c r="BC886" s="33">
        <f>AM886</f>
        <v>0</v>
      </c>
      <c r="BD886" s="168">
        <f>AO886</f>
        <v>0</v>
      </c>
      <c r="BE886" s="447">
        <f>BE908+BE910</f>
        <v>0</v>
      </c>
      <c r="BF886" s="168"/>
      <c r="BG886" s="168"/>
      <c r="BH886" s="33"/>
      <c r="BI886" s="168">
        <f>SUM(BI906:BI916)</f>
        <v>0</v>
      </c>
      <c r="BJ886" s="331">
        <f>BK886+BL886+BM886</f>
        <v>0</v>
      </c>
      <c r="BK886" s="168"/>
      <c r="BL886" s="33"/>
      <c r="BM886" s="168"/>
      <c r="BN886" s="331">
        <f>BO886+BR886+BS886</f>
        <v>0</v>
      </c>
      <c r="BO886" s="168">
        <f>BF886</f>
        <v>0</v>
      </c>
      <c r="BP886" s="168"/>
      <c r="BQ886" s="168"/>
      <c r="BR886" s="33">
        <f t="shared" ref="BR886:BR910" si="1800">BH886</f>
        <v>0</v>
      </c>
      <c r="BS886" s="168">
        <f t="shared" ref="BS886:BS910" si="1801">BI886</f>
        <v>0</v>
      </c>
      <c r="BT886" s="439"/>
      <c r="BU886" s="581">
        <f>BU908+BU910</f>
        <v>0</v>
      </c>
      <c r="BV886" s="168"/>
      <c r="BW886" s="168"/>
      <c r="BX886" s="168"/>
      <c r="BY886" s="33"/>
      <c r="BZ886" s="168">
        <f>SUM(BZ906:BZ916)</f>
        <v>70068</v>
      </c>
      <c r="CE886" s="695" t="e">
        <f t="shared" si="1675"/>
        <v>#DIV/0!</v>
      </c>
    </row>
    <row r="887" spans="2:83" s="25" customFormat="1" ht="15" hidden="1" customHeight="1" x14ac:dyDescent="0.25">
      <c r="B887" s="214"/>
      <c r="C887" s="114" t="s">
        <v>35</v>
      </c>
      <c r="D887" s="116">
        <f>I887</f>
        <v>0</v>
      </c>
      <c r="E887" s="35"/>
      <c r="F887" s="35"/>
      <c r="G887" s="35"/>
      <c r="H887" s="35"/>
      <c r="I887" s="116"/>
      <c r="J887" s="116">
        <f>Q887</f>
        <v>0</v>
      </c>
      <c r="K887" s="116">
        <f>U887</f>
        <v>0</v>
      </c>
      <c r="L887" s="116"/>
      <c r="M887" s="172"/>
      <c r="N887" s="35"/>
      <c r="O887" s="35"/>
      <c r="P887" s="35"/>
      <c r="Q887" s="35"/>
      <c r="R887" s="35"/>
      <c r="S887" s="35"/>
      <c r="T887" s="35"/>
      <c r="U887" s="116"/>
      <c r="V887" s="89">
        <f t="shared" ref="V887:V923" si="1802">W887+X887+Y887</f>
        <v>0</v>
      </c>
      <c r="W887" s="35"/>
      <c r="X887" s="35"/>
      <c r="Y887" s="35"/>
      <c r="Z887" s="89">
        <f t="shared" ref="Z887:Z923" si="1803">AA887+AB887+AC887</f>
        <v>0</v>
      </c>
      <c r="AA887" s="89">
        <f t="shared" si="1797"/>
        <v>0</v>
      </c>
      <c r="AB887" s="89">
        <f t="shared" si="1798"/>
        <v>0</v>
      </c>
      <c r="AC887" s="89">
        <f t="shared" si="1799"/>
        <v>0</v>
      </c>
      <c r="AD887" s="19"/>
      <c r="AE887" s="905">
        <f>AO887</f>
        <v>0</v>
      </c>
      <c r="AF887" s="496"/>
      <c r="AG887" s="172"/>
      <c r="AH887" s="172"/>
      <c r="AI887" s="172"/>
      <c r="AJ887" s="172"/>
      <c r="AK887" s="172"/>
      <c r="AL887" s="172"/>
      <c r="AM887" s="172"/>
      <c r="AN887" s="172"/>
      <c r="AO887" s="171"/>
      <c r="AP887" s="116">
        <f t="shared" ref="AP887:AP923" si="1804">AR887+AT887+AX887</f>
        <v>0</v>
      </c>
      <c r="AQ887" s="116"/>
      <c r="AR887" s="116">
        <f>BB887</f>
        <v>0</v>
      </c>
      <c r="AS887" s="116"/>
      <c r="AT887" s="172"/>
      <c r="AU887" s="172"/>
      <c r="AV887" s="172"/>
      <c r="AW887" s="172"/>
      <c r="AX887" s="172"/>
      <c r="AY887" s="172"/>
      <c r="AZ887" s="172"/>
      <c r="BA887" s="172"/>
      <c r="BB887" s="171"/>
      <c r="BC887" s="172">
        <f t="shared" ref="BC887:BC923" si="1805">AM887</f>
        <v>0</v>
      </c>
      <c r="BD887" s="171">
        <f t="shared" ref="BD887:BD923" si="1806">AO887</f>
        <v>0</v>
      </c>
      <c r="BE887" s="116">
        <f>BI887</f>
        <v>0</v>
      </c>
      <c r="BF887" s="172"/>
      <c r="BG887" s="172"/>
      <c r="BH887" s="172"/>
      <c r="BI887" s="171"/>
      <c r="BJ887" s="116">
        <f t="shared" ref="BJ887:BJ910" si="1807">BK887+BL887+BM887</f>
        <v>0</v>
      </c>
      <c r="BK887" s="172"/>
      <c r="BL887" s="172"/>
      <c r="BM887" s="171"/>
      <c r="BN887" s="116">
        <f t="shared" ref="BN887:BN910" si="1808">BO887+BR887+BS887</f>
        <v>0</v>
      </c>
      <c r="BO887" s="172">
        <f t="shared" ref="BO887:BO910" si="1809">BF887</f>
        <v>0</v>
      </c>
      <c r="BP887" s="172"/>
      <c r="BQ887" s="172"/>
      <c r="BR887" s="172">
        <f t="shared" si="1800"/>
        <v>0</v>
      </c>
      <c r="BS887" s="171">
        <f t="shared" si="1801"/>
        <v>0</v>
      </c>
      <c r="BT887" s="116"/>
      <c r="BU887" s="116">
        <f>BZ887</f>
        <v>0</v>
      </c>
      <c r="BV887" s="172"/>
      <c r="BW887" s="172"/>
      <c r="BX887" s="172"/>
      <c r="BY887" s="172"/>
      <c r="BZ887" s="171"/>
      <c r="CE887" s="695" t="e">
        <f t="shared" si="1675"/>
        <v>#DIV/0!</v>
      </c>
    </row>
    <row r="888" spans="2:83" s="25" customFormat="1" ht="15.75" hidden="1" customHeight="1" x14ac:dyDescent="0.25">
      <c r="B888" s="214"/>
      <c r="C888" s="136" t="s">
        <v>136</v>
      </c>
      <c r="D888" s="137">
        <f>I888</f>
        <v>0</v>
      </c>
      <c r="E888" s="304"/>
      <c r="F888" s="304"/>
      <c r="G888" s="304"/>
      <c r="H888" s="304"/>
      <c r="I888" s="137"/>
      <c r="J888" s="137">
        <f>Q888</f>
        <v>0</v>
      </c>
      <c r="K888" s="116">
        <f>U888</f>
        <v>0</v>
      </c>
      <c r="L888" s="116"/>
      <c r="M888" s="248"/>
      <c r="N888" s="35"/>
      <c r="O888" s="304"/>
      <c r="P888" s="35"/>
      <c r="Q888" s="304"/>
      <c r="R888" s="35"/>
      <c r="S888" s="304"/>
      <c r="T888" s="35"/>
      <c r="U888" s="137"/>
      <c r="V888" s="89">
        <f t="shared" si="1802"/>
        <v>0</v>
      </c>
      <c r="W888" s="304"/>
      <c r="X888" s="304"/>
      <c r="Y888" s="304"/>
      <c r="Z888" s="89">
        <f t="shared" si="1803"/>
        <v>0</v>
      </c>
      <c r="AA888" s="89">
        <f t="shared" si="1797"/>
        <v>0</v>
      </c>
      <c r="AB888" s="89">
        <f t="shared" si="1798"/>
        <v>0</v>
      </c>
      <c r="AC888" s="89">
        <f t="shared" si="1799"/>
        <v>0</v>
      </c>
      <c r="AD888" s="19"/>
      <c r="AE888" s="976">
        <f>AO888</f>
        <v>0</v>
      </c>
      <c r="AF888" s="496"/>
      <c r="AG888" s="248"/>
      <c r="AH888" s="172"/>
      <c r="AI888" s="248"/>
      <c r="AJ888" s="172"/>
      <c r="AK888" s="248"/>
      <c r="AL888" s="172"/>
      <c r="AM888" s="248"/>
      <c r="AN888" s="172"/>
      <c r="AO888" s="247"/>
      <c r="AP888" s="137">
        <f t="shared" si="1804"/>
        <v>0</v>
      </c>
      <c r="AQ888" s="116"/>
      <c r="AR888" s="137">
        <f>BB888</f>
        <v>0</v>
      </c>
      <c r="AS888" s="116"/>
      <c r="AT888" s="248"/>
      <c r="AU888" s="172"/>
      <c r="AV888" s="248"/>
      <c r="AW888" s="172"/>
      <c r="AX888" s="248"/>
      <c r="AY888" s="172"/>
      <c r="AZ888" s="248"/>
      <c r="BA888" s="172"/>
      <c r="BB888" s="247"/>
      <c r="BC888" s="248">
        <f t="shared" si="1805"/>
        <v>0</v>
      </c>
      <c r="BD888" s="247">
        <f t="shared" si="1806"/>
        <v>0</v>
      </c>
      <c r="BE888" s="137">
        <f>BI888</f>
        <v>0</v>
      </c>
      <c r="BF888" s="248"/>
      <c r="BG888" s="248"/>
      <c r="BH888" s="248"/>
      <c r="BI888" s="247"/>
      <c r="BJ888" s="137">
        <f t="shared" si="1807"/>
        <v>0</v>
      </c>
      <c r="BK888" s="248"/>
      <c r="BL888" s="248"/>
      <c r="BM888" s="247"/>
      <c r="BN888" s="137">
        <f t="shared" si="1808"/>
        <v>0</v>
      </c>
      <c r="BO888" s="248">
        <f t="shared" si="1809"/>
        <v>0</v>
      </c>
      <c r="BP888" s="248"/>
      <c r="BQ888" s="248"/>
      <c r="BR888" s="248">
        <f t="shared" si="1800"/>
        <v>0</v>
      </c>
      <c r="BS888" s="247">
        <f t="shared" si="1801"/>
        <v>0</v>
      </c>
      <c r="BT888" s="137"/>
      <c r="BU888" s="137">
        <f>BZ888</f>
        <v>0</v>
      </c>
      <c r="BV888" s="248"/>
      <c r="BW888" s="248"/>
      <c r="BX888" s="248"/>
      <c r="BY888" s="248"/>
      <c r="BZ888" s="247"/>
      <c r="CE888" s="695" t="e">
        <f t="shared" si="1675"/>
        <v>#DIV/0!</v>
      </c>
    </row>
    <row r="889" spans="2:83" s="25" customFormat="1" ht="15" hidden="1" customHeight="1" x14ac:dyDescent="0.25">
      <c r="B889" s="227"/>
      <c r="C889" s="131" t="s">
        <v>137</v>
      </c>
      <c r="D889" s="116">
        <f>E889+I889</f>
        <v>0</v>
      </c>
      <c r="E889" s="35">
        <f>E892+E895</f>
        <v>0</v>
      </c>
      <c r="F889" s="35"/>
      <c r="G889" s="35"/>
      <c r="H889" s="35"/>
      <c r="I889" s="116">
        <f>I892+I895</f>
        <v>0</v>
      </c>
      <c r="J889" s="116">
        <f>K889+Q889</f>
        <v>0</v>
      </c>
      <c r="K889" s="116">
        <f>M889+U889</f>
        <v>0</v>
      </c>
      <c r="L889" s="116"/>
      <c r="M889" s="172">
        <f>M892+M895</f>
        <v>0</v>
      </c>
      <c r="N889" s="35"/>
      <c r="O889" s="35"/>
      <c r="P889" s="35"/>
      <c r="Q889" s="35"/>
      <c r="R889" s="35"/>
      <c r="S889" s="35"/>
      <c r="T889" s="35"/>
      <c r="U889" s="116">
        <f>U892+U895</f>
        <v>0</v>
      </c>
      <c r="V889" s="89">
        <f t="shared" si="1802"/>
        <v>0</v>
      </c>
      <c r="W889" s="35"/>
      <c r="X889" s="35"/>
      <c r="Y889" s="35"/>
      <c r="Z889" s="89">
        <f t="shared" si="1803"/>
        <v>0</v>
      </c>
      <c r="AA889" s="89">
        <f t="shared" si="1797"/>
        <v>0</v>
      </c>
      <c r="AB889" s="89">
        <f t="shared" si="1798"/>
        <v>0</v>
      </c>
      <c r="AC889" s="89">
        <f t="shared" si="1799"/>
        <v>0</v>
      </c>
      <c r="AD889" s="19"/>
      <c r="AE889" s="905">
        <f>AG889+AO889</f>
        <v>0</v>
      </c>
      <c r="AF889" s="496"/>
      <c r="AG889" s="172">
        <f>AG892+AG895</f>
        <v>0</v>
      </c>
      <c r="AH889" s="172"/>
      <c r="AI889" s="172"/>
      <c r="AJ889" s="172"/>
      <c r="AK889" s="172"/>
      <c r="AL889" s="172"/>
      <c r="AM889" s="172"/>
      <c r="AN889" s="172"/>
      <c r="AO889" s="171">
        <f>AO892+AO895</f>
        <v>0</v>
      </c>
      <c r="AP889" s="116">
        <f t="shared" si="1804"/>
        <v>0</v>
      </c>
      <c r="AQ889" s="116"/>
      <c r="AR889" s="116">
        <f>AT889+BB889</f>
        <v>0</v>
      </c>
      <c r="AS889" s="116"/>
      <c r="AT889" s="172">
        <f>AT892+AT895</f>
        <v>0</v>
      </c>
      <c r="AU889" s="172"/>
      <c r="AV889" s="172"/>
      <c r="AW889" s="172"/>
      <c r="AX889" s="172"/>
      <c r="AY889" s="172"/>
      <c r="AZ889" s="172"/>
      <c r="BA889" s="172"/>
      <c r="BB889" s="171">
        <f>BB892+BB895</f>
        <v>0</v>
      </c>
      <c r="BC889" s="172">
        <f t="shared" si="1805"/>
        <v>0</v>
      </c>
      <c r="BD889" s="171">
        <f t="shared" si="1806"/>
        <v>0</v>
      </c>
      <c r="BE889" s="116">
        <f>BF889+BI889</f>
        <v>0</v>
      </c>
      <c r="BF889" s="172">
        <f>BF892+BF895</f>
        <v>0</v>
      </c>
      <c r="BG889" s="172"/>
      <c r="BH889" s="172"/>
      <c r="BI889" s="171">
        <f>BI892+BI895</f>
        <v>0</v>
      </c>
      <c r="BJ889" s="116">
        <f t="shared" si="1807"/>
        <v>0</v>
      </c>
      <c r="BK889" s="172"/>
      <c r="BL889" s="172"/>
      <c r="BM889" s="171"/>
      <c r="BN889" s="116">
        <f t="shared" si="1808"/>
        <v>0</v>
      </c>
      <c r="BO889" s="172">
        <f t="shared" si="1809"/>
        <v>0</v>
      </c>
      <c r="BP889" s="172"/>
      <c r="BQ889" s="172"/>
      <c r="BR889" s="172">
        <f t="shared" si="1800"/>
        <v>0</v>
      </c>
      <c r="BS889" s="171">
        <f t="shared" si="1801"/>
        <v>0</v>
      </c>
      <c r="BT889" s="116"/>
      <c r="BU889" s="116">
        <f>BV889+BZ889</f>
        <v>0</v>
      </c>
      <c r="BV889" s="172">
        <f>BV892+BV895</f>
        <v>0</v>
      </c>
      <c r="BW889" s="172"/>
      <c r="BX889" s="172"/>
      <c r="BY889" s="172"/>
      <c r="BZ889" s="171">
        <f>BZ892+BZ895</f>
        <v>0</v>
      </c>
      <c r="CE889" s="695" t="e">
        <f t="shared" si="1675"/>
        <v>#DIV/0!</v>
      </c>
    </row>
    <row r="890" spans="2:83" s="25" customFormat="1" ht="15" hidden="1" customHeight="1" x14ac:dyDescent="0.25">
      <c r="B890" s="227"/>
      <c r="C890" s="131" t="s">
        <v>138</v>
      </c>
      <c r="D890" s="116">
        <f>E890+I890</f>
        <v>0</v>
      </c>
      <c r="E890" s="35">
        <f>E893+E896</f>
        <v>0</v>
      </c>
      <c r="F890" s="35"/>
      <c r="G890" s="35"/>
      <c r="H890" s="35"/>
      <c r="I890" s="116">
        <f>I893+I896</f>
        <v>0</v>
      </c>
      <c r="J890" s="116">
        <f>K890+Q890</f>
        <v>0</v>
      </c>
      <c r="K890" s="116">
        <f>M890+U890</f>
        <v>0</v>
      </c>
      <c r="L890" s="116"/>
      <c r="M890" s="172">
        <f>M893+M896</f>
        <v>0</v>
      </c>
      <c r="N890" s="35"/>
      <c r="O890" s="35"/>
      <c r="P890" s="35"/>
      <c r="Q890" s="35"/>
      <c r="R890" s="35"/>
      <c r="S890" s="35"/>
      <c r="T890" s="35"/>
      <c r="U890" s="116">
        <f>U893+U896</f>
        <v>0</v>
      </c>
      <c r="V890" s="89">
        <f t="shared" si="1802"/>
        <v>0</v>
      </c>
      <c r="W890" s="35"/>
      <c r="X890" s="35"/>
      <c r="Y890" s="35"/>
      <c r="Z890" s="89">
        <f t="shared" si="1803"/>
        <v>0</v>
      </c>
      <c r="AA890" s="89">
        <f t="shared" si="1797"/>
        <v>0</v>
      </c>
      <c r="AB890" s="89">
        <f t="shared" si="1798"/>
        <v>0</v>
      </c>
      <c r="AC890" s="89">
        <f t="shared" si="1799"/>
        <v>0</v>
      </c>
      <c r="AD890" s="19"/>
      <c r="AE890" s="905">
        <f>AG890+AO890</f>
        <v>0</v>
      </c>
      <c r="AF890" s="496"/>
      <c r="AG890" s="172">
        <f>AG893+AG896</f>
        <v>0</v>
      </c>
      <c r="AH890" s="172"/>
      <c r="AI890" s="172"/>
      <c r="AJ890" s="172"/>
      <c r="AK890" s="172"/>
      <c r="AL890" s="172"/>
      <c r="AM890" s="172"/>
      <c r="AN890" s="172"/>
      <c r="AO890" s="171">
        <f>AO893+AO896</f>
        <v>0</v>
      </c>
      <c r="AP890" s="116">
        <f t="shared" si="1804"/>
        <v>0</v>
      </c>
      <c r="AQ890" s="116"/>
      <c r="AR890" s="116">
        <f>AT890+BB890</f>
        <v>0</v>
      </c>
      <c r="AS890" s="116"/>
      <c r="AT890" s="172">
        <f>AT893+AT896</f>
        <v>0</v>
      </c>
      <c r="AU890" s="172"/>
      <c r="AV890" s="172"/>
      <c r="AW890" s="172"/>
      <c r="AX890" s="172"/>
      <c r="AY890" s="172"/>
      <c r="AZ890" s="172"/>
      <c r="BA890" s="172"/>
      <c r="BB890" s="171">
        <f>BB893+BB896</f>
        <v>0</v>
      </c>
      <c r="BC890" s="172">
        <f t="shared" si="1805"/>
        <v>0</v>
      </c>
      <c r="BD890" s="171">
        <f t="shared" si="1806"/>
        <v>0</v>
      </c>
      <c r="BE890" s="116">
        <f>BF890+BI890</f>
        <v>0</v>
      </c>
      <c r="BF890" s="172">
        <f>BF893+BF896</f>
        <v>0</v>
      </c>
      <c r="BG890" s="172"/>
      <c r="BH890" s="172"/>
      <c r="BI890" s="171">
        <f>BI893+BI896</f>
        <v>0</v>
      </c>
      <c r="BJ890" s="116">
        <f t="shared" si="1807"/>
        <v>0</v>
      </c>
      <c r="BK890" s="172"/>
      <c r="BL890" s="172"/>
      <c r="BM890" s="171"/>
      <c r="BN890" s="116">
        <f t="shared" si="1808"/>
        <v>0</v>
      </c>
      <c r="BO890" s="172">
        <f t="shared" si="1809"/>
        <v>0</v>
      </c>
      <c r="BP890" s="172"/>
      <c r="BQ890" s="172"/>
      <c r="BR890" s="172">
        <f t="shared" si="1800"/>
        <v>0</v>
      </c>
      <c r="BS890" s="171">
        <f t="shared" si="1801"/>
        <v>0</v>
      </c>
      <c r="BT890" s="116"/>
      <c r="BU890" s="116">
        <f>BV890+BZ890</f>
        <v>0</v>
      </c>
      <c r="BV890" s="172">
        <f>BV893+BV896</f>
        <v>0</v>
      </c>
      <c r="BW890" s="172"/>
      <c r="BX890" s="172"/>
      <c r="BY890" s="172"/>
      <c r="BZ890" s="171">
        <f>BZ893+BZ896</f>
        <v>0</v>
      </c>
      <c r="CE890" s="695" t="e">
        <f t="shared" si="1675"/>
        <v>#DIV/0!</v>
      </c>
    </row>
    <row r="891" spans="2:83" s="25" customFormat="1" ht="33.75" hidden="1" customHeight="1" x14ac:dyDescent="0.25">
      <c r="B891" s="227"/>
      <c r="C891" s="131" t="s">
        <v>139</v>
      </c>
      <c r="D891" s="116">
        <f>E891+I891</f>
        <v>0</v>
      </c>
      <c r="E891" s="35">
        <f>E892+E893</f>
        <v>0</v>
      </c>
      <c r="F891" s="35"/>
      <c r="G891" s="35"/>
      <c r="H891" s="35"/>
      <c r="I891" s="116">
        <f>I892+I893</f>
        <v>0</v>
      </c>
      <c r="J891" s="116">
        <f>K891+Q891</f>
        <v>0</v>
      </c>
      <c r="K891" s="116">
        <f>M891+U891</f>
        <v>0</v>
      </c>
      <c r="L891" s="116"/>
      <c r="M891" s="172">
        <f>M892+M893</f>
        <v>0</v>
      </c>
      <c r="N891" s="35"/>
      <c r="O891" s="35"/>
      <c r="P891" s="35"/>
      <c r="Q891" s="35"/>
      <c r="R891" s="35"/>
      <c r="S891" s="35"/>
      <c r="T891" s="35"/>
      <c r="U891" s="116">
        <f>U892+U893</f>
        <v>0</v>
      </c>
      <c r="V891" s="89">
        <f t="shared" si="1802"/>
        <v>0</v>
      </c>
      <c r="W891" s="35"/>
      <c r="X891" s="35"/>
      <c r="Y891" s="35"/>
      <c r="Z891" s="89">
        <f t="shared" si="1803"/>
        <v>0</v>
      </c>
      <c r="AA891" s="89">
        <f t="shared" si="1797"/>
        <v>0</v>
      </c>
      <c r="AB891" s="89">
        <f t="shared" si="1798"/>
        <v>0</v>
      </c>
      <c r="AC891" s="89">
        <f t="shared" si="1799"/>
        <v>0</v>
      </c>
      <c r="AD891" s="19"/>
      <c r="AE891" s="905">
        <f>AG891+AO891</f>
        <v>0</v>
      </c>
      <c r="AF891" s="496"/>
      <c r="AG891" s="172">
        <f>AG892+AG893</f>
        <v>0</v>
      </c>
      <c r="AH891" s="172"/>
      <c r="AI891" s="172"/>
      <c r="AJ891" s="172"/>
      <c r="AK891" s="172"/>
      <c r="AL891" s="172"/>
      <c r="AM891" s="172"/>
      <c r="AN891" s="172"/>
      <c r="AO891" s="171">
        <f>AO892+AO893</f>
        <v>0</v>
      </c>
      <c r="AP891" s="116">
        <f t="shared" si="1804"/>
        <v>0</v>
      </c>
      <c r="AQ891" s="116"/>
      <c r="AR891" s="116">
        <f>AT891+BB891</f>
        <v>0</v>
      </c>
      <c r="AS891" s="116"/>
      <c r="AT891" s="172">
        <f>AT892+AT893</f>
        <v>0</v>
      </c>
      <c r="AU891" s="172"/>
      <c r="AV891" s="172"/>
      <c r="AW891" s="172"/>
      <c r="AX891" s="172"/>
      <c r="AY891" s="172"/>
      <c r="AZ891" s="172"/>
      <c r="BA891" s="172"/>
      <c r="BB891" s="171">
        <f>BB892+BB893</f>
        <v>0</v>
      </c>
      <c r="BC891" s="172">
        <f t="shared" si="1805"/>
        <v>0</v>
      </c>
      <c r="BD891" s="171">
        <f t="shared" si="1806"/>
        <v>0</v>
      </c>
      <c r="BE891" s="116">
        <f>BF891+BI891</f>
        <v>0</v>
      </c>
      <c r="BF891" s="172">
        <f>BF892+BF893</f>
        <v>0</v>
      </c>
      <c r="BG891" s="172"/>
      <c r="BH891" s="172"/>
      <c r="BI891" s="171">
        <f>BI892+BI893</f>
        <v>0</v>
      </c>
      <c r="BJ891" s="116">
        <f t="shared" si="1807"/>
        <v>0</v>
      </c>
      <c r="BK891" s="172"/>
      <c r="BL891" s="172"/>
      <c r="BM891" s="171"/>
      <c r="BN891" s="116">
        <f t="shared" si="1808"/>
        <v>0</v>
      </c>
      <c r="BO891" s="172">
        <f t="shared" si="1809"/>
        <v>0</v>
      </c>
      <c r="BP891" s="172"/>
      <c r="BQ891" s="172"/>
      <c r="BR891" s="172">
        <f t="shared" si="1800"/>
        <v>0</v>
      </c>
      <c r="BS891" s="171">
        <f t="shared" si="1801"/>
        <v>0</v>
      </c>
      <c r="BT891" s="116"/>
      <c r="BU891" s="116">
        <f>BV891+BZ891</f>
        <v>0</v>
      </c>
      <c r="BV891" s="172">
        <f>BV892+BV893</f>
        <v>0</v>
      </c>
      <c r="BW891" s="172"/>
      <c r="BX891" s="172"/>
      <c r="BY891" s="172"/>
      <c r="BZ891" s="171">
        <f>BZ892+BZ893</f>
        <v>0</v>
      </c>
      <c r="CE891" s="695" t="e">
        <f t="shared" si="1675"/>
        <v>#DIV/0!</v>
      </c>
    </row>
    <row r="892" spans="2:83" s="25" customFormat="1" ht="17.25" hidden="1" customHeight="1" x14ac:dyDescent="0.25">
      <c r="B892" s="227"/>
      <c r="C892" s="131" t="s">
        <v>137</v>
      </c>
      <c r="D892" s="116">
        <f>E892</f>
        <v>0</v>
      </c>
      <c r="E892" s="35"/>
      <c r="F892" s="35"/>
      <c r="G892" s="35"/>
      <c r="H892" s="35"/>
      <c r="I892" s="116"/>
      <c r="J892" s="116">
        <f>K892</f>
        <v>0</v>
      </c>
      <c r="K892" s="116">
        <f>M892</f>
        <v>0</v>
      </c>
      <c r="L892" s="116"/>
      <c r="M892" s="172"/>
      <c r="N892" s="35"/>
      <c r="O892" s="35"/>
      <c r="P892" s="35"/>
      <c r="Q892" s="35"/>
      <c r="R892" s="35"/>
      <c r="S892" s="35"/>
      <c r="T892" s="35"/>
      <c r="U892" s="116"/>
      <c r="V892" s="89">
        <f t="shared" si="1802"/>
        <v>0</v>
      </c>
      <c r="W892" s="35"/>
      <c r="X892" s="35"/>
      <c r="Y892" s="35"/>
      <c r="Z892" s="89">
        <f t="shared" si="1803"/>
        <v>0</v>
      </c>
      <c r="AA892" s="89">
        <f t="shared" si="1797"/>
        <v>0</v>
      </c>
      <c r="AB892" s="89">
        <f t="shared" si="1798"/>
        <v>0</v>
      </c>
      <c r="AC892" s="89">
        <f t="shared" si="1799"/>
        <v>0</v>
      </c>
      <c r="AD892" s="19"/>
      <c r="AE892" s="905">
        <f>AG892</f>
        <v>0</v>
      </c>
      <c r="AF892" s="496"/>
      <c r="AG892" s="172"/>
      <c r="AH892" s="172"/>
      <c r="AI892" s="172"/>
      <c r="AJ892" s="172"/>
      <c r="AK892" s="172"/>
      <c r="AL892" s="172"/>
      <c r="AM892" s="172"/>
      <c r="AN892" s="172"/>
      <c r="AO892" s="171"/>
      <c r="AP892" s="116">
        <f t="shared" si="1804"/>
        <v>0</v>
      </c>
      <c r="AQ892" s="116"/>
      <c r="AR892" s="116">
        <f>AT892</f>
        <v>0</v>
      </c>
      <c r="AS892" s="116"/>
      <c r="AT892" s="172"/>
      <c r="AU892" s="172"/>
      <c r="AV892" s="172"/>
      <c r="AW892" s="172"/>
      <c r="AX892" s="172"/>
      <c r="AY892" s="172"/>
      <c r="AZ892" s="172"/>
      <c r="BA892" s="172"/>
      <c r="BB892" s="171"/>
      <c r="BC892" s="172">
        <f t="shared" si="1805"/>
        <v>0</v>
      </c>
      <c r="BD892" s="171">
        <f t="shared" si="1806"/>
        <v>0</v>
      </c>
      <c r="BE892" s="116">
        <f>BF892</f>
        <v>0</v>
      </c>
      <c r="BF892" s="172"/>
      <c r="BG892" s="172"/>
      <c r="BH892" s="172"/>
      <c r="BI892" s="171"/>
      <c r="BJ892" s="116">
        <f t="shared" si="1807"/>
        <v>0</v>
      </c>
      <c r="BK892" s="172"/>
      <c r="BL892" s="172"/>
      <c r="BM892" s="171"/>
      <c r="BN892" s="116">
        <f t="shared" si="1808"/>
        <v>0</v>
      </c>
      <c r="BO892" s="172">
        <f t="shared" si="1809"/>
        <v>0</v>
      </c>
      <c r="BP892" s="172"/>
      <c r="BQ892" s="172"/>
      <c r="BR892" s="172">
        <f t="shared" si="1800"/>
        <v>0</v>
      </c>
      <c r="BS892" s="171">
        <f t="shared" si="1801"/>
        <v>0</v>
      </c>
      <c r="BT892" s="116"/>
      <c r="BU892" s="116">
        <f>BV892</f>
        <v>0</v>
      </c>
      <c r="BV892" s="172"/>
      <c r="BW892" s="172"/>
      <c r="BX892" s="172"/>
      <c r="BY892" s="172"/>
      <c r="BZ892" s="171"/>
      <c r="CE892" s="695" t="e">
        <f t="shared" si="1675"/>
        <v>#DIV/0!</v>
      </c>
    </row>
    <row r="893" spans="2:83" s="25" customFormat="1" ht="29.25" hidden="1" customHeight="1" x14ac:dyDescent="0.25">
      <c r="B893" s="227"/>
      <c r="C893" s="131" t="s">
        <v>138</v>
      </c>
      <c r="D893" s="116">
        <f>E893</f>
        <v>0</v>
      </c>
      <c r="E893" s="35"/>
      <c r="F893" s="35"/>
      <c r="G893" s="35"/>
      <c r="H893" s="35"/>
      <c r="I893" s="116"/>
      <c r="J893" s="116">
        <f>K893</f>
        <v>0</v>
      </c>
      <c r="K893" s="116">
        <f>M893</f>
        <v>0</v>
      </c>
      <c r="L893" s="116"/>
      <c r="M893" s="172"/>
      <c r="N893" s="35"/>
      <c r="O893" s="35"/>
      <c r="P893" s="35"/>
      <c r="Q893" s="35"/>
      <c r="R893" s="35"/>
      <c r="S893" s="35"/>
      <c r="T893" s="35"/>
      <c r="U893" s="116"/>
      <c r="V893" s="89">
        <f t="shared" si="1802"/>
        <v>0</v>
      </c>
      <c r="W893" s="35"/>
      <c r="X893" s="35"/>
      <c r="Y893" s="35"/>
      <c r="Z893" s="89">
        <f t="shared" si="1803"/>
        <v>0</v>
      </c>
      <c r="AA893" s="89">
        <f t="shared" si="1797"/>
        <v>0</v>
      </c>
      <c r="AB893" s="89">
        <f t="shared" si="1798"/>
        <v>0</v>
      </c>
      <c r="AC893" s="89">
        <f t="shared" si="1799"/>
        <v>0</v>
      </c>
      <c r="AD893" s="19"/>
      <c r="AE893" s="905">
        <f>AG893</f>
        <v>0</v>
      </c>
      <c r="AF893" s="496"/>
      <c r="AG893" s="172"/>
      <c r="AH893" s="172"/>
      <c r="AI893" s="172"/>
      <c r="AJ893" s="172"/>
      <c r="AK893" s="172"/>
      <c r="AL893" s="172"/>
      <c r="AM893" s="172"/>
      <c r="AN893" s="172"/>
      <c r="AO893" s="171"/>
      <c r="AP893" s="116">
        <f t="shared" si="1804"/>
        <v>0</v>
      </c>
      <c r="AQ893" s="116"/>
      <c r="AR893" s="116">
        <f>AT893</f>
        <v>0</v>
      </c>
      <c r="AS893" s="116"/>
      <c r="AT893" s="172"/>
      <c r="AU893" s="172"/>
      <c r="AV893" s="172"/>
      <c r="AW893" s="172"/>
      <c r="AX893" s="172"/>
      <c r="AY893" s="172"/>
      <c r="AZ893" s="172"/>
      <c r="BA893" s="172"/>
      <c r="BB893" s="171"/>
      <c r="BC893" s="172">
        <f t="shared" si="1805"/>
        <v>0</v>
      </c>
      <c r="BD893" s="171">
        <f t="shared" si="1806"/>
        <v>0</v>
      </c>
      <c r="BE893" s="116">
        <f>BF893</f>
        <v>0</v>
      </c>
      <c r="BF893" s="172"/>
      <c r="BG893" s="172"/>
      <c r="BH893" s="172"/>
      <c r="BI893" s="171"/>
      <c r="BJ893" s="116">
        <f t="shared" si="1807"/>
        <v>0</v>
      </c>
      <c r="BK893" s="172"/>
      <c r="BL893" s="172"/>
      <c r="BM893" s="171"/>
      <c r="BN893" s="116">
        <f t="shared" si="1808"/>
        <v>0</v>
      </c>
      <c r="BO893" s="172">
        <f t="shared" si="1809"/>
        <v>0</v>
      </c>
      <c r="BP893" s="172"/>
      <c r="BQ893" s="172"/>
      <c r="BR893" s="172">
        <f t="shared" si="1800"/>
        <v>0</v>
      </c>
      <c r="BS893" s="171">
        <f t="shared" si="1801"/>
        <v>0</v>
      </c>
      <c r="BT893" s="116"/>
      <c r="BU893" s="116">
        <f>BV893</f>
        <v>0</v>
      </c>
      <c r="BV893" s="172"/>
      <c r="BW893" s="172"/>
      <c r="BX893" s="172"/>
      <c r="BY893" s="172"/>
      <c r="BZ893" s="171"/>
      <c r="CE893" s="695" t="e">
        <f t="shared" si="1675"/>
        <v>#DIV/0!</v>
      </c>
    </row>
    <row r="894" spans="2:83" s="25" customFormat="1" ht="32.25" hidden="1" customHeight="1" x14ac:dyDescent="0.25">
      <c r="B894" s="227"/>
      <c r="C894" s="131" t="s">
        <v>140</v>
      </c>
      <c r="D894" s="116">
        <f>E894+I894</f>
        <v>0</v>
      </c>
      <c r="E894" s="35"/>
      <c r="F894" s="35"/>
      <c r="G894" s="35"/>
      <c r="H894" s="35"/>
      <c r="I894" s="116">
        <f>I895+I896</f>
        <v>0</v>
      </c>
      <c r="J894" s="116">
        <f>K894+Q894</f>
        <v>0</v>
      </c>
      <c r="K894" s="116">
        <f>M894+U894</f>
        <v>0</v>
      </c>
      <c r="L894" s="116"/>
      <c r="M894" s="172"/>
      <c r="N894" s="35"/>
      <c r="O894" s="35"/>
      <c r="P894" s="35"/>
      <c r="Q894" s="35"/>
      <c r="R894" s="35"/>
      <c r="S894" s="35"/>
      <c r="T894" s="35"/>
      <c r="U894" s="116">
        <f>U895+U896</f>
        <v>0</v>
      </c>
      <c r="V894" s="89">
        <f t="shared" si="1802"/>
        <v>0</v>
      </c>
      <c r="W894" s="35"/>
      <c r="X894" s="35"/>
      <c r="Y894" s="35"/>
      <c r="Z894" s="89">
        <f t="shared" si="1803"/>
        <v>0</v>
      </c>
      <c r="AA894" s="89">
        <f t="shared" si="1797"/>
        <v>0</v>
      </c>
      <c r="AB894" s="89">
        <f t="shared" si="1798"/>
        <v>0</v>
      </c>
      <c r="AC894" s="89">
        <f t="shared" si="1799"/>
        <v>0</v>
      </c>
      <c r="AD894" s="19"/>
      <c r="AE894" s="905">
        <f>AG894+AO894</f>
        <v>0</v>
      </c>
      <c r="AF894" s="496"/>
      <c r="AG894" s="172"/>
      <c r="AH894" s="172"/>
      <c r="AI894" s="172"/>
      <c r="AJ894" s="172"/>
      <c r="AK894" s="172"/>
      <c r="AL894" s="172"/>
      <c r="AM894" s="172"/>
      <c r="AN894" s="172"/>
      <c r="AO894" s="171">
        <f>AO895+AO896</f>
        <v>0</v>
      </c>
      <c r="AP894" s="116">
        <f t="shared" si="1804"/>
        <v>0</v>
      </c>
      <c r="AQ894" s="116"/>
      <c r="AR894" s="116">
        <f>AT894+BB894</f>
        <v>0</v>
      </c>
      <c r="AS894" s="116"/>
      <c r="AT894" s="172"/>
      <c r="AU894" s="172"/>
      <c r="AV894" s="172"/>
      <c r="AW894" s="172"/>
      <c r="AX894" s="172"/>
      <c r="AY894" s="172"/>
      <c r="AZ894" s="172"/>
      <c r="BA894" s="172"/>
      <c r="BB894" s="171">
        <f>BB895+BB896</f>
        <v>0</v>
      </c>
      <c r="BC894" s="172">
        <f t="shared" si="1805"/>
        <v>0</v>
      </c>
      <c r="BD894" s="171">
        <f t="shared" si="1806"/>
        <v>0</v>
      </c>
      <c r="BE894" s="116">
        <f>BF894+BI894</f>
        <v>0</v>
      </c>
      <c r="BF894" s="172"/>
      <c r="BG894" s="172"/>
      <c r="BH894" s="172"/>
      <c r="BI894" s="171">
        <f>BI895+BI896</f>
        <v>0</v>
      </c>
      <c r="BJ894" s="116">
        <f t="shared" si="1807"/>
        <v>0</v>
      </c>
      <c r="BK894" s="172"/>
      <c r="BL894" s="172"/>
      <c r="BM894" s="171"/>
      <c r="BN894" s="116">
        <f t="shared" si="1808"/>
        <v>0</v>
      </c>
      <c r="BO894" s="172">
        <f t="shared" si="1809"/>
        <v>0</v>
      </c>
      <c r="BP894" s="172"/>
      <c r="BQ894" s="172"/>
      <c r="BR894" s="172">
        <f t="shared" si="1800"/>
        <v>0</v>
      </c>
      <c r="BS894" s="171">
        <f t="shared" si="1801"/>
        <v>0</v>
      </c>
      <c r="BT894" s="116"/>
      <c r="BU894" s="116">
        <f>BV894+BZ894</f>
        <v>0</v>
      </c>
      <c r="BV894" s="172"/>
      <c r="BW894" s="172"/>
      <c r="BX894" s="172"/>
      <c r="BY894" s="172"/>
      <c r="BZ894" s="171">
        <f>BZ895+BZ896</f>
        <v>0</v>
      </c>
      <c r="CE894" s="695" t="e">
        <f t="shared" si="1675"/>
        <v>#DIV/0!</v>
      </c>
    </row>
    <row r="895" spans="2:83" s="25" customFormat="1" ht="15" hidden="1" customHeight="1" x14ac:dyDescent="0.25">
      <c r="B895" s="227"/>
      <c r="C895" s="131" t="s">
        <v>137</v>
      </c>
      <c r="D895" s="116">
        <f>I895</f>
        <v>0</v>
      </c>
      <c r="E895" s="35"/>
      <c r="F895" s="35"/>
      <c r="G895" s="35"/>
      <c r="H895" s="35"/>
      <c r="I895" s="116">
        <f>I898+I901</f>
        <v>0</v>
      </c>
      <c r="J895" s="116">
        <f>Q895</f>
        <v>0</v>
      </c>
      <c r="K895" s="116">
        <f>U895</f>
        <v>0</v>
      </c>
      <c r="L895" s="116"/>
      <c r="M895" s="172"/>
      <c r="N895" s="35"/>
      <c r="O895" s="35"/>
      <c r="P895" s="35"/>
      <c r="Q895" s="35"/>
      <c r="R895" s="35"/>
      <c r="S895" s="35"/>
      <c r="T895" s="35"/>
      <c r="U895" s="116">
        <f>U898+U901</f>
        <v>0</v>
      </c>
      <c r="V895" s="89">
        <f t="shared" si="1802"/>
        <v>0</v>
      </c>
      <c r="W895" s="35"/>
      <c r="X895" s="35"/>
      <c r="Y895" s="35"/>
      <c r="Z895" s="89">
        <f t="shared" si="1803"/>
        <v>0</v>
      </c>
      <c r="AA895" s="89">
        <f t="shared" si="1797"/>
        <v>0</v>
      </c>
      <c r="AB895" s="89">
        <f t="shared" si="1798"/>
        <v>0</v>
      </c>
      <c r="AC895" s="89">
        <f t="shared" si="1799"/>
        <v>0</v>
      </c>
      <c r="AD895" s="19"/>
      <c r="AE895" s="905">
        <f>AO895</f>
        <v>0</v>
      </c>
      <c r="AF895" s="496"/>
      <c r="AG895" s="172"/>
      <c r="AH895" s="172"/>
      <c r="AI895" s="172"/>
      <c r="AJ895" s="172"/>
      <c r="AK895" s="172"/>
      <c r="AL895" s="172"/>
      <c r="AM895" s="172"/>
      <c r="AN895" s="172"/>
      <c r="AO895" s="171">
        <f>AO898+AO901</f>
        <v>0</v>
      </c>
      <c r="AP895" s="116">
        <f t="shared" si="1804"/>
        <v>0</v>
      </c>
      <c r="AQ895" s="116"/>
      <c r="AR895" s="116">
        <f>BB895</f>
        <v>0</v>
      </c>
      <c r="AS895" s="116"/>
      <c r="AT895" s="172"/>
      <c r="AU895" s="172"/>
      <c r="AV895" s="172"/>
      <c r="AW895" s="172"/>
      <c r="AX895" s="172"/>
      <c r="AY895" s="172"/>
      <c r="AZ895" s="172"/>
      <c r="BA895" s="172"/>
      <c r="BB895" s="171">
        <f>BB898+BB901</f>
        <v>0</v>
      </c>
      <c r="BC895" s="172">
        <f t="shared" si="1805"/>
        <v>0</v>
      </c>
      <c r="BD895" s="171">
        <f t="shared" si="1806"/>
        <v>0</v>
      </c>
      <c r="BE895" s="116">
        <f>BI895</f>
        <v>0</v>
      </c>
      <c r="BF895" s="172"/>
      <c r="BG895" s="172"/>
      <c r="BH895" s="172"/>
      <c r="BI895" s="171">
        <f>BI898+BI901</f>
        <v>0</v>
      </c>
      <c r="BJ895" s="116">
        <f t="shared" si="1807"/>
        <v>0</v>
      </c>
      <c r="BK895" s="172"/>
      <c r="BL895" s="172"/>
      <c r="BM895" s="171"/>
      <c r="BN895" s="116">
        <f t="shared" si="1808"/>
        <v>0</v>
      </c>
      <c r="BO895" s="172">
        <f t="shared" si="1809"/>
        <v>0</v>
      </c>
      <c r="BP895" s="172"/>
      <c r="BQ895" s="172"/>
      <c r="BR895" s="172">
        <f t="shared" si="1800"/>
        <v>0</v>
      </c>
      <c r="BS895" s="171">
        <f t="shared" si="1801"/>
        <v>0</v>
      </c>
      <c r="BT895" s="116"/>
      <c r="BU895" s="116">
        <f>BZ895</f>
        <v>0</v>
      </c>
      <c r="BV895" s="172"/>
      <c r="BW895" s="172"/>
      <c r="BX895" s="172"/>
      <c r="BY895" s="172"/>
      <c r="BZ895" s="171">
        <f>BZ898+BZ901</f>
        <v>0</v>
      </c>
      <c r="CE895" s="695" t="e">
        <f t="shared" si="1675"/>
        <v>#DIV/0!</v>
      </c>
    </row>
    <row r="896" spans="2:83" s="25" customFormat="1" ht="15" hidden="1" customHeight="1" x14ac:dyDescent="0.25">
      <c r="B896" s="227"/>
      <c r="C896" s="131" t="s">
        <v>138</v>
      </c>
      <c r="D896" s="116">
        <f>I896</f>
        <v>0</v>
      </c>
      <c r="E896" s="35"/>
      <c r="F896" s="35"/>
      <c r="G896" s="35"/>
      <c r="H896" s="35"/>
      <c r="I896" s="116">
        <f>I899+I902</f>
        <v>0</v>
      </c>
      <c r="J896" s="116">
        <f>Q896</f>
        <v>0</v>
      </c>
      <c r="K896" s="116">
        <f>U896</f>
        <v>0</v>
      </c>
      <c r="L896" s="116"/>
      <c r="M896" s="172"/>
      <c r="N896" s="35"/>
      <c r="O896" s="35"/>
      <c r="P896" s="35"/>
      <c r="Q896" s="35"/>
      <c r="R896" s="35"/>
      <c r="S896" s="35"/>
      <c r="T896" s="35"/>
      <c r="U896" s="116">
        <f>U899+U902</f>
        <v>0</v>
      </c>
      <c r="V896" s="89">
        <f t="shared" si="1802"/>
        <v>0</v>
      </c>
      <c r="W896" s="35"/>
      <c r="X896" s="35"/>
      <c r="Y896" s="35"/>
      <c r="Z896" s="89">
        <f t="shared" si="1803"/>
        <v>0</v>
      </c>
      <c r="AA896" s="89">
        <f t="shared" si="1797"/>
        <v>0</v>
      </c>
      <c r="AB896" s="89">
        <f t="shared" si="1798"/>
        <v>0</v>
      </c>
      <c r="AC896" s="89">
        <f t="shared" si="1799"/>
        <v>0</v>
      </c>
      <c r="AD896" s="19"/>
      <c r="AE896" s="905">
        <f>AO896</f>
        <v>0</v>
      </c>
      <c r="AF896" s="496"/>
      <c r="AG896" s="172"/>
      <c r="AH896" s="172"/>
      <c r="AI896" s="172"/>
      <c r="AJ896" s="172"/>
      <c r="AK896" s="172"/>
      <c r="AL896" s="172"/>
      <c r="AM896" s="172"/>
      <c r="AN896" s="172"/>
      <c r="AO896" s="171">
        <f>AO899+AO902</f>
        <v>0</v>
      </c>
      <c r="AP896" s="116">
        <f t="shared" si="1804"/>
        <v>0</v>
      </c>
      <c r="AQ896" s="116"/>
      <c r="AR896" s="116">
        <f>BB896</f>
        <v>0</v>
      </c>
      <c r="AS896" s="116"/>
      <c r="AT896" s="172"/>
      <c r="AU896" s="172"/>
      <c r="AV896" s="172"/>
      <c r="AW896" s="172"/>
      <c r="AX896" s="172"/>
      <c r="AY896" s="172"/>
      <c r="AZ896" s="172"/>
      <c r="BA896" s="172"/>
      <c r="BB896" s="171">
        <f>BB899+BB902</f>
        <v>0</v>
      </c>
      <c r="BC896" s="172">
        <f t="shared" si="1805"/>
        <v>0</v>
      </c>
      <c r="BD896" s="171">
        <f t="shared" si="1806"/>
        <v>0</v>
      </c>
      <c r="BE896" s="116">
        <f>BI896</f>
        <v>0</v>
      </c>
      <c r="BF896" s="172"/>
      <c r="BG896" s="172"/>
      <c r="BH896" s="172"/>
      <c r="BI896" s="171">
        <f>BI899+BI902</f>
        <v>0</v>
      </c>
      <c r="BJ896" s="116">
        <f t="shared" si="1807"/>
        <v>0</v>
      </c>
      <c r="BK896" s="172"/>
      <c r="BL896" s="172"/>
      <c r="BM896" s="171"/>
      <c r="BN896" s="116">
        <f t="shared" si="1808"/>
        <v>0</v>
      </c>
      <c r="BO896" s="172">
        <f t="shared" si="1809"/>
        <v>0</v>
      </c>
      <c r="BP896" s="172"/>
      <c r="BQ896" s="172"/>
      <c r="BR896" s="172">
        <f t="shared" si="1800"/>
        <v>0</v>
      </c>
      <c r="BS896" s="171">
        <f t="shared" si="1801"/>
        <v>0</v>
      </c>
      <c r="BT896" s="116"/>
      <c r="BU896" s="116">
        <f>BZ896</f>
        <v>0</v>
      </c>
      <c r="BV896" s="172"/>
      <c r="BW896" s="172"/>
      <c r="BX896" s="172"/>
      <c r="BY896" s="172"/>
      <c r="BZ896" s="171">
        <f>BZ899+BZ902</f>
        <v>0</v>
      </c>
      <c r="CE896" s="695" t="e">
        <f t="shared" si="1675"/>
        <v>#DIV/0!</v>
      </c>
    </row>
    <row r="897" spans="1:83" s="25" customFormat="1" ht="33.75" hidden="1" customHeight="1" x14ac:dyDescent="0.25">
      <c r="B897" s="227"/>
      <c r="C897" s="131" t="s">
        <v>141</v>
      </c>
      <c r="D897" s="116">
        <f>E897+I897</f>
        <v>0</v>
      </c>
      <c r="E897" s="35"/>
      <c r="F897" s="35"/>
      <c r="G897" s="35"/>
      <c r="H897" s="35"/>
      <c r="I897" s="116">
        <f>I898+I899</f>
        <v>0</v>
      </c>
      <c r="J897" s="116">
        <f>K897+Q897</f>
        <v>0</v>
      </c>
      <c r="K897" s="116">
        <f>M897+U897</f>
        <v>0</v>
      </c>
      <c r="L897" s="116"/>
      <c r="M897" s="172"/>
      <c r="N897" s="35"/>
      <c r="O897" s="35"/>
      <c r="P897" s="35"/>
      <c r="Q897" s="35"/>
      <c r="R897" s="35"/>
      <c r="S897" s="35"/>
      <c r="T897" s="35"/>
      <c r="U897" s="116">
        <f>U898+U899</f>
        <v>0</v>
      </c>
      <c r="V897" s="89">
        <f t="shared" si="1802"/>
        <v>0</v>
      </c>
      <c r="W897" s="35"/>
      <c r="X897" s="35"/>
      <c r="Y897" s="35"/>
      <c r="Z897" s="89">
        <f t="shared" si="1803"/>
        <v>0</v>
      </c>
      <c r="AA897" s="89">
        <f t="shared" si="1797"/>
        <v>0</v>
      </c>
      <c r="AB897" s="89">
        <f t="shared" si="1798"/>
        <v>0</v>
      </c>
      <c r="AC897" s="89">
        <f t="shared" si="1799"/>
        <v>0</v>
      </c>
      <c r="AD897" s="19"/>
      <c r="AE897" s="905">
        <f>AG897+AO897</f>
        <v>0</v>
      </c>
      <c r="AF897" s="496"/>
      <c r="AG897" s="172"/>
      <c r="AH897" s="172"/>
      <c r="AI897" s="172"/>
      <c r="AJ897" s="172"/>
      <c r="AK897" s="172"/>
      <c r="AL897" s="172"/>
      <c r="AM897" s="172"/>
      <c r="AN897" s="172"/>
      <c r="AO897" s="171">
        <f>AO898+AO899</f>
        <v>0</v>
      </c>
      <c r="AP897" s="116">
        <f t="shared" si="1804"/>
        <v>0</v>
      </c>
      <c r="AQ897" s="116"/>
      <c r="AR897" s="116">
        <f>AT897+BB897</f>
        <v>0</v>
      </c>
      <c r="AS897" s="116"/>
      <c r="AT897" s="172"/>
      <c r="AU897" s="172"/>
      <c r="AV897" s="172"/>
      <c r="AW897" s="172"/>
      <c r="AX897" s="172"/>
      <c r="AY897" s="172"/>
      <c r="AZ897" s="172"/>
      <c r="BA897" s="172"/>
      <c r="BB897" s="171">
        <f>BB898+BB899</f>
        <v>0</v>
      </c>
      <c r="BC897" s="172">
        <f t="shared" si="1805"/>
        <v>0</v>
      </c>
      <c r="BD897" s="171">
        <f t="shared" si="1806"/>
        <v>0</v>
      </c>
      <c r="BE897" s="116">
        <f>BF897+BI897</f>
        <v>0</v>
      </c>
      <c r="BF897" s="172"/>
      <c r="BG897" s="172"/>
      <c r="BH897" s="172"/>
      <c r="BI897" s="171">
        <f>BI898+BI899</f>
        <v>0</v>
      </c>
      <c r="BJ897" s="116">
        <f t="shared" si="1807"/>
        <v>0</v>
      </c>
      <c r="BK897" s="172"/>
      <c r="BL897" s="172"/>
      <c r="BM897" s="171"/>
      <c r="BN897" s="116">
        <f t="shared" si="1808"/>
        <v>0</v>
      </c>
      <c r="BO897" s="172">
        <f t="shared" si="1809"/>
        <v>0</v>
      </c>
      <c r="BP897" s="172"/>
      <c r="BQ897" s="172"/>
      <c r="BR897" s="172">
        <f t="shared" si="1800"/>
        <v>0</v>
      </c>
      <c r="BS897" s="171">
        <f t="shared" si="1801"/>
        <v>0</v>
      </c>
      <c r="BT897" s="116"/>
      <c r="BU897" s="116">
        <f>BV897+BZ897</f>
        <v>0</v>
      </c>
      <c r="BV897" s="172"/>
      <c r="BW897" s="172"/>
      <c r="BX897" s="172"/>
      <c r="BY897" s="172"/>
      <c r="BZ897" s="171">
        <f>BZ898+BZ899</f>
        <v>0</v>
      </c>
      <c r="CE897" s="695" t="e">
        <f t="shared" si="1675"/>
        <v>#DIV/0!</v>
      </c>
    </row>
    <row r="898" spans="1:83" s="25" customFormat="1" ht="15" hidden="1" customHeight="1" x14ac:dyDescent="0.25">
      <c r="B898" s="227"/>
      <c r="C898" s="131" t="s">
        <v>137</v>
      </c>
      <c r="D898" s="116">
        <f>I898</f>
        <v>0</v>
      </c>
      <c r="E898" s="35"/>
      <c r="F898" s="35"/>
      <c r="G898" s="35"/>
      <c r="H898" s="35"/>
      <c r="I898" s="116"/>
      <c r="J898" s="116">
        <f>Q898</f>
        <v>0</v>
      </c>
      <c r="K898" s="116">
        <f>U898</f>
        <v>0</v>
      </c>
      <c r="L898" s="116"/>
      <c r="M898" s="172"/>
      <c r="N898" s="35"/>
      <c r="O898" s="35"/>
      <c r="P898" s="35"/>
      <c r="Q898" s="35"/>
      <c r="R898" s="35"/>
      <c r="S898" s="35"/>
      <c r="T898" s="35"/>
      <c r="U898" s="116"/>
      <c r="V898" s="89">
        <f t="shared" si="1802"/>
        <v>0</v>
      </c>
      <c r="W898" s="35"/>
      <c r="X898" s="35"/>
      <c r="Y898" s="35"/>
      <c r="Z898" s="89">
        <f t="shared" si="1803"/>
        <v>0</v>
      </c>
      <c r="AA898" s="89">
        <f t="shared" si="1797"/>
        <v>0</v>
      </c>
      <c r="AB898" s="89">
        <f t="shared" si="1798"/>
        <v>0</v>
      </c>
      <c r="AC898" s="89">
        <f t="shared" si="1799"/>
        <v>0</v>
      </c>
      <c r="AD898" s="19"/>
      <c r="AE898" s="905">
        <f>AO898</f>
        <v>0</v>
      </c>
      <c r="AF898" s="496"/>
      <c r="AG898" s="172"/>
      <c r="AH898" s="172"/>
      <c r="AI898" s="172"/>
      <c r="AJ898" s="172"/>
      <c r="AK898" s="172"/>
      <c r="AL898" s="172"/>
      <c r="AM898" s="172"/>
      <c r="AN898" s="172"/>
      <c r="AO898" s="171"/>
      <c r="AP898" s="116">
        <f t="shared" si="1804"/>
        <v>0</v>
      </c>
      <c r="AQ898" s="116"/>
      <c r="AR898" s="116">
        <f>BB898</f>
        <v>0</v>
      </c>
      <c r="AS898" s="116"/>
      <c r="AT898" s="172"/>
      <c r="AU898" s="172"/>
      <c r="AV898" s="172"/>
      <c r="AW898" s="172"/>
      <c r="AX898" s="172"/>
      <c r="AY898" s="172"/>
      <c r="AZ898" s="172"/>
      <c r="BA898" s="172"/>
      <c r="BB898" s="171"/>
      <c r="BC898" s="172">
        <f t="shared" si="1805"/>
        <v>0</v>
      </c>
      <c r="BD898" s="171">
        <f t="shared" si="1806"/>
        <v>0</v>
      </c>
      <c r="BE898" s="116">
        <f>BI898</f>
        <v>0</v>
      </c>
      <c r="BF898" s="172"/>
      <c r="BG898" s="172"/>
      <c r="BH898" s="172"/>
      <c r="BI898" s="171"/>
      <c r="BJ898" s="116">
        <f t="shared" si="1807"/>
        <v>0</v>
      </c>
      <c r="BK898" s="172"/>
      <c r="BL898" s="172"/>
      <c r="BM898" s="171"/>
      <c r="BN898" s="116">
        <f t="shared" si="1808"/>
        <v>0</v>
      </c>
      <c r="BO898" s="172">
        <f t="shared" si="1809"/>
        <v>0</v>
      </c>
      <c r="BP898" s="172"/>
      <c r="BQ898" s="172"/>
      <c r="BR898" s="172">
        <f t="shared" si="1800"/>
        <v>0</v>
      </c>
      <c r="BS898" s="171">
        <f t="shared" si="1801"/>
        <v>0</v>
      </c>
      <c r="BT898" s="116"/>
      <c r="BU898" s="116">
        <f>BZ898</f>
        <v>0</v>
      </c>
      <c r="BV898" s="172"/>
      <c r="BW898" s="172"/>
      <c r="BX898" s="172"/>
      <c r="BY898" s="172"/>
      <c r="BZ898" s="171"/>
      <c r="CE898" s="695" t="e">
        <f t="shared" si="1675"/>
        <v>#DIV/0!</v>
      </c>
    </row>
    <row r="899" spans="1:83" s="25" customFormat="1" ht="15" hidden="1" customHeight="1" x14ac:dyDescent="0.25">
      <c r="B899" s="227"/>
      <c r="C899" s="131" t="s">
        <v>138</v>
      </c>
      <c r="D899" s="116">
        <f>I899</f>
        <v>0</v>
      </c>
      <c r="E899" s="35"/>
      <c r="F899" s="35"/>
      <c r="G899" s="35"/>
      <c r="H899" s="35"/>
      <c r="I899" s="116"/>
      <c r="J899" s="116">
        <f>Q899</f>
        <v>0</v>
      </c>
      <c r="K899" s="116">
        <f>U899</f>
        <v>0</v>
      </c>
      <c r="L899" s="116"/>
      <c r="M899" s="172"/>
      <c r="N899" s="35"/>
      <c r="O899" s="35"/>
      <c r="P899" s="35"/>
      <c r="Q899" s="35"/>
      <c r="R899" s="35"/>
      <c r="S899" s="35"/>
      <c r="T899" s="35"/>
      <c r="U899" s="116"/>
      <c r="V899" s="89">
        <f t="shared" si="1802"/>
        <v>0</v>
      </c>
      <c r="W899" s="35"/>
      <c r="X899" s="35"/>
      <c r="Y899" s="35"/>
      <c r="Z899" s="89">
        <f t="shared" si="1803"/>
        <v>0</v>
      </c>
      <c r="AA899" s="89">
        <f t="shared" si="1797"/>
        <v>0</v>
      </c>
      <c r="AB899" s="89">
        <f t="shared" si="1798"/>
        <v>0</v>
      </c>
      <c r="AC899" s="89">
        <f t="shared" si="1799"/>
        <v>0</v>
      </c>
      <c r="AD899" s="19"/>
      <c r="AE899" s="905">
        <f>AO899</f>
        <v>0</v>
      </c>
      <c r="AF899" s="496"/>
      <c r="AG899" s="172"/>
      <c r="AH899" s="172"/>
      <c r="AI899" s="172"/>
      <c r="AJ899" s="172"/>
      <c r="AK899" s="172"/>
      <c r="AL899" s="172"/>
      <c r="AM899" s="172"/>
      <c r="AN899" s="172"/>
      <c r="AO899" s="171"/>
      <c r="AP899" s="116">
        <f t="shared" si="1804"/>
        <v>0</v>
      </c>
      <c r="AQ899" s="116"/>
      <c r="AR899" s="116">
        <f>BB899</f>
        <v>0</v>
      </c>
      <c r="AS899" s="116"/>
      <c r="AT899" s="172"/>
      <c r="AU899" s="172"/>
      <c r="AV899" s="172"/>
      <c r="AW899" s="172"/>
      <c r="AX899" s="172"/>
      <c r="AY899" s="172"/>
      <c r="AZ899" s="172"/>
      <c r="BA899" s="172"/>
      <c r="BB899" s="171"/>
      <c r="BC899" s="172">
        <f t="shared" si="1805"/>
        <v>0</v>
      </c>
      <c r="BD899" s="171">
        <f t="shared" si="1806"/>
        <v>0</v>
      </c>
      <c r="BE899" s="116">
        <f>BI899</f>
        <v>0</v>
      </c>
      <c r="BF899" s="172"/>
      <c r="BG899" s="172"/>
      <c r="BH899" s="172"/>
      <c r="BI899" s="171"/>
      <c r="BJ899" s="116">
        <f t="shared" si="1807"/>
        <v>0</v>
      </c>
      <c r="BK899" s="172"/>
      <c r="BL899" s="172"/>
      <c r="BM899" s="171"/>
      <c r="BN899" s="116">
        <f t="shared" si="1808"/>
        <v>0</v>
      </c>
      <c r="BO899" s="172">
        <f t="shared" si="1809"/>
        <v>0</v>
      </c>
      <c r="BP899" s="172"/>
      <c r="BQ899" s="172"/>
      <c r="BR899" s="172">
        <f t="shared" si="1800"/>
        <v>0</v>
      </c>
      <c r="BS899" s="171">
        <f t="shared" si="1801"/>
        <v>0</v>
      </c>
      <c r="BT899" s="116"/>
      <c r="BU899" s="116">
        <f>BZ899</f>
        <v>0</v>
      </c>
      <c r="BV899" s="172"/>
      <c r="BW899" s="172"/>
      <c r="BX899" s="172"/>
      <c r="BY899" s="172"/>
      <c r="BZ899" s="171"/>
      <c r="CE899" s="695" t="e">
        <f t="shared" si="1675"/>
        <v>#DIV/0!</v>
      </c>
    </row>
    <row r="900" spans="1:83" s="25" customFormat="1" ht="31.5" hidden="1" customHeight="1" x14ac:dyDescent="0.25">
      <c r="B900" s="227"/>
      <c r="C900" s="131" t="s">
        <v>142</v>
      </c>
      <c r="D900" s="116">
        <f>E900+I900</f>
        <v>0</v>
      </c>
      <c r="E900" s="35"/>
      <c r="F900" s="35"/>
      <c r="G900" s="35"/>
      <c r="H900" s="35"/>
      <c r="I900" s="116">
        <f>I901+I902</f>
        <v>0</v>
      </c>
      <c r="J900" s="116">
        <f>K900+Q900</f>
        <v>0</v>
      </c>
      <c r="K900" s="116">
        <f>M900+U900</f>
        <v>0</v>
      </c>
      <c r="L900" s="116"/>
      <c r="M900" s="172"/>
      <c r="N900" s="35"/>
      <c r="O900" s="35"/>
      <c r="P900" s="35"/>
      <c r="Q900" s="35"/>
      <c r="R900" s="35"/>
      <c r="S900" s="35"/>
      <c r="T900" s="35"/>
      <c r="U900" s="116">
        <f>U901+U902</f>
        <v>0</v>
      </c>
      <c r="V900" s="89">
        <f t="shared" si="1802"/>
        <v>0</v>
      </c>
      <c r="W900" s="35"/>
      <c r="X900" s="35"/>
      <c r="Y900" s="35"/>
      <c r="Z900" s="89">
        <f t="shared" si="1803"/>
        <v>0</v>
      </c>
      <c r="AA900" s="89">
        <f t="shared" si="1797"/>
        <v>0</v>
      </c>
      <c r="AB900" s="89">
        <f t="shared" si="1798"/>
        <v>0</v>
      </c>
      <c r="AC900" s="89">
        <f t="shared" si="1799"/>
        <v>0</v>
      </c>
      <c r="AD900" s="19"/>
      <c r="AE900" s="905">
        <f>AG900+AO900</f>
        <v>0</v>
      </c>
      <c r="AF900" s="496"/>
      <c r="AG900" s="172"/>
      <c r="AH900" s="172"/>
      <c r="AI900" s="172"/>
      <c r="AJ900" s="172"/>
      <c r="AK900" s="172"/>
      <c r="AL900" s="172"/>
      <c r="AM900" s="172"/>
      <c r="AN900" s="172"/>
      <c r="AO900" s="171">
        <f>AO901+AO902</f>
        <v>0</v>
      </c>
      <c r="AP900" s="116">
        <f t="shared" si="1804"/>
        <v>0</v>
      </c>
      <c r="AQ900" s="116"/>
      <c r="AR900" s="116">
        <f>AT900+BB900</f>
        <v>0</v>
      </c>
      <c r="AS900" s="116"/>
      <c r="AT900" s="172"/>
      <c r="AU900" s="172"/>
      <c r="AV900" s="172"/>
      <c r="AW900" s="172"/>
      <c r="AX900" s="172"/>
      <c r="AY900" s="172"/>
      <c r="AZ900" s="172"/>
      <c r="BA900" s="172"/>
      <c r="BB900" s="171">
        <f>BB901+BB902</f>
        <v>0</v>
      </c>
      <c r="BC900" s="172">
        <f t="shared" si="1805"/>
        <v>0</v>
      </c>
      <c r="BD900" s="171">
        <f t="shared" si="1806"/>
        <v>0</v>
      </c>
      <c r="BE900" s="116">
        <f>BF900+BI900</f>
        <v>0</v>
      </c>
      <c r="BF900" s="172"/>
      <c r="BG900" s="172"/>
      <c r="BH900" s="172"/>
      <c r="BI900" s="171">
        <f>BI901+BI902</f>
        <v>0</v>
      </c>
      <c r="BJ900" s="116">
        <f t="shared" si="1807"/>
        <v>0</v>
      </c>
      <c r="BK900" s="172"/>
      <c r="BL900" s="172"/>
      <c r="BM900" s="171"/>
      <c r="BN900" s="116">
        <f t="shared" si="1808"/>
        <v>0</v>
      </c>
      <c r="BO900" s="172">
        <f t="shared" si="1809"/>
        <v>0</v>
      </c>
      <c r="BP900" s="172"/>
      <c r="BQ900" s="172"/>
      <c r="BR900" s="172">
        <f t="shared" si="1800"/>
        <v>0</v>
      </c>
      <c r="BS900" s="171">
        <f t="shared" si="1801"/>
        <v>0</v>
      </c>
      <c r="BT900" s="116"/>
      <c r="BU900" s="116">
        <f>BV900+BZ900</f>
        <v>0</v>
      </c>
      <c r="BV900" s="172"/>
      <c r="BW900" s="172"/>
      <c r="BX900" s="172"/>
      <c r="BY900" s="172"/>
      <c r="BZ900" s="171">
        <f>BZ901+BZ902</f>
        <v>0</v>
      </c>
      <c r="CE900" s="695" t="e">
        <f t="shared" si="1675"/>
        <v>#DIV/0!</v>
      </c>
    </row>
    <row r="901" spans="1:83" s="25" customFormat="1" ht="20.25" hidden="1" customHeight="1" x14ac:dyDescent="0.25">
      <c r="B901" s="227"/>
      <c r="C901" s="131" t="s">
        <v>137</v>
      </c>
      <c r="D901" s="116">
        <f>I901</f>
        <v>0</v>
      </c>
      <c r="E901" s="35"/>
      <c r="F901" s="35"/>
      <c r="G901" s="35"/>
      <c r="H901" s="35"/>
      <c r="I901" s="116"/>
      <c r="J901" s="116">
        <f>Q901</f>
        <v>0</v>
      </c>
      <c r="K901" s="116">
        <f>U901</f>
        <v>0</v>
      </c>
      <c r="L901" s="116"/>
      <c r="M901" s="172"/>
      <c r="N901" s="35"/>
      <c r="O901" s="35"/>
      <c r="P901" s="35"/>
      <c r="Q901" s="35"/>
      <c r="R901" s="35"/>
      <c r="S901" s="35"/>
      <c r="T901" s="35"/>
      <c r="U901" s="116"/>
      <c r="V901" s="89">
        <f t="shared" si="1802"/>
        <v>0</v>
      </c>
      <c r="W901" s="35"/>
      <c r="X901" s="35"/>
      <c r="Y901" s="35"/>
      <c r="Z901" s="89">
        <f t="shared" si="1803"/>
        <v>0</v>
      </c>
      <c r="AA901" s="89">
        <f t="shared" si="1797"/>
        <v>0</v>
      </c>
      <c r="AB901" s="89">
        <f t="shared" si="1798"/>
        <v>0</v>
      </c>
      <c r="AC901" s="89">
        <f t="shared" si="1799"/>
        <v>0</v>
      </c>
      <c r="AD901" s="19"/>
      <c r="AE901" s="905">
        <f>AO901</f>
        <v>0</v>
      </c>
      <c r="AF901" s="496"/>
      <c r="AG901" s="172"/>
      <c r="AH901" s="172"/>
      <c r="AI901" s="172"/>
      <c r="AJ901" s="172"/>
      <c r="AK901" s="172"/>
      <c r="AL901" s="172"/>
      <c r="AM901" s="172"/>
      <c r="AN901" s="172"/>
      <c r="AO901" s="171"/>
      <c r="AP901" s="116">
        <f t="shared" si="1804"/>
        <v>0</v>
      </c>
      <c r="AQ901" s="116"/>
      <c r="AR901" s="116">
        <f>BB901</f>
        <v>0</v>
      </c>
      <c r="AS901" s="116"/>
      <c r="AT901" s="172"/>
      <c r="AU901" s="172"/>
      <c r="AV901" s="172"/>
      <c r="AW901" s="172"/>
      <c r="AX901" s="172"/>
      <c r="AY901" s="172"/>
      <c r="AZ901" s="172"/>
      <c r="BA901" s="172"/>
      <c r="BB901" s="171"/>
      <c r="BC901" s="172">
        <f t="shared" si="1805"/>
        <v>0</v>
      </c>
      <c r="BD901" s="171">
        <f t="shared" si="1806"/>
        <v>0</v>
      </c>
      <c r="BE901" s="116">
        <f>BI901</f>
        <v>0</v>
      </c>
      <c r="BF901" s="172"/>
      <c r="BG901" s="172"/>
      <c r="BH901" s="172"/>
      <c r="BI901" s="171"/>
      <c r="BJ901" s="116">
        <f t="shared" si="1807"/>
        <v>0</v>
      </c>
      <c r="BK901" s="172"/>
      <c r="BL901" s="172"/>
      <c r="BM901" s="171"/>
      <c r="BN901" s="116">
        <f t="shared" si="1808"/>
        <v>0</v>
      </c>
      <c r="BO901" s="172">
        <f t="shared" si="1809"/>
        <v>0</v>
      </c>
      <c r="BP901" s="172"/>
      <c r="BQ901" s="172"/>
      <c r="BR901" s="172">
        <f t="shared" si="1800"/>
        <v>0</v>
      </c>
      <c r="BS901" s="171">
        <f t="shared" si="1801"/>
        <v>0</v>
      </c>
      <c r="BT901" s="116"/>
      <c r="BU901" s="116">
        <f>BZ901</f>
        <v>0</v>
      </c>
      <c r="BV901" s="172"/>
      <c r="BW901" s="172"/>
      <c r="BX901" s="172"/>
      <c r="BY901" s="172"/>
      <c r="BZ901" s="171"/>
      <c r="CE901" s="695" t="e">
        <f t="shared" si="1675"/>
        <v>#DIV/0!</v>
      </c>
    </row>
    <row r="902" spans="1:83" s="25" customFormat="1" ht="18.75" hidden="1" customHeight="1" x14ac:dyDescent="0.25">
      <c r="B902" s="227"/>
      <c r="C902" s="131" t="s">
        <v>138</v>
      </c>
      <c r="D902" s="116">
        <f>I902</f>
        <v>0</v>
      </c>
      <c r="E902" s="35"/>
      <c r="F902" s="35"/>
      <c r="G902" s="35"/>
      <c r="H902" s="35"/>
      <c r="I902" s="116"/>
      <c r="J902" s="116">
        <f>Q902</f>
        <v>0</v>
      </c>
      <c r="K902" s="116">
        <f>U902</f>
        <v>0</v>
      </c>
      <c r="L902" s="116"/>
      <c r="M902" s="172"/>
      <c r="N902" s="35"/>
      <c r="O902" s="35"/>
      <c r="P902" s="35"/>
      <c r="Q902" s="35"/>
      <c r="R902" s="35"/>
      <c r="S902" s="35"/>
      <c r="T902" s="35"/>
      <c r="U902" s="116"/>
      <c r="V902" s="89">
        <f t="shared" si="1802"/>
        <v>0</v>
      </c>
      <c r="W902" s="35"/>
      <c r="X902" s="35"/>
      <c r="Y902" s="35"/>
      <c r="Z902" s="89">
        <f t="shared" si="1803"/>
        <v>0</v>
      </c>
      <c r="AA902" s="89">
        <f t="shared" si="1797"/>
        <v>0</v>
      </c>
      <c r="AB902" s="89">
        <f t="shared" si="1798"/>
        <v>0</v>
      </c>
      <c r="AC902" s="89">
        <f t="shared" si="1799"/>
        <v>0</v>
      </c>
      <c r="AD902" s="19"/>
      <c r="AE902" s="905">
        <f>AO902</f>
        <v>0</v>
      </c>
      <c r="AF902" s="496"/>
      <c r="AG902" s="172"/>
      <c r="AH902" s="172"/>
      <c r="AI902" s="172"/>
      <c r="AJ902" s="172"/>
      <c r="AK902" s="172"/>
      <c r="AL902" s="172"/>
      <c r="AM902" s="172"/>
      <c r="AN902" s="172"/>
      <c r="AO902" s="171"/>
      <c r="AP902" s="116">
        <f t="shared" si="1804"/>
        <v>0</v>
      </c>
      <c r="AQ902" s="116"/>
      <c r="AR902" s="116">
        <f>BB902</f>
        <v>0</v>
      </c>
      <c r="AS902" s="116"/>
      <c r="AT902" s="172"/>
      <c r="AU902" s="172"/>
      <c r="AV902" s="172"/>
      <c r="AW902" s="172"/>
      <c r="AX902" s="172"/>
      <c r="AY902" s="172"/>
      <c r="AZ902" s="172"/>
      <c r="BA902" s="172"/>
      <c r="BB902" s="171"/>
      <c r="BC902" s="172">
        <f t="shared" si="1805"/>
        <v>0</v>
      </c>
      <c r="BD902" s="171">
        <f t="shared" si="1806"/>
        <v>0</v>
      </c>
      <c r="BE902" s="116">
        <f>BI902</f>
        <v>0</v>
      </c>
      <c r="BF902" s="172"/>
      <c r="BG902" s="172"/>
      <c r="BH902" s="172"/>
      <c r="BI902" s="171"/>
      <c r="BJ902" s="116">
        <f t="shared" si="1807"/>
        <v>0</v>
      </c>
      <c r="BK902" s="172"/>
      <c r="BL902" s="172"/>
      <c r="BM902" s="171"/>
      <c r="BN902" s="116">
        <f t="shared" si="1808"/>
        <v>0</v>
      </c>
      <c r="BO902" s="172">
        <f t="shared" si="1809"/>
        <v>0</v>
      </c>
      <c r="BP902" s="172"/>
      <c r="BQ902" s="172"/>
      <c r="BR902" s="172">
        <f t="shared" si="1800"/>
        <v>0</v>
      </c>
      <c r="BS902" s="171">
        <f t="shared" si="1801"/>
        <v>0</v>
      </c>
      <c r="BT902" s="116"/>
      <c r="BU902" s="116">
        <f>BZ902</f>
        <v>0</v>
      </c>
      <c r="BV902" s="172"/>
      <c r="BW902" s="172"/>
      <c r="BX902" s="172"/>
      <c r="BY902" s="172"/>
      <c r="BZ902" s="171"/>
      <c r="CE902" s="695" t="e">
        <f t="shared" si="1675"/>
        <v>#DIV/0!</v>
      </c>
    </row>
    <row r="903" spans="1:83" s="49" customFormat="1" ht="26.25" hidden="1" customHeight="1" x14ac:dyDescent="0.25">
      <c r="B903" s="227" t="s">
        <v>12</v>
      </c>
      <c r="C903" s="131" t="s">
        <v>143</v>
      </c>
      <c r="D903" s="114">
        <f>D904+D905</f>
        <v>0</v>
      </c>
      <c r="E903" s="41">
        <f>E904</f>
        <v>0</v>
      </c>
      <c r="F903" s="41"/>
      <c r="G903" s="41"/>
      <c r="H903" s="41"/>
      <c r="I903" s="114">
        <f>I904+I905</f>
        <v>0</v>
      </c>
      <c r="J903" s="114">
        <f>J904+J905</f>
        <v>0</v>
      </c>
      <c r="K903" s="114">
        <f>K904+K905</f>
        <v>0</v>
      </c>
      <c r="L903" s="114"/>
      <c r="M903" s="258">
        <f>M904</f>
        <v>0</v>
      </c>
      <c r="N903" s="41"/>
      <c r="O903" s="41"/>
      <c r="P903" s="41"/>
      <c r="Q903" s="41"/>
      <c r="R903" s="41"/>
      <c r="S903" s="41"/>
      <c r="T903" s="41"/>
      <c r="U903" s="114">
        <f>U904+U905</f>
        <v>0</v>
      </c>
      <c r="V903" s="89">
        <f t="shared" si="1802"/>
        <v>0</v>
      </c>
      <c r="W903" s="41"/>
      <c r="X903" s="41"/>
      <c r="Y903" s="41"/>
      <c r="Z903" s="89">
        <f t="shared" si="1803"/>
        <v>0</v>
      </c>
      <c r="AA903" s="89">
        <f t="shared" si="1797"/>
        <v>0</v>
      </c>
      <c r="AB903" s="89">
        <f t="shared" si="1798"/>
        <v>0</v>
      </c>
      <c r="AC903" s="89">
        <f t="shared" si="1799"/>
        <v>0</v>
      </c>
      <c r="AD903" s="19"/>
      <c r="AE903" s="909">
        <f>AE904+AE905</f>
        <v>0</v>
      </c>
      <c r="AF903" s="495"/>
      <c r="AG903" s="258">
        <f>AG904</f>
        <v>0</v>
      </c>
      <c r="AH903" s="258"/>
      <c r="AI903" s="258"/>
      <c r="AJ903" s="258"/>
      <c r="AK903" s="258"/>
      <c r="AL903" s="258"/>
      <c r="AM903" s="258"/>
      <c r="AN903" s="258"/>
      <c r="AO903" s="485">
        <f>AO904+AO905</f>
        <v>0</v>
      </c>
      <c r="AP903" s="114">
        <f t="shared" si="1804"/>
        <v>0</v>
      </c>
      <c r="AQ903" s="114"/>
      <c r="AR903" s="114">
        <f>AR904+AR905</f>
        <v>0</v>
      </c>
      <c r="AS903" s="114"/>
      <c r="AT903" s="258">
        <f>AT904</f>
        <v>0</v>
      </c>
      <c r="AU903" s="258"/>
      <c r="AV903" s="258"/>
      <c r="AW903" s="258"/>
      <c r="AX903" s="258"/>
      <c r="AY903" s="258"/>
      <c r="AZ903" s="258"/>
      <c r="BA903" s="258"/>
      <c r="BB903" s="442">
        <f>BB904+BB905</f>
        <v>0</v>
      </c>
      <c r="BC903" s="258">
        <f t="shared" si="1805"/>
        <v>0</v>
      </c>
      <c r="BD903" s="306">
        <f t="shared" si="1806"/>
        <v>0</v>
      </c>
      <c r="BE903" s="114">
        <f>BE904+BE905</f>
        <v>0</v>
      </c>
      <c r="BF903" s="258">
        <f>BF904</f>
        <v>0</v>
      </c>
      <c r="BG903" s="258"/>
      <c r="BH903" s="258"/>
      <c r="BI903" s="327">
        <f>BI904+BI905</f>
        <v>0</v>
      </c>
      <c r="BJ903" s="114">
        <f t="shared" si="1807"/>
        <v>0</v>
      </c>
      <c r="BK903" s="258"/>
      <c r="BL903" s="258"/>
      <c r="BM903" s="327"/>
      <c r="BN903" s="114">
        <f t="shared" si="1808"/>
        <v>0</v>
      </c>
      <c r="BO903" s="258">
        <f t="shared" si="1809"/>
        <v>0</v>
      </c>
      <c r="BP903" s="258"/>
      <c r="BQ903" s="258"/>
      <c r="BR903" s="258">
        <f t="shared" si="1800"/>
        <v>0</v>
      </c>
      <c r="BS903" s="327">
        <f t="shared" si="1801"/>
        <v>0</v>
      </c>
      <c r="BT903" s="114"/>
      <c r="BU903" s="114">
        <f>BU904+BU905</f>
        <v>0</v>
      </c>
      <c r="BV903" s="258">
        <f>BV904</f>
        <v>0</v>
      </c>
      <c r="BW903" s="258"/>
      <c r="BX903" s="258"/>
      <c r="BY903" s="258"/>
      <c r="BZ903" s="442">
        <f>BZ904+BZ905</f>
        <v>0</v>
      </c>
      <c r="CE903" s="695" t="e">
        <f t="shared" si="1675"/>
        <v>#DIV/0!</v>
      </c>
    </row>
    <row r="904" spans="1:83" s="25" customFormat="1" ht="15" hidden="1" customHeight="1" x14ac:dyDescent="0.25">
      <c r="B904" s="227"/>
      <c r="C904" s="138" t="s">
        <v>144</v>
      </c>
      <c r="D904" s="116">
        <f>E904+I904</f>
        <v>0</v>
      </c>
      <c r="E904" s="35"/>
      <c r="F904" s="35"/>
      <c r="G904" s="35"/>
      <c r="H904" s="35"/>
      <c r="I904" s="116"/>
      <c r="J904" s="116">
        <f>K904+Q904</f>
        <v>0</v>
      </c>
      <c r="K904" s="116">
        <f>M904+U904</f>
        <v>0</v>
      </c>
      <c r="L904" s="116"/>
      <c r="M904" s="172"/>
      <c r="N904" s="35"/>
      <c r="O904" s="35"/>
      <c r="P904" s="35"/>
      <c r="Q904" s="35"/>
      <c r="R904" s="35"/>
      <c r="S904" s="35"/>
      <c r="T904" s="35"/>
      <c r="U904" s="116"/>
      <c r="V904" s="89">
        <f t="shared" si="1802"/>
        <v>0</v>
      </c>
      <c r="W904" s="35"/>
      <c r="X904" s="35"/>
      <c r="Y904" s="35"/>
      <c r="Z904" s="89">
        <f t="shared" si="1803"/>
        <v>0</v>
      </c>
      <c r="AA904" s="89">
        <f t="shared" si="1797"/>
        <v>0</v>
      </c>
      <c r="AB904" s="89">
        <f t="shared" si="1798"/>
        <v>0</v>
      </c>
      <c r="AC904" s="89">
        <f t="shared" si="1799"/>
        <v>0</v>
      </c>
      <c r="AD904" s="19"/>
      <c r="AE904" s="905">
        <f>AG904+AO904</f>
        <v>0</v>
      </c>
      <c r="AF904" s="496"/>
      <c r="AG904" s="172"/>
      <c r="AH904" s="172"/>
      <c r="AI904" s="172"/>
      <c r="AJ904" s="172"/>
      <c r="AK904" s="172"/>
      <c r="AL904" s="172"/>
      <c r="AM904" s="172"/>
      <c r="AN904" s="172"/>
      <c r="AO904" s="171"/>
      <c r="AP904" s="116">
        <f t="shared" si="1804"/>
        <v>0</v>
      </c>
      <c r="AQ904" s="116"/>
      <c r="AR904" s="116">
        <f>AT904+BB904</f>
        <v>0</v>
      </c>
      <c r="AS904" s="116"/>
      <c r="AT904" s="172"/>
      <c r="AU904" s="172"/>
      <c r="AV904" s="172"/>
      <c r="AW904" s="172"/>
      <c r="AX904" s="172"/>
      <c r="AY904" s="172"/>
      <c r="AZ904" s="172"/>
      <c r="BA904" s="172"/>
      <c r="BB904" s="171"/>
      <c r="BC904" s="172">
        <f t="shared" si="1805"/>
        <v>0</v>
      </c>
      <c r="BD904" s="171">
        <f t="shared" si="1806"/>
        <v>0</v>
      </c>
      <c r="BE904" s="116">
        <f>BF904+BI904</f>
        <v>0</v>
      </c>
      <c r="BF904" s="172"/>
      <c r="BG904" s="172"/>
      <c r="BH904" s="172"/>
      <c r="BI904" s="171"/>
      <c r="BJ904" s="116">
        <f t="shared" si="1807"/>
        <v>0</v>
      </c>
      <c r="BK904" s="172"/>
      <c r="BL904" s="172"/>
      <c r="BM904" s="171"/>
      <c r="BN904" s="116">
        <f t="shared" si="1808"/>
        <v>0</v>
      </c>
      <c r="BO904" s="172">
        <f t="shared" si="1809"/>
        <v>0</v>
      </c>
      <c r="BP904" s="172"/>
      <c r="BQ904" s="172"/>
      <c r="BR904" s="172">
        <f t="shared" si="1800"/>
        <v>0</v>
      </c>
      <c r="BS904" s="171">
        <f t="shared" si="1801"/>
        <v>0</v>
      </c>
      <c r="BT904" s="116"/>
      <c r="BU904" s="116">
        <f>BV904+BZ904</f>
        <v>0</v>
      </c>
      <c r="BV904" s="172"/>
      <c r="BW904" s="172"/>
      <c r="BX904" s="172"/>
      <c r="BY904" s="172"/>
      <c r="BZ904" s="171"/>
      <c r="CE904" s="695" t="e">
        <f t="shared" si="1675"/>
        <v>#DIV/0!</v>
      </c>
    </row>
    <row r="905" spans="1:83" s="25" customFormat="1" ht="15" hidden="1" customHeight="1" x14ac:dyDescent="0.25">
      <c r="B905" s="227"/>
      <c r="C905" s="131" t="s">
        <v>145</v>
      </c>
      <c r="D905" s="116">
        <f>I905</f>
        <v>0</v>
      </c>
      <c r="E905" s="35"/>
      <c r="F905" s="35"/>
      <c r="G905" s="35"/>
      <c r="H905" s="35"/>
      <c r="I905" s="116"/>
      <c r="J905" s="116">
        <f>Q905</f>
        <v>0</v>
      </c>
      <c r="K905" s="116">
        <f>U905</f>
        <v>0</v>
      </c>
      <c r="L905" s="116"/>
      <c r="M905" s="172"/>
      <c r="N905" s="35"/>
      <c r="O905" s="35"/>
      <c r="P905" s="35"/>
      <c r="Q905" s="35"/>
      <c r="R905" s="35"/>
      <c r="S905" s="35"/>
      <c r="T905" s="35"/>
      <c r="U905" s="116"/>
      <c r="V905" s="89">
        <f t="shared" si="1802"/>
        <v>0</v>
      </c>
      <c r="W905" s="35"/>
      <c r="X905" s="35"/>
      <c r="Y905" s="35"/>
      <c r="Z905" s="89">
        <f t="shared" si="1803"/>
        <v>0</v>
      </c>
      <c r="AA905" s="89">
        <f t="shared" si="1797"/>
        <v>0</v>
      </c>
      <c r="AB905" s="89">
        <f t="shared" si="1798"/>
        <v>0</v>
      </c>
      <c r="AC905" s="89">
        <f t="shared" si="1799"/>
        <v>0</v>
      </c>
      <c r="AD905" s="19"/>
      <c r="AE905" s="905">
        <f>AO905</f>
        <v>0</v>
      </c>
      <c r="AF905" s="496"/>
      <c r="AG905" s="172"/>
      <c r="AH905" s="172"/>
      <c r="AI905" s="172"/>
      <c r="AJ905" s="172"/>
      <c r="AK905" s="172"/>
      <c r="AL905" s="172"/>
      <c r="AM905" s="172"/>
      <c r="AN905" s="172"/>
      <c r="AO905" s="171"/>
      <c r="AP905" s="116">
        <f t="shared" si="1804"/>
        <v>0</v>
      </c>
      <c r="AQ905" s="116"/>
      <c r="AR905" s="116">
        <f>BB905</f>
        <v>0</v>
      </c>
      <c r="AS905" s="116"/>
      <c r="AT905" s="172"/>
      <c r="AU905" s="172"/>
      <c r="AV905" s="172"/>
      <c r="AW905" s="172"/>
      <c r="AX905" s="172"/>
      <c r="AY905" s="172"/>
      <c r="AZ905" s="172"/>
      <c r="BA905" s="172"/>
      <c r="BB905" s="171"/>
      <c r="BC905" s="172">
        <f t="shared" si="1805"/>
        <v>0</v>
      </c>
      <c r="BD905" s="171">
        <f t="shared" si="1806"/>
        <v>0</v>
      </c>
      <c r="BE905" s="116">
        <f>BI905</f>
        <v>0</v>
      </c>
      <c r="BF905" s="172"/>
      <c r="BG905" s="172"/>
      <c r="BH905" s="172"/>
      <c r="BI905" s="171"/>
      <c r="BJ905" s="116">
        <f t="shared" si="1807"/>
        <v>0</v>
      </c>
      <c r="BK905" s="172"/>
      <c r="BL905" s="172"/>
      <c r="BM905" s="171"/>
      <c r="BN905" s="116">
        <f t="shared" si="1808"/>
        <v>0</v>
      </c>
      <c r="BO905" s="172">
        <f t="shared" si="1809"/>
        <v>0</v>
      </c>
      <c r="BP905" s="172"/>
      <c r="BQ905" s="172"/>
      <c r="BR905" s="172">
        <f t="shared" si="1800"/>
        <v>0</v>
      </c>
      <c r="BS905" s="171">
        <f t="shared" si="1801"/>
        <v>0</v>
      </c>
      <c r="BT905" s="116"/>
      <c r="BU905" s="116">
        <f>BZ905</f>
        <v>0</v>
      </c>
      <c r="BV905" s="172"/>
      <c r="BW905" s="172"/>
      <c r="BX905" s="172"/>
      <c r="BY905" s="172"/>
      <c r="BZ905" s="171"/>
      <c r="CE905" s="695" t="e">
        <f t="shared" si="1675"/>
        <v>#DIV/0!</v>
      </c>
    </row>
    <row r="906" spans="1:83" s="25" customFormat="1" ht="89.25" hidden="1" customHeight="1" x14ac:dyDescent="0.25">
      <c r="B906" s="152" t="s">
        <v>34</v>
      </c>
      <c r="C906" s="113" t="s">
        <v>146</v>
      </c>
      <c r="D906" s="116"/>
      <c r="E906" s="35"/>
      <c r="F906" s="35"/>
      <c r="G906" s="35"/>
      <c r="H906" s="35"/>
      <c r="I906" s="116">
        <v>0</v>
      </c>
      <c r="J906" s="116"/>
      <c r="K906" s="116"/>
      <c r="L906" s="116"/>
      <c r="M906" s="172"/>
      <c r="N906" s="35"/>
      <c r="O906" s="35"/>
      <c r="P906" s="35"/>
      <c r="Q906" s="35"/>
      <c r="R906" s="35"/>
      <c r="S906" s="35"/>
      <c r="T906" s="35"/>
      <c r="U906" s="116">
        <v>0</v>
      </c>
      <c r="V906" s="89">
        <f t="shared" si="1802"/>
        <v>0</v>
      </c>
      <c r="W906" s="35"/>
      <c r="X906" s="35"/>
      <c r="Y906" s="35"/>
      <c r="Z906" s="89">
        <f t="shared" si="1803"/>
        <v>0</v>
      </c>
      <c r="AA906" s="89">
        <f t="shared" si="1797"/>
        <v>0</v>
      </c>
      <c r="AB906" s="89">
        <f t="shared" si="1798"/>
        <v>0</v>
      </c>
      <c r="AC906" s="89">
        <f t="shared" si="1799"/>
        <v>0</v>
      </c>
      <c r="AD906" s="19"/>
      <c r="AE906" s="905"/>
      <c r="AF906" s="496"/>
      <c r="AG906" s="172"/>
      <c r="AH906" s="172"/>
      <c r="AI906" s="172"/>
      <c r="AJ906" s="172"/>
      <c r="AK906" s="172"/>
      <c r="AL906" s="172"/>
      <c r="AM906" s="172"/>
      <c r="AN906" s="172"/>
      <c r="AO906" s="171">
        <v>0</v>
      </c>
      <c r="AP906" s="116">
        <f t="shared" si="1804"/>
        <v>0</v>
      </c>
      <c r="AQ906" s="116"/>
      <c r="AR906" s="116"/>
      <c r="AS906" s="116"/>
      <c r="AT906" s="172"/>
      <c r="AU906" s="172"/>
      <c r="AV906" s="172"/>
      <c r="AW906" s="172"/>
      <c r="AX906" s="172"/>
      <c r="AY906" s="172"/>
      <c r="AZ906" s="172"/>
      <c r="BA906" s="172"/>
      <c r="BB906" s="171">
        <v>0</v>
      </c>
      <c r="BC906" s="172">
        <f t="shared" si="1805"/>
        <v>0</v>
      </c>
      <c r="BD906" s="171">
        <f t="shared" si="1806"/>
        <v>0</v>
      </c>
      <c r="BE906" s="116"/>
      <c r="BF906" s="172"/>
      <c r="BG906" s="172"/>
      <c r="BH906" s="172"/>
      <c r="BI906" s="171">
        <v>0</v>
      </c>
      <c r="BJ906" s="116">
        <f t="shared" si="1807"/>
        <v>0</v>
      </c>
      <c r="BK906" s="172"/>
      <c r="BL906" s="172"/>
      <c r="BM906" s="171"/>
      <c r="BN906" s="116">
        <f t="shared" si="1808"/>
        <v>0</v>
      </c>
      <c r="BO906" s="172">
        <f t="shared" si="1809"/>
        <v>0</v>
      </c>
      <c r="BP906" s="172"/>
      <c r="BQ906" s="172"/>
      <c r="BR906" s="172">
        <f t="shared" si="1800"/>
        <v>0</v>
      </c>
      <c r="BS906" s="171">
        <f t="shared" si="1801"/>
        <v>0</v>
      </c>
      <c r="BT906" s="116"/>
      <c r="BU906" s="116"/>
      <c r="BV906" s="172"/>
      <c r="BW906" s="172"/>
      <c r="BX906" s="172"/>
      <c r="BY906" s="172"/>
      <c r="BZ906" s="171">
        <v>0</v>
      </c>
      <c r="CE906" s="695" t="e">
        <f t="shared" si="1675"/>
        <v>#DIV/0!</v>
      </c>
    </row>
    <row r="907" spans="1:83" s="25" customFormat="1" ht="200.25" hidden="1" customHeight="1" x14ac:dyDescent="0.25">
      <c r="A907" s="25">
        <v>0</v>
      </c>
      <c r="B907" s="152" t="s">
        <v>147</v>
      </c>
      <c r="C907" s="119" t="s">
        <v>148</v>
      </c>
      <c r="D907" s="116">
        <f>E907+I907</f>
        <v>0</v>
      </c>
      <c r="E907" s="35">
        <v>0</v>
      </c>
      <c r="F907" s="35"/>
      <c r="G907" s="35"/>
      <c r="H907" s="35"/>
      <c r="I907" s="116">
        <v>0</v>
      </c>
      <c r="J907" s="116">
        <f>K907+Q907</f>
        <v>0</v>
      </c>
      <c r="K907" s="116">
        <f>M907+U907</f>
        <v>0</v>
      </c>
      <c r="L907" s="116"/>
      <c r="M907" s="172">
        <v>0</v>
      </c>
      <c r="N907" s="35"/>
      <c r="O907" s="35"/>
      <c r="P907" s="35"/>
      <c r="Q907" s="35"/>
      <c r="R907" s="35"/>
      <c r="S907" s="35"/>
      <c r="T907" s="35"/>
      <c r="U907" s="116">
        <v>0</v>
      </c>
      <c r="V907" s="89">
        <f t="shared" si="1802"/>
        <v>0</v>
      </c>
      <c r="W907" s="35"/>
      <c r="X907" s="35"/>
      <c r="Y907" s="35"/>
      <c r="Z907" s="89">
        <f t="shared" si="1803"/>
        <v>0</v>
      </c>
      <c r="AA907" s="89">
        <f t="shared" si="1797"/>
        <v>0</v>
      </c>
      <c r="AB907" s="89">
        <f t="shared" si="1798"/>
        <v>0</v>
      </c>
      <c r="AC907" s="89">
        <f t="shared" si="1799"/>
        <v>0</v>
      </c>
      <c r="AD907" s="19"/>
      <c r="AE907" s="905">
        <f>AG907+AO907</f>
        <v>0</v>
      </c>
      <c r="AF907" s="496"/>
      <c r="AG907" s="172">
        <v>0</v>
      </c>
      <c r="AH907" s="172"/>
      <c r="AI907" s="172"/>
      <c r="AJ907" s="172"/>
      <c r="AK907" s="172"/>
      <c r="AL907" s="172"/>
      <c r="AM907" s="172"/>
      <c r="AN907" s="172"/>
      <c r="AO907" s="171">
        <v>0</v>
      </c>
      <c r="AP907" s="116">
        <f t="shared" si="1804"/>
        <v>0</v>
      </c>
      <c r="AQ907" s="116"/>
      <c r="AR907" s="116">
        <f>AT907+BB907</f>
        <v>0</v>
      </c>
      <c r="AS907" s="116"/>
      <c r="AT907" s="172">
        <v>0</v>
      </c>
      <c r="AU907" s="172"/>
      <c r="AV907" s="172"/>
      <c r="AW907" s="172"/>
      <c r="AX907" s="172"/>
      <c r="AY907" s="172"/>
      <c r="AZ907" s="172"/>
      <c r="BA907" s="172"/>
      <c r="BB907" s="171">
        <v>0</v>
      </c>
      <c r="BC907" s="172">
        <f t="shared" si="1805"/>
        <v>0</v>
      </c>
      <c r="BD907" s="171">
        <f t="shared" si="1806"/>
        <v>0</v>
      </c>
      <c r="BE907" s="116">
        <f>BF907+BI907</f>
        <v>0</v>
      </c>
      <c r="BF907" s="172">
        <v>0</v>
      </c>
      <c r="BG907" s="172"/>
      <c r="BH907" s="172"/>
      <c r="BI907" s="171">
        <v>0</v>
      </c>
      <c r="BJ907" s="116">
        <f t="shared" si="1807"/>
        <v>0</v>
      </c>
      <c r="BK907" s="172"/>
      <c r="BL907" s="172"/>
      <c r="BM907" s="171"/>
      <c r="BN907" s="116">
        <f t="shared" si="1808"/>
        <v>0</v>
      </c>
      <c r="BO907" s="172">
        <f t="shared" si="1809"/>
        <v>0</v>
      </c>
      <c r="BP907" s="172"/>
      <c r="BQ907" s="172"/>
      <c r="BR907" s="172">
        <f t="shared" si="1800"/>
        <v>0</v>
      </c>
      <c r="BS907" s="171">
        <f t="shared" si="1801"/>
        <v>0</v>
      </c>
      <c r="BT907" s="116"/>
      <c r="BU907" s="116">
        <f>BV907+BZ907</f>
        <v>0</v>
      </c>
      <c r="BV907" s="172">
        <v>0</v>
      </c>
      <c r="BW907" s="172"/>
      <c r="BX907" s="172"/>
      <c r="BY907" s="172"/>
      <c r="BZ907" s="171">
        <v>0</v>
      </c>
      <c r="CE907" s="695" t="e">
        <f t="shared" si="1675"/>
        <v>#DIV/0!</v>
      </c>
    </row>
    <row r="908" spans="1:83" s="25" customFormat="1" ht="102.75" hidden="1" customHeight="1" x14ac:dyDescent="0.25">
      <c r="B908" s="152" t="s">
        <v>63</v>
      </c>
      <c r="C908" s="113" t="s">
        <v>149</v>
      </c>
      <c r="D908" s="116">
        <f>E908+I908</f>
        <v>0</v>
      </c>
      <c r="E908" s="35"/>
      <c r="F908" s="35"/>
      <c r="G908" s="35"/>
      <c r="H908" s="35"/>
      <c r="I908" s="116">
        <v>0</v>
      </c>
      <c r="J908" s="116">
        <f>K908+Q908</f>
        <v>0</v>
      </c>
      <c r="K908" s="116">
        <f>M908+U908</f>
        <v>0</v>
      </c>
      <c r="L908" s="116"/>
      <c r="M908" s="172"/>
      <c r="N908" s="35"/>
      <c r="O908" s="35"/>
      <c r="P908" s="35"/>
      <c r="Q908" s="35"/>
      <c r="R908" s="35"/>
      <c r="S908" s="35"/>
      <c r="T908" s="35"/>
      <c r="U908" s="116">
        <v>0</v>
      </c>
      <c r="V908" s="89">
        <f t="shared" si="1802"/>
        <v>0</v>
      </c>
      <c r="W908" s="35"/>
      <c r="X908" s="35"/>
      <c r="Y908" s="35"/>
      <c r="Z908" s="89">
        <f t="shared" si="1803"/>
        <v>0</v>
      </c>
      <c r="AA908" s="89">
        <f t="shared" si="1797"/>
        <v>0</v>
      </c>
      <c r="AB908" s="89">
        <f t="shared" si="1798"/>
        <v>0</v>
      </c>
      <c r="AC908" s="89">
        <f t="shared" si="1799"/>
        <v>0</v>
      </c>
      <c r="AD908" s="19"/>
      <c r="AE908" s="905">
        <f>AG908+AO908</f>
        <v>0</v>
      </c>
      <c r="AF908" s="496"/>
      <c r="AG908" s="172"/>
      <c r="AH908" s="172"/>
      <c r="AI908" s="172"/>
      <c r="AJ908" s="172"/>
      <c r="AK908" s="172"/>
      <c r="AL908" s="172"/>
      <c r="AM908" s="172"/>
      <c r="AN908" s="172"/>
      <c r="AO908" s="171">
        <v>0</v>
      </c>
      <c r="AP908" s="116">
        <f t="shared" si="1804"/>
        <v>0</v>
      </c>
      <c r="AQ908" s="116"/>
      <c r="AR908" s="116">
        <f>AT908+BB908</f>
        <v>0</v>
      </c>
      <c r="AS908" s="116"/>
      <c r="AT908" s="172"/>
      <c r="AU908" s="172"/>
      <c r="AV908" s="172"/>
      <c r="AW908" s="172"/>
      <c r="AX908" s="172"/>
      <c r="AY908" s="172"/>
      <c r="AZ908" s="172"/>
      <c r="BA908" s="172"/>
      <c r="BB908" s="171">
        <v>0</v>
      </c>
      <c r="BC908" s="172">
        <f t="shared" si="1805"/>
        <v>0</v>
      </c>
      <c r="BD908" s="171">
        <f t="shared" si="1806"/>
        <v>0</v>
      </c>
      <c r="BE908" s="116">
        <f>BF908+BI908</f>
        <v>0</v>
      </c>
      <c r="BF908" s="172"/>
      <c r="BG908" s="172"/>
      <c r="BH908" s="172"/>
      <c r="BI908" s="171">
        <v>0</v>
      </c>
      <c r="BJ908" s="116">
        <f t="shared" si="1807"/>
        <v>0</v>
      </c>
      <c r="BK908" s="172"/>
      <c r="BL908" s="172"/>
      <c r="BM908" s="171"/>
      <c r="BN908" s="116">
        <f t="shared" si="1808"/>
        <v>0</v>
      </c>
      <c r="BO908" s="172">
        <f t="shared" si="1809"/>
        <v>0</v>
      </c>
      <c r="BP908" s="172"/>
      <c r="BQ908" s="172"/>
      <c r="BR908" s="172">
        <f t="shared" si="1800"/>
        <v>0</v>
      </c>
      <c r="BS908" s="171">
        <f t="shared" si="1801"/>
        <v>0</v>
      </c>
      <c r="BT908" s="116"/>
      <c r="BU908" s="116">
        <f>BV908+BZ908</f>
        <v>0</v>
      </c>
      <c r="BV908" s="172"/>
      <c r="BW908" s="172"/>
      <c r="BX908" s="172"/>
      <c r="BY908" s="172"/>
      <c r="BZ908" s="171">
        <v>0</v>
      </c>
      <c r="CE908" s="695" t="e">
        <f t="shared" si="1675"/>
        <v>#DIV/0!</v>
      </c>
    </row>
    <row r="909" spans="1:83" s="25" customFormat="1" ht="54" hidden="1" customHeight="1" x14ac:dyDescent="0.25">
      <c r="B909" s="152" t="s">
        <v>150</v>
      </c>
      <c r="C909" s="119" t="s">
        <v>151</v>
      </c>
      <c r="D909" s="116">
        <f>E909+I909</f>
        <v>0</v>
      </c>
      <c r="E909" s="35"/>
      <c r="F909" s="35"/>
      <c r="G909" s="35"/>
      <c r="H909" s="35"/>
      <c r="I909" s="116">
        <v>0</v>
      </c>
      <c r="J909" s="116">
        <f>K909+Q909</f>
        <v>0</v>
      </c>
      <c r="K909" s="116">
        <f>M909+U909</f>
        <v>0</v>
      </c>
      <c r="L909" s="116"/>
      <c r="M909" s="172"/>
      <c r="N909" s="35"/>
      <c r="O909" s="35"/>
      <c r="P909" s="35"/>
      <c r="Q909" s="35"/>
      <c r="R909" s="35"/>
      <c r="S909" s="35"/>
      <c r="T909" s="35"/>
      <c r="U909" s="116">
        <v>0</v>
      </c>
      <c r="V909" s="89">
        <f t="shared" si="1802"/>
        <v>0</v>
      </c>
      <c r="W909" s="35"/>
      <c r="X909" s="35"/>
      <c r="Y909" s="35"/>
      <c r="Z909" s="89">
        <f t="shared" si="1803"/>
        <v>0</v>
      </c>
      <c r="AA909" s="89">
        <f t="shared" si="1797"/>
        <v>0</v>
      </c>
      <c r="AB909" s="89">
        <f t="shared" si="1798"/>
        <v>0</v>
      </c>
      <c r="AC909" s="89">
        <f t="shared" si="1799"/>
        <v>0</v>
      </c>
      <c r="AD909" s="19"/>
      <c r="AE909" s="905">
        <f>AG909+AO909</f>
        <v>0</v>
      </c>
      <c r="AF909" s="496"/>
      <c r="AG909" s="172"/>
      <c r="AH909" s="172"/>
      <c r="AI909" s="172"/>
      <c r="AJ909" s="172"/>
      <c r="AK909" s="172"/>
      <c r="AL909" s="172"/>
      <c r="AM909" s="172"/>
      <c r="AN909" s="172"/>
      <c r="AO909" s="171">
        <v>0</v>
      </c>
      <c r="AP909" s="116">
        <f t="shared" si="1804"/>
        <v>0</v>
      </c>
      <c r="AQ909" s="116"/>
      <c r="AR909" s="116">
        <f>AT909+BB909</f>
        <v>0</v>
      </c>
      <c r="AS909" s="116"/>
      <c r="AT909" s="172"/>
      <c r="AU909" s="172"/>
      <c r="AV909" s="172"/>
      <c r="AW909" s="172"/>
      <c r="AX909" s="172"/>
      <c r="AY909" s="172"/>
      <c r="AZ909" s="172"/>
      <c r="BA909" s="172"/>
      <c r="BB909" s="171">
        <v>0</v>
      </c>
      <c r="BC909" s="172">
        <f t="shared" si="1805"/>
        <v>0</v>
      </c>
      <c r="BD909" s="171">
        <f t="shared" si="1806"/>
        <v>0</v>
      </c>
      <c r="BE909" s="116">
        <f>BF909+BI909</f>
        <v>0</v>
      </c>
      <c r="BF909" s="172"/>
      <c r="BG909" s="172"/>
      <c r="BH909" s="172"/>
      <c r="BI909" s="171">
        <v>0</v>
      </c>
      <c r="BJ909" s="116">
        <f t="shared" si="1807"/>
        <v>0</v>
      </c>
      <c r="BK909" s="172"/>
      <c r="BL909" s="172"/>
      <c r="BM909" s="171"/>
      <c r="BN909" s="116">
        <f t="shared" si="1808"/>
        <v>0</v>
      </c>
      <c r="BO909" s="172">
        <f t="shared" si="1809"/>
        <v>0</v>
      </c>
      <c r="BP909" s="172"/>
      <c r="BQ909" s="172"/>
      <c r="BR909" s="172">
        <f t="shared" si="1800"/>
        <v>0</v>
      </c>
      <c r="BS909" s="171">
        <f t="shared" si="1801"/>
        <v>0</v>
      </c>
      <c r="BT909" s="116"/>
      <c r="BU909" s="116">
        <f>BV909+BZ909</f>
        <v>0</v>
      </c>
      <c r="BV909" s="172"/>
      <c r="BW909" s="172"/>
      <c r="BX909" s="172"/>
      <c r="BY909" s="172"/>
      <c r="BZ909" s="171">
        <v>0</v>
      </c>
      <c r="CE909" s="695" t="e">
        <f t="shared" si="1675"/>
        <v>#DIV/0!</v>
      </c>
    </row>
    <row r="910" spans="1:83" s="25" customFormat="1" ht="118.5" hidden="1" customHeight="1" x14ac:dyDescent="0.25">
      <c r="B910" s="228"/>
      <c r="C910" s="113" t="s">
        <v>152</v>
      </c>
      <c r="D910" s="116">
        <f>E910+I910</f>
        <v>0</v>
      </c>
      <c r="E910" s="35"/>
      <c r="F910" s="35"/>
      <c r="G910" s="35"/>
      <c r="H910" s="35"/>
      <c r="I910" s="116">
        <v>0</v>
      </c>
      <c r="J910" s="116">
        <f>K910+Q910</f>
        <v>0</v>
      </c>
      <c r="K910" s="116">
        <f>M910+U910</f>
        <v>0</v>
      </c>
      <c r="L910" s="116"/>
      <c r="M910" s="172"/>
      <c r="N910" s="35"/>
      <c r="O910" s="35"/>
      <c r="P910" s="35"/>
      <c r="Q910" s="35"/>
      <c r="R910" s="35"/>
      <c r="S910" s="35"/>
      <c r="T910" s="35"/>
      <c r="U910" s="116">
        <v>0</v>
      </c>
      <c r="V910" s="89">
        <f t="shared" si="1802"/>
        <v>0</v>
      </c>
      <c r="W910" s="35"/>
      <c r="X910" s="35"/>
      <c r="Y910" s="35"/>
      <c r="Z910" s="89">
        <f t="shared" si="1803"/>
        <v>0</v>
      </c>
      <c r="AA910" s="89">
        <f t="shared" si="1797"/>
        <v>0</v>
      </c>
      <c r="AB910" s="89">
        <f t="shared" si="1798"/>
        <v>0</v>
      </c>
      <c r="AC910" s="89">
        <f t="shared" si="1799"/>
        <v>0</v>
      </c>
      <c r="AD910" s="19"/>
      <c r="AE910" s="905">
        <f>AG910+AO910</f>
        <v>0</v>
      </c>
      <c r="AF910" s="496"/>
      <c r="AG910" s="172"/>
      <c r="AH910" s="172"/>
      <c r="AI910" s="172"/>
      <c r="AJ910" s="172"/>
      <c r="AK910" s="172"/>
      <c r="AL910" s="172"/>
      <c r="AM910" s="172"/>
      <c r="AN910" s="172"/>
      <c r="AO910" s="171">
        <v>0</v>
      </c>
      <c r="AP910" s="116">
        <f t="shared" si="1804"/>
        <v>0</v>
      </c>
      <c r="AQ910" s="116"/>
      <c r="AR910" s="116">
        <f>AT910+BB910</f>
        <v>0</v>
      </c>
      <c r="AS910" s="116"/>
      <c r="AT910" s="172"/>
      <c r="AU910" s="172"/>
      <c r="AV910" s="172"/>
      <c r="AW910" s="172"/>
      <c r="AX910" s="172"/>
      <c r="AY910" s="172"/>
      <c r="AZ910" s="172"/>
      <c r="BA910" s="172"/>
      <c r="BB910" s="171">
        <v>0</v>
      </c>
      <c r="BC910" s="172">
        <f t="shared" si="1805"/>
        <v>0</v>
      </c>
      <c r="BD910" s="171">
        <f t="shared" si="1806"/>
        <v>0</v>
      </c>
      <c r="BE910" s="116">
        <f>BF910+BI910</f>
        <v>0</v>
      </c>
      <c r="BF910" s="172"/>
      <c r="BG910" s="172"/>
      <c r="BH910" s="172"/>
      <c r="BI910" s="171">
        <v>0</v>
      </c>
      <c r="BJ910" s="116">
        <f t="shared" si="1807"/>
        <v>0</v>
      </c>
      <c r="BK910" s="172"/>
      <c r="BL910" s="172"/>
      <c r="BM910" s="171"/>
      <c r="BN910" s="116">
        <f t="shared" si="1808"/>
        <v>0</v>
      </c>
      <c r="BO910" s="172">
        <f t="shared" si="1809"/>
        <v>0</v>
      </c>
      <c r="BP910" s="172"/>
      <c r="BQ910" s="172"/>
      <c r="BR910" s="172">
        <f t="shared" si="1800"/>
        <v>0</v>
      </c>
      <c r="BS910" s="171">
        <f t="shared" si="1801"/>
        <v>0</v>
      </c>
      <c r="BT910" s="116"/>
      <c r="BU910" s="116">
        <f>BV910+BZ910</f>
        <v>0</v>
      </c>
      <c r="BV910" s="172"/>
      <c r="BW910" s="172"/>
      <c r="BX910" s="172"/>
      <c r="BY910" s="172"/>
      <c r="BZ910" s="171">
        <v>0</v>
      </c>
      <c r="CE910" s="695" t="e">
        <f t="shared" si="1675"/>
        <v>#DIV/0!</v>
      </c>
    </row>
    <row r="911" spans="1:83" s="25" customFormat="1" ht="118.5" hidden="1" customHeight="1" x14ac:dyDescent="0.25">
      <c r="B911" s="228"/>
      <c r="C911" s="113" t="s">
        <v>149</v>
      </c>
      <c r="D911" s="116"/>
      <c r="E911" s="35"/>
      <c r="F911" s="35"/>
      <c r="G911" s="35"/>
      <c r="H911" s="35"/>
      <c r="I911" s="116"/>
      <c r="J911" s="116"/>
      <c r="K911" s="116"/>
      <c r="L911" s="116"/>
      <c r="M911" s="172"/>
      <c r="N911" s="35"/>
      <c r="O911" s="35"/>
      <c r="P911" s="35"/>
      <c r="Q911" s="35"/>
      <c r="R911" s="35"/>
      <c r="S911" s="35"/>
      <c r="T911" s="35"/>
      <c r="U911" s="116"/>
      <c r="V911" s="89"/>
      <c r="W911" s="35"/>
      <c r="X911" s="35"/>
      <c r="Y911" s="35"/>
      <c r="Z911" s="89"/>
      <c r="AA911" s="89"/>
      <c r="AB911" s="89"/>
      <c r="AC911" s="89"/>
      <c r="AD911" s="19"/>
      <c r="AE911" s="905"/>
      <c r="AF911" s="496"/>
      <c r="AG911" s="172"/>
      <c r="AH911" s="172"/>
      <c r="AI911" s="172"/>
      <c r="AJ911" s="172"/>
      <c r="AK911" s="172"/>
      <c r="AL911" s="172"/>
      <c r="AM911" s="172"/>
      <c r="AN911" s="172"/>
      <c r="AO911" s="171"/>
      <c r="AP911" s="116"/>
      <c r="AQ911" s="116"/>
      <c r="AR911" s="116"/>
      <c r="AS911" s="116"/>
      <c r="AT911" s="172"/>
      <c r="AU911" s="172"/>
      <c r="AV911" s="172"/>
      <c r="AW911" s="172"/>
      <c r="AX911" s="172"/>
      <c r="AY911" s="172"/>
      <c r="AZ911" s="172"/>
      <c r="BA911" s="172"/>
      <c r="BB911" s="171"/>
      <c r="BC911" s="172"/>
      <c r="BD911" s="171"/>
      <c r="BE911" s="116"/>
      <c r="BF911" s="172"/>
      <c r="BG911" s="172"/>
      <c r="BH911" s="172"/>
      <c r="BI911" s="171"/>
      <c r="BJ911" s="116"/>
      <c r="BK911" s="172"/>
      <c r="BL911" s="172"/>
      <c r="BM911" s="171"/>
      <c r="BN911" s="116"/>
      <c r="BO911" s="172"/>
      <c r="BP911" s="172"/>
      <c r="BQ911" s="172"/>
      <c r="BR911" s="172"/>
      <c r="BS911" s="171"/>
      <c r="BT911" s="116"/>
      <c r="BU911" s="116"/>
      <c r="BV911" s="172"/>
      <c r="BW911" s="172"/>
      <c r="BX911" s="172"/>
      <c r="BY911" s="172"/>
      <c r="BZ911" s="171"/>
      <c r="CE911" s="695" t="e">
        <f t="shared" si="1675"/>
        <v>#DIV/0!</v>
      </c>
    </row>
    <row r="912" spans="1:83" s="361" customFormat="1" ht="71.25" hidden="1" customHeight="1" x14ac:dyDescent="0.25">
      <c r="B912" s="411" t="s">
        <v>343</v>
      </c>
      <c r="C912" s="412" t="s">
        <v>350</v>
      </c>
      <c r="D912" s="373">
        <f>SUM(E912:I912)</f>
        <v>0</v>
      </c>
      <c r="E912" s="373">
        <f t="shared" ref="E912:H912" si="1810">E913+E914</f>
        <v>0</v>
      </c>
      <c r="F912" s="373"/>
      <c r="G912" s="373">
        <f>G914</f>
        <v>0</v>
      </c>
      <c r="H912" s="373">
        <f t="shared" si="1810"/>
        <v>0</v>
      </c>
      <c r="I912" s="373">
        <f>I913+I914</f>
        <v>0</v>
      </c>
      <c r="J912" s="373">
        <f>J913+J914</f>
        <v>0</v>
      </c>
      <c r="K912" s="373">
        <f>SUM(M912:U912)</f>
        <v>0</v>
      </c>
      <c r="L912" s="695" t="e">
        <f t="shared" ref="L912" si="1811">K912/D912</f>
        <v>#DIV/0!</v>
      </c>
      <c r="M912" s="955">
        <f t="shared" ref="M912" si="1812">M913+M914</f>
        <v>0</v>
      </c>
      <c r="N912" s="373"/>
      <c r="O912" s="373"/>
      <c r="P912" s="373"/>
      <c r="Q912" s="373">
        <f>Q914</f>
        <v>0</v>
      </c>
      <c r="R912" s="373"/>
      <c r="S912" s="373">
        <f t="shared" ref="S912" si="1813">S913+S914</f>
        <v>0</v>
      </c>
      <c r="T912" s="373"/>
      <c r="U912" s="373">
        <f>U913+U914</f>
        <v>0</v>
      </c>
      <c r="V912" s="373"/>
      <c r="W912" s="373"/>
      <c r="X912" s="373"/>
      <c r="Y912" s="373"/>
      <c r="Z912" s="373"/>
      <c r="AA912" s="373"/>
      <c r="AB912" s="373"/>
      <c r="AC912" s="373"/>
      <c r="AD912" s="373"/>
      <c r="AE912" s="955">
        <f>AG912+AM912+AO912</f>
        <v>0</v>
      </c>
      <c r="AF912" s="695" t="e">
        <f t="shared" ref="AF912" si="1814">AE912/D912</f>
        <v>#DIV/0!</v>
      </c>
      <c r="AG912" s="955"/>
      <c r="AH912" s="373"/>
      <c r="AI912" s="373"/>
      <c r="AJ912" s="373"/>
      <c r="AK912" s="373"/>
      <c r="AL912" s="373"/>
      <c r="AM912" s="373">
        <f t="shared" ref="AM912" si="1815">AM913+AM914</f>
        <v>0</v>
      </c>
      <c r="AN912" s="373"/>
      <c r="AO912" s="373">
        <f>AO942</f>
        <v>0</v>
      </c>
      <c r="AP912" s="373">
        <f>AP942</f>
        <v>0</v>
      </c>
      <c r="AQ912" s="373"/>
      <c r="AR912" s="373">
        <f>AT912+AZ912+BB912</f>
        <v>0</v>
      </c>
      <c r="AS912" s="695" t="e">
        <f t="shared" ref="AS912" si="1816">AR912/D912</f>
        <v>#DIV/0!</v>
      </c>
      <c r="AT912" s="955">
        <f t="shared" ref="AT912" si="1817">AT913+AT914</f>
        <v>0</v>
      </c>
      <c r="AU912" s="695"/>
      <c r="AV912" s="373"/>
      <c r="AW912" s="695"/>
      <c r="AX912" s="955"/>
      <c r="AY912" s="373"/>
      <c r="AZ912" s="373">
        <f t="shared" ref="AZ912" si="1818">AZ913+AZ914</f>
        <v>0</v>
      </c>
      <c r="BA912" s="695"/>
      <c r="BB912" s="373">
        <f>BB942</f>
        <v>0</v>
      </c>
      <c r="BC912" s="373"/>
      <c r="BD912" s="373"/>
      <c r="BE912" s="373">
        <f>BF912+BH912+BI912</f>
        <v>0</v>
      </c>
      <c r="BF912" s="373">
        <f t="shared" ref="BF912" si="1819">BF913+BF914</f>
        <v>0</v>
      </c>
      <c r="BG912" s="373"/>
      <c r="BH912" s="373">
        <f t="shared" ref="BH912" si="1820">BH913+BH914</f>
        <v>0</v>
      </c>
      <c r="BI912" s="373">
        <f>BI913+BI914</f>
        <v>0</v>
      </c>
      <c r="BJ912" s="373"/>
      <c r="BK912" s="373"/>
      <c r="BL912" s="373"/>
      <c r="BM912" s="373"/>
      <c r="BN912" s="373">
        <f>BS912</f>
        <v>35034</v>
      </c>
      <c r="BO912" s="373"/>
      <c r="BP912" s="373"/>
      <c r="BQ912" s="373"/>
      <c r="BR912" s="373"/>
      <c r="BS912" s="373">
        <f>BS913+BS914</f>
        <v>35034</v>
      </c>
      <c r="BT912" s="373">
        <f>BT942</f>
        <v>0</v>
      </c>
      <c r="BU912" s="373">
        <f>BV912+BY912+BZ912</f>
        <v>35034</v>
      </c>
      <c r="BV912" s="373">
        <f t="shared" ref="BV912" si="1821">BV913+BV914</f>
        <v>0</v>
      </c>
      <c r="BW912" s="373"/>
      <c r="BX912" s="373"/>
      <c r="BY912" s="373">
        <f t="shared" ref="BY912" si="1822">BY913+BY914</f>
        <v>0</v>
      </c>
      <c r="BZ912" s="373">
        <f>BZ913+BZ914</f>
        <v>35034</v>
      </c>
      <c r="CE912" s="695" t="e">
        <f t="shared" si="1675"/>
        <v>#DIV/0!</v>
      </c>
    </row>
    <row r="913" spans="2:83" s="23" customFormat="1" ht="43.5" hidden="1" customHeight="1" x14ac:dyDescent="0.25">
      <c r="B913" s="418"/>
      <c r="C913" s="469" t="s">
        <v>32</v>
      </c>
      <c r="D913" s="436">
        <f t="shared" ref="D913" si="1823">E913+H913+I913</f>
        <v>0</v>
      </c>
      <c r="E913" s="489">
        <f t="shared" ref="E913:H913" si="1824">E929</f>
        <v>0</v>
      </c>
      <c r="F913" s="505"/>
      <c r="G913" s="489">
        <f>G929</f>
        <v>0</v>
      </c>
      <c r="H913" s="489">
        <f t="shared" si="1824"/>
        <v>0</v>
      </c>
      <c r="I913" s="489">
        <f>I943</f>
        <v>0</v>
      </c>
      <c r="J913" s="436">
        <f>U913-I913</f>
        <v>0</v>
      </c>
      <c r="K913" s="578">
        <f t="shared" ref="K913" si="1825">M913+S913+U913</f>
        <v>0</v>
      </c>
      <c r="L913" s="683"/>
      <c r="M913" s="176">
        <f t="shared" ref="M913" si="1826">M929</f>
        <v>0</v>
      </c>
      <c r="N913" s="683"/>
      <c r="O913" s="517"/>
      <c r="P913" s="683"/>
      <c r="Q913" s="478">
        <f>Q929</f>
        <v>0</v>
      </c>
      <c r="R913" s="683"/>
      <c r="S913" s="436">
        <f t="shared" ref="S913" si="1827">S929</f>
        <v>0</v>
      </c>
      <c r="T913" s="683"/>
      <c r="U913" s="436">
        <f>U943</f>
        <v>0</v>
      </c>
      <c r="V913" s="436">
        <f t="shared" ref="V913" si="1828">W913+X913+Y913</f>
        <v>0</v>
      </c>
      <c r="W913" s="469">
        <f>W916</f>
        <v>0</v>
      </c>
      <c r="X913" s="469"/>
      <c r="Y913" s="469">
        <f>Y916</f>
        <v>0</v>
      </c>
      <c r="Z913" s="469">
        <f t="shared" ref="Z913" si="1829">AA913+AB913+AC913</f>
        <v>0</v>
      </c>
      <c r="AA913" s="436">
        <f>AA916</f>
        <v>0</v>
      </c>
      <c r="AB913" s="436">
        <f t="shared" ref="AB913:AC913" si="1830">AB916</f>
        <v>0</v>
      </c>
      <c r="AC913" s="436">
        <f t="shared" si="1830"/>
        <v>0</v>
      </c>
      <c r="AD913" s="683"/>
      <c r="AE913" s="176">
        <f t="shared" ref="AE913:AE914" si="1831">AG913+AM913+AO913</f>
        <v>0</v>
      </c>
      <c r="AF913" s="683"/>
      <c r="AG913" s="176"/>
      <c r="AH913" s="683"/>
      <c r="AI913" s="517"/>
      <c r="AJ913" s="683"/>
      <c r="AK913" s="489"/>
      <c r="AL913" s="683"/>
      <c r="AM913" s="489">
        <f t="shared" ref="AM913" si="1832">AM929</f>
        <v>0</v>
      </c>
      <c r="AN913" s="683"/>
      <c r="AO913" s="489">
        <f>AO943</f>
        <v>0</v>
      </c>
      <c r="AP913" s="436">
        <f>BB913-AO913</f>
        <v>0</v>
      </c>
      <c r="AQ913" s="683"/>
      <c r="AR913" s="578">
        <f t="shared" ref="AR913:AR914" si="1833">AT913+AZ913+BB913</f>
        <v>0</v>
      </c>
      <c r="AS913" s="683"/>
      <c r="AT913" s="176">
        <f t="shared" ref="AT913" si="1834">AT929</f>
        <v>0</v>
      </c>
      <c r="AU913" s="683"/>
      <c r="AV913" s="517"/>
      <c r="AW913" s="683"/>
      <c r="AX913" s="176"/>
      <c r="AY913" s="683"/>
      <c r="AZ913" s="436">
        <f t="shared" ref="AZ913" si="1835">AZ929</f>
        <v>0</v>
      </c>
      <c r="BA913" s="683"/>
      <c r="BB913" s="436">
        <f>AO913</f>
        <v>0</v>
      </c>
      <c r="BC913" s="436"/>
      <c r="BD913" s="436"/>
      <c r="BE913" s="443">
        <f t="shared" ref="BE913:BE914" si="1836">BF913+BH913+BI913</f>
        <v>0</v>
      </c>
      <c r="BF913" s="436">
        <f t="shared" ref="BF913:BH913" si="1837">BF929</f>
        <v>0</v>
      </c>
      <c r="BG913" s="436"/>
      <c r="BH913" s="436">
        <f t="shared" si="1837"/>
        <v>0</v>
      </c>
      <c r="BI913" s="436">
        <f>BI929</f>
        <v>0</v>
      </c>
      <c r="BJ913" s="436"/>
      <c r="BK913" s="436"/>
      <c r="BL913" s="436"/>
      <c r="BM913" s="436"/>
      <c r="BN913" s="436">
        <f>BS913</f>
        <v>19619</v>
      </c>
      <c r="BO913" s="436"/>
      <c r="BP913" s="517"/>
      <c r="BQ913" s="469"/>
      <c r="BR913" s="436"/>
      <c r="BS913" s="483">
        <f>BS943</f>
        <v>19619</v>
      </c>
      <c r="BT913" s="436">
        <v>0</v>
      </c>
      <c r="BU913" s="609">
        <f t="shared" ref="BU913:BU914" si="1838">BV913+BY913+BZ913</f>
        <v>19619</v>
      </c>
      <c r="BV913" s="566">
        <f t="shared" ref="BV913" si="1839">BV929</f>
        <v>0</v>
      </c>
      <c r="BW913" s="566"/>
      <c r="BX913" s="436"/>
      <c r="BY913" s="436">
        <f t="shared" ref="BY913" si="1840">BY929</f>
        <v>0</v>
      </c>
      <c r="BZ913" s="436">
        <f>BZ943</f>
        <v>19619</v>
      </c>
      <c r="CE913" s="695" t="e">
        <f t="shared" si="1675"/>
        <v>#DIV/0!</v>
      </c>
    </row>
    <row r="914" spans="2:83" s="146" customFormat="1" ht="56.25" hidden="1" customHeight="1" x14ac:dyDescent="0.25">
      <c r="B914" s="413"/>
      <c r="C914" s="470" t="s">
        <v>288</v>
      </c>
      <c r="D914" s="389">
        <f>SUM(E914:I914)</f>
        <v>0</v>
      </c>
      <c r="E914" s="491">
        <f>E922+E944</f>
        <v>0</v>
      </c>
      <c r="F914" s="504"/>
      <c r="G914" s="491">
        <f>G923+G937</f>
        <v>0</v>
      </c>
      <c r="H914" s="491">
        <f>H922+H944</f>
        <v>0</v>
      </c>
      <c r="I914" s="491">
        <f>I922+I944</f>
        <v>0</v>
      </c>
      <c r="J914" s="389">
        <f>J922+J944</f>
        <v>0</v>
      </c>
      <c r="K914" s="575">
        <f>SUM(M914:U914)</f>
        <v>0</v>
      </c>
      <c r="L914" s="683"/>
      <c r="M914" s="166">
        <f>M922+M944</f>
        <v>0</v>
      </c>
      <c r="N914" s="683"/>
      <c r="O914" s="519"/>
      <c r="P914" s="683"/>
      <c r="Q914" s="479">
        <f>Q923+Q937</f>
        <v>0</v>
      </c>
      <c r="R914" s="683"/>
      <c r="S914" s="435">
        <f t="shared" ref="S914:AC914" si="1841">S922+S944</f>
        <v>0</v>
      </c>
      <c r="T914" s="683"/>
      <c r="U914" s="435">
        <f t="shared" si="1841"/>
        <v>0</v>
      </c>
      <c r="V914" s="389">
        <f t="shared" si="1841"/>
        <v>0</v>
      </c>
      <c r="W914" s="470">
        <f t="shared" si="1841"/>
        <v>0</v>
      </c>
      <c r="X914" s="470">
        <f t="shared" si="1841"/>
        <v>0</v>
      </c>
      <c r="Y914" s="470">
        <f t="shared" si="1841"/>
        <v>0</v>
      </c>
      <c r="Z914" s="470" t="e">
        <f t="shared" si="1841"/>
        <v>#REF!</v>
      </c>
      <c r="AA914" s="389" t="e">
        <f t="shared" si="1841"/>
        <v>#REF!</v>
      </c>
      <c r="AB914" s="389">
        <f t="shared" si="1841"/>
        <v>0</v>
      </c>
      <c r="AC914" s="389">
        <f t="shared" si="1841"/>
        <v>0</v>
      </c>
      <c r="AD914" s="683"/>
      <c r="AE914" s="166">
        <f t="shared" si="1831"/>
        <v>0</v>
      </c>
      <c r="AF914" s="683"/>
      <c r="AG914" s="166"/>
      <c r="AH914" s="683"/>
      <c r="AI914" s="519"/>
      <c r="AJ914" s="683"/>
      <c r="AK914" s="491"/>
      <c r="AL914" s="683"/>
      <c r="AM914" s="491">
        <f t="shared" ref="AM914" si="1842">AM919+AM930</f>
        <v>0</v>
      </c>
      <c r="AN914" s="683"/>
      <c r="AO914" s="491">
        <f>AO922+AO944</f>
        <v>0</v>
      </c>
      <c r="AP914" s="435">
        <f>BB914-AO914</f>
        <v>0</v>
      </c>
      <c r="AQ914" s="683"/>
      <c r="AR914" s="575">
        <f t="shared" si="1833"/>
        <v>0</v>
      </c>
      <c r="AS914" s="683"/>
      <c r="AT914" s="166">
        <f t="shared" ref="AT914" si="1843">AT919+AT930</f>
        <v>0</v>
      </c>
      <c r="AU914" s="683"/>
      <c r="AV914" s="519"/>
      <c r="AW914" s="683"/>
      <c r="AX914" s="166"/>
      <c r="AY914" s="683"/>
      <c r="AZ914" s="435">
        <f t="shared" ref="AZ914" si="1844">AZ919+AZ930</f>
        <v>0</v>
      </c>
      <c r="BA914" s="683"/>
      <c r="BB914" s="435">
        <f>AO914</f>
        <v>0</v>
      </c>
      <c r="BC914" s="394"/>
      <c r="BD914" s="394"/>
      <c r="BE914" s="444">
        <f t="shared" si="1836"/>
        <v>0</v>
      </c>
      <c r="BF914" s="389">
        <f t="shared" ref="BF914:BH914" si="1845">BF919+BF930</f>
        <v>0</v>
      </c>
      <c r="BG914" s="389"/>
      <c r="BH914" s="389">
        <f t="shared" si="1845"/>
        <v>0</v>
      </c>
      <c r="BI914" s="389">
        <f>BI919+BI930</f>
        <v>0</v>
      </c>
      <c r="BJ914" s="394"/>
      <c r="BK914" s="394"/>
      <c r="BL914" s="394"/>
      <c r="BM914" s="394"/>
      <c r="BN914" s="394">
        <f>BS914</f>
        <v>15415</v>
      </c>
      <c r="BO914" s="394"/>
      <c r="BP914" s="516"/>
      <c r="BQ914" s="474"/>
      <c r="BR914" s="394"/>
      <c r="BS914" s="482">
        <f>BS922+BS944</f>
        <v>15415</v>
      </c>
      <c r="BT914" s="435">
        <f>BT922+BT944</f>
        <v>0</v>
      </c>
      <c r="BU914" s="608">
        <f t="shared" si="1838"/>
        <v>15415</v>
      </c>
      <c r="BV914" s="565">
        <f t="shared" ref="BV914" si="1846">BV919+BV930</f>
        <v>0</v>
      </c>
      <c r="BW914" s="565"/>
      <c r="BX914" s="435"/>
      <c r="BY914" s="435">
        <f t="shared" ref="BY914" si="1847">BY919+BY930</f>
        <v>0</v>
      </c>
      <c r="BZ914" s="435">
        <f>BZ922+BZ944</f>
        <v>15415</v>
      </c>
      <c r="CE914" s="695" t="e">
        <f t="shared" si="1675"/>
        <v>#DIV/0!</v>
      </c>
    </row>
    <row r="915" spans="2:83" s="374" customFormat="1" ht="201" hidden="1" customHeight="1" x14ac:dyDescent="0.25">
      <c r="B915" s="410">
        <v>1</v>
      </c>
      <c r="C915" s="415" t="s">
        <v>379</v>
      </c>
      <c r="D915" s="376">
        <f>E915+G915</f>
        <v>0</v>
      </c>
      <c r="E915" s="368">
        <f>E919</f>
        <v>0</v>
      </c>
      <c r="F915" s="368"/>
      <c r="G915" s="368">
        <f>G919</f>
        <v>0</v>
      </c>
      <c r="H915" s="371"/>
      <c r="I915" s="371"/>
      <c r="J915" s="376">
        <f>K915</f>
        <v>0</v>
      </c>
      <c r="K915" s="575">
        <f>M915+Q915</f>
        <v>0</v>
      </c>
      <c r="L915" s="683"/>
      <c r="M915" s="369">
        <f>M919</f>
        <v>0</v>
      </c>
      <c r="N915" s="697"/>
      <c r="O915" s="368"/>
      <c r="P915" s="697"/>
      <c r="Q915" s="368">
        <f>Q919</f>
        <v>0</v>
      </c>
      <c r="R915" s="697"/>
      <c r="S915" s="371"/>
      <c r="T915" s="708"/>
      <c r="U915" s="371"/>
      <c r="V915" s="368">
        <f t="shared" si="1802"/>
        <v>79865.937000000005</v>
      </c>
      <c r="W915" s="368">
        <f>W923</f>
        <v>79865.937000000005</v>
      </c>
      <c r="X915" s="371"/>
      <c r="Y915" s="371"/>
      <c r="Z915" s="368">
        <f t="shared" si="1803"/>
        <v>79865.937000000005</v>
      </c>
      <c r="AA915" s="368">
        <f>AA923</f>
        <v>79865.937000000005</v>
      </c>
      <c r="AB915" s="368">
        <f>H915</f>
        <v>0</v>
      </c>
      <c r="AC915" s="377">
        <f>I915</f>
        <v>0</v>
      </c>
      <c r="AD915" s="714"/>
      <c r="AE915" s="900">
        <f>AG915</f>
        <v>0</v>
      </c>
      <c r="AF915" s="263"/>
      <c r="AG915" s="369">
        <f>AG919</f>
        <v>0</v>
      </c>
      <c r="AH915" s="697"/>
      <c r="AI915" s="368"/>
      <c r="AJ915" s="697"/>
      <c r="AK915" s="368"/>
      <c r="AL915" s="697"/>
      <c r="AM915" s="371"/>
      <c r="AN915" s="708"/>
      <c r="AO915" s="371"/>
      <c r="AP915" s="376">
        <f t="shared" si="1804"/>
        <v>0</v>
      </c>
      <c r="AQ915" s="421"/>
      <c r="AR915" s="581">
        <f>AT915</f>
        <v>0</v>
      </c>
      <c r="AS915" s="683"/>
      <c r="AT915" s="240">
        <f>AT919</f>
        <v>0</v>
      </c>
      <c r="AU915" s="114"/>
      <c r="AV915" s="111"/>
      <c r="AW915" s="114"/>
      <c r="AX915" s="369"/>
      <c r="AY915" s="697"/>
      <c r="AZ915" s="371"/>
      <c r="BA915" s="708"/>
      <c r="BB915" s="371"/>
      <c r="BC915" s="371">
        <f t="shared" si="1805"/>
        <v>0</v>
      </c>
      <c r="BD915" s="371">
        <f t="shared" si="1806"/>
        <v>0</v>
      </c>
      <c r="BE915" s="447">
        <f>BF915</f>
        <v>0</v>
      </c>
      <c r="BF915" s="368">
        <f>BF919</f>
        <v>0</v>
      </c>
      <c r="BG915" s="368"/>
      <c r="BH915" s="371"/>
      <c r="BI915" s="371"/>
      <c r="BJ915" s="376">
        <f t="shared" ref="BJ915:BJ916" si="1848">BK915+BL915+BM915</f>
        <v>0</v>
      </c>
      <c r="BK915" s="368"/>
      <c r="BL915" s="371"/>
      <c r="BM915" s="371"/>
      <c r="BN915" s="376">
        <f t="shared" ref="BN915:BN916" si="1849">BO915+BR915+BS915</f>
        <v>0</v>
      </c>
      <c r="BO915" s="368">
        <f t="shared" ref="BO915:BO916" si="1850">BF915</f>
        <v>0</v>
      </c>
      <c r="BP915" s="368"/>
      <c r="BQ915" s="368"/>
      <c r="BR915" s="371">
        <f t="shared" ref="BR915:BR916" si="1851">BH915</f>
        <v>0</v>
      </c>
      <c r="BS915" s="371">
        <f t="shared" ref="BS915:BS916" si="1852">BI915</f>
        <v>0</v>
      </c>
      <c r="BT915" s="376"/>
      <c r="BU915" s="376">
        <f>BV915</f>
        <v>0</v>
      </c>
      <c r="BV915" s="376">
        <f>BV919</f>
        <v>0</v>
      </c>
      <c r="BW915" s="568"/>
      <c r="BX915" s="368"/>
      <c r="BY915" s="371"/>
      <c r="BZ915" s="371"/>
      <c r="CE915" s="695" t="e">
        <f t="shared" si="1675"/>
        <v>#DIV/0!</v>
      </c>
    </row>
    <row r="916" spans="2:83" s="37" customFormat="1" ht="75" hidden="1" customHeight="1" x14ac:dyDescent="0.25">
      <c r="B916" s="152"/>
      <c r="C916" s="119" t="s">
        <v>154</v>
      </c>
      <c r="D916" s="31"/>
      <c r="E916" s="35"/>
      <c r="F916" s="35"/>
      <c r="G916" s="35"/>
      <c r="H916" s="35"/>
      <c r="I916" s="35"/>
      <c r="J916" s="106">
        <f>K916</f>
        <v>0</v>
      </c>
      <c r="K916" s="31"/>
      <c r="L916" s="31"/>
      <c r="M916" s="172"/>
      <c r="N916" s="35"/>
      <c r="O916" s="35"/>
      <c r="P916" s="35"/>
      <c r="Q916" s="35"/>
      <c r="R916" s="35"/>
      <c r="S916" s="35"/>
      <c r="T916" s="35"/>
      <c r="U916" s="35"/>
      <c r="V916" s="89">
        <f t="shared" si="1802"/>
        <v>0</v>
      </c>
      <c r="W916" s="35"/>
      <c r="X916" s="35"/>
      <c r="Y916" s="35"/>
      <c r="Z916" s="89">
        <f t="shared" si="1803"/>
        <v>0</v>
      </c>
      <c r="AA916" s="89">
        <f>E916</f>
        <v>0</v>
      </c>
      <c r="AB916" s="89">
        <f>H916</f>
        <v>0</v>
      </c>
      <c r="AC916" s="89">
        <f>I916</f>
        <v>0</v>
      </c>
      <c r="AD916" s="19"/>
      <c r="AE916" s="867"/>
      <c r="AF916" s="294"/>
      <c r="AG916" s="172"/>
      <c r="AH916" s="35"/>
      <c r="AI916" s="35"/>
      <c r="AJ916" s="35"/>
      <c r="AK916" s="35"/>
      <c r="AL916" s="35"/>
      <c r="AM916" s="35"/>
      <c r="AN916" s="35"/>
      <c r="AO916" s="35"/>
      <c r="AP916" s="31">
        <f t="shared" si="1804"/>
        <v>0</v>
      </c>
      <c r="AQ916" s="31"/>
      <c r="AR916" s="31"/>
      <c r="AS916" s="31"/>
      <c r="AT916" s="172"/>
      <c r="AU916" s="35"/>
      <c r="AV916" s="35"/>
      <c r="AW916" s="35"/>
      <c r="AX916" s="172"/>
      <c r="AY916" s="35"/>
      <c r="AZ916" s="35"/>
      <c r="BA916" s="35"/>
      <c r="BB916" s="35"/>
      <c r="BC916" s="35">
        <f t="shared" si="1805"/>
        <v>0</v>
      </c>
      <c r="BD916" s="35">
        <f t="shared" si="1806"/>
        <v>0</v>
      </c>
      <c r="BE916" s="31"/>
      <c r="BF916" s="35"/>
      <c r="BG916" s="35"/>
      <c r="BH916" s="35"/>
      <c r="BI916" s="35"/>
      <c r="BJ916" s="31">
        <f t="shared" si="1848"/>
        <v>0</v>
      </c>
      <c r="BK916" s="35"/>
      <c r="BL916" s="35"/>
      <c r="BM916" s="35"/>
      <c r="BN916" s="31">
        <f t="shared" si="1849"/>
        <v>0</v>
      </c>
      <c r="BO916" s="35">
        <f t="shared" si="1850"/>
        <v>0</v>
      </c>
      <c r="BP916" s="35"/>
      <c r="BQ916" s="35"/>
      <c r="BR916" s="35">
        <f t="shared" si="1851"/>
        <v>0</v>
      </c>
      <c r="BS916" s="35">
        <f t="shared" si="1852"/>
        <v>0</v>
      </c>
      <c r="BT916" s="31"/>
      <c r="BU916" s="31"/>
      <c r="BV916" s="31"/>
      <c r="BW916" s="31"/>
      <c r="BX916" s="35"/>
      <c r="BY916" s="35"/>
      <c r="BZ916" s="35"/>
      <c r="CE916" s="695" t="e">
        <f t="shared" si="1675"/>
        <v>#DIV/0!</v>
      </c>
    </row>
    <row r="917" spans="2:83" s="37" customFormat="1" ht="132.75" hidden="1" customHeight="1" x14ac:dyDescent="0.25">
      <c r="B917" s="152">
        <v>1</v>
      </c>
      <c r="C917" s="119" t="s">
        <v>320</v>
      </c>
      <c r="D917" s="31"/>
      <c r="E917" s="35"/>
      <c r="F917" s="35"/>
      <c r="G917" s="35"/>
      <c r="H917" s="35"/>
      <c r="I917" s="35"/>
      <c r="J917" s="106"/>
      <c r="K917" s="31"/>
      <c r="L917" s="31"/>
      <c r="M917" s="172"/>
      <c r="N917" s="35"/>
      <c r="O917" s="35"/>
      <c r="P917" s="35"/>
      <c r="Q917" s="35"/>
      <c r="R917" s="35"/>
      <c r="S917" s="35"/>
      <c r="T917" s="35"/>
      <c r="U917" s="35"/>
      <c r="V917" s="89"/>
      <c r="W917" s="35"/>
      <c r="X917" s="35"/>
      <c r="Y917" s="35"/>
      <c r="Z917" s="89"/>
      <c r="AA917" s="89"/>
      <c r="AB917" s="89"/>
      <c r="AC917" s="89"/>
      <c r="AD917" s="19"/>
      <c r="AE917" s="867"/>
      <c r="AF917" s="294"/>
      <c r="AG917" s="172"/>
      <c r="AH917" s="35"/>
      <c r="AI917" s="35"/>
      <c r="AJ917" s="35"/>
      <c r="AK917" s="35"/>
      <c r="AL917" s="35"/>
      <c r="AM917" s="35"/>
      <c r="AN917" s="35"/>
      <c r="AO917" s="35"/>
      <c r="AP917" s="31"/>
      <c r="AQ917" s="31"/>
      <c r="AR917" s="31"/>
      <c r="AS917" s="31"/>
      <c r="AT917" s="172"/>
      <c r="AU917" s="35"/>
      <c r="AV917" s="35"/>
      <c r="AW917" s="35"/>
      <c r="AX917" s="172"/>
      <c r="AY917" s="35"/>
      <c r="AZ917" s="35"/>
      <c r="BA917" s="35"/>
      <c r="BB917" s="35"/>
      <c r="BC917" s="35"/>
      <c r="BD917" s="35"/>
      <c r="BE917" s="31"/>
      <c r="BF917" s="35"/>
      <c r="BG917" s="35"/>
      <c r="BH917" s="35"/>
      <c r="BI917" s="35"/>
      <c r="BJ917" s="31"/>
      <c r="BK917" s="35"/>
      <c r="BL917" s="35"/>
      <c r="BM917" s="35"/>
      <c r="BN917" s="31"/>
      <c r="BO917" s="35"/>
      <c r="BP917" s="35"/>
      <c r="BQ917" s="35"/>
      <c r="BR917" s="35"/>
      <c r="BS917" s="35"/>
      <c r="BT917" s="31"/>
      <c r="BU917" s="31"/>
      <c r="BV917" s="31"/>
      <c r="BW917" s="31"/>
      <c r="BX917" s="35"/>
      <c r="BY917" s="35"/>
      <c r="BZ917" s="35"/>
      <c r="CE917" s="695" t="e">
        <f t="shared" si="1675"/>
        <v>#DIV/0!</v>
      </c>
    </row>
    <row r="918" spans="2:83" s="37" customFormat="1" ht="133.5" hidden="1" customHeight="1" x14ac:dyDescent="0.25">
      <c r="B918" s="152">
        <v>2</v>
      </c>
      <c r="C918" s="119" t="s">
        <v>319</v>
      </c>
      <c r="D918" s="31"/>
      <c r="E918" s="35"/>
      <c r="F918" s="35"/>
      <c r="G918" s="35"/>
      <c r="H918" s="35"/>
      <c r="I918" s="35"/>
      <c r="J918" s="106"/>
      <c r="K918" s="31"/>
      <c r="L918" s="31"/>
      <c r="M918" s="172"/>
      <c r="N918" s="35"/>
      <c r="O918" s="35"/>
      <c r="P918" s="35"/>
      <c r="Q918" s="35"/>
      <c r="R918" s="35"/>
      <c r="S918" s="35"/>
      <c r="T918" s="35"/>
      <c r="U918" s="35"/>
      <c r="V918" s="89"/>
      <c r="W918" s="35"/>
      <c r="X918" s="35"/>
      <c r="Y918" s="35"/>
      <c r="Z918" s="89"/>
      <c r="AA918" s="89"/>
      <c r="AB918" s="89"/>
      <c r="AC918" s="89"/>
      <c r="AD918" s="19"/>
      <c r="AE918" s="867"/>
      <c r="AF918" s="294"/>
      <c r="AG918" s="172"/>
      <c r="AH918" s="35"/>
      <c r="AI918" s="35"/>
      <c r="AJ918" s="35"/>
      <c r="AK918" s="35"/>
      <c r="AL918" s="35"/>
      <c r="AM918" s="35"/>
      <c r="AN918" s="35"/>
      <c r="AO918" s="35"/>
      <c r="AP918" s="31"/>
      <c r="AQ918" s="31"/>
      <c r="AR918" s="31"/>
      <c r="AS918" s="31"/>
      <c r="AT918" s="172"/>
      <c r="AU918" s="35"/>
      <c r="AV918" s="35"/>
      <c r="AW918" s="35"/>
      <c r="AX918" s="172"/>
      <c r="AY918" s="35"/>
      <c r="AZ918" s="35"/>
      <c r="BA918" s="35"/>
      <c r="BB918" s="35"/>
      <c r="BC918" s="35"/>
      <c r="BD918" s="35"/>
      <c r="BE918" s="31"/>
      <c r="BF918" s="35"/>
      <c r="BG918" s="35"/>
      <c r="BH918" s="35"/>
      <c r="BI918" s="35"/>
      <c r="BJ918" s="31"/>
      <c r="BK918" s="35"/>
      <c r="BL918" s="35"/>
      <c r="BM918" s="35"/>
      <c r="BN918" s="31"/>
      <c r="BO918" s="35"/>
      <c r="BP918" s="35"/>
      <c r="BQ918" s="35"/>
      <c r="BR918" s="35"/>
      <c r="BS918" s="35"/>
      <c r="BT918" s="31"/>
      <c r="BU918" s="31"/>
      <c r="BV918" s="31"/>
      <c r="BW918" s="31"/>
      <c r="BX918" s="35"/>
      <c r="BY918" s="35"/>
      <c r="BZ918" s="35"/>
      <c r="CE918" s="695" t="e">
        <f t="shared" si="1675"/>
        <v>#DIV/0!</v>
      </c>
    </row>
    <row r="919" spans="2:83" s="146" customFormat="1" ht="67.5" hidden="1" customHeight="1" x14ac:dyDescent="0.25">
      <c r="B919" s="413"/>
      <c r="C919" s="470" t="s">
        <v>288</v>
      </c>
      <c r="D919" s="389">
        <f>E919+G919</f>
        <v>0</v>
      </c>
      <c r="E919" s="491">
        <f>E923</f>
        <v>0</v>
      </c>
      <c r="F919" s="504"/>
      <c r="G919" s="491">
        <f>G923</f>
        <v>0</v>
      </c>
      <c r="H919" s="491">
        <f t="shared" ref="H919:I919" si="1853">H924</f>
        <v>0</v>
      </c>
      <c r="I919" s="491">
        <f t="shared" si="1853"/>
        <v>0</v>
      </c>
      <c r="J919" s="394"/>
      <c r="K919" s="575">
        <f>M919+Q919</f>
        <v>0</v>
      </c>
      <c r="L919" s="683"/>
      <c r="M919" s="166">
        <f>M923</f>
        <v>0</v>
      </c>
      <c r="N919" s="683"/>
      <c r="O919" s="519"/>
      <c r="P919" s="683"/>
      <c r="Q919" s="435">
        <f>Q923</f>
        <v>0</v>
      </c>
      <c r="R919" s="683"/>
      <c r="S919" s="435">
        <f t="shared" ref="S919:U919" si="1854">S924</f>
        <v>0</v>
      </c>
      <c r="T919" s="683"/>
      <c r="U919" s="435">
        <f t="shared" si="1854"/>
        <v>0</v>
      </c>
      <c r="V919" s="389">
        <f t="shared" ref="V919" si="1855">W919+X919+Y919</f>
        <v>0</v>
      </c>
      <c r="W919" s="470">
        <f>W924</f>
        <v>0</v>
      </c>
      <c r="X919" s="474"/>
      <c r="Y919" s="470">
        <f>Y924</f>
        <v>0</v>
      </c>
      <c r="Z919" s="470">
        <f t="shared" ref="Z919" si="1856">AA919+AB919+AC919</f>
        <v>0</v>
      </c>
      <c r="AA919" s="389">
        <f>AA924</f>
        <v>0</v>
      </c>
      <c r="AB919" s="389">
        <f t="shared" ref="AB919:AC919" si="1857">AB924</f>
        <v>0</v>
      </c>
      <c r="AC919" s="389">
        <f t="shared" si="1857"/>
        <v>0</v>
      </c>
      <c r="AD919" s="683"/>
      <c r="AE919" s="866">
        <f t="shared" ref="AE919" si="1858">AG919+AM919+AO919</f>
        <v>0</v>
      </c>
      <c r="AF919" s="263"/>
      <c r="AG919" s="166">
        <f>AG923</f>
        <v>0</v>
      </c>
      <c r="AH919" s="683"/>
      <c r="AI919" s="519"/>
      <c r="AJ919" s="683"/>
      <c r="AK919" s="491"/>
      <c r="AL919" s="683"/>
      <c r="AM919" s="491">
        <f t="shared" ref="AM919:AO919" si="1859">AM924</f>
        <v>0</v>
      </c>
      <c r="AN919" s="683"/>
      <c r="AO919" s="491">
        <f t="shared" si="1859"/>
        <v>0</v>
      </c>
      <c r="AP919" s="394"/>
      <c r="AQ919" s="683"/>
      <c r="AR919" s="575">
        <f t="shared" ref="AR919" si="1860">AT919+AZ919+BB919</f>
        <v>0</v>
      </c>
      <c r="AS919" s="683"/>
      <c r="AT919" s="166">
        <f>AT923</f>
        <v>0</v>
      </c>
      <c r="AU919" s="683"/>
      <c r="AV919" s="519"/>
      <c r="AW919" s="683"/>
      <c r="AX919" s="166"/>
      <c r="AY919" s="683"/>
      <c r="AZ919" s="435">
        <f t="shared" ref="AZ919:BB919" si="1861">AZ924</f>
        <v>0</v>
      </c>
      <c r="BA919" s="683"/>
      <c r="BB919" s="435">
        <f t="shared" si="1861"/>
        <v>0</v>
      </c>
      <c r="BC919" s="394"/>
      <c r="BD919" s="394"/>
      <c r="BE919" s="444">
        <f t="shared" ref="BE919" si="1862">BF919+BH919+BI919</f>
        <v>0</v>
      </c>
      <c r="BF919" s="389">
        <f>BF923</f>
        <v>0</v>
      </c>
      <c r="BG919" s="389"/>
      <c r="BH919" s="389">
        <f t="shared" ref="BH919:BI919" si="1863">BH924</f>
        <v>0</v>
      </c>
      <c r="BI919" s="389">
        <f t="shared" si="1863"/>
        <v>0</v>
      </c>
      <c r="BJ919" s="394"/>
      <c r="BK919" s="394"/>
      <c r="BL919" s="394"/>
      <c r="BM919" s="394"/>
      <c r="BN919" s="394"/>
      <c r="BO919" s="394"/>
      <c r="BP919" s="516"/>
      <c r="BQ919" s="474"/>
      <c r="BR919" s="394"/>
      <c r="BS919" s="394"/>
      <c r="BT919" s="438"/>
      <c r="BU919" s="610">
        <f t="shared" ref="BU919" si="1864">BV919+BY919+BZ919</f>
        <v>0</v>
      </c>
      <c r="BV919" s="567">
        <f>BV923</f>
        <v>0</v>
      </c>
      <c r="BW919" s="565"/>
      <c r="BX919" s="435"/>
      <c r="BY919" s="435">
        <f t="shared" ref="BY919:BZ919" si="1865">BY924</f>
        <v>0</v>
      </c>
      <c r="BZ919" s="435">
        <f t="shared" si="1865"/>
        <v>0</v>
      </c>
      <c r="CE919" s="695" t="e">
        <f t="shared" si="1675"/>
        <v>#DIV/0!</v>
      </c>
    </row>
    <row r="920" spans="2:83" s="423" customFormat="1" ht="248.25" hidden="1" customHeight="1" x14ac:dyDescent="0.25">
      <c r="B920" s="426">
        <v>1</v>
      </c>
      <c r="C920" s="424" t="s">
        <v>406</v>
      </c>
      <c r="D920" s="421">
        <f>G920</f>
        <v>0</v>
      </c>
      <c r="E920" s="421"/>
      <c r="F920" s="421"/>
      <c r="G920" s="421">
        <f>G922</f>
        <v>0</v>
      </c>
      <c r="H920" s="421"/>
      <c r="I920" s="421"/>
      <c r="J920" s="421">
        <f>Q920-G920</f>
        <v>0</v>
      </c>
      <c r="K920" s="575">
        <f>Q920</f>
        <v>0</v>
      </c>
      <c r="L920" s="683"/>
      <c r="M920" s="956"/>
      <c r="N920" s="421"/>
      <c r="O920" s="425"/>
      <c r="P920" s="421"/>
      <c r="Q920" s="421">
        <f>Q922</f>
        <v>0</v>
      </c>
      <c r="R920" s="421"/>
      <c r="S920" s="425"/>
      <c r="T920" s="421"/>
      <c r="U920" s="425"/>
      <c r="V920" s="425"/>
      <c r="W920" s="425"/>
      <c r="X920" s="425"/>
      <c r="Y920" s="425"/>
      <c r="Z920" s="425"/>
      <c r="AA920" s="425"/>
      <c r="AB920" s="425"/>
      <c r="AC920" s="425"/>
      <c r="AD920" s="421"/>
      <c r="AE920" s="977"/>
      <c r="AF920" s="263"/>
      <c r="AG920" s="956"/>
      <c r="AH920" s="421"/>
      <c r="AI920" s="425"/>
      <c r="AJ920" s="421"/>
      <c r="AK920" s="425"/>
      <c r="AL920" s="421"/>
      <c r="AM920" s="425"/>
      <c r="AN920" s="421"/>
      <c r="AO920" s="425"/>
      <c r="AP920" s="425"/>
      <c r="AQ920" s="421"/>
      <c r="AR920" s="580"/>
      <c r="AS920" s="683"/>
      <c r="AT920" s="956"/>
      <c r="AU920" s="421"/>
      <c r="AV920" s="425"/>
      <c r="AW920" s="421"/>
      <c r="AX920" s="956"/>
      <c r="AY920" s="421"/>
      <c r="AZ920" s="425"/>
      <c r="BA920" s="421"/>
      <c r="BB920" s="425"/>
      <c r="BC920" s="425"/>
      <c r="BD920" s="425"/>
      <c r="BE920" s="425"/>
      <c r="BF920" s="425"/>
      <c r="BG920" s="425"/>
      <c r="BH920" s="425"/>
      <c r="BI920" s="425"/>
      <c r="BJ920" s="425"/>
      <c r="BK920" s="425"/>
      <c r="BL920" s="425"/>
      <c r="BM920" s="425"/>
      <c r="BN920" s="425"/>
      <c r="BO920" s="425"/>
      <c r="BP920" s="425"/>
      <c r="BQ920" s="425"/>
      <c r="BR920" s="425"/>
      <c r="BS920" s="425"/>
      <c r="BT920" s="425"/>
      <c r="BU920" s="425"/>
      <c r="BV920" s="425"/>
      <c r="BW920" s="425"/>
      <c r="BX920" s="421"/>
      <c r="BY920" s="421"/>
      <c r="BZ920" s="421"/>
      <c r="CE920" s="695" t="e">
        <f t="shared" si="1675"/>
        <v>#DIV/0!</v>
      </c>
    </row>
    <row r="921" spans="2:83" s="146" customFormat="1" ht="62.25" hidden="1" customHeight="1" x14ac:dyDescent="0.25">
      <c r="B921" s="413"/>
      <c r="C921" s="469" t="s">
        <v>32</v>
      </c>
      <c r="D921" s="391">
        <f t="shared" ref="D921" si="1866">E921+H921+I921</f>
        <v>0</v>
      </c>
      <c r="E921" s="489">
        <f t="shared" ref="E921" si="1867">E942</f>
        <v>0</v>
      </c>
      <c r="F921" s="505"/>
      <c r="G921" s="489">
        <f>G942</f>
        <v>0</v>
      </c>
      <c r="H921" s="489">
        <f t="shared" ref="H921" si="1868">H942</f>
        <v>0</v>
      </c>
      <c r="I921" s="489">
        <v>0</v>
      </c>
      <c r="J921" s="394"/>
      <c r="K921" s="575">
        <f t="shared" ref="K921" si="1869">M921+S921+U921</f>
        <v>0</v>
      </c>
      <c r="L921" s="683"/>
      <c r="M921" s="176">
        <f t="shared" ref="M921" si="1870">M942</f>
        <v>0</v>
      </c>
      <c r="N921" s="683"/>
      <c r="O921" s="517"/>
      <c r="P921" s="683"/>
      <c r="Q921" s="436">
        <f>Q942</f>
        <v>0</v>
      </c>
      <c r="R921" s="683"/>
      <c r="S921" s="436">
        <f t="shared" ref="S921" si="1871">S942</f>
        <v>0</v>
      </c>
      <c r="T921" s="683"/>
      <c r="U921" s="436">
        <v>0</v>
      </c>
      <c r="V921" s="391">
        <f t="shared" ref="V921:V922" si="1872">W921+X921+Y921</f>
        <v>0</v>
      </c>
      <c r="W921" s="469">
        <f>W924</f>
        <v>0</v>
      </c>
      <c r="X921" s="474"/>
      <c r="Y921" s="469">
        <f>Y924</f>
        <v>0</v>
      </c>
      <c r="Z921" s="469">
        <f t="shared" ref="Z921:Z922" si="1873">AA921+AB921+AC921</f>
        <v>0</v>
      </c>
      <c r="AA921" s="391">
        <f>AA924</f>
        <v>0</v>
      </c>
      <c r="AB921" s="391">
        <f t="shared" ref="AB921:AC921" si="1874">AB924</f>
        <v>0</v>
      </c>
      <c r="AC921" s="391">
        <f t="shared" si="1874"/>
        <v>0</v>
      </c>
      <c r="AD921" s="683"/>
      <c r="AE921" s="864">
        <f t="shared" ref="AE921:AE922" si="1875">AG921+AM921+AO921</f>
        <v>0</v>
      </c>
      <c r="AF921" s="263"/>
      <c r="AG921" s="176">
        <f t="shared" ref="AG921" si="1876">AG942</f>
        <v>0</v>
      </c>
      <c r="AH921" s="683"/>
      <c r="AI921" s="517"/>
      <c r="AJ921" s="683"/>
      <c r="AK921" s="489"/>
      <c r="AL921" s="683"/>
      <c r="AM921" s="489">
        <f t="shared" ref="AM921" si="1877">AM942</f>
        <v>0</v>
      </c>
      <c r="AN921" s="683"/>
      <c r="AO921" s="489">
        <f>AO942</f>
        <v>0</v>
      </c>
      <c r="AP921" s="394"/>
      <c r="AQ921" s="683"/>
      <c r="AR921" s="578">
        <f t="shared" ref="AR921:AR922" si="1878">AT921+AZ921+BB921</f>
        <v>0</v>
      </c>
      <c r="AS921" s="683"/>
      <c r="AT921" s="176">
        <f t="shared" ref="AT921" si="1879">AT942</f>
        <v>0</v>
      </c>
      <c r="AU921" s="683"/>
      <c r="AV921" s="517"/>
      <c r="AW921" s="683"/>
      <c r="AX921" s="176"/>
      <c r="AY921" s="683"/>
      <c r="AZ921" s="436">
        <f t="shared" ref="AZ921" si="1880">AZ942</f>
        <v>0</v>
      </c>
      <c r="BA921" s="683"/>
      <c r="BB921" s="436">
        <f>BB942</f>
        <v>0</v>
      </c>
      <c r="BC921" s="394"/>
      <c r="BD921" s="394"/>
      <c r="BE921" s="443">
        <f t="shared" ref="BE921:BE922" si="1881">BF921+BH921+BI921</f>
        <v>0</v>
      </c>
      <c r="BF921" s="391">
        <f t="shared" ref="BF921" si="1882">BF942</f>
        <v>0</v>
      </c>
      <c r="BG921" s="391"/>
      <c r="BH921" s="391">
        <f t="shared" ref="BH921" si="1883">BH942</f>
        <v>0</v>
      </c>
      <c r="BI921" s="391">
        <f>BI942</f>
        <v>0</v>
      </c>
      <c r="BJ921" s="394"/>
      <c r="BK921" s="394"/>
      <c r="BL921" s="394"/>
      <c r="BM921" s="394"/>
      <c r="BN921" s="394"/>
      <c r="BO921" s="394"/>
      <c r="BP921" s="516"/>
      <c r="BQ921" s="474"/>
      <c r="BR921" s="394"/>
      <c r="BS921" s="394"/>
      <c r="BT921" s="438"/>
      <c r="BU921" s="610">
        <f t="shared" ref="BU921" si="1884">BV921+BY921+BZ921</f>
        <v>35034</v>
      </c>
      <c r="BV921" s="567">
        <f t="shared" ref="BV921" si="1885">BV942</f>
        <v>0</v>
      </c>
      <c r="BW921" s="566"/>
      <c r="BX921" s="436"/>
      <c r="BY921" s="436">
        <f t="shared" ref="BY921" si="1886">BY942</f>
        <v>0</v>
      </c>
      <c r="BZ921" s="436">
        <f>BZ942</f>
        <v>35034</v>
      </c>
      <c r="CE921" s="695" t="e">
        <f t="shared" si="1675"/>
        <v>#DIV/0!</v>
      </c>
    </row>
    <row r="922" spans="2:83" s="146" customFormat="1" ht="67.5" hidden="1" customHeight="1" x14ac:dyDescent="0.25">
      <c r="B922" s="413"/>
      <c r="C922" s="470" t="s">
        <v>288</v>
      </c>
      <c r="D922" s="389">
        <f>SUM(E922:I922)</f>
        <v>0</v>
      </c>
      <c r="E922" s="491">
        <f>E927+E943</f>
        <v>0</v>
      </c>
      <c r="F922" s="504"/>
      <c r="G922" s="491">
        <f>G914</f>
        <v>0</v>
      </c>
      <c r="H922" s="491">
        <f>H927+H943</f>
        <v>0</v>
      </c>
      <c r="I922" s="491">
        <v>0</v>
      </c>
      <c r="J922" s="479">
        <f>Q922-G922</f>
        <v>0</v>
      </c>
      <c r="K922" s="575">
        <f>SUM(M922:U922)</f>
        <v>0</v>
      </c>
      <c r="L922" s="683"/>
      <c r="M922" s="166">
        <f>M927+M943</f>
        <v>0</v>
      </c>
      <c r="N922" s="683"/>
      <c r="O922" s="519"/>
      <c r="P922" s="683"/>
      <c r="Q922" s="435">
        <f>Q923+Q937</f>
        <v>0</v>
      </c>
      <c r="R922" s="683"/>
      <c r="S922" s="435">
        <f>S927+S943</f>
        <v>0</v>
      </c>
      <c r="T922" s="683"/>
      <c r="U922" s="435">
        <v>0</v>
      </c>
      <c r="V922" s="389">
        <f t="shared" si="1872"/>
        <v>0</v>
      </c>
      <c r="W922" s="470">
        <f>W925</f>
        <v>0</v>
      </c>
      <c r="X922" s="474"/>
      <c r="Y922" s="470">
        <f>Y925</f>
        <v>0</v>
      </c>
      <c r="Z922" s="470">
        <f t="shared" si="1873"/>
        <v>0</v>
      </c>
      <c r="AA922" s="389">
        <f>AA925</f>
        <v>0</v>
      </c>
      <c r="AB922" s="389">
        <f t="shared" ref="AB922:AC922" si="1887">AB925</f>
        <v>0</v>
      </c>
      <c r="AC922" s="389">
        <f t="shared" si="1887"/>
        <v>0</v>
      </c>
      <c r="AD922" s="683"/>
      <c r="AE922" s="866">
        <f t="shared" si="1875"/>
        <v>0</v>
      </c>
      <c r="AF922" s="263"/>
      <c r="AG922" s="166">
        <f>AG927+AG943</f>
        <v>0</v>
      </c>
      <c r="AH922" s="683"/>
      <c r="AI922" s="519"/>
      <c r="AJ922" s="683"/>
      <c r="AK922" s="491"/>
      <c r="AL922" s="683"/>
      <c r="AM922" s="491">
        <f>AM927+AM943</f>
        <v>0</v>
      </c>
      <c r="AN922" s="683"/>
      <c r="AO922" s="491">
        <v>0</v>
      </c>
      <c r="AP922" s="394"/>
      <c r="AQ922" s="683"/>
      <c r="AR922" s="575">
        <f t="shared" si="1878"/>
        <v>0</v>
      </c>
      <c r="AS922" s="683"/>
      <c r="AT922" s="166">
        <f>AT927+AT943</f>
        <v>0</v>
      </c>
      <c r="AU922" s="683"/>
      <c r="AV922" s="519"/>
      <c r="AW922" s="683"/>
      <c r="AX922" s="166"/>
      <c r="AY922" s="683"/>
      <c r="AZ922" s="435">
        <f>AZ927+AZ943</f>
        <v>0</v>
      </c>
      <c r="BA922" s="683"/>
      <c r="BB922" s="435"/>
      <c r="BC922" s="394"/>
      <c r="BD922" s="394"/>
      <c r="BE922" s="444">
        <f t="shared" si="1881"/>
        <v>0</v>
      </c>
      <c r="BF922" s="389">
        <f>BF927+BF943</f>
        <v>0</v>
      </c>
      <c r="BG922" s="389"/>
      <c r="BH922" s="389">
        <f>BH927+BH943</f>
        <v>0</v>
      </c>
      <c r="BI922" s="389">
        <f>BI927+BI943</f>
        <v>0</v>
      </c>
      <c r="BJ922" s="394"/>
      <c r="BK922" s="394"/>
      <c r="BL922" s="394"/>
      <c r="BM922" s="394"/>
      <c r="BN922" s="394"/>
      <c r="BO922" s="394"/>
      <c r="BP922" s="516"/>
      <c r="BQ922" s="474"/>
      <c r="BR922" s="394"/>
      <c r="BS922" s="394"/>
      <c r="BT922" s="438"/>
      <c r="BU922" s="610"/>
      <c r="BV922" s="567"/>
      <c r="BW922" s="565"/>
      <c r="BX922" s="435"/>
      <c r="BY922" s="435"/>
      <c r="BZ922" s="435"/>
      <c r="CE922" s="695" t="e">
        <f t="shared" ref="CE922:CE985" si="1888">BB922/I922</f>
        <v>#DIV/0!</v>
      </c>
    </row>
    <row r="923" spans="2:83" s="37" customFormat="1" ht="81.75" hidden="1" customHeight="1" x14ac:dyDescent="0.25">
      <c r="B923" s="427">
        <v>1</v>
      </c>
      <c r="C923" s="119" t="s">
        <v>426</v>
      </c>
      <c r="D923" s="116">
        <f>E923+G923</f>
        <v>0</v>
      </c>
      <c r="E923" s="106">
        <v>0</v>
      </c>
      <c r="F923" s="106"/>
      <c r="G923" s="106">
        <v>0</v>
      </c>
      <c r="H923" s="35"/>
      <c r="I923" s="35"/>
      <c r="J923" s="106">
        <f>Q923-G923</f>
        <v>0</v>
      </c>
      <c r="K923" s="116">
        <f>M923+Q923</f>
        <v>0</v>
      </c>
      <c r="L923" s="116"/>
      <c r="M923" s="109">
        <v>0</v>
      </c>
      <c r="N923" s="106"/>
      <c r="O923" s="106"/>
      <c r="P923" s="106"/>
      <c r="Q923" s="106">
        <v>0</v>
      </c>
      <c r="R923" s="106"/>
      <c r="S923" s="35"/>
      <c r="T923" s="35"/>
      <c r="U923" s="35"/>
      <c r="V923" s="106">
        <f t="shared" si="1802"/>
        <v>79865.937000000005</v>
      </c>
      <c r="W923" s="106">
        <f>AA923-E923</f>
        <v>79865.937000000005</v>
      </c>
      <c r="X923" s="35"/>
      <c r="Y923" s="35"/>
      <c r="Z923" s="106">
        <f t="shared" si="1803"/>
        <v>79865.937000000005</v>
      </c>
      <c r="AA923" s="106">
        <v>79865.937000000005</v>
      </c>
      <c r="AB923" s="31">
        <f>H923</f>
        <v>0</v>
      </c>
      <c r="AC923" s="31">
        <f>I923</f>
        <v>0</v>
      </c>
      <c r="AD923" s="31"/>
      <c r="AE923" s="867"/>
      <c r="AF923" s="294"/>
      <c r="AG923" s="172"/>
      <c r="AH923" s="35"/>
      <c r="AI923" s="35"/>
      <c r="AJ923" s="35"/>
      <c r="AK923" s="35"/>
      <c r="AL923" s="35"/>
      <c r="AM923" s="35"/>
      <c r="AN923" s="35"/>
      <c r="AO923" s="35"/>
      <c r="AP923" s="31">
        <f t="shared" si="1804"/>
        <v>0</v>
      </c>
      <c r="AQ923" s="31"/>
      <c r="AR923" s="31"/>
      <c r="AS923" s="31"/>
      <c r="AT923" s="172"/>
      <c r="AU923" s="35"/>
      <c r="AV923" s="35"/>
      <c r="AW923" s="35"/>
      <c r="AX923" s="172"/>
      <c r="AY923" s="35"/>
      <c r="AZ923" s="35"/>
      <c r="BA923" s="35"/>
      <c r="BB923" s="35"/>
      <c r="BC923" s="35">
        <f t="shared" si="1805"/>
        <v>0</v>
      </c>
      <c r="BD923" s="35">
        <f t="shared" si="1806"/>
        <v>0</v>
      </c>
      <c r="BE923" s="31"/>
      <c r="BF923" s="35"/>
      <c r="BG923" s="35"/>
      <c r="BH923" s="35"/>
      <c r="BI923" s="35"/>
      <c r="BJ923" s="31">
        <f t="shared" ref="BJ923" si="1889">BK923+BL923+BM923</f>
        <v>0</v>
      </c>
      <c r="BK923" s="35"/>
      <c r="BL923" s="35"/>
      <c r="BM923" s="35"/>
      <c r="BN923" s="31">
        <f t="shared" ref="BN923" si="1890">BO923+BR923+BS923</f>
        <v>0</v>
      </c>
      <c r="BO923" s="35">
        <f t="shared" ref="BO923" si="1891">BF923</f>
        <v>0</v>
      </c>
      <c r="BP923" s="35"/>
      <c r="BQ923" s="35"/>
      <c r="BR923" s="35">
        <f t="shared" ref="BR923" si="1892">BH923</f>
        <v>0</v>
      </c>
      <c r="BS923" s="35">
        <f t="shared" ref="BS923" si="1893">BI923</f>
        <v>0</v>
      </c>
      <c r="BT923" s="31"/>
      <c r="BU923" s="31"/>
      <c r="BV923" s="31"/>
      <c r="BW923" s="31"/>
      <c r="BX923" s="35"/>
      <c r="BY923" s="35"/>
      <c r="BZ923" s="35"/>
      <c r="CE923" s="695" t="e">
        <f t="shared" si="1888"/>
        <v>#DIV/0!</v>
      </c>
    </row>
    <row r="924" spans="2:83" s="25" customFormat="1" ht="46.5" hidden="1" customHeight="1" x14ac:dyDescent="0.25">
      <c r="B924" s="1087" t="s">
        <v>192</v>
      </c>
      <c r="C924" s="1087"/>
      <c r="D924" s="1087"/>
      <c r="E924" s="1087"/>
      <c r="F924" s="1087"/>
      <c r="G924" s="1087"/>
      <c r="H924" s="1087"/>
      <c r="I924" s="1087"/>
      <c r="J924" s="1087"/>
      <c r="K924" s="1087"/>
      <c r="L924" s="1087"/>
      <c r="M924" s="1087"/>
      <c r="N924" s="1087"/>
      <c r="O924" s="1087"/>
      <c r="P924" s="1087"/>
      <c r="Q924" s="1087"/>
      <c r="R924" s="1087"/>
      <c r="S924" s="1087"/>
      <c r="T924" s="1087"/>
      <c r="U924" s="1087"/>
      <c r="V924" s="1087"/>
      <c r="W924" s="1087"/>
      <c r="X924" s="1087"/>
      <c r="Y924" s="1087"/>
      <c r="Z924" s="1087"/>
      <c r="AA924" s="1087"/>
      <c r="AB924" s="1087"/>
      <c r="AC924" s="1087"/>
      <c r="AD924" s="1087"/>
      <c r="AE924" s="1087"/>
      <c r="AF924" s="1087"/>
      <c r="AG924" s="1087"/>
      <c r="AH924" s="1087"/>
      <c r="AI924" s="1087"/>
      <c r="AJ924" s="1087"/>
      <c r="AK924" s="1087"/>
      <c r="AL924" s="1087"/>
      <c r="AM924" s="1087"/>
      <c r="AN924" s="1087"/>
      <c r="AO924" s="1087"/>
      <c r="AP924" s="1087"/>
      <c r="AQ924" s="1087"/>
      <c r="AR924" s="1087"/>
      <c r="AS924" s="1087"/>
      <c r="AT924" s="1087"/>
      <c r="AU924" s="1087"/>
      <c r="AV924" s="1087"/>
      <c r="AW924" s="1087"/>
      <c r="AX924" s="1087"/>
      <c r="AY924" s="1087"/>
      <c r="AZ924" s="1087"/>
      <c r="BA924" s="1087"/>
      <c r="BB924" s="1087"/>
      <c r="BC924" s="1087"/>
      <c r="BD924" s="1087"/>
      <c r="BE924" s="1087"/>
      <c r="BF924" s="1087"/>
      <c r="BG924" s="1087"/>
      <c r="BH924" s="1087"/>
      <c r="BI924" s="1087"/>
      <c r="BJ924" s="1087"/>
      <c r="BK924" s="1087"/>
      <c r="BL924" s="1087"/>
      <c r="BM924" s="1087"/>
      <c r="BN924" s="1087"/>
      <c r="BO924" s="1087"/>
      <c r="BP924" s="1087"/>
      <c r="BQ924" s="1087"/>
      <c r="BR924" s="1087"/>
      <c r="BS924" s="1087"/>
      <c r="BT924" s="36"/>
      <c r="BU924" s="36"/>
      <c r="BV924" s="36"/>
      <c r="BW924" s="36"/>
      <c r="CE924" s="695" t="e">
        <f t="shared" si="1888"/>
        <v>#DIV/0!</v>
      </c>
    </row>
    <row r="925" spans="2:83" s="61" customFormat="1" ht="160.5" hidden="1" customHeight="1" x14ac:dyDescent="0.25">
      <c r="B925" s="226">
        <v>1</v>
      </c>
      <c r="C925" s="133" t="s">
        <v>205</v>
      </c>
      <c r="D925" s="393">
        <f>E925+H925+I925</f>
        <v>0</v>
      </c>
      <c r="E925" s="487">
        <f>E926+E927</f>
        <v>0</v>
      </c>
      <c r="F925" s="508"/>
      <c r="G925" s="487"/>
      <c r="H925" s="111">
        <f>H926</f>
        <v>0</v>
      </c>
      <c r="I925" s="89">
        <f>I926+I927</f>
        <v>0</v>
      </c>
      <c r="J925" s="393">
        <f>K925+M925+Q925</f>
        <v>0</v>
      </c>
      <c r="K925" s="575">
        <f>M925+S925+U925</f>
        <v>0</v>
      </c>
      <c r="L925" s="683"/>
      <c r="M925" s="168">
        <f>M926+M927</f>
        <v>0</v>
      </c>
      <c r="N925" s="683"/>
      <c r="O925" s="512"/>
      <c r="P925" s="683"/>
      <c r="Q925" s="439"/>
      <c r="R925" s="683"/>
      <c r="S925" s="111">
        <f>S926</f>
        <v>0</v>
      </c>
      <c r="T925" s="114"/>
      <c r="U925" s="89">
        <f>U926+U927</f>
        <v>0</v>
      </c>
      <c r="V925" s="89"/>
      <c r="W925" s="89"/>
      <c r="X925" s="89"/>
      <c r="Y925" s="89"/>
      <c r="Z925" s="89"/>
      <c r="AA925" s="89"/>
      <c r="AB925" s="89"/>
      <c r="AC925" s="89"/>
      <c r="AD925" s="19"/>
      <c r="AE925" s="900">
        <f>AG925+AM925+AO925</f>
        <v>0</v>
      </c>
      <c r="AF925" s="263"/>
      <c r="AG925" s="168">
        <f>AG926+AG927</f>
        <v>0</v>
      </c>
      <c r="AH925" s="683"/>
      <c r="AI925" s="512"/>
      <c r="AJ925" s="683"/>
      <c r="AK925" s="487"/>
      <c r="AL925" s="683"/>
      <c r="AM925" s="111">
        <f>AM926</f>
        <v>0</v>
      </c>
      <c r="AN925" s="114"/>
      <c r="AO925" s="89">
        <f>AO926+AO927</f>
        <v>0</v>
      </c>
      <c r="AP925" s="89"/>
      <c r="AQ925" s="19"/>
      <c r="AR925" s="581">
        <f>AT925+AZ925+BB925</f>
        <v>0</v>
      </c>
      <c r="AS925" s="683"/>
      <c r="AT925" s="168">
        <f>AT926+AT927</f>
        <v>0</v>
      </c>
      <c r="AU925" s="683"/>
      <c r="AV925" s="512"/>
      <c r="AW925" s="683"/>
      <c r="AX925" s="168"/>
      <c r="AY925" s="683"/>
      <c r="AZ925" s="111">
        <f>AZ926</f>
        <v>0</v>
      </c>
      <c r="BA925" s="114"/>
      <c r="BB925" s="89">
        <f>BB926+BB927</f>
        <v>0</v>
      </c>
      <c r="BC925" s="89"/>
      <c r="BD925" s="89"/>
      <c r="BE925" s="447">
        <f>BF925+BH925+BI925</f>
        <v>0</v>
      </c>
      <c r="BF925" s="393">
        <f>BF926+BF927</f>
        <v>0</v>
      </c>
      <c r="BG925" s="393"/>
      <c r="BH925" s="111">
        <f>BH926</f>
        <v>0</v>
      </c>
      <c r="BI925" s="89">
        <f>BI926+BI927</f>
        <v>0</v>
      </c>
      <c r="BJ925" s="89"/>
      <c r="BK925" s="89"/>
      <c r="BL925" s="89"/>
      <c r="BM925" s="89"/>
      <c r="BN925" s="89"/>
      <c r="BO925" s="89"/>
      <c r="BP925" s="89"/>
      <c r="BQ925" s="89"/>
      <c r="BR925" s="89"/>
      <c r="BS925" s="89"/>
      <c r="BT925" s="89"/>
      <c r="BU925" s="89">
        <f>BV925+BY925+BZ925</f>
        <v>0</v>
      </c>
      <c r="BV925" s="89">
        <f>BV926+BV927</f>
        <v>0</v>
      </c>
      <c r="BW925" s="568"/>
      <c r="BX925" s="439"/>
      <c r="BY925" s="111">
        <f>BY926</f>
        <v>0</v>
      </c>
      <c r="BZ925" s="89">
        <f>BZ926+BZ927</f>
        <v>0</v>
      </c>
      <c r="CE925" s="695" t="e">
        <f t="shared" si="1888"/>
        <v>#DIV/0!</v>
      </c>
    </row>
    <row r="926" spans="2:83" s="61" customFormat="1" ht="69.75" hidden="1" customHeight="1" x14ac:dyDescent="0.25">
      <c r="B926" s="226"/>
      <c r="C926" s="139" t="s">
        <v>169</v>
      </c>
      <c r="D926" s="140">
        <f>E926+H926+I926</f>
        <v>0</v>
      </c>
      <c r="E926" s="140">
        <v>0</v>
      </c>
      <c r="F926" s="140"/>
      <c r="G926" s="140"/>
      <c r="H926" s="140">
        <v>0</v>
      </c>
      <c r="I926" s="73">
        <v>0</v>
      </c>
      <c r="J926" s="140">
        <f>K926</f>
        <v>0</v>
      </c>
      <c r="K926" s="106">
        <f>M926+S926+U926</f>
        <v>0</v>
      </c>
      <c r="L926" s="106"/>
      <c r="M926" s="957">
        <v>0</v>
      </c>
      <c r="N926" s="106"/>
      <c r="O926" s="140"/>
      <c r="P926" s="106"/>
      <c r="Q926" s="140"/>
      <c r="R926" s="106"/>
      <c r="S926" s="140">
        <v>0</v>
      </c>
      <c r="T926" s="106"/>
      <c r="U926" s="73">
        <v>0</v>
      </c>
      <c r="V926" s="73"/>
      <c r="W926" s="73"/>
      <c r="X926" s="73"/>
      <c r="Y926" s="73"/>
      <c r="Z926" s="73"/>
      <c r="AA926" s="73"/>
      <c r="AB926" s="73"/>
      <c r="AC926" s="73"/>
      <c r="AD926" s="31"/>
      <c r="AE926" s="978">
        <f>AG926+AM926+AO926</f>
        <v>0</v>
      </c>
      <c r="AF926" s="497"/>
      <c r="AG926" s="957">
        <v>0</v>
      </c>
      <c r="AH926" s="106"/>
      <c r="AI926" s="140"/>
      <c r="AJ926" s="106"/>
      <c r="AK926" s="140"/>
      <c r="AL926" s="106"/>
      <c r="AM926" s="140">
        <v>0</v>
      </c>
      <c r="AN926" s="106"/>
      <c r="AO926" s="73">
        <v>0</v>
      </c>
      <c r="AP926" s="73"/>
      <c r="AQ926" s="31"/>
      <c r="AR926" s="140">
        <f>AT926+AZ926+BB926</f>
        <v>0</v>
      </c>
      <c r="AS926" s="106"/>
      <c r="AT926" s="957">
        <v>0</v>
      </c>
      <c r="AU926" s="106"/>
      <c r="AV926" s="140"/>
      <c r="AW926" s="106"/>
      <c r="AX926" s="957"/>
      <c r="AY926" s="106"/>
      <c r="AZ926" s="140">
        <v>0</v>
      </c>
      <c r="BA926" s="106"/>
      <c r="BB926" s="73">
        <v>0</v>
      </c>
      <c r="BC926" s="73"/>
      <c r="BD926" s="73"/>
      <c r="BE926" s="140">
        <f>BF926+BH926+BI926</f>
        <v>0</v>
      </c>
      <c r="BF926" s="140">
        <v>0</v>
      </c>
      <c r="BG926" s="140"/>
      <c r="BH926" s="140">
        <v>0</v>
      </c>
      <c r="BI926" s="73">
        <v>0</v>
      </c>
      <c r="BJ926" s="73"/>
      <c r="BK926" s="73"/>
      <c r="BL926" s="73"/>
      <c r="BM926" s="73"/>
      <c r="BN926" s="73"/>
      <c r="BO926" s="73"/>
      <c r="BP926" s="73"/>
      <c r="BQ926" s="73"/>
      <c r="BR926" s="73"/>
      <c r="BS926" s="73"/>
      <c r="BT926" s="73"/>
      <c r="BU926" s="73">
        <f>BV926+BY926+BZ926</f>
        <v>0</v>
      </c>
      <c r="BV926" s="73">
        <v>0</v>
      </c>
      <c r="BW926" s="140"/>
      <c r="BX926" s="140"/>
      <c r="BY926" s="140">
        <v>0</v>
      </c>
      <c r="BZ926" s="73">
        <v>0</v>
      </c>
      <c r="CE926" s="695" t="e">
        <f t="shared" si="1888"/>
        <v>#DIV/0!</v>
      </c>
    </row>
    <row r="927" spans="2:83" s="42" customFormat="1" ht="69.75" hidden="1" customHeight="1" x14ac:dyDescent="0.25">
      <c r="B927" s="226"/>
      <c r="C927" s="119" t="s">
        <v>170</v>
      </c>
      <c r="D927" s="106">
        <f>E927+H927+I927</f>
        <v>0</v>
      </c>
      <c r="E927" s="106">
        <v>0</v>
      </c>
      <c r="F927" s="106"/>
      <c r="G927" s="106"/>
      <c r="H927" s="106">
        <v>0</v>
      </c>
      <c r="I927" s="31">
        <v>0</v>
      </c>
      <c r="J927" s="106">
        <f>K927</f>
        <v>0</v>
      </c>
      <c r="K927" s="106">
        <f>M927+S927+U927</f>
        <v>0</v>
      </c>
      <c r="L927" s="106"/>
      <c r="M927" s="109">
        <v>0</v>
      </c>
      <c r="N927" s="106"/>
      <c r="O927" s="106"/>
      <c r="P927" s="106"/>
      <c r="Q927" s="106"/>
      <c r="R927" s="106"/>
      <c r="S927" s="106">
        <v>0</v>
      </c>
      <c r="T927" s="106"/>
      <c r="U927" s="31">
        <v>0</v>
      </c>
      <c r="V927" s="31"/>
      <c r="W927" s="31"/>
      <c r="X927" s="31"/>
      <c r="Y927" s="31"/>
      <c r="Z927" s="31"/>
      <c r="AA927" s="31"/>
      <c r="AB927" s="31"/>
      <c r="AC927" s="31"/>
      <c r="AD927" s="31"/>
      <c r="AE927" s="979">
        <f>AG927+AM927+AO927</f>
        <v>0</v>
      </c>
      <c r="AF927" s="497"/>
      <c r="AG927" s="109">
        <v>0</v>
      </c>
      <c r="AH927" s="106"/>
      <c r="AI927" s="106"/>
      <c r="AJ927" s="106"/>
      <c r="AK927" s="106"/>
      <c r="AL927" s="106"/>
      <c r="AM927" s="106">
        <v>0</v>
      </c>
      <c r="AN927" s="106"/>
      <c r="AO927" s="31">
        <v>0</v>
      </c>
      <c r="AP927" s="31"/>
      <c r="AQ927" s="31"/>
      <c r="AR927" s="106">
        <f>AT927+AZ927+BB927</f>
        <v>0</v>
      </c>
      <c r="AS927" s="106"/>
      <c r="AT927" s="109">
        <v>0</v>
      </c>
      <c r="AU927" s="106"/>
      <c r="AV927" s="106"/>
      <c r="AW927" s="106"/>
      <c r="AX927" s="109"/>
      <c r="AY927" s="106"/>
      <c r="AZ927" s="106">
        <v>0</v>
      </c>
      <c r="BA927" s="106"/>
      <c r="BB927" s="31">
        <v>0</v>
      </c>
      <c r="BC927" s="31"/>
      <c r="BD927" s="31"/>
      <c r="BE927" s="106">
        <f>BF927+BH927+BI927</f>
        <v>0</v>
      </c>
      <c r="BF927" s="106">
        <v>0</v>
      </c>
      <c r="BG927" s="106"/>
      <c r="BH927" s="106">
        <v>0</v>
      </c>
      <c r="BI927" s="31">
        <v>0</v>
      </c>
      <c r="BJ927" s="31"/>
      <c r="BK927" s="31"/>
      <c r="BL927" s="31"/>
      <c r="BM927" s="31"/>
      <c r="BN927" s="31"/>
      <c r="BO927" s="31"/>
      <c r="BP927" s="31"/>
      <c r="BQ927" s="31"/>
      <c r="BR927" s="31"/>
      <c r="BS927" s="31"/>
      <c r="BT927" s="31"/>
      <c r="BU927" s="31">
        <f>BV927+BY927+BZ927</f>
        <v>0</v>
      </c>
      <c r="BV927" s="31">
        <v>0</v>
      </c>
      <c r="BW927" s="106"/>
      <c r="BX927" s="106"/>
      <c r="BY927" s="106">
        <v>0</v>
      </c>
      <c r="BZ927" s="31">
        <v>0</v>
      </c>
      <c r="CE927" s="695" t="e">
        <f t="shared" si="1888"/>
        <v>#DIV/0!</v>
      </c>
    </row>
    <row r="928" spans="2:83" s="374" customFormat="1" ht="90.75" hidden="1" customHeight="1" x14ac:dyDescent="0.25">
      <c r="B928" s="410" t="s">
        <v>63</v>
      </c>
      <c r="C928" s="415" t="s">
        <v>351</v>
      </c>
      <c r="D928" s="376">
        <f t="shared" ref="D928:D930" si="1894">E928+H928+I928</f>
        <v>11277.275000000001</v>
      </c>
      <c r="E928" s="376">
        <f>E966+E967</f>
        <v>0</v>
      </c>
      <c r="F928" s="376"/>
      <c r="G928" s="376"/>
      <c r="H928" s="376">
        <f t="shared" ref="H928" si="1895">H966+H967</f>
        <v>0</v>
      </c>
      <c r="I928" s="376">
        <f>I929+I930</f>
        <v>11277.275000000001</v>
      </c>
      <c r="J928" s="376">
        <f>K928</f>
        <v>0</v>
      </c>
      <c r="K928" s="575">
        <f t="shared" ref="K928:K930" si="1896">M928+S928+U928</f>
        <v>0</v>
      </c>
      <c r="L928" s="683"/>
      <c r="M928" s="375">
        <f>M966+M967</f>
        <v>0</v>
      </c>
      <c r="N928" s="421"/>
      <c r="O928" s="376"/>
      <c r="P928" s="421"/>
      <c r="Q928" s="376"/>
      <c r="R928" s="421"/>
      <c r="S928" s="376">
        <f t="shared" ref="S928" si="1897">S966+S967</f>
        <v>0</v>
      </c>
      <c r="T928" s="421"/>
      <c r="U928" s="376">
        <f>U929+U930</f>
        <v>0</v>
      </c>
      <c r="V928" s="376">
        <f t="shared" ref="V928:V930" si="1898">W928+X928+Y928</f>
        <v>0</v>
      </c>
      <c r="W928" s="376">
        <f>W966+W967</f>
        <v>0</v>
      </c>
      <c r="X928" s="376"/>
      <c r="Y928" s="376">
        <f>Y929+Y930</f>
        <v>0</v>
      </c>
      <c r="Z928" s="376">
        <f t="shared" ref="Z928:Z930" si="1899">AA928+AB928+AC928</f>
        <v>71478.635000000009</v>
      </c>
      <c r="AA928" s="376">
        <f>AA966+AA967</f>
        <v>0</v>
      </c>
      <c r="AB928" s="376">
        <f t="shared" ref="AB928" si="1900">AB966+AB967</f>
        <v>0</v>
      </c>
      <c r="AC928" s="376">
        <f>AC929+AC930</f>
        <v>71478.635000000009</v>
      </c>
      <c r="AD928" s="421"/>
      <c r="AE928" s="900">
        <f>AG928</f>
        <v>0</v>
      </c>
      <c r="AF928" s="263"/>
      <c r="AG928" s="375">
        <f>AG966+AG967</f>
        <v>0</v>
      </c>
      <c r="AH928" s="421"/>
      <c r="AI928" s="376"/>
      <c r="AJ928" s="421"/>
      <c r="AK928" s="376"/>
      <c r="AL928" s="421"/>
      <c r="AM928" s="376"/>
      <c r="AN928" s="421"/>
      <c r="AO928" s="377"/>
      <c r="AP928" s="376">
        <f t="shared" ref="AP928:AP981" si="1901">AR928+AT928+AX928</f>
        <v>0</v>
      </c>
      <c r="AQ928" s="421"/>
      <c r="AR928" s="581">
        <f>AT928</f>
        <v>0</v>
      </c>
      <c r="AS928" s="683"/>
      <c r="AT928" s="168">
        <f>AT966+AT967</f>
        <v>0</v>
      </c>
      <c r="AU928" s="683"/>
      <c r="AV928" s="512"/>
      <c r="AW928" s="683"/>
      <c r="AX928" s="375"/>
      <c r="AY928" s="421"/>
      <c r="AZ928" s="376"/>
      <c r="BA928" s="421"/>
      <c r="BB928" s="377"/>
      <c r="BC928" s="376">
        <f t="shared" ref="BC928:BC1018" si="1902">AM928</f>
        <v>0</v>
      </c>
      <c r="BD928" s="377">
        <f t="shared" ref="BD928:BD1018" si="1903">AO928</f>
        <v>0</v>
      </c>
      <c r="BE928" s="447">
        <f>BF928</f>
        <v>0</v>
      </c>
      <c r="BF928" s="376">
        <f>BF966+BF967</f>
        <v>0</v>
      </c>
      <c r="BG928" s="376"/>
      <c r="BH928" s="376"/>
      <c r="BI928" s="377"/>
      <c r="BJ928" s="376">
        <f t="shared" ref="BJ928" si="1904">BK928+BL928+BM928</f>
        <v>0</v>
      </c>
      <c r="BK928" s="376"/>
      <c r="BL928" s="376"/>
      <c r="BM928" s="377"/>
      <c r="BN928" s="376">
        <f t="shared" ref="BN928" si="1905">BO928+BR928+BS928</f>
        <v>0</v>
      </c>
      <c r="BO928" s="376">
        <f t="shared" ref="BO928" si="1906">BF928</f>
        <v>0</v>
      </c>
      <c r="BP928" s="376"/>
      <c r="BQ928" s="376"/>
      <c r="BR928" s="376">
        <f t="shared" ref="BR928" si="1907">BH928</f>
        <v>0</v>
      </c>
      <c r="BS928" s="377">
        <f t="shared" ref="BS928" si="1908">BI928</f>
        <v>0</v>
      </c>
      <c r="BT928" s="376"/>
      <c r="BU928" s="376">
        <f>BV928</f>
        <v>0</v>
      </c>
      <c r="BV928" s="376">
        <f>BV966+BV967</f>
        <v>0</v>
      </c>
      <c r="BW928" s="568"/>
      <c r="BX928" s="376"/>
      <c r="BY928" s="376"/>
      <c r="BZ928" s="377"/>
      <c r="CE928" s="695">
        <f t="shared" si="1888"/>
        <v>0</v>
      </c>
    </row>
    <row r="929" spans="2:83" s="61" customFormat="1" ht="57" hidden="1" customHeight="1" x14ac:dyDescent="0.25">
      <c r="B929" s="416"/>
      <c r="C929" s="469" t="s">
        <v>32</v>
      </c>
      <c r="D929" s="391">
        <f t="shared" si="1894"/>
        <v>7555.7000000000007</v>
      </c>
      <c r="E929" s="489">
        <f>E966</f>
        <v>0</v>
      </c>
      <c r="F929" s="505"/>
      <c r="G929" s="489"/>
      <c r="H929" s="488"/>
      <c r="I929" s="489">
        <f>I946+I958+I961+I964</f>
        <v>7555.7000000000007</v>
      </c>
      <c r="J929" s="393"/>
      <c r="K929" s="575">
        <f t="shared" si="1896"/>
        <v>0</v>
      </c>
      <c r="L929" s="683"/>
      <c r="M929" s="176">
        <f>M966</f>
        <v>0</v>
      </c>
      <c r="N929" s="683"/>
      <c r="O929" s="517"/>
      <c r="P929" s="683"/>
      <c r="Q929" s="436"/>
      <c r="R929" s="683"/>
      <c r="S929" s="438"/>
      <c r="T929" s="683"/>
      <c r="U929" s="436">
        <f>U946+U958+U961+U964</f>
        <v>0</v>
      </c>
      <c r="V929" s="391">
        <f t="shared" si="1898"/>
        <v>0</v>
      </c>
      <c r="W929" s="469">
        <f>W946+W966</f>
        <v>0</v>
      </c>
      <c r="X929" s="469">
        <f t="shared" ref="X929" si="1909">X946+X966</f>
        <v>0</v>
      </c>
      <c r="Y929" s="469">
        <f>Y946+Y958+Y961+Y964</f>
        <v>0</v>
      </c>
      <c r="Z929" s="469">
        <f t="shared" si="1899"/>
        <v>47890.600000000006</v>
      </c>
      <c r="AA929" s="391">
        <f>AA966</f>
        <v>0</v>
      </c>
      <c r="AB929" s="394"/>
      <c r="AC929" s="391">
        <f>AC946+AC958+AC961+AC964</f>
        <v>47890.600000000006</v>
      </c>
      <c r="AD929" s="683"/>
      <c r="AE929" s="900"/>
      <c r="AF929" s="263"/>
      <c r="AG929" s="168"/>
      <c r="AH929" s="683"/>
      <c r="AI929" s="512"/>
      <c r="AJ929" s="683"/>
      <c r="AK929" s="487"/>
      <c r="AL929" s="683"/>
      <c r="AM929" s="487"/>
      <c r="AN929" s="683"/>
      <c r="AO929" s="89"/>
      <c r="AP929" s="393"/>
      <c r="AQ929" s="683"/>
      <c r="AR929" s="581"/>
      <c r="AS929" s="683"/>
      <c r="AT929" s="168"/>
      <c r="AU929" s="683"/>
      <c r="AV929" s="512"/>
      <c r="AW929" s="683"/>
      <c r="AX929" s="168"/>
      <c r="AY929" s="683"/>
      <c r="AZ929" s="439"/>
      <c r="BA929" s="683"/>
      <c r="BB929" s="89"/>
      <c r="BC929" s="393"/>
      <c r="BD929" s="89"/>
      <c r="BE929" s="447"/>
      <c r="BF929" s="393"/>
      <c r="BG929" s="393"/>
      <c r="BH929" s="393"/>
      <c r="BI929" s="89"/>
      <c r="BJ929" s="393"/>
      <c r="BK929" s="393"/>
      <c r="BL929" s="393"/>
      <c r="BM929" s="89"/>
      <c r="BN929" s="393"/>
      <c r="BO929" s="393"/>
      <c r="BP929" s="512"/>
      <c r="BQ929" s="476"/>
      <c r="BR929" s="393"/>
      <c r="BS929" s="89"/>
      <c r="BT929" s="439"/>
      <c r="BU929" s="611"/>
      <c r="BV929" s="568"/>
      <c r="BW929" s="568"/>
      <c r="BX929" s="439"/>
      <c r="BY929" s="439"/>
      <c r="BZ929" s="89"/>
      <c r="CE929" s="695">
        <f t="shared" si="1888"/>
        <v>0</v>
      </c>
    </row>
    <row r="930" spans="2:83" s="61" customFormat="1" ht="52.5" hidden="1" customHeight="1" x14ac:dyDescent="0.25">
      <c r="B930" s="416"/>
      <c r="C930" s="470" t="s">
        <v>288</v>
      </c>
      <c r="D930" s="389">
        <f t="shared" si="1894"/>
        <v>3721.5749999999998</v>
      </c>
      <c r="E930" s="491">
        <f>E967</f>
        <v>0</v>
      </c>
      <c r="F930" s="504"/>
      <c r="G930" s="491"/>
      <c r="H930" s="488"/>
      <c r="I930" s="491">
        <f>I947+I959+I962+I965</f>
        <v>3721.5749999999998</v>
      </c>
      <c r="J930" s="393"/>
      <c r="K930" s="575">
        <f t="shared" si="1896"/>
        <v>0</v>
      </c>
      <c r="L930" s="683"/>
      <c r="M930" s="166">
        <f>M967</f>
        <v>0</v>
      </c>
      <c r="N930" s="683"/>
      <c r="O930" s="519"/>
      <c r="P930" s="683"/>
      <c r="Q930" s="435"/>
      <c r="R930" s="683"/>
      <c r="S930" s="438"/>
      <c r="T930" s="683"/>
      <c r="U930" s="435">
        <f>U947+U959+U962+U965</f>
        <v>0</v>
      </c>
      <c r="V930" s="389">
        <f t="shared" si="1898"/>
        <v>0</v>
      </c>
      <c r="W930" s="470">
        <f>W967</f>
        <v>0</v>
      </c>
      <c r="X930" s="470">
        <f t="shared" ref="X930" si="1910">X967</f>
        <v>0</v>
      </c>
      <c r="Y930" s="470">
        <f>Y947+Y959+Y962+Y965</f>
        <v>0</v>
      </c>
      <c r="Z930" s="470">
        <f t="shared" si="1899"/>
        <v>23588.035</v>
      </c>
      <c r="AA930" s="389">
        <f>AA967</f>
        <v>0</v>
      </c>
      <c r="AB930" s="394"/>
      <c r="AC930" s="389">
        <f>AC947+AC959+AC962+AC965</f>
        <v>23588.035</v>
      </c>
      <c r="AD930" s="683"/>
      <c r="AE930" s="900"/>
      <c r="AF930" s="263"/>
      <c r="AG930" s="168"/>
      <c r="AH930" s="683"/>
      <c r="AI930" s="512"/>
      <c r="AJ930" s="683"/>
      <c r="AK930" s="487"/>
      <c r="AL930" s="683"/>
      <c r="AM930" s="487"/>
      <c r="AN930" s="683"/>
      <c r="AO930" s="89"/>
      <c r="AP930" s="393"/>
      <c r="AQ930" s="683"/>
      <c r="AR930" s="581"/>
      <c r="AS930" s="683"/>
      <c r="AT930" s="168"/>
      <c r="AU930" s="683"/>
      <c r="AV930" s="512"/>
      <c r="AW930" s="683"/>
      <c r="AX930" s="168"/>
      <c r="AY930" s="683"/>
      <c r="AZ930" s="439"/>
      <c r="BA930" s="683"/>
      <c r="BB930" s="89"/>
      <c r="BC930" s="393"/>
      <c r="BD930" s="89"/>
      <c r="BE930" s="447"/>
      <c r="BF930" s="393"/>
      <c r="BG930" s="393"/>
      <c r="BH930" s="393"/>
      <c r="BI930" s="89"/>
      <c r="BJ930" s="393"/>
      <c r="BK930" s="393"/>
      <c r="BL930" s="393"/>
      <c r="BM930" s="89"/>
      <c r="BN930" s="393"/>
      <c r="BO930" s="393"/>
      <c r="BP930" s="512"/>
      <c r="BQ930" s="476"/>
      <c r="BR930" s="393"/>
      <c r="BS930" s="89"/>
      <c r="BT930" s="439"/>
      <c r="BU930" s="611"/>
      <c r="BV930" s="568"/>
      <c r="BW930" s="568"/>
      <c r="BX930" s="439"/>
      <c r="BY930" s="439"/>
      <c r="BZ930" s="89"/>
      <c r="CE930" s="695">
        <f t="shared" si="1888"/>
        <v>0</v>
      </c>
    </row>
    <row r="931" spans="2:83" s="61" customFormat="1" ht="143.25" hidden="1" customHeight="1" x14ac:dyDescent="0.25">
      <c r="B931" s="416">
        <v>1</v>
      </c>
      <c r="C931" s="119" t="s">
        <v>286</v>
      </c>
      <c r="D931" s="393"/>
      <c r="E931" s="487"/>
      <c r="F931" s="508"/>
      <c r="G931" s="487"/>
      <c r="H931" s="487"/>
      <c r="I931" s="89"/>
      <c r="J931" s="393"/>
      <c r="K931" s="575"/>
      <c r="L931" s="683"/>
      <c r="M931" s="168"/>
      <c r="N931" s="683"/>
      <c r="O931" s="512"/>
      <c r="P931" s="683"/>
      <c r="Q931" s="439"/>
      <c r="R931" s="683"/>
      <c r="S931" s="439"/>
      <c r="T931" s="683"/>
      <c r="U931" s="89"/>
      <c r="V931" s="394"/>
      <c r="W931" s="89"/>
      <c r="X931" s="89"/>
      <c r="Y931" s="89"/>
      <c r="Z931" s="474"/>
      <c r="AA931" s="394"/>
      <c r="AB931" s="394"/>
      <c r="AC931" s="394"/>
      <c r="AD931" s="683"/>
      <c r="AE931" s="900"/>
      <c r="AF931" s="263"/>
      <c r="AG931" s="168"/>
      <c r="AH931" s="683"/>
      <c r="AI931" s="512"/>
      <c r="AJ931" s="683"/>
      <c r="AK931" s="487"/>
      <c r="AL931" s="683"/>
      <c r="AM931" s="487"/>
      <c r="AN931" s="683"/>
      <c r="AO931" s="89"/>
      <c r="AP931" s="393"/>
      <c r="AQ931" s="683"/>
      <c r="AR931" s="581"/>
      <c r="AS931" s="683"/>
      <c r="AT931" s="168"/>
      <c r="AU931" s="683"/>
      <c r="AV931" s="512"/>
      <c r="AW931" s="683"/>
      <c r="AX931" s="168"/>
      <c r="AY931" s="683"/>
      <c r="AZ931" s="439"/>
      <c r="BA931" s="683"/>
      <c r="BB931" s="89"/>
      <c r="BC931" s="393"/>
      <c r="BD931" s="89"/>
      <c r="BE931" s="447"/>
      <c r="BF931" s="393"/>
      <c r="BG931" s="393"/>
      <c r="BH931" s="393"/>
      <c r="BI931" s="89"/>
      <c r="BJ931" s="393"/>
      <c r="BK931" s="393"/>
      <c r="BL931" s="393"/>
      <c r="BM931" s="89"/>
      <c r="BN931" s="393"/>
      <c r="BO931" s="393"/>
      <c r="BP931" s="512"/>
      <c r="BQ931" s="476"/>
      <c r="BR931" s="393"/>
      <c r="BS931" s="89"/>
      <c r="BT931" s="439"/>
      <c r="BU931" s="611"/>
      <c r="BV931" s="568"/>
      <c r="BW931" s="568"/>
      <c r="BX931" s="439"/>
      <c r="BY931" s="439"/>
      <c r="BZ931" s="89"/>
      <c r="CE931" s="695" t="e">
        <f t="shared" si="1888"/>
        <v>#DIV/0!</v>
      </c>
    </row>
    <row r="932" spans="2:83" s="23" customFormat="1" ht="46.5" hidden="1" customHeight="1" x14ac:dyDescent="0.25">
      <c r="B932" s="417"/>
      <c r="C932" s="469" t="s">
        <v>32</v>
      </c>
      <c r="D932" s="391"/>
      <c r="E932" s="489"/>
      <c r="F932" s="505"/>
      <c r="G932" s="489"/>
      <c r="H932" s="489"/>
      <c r="I932" s="279"/>
      <c r="J932" s="391"/>
      <c r="K932" s="575"/>
      <c r="L932" s="683"/>
      <c r="M932" s="176"/>
      <c r="N932" s="683"/>
      <c r="O932" s="517"/>
      <c r="P932" s="683"/>
      <c r="Q932" s="436"/>
      <c r="R932" s="683"/>
      <c r="S932" s="436"/>
      <c r="T932" s="683"/>
      <c r="U932" s="279"/>
      <c r="V932" s="391"/>
      <c r="W932" s="279"/>
      <c r="X932" s="279"/>
      <c r="Y932" s="279"/>
      <c r="Z932" s="469">
        <f>AC932</f>
        <v>0</v>
      </c>
      <c r="AA932" s="391"/>
      <c r="AB932" s="391"/>
      <c r="AC932" s="391">
        <f>'[16]Свод (краткий)'!$W$13</f>
        <v>0</v>
      </c>
      <c r="AD932" s="683"/>
      <c r="AE932" s="864"/>
      <c r="AF932" s="263"/>
      <c r="AG932" s="176"/>
      <c r="AH932" s="683"/>
      <c r="AI932" s="517"/>
      <c r="AJ932" s="683"/>
      <c r="AK932" s="489"/>
      <c r="AL932" s="683"/>
      <c r="AM932" s="489"/>
      <c r="AN932" s="683"/>
      <c r="AO932" s="279"/>
      <c r="AP932" s="391"/>
      <c r="AQ932" s="683"/>
      <c r="AR932" s="578"/>
      <c r="AS932" s="683"/>
      <c r="AT932" s="176"/>
      <c r="AU932" s="683"/>
      <c r="AV932" s="517"/>
      <c r="AW932" s="683"/>
      <c r="AX932" s="176"/>
      <c r="AY932" s="683"/>
      <c r="AZ932" s="436"/>
      <c r="BA932" s="683"/>
      <c r="BB932" s="279"/>
      <c r="BC932" s="391"/>
      <c r="BD932" s="279"/>
      <c r="BE932" s="443"/>
      <c r="BF932" s="391"/>
      <c r="BG932" s="391"/>
      <c r="BH932" s="391"/>
      <c r="BI932" s="279"/>
      <c r="BJ932" s="391"/>
      <c r="BK932" s="391"/>
      <c r="BL932" s="391"/>
      <c r="BM932" s="279"/>
      <c r="BN932" s="391"/>
      <c r="BO932" s="391"/>
      <c r="BP932" s="517"/>
      <c r="BQ932" s="469"/>
      <c r="BR932" s="391"/>
      <c r="BS932" s="279"/>
      <c r="BT932" s="436"/>
      <c r="BU932" s="609"/>
      <c r="BV932" s="566"/>
      <c r="BW932" s="566"/>
      <c r="BX932" s="436"/>
      <c r="BY932" s="436"/>
      <c r="BZ932" s="279"/>
      <c r="CE932" s="695" t="e">
        <f t="shared" si="1888"/>
        <v>#DIV/0!</v>
      </c>
    </row>
    <row r="933" spans="2:83" s="42" customFormat="1" ht="48" hidden="1" customHeight="1" x14ac:dyDescent="0.25">
      <c r="B933" s="134"/>
      <c r="C933" s="470" t="s">
        <v>288</v>
      </c>
      <c r="D933" s="389"/>
      <c r="E933" s="491"/>
      <c r="F933" s="504"/>
      <c r="G933" s="491"/>
      <c r="H933" s="491"/>
      <c r="I933" s="19"/>
      <c r="J933" s="389"/>
      <c r="K933" s="575"/>
      <c r="L933" s="683"/>
      <c r="M933" s="166"/>
      <c r="N933" s="683"/>
      <c r="O933" s="519"/>
      <c r="P933" s="683"/>
      <c r="Q933" s="435"/>
      <c r="R933" s="683"/>
      <c r="S933" s="435"/>
      <c r="T933" s="683"/>
      <c r="U933" s="19"/>
      <c r="V933" s="389"/>
      <c r="W933" s="19"/>
      <c r="X933" s="19"/>
      <c r="Y933" s="19"/>
      <c r="Z933" s="470"/>
      <c r="AA933" s="389"/>
      <c r="AB933" s="389"/>
      <c r="AC933" s="389"/>
      <c r="AD933" s="683"/>
      <c r="AE933" s="866"/>
      <c r="AF933" s="263"/>
      <c r="AG933" s="166"/>
      <c r="AH933" s="683"/>
      <c r="AI933" s="519"/>
      <c r="AJ933" s="683"/>
      <c r="AK933" s="491"/>
      <c r="AL933" s="683"/>
      <c r="AM933" s="491"/>
      <c r="AN933" s="683"/>
      <c r="AO933" s="19"/>
      <c r="AP933" s="389"/>
      <c r="AQ933" s="683"/>
      <c r="AR933" s="575"/>
      <c r="AS933" s="683"/>
      <c r="AT933" s="166"/>
      <c r="AU933" s="683"/>
      <c r="AV933" s="519"/>
      <c r="AW933" s="683"/>
      <c r="AX933" s="166"/>
      <c r="AY933" s="683"/>
      <c r="AZ933" s="435"/>
      <c r="BA933" s="683"/>
      <c r="BB933" s="19"/>
      <c r="BC933" s="389"/>
      <c r="BD933" s="19"/>
      <c r="BE933" s="444"/>
      <c r="BF933" s="389"/>
      <c r="BG933" s="389"/>
      <c r="BH933" s="389"/>
      <c r="BI933" s="19"/>
      <c r="BJ933" s="389"/>
      <c r="BK933" s="389"/>
      <c r="BL933" s="389"/>
      <c r="BM933" s="19"/>
      <c r="BN933" s="389"/>
      <c r="BO933" s="389"/>
      <c r="BP933" s="519"/>
      <c r="BQ933" s="470"/>
      <c r="BR933" s="389"/>
      <c r="BS933" s="19"/>
      <c r="BT933" s="435"/>
      <c r="BU933" s="608"/>
      <c r="BV933" s="565"/>
      <c r="BW933" s="565"/>
      <c r="BX933" s="435"/>
      <c r="BY933" s="435"/>
      <c r="BZ933" s="19"/>
      <c r="CE933" s="695" t="e">
        <f t="shared" si="1888"/>
        <v>#DIV/0!</v>
      </c>
    </row>
    <row r="934" spans="2:83" s="61" customFormat="1" ht="165.75" hidden="1" customHeight="1" x14ac:dyDescent="0.25">
      <c r="B934" s="416">
        <v>2</v>
      </c>
      <c r="C934" s="119" t="s">
        <v>287</v>
      </c>
      <c r="D934" s="393"/>
      <c r="E934" s="487"/>
      <c r="F934" s="508"/>
      <c r="G934" s="487"/>
      <c r="H934" s="487"/>
      <c r="I934" s="89"/>
      <c r="J934" s="393"/>
      <c r="K934" s="575"/>
      <c r="L934" s="683"/>
      <c r="M934" s="168"/>
      <c r="N934" s="683"/>
      <c r="O934" s="512"/>
      <c r="P934" s="683"/>
      <c r="Q934" s="439"/>
      <c r="R934" s="683"/>
      <c r="S934" s="439"/>
      <c r="T934" s="683"/>
      <c r="U934" s="89"/>
      <c r="V934" s="394"/>
      <c r="W934" s="89"/>
      <c r="X934" s="89"/>
      <c r="Y934" s="89"/>
      <c r="Z934" s="474"/>
      <c r="AA934" s="394"/>
      <c r="AB934" s="394"/>
      <c r="AC934" s="394"/>
      <c r="AD934" s="683"/>
      <c r="AE934" s="900"/>
      <c r="AF934" s="263"/>
      <c r="AG934" s="168"/>
      <c r="AH934" s="683"/>
      <c r="AI934" s="512"/>
      <c r="AJ934" s="683"/>
      <c r="AK934" s="487"/>
      <c r="AL934" s="683"/>
      <c r="AM934" s="487"/>
      <c r="AN934" s="683"/>
      <c r="AO934" s="89"/>
      <c r="AP934" s="393"/>
      <c r="AQ934" s="683"/>
      <c r="AR934" s="581"/>
      <c r="AS934" s="683"/>
      <c r="AT934" s="168"/>
      <c r="AU934" s="683"/>
      <c r="AV934" s="512"/>
      <c r="AW934" s="683"/>
      <c r="AX934" s="168"/>
      <c r="AY934" s="683"/>
      <c r="AZ934" s="439"/>
      <c r="BA934" s="683"/>
      <c r="BB934" s="89"/>
      <c r="BC934" s="393"/>
      <c r="BD934" s="89"/>
      <c r="BE934" s="447"/>
      <c r="BF934" s="393"/>
      <c r="BG934" s="393"/>
      <c r="BH934" s="393"/>
      <c r="BI934" s="89"/>
      <c r="BJ934" s="393"/>
      <c r="BK934" s="393"/>
      <c r="BL934" s="393"/>
      <c r="BM934" s="89"/>
      <c r="BN934" s="393"/>
      <c r="BO934" s="393"/>
      <c r="BP934" s="512"/>
      <c r="BQ934" s="476"/>
      <c r="BR934" s="393"/>
      <c r="BS934" s="89"/>
      <c r="BT934" s="439"/>
      <c r="BU934" s="611"/>
      <c r="BV934" s="568"/>
      <c r="BW934" s="568"/>
      <c r="BX934" s="439"/>
      <c r="BY934" s="439"/>
      <c r="BZ934" s="89"/>
      <c r="CE934" s="695" t="e">
        <f t="shared" si="1888"/>
        <v>#DIV/0!</v>
      </c>
    </row>
    <row r="935" spans="2:83" s="61" customFormat="1" ht="49.5" hidden="1" customHeight="1" x14ac:dyDescent="0.25">
      <c r="B935" s="416"/>
      <c r="C935" s="469" t="s">
        <v>32</v>
      </c>
      <c r="D935" s="393"/>
      <c r="E935" s="487"/>
      <c r="F935" s="508"/>
      <c r="G935" s="487"/>
      <c r="H935" s="487"/>
      <c r="I935" s="89"/>
      <c r="J935" s="393"/>
      <c r="K935" s="575"/>
      <c r="L935" s="683"/>
      <c r="M935" s="168"/>
      <c r="N935" s="683"/>
      <c r="O935" s="512"/>
      <c r="P935" s="683"/>
      <c r="Q935" s="439"/>
      <c r="R935" s="683"/>
      <c r="S935" s="439"/>
      <c r="T935" s="683"/>
      <c r="U935" s="89"/>
      <c r="V935" s="394"/>
      <c r="W935" s="89"/>
      <c r="X935" s="89"/>
      <c r="Y935" s="89"/>
      <c r="Z935" s="474"/>
      <c r="AA935" s="394"/>
      <c r="AB935" s="394"/>
      <c r="AC935" s="394"/>
      <c r="AD935" s="683"/>
      <c r="AE935" s="900"/>
      <c r="AF935" s="263"/>
      <c r="AG935" s="168"/>
      <c r="AH935" s="683"/>
      <c r="AI935" s="512"/>
      <c r="AJ935" s="683"/>
      <c r="AK935" s="487"/>
      <c r="AL935" s="683"/>
      <c r="AM935" s="487"/>
      <c r="AN935" s="683"/>
      <c r="AO935" s="89"/>
      <c r="AP935" s="393"/>
      <c r="AQ935" s="683"/>
      <c r="AR935" s="581"/>
      <c r="AS935" s="683"/>
      <c r="AT935" s="168"/>
      <c r="AU935" s="683"/>
      <c r="AV935" s="512"/>
      <c r="AW935" s="683"/>
      <c r="AX935" s="168"/>
      <c r="AY935" s="683"/>
      <c r="AZ935" s="439"/>
      <c r="BA935" s="683"/>
      <c r="BB935" s="89"/>
      <c r="BC935" s="393"/>
      <c r="BD935" s="89"/>
      <c r="BE935" s="447"/>
      <c r="BF935" s="393"/>
      <c r="BG935" s="393"/>
      <c r="BH935" s="393"/>
      <c r="BI935" s="89"/>
      <c r="BJ935" s="393"/>
      <c r="BK935" s="393"/>
      <c r="BL935" s="393"/>
      <c r="BM935" s="89"/>
      <c r="BN935" s="393"/>
      <c r="BO935" s="393"/>
      <c r="BP935" s="512"/>
      <c r="BQ935" s="476"/>
      <c r="BR935" s="393"/>
      <c r="BS935" s="89"/>
      <c r="BT935" s="439"/>
      <c r="BU935" s="611"/>
      <c r="BV935" s="568"/>
      <c r="BW935" s="568"/>
      <c r="BX935" s="439"/>
      <c r="BY935" s="439"/>
      <c r="BZ935" s="89"/>
      <c r="CE935" s="695" t="e">
        <f t="shared" si="1888"/>
        <v>#DIV/0!</v>
      </c>
    </row>
    <row r="936" spans="2:83" s="61" customFormat="1" ht="39" hidden="1" customHeight="1" x14ac:dyDescent="0.25">
      <c r="B936" s="416"/>
      <c r="C936" s="470" t="s">
        <v>288</v>
      </c>
      <c r="D936" s="393"/>
      <c r="E936" s="487"/>
      <c r="F936" s="508"/>
      <c r="G936" s="487"/>
      <c r="H936" s="487"/>
      <c r="I936" s="89"/>
      <c r="J936" s="393"/>
      <c r="K936" s="575"/>
      <c r="L936" s="683"/>
      <c r="M936" s="168"/>
      <c r="N936" s="683"/>
      <c r="O936" s="512"/>
      <c r="P936" s="683"/>
      <c r="Q936" s="439"/>
      <c r="R936" s="683"/>
      <c r="S936" s="439"/>
      <c r="T936" s="683"/>
      <c r="U936" s="89"/>
      <c r="V936" s="394"/>
      <c r="W936" s="89"/>
      <c r="X936" s="89"/>
      <c r="Y936" s="89"/>
      <c r="Z936" s="474"/>
      <c r="AA936" s="394"/>
      <c r="AB936" s="394"/>
      <c r="AC936" s="394"/>
      <c r="AD936" s="683"/>
      <c r="AE936" s="900"/>
      <c r="AF936" s="263"/>
      <c r="AG936" s="168"/>
      <c r="AH936" s="683"/>
      <c r="AI936" s="512"/>
      <c r="AJ936" s="683"/>
      <c r="AK936" s="487"/>
      <c r="AL936" s="683"/>
      <c r="AM936" s="487"/>
      <c r="AN936" s="683"/>
      <c r="AO936" s="89"/>
      <c r="AP936" s="393"/>
      <c r="AQ936" s="683"/>
      <c r="AR936" s="581"/>
      <c r="AS936" s="683"/>
      <c r="AT936" s="168"/>
      <c r="AU936" s="683"/>
      <c r="AV936" s="512"/>
      <c r="AW936" s="683"/>
      <c r="AX936" s="168"/>
      <c r="AY936" s="683"/>
      <c r="AZ936" s="439"/>
      <c r="BA936" s="683"/>
      <c r="BB936" s="89"/>
      <c r="BC936" s="393"/>
      <c r="BD936" s="89"/>
      <c r="BE936" s="447"/>
      <c r="BF936" s="393"/>
      <c r="BG936" s="393"/>
      <c r="BH936" s="393"/>
      <c r="BI936" s="89"/>
      <c r="BJ936" s="393"/>
      <c r="BK936" s="393"/>
      <c r="BL936" s="393"/>
      <c r="BM936" s="89"/>
      <c r="BN936" s="393"/>
      <c r="BO936" s="393"/>
      <c r="BP936" s="512"/>
      <c r="BQ936" s="476"/>
      <c r="BR936" s="393"/>
      <c r="BS936" s="89"/>
      <c r="BT936" s="439"/>
      <c r="BU936" s="611"/>
      <c r="BV936" s="568"/>
      <c r="BW936" s="568"/>
      <c r="BX936" s="439"/>
      <c r="BY936" s="439"/>
      <c r="BZ936" s="89"/>
      <c r="CE936" s="695" t="e">
        <f t="shared" si="1888"/>
        <v>#DIV/0!</v>
      </c>
    </row>
    <row r="937" spans="2:83" s="61" customFormat="1" ht="39" hidden="1" customHeight="1" x14ac:dyDescent="0.25">
      <c r="B937" s="206">
        <v>2</v>
      </c>
      <c r="C937" s="119" t="s">
        <v>427</v>
      </c>
      <c r="D937" s="477"/>
      <c r="E937" s="487"/>
      <c r="F937" s="508"/>
      <c r="G937" s="106">
        <v>0</v>
      </c>
      <c r="H937" s="487"/>
      <c r="I937" s="89"/>
      <c r="J937" s="106">
        <f>Q937-G937</f>
        <v>0</v>
      </c>
      <c r="K937" s="106">
        <f>Q937</f>
        <v>0</v>
      </c>
      <c r="L937" s="106"/>
      <c r="M937" s="109"/>
      <c r="N937" s="106"/>
      <c r="O937" s="106"/>
      <c r="P937" s="106"/>
      <c r="Q937" s="106"/>
      <c r="R937" s="106"/>
      <c r="S937" s="477"/>
      <c r="T937" s="683"/>
      <c r="U937" s="89"/>
      <c r="V937" s="480"/>
      <c r="W937" s="89"/>
      <c r="X937" s="89"/>
      <c r="Y937" s="89"/>
      <c r="Z937" s="480"/>
      <c r="AA937" s="480"/>
      <c r="AB937" s="480"/>
      <c r="AC937" s="480"/>
      <c r="AD937" s="683"/>
      <c r="AE937" s="900"/>
      <c r="AF937" s="263"/>
      <c r="AG937" s="168"/>
      <c r="AH937" s="683"/>
      <c r="AI937" s="512"/>
      <c r="AJ937" s="683"/>
      <c r="AK937" s="487"/>
      <c r="AL937" s="683"/>
      <c r="AM937" s="487"/>
      <c r="AN937" s="683"/>
      <c r="AO937" s="89"/>
      <c r="AP937" s="477"/>
      <c r="AQ937" s="683"/>
      <c r="AR937" s="581"/>
      <c r="AS937" s="683"/>
      <c r="AT937" s="168"/>
      <c r="AU937" s="683"/>
      <c r="AV937" s="512"/>
      <c r="AW937" s="683"/>
      <c r="AX937" s="168"/>
      <c r="AY937" s="683"/>
      <c r="AZ937" s="477"/>
      <c r="BA937" s="683"/>
      <c r="BB937" s="89"/>
      <c r="BC937" s="477"/>
      <c r="BD937" s="89"/>
      <c r="BE937" s="477"/>
      <c r="BF937" s="477"/>
      <c r="BG937" s="477"/>
      <c r="BH937" s="477"/>
      <c r="BI937" s="89"/>
      <c r="BJ937" s="477"/>
      <c r="BK937" s="477"/>
      <c r="BL937" s="477"/>
      <c r="BM937" s="89"/>
      <c r="BN937" s="477"/>
      <c r="BO937" s="477"/>
      <c r="BP937" s="512"/>
      <c r="BQ937" s="477"/>
      <c r="BR937" s="477"/>
      <c r="BS937" s="89"/>
      <c r="BT937" s="477"/>
      <c r="BU937" s="611"/>
      <c r="BV937" s="568"/>
      <c r="BW937" s="568"/>
      <c r="BX937" s="477"/>
      <c r="BY937" s="477"/>
      <c r="BZ937" s="89"/>
      <c r="CE937" s="695" t="e">
        <f t="shared" si="1888"/>
        <v>#DIV/0!</v>
      </c>
    </row>
    <row r="938" spans="2:83" s="61" customFormat="1" ht="105" hidden="1" customHeight="1" x14ac:dyDescent="0.25">
      <c r="B938" s="416"/>
      <c r="C938" s="119" t="s">
        <v>422</v>
      </c>
      <c r="D938" s="477"/>
      <c r="E938" s="487"/>
      <c r="F938" s="508"/>
      <c r="G938" s="106">
        <v>0</v>
      </c>
      <c r="H938" s="487"/>
      <c r="I938" s="89"/>
      <c r="J938" s="106">
        <f>Q938-G938</f>
        <v>0</v>
      </c>
      <c r="K938" s="106">
        <f>Q938</f>
        <v>0</v>
      </c>
      <c r="L938" s="106"/>
      <c r="M938" s="168"/>
      <c r="N938" s="683"/>
      <c r="O938" s="512"/>
      <c r="P938" s="683"/>
      <c r="Q938" s="106"/>
      <c r="R938" s="106"/>
      <c r="S938" s="477"/>
      <c r="T938" s="683"/>
      <c r="U938" s="89"/>
      <c r="V938" s="480"/>
      <c r="W938" s="89"/>
      <c r="X938" s="89"/>
      <c r="Y938" s="89"/>
      <c r="Z938" s="480"/>
      <c r="AA938" s="480"/>
      <c r="AB938" s="480"/>
      <c r="AC938" s="480"/>
      <c r="AD938" s="683"/>
      <c r="AE938" s="900"/>
      <c r="AF938" s="263"/>
      <c r="AG938" s="168"/>
      <c r="AH938" s="683"/>
      <c r="AI938" s="512"/>
      <c r="AJ938" s="683"/>
      <c r="AK938" s="487"/>
      <c r="AL938" s="683"/>
      <c r="AM938" s="487"/>
      <c r="AN938" s="683"/>
      <c r="AO938" s="89"/>
      <c r="AP938" s="477"/>
      <c r="AQ938" s="683"/>
      <c r="AR938" s="581"/>
      <c r="AS938" s="683"/>
      <c r="AT938" s="168"/>
      <c r="AU938" s="683"/>
      <c r="AV938" s="512"/>
      <c r="AW938" s="683"/>
      <c r="AX938" s="168"/>
      <c r="AY938" s="683"/>
      <c r="AZ938" s="477"/>
      <c r="BA938" s="683"/>
      <c r="BB938" s="89"/>
      <c r="BC938" s="477"/>
      <c r="BD938" s="89"/>
      <c r="BE938" s="477"/>
      <c r="BF938" s="477"/>
      <c r="BG938" s="477"/>
      <c r="BH938" s="477"/>
      <c r="BI938" s="89"/>
      <c r="BJ938" s="477"/>
      <c r="BK938" s="477"/>
      <c r="BL938" s="477"/>
      <c r="BM938" s="89"/>
      <c r="BN938" s="477"/>
      <c r="BO938" s="477"/>
      <c r="BP938" s="512"/>
      <c r="BQ938" s="477"/>
      <c r="BR938" s="477"/>
      <c r="BS938" s="89"/>
      <c r="BT938" s="477"/>
      <c r="BU938" s="611"/>
      <c r="BV938" s="568"/>
      <c r="BW938" s="568"/>
      <c r="BX938" s="477"/>
      <c r="BY938" s="477"/>
      <c r="BZ938" s="89"/>
      <c r="CE938" s="695" t="e">
        <f t="shared" si="1888"/>
        <v>#DIV/0!</v>
      </c>
    </row>
    <row r="939" spans="2:83" s="61" customFormat="1" ht="102.75" hidden="1" customHeight="1" x14ac:dyDescent="0.25">
      <c r="B939" s="416"/>
      <c r="C939" s="119" t="s">
        <v>423</v>
      </c>
      <c r="D939" s="477"/>
      <c r="E939" s="487"/>
      <c r="F939" s="508"/>
      <c r="G939" s="106">
        <v>0</v>
      </c>
      <c r="H939" s="487"/>
      <c r="I939" s="89"/>
      <c r="J939" s="106">
        <f t="shared" ref="J939:J941" si="1911">Q939-G939</f>
        <v>0</v>
      </c>
      <c r="K939" s="106">
        <f t="shared" ref="K939:K941" si="1912">Q939</f>
        <v>0</v>
      </c>
      <c r="L939" s="106"/>
      <c r="M939" s="168"/>
      <c r="N939" s="683"/>
      <c r="O939" s="512"/>
      <c r="P939" s="683"/>
      <c r="Q939" s="106"/>
      <c r="R939" s="106"/>
      <c r="S939" s="477"/>
      <c r="T939" s="683"/>
      <c r="U939" s="89"/>
      <c r="V939" s="480"/>
      <c r="W939" s="89"/>
      <c r="X939" s="89"/>
      <c r="Y939" s="89"/>
      <c r="Z939" s="480"/>
      <c r="AA939" s="480"/>
      <c r="AB939" s="480"/>
      <c r="AC939" s="480"/>
      <c r="AD939" s="683"/>
      <c r="AE939" s="900"/>
      <c r="AF939" s="263"/>
      <c r="AG939" s="168"/>
      <c r="AH939" s="683"/>
      <c r="AI939" s="512"/>
      <c r="AJ939" s="683"/>
      <c r="AK939" s="487"/>
      <c r="AL939" s="683"/>
      <c r="AM939" s="487"/>
      <c r="AN939" s="683"/>
      <c r="AO939" s="89"/>
      <c r="AP939" s="477"/>
      <c r="AQ939" s="683"/>
      <c r="AR939" s="581"/>
      <c r="AS939" s="683"/>
      <c r="AT939" s="168"/>
      <c r="AU939" s="683"/>
      <c r="AV939" s="512"/>
      <c r="AW939" s="683"/>
      <c r="AX939" s="168"/>
      <c r="AY939" s="683"/>
      <c r="AZ939" s="477"/>
      <c r="BA939" s="683"/>
      <c r="BB939" s="89"/>
      <c r="BC939" s="477"/>
      <c r="BD939" s="89"/>
      <c r="BE939" s="477"/>
      <c r="BF939" s="477"/>
      <c r="BG939" s="477"/>
      <c r="BH939" s="477"/>
      <c r="BI939" s="89"/>
      <c r="BJ939" s="477"/>
      <c r="BK939" s="477"/>
      <c r="BL939" s="477"/>
      <c r="BM939" s="89"/>
      <c r="BN939" s="477"/>
      <c r="BO939" s="477"/>
      <c r="BP939" s="512"/>
      <c r="BQ939" s="477"/>
      <c r="BR939" s="477"/>
      <c r="BS939" s="89"/>
      <c r="BT939" s="477"/>
      <c r="BU939" s="611"/>
      <c r="BV939" s="568"/>
      <c r="BW939" s="568"/>
      <c r="BX939" s="477"/>
      <c r="BY939" s="477"/>
      <c r="BZ939" s="89"/>
      <c r="CE939" s="695" t="e">
        <f t="shared" si="1888"/>
        <v>#DIV/0!</v>
      </c>
    </row>
    <row r="940" spans="2:83" s="61" customFormat="1" ht="100.5" hidden="1" customHeight="1" x14ac:dyDescent="0.25">
      <c r="B940" s="416"/>
      <c r="C940" s="119" t="s">
        <v>424</v>
      </c>
      <c r="D940" s="477"/>
      <c r="E940" s="487"/>
      <c r="F940" s="508"/>
      <c r="G940" s="106">
        <v>0</v>
      </c>
      <c r="H940" s="487"/>
      <c r="I940" s="89"/>
      <c r="J940" s="106">
        <f t="shared" si="1911"/>
        <v>0</v>
      </c>
      <c r="K940" s="106">
        <f t="shared" si="1912"/>
        <v>0</v>
      </c>
      <c r="L940" s="106"/>
      <c r="M940" s="168"/>
      <c r="N940" s="683"/>
      <c r="O940" s="512"/>
      <c r="P940" s="683"/>
      <c r="Q940" s="106"/>
      <c r="R940" s="106"/>
      <c r="S940" s="477"/>
      <c r="T940" s="683"/>
      <c r="U940" s="89"/>
      <c r="V940" s="480"/>
      <c r="W940" s="89"/>
      <c r="X940" s="89"/>
      <c r="Y940" s="89"/>
      <c r="Z940" s="480"/>
      <c r="AA940" s="480"/>
      <c r="AB940" s="480"/>
      <c r="AC940" s="480"/>
      <c r="AD940" s="683"/>
      <c r="AE940" s="900"/>
      <c r="AF940" s="263"/>
      <c r="AG940" s="168"/>
      <c r="AH940" s="683"/>
      <c r="AI940" s="512"/>
      <c r="AJ940" s="683"/>
      <c r="AK940" s="487"/>
      <c r="AL940" s="683"/>
      <c r="AM940" s="487"/>
      <c r="AN940" s="683"/>
      <c r="AO940" s="89"/>
      <c r="AP940" s="477"/>
      <c r="AQ940" s="683"/>
      <c r="AR940" s="581"/>
      <c r="AS940" s="683"/>
      <c r="AT940" s="168"/>
      <c r="AU940" s="683"/>
      <c r="AV940" s="512"/>
      <c r="AW940" s="683"/>
      <c r="AX940" s="168"/>
      <c r="AY940" s="683"/>
      <c r="AZ940" s="477"/>
      <c r="BA940" s="683"/>
      <c r="BB940" s="89"/>
      <c r="BC940" s="477"/>
      <c r="BD940" s="89"/>
      <c r="BE940" s="477"/>
      <c r="BF940" s="477"/>
      <c r="BG940" s="477"/>
      <c r="BH940" s="477"/>
      <c r="BI940" s="89"/>
      <c r="BJ940" s="477"/>
      <c r="BK940" s="477"/>
      <c r="BL940" s="477"/>
      <c r="BM940" s="89"/>
      <c r="BN940" s="477"/>
      <c r="BO940" s="477"/>
      <c r="BP940" s="512"/>
      <c r="BQ940" s="477"/>
      <c r="BR940" s="477"/>
      <c r="BS940" s="89"/>
      <c r="BT940" s="477"/>
      <c r="BU940" s="611"/>
      <c r="BV940" s="568"/>
      <c r="BW940" s="568"/>
      <c r="BX940" s="477"/>
      <c r="BY940" s="477"/>
      <c r="BZ940" s="89"/>
      <c r="CE940" s="695" t="e">
        <f t="shared" si="1888"/>
        <v>#DIV/0!</v>
      </c>
    </row>
    <row r="941" spans="2:83" s="61" customFormat="1" ht="114" hidden="1" customHeight="1" x14ac:dyDescent="0.25">
      <c r="B941" s="416"/>
      <c r="C941" s="119" t="s">
        <v>425</v>
      </c>
      <c r="D941" s="477"/>
      <c r="E941" s="487"/>
      <c r="F941" s="508"/>
      <c r="G941" s="106">
        <v>0</v>
      </c>
      <c r="H941" s="487"/>
      <c r="I941" s="89"/>
      <c r="J941" s="106">
        <f t="shared" si="1911"/>
        <v>0</v>
      </c>
      <c r="K941" s="106">
        <f t="shared" si="1912"/>
        <v>0</v>
      </c>
      <c r="L941" s="106"/>
      <c r="M941" s="168"/>
      <c r="N941" s="683"/>
      <c r="O941" s="512"/>
      <c r="P941" s="683"/>
      <c r="Q941" s="106"/>
      <c r="R941" s="106"/>
      <c r="S941" s="477"/>
      <c r="T941" s="683"/>
      <c r="U941" s="89"/>
      <c r="V941" s="480"/>
      <c r="W941" s="89"/>
      <c r="X941" s="89"/>
      <c r="Y941" s="89"/>
      <c r="Z941" s="480"/>
      <c r="AA941" s="480"/>
      <c r="AB941" s="480"/>
      <c r="AC941" s="480"/>
      <c r="AD941" s="683"/>
      <c r="AE941" s="900"/>
      <c r="AF941" s="263"/>
      <c r="AG941" s="168"/>
      <c r="AH941" s="683"/>
      <c r="AI941" s="512"/>
      <c r="AJ941" s="683"/>
      <c r="AK941" s="487"/>
      <c r="AL941" s="683"/>
      <c r="AM941" s="487"/>
      <c r="AN941" s="683"/>
      <c r="AO941" s="89"/>
      <c r="AP941" s="477"/>
      <c r="AQ941" s="683"/>
      <c r="AR941" s="581"/>
      <c r="AS941" s="683"/>
      <c r="AT941" s="168"/>
      <c r="AU941" s="683"/>
      <c r="AV941" s="512"/>
      <c r="AW941" s="683"/>
      <c r="AX941" s="168"/>
      <c r="AY941" s="683"/>
      <c r="AZ941" s="477"/>
      <c r="BA941" s="683"/>
      <c r="BB941" s="89"/>
      <c r="BC941" s="477"/>
      <c r="BD941" s="89"/>
      <c r="BE941" s="477"/>
      <c r="BF941" s="477"/>
      <c r="BG941" s="477"/>
      <c r="BH941" s="477"/>
      <c r="BI941" s="89"/>
      <c r="BJ941" s="477"/>
      <c r="BK941" s="477"/>
      <c r="BL941" s="477"/>
      <c r="BM941" s="89"/>
      <c r="BN941" s="477"/>
      <c r="BO941" s="477"/>
      <c r="BP941" s="512"/>
      <c r="BQ941" s="477"/>
      <c r="BR941" s="477"/>
      <c r="BS941" s="89"/>
      <c r="BT941" s="477"/>
      <c r="BU941" s="611"/>
      <c r="BV941" s="568"/>
      <c r="BW941" s="568"/>
      <c r="BX941" s="477"/>
      <c r="BY941" s="477"/>
      <c r="BZ941" s="89"/>
      <c r="CE941" s="695" t="e">
        <f t="shared" si="1888"/>
        <v>#DIV/0!</v>
      </c>
    </row>
    <row r="942" spans="2:83" s="423" customFormat="1" ht="64.5" hidden="1" customHeight="1" x14ac:dyDescent="0.25">
      <c r="B942" s="426">
        <v>1</v>
      </c>
      <c r="C942" s="424" t="s">
        <v>407</v>
      </c>
      <c r="D942" s="421">
        <f>I942</f>
        <v>0</v>
      </c>
      <c r="E942" s="421">
        <v>0</v>
      </c>
      <c r="F942" s="421"/>
      <c r="G942" s="421"/>
      <c r="H942" s="421"/>
      <c r="I942" s="421">
        <f>I943+I944</f>
        <v>0</v>
      </c>
      <c r="J942" s="421">
        <f>J943+J944</f>
        <v>0</v>
      </c>
      <c r="K942" s="421">
        <f>U942</f>
        <v>0</v>
      </c>
      <c r="L942" s="695" t="e">
        <f t="shared" ref="L942:L1005" si="1913">K942/D942</f>
        <v>#DIV/0!</v>
      </c>
      <c r="M942" s="407">
        <v>0</v>
      </c>
      <c r="N942" s="421"/>
      <c r="O942" s="421"/>
      <c r="P942" s="421"/>
      <c r="Q942" s="421"/>
      <c r="R942" s="421"/>
      <c r="S942" s="421"/>
      <c r="T942" s="421"/>
      <c r="U942" s="421">
        <f>U943+U944</f>
        <v>0</v>
      </c>
      <c r="V942" s="421"/>
      <c r="W942" s="421"/>
      <c r="X942" s="421"/>
      <c r="Y942" s="421"/>
      <c r="Z942" s="421"/>
      <c r="AA942" s="421"/>
      <c r="AB942" s="421"/>
      <c r="AC942" s="421"/>
      <c r="AD942" s="421"/>
      <c r="AE942" s="407">
        <f>AO942</f>
        <v>0</v>
      </c>
      <c r="AF942" s="695" t="e">
        <f t="shared" ref="AF942:AF1005" si="1914">AE942/D942</f>
        <v>#DIV/0!</v>
      </c>
      <c r="AG942" s="407"/>
      <c r="AH942" s="421"/>
      <c r="AI942" s="421"/>
      <c r="AJ942" s="421"/>
      <c r="AK942" s="421"/>
      <c r="AL942" s="421"/>
      <c r="AM942" s="421"/>
      <c r="AN942" s="421"/>
      <c r="AO942" s="421">
        <f>AO943+AO944</f>
        <v>0</v>
      </c>
      <c r="AP942" s="421">
        <f>AP943+AP944</f>
        <v>0</v>
      </c>
      <c r="AQ942" s="421"/>
      <c r="AR942" s="421">
        <f>BB942</f>
        <v>0</v>
      </c>
      <c r="AS942" s="695" t="e">
        <f t="shared" ref="AS942:AS1005" si="1915">AR942/D942</f>
        <v>#DIV/0!</v>
      </c>
      <c r="AT942" s="407"/>
      <c r="AU942" s="695"/>
      <c r="AV942" s="421"/>
      <c r="AW942" s="695"/>
      <c r="AX942" s="407"/>
      <c r="AY942" s="421"/>
      <c r="AZ942" s="421"/>
      <c r="BA942" s="695"/>
      <c r="BB942" s="421">
        <f>BB943+BB944</f>
        <v>0</v>
      </c>
      <c r="BC942" s="421"/>
      <c r="BD942" s="421"/>
      <c r="BE942" s="421"/>
      <c r="BF942" s="421"/>
      <c r="BG942" s="421"/>
      <c r="BH942" s="421"/>
      <c r="BI942" s="421"/>
      <c r="BJ942" s="421"/>
      <c r="BK942" s="421"/>
      <c r="BL942" s="421"/>
      <c r="BM942" s="421"/>
      <c r="BN942" s="421">
        <f>BS942</f>
        <v>35034</v>
      </c>
      <c r="BO942" s="421"/>
      <c r="BP942" s="421"/>
      <c r="BQ942" s="421"/>
      <c r="BR942" s="421"/>
      <c r="BS942" s="421">
        <f>BS943+BS944</f>
        <v>35034</v>
      </c>
      <c r="BT942" s="421"/>
      <c r="BU942" s="421">
        <f>BZ942</f>
        <v>35034</v>
      </c>
      <c r="BV942" s="421"/>
      <c r="BW942" s="421"/>
      <c r="BX942" s="421"/>
      <c r="BY942" s="421"/>
      <c r="BZ942" s="421">
        <f>BZ943+BZ944</f>
        <v>35034</v>
      </c>
      <c r="CE942" s="695" t="e">
        <f t="shared" si="1888"/>
        <v>#DIV/0!</v>
      </c>
    </row>
    <row r="943" spans="2:83" s="61" customFormat="1" ht="57" hidden="1" customHeight="1" x14ac:dyDescent="0.25">
      <c r="B943" s="416"/>
      <c r="C943" s="469" t="s">
        <v>32</v>
      </c>
      <c r="D943" s="391">
        <f t="shared" ref="D943:D944" si="1916">E943+H943+I943</f>
        <v>0</v>
      </c>
      <c r="E943" s="489">
        <f>E975</f>
        <v>0</v>
      </c>
      <c r="F943" s="505"/>
      <c r="G943" s="489"/>
      <c r="H943" s="488"/>
      <c r="I943" s="489">
        <f>I983</f>
        <v>0</v>
      </c>
      <c r="J943" s="436">
        <f>U943-I943</f>
        <v>0</v>
      </c>
      <c r="K943" s="578">
        <f t="shared" ref="K943:K944" si="1917">M943+S943+U943</f>
        <v>0</v>
      </c>
      <c r="L943" s="695" t="e">
        <f t="shared" si="1913"/>
        <v>#DIV/0!</v>
      </c>
      <c r="M943" s="176">
        <f>M975</f>
        <v>0</v>
      </c>
      <c r="N943" s="683"/>
      <c r="O943" s="517"/>
      <c r="P943" s="683"/>
      <c r="Q943" s="443"/>
      <c r="R943" s="683"/>
      <c r="S943" s="443"/>
      <c r="T943" s="683"/>
      <c r="U943" s="489">
        <v>0</v>
      </c>
      <c r="V943" s="443">
        <f t="shared" ref="V943:V944" si="1918">W943+X943+Y943</f>
        <v>0</v>
      </c>
      <c r="W943" s="469">
        <f>W955+W975</f>
        <v>0</v>
      </c>
      <c r="X943" s="469">
        <f t="shared" ref="X943" si="1919">X955+X975</f>
        <v>0</v>
      </c>
      <c r="Y943" s="469">
        <f>Y955+Y967+Y970+Y973</f>
        <v>0</v>
      </c>
      <c r="Z943" s="469">
        <f t="shared" ref="Z943:Z944" si="1920">AA943+AB943+AC943</f>
        <v>0</v>
      </c>
      <c r="AA943" s="443">
        <f>AA975</f>
        <v>0</v>
      </c>
      <c r="AB943" s="443"/>
      <c r="AC943" s="443">
        <f>AC955+AC967+AC970+AC973</f>
        <v>0</v>
      </c>
      <c r="AD943" s="683"/>
      <c r="AE943" s="176">
        <f>AO943</f>
        <v>0</v>
      </c>
      <c r="AF943" s="695" t="e">
        <f t="shared" si="1914"/>
        <v>#DIV/0!</v>
      </c>
      <c r="AG943" s="168"/>
      <c r="AH943" s="683"/>
      <c r="AI943" s="512"/>
      <c r="AJ943" s="683"/>
      <c r="AK943" s="487"/>
      <c r="AL943" s="683"/>
      <c r="AM943" s="487"/>
      <c r="AN943" s="683"/>
      <c r="AO943" s="677">
        <f>AO983</f>
        <v>0</v>
      </c>
      <c r="AP943" s="436">
        <f>BB943-AO943</f>
        <v>0</v>
      </c>
      <c r="AQ943" s="683"/>
      <c r="AR943" s="672">
        <f>BB943</f>
        <v>0</v>
      </c>
      <c r="AS943" s="695" t="e">
        <f t="shared" si="1915"/>
        <v>#DIV/0!</v>
      </c>
      <c r="AT943" s="176"/>
      <c r="AU943" s="695"/>
      <c r="AV943" s="517"/>
      <c r="AW943" s="695"/>
      <c r="AX943" s="176"/>
      <c r="AY943" s="683"/>
      <c r="AZ943" s="436"/>
      <c r="BA943" s="695"/>
      <c r="BB943" s="573">
        <f>BB983</f>
        <v>0</v>
      </c>
      <c r="BC943" s="646"/>
      <c r="BD943" s="89"/>
      <c r="BE943" s="447"/>
      <c r="BF943" s="393"/>
      <c r="BG943" s="393"/>
      <c r="BH943" s="393"/>
      <c r="BI943" s="89"/>
      <c r="BJ943" s="393"/>
      <c r="BK943" s="393"/>
      <c r="BL943" s="393"/>
      <c r="BM943" s="89"/>
      <c r="BN943" s="478">
        <f>BS943</f>
        <v>19619</v>
      </c>
      <c r="BO943" s="393"/>
      <c r="BP943" s="512"/>
      <c r="BQ943" s="476"/>
      <c r="BR943" s="393"/>
      <c r="BS943" s="677">
        <f>BS983</f>
        <v>19619</v>
      </c>
      <c r="BT943" s="436"/>
      <c r="BU943" s="578">
        <f>BZ943</f>
        <v>19619</v>
      </c>
      <c r="BV943" s="436"/>
      <c r="BW943" s="517"/>
      <c r="BX943" s="436"/>
      <c r="BY943" s="436"/>
      <c r="BZ943" s="573">
        <f>BZ983</f>
        <v>19619</v>
      </c>
      <c r="CE943" s="695" t="e">
        <f t="shared" si="1888"/>
        <v>#DIV/0!</v>
      </c>
    </row>
    <row r="944" spans="2:83" s="61" customFormat="1" ht="52.5" hidden="1" customHeight="1" x14ac:dyDescent="0.25">
      <c r="B944" s="416"/>
      <c r="C944" s="470" t="s">
        <v>288</v>
      </c>
      <c r="D944" s="389">
        <f t="shared" si="1916"/>
        <v>0</v>
      </c>
      <c r="E944" s="491">
        <v>0</v>
      </c>
      <c r="F944" s="504"/>
      <c r="G944" s="491"/>
      <c r="H944" s="488"/>
      <c r="I944" s="491">
        <f>I984</f>
        <v>0</v>
      </c>
      <c r="J944" s="435">
        <f>U944-I944</f>
        <v>0</v>
      </c>
      <c r="K944" s="575">
        <f t="shared" si="1917"/>
        <v>0</v>
      </c>
      <c r="L944" s="695" t="e">
        <f t="shared" si="1913"/>
        <v>#DIV/0!</v>
      </c>
      <c r="M944" s="166">
        <v>0</v>
      </c>
      <c r="N944" s="683"/>
      <c r="O944" s="519"/>
      <c r="P944" s="683"/>
      <c r="Q944" s="435"/>
      <c r="R944" s="683"/>
      <c r="S944" s="438"/>
      <c r="T944" s="683"/>
      <c r="U944" s="491">
        <v>0</v>
      </c>
      <c r="V944" s="389">
        <f t="shared" si="1918"/>
        <v>0</v>
      </c>
      <c r="W944" s="470">
        <f>W976</f>
        <v>0</v>
      </c>
      <c r="X944" s="470">
        <f t="shared" ref="X944" si="1921">X976</f>
        <v>0</v>
      </c>
      <c r="Y944" s="470">
        <f>Y956+Y968+Y971+Y974</f>
        <v>0</v>
      </c>
      <c r="Z944" s="470" t="e">
        <f t="shared" si="1920"/>
        <v>#REF!</v>
      </c>
      <c r="AA944" s="389" t="e">
        <f>AA976</f>
        <v>#REF!</v>
      </c>
      <c r="AB944" s="394"/>
      <c r="AC944" s="389">
        <f>AC956+AC968+AC971+AC974</f>
        <v>0</v>
      </c>
      <c r="AD944" s="683"/>
      <c r="AE944" s="166">
        <f>AO944</f>
        <v>0</v>
      </c>
      <c r="AF944" s="695" t="e">
        <f t="shared" si="1914"/>
        <v>#DIV/0!</v>
      </c>
      <c r="AG944" s="168"/>
      <c r="AH944" s="683"/>
      <c r="AI944" s="512"/>
      <c r="AJ944" s="683"/>
      <c r="AK944" s="487"/>
      <c r="AL944" s="683"/>
      <c r="AM944" s="487"/>
      <c r="AN944" s="683"/>
      <c r="AO944" s="674">
        <f>AO984</f>
        <v>0</v>
      </c>
      <c r="AP944" s="435">
        <f>BB944-AO944</f>
        <v>0</v>
      </c>
      <c r="AQ944" s="683"/>
      <c r="AR944" s="671">
        <f>BB944</f>
        <v>0</v>
      </c>
      <c r="AS944" s="695" t="e">
        <f t="shared" si="1915"/>
        <v>#DIV/0!</v>
      </c>
      <c r="AT944" s="166"/>
      <c r="AU944" s="695"/>
      <c r="AV944" s="519"/>
      <c r="AW944" s="695"/>
      <c r="AX944" s="166"/>
      <c r="AY944" s="683"/>
      <c r="AZ944" s="435"/>
      <c r="BA944" s="695"/>
      <c r="BB944" s="574">
        <f>BB984</f>
        <v>0</v>
      </c>
      <c r="BC944" s="646"/>
      <c r="BD944" s="89"/>
      <c r="BE944" s="447"/>
      <c r="BF944" s="393"/>
      <c r="BG944" s="393"/>
      <c r="BH944" s="393"/>
      <c r="BI944" s="89"/>
      <c r="BJ944" s="393"/>
      <c r="BK944" s="393"/>
      <c r="BL944" s="393"/>
      <c r="BM944" s="89"/>
      <c r="BN944" s="393">
        <f>BS944</f>
        <v>15415</v>
      </c>
      <c r="BO944" s="393"/>
      <c r="BP944" s="512"/>
      <c r="BQ944" s="476"/>
      <c r="BR944" s="393"/>
      <c r="BS944" s="674">
        <f>BS984</f>
        <v>15415</v>
      </c>
      <c r="BT944" s="435"/>
      <c r="BU944" s="575">
        <f>BZ944</f>
        <v>15415</v>
      </c>
      <c r="BV944" s="435"/>
      <c r="BW944" s="519"/>
      <c r="BX944" s="435"/>
      <c r="BY944" s="435"/>
      <c r="BZ944" s="574">
        <f>BZ984</f>
        <v>15415</v>
      </c>
      <c r="CE944" s="695" t="e">
        <f t="shared" si="1888"/>
        <v>#DIV/0!</v>
      </c>
    </row>
    <row r="945" spans="2:83" s="61" customFormat="1" ht="138.75" hidden="1" customHeight="1" x14ac:dyDescent="0.25">
      <c r="B945" s="416" t="s">
        <v>34</v>
      </c>
      <c r="C945" s="119" t="s">
        <v>377</v>
      </c>
      <c r="D945" s="393">
        <f>E945+H945+I945</f>
        <v>0</v>
      </c>
      <c r="E945" s="487">
        <f>E946+E947</f>
        <v>0</v>
      </c>
      <c r="F945" s="508"/>
      <c r="G945" s="487"/>
      <c r="H945" s="487"/>
      <c r="I945" s="487">
        <f>I946+I947</f>
        <v>0</v>
      </c>
      <c r="J945" s="393"/>
      <c r="K945" s="575">
        <f>M945+S945+U945</f>
        <v>0</v>
      </c>
      <c r="L945" s="695" t="e">
        <f t="shared" si="1913"/>
        <v>#DIV/0!</v>
      </c>
      <c r="M945" s="168">
        <f>M946+M947</f>
        <v>0</v>
      </c>
      <c r="N945" s="683"/>
      <c r="O945" s="512"/>
      <c r="P945" s="683"/>
      <c r="Q945" s="439"/>
      <c r="R945" s="683"/>
      <c r="S945" s="439"/>
      <c r="T945" s="683"/>
      <c r="U945" s="439">
        <f>U946+U947</f>
        <v>0</v>
      </c>
      <c r="V945" s="393">
        <f>W945+X945+Y945</f>
        <v>0</v>
      </c>
      <c r="W945" s="476"/>
      <c r="X945" s="476"/>
      <c r="Y945" s="476">
        <f>Y946+Y947</f>
        <v>0</v>
      </c>
      <c r="Z945" s="476">
        <f>AC945</f>
        <v>60201.36</v>
      </c>
      <c r="AA945" s="393"/>
      <c r="AB945" s="393"/>
      <c r="AC945" s="393">
        <f>AC946+AC947</f>
        <v>60201.36</v>
      </c>
      <c r="AD945" s="683"/>
      <c r="AE945" s="168"/>
      <c r="AF945" s="695" t="e">
        <f t="shared" si="1914"/>
        <v>#DIV/0!</v>
      </c>
      <c r="AG945" s="168"/>
      <c r="AH945" s="683"/>
      <c r="AI945" s="512"/>
      <c r="AJ945" s="683"/>
      <c r="AK945" s="487"/>
      <c r="AL945" s="683"/>
      <c r="AM945" s="487"/>
      <c r="AN945" s="683"/>
      <c r="AO945" s="679"/>
      <c r="AP945" s="393"/>
      <c r="AQ945" s="683"/>
      <c r="AR945" s="670"/>
      <c r="AS945" s="695" t="e">
        <f t="shared" si="1915"/>
        <v>#DIV/0!</v>
      </c>
      <c r="AT945" s="168"/>
      <c r="AU945" s="695"/>
      <c r="AV945" s="512"/>
      <c r="AW945" s="695"/>
      <c r="AX945" s="168"/>
      <c r="AY945" s="683"/>
      <c r="AZ945" s="439"/>
      <c r="BA945" s="695" t="e">
        <f t="shared" ref="BA945:BA1005" si="1922">AZ945/H945</f>
        <v>#DIV/0!</v>
      </c>
      <c r="BB945" s="439"/>
      <c r="BC945" s="89"/>
      <c r="BD945" s="393"/>
      <c r="BE945" s="447"/>
      <c r="BF945" s="393"/>
      <c r="BG945" s="393"/>
      <c r="BH945" s="393"/>
      <c r="BI945" s="393"/>
      <c r="BJ945" s="393"/>
      <c r="BK945" s="393"/>
      <c r="BL945" s="393"/>
      <c r="BM945" s="89"/>
      <c r="BN945" s="89"/>
      <c r="BO945" s="89"/>
      <c r="BP945" s="89"/>
      <c r="BQ945" s="89"/>
      <c r="BR945" s="89"/>
      <c r="BS945" s="679"/>
      <c r="BT945" s="439"/>
      <c r="BU945" s="581"/>
      <c r="BV945" s="439"/>
      <c r="BW945" s="512"/>
      <c r="BX945" s="439"/>
      <c r="BY945" s="439"/>
      <c r="BZ945" s="439"/>
      <c r="CE945" s="695" t="e">
        <f t="shared" si="1888"/>
        <v>#DIV/0!</v>
      </c>
    </row>
    <row r="946" spans="2:83" s="61" customFormat="1" ht="52.5" hidden="1" customHeight="1" x14ac:dyDescent="0.25">
      <c r="B946" s="416"/>
      <c r="C946" s="469" t="s">
        <v>32</v>
      </c>
      <c r="D946" s="391">
        <f>E946+H946+I946</f>
        <v>0</v>
      </c>
      <c r="E946" s="489"/>
      <c r="F946" s="505"/>
      <c r="G946" s="489"/>
      <c r="H946" s="489"/>
      <c r="I946" s="489">
        <v>0</v>
      </c>
      <c r="J946" s="393"/>
      <c r="K946" s="578">
        <f>M946+S946+U946</f>
        <v>0</v>
      </c>
      <c r="L946" s="695" t="e">
        <f t="shared" si="1913"/>
        <v>#DIV/0!</v>
      </c>
      <c r="M946" s="176"/>
      <c r="N946" s="683"/>
      <c r="O946" s="517"/>
      <c r="P946" s="683"/>
      <c r="Q946" s="436"/>
      <c r="R946" s="683"/>
      <c r="S946" s="436"/>
      <c r="T946" s="683"/>
      <c r="U946" s="436"/>
      <c r="V946" s="391">
        <f>W946+X946+Y946</f>
        <v>0</v>
      </c>
      <c r="W946" s="469"/>
      <c r="X946" s="469"/>
      <c r="Y946" s="469"/>
      <c r="Z946" s="469">
        <f>AC946</f>
        <v>40334.9</v>
      </c>
      <c r="AA946" s="391"/>
      <c r="AB946" s="391"/>
      <c r="AC946" s="391">
        <v>40334.9</v>
      </c>
      <c r="AD946" s="683"/>
      <c r="AE946" s="168"/>
      <c r="AF946" s="695" t="e">
        <f t="shared" si="1914"/>
        <v>#DIV/0!</v>
      </c>
      <c r="AG946" s="168"/>
      <c r="AH946" s="683"/>
      <c r="AI946" s="512"/>
      <c r="AJ946" s="683"/>
      <c r="AK946" s="487"/>
      <c r="AL946" s="683"/>
      <c r="AM946" s="487"/>
      <c r="AN946" s="683"/>
      <c r="AO946" s="679"/>
      <c r="AP946" s="393"/>
      <c r="AQ946" s="683"/>
      <c r="AR946" s="670"/>
      <c r="AS946" s="695" t="e">
        <f t="shared" si="1915"/>
        <v>#DIV/0!</v>
      </c>
      <c r="AT946" s="168"/>
      <c r="AU946" s="695"/>
      <c r="AV946" s="512"/>
      <c r="AW946" s="695"/>
      <c r="AX946" s="168"/>
      <c r="AY946" s="683"/>
      <c r="AZ946" s="439"/>
      <c r="BA946" s="695" t="e">
        <f t="shared" si="1922"/>
        <v>#DIV/0!</v>
      </c>
      <c r="BB946" s="439"/>
      <c r="BC946" s="89"/>
      <c r="BD946" s="391"/>
      <c r="BE946" s="447"/>
      <c r="BF946" s="393"/>
      <c r="BG946" s="393"/>
      <c r="BH946" s="393"/>
      <c r="BI946" s="393"/>
      <c r="BJ946" s="393"/>
      <c r="BK946" s="393"/>
      <c r="BL946" s="393"/>
      <c r="BM946" s="89"/>
      <c r="BN946" s="89"/>
      <c r="BO946" s="89"/>
      <c r="BP946" s="89"/>
      <c r="BQ946" s="89"/>
      <c r="BR946" s="89"/>
      <c r="BS946" s="679"/>
      <c r="BT946" s="439"/>
      <c r="BU946" s="581"/>
      <c r="BV946" s="439"/>
      <c r="BW946" s="512"/>
      <c r="BX946" s="439"/>
      <c r="BY946" s="439"/>
      <c r="BZ946" s="439"/>
      <c r="CE946" s="695" t="e">
        <f t="shared" si="1888"/>
        <v>#DIV/0!</v>
      </c>
    </row>
    <row r="947" spans="2:83" s="61" customFormat="1" ht="55.5" hidden="1" customHeight="1" x14ac:dyDescent="0.25">
      <c r="B947" s="416"/>
      <c r="C947" s="470" t="s">
        <v>288</v>
      </c>
      <c r="D947" s="389">
        <f>I947</f>
        <v>0</v>
      </c>
      <c r="E947" s="491"/>
      <c r="F947" s="504"/>
      <c r="G947" s="491"/>
      <c r="H947" s="491"/>
      <c r="I947" s="491">
        <v>0</v>
      </c>
      <c r="J947" s="393"/>
      <c r="K947" s="575">
        <f>U947</f>
        <v>0</v>
      </c>
      <c r="L947" s="695" t="e">
        <f t="shared" si="1913"/>
        <v>#DIV/0!</v>
      </c>
      <c r="M947" s="166"/>
      <c r="N947" s="683"/>
      <c r="O947" s="519"/>
      <c r="P947" s="683"/>
      <c r="Q947" s="435"/>
      <c r="R947" s="683"/>
      <c r="S947" s="435"/>
      <c r="T947" s="683"/>
      <c r="U947" s="435"/>
      <c r="V947" s="389">
        <f>Y947</f>
        <v>0</v>
      </c>
      <c r="W947" s="470"/>
      <c r="X947" s="470"/>
      <c r="Y947" s="470"/>
      <c r="Z947" s="470">
        <f>AC947</f>
        <v>19866.46</v>
      </c>
      <c r="AA947" s="389"/>
      <c r="AB947" s="389"/>
      <c r="AC947" s="389">
        <v>19866.46</v>
      </c>
      <c r="AD947" s="683"/>
      <c r="AE947" s="168"/>
      <c r="AF947" s="695" t="e">
        <f t="shared" si="1914"/>
        <v>#DIV/0!</v>
      </c>
      <c r="AG947" s="168"/>
      <c r="AH947" s="683"/>
      <c r="AI947" s="512"/>
      <c r="AJ947" s="683"/>
      <c r="AK947" s="487"/>
      <c r="AL947" s="683"/>
      <c r="AM947" s="487"/>
      <c r="AN947" s="683"/>
      <c r="AO947" s="679"/>
      <c r="AP947" s="393"/>
      <c r="AQ947" s="683"/>
      <c r="AR947" s="670"/>
      <c r="AS947" s="695" t="e">
        <f t="shared" si="1915"/>
        <v>#DIV/0!</v>
      </c>
      <c r="AT947" s="168"/>
      <c r="AU947" s="695"/>
      <c r="AV947" s="512"/>
      <c r="AW947" s="695"/>
      <c r="AX947" s="168"/>
      <c r="AY947" s="683"/>
      <c r="AZ947" s="439"/>
      <c r="BA947" s="695" t="e">
        <f t="shared" si="1922"/>
        <v>#DIV/0!</v>
      </c>
      <c r="BB947" s="439"/>
      <c r="BC947" s="89"/>
      <c r="BD947" s="389"/>
      <c r="BE947" s="447"/>
      <c r="BF947" s="393"/>
      <c r="BG947" s="393"/>
      <c r="BH947" s="393"/>
      <c r="BI947" s="393"/>
      <c r="BJ947" s="393"/>
      <c r="BK947" s="393"/>
      <c r="BL947" s="393"/>
      <c r="BM947" s="89"/>
      <c r="BN947" s="89"/>
      <c r="BO947" s="89"/>
      <c r="BP947" s="89"/>
      <c r="BQ947" s="89"/>
      <c r="BR947" s="89"/>
      <c r="BS947" s="679"/>
      <c r="BT947" s="439"/>
      <c r="BU947" s="581"/>
      <c r="BV947" s="439"/>
      <c r="BW947" s="512"/>
      <c r="BX947" s="439"/>
      <c r="BY947" s="439"/>
      <c r="BZ947" s="439"/>
      <c r="CE947" s="695" t="e">
        <f t="shared" si="1888"/>
        <v>#DIV/0!</v>
      </c>
    </row>
    <row r="948" spans="2:83" s="61" customFormat="1" ht="138.75" hidden="1" customHeight="1" x14ac:dyDescent="0.25">
      <c r="B948" s="416">
        <v>4</v>
      </c>
      <c r="C948" s="119" t="s">
        <v>291</v>
      </c>
      <c r="D948" s="393"/>
      <c r="E948" s="487"/>
      <c r="F948" s="508"/>
      <c r="G948" s="487"/>
      <c r="H948" s="487"/>
      <c r="I948" s="89"/>
      <c r="J948" s="393"/>
      <c r="K948" s="575"/>
      <c r="L948" s="695" t="e">
        <f t="shared" si="1913"/>
        <v>#DIV/0!</v>
      </c>
      <c r="M948" s="168"/>
      <c r="N948" s="683"/>
      <c r="O948" s="512"/>
      <c r="P948" s="683"/>
      <c r="Q948" s="439"/>
      <c r="R948" s="683"/>
      <c r="S948" s="439"/>
      <c r="T948" s="683"/>
      <c r="U948" s="89"/>
      <c r="V948" s="394"/>
      <c r="W948" s="89"/>
      <c r="X948" s="89"/>
      <c r="Y948" s="89"/>
      <c r="Z948" s="474"/>
      <c r="AA948" s="394"/>
      <c r="AB948" s="394"/>
      <c r="AC948" s="394"/>
      <c r="AD948" s="683"/>
      <c r="AE948" s="33"/>
      <c r="AF948" s="695" t="e">
        <f t="shared" si="1914"/>
        <v>#DIV/0!</v>
      </c>
      <c r="AG948" s="168"/>
      <c r="AH948" s="683"/>
      <c r="AI948" s="512"/>
      <c r="AJ948" s="683"/>
      <c r="AK948" s="487"/>
      <c r="AL948" s="683"/>
      <c r="AM948" s="487"/>
      <c r="AN948" s="683"/>
      <c r="AO948" s="89"/>
      <c r="AP948" s="393"/>
      <c r="AQ948" s="683"/>
      <c r="AR948" s="670"/>
      <c r="AS948" s="695" t="e">
        <f t="shared" si="1915"/>
        <v>#DIV/0!</v>
      </c>
      <c r="AT948" s="168"/>
      <c r="AU948" s="695"/>
      <c r="AV948" s="512"/>
      <c r="AW948" s="695"/>
      <c r="AX948" s="168"/>
      <c r="AY948" s="683"/>
      <c r="AZ948" s="439"/>
      <c r="BA948" s="695" t="e">
        <f t="shared" si="1922"/>
        <v>#DIV/0!</v>
      </c>
      <c r="BB948" s="89"/>
      <c r="BC948" s="393"/>
      <c r="BD948" s="89"/>
      <c r="BE948" s="447"/>
      <c r="BF948" s="393"/>
      <c r="BG948" s="393"/>
      <c r="BH948" s="393"/>
      <c r="BI948" s="89"/>
      <c r="BJ948" s="393"/>
      <c r="BK948" s="393"/>
      <c r="BL948" s="393"/>
      <c r="BM948" s="89"/>
      <c r="BN948" s="393"/>
      <c r="BO948" s="393"/>
      <c r="BP948" s="512"/>
      <c r="BQ948" s="476"/>
      <c r="BR948" s="393"/>
      <c r="BS948" s="89"/>
      <c r="BT948" s="439"/>
      <c r="BU948" s="581"/>
      <c r="BV948" s="439"/>
      <c r="BW948" s="512"/>
      <c r="BX948" s="439"/>
      <c r="BY948" s="439"/>
      <c r="BZ948" s="89"/>
      <c r="CE948" s="695" t="e">
        <f t="shared" si="1888"/>
        <v>#DIV/0!</v>
      </c>
    </row>
    <row r="949" spans="2:83" s="61" customFormat="1" ht="42" hidden="1" customHeight="1" x14ac:dyDescent="0.25">
      <c r="B949" s="416"/>
      <c r="C949" s="469" t="s">
        <v>32</v>
      </c>
      <c r="D949" s="393"/>
      <c r="E949" s="487"/>
      <c r="F949" s="508"/>
      <c r="G949" s="487"/>
      <c r="H949" s="487"/>
      <c r="I949" s="89"/>
      <c r="J949" s="393"/>
      <c r="K949" s="575"/>
      <c r="L949" s="695" t="e">
        <f t="shared" si="1913"/>
        <v>#DIV/0!</v>
      </c>
      <c r="M949" s="168"/>
      <c r="N949" s="683"/>
      <c r="O949" s="512"/>
      <c r="P949" s="683"/>
      <c r="Q949" s="439"/>
      <c r="R949" s="683"/>
      <c r="S949" s="439"/>
      <c r="T949" s="683"/>
      <c r="U949" s="89"/>
      <c r="V949" s="394"/>
      <c r="W949" s="89"/>
      <c r="X949" s="89"/>
      <c r="Y949" s="89"/>
      <c r="Z949" s="474"/>
      <c r="AA949" s="394"/>
      <c r="AB949" s="394"/>
      <c r="AC949" s="394"/>
      <c r="AD949" s="683"/>
      <c r="AE949" s="33"/>
      <c r="AF949" s="695" t="e">
        <f t="shared" si="1914"/>
        <v>#DIV/0!</v>
      </c>
      <c r="AG949" s="168"/>
      <c r="AH949" s="683"/>
      <c r="AI949" s="512"/>
      <c r="AJ949" s="683"/>
      <c r="AK949" s="487"/>
      <c r="AL949" s="683"/>
      <c r="AM949" s="487"/>
      <c r="AN949" s="683"/>
      <c r="AO949" s="89"/>
      <c r="AP949" s="393"/>
      <c r="AQ949" s="683"/>
      <c r="AR949" s="670"/>
      <c r="AS949" s="695" t="e">
        <f t="shared" si="1915"/>
        <v>#DIV/0!</v>
      </c>
      <c r="AT949" s="168"/>
      <c r="AU949" s="695"/>
      <c r="AV949" s="512"/>
      <c r="AW949" s="695"/>
      <c r="AX949" s="168"/>
      <c r="AY949" s="683"/>
      <c r="AZ949" s="439"/>
      <c r="BA949" s="695" t="e">
        <f t="shared" si="1922"/>
        <v>#DIV/0!</v>
      </c>
      <c r="BB949" s="89"/>
      <c r="BC949" s="393"/>
      <c r="BD949" s="89"/>
      <c r="BE949" s="447"/>
      <c r="BF949" s="393"/>
      <c r="BG949" s="393"/>
      <c r="BH949" s="393"/>
      <c r="BI949" s="89"/>
      <c r="BJ949" s="393"/>
      <c r="BK949" s="393"/>
      <c r="BL949" s="393"/>
      <c r="BM949" s="89"/>
      <c r="BN949" s="393"/>
      <c r="BO949" s="393"/>
      <c r="BP949" s="512"/>
      <c r="BQ949" s="476"/>
      <c r="BR949" s="393"/>
      <c r="BS949" s="89"/>
      <c r="BT949" s="439"/>
      <c r="BU949" s="581"/>
      <c r="BV949" s="439"/>
      <c r="BW949" s="512"/>
      <c r="BX949" s="439"/>
      <c r="BY949" s="439"/>
      <c r="BZ949" s="89"/>
      <c r="CE949" s="695" t="e">
        <f t="shared" si="1888"/>
        <v>#DIV/0!</v>
      </c>
    </row>
    <row r="950" spans="2:83" s="61" customFormat="1" ht="43.5" hidden="1" customHeight="1" x14ac:dyDescent="0.25">
      <c r="B950" s="416"/>
      <c r="C950" s="470" t="s">
        <v>288</v>
      </c>
      <c r="D950" s="393"/>
      <c r="E950" s="487"/>
      <c r="F950" s="508"/>
      <c r="G950" s="487"/>
      <c r="H950" s="487"/>
      <c r="I950" s="89"/>
      <c r="J950" s="393"/>
      <c r="K950" s="575"/>
      <c r="L950" s="695" t="e">
        <f t="shared" si="1913"/>
        <v>#DIV/0!</v>
      </c>
      <c r="M950" s="168"/>
      <c r="N950" s="683"/>
      <c r="O950" s="512"/>
      <c r="P950" s="683"/>
      <c r="Q950" s="439"/>
      <c r="R950" s="683"/>
      <c r="S950" s="439"/>
      <c r="T950" s="683"/>
      <c r="U950" s="89"/>
      <c r="V950" s="394"/>
      <c r="W950" s="89"/>
      <c r="X950" s="89"/>
      <c r="Y950" s="89"/>
      <c r="Z950" s="474"/>
      <c r="AA950" s="394"/>
      <c r="AB950" s="394"/>
      <c r="AC950" s="394"/>
      <c r="AD950" s="683"/>
      <c r="AE950" s="33"/>
      <c r="AF950" s="695" t="e">
        <f t="shared" si="1914"/>
        <v>#DIV/0!</v>
      </c>
      <c r="AG950" s="168"/>
      <c r="AH950" s="683"/>
      <c r="AI950" s="512"/>
      <c r="AJ950" s="683"/>
      <c r="AK950" s="487"/>
      <c r="AL950" s="683"/>
      <c r="AM950" s="487"/>
      <c r="AN950" s="683"/>
      <c r="AO950" s="89"/>
      <c r="AP950" s="393"/>
      <c r="AQ950" s="683"/>
      <c r="AR950" s="670"/>
      <c r="AS950" s="695" t="e">
        <f t="shared" si="1915"/>
        <v>#DIV/0!</v>
      </c>
      <c r="AT950" s="168"/>
      <c r="AU950" s="695"/>
      <c r="AV950" s="512"/>
      <c r="AW950" s="695"/>
      <c r="AX950" s="168"/>
      <c r="AY950" s="683"/>
      <c r="AZ950" s="439"/>
      <c r="BA950" s="695" t="e">
        <f t="shared" si="1922"/>
        <v>#DIV/0!</v>
      </c>
      <c r="BB950" s="89"/>
      <c r="BC950" s="393"/>
      <c r="BD950" s="89"/>
      <c r="BE950" s="447"/>
      <c r="BF950" s="393"/>
      <c r="BG950" s="393"/>
      <c r="BH950" s="393"/>
      <c r="BI950" s="89"/>
      <c r="BJ950" s="393"/>
      <c r="BK950" s="393"/>
      <c r="BL950" s="393"/>
      <c r="BM950" s="89"/>
      <c r="BN950" s="393"/>
      <c r="BO950" s="393"/>
      <c r="BP950" s="512"/>
      <c r="BQ950" s="476"/>
      <c r="BR950" s="393"/>
      <c r="BS950" s="89"/>
      <c r="BT950" s="439"/>
      <c r="BU950" s="581"/>
      <c r="BV950" s="439"/>
      <c r="BW950" s="512"/>
      <c r="BX950" s="439"/>
      <c r="BY950" s="439"/>
      <c r="BZ950" s="89"/>
      <c r="CE950" s="695" t="e">
        <f t="shared" si="1888"/>
        <v>#DIV/0!</v>
      </c>
    </row>
    <row r="951" spans="2:83" s="61" customFormat="1" ht="107.25" hidden="1" customHeight="1" x14ac:dyDescent="0.25">
      <c r="B951" s="416">
        <v>5</v>
      </c>
      <c r="C951" s="119" t="s">
        <v>292</v>
      </c>
      <c r="D951" s="393"/>
      <c r="E951" s="487"/>
      <c r="F951" s="508"/>
      <c r="G951" s="487"/>
      <c r="H951" s="487"/>
      <c r="I951" s="89"/>
      <c r="J951" s="393"/>
      <c r="K951" s="575"/>
      <c r="L951" s="695" t="e">
        <f t="shared" si="1913"/>
        <v>#DIV/0!</v>
      </c>
      <c r="M951" s="168"/>
      <c r="N951" s="683"/>
      <c r="O951" s="512"/>
      <c r="P951" s="683"/>
      <c r="Q951" s="439"/>
      <c r="R951" s="683"/>
      <c r="S951" s="439"/>
      <c r="T951" s="683"/>
      <c r="U951" s="89"/>
      <c r="V951" s="394"/>
      <c r="W951" s="89"/>
      <c r="X951" s="89"/>
      <c r="Y951" s="89"/>
      <c r="Z951" s="474"/>
      <c r="AA951" s="394"/>
      <c r="AB951" s="394"/>
      <c r="AC951" s="394"/>
      <c r="AD951" s="683"/>
      <c r="AE951" s="33"/>
      <c r="AF951" s="695" t="e">
        <f t="shared" si="1914"/>
        <v>#DIV/0!</v>
      </c>
      <c r="AG951" s="168"/>
      <c r="AH951" s="683"/>
      <c r="AI951" s="512"/>
      <c r="AJ951" s="683"/>
      <c r="AK951" s="487"/>
      <c r="AL951" s="683"/>
      <c r="AM951" s="487"/>
      <c r="AN951" s="683"/>
      <c r="AO951" s="89"/>
      <c r="AP951" s="393"/>
      <c r="AQ951" s="683"/>
      <c r="AR951" s="670"/>
      <c r="AS951" s="695" t="e">
        <f t="shared" si="1915"/>
        <v>#DIV/0!</v>
      </c>
      <c r="AT951" s="168"/>
      <c r="AU951" s="695"/>
      <c r="AV951" s="512"/>
      <c r="AW951" s="695"/>
      <c r="AX951" s="168"/>
      <c r="AY951" s="683"/>
      <c r="AZ951" s="439"/>
      <c r="BA951" s="695" t="e">
        <f t="shared" si="1922"/>
        <v>#DIV/0!</v>
      </c>
      <c r="BB951" s="89"/>
      <c r="BC951" s="393"/>
      <c r="BD951" s="89"/>
      <c r="BE951" s="447"/>
      <c r="BF951" s="393"/>
      <c r="BG951" s="393"/>
      <c r="BH951" s="393"/>
      <c r="BI951" s="89"/>
      <c r="BJ951" s="393"/>
      <c r="BK951" s="393"/>
      <c r="BL951" s="393"/>
      <c r="BM951" s="89"/>
      <c r="BN951" s="393"/>
      <c r="BO951" s="393"/>
      <c r="BP951" s="512"/>
      <c r="BQ951" s="476"/>
      <c r="BR951" s="393"/>
      <c r="BS951" s="89"/>
      <c r="BT951" s="439"/>
      <c r="BU951" s="581"/>
      <c r="BV951" s="439"/>
      <c r="BW951" s="512"/>
      <c r="BX951" s="439"/>
      <c r="BY951" s="439"/>
      <c r="BZ951" s="89"/>
      <c r="CE951" s="695" t="e">
        <f t="shared" si="1888"/>
        <v>#DIV/0!</v>
      </c>
    </row>
    <row r="952" spans="2:83" s="61" customFormat="1" ht="51.75" hidden="1" customHeight="1" x14ac:dyDescent="0.25">
      <c r="B952" s="416"/>
      <c r="C952" s="469" t="s">
        <v>32</v>
      </c>
      <c r="D952" s="393"/>
      <c r="E952" s="487"/>
      <c r="F952" s="508"/>
      <c r="G952" s="487"/>
      <c r="H952" s="487"/>
      <c r="I952" s="89"/>
      <c r="J952" s="393"/>
      <c r="K952" s="575"/>
      <c r="L952" s="695" t="e">
        <f t="shared" si="1913"/>
        <v>#DIV/0!</v>
      </c>
      <c r="M952" s="168"/>
      <c r="N952" s="683"/>
      <c r="O952" s="512"/>
      <c r="P952" s="683"/>
      <c r="Q952" s="439"/>
      <c r="R952" s="683"/>
      <c r="S952" s="439"/>
      <c r="T952" s="683"/>
      <c r="U952" s="89"/>
      <c r="V952" s="394"/>
      <c r="W952" s="89"/>
      <c r="X952" s="89"/>
      <c r="Y952" s="89"/>
      <c r="Z952" s="474"/>
      <c r="AA952" s="394"/>
      <c r="AB952" s="394"/>
      <c r="AC952" s="394"/>
      <c r="AD952" s="683"/>
      <c r="AE952" s="33"/>
      <c r="AF952" s="695" t="e">
        <f t="shared" si="1914"/>
        <v>#DIV/0!</v>
      </c>
      <c r="AG952" s="168"/>
      <c r="AH952" s="683"/>
      <c r="AI952" s="512"/>
      <c r="AJ952" s="683"/>
      <c r="AK952" s="487"/>
      <c r="AL952" s="683"/>
      <c r="AM952" s="487"/>
      <c r="AN952" s="683"/>
      <c r="AO952" s="89"/>
      <c r="AP952" s="393"/>
      <c r="AQ952" s="683"/>
      <c r="AR952" s="670"/>
      <c r="AS952" s="695" t="e">
        <f t="shared" si="1915"/>
        <v>#DIV/0!</v>
      </c>
      <c r="AT952" s="168"/>
      <c r="AU952" s="695"/>
      <c r="AV952" s="512"/>
      <c r="AW952" s="695"/>
      <c r="AX952" s="168"/>
      <c r="AY952" s="683"/>
      <c r="AZ952" s="439"/>
      <c r="BA952" s="695" t="e">
        <f t="shared" si="1922"/>
        <v>#DIV/0!</v>
      </c>
      <c r="BB952" s="89"/>
      <c r="BC952" s="393"/>
      <c r="BD952" s="89"/>
      <c r="BE952" s="447"/>
      <c r="BF952" s="393"/>
      <c r="BG952" s="393"/>
      <c r="BH952" s="393"/>
      <c r="BI952" s="89"/>
      <c r="BJ952" s="393"/>
      <c r="BK952" s="393"/>
      <c r="BL952" s="393"/>
      <c r="BM952" s="89"/>
      <c r="BN952" s="393"/>
      <c r="BO952" s="393"/>
      <c r="BP952" s="512"/>
      <c r="BQ952" s="476"/>
      <c r="BR952" s="393"/>
      <c r="BS952" s="89"/>
      <c r="BT952" s="439"/>
      <c r="BU952" s="581"/>
      <c r="BV952" s="439"/>
      <c r="BW952" s="512"/>
      <c r="BX952" s="439"/>
      <c r="BY952" s="439"/>
      <c r="BZ952" s="89"/>
      <c r="CE952" s="695" t="e">
        <f t="shared" si="1888"/>
        <v>#DIV/0!</v>
      </c>
    </row>
    <row r="953" spans="2:83" s="61" customFormat="1" ht="47.25" hidden="1" customHeight="1" x14ac:dyDescent="0.25">
      <c r="B953" s="416"/>
      <c r="C953" s="470" t="s">
        <v>288</v>
      </c>
      <c r="D953" s="393"/>
      <c r="E953" s="487"/>
      <c r="F953" s="508"/>
      <c r="G953" s="487"/>
      <c r="H953" s="487"/>
      <c r="I953" s="89"/>
      <c r="J953" s="393"/>
      <c r="K953" s="575"/>
      <c r="L953" s="695" t="e">
        <f t="shared" si="1913"/>
        <v>#DIV/0!</v>
      </c>
      <c r="M953" s="168"/>
      <c r="N953" s="683"/>
      <c r="O953" s="512"/>
      <c r="P953" s="683"/>
      <c r="Q953" s="439"/>
      <c r="R953" s="683"/>
      <c r="S953" s="439"/>
      <c r="T953" s="683"/>
      <c r="U953" s="89"/>
      <c r="V953" s="394"/>
      <c r="W953" s="89"/>
      <c r="X953" s="89"/>
      <c r="Y953" s="89"/>
      <c r="Z953" s="474"/>
      <c r="AA953" s="394"/>
      <c r="AB953" s="394"/>
      <c r="AC953" s="394"/>
      <c r="AD953" s="683"/>
      <c r="AE953" s="33"/>
      <c r="AF953" s="695" t="e">
        <f t="shared" si="1914"/>
        <v>#DIV/0!</v>
      </c>
      <c r="AG953" s="168"/>
      <c r="AH953" s="683"/>
      <c r="AI953" s="512"/>
      <c r="AJ953" s="683"/>
      <c r="AK953" s="487"/>
      <c r="AL953" s="683"/>
      <c r="AM953" s="487"/>
      <c r="AN953" s="683"/>
      <c r="AO953" s="89"/>
      <c r="AP953" s="393"/>
      <c r="AQ953" s="683"/>
      <c r="AR953" s="670"/>
      <c r="AS953" s="695" t="e">
        <f t="shared" si="1915"/>
        <v>#DIV/0!</v>
      </c>
      <c r="AT953" s="168"/>
      <c r="AU953" s="695"/>
      <c r="AV953" s="512"/>
      <c r="AW953" s="695"/>
      <c r="AX953" s="168"/>
      <c r="AY953" s="683"/>
      <c r="AZ953" s="439"/>
      <c r="BA953" s="695" t="e">
        <f t="shared" si="1922"/>
        <v>#DIV/0!</v>
      </c>
      <c r="BB953" s="89"/>
      <c r="BC953" s="393"/>
      <c r="BD953" s="89"/>
      <c r="BE953" s="447"/>
      <c r="BF953" s="393"/>
      <c r="BG953" s="393"/>
      <c r="BH953" s="393"/>
      <c r="BI953" s="89"/>
      <c r="BJ953" s="393"/>
      <c r="BK953" s="393"/>
      <c r="BL953" s="393"/>
      <c r="BM953" s="89"/>
      <c r="BN953" s="393"/>
      <c r="BO953" s="393"/>
      <c r="BP953" s="512"/>
      <c r="BQ953" s="476"/>
      <c r="BR953" s="393"/>
      <c r="BS953" s="89"/>
      <c r="BT953" s="439"/>
      <c r="BU953" s="581"/>
      <c r="BV953" s="439"/>
      <c r="BW953" s="512"/>
      <c r="BX953" s="439"/>
      <c r="BY953" s="439"/>
      <c r="BZ953" s="89"/>
      <c r="CE953" s="695" t="e">
        <f t="shared" si="1888"/>
        <v>#DIV/0!</v>
      </c>
    </row>
    <row r="954" spans="2:83" s="61" customFormat="1" ht="138.75" hidden="1" customHeight="1" x14ac:dyDescent="0.25">
      <c r="B954" s="416">
        <v>6</v>
      </c>
      <c r="C954" s="119" t="s">
        <v>293</v>
      </c>
      <c r="D954" s="393"/>
      <c r="E954" s="487"/>
      <c r="F954" s="508"/>
      <c r="G954" s="487"/>
      <c r="H954" s="487"/>
      <c r="I954" s="89"/>
      <c r="J954" s="393"/>
      <c r="K954" s="575"/>
      <c r="L954" s="695" t="e">
        <f t="shared" si="1913"/>
        <v>#DIV/0!</v>
      </c>
      <c r="M954" s="168"/>
      <c r="N954" s="683"/>
      <c r="O954" s="512"/>
      <c r="P954" s="683"/>
      <c r="Q954" s="439"/>
      <c r="R954" s="683"/>
      <c r="S954" s="439"/>
      <c r="T954" s="683"/>
      <c r="U954" s="89"/>
      <c r="V954" s="394"/>
      <c r="W954" s="89"/>
      <c r="X954" s="89"/>
      <c r="Y954" s="89"/>
      <c r="Z954" s="474"/>
      <c r="AA954" s="394"/>
      <c r="AB954" s="394"/>
      <c r="AC954" s="394"/>
      <c r="AD954" s="683"/>
      <c r="AE954" s="33"/>
      <c r="AF954" s="695" t="e">
        <f t="shared" si="1914"/>
        <v>#DIV/0!</v>
      </c>
      <c r="AG954" s="168"/>
      <c r="AH954" s="683"/>
      <c r="AI954" s="512"/>
      <c r="AJ954" s="683"/>
      <c r="AK954" s="487"/>
      <c r="AL954" s="683"/>
      <c r="AM954" s="487"/>
      <c r="AN954" s="683"/>
      <c r="AO954" s="89"/>
      <c r="AP954" s="393"/>
      <c r="AQ954" s="683"/>
      <c r="AR954" s="670"/>
      <c r="AS954" s="695" t="e">
        <f t="shared" si="1915"/>
        <v>#DIV/0!</v>
      </c>
      <c r="AT954" s="168"/>
      <c r="AU954" s="695"/>
      <c r="AV954" s="512"/>
      <c r="AW954" s="695"/>
      <c r="AX954" s="168"/>
      <c r="AY954" s="683"/>
      <c r="AZ954" s="439"/>
      <c r="BA954" s="695" t="e">
        <f t="shared" si="1922"/>
        <v>#DIV/0!</v>
      </c>
      <c r="BB954" s="89"/>
      <c r="BC954" s="393"/>
      <c r="BD954" s="89"/>
      <c r="BE954" s="447"/>
      <c r="BF954" s="393"/>
      <c r="BG954" s="393"/>
      <c r="BH954" s="393"/>
      <c r="BI954" s="89"/>
      <c r="BJ954" s="393"/>
      <c r="BK954" s="393"/>
      <c r="BL954" s="393"/>
      <c r="BM954" s="89"/>
      <c r="BN954" s="393"/>
      <c r="BO954" s="393"/>
      <c r="BP954" s="512"/>
      <c r="BQ954" s="476"/>
      <c r="BR954" s="393"/>
      <c r="BS954" s="89"/>
      <c r="BT954" s="439"/>
      <c r="BU954" s="581"/>
      <c r="BV954" s="439"/>
      <c r="BW954" s="512"/>
      <c r="BX954" s="439"/>
      <c r="BY954" s="439"/>
      <c r="BZ954" s="89"/>
      <c r="CE954" s="695" t="e">
        <f t="shared" si="1888"/>
        <v>#DIV/0!</v>
      </c>
    </row>
    <row r="955" spans="2:83" s="61" customFormat="1" ht="48.75" hidden="1" customHeight="1" x14ac:dyDescent="0.25">
      <c r="B955" s="416"/>
      <c r="C955" s="469" t="s">
        <v>32</v>
      </c>
      <c r="D955" s="393"/>
      <c r="E955" s="487"/>
      <c r="F955" s="508"/>
      <c r="G955" s="487"/>
      <c r="H955" s="487"/>
      <c r="I955" s="89"/>
      <c r="J955" s="393"/>
      <c r="K955" s="575"/>
      <c r="L955" s="695" t="e">
        <f t="shared" si="1913"/>
        <v>#DIV/0!</v>
      </c>
      <c r="M955" s="168"/>
      <c r="N955" s="683"/>
      <c r="O955" s="512"/>
      <c r="P955" s="683"/>
      <c r="Q955" s="439"/>
      <c r="R955" s="683"/>
      <c r="S955" s="439"/>
      <c r="T955" s="683"/>
      <c r="U955" s="89"/>
      <c r="V955" s="394"/>
      <c r="W955" s="89"/>
      <c r="X955" s="89"/>
      <c r="Y955" s="89"/>
      <c r="Z955" s="474"/>
      <c r="AA955" s="394"/>
      <c r="AB955" s="394"/>
      <c r="AC955" s="394"/>
      <c r="AD955" s="683"/>
      <c r="AE955" s="33"/>
      <c r="AF955" s="695" t="e">
        <f t="shared" si="1914"/>
        <v>#DIV/0!</v>
      </c>
      <c r="AG955" s="168"/>
      <c r="AH955" s="683"/>
      <c r="AI955" s="512"/>
      <c r="AJ955" s="683"/>
      <c r="AK955" s="487"/>
      <c r="AL955" s="683"/>
      <c r="AM955" s="487"/>
      <c r="AN955" s="683"/>
      <c r="AO955" s="89"/>
      <c r="AP955" s="393"/>
      <c r="AQ955" s="683"/>
      <c r="AR955" s="670"/>
      <c r="AS955" s="695" t="e">
        <f t="shared" si="1915"/>
        <v>#DIV/0!</v>
      </c>
      <c r="AT955" s="168"/>
      <c r="AU955" s="695"/>
      <c r="AV955" s="512"/>
      <c r="AW955" s="695"/>
      <c r="AX955" s="168"/>
      <c r="AY955" s="683"/>
      <c r="AZ955" s="439"/>
      <c r="BA955" s="695" t="e">
        <f t="shared" si="1922"/>
        <v>#DIV/0!</v>
      </c>
      <c r="BB955" s="89"/>
      <c r="BC955" s="393"/>
      <c r="BD955" s="89"/>
      <c r="BE955" s="447"/>
      <c r="BF955" s="393"/>
      <c r="BG955" s="393"/>
      <c r="BH955" s="393"/>
      <c r="BI955" s="89"/>
      <c r="BJ955" s="393"/>
      <c r="BK955" s="393"/>
      <c r="BL955" s="393"/>
      <c r="BM955" s="89"/>
      <c r="BN955" s="393"/>
      <c r="BO955" s="393"/>
      <c r="BP955" s="512"/>
      <c r="BQ955" s="476"/>
      <c r="BR955" s="393"/>
      <c r="BS955" s="89"/>
      <c r="BT955" s="439"/>
      <c r="BU955" s="581"/>
      <c r="BV955" s="439"/>
      <c r="BW955" s="512"/>
      <c r="BX955" s="439"/>
      <c r="BY955" s="439"/>
      <c r="BZ955" s="89"/>
      <c r="CE955" s="695" t="e">
        <f t="shared" si="1888"/>
        <v>#DIV/0!</v>
      </c>
    </row>
    <row r="956" spans="2:83" s="61" customFormat="1" ht="47.25" hidden="1" customHeight="1" x14ac:dyDescent="0.25">
      <c r="B956" s="416"/>
      <c r="C956" s="470" t="s">
        <v>288</v>
      </c>
      <c r="D956" s="393"/>
      <c r="E956" s="487"/>
      <c r="F956" s="508"/>
      <c r="G956" s="487"/>
      <c r="H956" s="487"/>
      <c r="I956" s="89"/>
      <c r="J956" s="393"/>
      <c r="K956" s="575"/>
      <c r="L956" s="695" t="e">
        <f t="shared" si="1913"/>
        <v>#DIV/0!</v>
      </c>
      <c r="M956" s="168"/>
      <c r="N956" s="683"/>
      <c r="O956" s="512"/>
      <c r="P956" s="683"/>
      <c r="Q956" s="439"/>
      <c r="R956" s="683"/>
      <c r="S956" s="439"/>
      <c r="T956" s="683"/>
      <c r="U956" s="89"/>
      <c r="V956" s="394"/>
      <c r="W956" s="89"/>
      <c r="X956" s="89"/>
      <c r="Y956" s="89"/>
      <c r="Z956" s="474"/>
      <c r="AA956" s="394"/>
      <c r="AB956" s="394"/>
      <c r="AC956" s="394"/>
      <c r="AD956" s="683"/>
      <c r="AE956" s="33"/>
      <c r="AF956" s="695" t="e">
        <f t="shared" si="1914"/>
        <v>#DIV/0!</v>
      </c>
      <c r="AG956" s="168"/>
      <c r="AH956" s="683"/>
      <c r="AI956" s="512"/>
      <c r="AJ956" s="683"/>
      <c r="AK956" s="487"/>
      <c r="AL956" s="683"/>
      <c r="AM956" s="487"/>
      <c r="AN956" s="683"/>
      <c r="AO956" s="89"/>
      <c r="AP956" s="393"/>
      <c r="AQ956" s="683"/>
      <c r="AR956" s="670"/>
      <c r="AS956" s="695" t="e">
        <f t="shared" si="1915"/>
        <v>#DIV/0!</v>
      </c>
      <c r="AT956" s="168"/>
      <c r="AU956" s="695"/>
      <c r="AV956" s="512"/>
      <c r="AW956" s="695"/>
      <c r="AX956" s="168"/>
      <c r="AY956" s="683"/>
      <c r="AZ956" s="439"/>
      <c r="BA956" s="695" t="e">
        <f t="shared" si="1922"/>
        <v>#DIV/0!</v>
      </c>
      <c r="BB956" s="89"/>
      <c r="BC956" s="393"/>
      <c r="BD956" s="89"/>
      <c r="BE956" s="447"/>
      <c r="BF956" s="393"/>
      <c r="BG956" s="393"/>
      <c r="BH956" s="393"/>
      <c r="BI956" s="89"/>
      <c r="BJ956" s="393"/>
      <c r="BK956" s="393"/>
      <c r="BL956" s="393"/>
      <c r="BM956" s="89"/>
      <c r="BN956" s="393"/>
      <c r="BO956" s="393"/>
      <c r="BP956" s="512"/>
      <c r="BQ956" s="476"/>
      <c r="BR956" s="393"/>
      <c r="BS956" s="89"/>
      <c r="BT956" s="439"/>
      <c r="BU956" s="581"/>
      <c r="BV956" s="439"/>
      <c r="BW956" s="512"/>
      <c r="BX956" s="439"/>
      <c r="BY956" s="439"/>
      <c r="BZ956" s="89"/>
      <c r="CE956" s="695" t="e">
        <f t="shared" si="1888"/>
        <v>#DIV/0!</v>
      </c>
    </row>
    <row r="957" spans="2:83" s="61" customFormat="1" ht="70.5" hidden="1" customHeight="1" x14ac:dyDescent="0.25">
      <c r="B957" s="416" t="s">
        <v>63</v>
      </c>
      <c r="C957" s="119" t="s">
        <v>298</v>
      </c>
      <c r="D957" s="393">
        <f>I957</f>
        <v>4299.8850000000002</v>
      </c>
      <c r="E957" s="487"/>
      <c r="F957" s="508"/>
      <c r="G957" s="487"/>
      <c r="H957" s="487"/>
      <c r="I957" s="487">
        <f>I958+I959</f>
        <v>4299.8850000000002</v>
      </c>
      <c r="J957" s="439">
        <f>J958+J959</f>
        <v>-4299.8850000000002</v>
      </c>
      <c r="K957" s="575">
        <f>U957</f>
        <v>0</v>
      </c>
      <c r="L957" s="695">
        <f t="shared" si="1913"/>
        <v>0</v>
      </c>
      <c r="M957" s="168"/>
      <c r="N957" s="683"/>
      <c r="O957" s="512"/>
      <c r="P957" s="683"/>
      <c r="Q957" s="439"/>
      <c r="R957" s="683"/>
      <c r="S957" s="439"/>
      <c r="T957" s="683"/>
      <c r="U957" s="439">
        <f>U958+U959</f>
        <v>0</v>
      </c>
      <c r="V957" s="393">
        <f>W957+X957+Y957</f>
        <v>0</v>
      </c>
      <c r="W957" s="476"/>
      <c r="X957" s="476"/>
      <c r="Y957" s="476">
        <f>Y958+Y959</f>
        <v>0</v>
      </c>
      <c r="Z957" s="476">
        <f t="shared" ref="Z957:Z965" si="1923">AC957</f>
        <v>4299.8850000000002</v>
      </c>
      <c r="AA957" s="393"/>
      <c r="AB957" s="393"/>
      <c r="AC957" s="393">
        <f>AC958+AC959</f>
        <v>4299.8850000000002</v>
      </c>
      <c r="AD957" s="683"/>
      <c r="AE957" s="33"/>
      <c r="AF957" s="695">
        <f t="shared" si="1914"/>
        <v>0</v>
      </c>
      <c r="AG957" s="168"/>
      <c r="AH957" s="683"/>
      <c r="AI957" s="512"/>
      <c r="AJ957" s="683"/>
      <c r="AK957" s="487"/>
      <c r="AL957" s="683"/>
      <c r="AM957" s="487"/>
      <c r="AN957" s="683"/>
      <c r="AO957" s="89"/>
      <c r="AP957" s="393"/>
      <c r="AQ957" s="683"/>
      <c r="AR957" s="670"/>
      <c r="AS957" s="695">
        <f t="shared" si="1915"/>
        <v>0</v>
      </c>
      <c r="AT957" s="168"/>
      <c r="AU957" s="695"/>
      <c r="AV957" s="512"/>
      <c r="AW957" s="695"/>
      <c r="AX957" s="168"/>
      <c r="AY957" s="683"/>
      <c r="AZ957" s="439"/>
      <c r="BA957" s="695" t="e">
        <f t="shared" si="1922"/>
        <v>#DIV/0!</v>
      </c>
      <c r="BB957" s="89"/>
      <c r="BC957" s="393"/>
      <c r="BD957" s="89"/>
      <c r="BE957" s="447"/>
      <c r="BF957" s="393"/>
      <c r="BG957" s="393"/>
      <c r="BH957" s="393"/>
      <c r="BI957" s="89"/>
      <c r="BJ957" s="393"/>
      <c r="BK957" s="393"/>
      <c r="BL957" s="393"/>
      <c r="BM957" s="89"/>
      <c r="BN957" s="393"/>
      <c r="BO957" s="393"/>
      <c r="BP957" s="512"/>
      <c r="BQ957" s="476"/>
      <c r="BR957" s="393"/>
      <c r="BS957" s="89"/>
      <c r="BT957" s="439"/>
      <c r="BU957" s="581"/>
      <c r="BV957" s="439"/>
      <c r="BW957" s="512"/>
      <c r="BX957" s="439"/>
      <c r="BY957" s="439"/>
      <c r="BZ957" s="89"/>
      <c r="CE957" s="695">
        <f t="shared" si="1888"/>
        <v>0</v>
      </c>
    </row>
    <row r="958" spans="2:83" s="61" customFormat="1" ht="48.75" hidden="1" customHeight="1" x14ac:dyDescent="0.25">
      <c r="B958" s="416"/>
      <c r="C958" s="469" t="s">
        <v>32</v>
      </c>
      <c r="D958" s="391">
        <f>I958</f>
        <v>2880.9</v>
      </c>
      <c r="E958" s="487"/>
      <c r="F958" s="508"/>
      <c r="G958" s="487"/>
      <c r="H958" s="487"/>
      <c r="I958" s="489">
        <v>2880.9</v>
      </c>
      <c r="J958" s="436">
        <f>U958-I958</f>
        <v>-2880.9</v>
      </c>
      <c r="K958" s="575">
        <f>U958</f>
        <v>0</v>
      </c>
      <c r="L958" s="695">
        <f t="shared" si="1913"/>
        <v>0</v>
      </c>
      <c r="M958" s="168"/>
      <c r="N958" s="683"/>
      <c r="O958" s="512"/>
      <c r="P958" s="683"/>
      <c r="Q958" s="439"/>
      <c r="R958" s="683"/>
      <c r="S958" s="439"/>
      <c r="T958" s="683"/>
      <c r="U958" s="436">
        <v>0</v>
      </c>
      <c r="V958" s="391">
        <f>W958+X958+Y958</f>
        <v>0</v>
      </c>
      <c r="W958" s="469"/>
      <c r="X958" s="469"/>
      <c r="Y958" s="469"/>
      <c r="Z958" s="469">
        <f t="shared" si="1923"/>
        <v>2880.9</v>
      </c>
      <c r="AA958" s="391"/>
      <c r="AB958" s="391"/>
      <c r="AC958" s="391">
        <v>2880.9</v>
      </c>
      <c r="AD958" s="683"/>
      <c r="AE958" s="33"/>
      <c r="AF958" s="695">
        <f t="shared" si="1914"/>
        <v>0</v>
      </c>
      <c r="AG958" s="168"/>
      <c r="AH958" s="683"/>
      <c r="AI958" s="512"/>
      <c r="AJ958" s="683"/>
      <c r="AK958" s="487"/>
      <c r="AL958" s="683"/>
      <c r="AM958" s="487"/>
      <c r="AN958" s="683"/>
      <c r="AO958" s="89"/>
      <c r="AP958" s="393"/>
      <c r="AQ958" s="683"/>
      <c r="AR958" s="670"/>
      <c r="AS958" s="695">
        <f t="shared" si="1915"/>
        <v>0</v>
      </c>
      <c r="AT958" s="168"/>
      <c r="AU958" s="695"/>
      <c r="AV958" s="512"/>
      <c r="AW958" s="695"/>
      <c r="AX958" s="168"/>
      <c r="AY958" s="683"/>
      <c r="AZ958" s="439"/>
      <c r="BA958" s="695" t="e">
        <f t="shared" si="1922"/>
        <v>#DIV/0!</v>
      </c>
      <c r="BB958" s="89"/>
      <c r="BC958" s="393"/>
      <c r="BD958" s="89"/>
      <c r="BE958" s="447"/>
      <c r="BF958" s="393"/>
      <c r="BG958" s="393"/>
      <c r="BH958" s="393"/>
      <c r="BI958" s="89"/>
      <c r="BJ958" s="393"/>
      <c r="BK958" s="393"/>
      <c r="BL958" s="393"/>
      <c r="BM958" s="89"/>
      <c r="BN958" s="393"/>
      <c r="BO958" s="393"/>
      <c r="BP958" s="512"/>
      <c r="BQ958" s="476"/>
      <c r="BR958" s="393"/>
      <c r="BS958" s="89"/>
      <c r="BT958" s="439"/>
      <c r="BU958" s="581"/>
      <c r="BV958" s="439"/>
      <c r="BW958" s="512"/>
      <c r="BX958" s="439"/>
      <c r="BY958" s="439"/>
      <c r="BZ958" s="89"/>
      <c r="CE958" s="695">
        <f t="shared" si="1888"/>
        <v>0</v>
      </c>
    </row>
    <row r="959" spans="2:83" s="61" customFormat="1" ht="47.25" hidden="1" customHeight="1" x14ac:dyDescent="0.25">
      <c r="B959" s="416"/>
      <c r="C959" s="470" t="s">
        <v>288</v>
      </c>
      <c r="D959" s="389">
        <f>I959</f>
        <v>1418.9849999999999</v>
      </c>
      <c r="E959" s="487"/>
      <c r="F959" s="508"/>
      <c r="G959" s="487"/>
      <c r="H959" s="487"/>
      <c r="I959" s="491">
        <v>1418.9849999999999</v>
      </c>
      <c r="J959" s="435">
        <f>U959-I959</f>
        <v>-1418.9849999999999</v>
      </c>
      <c r="K959" s="575">
        <f>U959</f>
        <v>0</v>
      </c>
      <c r="L959" s="695">
        <f t="shared" si="1913"/>
        <v>0</v>
      </c>
      <c r="M959" s="168"/>
      <c r="N959" s="683"/>
      <c r="O959" s="512"/>
      <c r="P959" s="683"/>
      <c r="Q959" s="439"/>
      <c r="R959" s="683"/>
      <c r="S959" s="439"/>
      <c r="T959" s="683"/>
      <c r="U959" s="435">
        <v>0</v>
      </c>
      <c r="V959" s="389">
        <f>Y959</f>
        <v>0</v>
      </c>
      <c r="W959" s="470"/>
      <c r="X959" s="470"/>
      <c r="Y959" s="470"/>
      <c r="Z959" s="470">
        <f t="shared" si="1923"/>
        <v>1418.9849999999999</v>
      </c>
      <c r="AA959" s="389"/>
      <c r="AB959" s="389"/>
      <c r="AC959" s="389">
        <v>1418.9849999999999</v>
      </c>
      <c r="AD959" s="683"/>
      <c r="AE959" s="33"/>
      <c r="AF959" s="695">
        <f t="shared" si="1914"/>
        <v>0</v>
      </c>
      <c r="AG959" s="168"/>
      <c r="AH959" s="683"/>
      <c r="AI959" s="512"/>
      <c r="AJ959" s="683"/>
      <c r="AK959" s="487"/>
      <c r="AL959" s="683"/>
      <c r="AM959" s="487"/>
      <c r="AN959" s="683"/>
      <c r="AO959" s="89"/>
      <c r="AP959" s="393"/>
      <c r="AQ959" s="683"/>
      <c r="AR959" s="670"/>
      <c r="AS959" s="695">
        <f t="shared" si="1915"/>
        <v>0</v>
      </c>
      <c r="AT959" s="168"/>
      <c r="AU959" s="695"/>
      <c r="AV959" s="512"/>
      <c r="AW959" s="695"/>
      <c r="AX959" s="168"/>
      <c r="AY959" s="683"/>
      <c r="AZ959" s="439"/>
      <c r="BA959" s="695" t="e">
        <f t="shared" si="1922"/>
        <v>#DIV/0!</v>
      </c>
      <c r="BB959" s="89"/>
      <c r="BC959" s="393"/>
      <c r="BD959" s="89"/>
      <c r="BE959" s="447"/>
      <c r="BF959" s="393"/>
      <c r="BG959" s="393"/>
      <c r="BH959" s="393"/>
      <c r="BI959" s="89"/>
      <c r="BJ959" s="393"/>
      <c r="BK959" s="393"/>
      <c r="BL959" s="393"/>
      <c r="BM959" s="89"/>
      <c r="BN959" s="393"/>
      <c r="BO959" s="393"/>
      <c r="BP959" s="512"/>
      <c r="BQ959" s="476"/>
      <c r="BR959" s="393"/>
      <c r="BS959" s="89"/>
      <c r="BT959" s="439"/>
      <c r="BU959" s="581"/>
      <c r="BV959" s="439"/>
      <c r="BW959" s="512"/>
      <c r="BX959" s="439"/>
      <c r="BY959" s="439"/>
      <c r="BZ959" s="89"/>
      <c r="CE959" s="695">
        <f t="shared" si="1888"/>
        <v>0</v>
      </c>
    </row>
    <row r="960" spans="2:83" s="61" customFormat="1" ht="138.75" hidden="1" customHeight="1" x14ac:dyDescent="0.25">
      <c r="B960" s="416" t="s">
        <v>7</v>
      </c>
      <c r="C960" s="119" t="s">
        <v>300</v>
      </c>
      <c r="D960" s="393">
        <f t="shared" ref="D960:D965" si="1924">I960</f>
        <v>4344.6620000000003</v>
      </c>
      <c r="E960" s="487"/>
      <c r="F960" s="508"/>
      <c r="G960" s="487"/>
      <c r="H960" s="487"/>
      <c r="I960" s="487">
        <f>I961+I962</f>
        <v>4344.6620000000003</v>
      </c>
      <c r="J960" s="439">
        <f>J961+J962</f>
        <v>-4344.6620000000003</v>
      </c>
      <c r="K960" s="575">
        <f t="shared" ref="K960:K965" si="1925">U960</f>
        <v>0</v>
      </c>
      <c r="L960" s="695">
        <f t="shared" si="1913"/>
        <v>0</v>
      </c>
      <c r="M960" s="168"/>
      <c r="N960" s="683"/>
      <c r="O960" s="512"/>
      <c r="P960" s="683"/>
      <c r="Q960" s="439"/>
      <c r="R960" s="683"/>
      <c r="S960" s="439"/>
      <c r="T960" s="683"/>
      <c r="U960" s="439">
        <f>U961+U962</f>
        <v>0</v>
      </c>
      <c r="V960" s="393">
        <f>W960+X960+Y960</f>
        <v>0</v>
      </c>
      <c r="W960" s="476"/>
      <c r="X960" s="476"/>
      <c r="Y960" s="476">
        <f>Y961+Y962</f>
        <v>0</v>
      </c>
      <c r="Z960" s="476">
        <f t="shared" si="1923"/>
        <v>4344.6620000000003</v>
      </c>
      <c r="AA960" s="393"/>
      <c r="AB960" s="393"/>
      <c r="AC960" s="393">
        <f>AC961+AC962</f>
        <v>4344.6620000000003</v>
      </c>
      <c r="AD960" s="683"/>
      <c r="AE960" s="33"/>
      <c r="AF960" s="695">
        <f t="shared" si="1914"/>
        <v>0</v>
      </c>
      <c r="AG960" s="168"/>
      <c r="AH960" s="683"/>
      <c r="AI960" s="512"/>
      <c r="AJ960" s="683"/>
      <c r="AK960" s="487"/>
      <c r="AL960" s="683"/>
      <c r="AM960" s="487"/>
      <c r="AN960" s="683"/>
      <c r="AO960" s="89"/>
      <c r="AP960" s="393"/>
      <c r="AQ960" s="683"/>
      <c r="AR960" s="670"/>
      <c r="AS960" s="695">
        <f t="shared" si="1915"/>
        <v>0</v>
      </c>
      <c r="AT960" s="168"/>
      <c r="AU960" s="695"/>
      <c r="AV960" s="512"/>
      <c r="AW960" s="695"/>
      <c r="AX960" s="168"/>
      <c r="AY960" s="683"/>
      <c r="AZ960" s="439"/>
      <c r="BA960" s="695" t="e">
        <f t="shared" si="1922"/>
        <v>#DIV/0!</v>
      </c>
      <c r="BB960" s="89"/>
      <c r="BC960" s="393"/>
      <c r="BD960" s="89"/>
      <c r="BE960" s="447"/>
      <c r="BF960" s="393"/>
      <c r="BG960" s="393"/>
      <c r="BH960" s="393"/>
      <c r="BI960" s="89"/>
      <c r="BJ960" s="393"/>
      <c r="BK960" s="393"/>
      <c r="BL960" s="393"/>
      <c r="BM960" s="89"/>
      <c r="BN960" s="393"/>
      <c r="BO960" s="393"/>
      <c r="BP960" s="512"/>
      <c r="BQ960" s="476"/>
      <c r="BR960" s="393"/>
      <c r="BS960" s="89"/>
      <c r="BT960" s="439"/>
      <c r="BU960" s="581"/>
      <c r="BV960" s="439"/>
      <c r="BW960" s="512"/>
      <c r="BX960" s="439"/>
      <c r="BY960" s="439"/>
      <c r="BZ960" s="89"/>
      <c r="CE960" s="695">
        <f t="shared" si="1888"/>
        <v>0</v>
      </c>
    </row>
    <row r="961" spans="2:83" s="61" customFormat="1" ht="48.75" hidden="1" customHeight="1" x14ac:dyDescent="0.25">
      <c r="B961" s="416"/>
      <c r="C961" s="469" t="s">
        <v>32</v>
      </c>
      <c r="D961" s="391">
        <f t="shared" si="1924"/>
        <v>2910.9</v>
      </c>
      <c r="E961" s="487"/>
      <c r="F961" s="508"/>
      <c r="G961" s="487"/>
      <c r="H961" s="487"/>
      <c r="I961" s="489">
        <v>2910.9</v>
      </c>
      <c r="J961" s="436">
        <f>U961-I961</f>
        <v>-2910.9</v>
      </c>
      <c r="K961" s="575">
        <f t="shared" si="1925"/>
        <v>0</v>
      </c>
      <c r="L961" s="695">
        <f t="shared" si="1913"/>
        <v>0</v>
      </c>
      <c r="M961" s="168"/>
      <c r="N961" s="683"/>
      <c r="O961" s="512"/>
      <c r="P961" s="683"/>
      <c r="Q961" s="439"/>
      <c r="R961" s="683"/>
      <c r="S961" s="439"/>
      <c r="T961" s="683"/>
      <c r="U961" s="436">
        <v>0</v>
      </c>
      <c r="V961" s="391">
        <f>W961+X961+Y961</f>
        <v>0</v>
      </c>
      <c r="W961" s="469"/>
      <c r="X961" s="469"/>
      <c r="Y961" s="469"/>
      <c r="Z961" s="469">
        <f t="shared" si="1923"/>
        <v>2910.9</v>
      </c>
      <c r="AA961" s="391"/>
      <c r="AB961" s="391"/>
      <c r="AC961" s="391">
        <v>2910.9</v>
      </c>
      <c r="AD961" s="683"/>
      <c r="AE961" s="33"/>
      <c r="AF961" s="695">
        <f t="shared" si="1914"/>
        <v>0</v>
      </c>
      <c r="AG961" s="168"/>
      <c r="AH961" s="683"/>
      <c r="AI961" s="512"/>
      <c r="AJ961" s="683"/>
      <c r="AK961" s="487"/>
      <c r="AL961" s="683"/>
      <c r="AM961" s="487"/>
      <c r="AN961" s="683"/>
      <c r="AO961" s="89"/>
      <c r="AP961" s="393"/>
      <c r="AQ961" s="683"/>
      <c r="AR961" s="670"/>
      <c r="AS961" s="695">
        <f t="shared" si="1915"/>
        <v>0</v>
      </c>
      <c r="AT961" s="168"/>
      <c r="AU961" s="695"/>
      <c r="AV961" s="512"/>
      <c r="AW961" s="695"/>
      <c r="AX961" s="168"/>
      <c r="AY961" s="683"/>
      <c r="AZ961" s="439"/>
      <c r="BA961" s="695" t="e">
        <f t="shared" si="1922"/>
        <v>#DIV/0!</v>
      </c>
      <c r="BB961" s="89"/>
      <c r="BC961" s="393"/>
      <c r="BD961" s="89"/>
      <c r="BE961" s="447"/>
      <c r="BF961" s="393"/>
      <c r="BG961" s="393"/>
      <c r="BH961" s="393"/>
      <c r="BI961" s="89"/>
      <c r="BJ961" s="393"/>
      <c r="BK961" s="393"/>
      <c r="BL961" s="393"/>
      <c r="BM961" s="89"/>
      <c r="BN961" s="393"/>
      <c r="BO961" s="393"/>
      <c r="BP961" s="512"/>
      <c r="BQ961" s="476"/>
      <c r="BR961" s="393"/>
      <c r="BS961" s="89"/>
      <c r="BT961" s="439"/>
      <c r="BU961" s="581"/>
      <c r="BV961" s="439"/>
      <c r="BW961" s="512"/>
      <c r="BX961" s="439"/>
      <c r="BY961" s="439"/>
      <c r="BZ961" s="89"/>
      <c r="CE961" s="695">
        <f t="shared" si="1888"/>
        <v>0</v>
      </c>
    </row>
    <row r="962" spans="2:83" s="61" customFormat="1" ht="47.25" hidden="1" customHeight="1" x14ac:dyDescent="0.25">
      <c r="B962" s="416"/>
      <c r="C962" s="470" t="s">
        <v>288</v>
      </c>
      <c r="D962" s="389">
        <f t="shared" si="1924"/>
        <v>1433.7619999999999</v>
      </c>
      <c r="E962" s="487"/>
      <c r="F962" s="508"/>
      <c r="G962" s="487"/>
      <c r="H962" s="487"/>
      <c r="I962" s="491">
        <v>1433.7619999999999</v>
      </c>
      <c r="J962" s="435">
        <f>U962-I962</f>
        <v>-1433.7619999999999</v>
      </c>
      <c r="K962" s="575">
        <f t="shared" si="1925"/>
        <v>0</v>
      </c>
      <c r="L962" s="695">
        <f t="shared" si="1913"/>
        <v>0</v>
      </c>
      <c r="M962" s="168"/>
      <c r="N962" s="683"/>
      <c r="O962" s="512"/>
      <c r="P962" s="683"/>
      <c r="Q962" s="439"/>
      <c r="R962" s="683"/>
      <c r="S962" s="439"/>
      <c r="T962" s="683"/>
      <c r="U962" s="435">
        <v>0</v>
      </c>
      <c r="V962" s="389">
        <f>Y962</f>
        <v>0</v>
      </c>
      <c r="W962" s="470"/>
      <c r="X962" s="470"/>
      <c r="Y962" s="470"/>
      <c r="Z962" s="470">
        <f t="shared" si="1923"/>
        <v>1433.7619999999999</v>
      </c>
      <c r="AA962" s="389"/>
      <c r="AB962" s="389"/>
      <c r="AC962" s="389">
        <v>1433.7619999999999</v>
      </c>
      <c r="AD962" s="683"/>
      <c r="AE962" s="33"/>
      <c r="AF962" s="695">
        <f t="shared" si="1914"/>
        <v>0</v>
      </c>
      <c r="AG962" s="168"/>
      <c r="AH962" s="683"/>
      <c r="AI962" s="512"/>
      <c r="AJ962" s="683"/>
      <c r="AK962" s="487"/>
      <c r="AL962" s="683"/>
      <c r="AM962" s="487"/>
      <c r="AN962" s="683"/>
      <c r="AO962" s="89"/>
      <c r="AP962" s="393"/>
      <c r="AQ962" s="683"/>
      <c r="AR962" s="670"/>
      <c r="AS962" s="695">
        <f t="shared" si="1915"/>
        <v>0</v>
      </c>
      <c r="AT962" s="168"/>
      <c r="AU962" s="695"/>
      <c r="AV962" s="512"/>
      <c r="AW962" s="695"/>
      <c r="AX962" s="168"/>
      <c r="AY962" s="683"/>
      <c r="AZ962" s="439"/>
      <c r="BA962" s="695" t="e">
        <f t="shared" si="1922"/>
        <v>#DIV/0!</v>
      </c>
      <c r="BB962" s="89"/>
      <c r="BC962" s="393"/>
      <c r="BD962" s="89"/>
      <c r="BE962" s="447"/>
      <c r="BF962" s="393"/>
      <c r="BG962" s="393"/>
      <c r="BH962" s="393"/>
      <c r="BI962" s="89"/>
      <c r="BJ962" s="393"/>
      <c r="BK962" s="393"/>
      <c r="BL962" s="393"/>
      <c r="BM962" s="89"/>
      <c r="BN962" s="393"/>
      <c r="BO962" s="393"/>
      <c r="BP962" s="512"/>
      <c r="BQ962" s="476"/>
      <c r="BR962" s="393"/>
      <c r="BS962" s="89"/>
      <c r="BT962" s="439"/>
      <c r="BU962" s="581"/>
      <c r="BV962" s="439"/>
      <c r="BW962" s="512"/>
      <c r="BX962" s="439"/>
      <c r="BY962" s="439"/>
      <c r="BZ962" s="89"/>
      <c r="CE962" s="695">
        <f t="shared" si="1888"/>
        <v>0</v>
      </c>
    </row>
    <row r="963" spans="2:83" s="61" customFormat="1" ht="138.75" hidden="1" customHeight="1" x14ac:dyDescent="0.25">
      <c r="B963" s="416" t="s">
        <v>8</v>
      </c>
      <c r="C963" s="119" t="s">
        <v>299</v>
      </c>
      <c r="D963" s="393">
        <f t="shared" si="1924"/>
        <v>2632.7280000000001</v>
      </c>
      <c r="E963" s="487"/>
      <c r="F963" s="508"/>
      <c r="G963" s="487"/>
      <c r="H963" s="487"/>
      <c r="I963" s="487">
        <f>I964+I965</f>
        <v>2632.7280000000001</v>
      </c>
      <c r="J963" s="393">
        <f>J964+J965</f>
        <v>-2632.7280000000001</v>
      </c>
      <c r="K963" s="575">
        <f t="shared" si="1925"/>
        <v>0</v>
      </c>
      <c r="L963" s="695">
        <f t="shared" si="1913"/>
        <v>0</v>
      </c>
      <c r="M963" s="168"/>
      <c r="N963" s="683"/>
      <c r="O963" s="512"/>
      <c r="P963" s="683"/>
      <c r="Q963" s="439"/>
      <c r="R963" s="683"/>
      <c r="S963" s="439"/>
      <c r="T963" s="683"/>
      <c r="U963" s="439">
        <f>U964+U965</f>
        <v>0</v>
      </c>
      <c r="V963" s="393">
        <f>W963+X963+Y963</f>
        <v>0</v>
      </c>
      <c r="W963" s="476"/>
      <c r="X963" s="476"/>
      <c r="Y963" s="476">
        <f>Y964+Y965</f>
        <v>0</v>
      </c>
      <c r="Z963" s="476">
        <f t="shared" si="1923"/>
        <v>2632.7280000000001</v>
      </c>
      <c r="AA963" s="393"/>
      <c r="AB963" s="393"/>
      <c r="AC963" s="393">
        <f>AC964+AC965</f>
        <v>2632.7280000000001</v>
      </c>
      <c r="AD963" s="683"/>
      <c r="AE963" s="33"/>
      <c r="AF963" s="695">
        <f t="shared" si="1914"/>
        <v>0</v>
      </c>
      <c r="AG963" s="168"/>
      <c r="AH963" s="683"/>
      <c r="AI963" s="512"/>
      <c r="AJ963" s="683"/>
      <c r="AK963" s="487"/>
      <c r="AL963" s="683"/>
      <c r="AM963" s="487"/>
      <c r="AN963" s="683"/>
      <c r="AO963" s="89"/>
      <c r="AP963" s="393"/>
      <c r="AQ963" s="683"/>
      <c r="AR963" s="670"/>
      <c r="AS963" s="695">
        <f t="shared" si="1915"/>
        <v>0</v>
      </c>
      <c r="AT963" s="168"/>
      <c r="AU963" s="695"/>
      <c r="AV963" s="512"/>
      <c r="AW963" s="695"/>
      <c r="AX963" s="168"/>
      <c r="AY963" s="683"/>
      <c r="AZ963" s="439"/>
      <c r="BA963" s="695" t="e">
        <f t="shared" si="1922"/>
        <v>#DIV/0!</v>
      </c>
      <c r="BB963" s="89"/>
      <c r="BC963" s="393"/>
      <c r="BD963" s="89"/>
      <c r="BE963" s="447"/>
      <c r="BF963" s="393"/>
      <c r="BG963" s="393"/>
      <c r="BH963" s="393"/>
      <c r="BI963" s="89"/>
      <c r="BJ963" s="393"/>
      <c r="BK963" s="393"/>
      <c r="BL963" s="393"/>
      <c r="BM963" s="89"/>
      <c r="BN963" s="393"/>
      <c r="BO963" s="393"/>
      <c r="BP963" s="512"/>
      <c r="BQ963" s="476"/>
      <c r="BR963" s="393"/>
      <c r="BS963" s="89"/>
      <c r="BT963" s="439"/>
      <c r="BU963" s="581"/>
      <c r="BV963" s="439"/>
      <c r="BW963" s="512"/>
      <c r="BX963" s="439"/>
      <c r="BY963" s="439"/>
      <c r="BZ963" s="89"/>
      <c r="CE963" s="695">
        <f t="shared" si="1888"/>
        <v>0</v>
      </c>
    </row>
    <row r="964" spans="2:83" s="61" customFormat="1" ht="64.5" hidden="1" customHeight="1" x14ac:dyDescent="0.25">
      <c r="B964" s="416"/>
      <c r="C964" s="469" t="s">
        <v>32</v>
      </c>
      <c r="D964" s="391">
        <f t="shared" si="1924"/>
        <v>1763.9</v>
      </c>
      <c r="E964" s="487"/>
      <c r="F964" s="508"/>
      <c r="G964" s="487"/>
      <c r="H964" s="487"/>
      <c r="I964" s="489">
        <v>1763.9</v>
      </c>
      <c r="J964" s="436">
        <f>U964-I964</f>
        <v>-1763.9</v>
      </c>
      <c r="K964" s="575">
        <f t="shared" si="1925"/>
        <v>0</v>
      </c>
      <c r="L964" s="695">
        <f t="shared" si="1913"/>
        <v>0</v>
      </c>
      <c r="M964" s="168"/>
      <c r="N964" s="683"/>
      <c r="O964" s="512"/>
      <c r="P964" s="683"/>
      <c r="Q964" s="439"/>
      <c r="R964" s="683"/>
      <c r="S964" s="439"/>
      <c r="T964" s="683"/>
      <c r="U964" s="436">
        <v>0</v>
      </c>
      <c r="V964" s="391">
        <f>W964+X964+Y964</f>
        <v>0</v>
      </c>
      <c r="W964" s="469"/>
      <c r="X964" s="469"/>
      <c r="Y964" s="469"/>
      <c r="Z964" s="469">
        <f t="shared" si="1923"/>
        <v>1763.9</v>
      </c>
      <c r="AA964" s="391"/>
      <c r="AB964" s="391"/>
      <c r="AC964" s="391">
        <v>1763.9</v>
      </c>
      <c r="AD964" s="683"/>
      <c r="AE964" s="33"/>
      <c r="AF964" s="695">
        <f t="shared" si="1914"/>
        <v>0</v>
      </c>
      <c r="AG964" s="168"/>
      <c r="AH964" s="683"/>
      <c r="AI964" s="512"/>
      <c r="AJ964" s="683"/>
      <c r="AK964" s="487"/>
      <c r="AL964" s="683"/>
      <c r="AM964" s="487"/>
      <c r="AN964" s="683"/>
      <c r="AO964" s="89"/>
      <c r="AP964" s="393"/>
      <c r="AQ964" s="683"/>
      <c r="AR964" s="670"/>
      <c r="AS964" s="695">
        <f t="shared" si="1915"/>
        <v>0</v>
      </c>
      <c r="AT964" s="168"/>
      <c r="AU964" s="695"/>
      <c r="AV964" s="512"/>
      <c r="AW964" s="695"/>
      <c r="AX964" s="168"/>
      <c r="AY964" s="683"/>
      <c r="AZ964" s="439"/>
      <c r="BA964" s="695" t="e">
        <f t="shared" si="1922"/>
        <v>#DIV/0!</v>
      </c>
      <c r="BB964" s="89"/>
      <c r="BC964" s="393"/>
      <c r="BD964" s="89"/>
      <c r="BE964" s="447"/>
      <c r="BF964" s="393"/>
      <c r="BG964" s="393"/>
      <c r="BH964" s="393"/>
      <c r="BI964" s="89"/>
      <c r="BJ964" s="393"/>
      <c r="BK964" s="393"/>
      <c r="BL964" s="393"/>
      <c r="BM964" s="89"/>
      <c r="BN964" s="393"/>
      <c r="BO964" s="393"/>
      <c r="BP964" s="512"/>
      <c r="BQ964" s="476"/>
      <c r="BR964" s="393"/>
      <c r="BS964" s="89"/>
      <c r="BT964" s="439"/>
      <c r="BU964" s="581"/>
      <c r="BV964" s="439"/>
      <c r="BW964" s="512"/>
      <c r="BX964" s="439"/>
      <c r="BY964" s="439"/>
      <c r="BZ964" s="89"/>
      <c r="CE964" s="695">
        <f t="shared" si="1888"/>
        <v>0</v>
      </c>
    </row>
    <row r="965" spans="2:83" s="61" customFormat="1" ht="56.25" hidden="1" customHeight="1" x14ac:dyDescent="0.25">
      <c r="B965" s="416"/>
      <c r="C965" s="470" t="s">
        <v>288</v>
      </c>
      <c r="D965" s="389">
        <f t="shared" si="1924"/>
        <v>868.82799999999997</v>
      </c>
      <c r="E965" s="487"/>
      <c r="F965" s="508"/>
      <c r="G965" s="487"/>
      <c r="H965" s="487"/>
      <c r="I965" s="491">
        <v>868.82799999999997</v>
      </c>
      <c r="J965" s="435">
        <f>U965-I965</f>
        <v>-868.82799999999997</v>
      </c>
      <c r="K965" s="575">
        <f t="shared" si="1925"/>
        <v>0</v>
      </c>
      <c r="L965" s="695">
        <f t="shared" si="1913"/>
        <v>0</v>
      </c>
      <c r="M965" s="168"/>
      <c r="N965" s="683"/>
      <c r="O965" s="512"/>
      <c r="P965" s="683"/>
      <c r="Q965" s="439"/>
      <c r="R965" s="683"/>
      <c r="S965" s="439"/>
      <c r="T965" s="683"/>
      <c r="U965" s="435">
        <v>0</v>
      </c>
      <c r="V965" s="389">
        <f>Y965</f>
        <v>0</v>
      </c>
      <c r="W965" s="470"/>
      <c r="X965" s="470"/>
      <c r="Y965" s="470"/>
      <c r="Z965" s="470">
        <f t="shared" si="1923"/>
        <v>868.82799999999997</v>
      </c>
      <c r="AA965" s="389"/>
      <c r="AB965" s="389"/>
      <c r="AC965" s="389">
        <v>868.82799999999997</v>
      </c>
      <c r="AD965" s="683"/>
      <c r="AE965" s="33"/>
      <c r="AF965" s="695">
        <f t="shared" si="1914"/>
        <v>0</v>
      </c>
      <c r="AG965" s="168"/>
      <c r="AH965" s="683"/>
      <c r="AI965" s="512"/>
      <c r="AJ965" s="683"/>
      <c r="AK965" s="487"/>
      <c r="AL965" s="683"/>
      <c r="AM965" s="487"/>
      <c r="AN965" s="683"/>
      <c r="AO965" s="89"/>
      <c r="AP965" s="393"/>
      <c r="AQ965" s="683"/>
      <c r="AR965" s="670"/>
      <c r="AS965" s="695">
        <f t="shared" si="1915"/>
        <v>0</v>
      </c>
      <c r="AT965" s="168"/>
      <c r="AU965" s="695"/>
      <c r="AV965" s="512"/>
      <c r="AW965" s="695"/>
      <c r="AX965" s="168"/>
      <c r="AY965" s="683"/>
      <c r="AZ965" s="439"/>
      <c r="BA965" s="695" t="e">
        <f t="shared" si="1922"/>
        <v>#DIV/0!</v>
      </c>
      <c r="BB965" s="89"/>
      <c r="BC965" s="393"/>
      <c r="BD965" s="89"/>
      <c r="BE965" s="447"/>
      <c r="BF965" s="393"/>
      <c r="BG965" s="393"/>
      <c r="BH965" s="393"/>
      <c r="BI965" s="89"/>
      <c r="BJ965" s="393"/>
      <c r="BK965" s="393"/>
      <c r="BL965" s="393"/>
      <c r="BM965" s="89"/>
      <c r="BN965" s="393"/>
      <c r="BO965" s="393"/>
      <c r="BP965" s="512"/>
      <c r="BQ965" s="476"/>
      <c r="BR965" s="393"/>
      <c r="BS965" s="89"/>
      <c r="BT965" s="439"/>
      <c r="BU965" s="581"/>
      <c r="BV965" s="439"/>
      <c r="BW965" s="512"/>
      <c r="BX965" s="439"/>
      <c r="BY965" s="439"/>
      <c r="BZ965" s="89"/>
      <c r="CE965" s="695">
        <f t="shared" si="1888"/>
        <v>0</v>
      </c>
    </row>
    <row r="966" spans="2:83" s="42" customFormat="1" ht="69.75" hidden="1" customHeight="1" x14ac:dyDescent="0.25">
      <c r="B966" s="416" t="s">
        <v>14</v>
      </c>
      <c r="C966" s="139" t="s">
        <v>169</v>
      </c>
      <c r="D966" s="140">
        <f>E966+H966+I966</f>
        <v>0</v>
      </c>
      <c r="E966" s="140">
        <v>0</v>
      </c>
      <c r="F966" s="140"/>
      <c r="G966" s="140"/>
      <c r="H966" s="140">
        <v>0</v>
      </c>
      <c r="I966" s="140">
        <v>0</v>
      </c>
      <c r="J966" s="140">
        <f>K966</f>
        <v>0</v>
      </c>
      <c r="K966" s="106">
        <f>M966+S966+U966</f>
        <v>0</v>
      </c>
      <c r="L966" s="695" t="e">
        <f t="shared" si="1913"/>
        <v>#DIV/0!</v>
      </c>
      <c r="M966" s="957">
        <v>0</v>
      </c>
      <c r="N966" s="106"/>
      <c r="O966" s="140"/>
      <c r="P966" s="106"/>
      <c r="Q966" s="140"/>
      <c r="R966" s="106"/>
      <c r="S966" s="140">
        <v>0</v>
      </c>
      <c r="T966" s="106"/>
      <c r="U966" s="140">
        <v>0</v>
      </c>
      <c r="V966" s="140">
        <f t="shared" ref="V966:V981" si="1926">W966+X966+Y966</f>
        <v>0</v>
      </c>
      <c r="W966" s="140">
        <f>AA966-E966</f>
        <v>0</v>
      </c>
      <c r="X966" s="140"/>
      <c r="Y966" s="140"/>
      <c r="Z966" s="140">
        <f t="shared" ref="Z966:Z1020" si="1927">AA966+AB966+AC966</f>
        <v>0</v>
      </c>
      <c r="AA966" s="140">
        <v>0</v>
      </c>
      <c r="AB966" s="394">
        <f t="shared" ref="AB966:AB981" si="1928">H966</f>
        <v>0</v>
      </c>
      <c r="AC966" s="394">
        <f t="shared" ref="AC966:AC981" si="1929">I966</f>
        <v>0</v>
      </c>
      <c r="AD966" s="683"/>
      <c r="AE966" s="957">
        <f>AG966+AM966+AO966</f>
        <v>0</v>
      </c>
      <c r="AF966" s="695" t="e">
        <f t="shared" si="1914"/>
        <v>#DIV/0!</v>
      </c>
      <c r="AG966" s="957">
        <v>0</v>
      </c>
      <c r="AH966" s="106"/>
      <c r="AI966" s="140"/>
      <c r="AJ966" s="106"/>
      <c r="AK966" s="140"/>
      <c r="AL966" s="106"/>
      <c r="AM966" s="140">
        <v>0</v>
      </c>
      <c r="AN966" s="106"/>
      <c r="AO966" s="140">
        <v>0</v>
      </c>
      <c r="AP966" s="140">
        <f t="shared" si="1901"/>
        <v>0</v>
      </c>
      <c r="AQ966" s="106"/>
      <c r="AR966" s="140">
        <f>AT966+AZ966+BB966</f>
        <v>0</v>
      </c>
      <c r="AS966" s="695" t="e">
        <f t="shared" si="1915"/>
        <v>#DIV/0!</v>
      </c>
      <c r="AT966" s="957">
        <v>0</v>
      </c>
      <c r="AU966" s="695"/>
      <c r="AV966" s="140"/>
      <c r="AW966" s="695"/>
      <c r="AX966" s="957"/>
      <c r="AY966" s="106"/>
      <c r="AZ966" s="140">
        <v>0</v>
      </c>
      <c r="BA966" s="695" t="e">
        <f t="shared" si="1922"/>
        <v>#DIV/0!</v>
      </c>
      <c r="BB966" s="140">
        <v>0</v>
      </c>
      <c r="BC966" s="140">
        <f t="shared" si="1902"/>
        <v>0</v>
      </c>
      <c r="BD966" s="140">
        <f t="shared" si="1903"/>
        <v>0</v>
      </c>
      <c r="BE966" s="140">
        <f>BF966+BH966+BI966</f>
        <v>0</v>
      </c>
      <c r="BF966" s="140">
        <v>0</v>
      </c>
      <c r="BG966" s="140"/>
      <c r="BH966" s="140">
        <v>0</v>
      </c>
      <c r="BI966" s="140">
        <v>0</v>
      </c>
      <c r="BJ966" s="140">
        <f t="shared" ref="BJ966:BJ1018" si="1930">BK966+BL966+BM966</f>
        <v>0</v>
      </c>
      <c r="BK966" s="140"/>
      <c r="BL966" s="140"/>
      <c r="BM966" s="140"/>
      <c r="BN966" s="140">
        <f t="shared" ref="BN966:BN981" si="1931">BO966+BR966+BS966</f>
        <v>0</v>
      </c>
      <c r="BO966" s="140">
        <f t="shared" ref="BO966:BO981" si="1932">BF966</f>
        <v>0</v>
      </c>
      <c r="BP966" s="140"/>
      <c r="BQ966" s="140"/>
      <c r="BR966" s="140">
        <f t="shared" ref="BR966:BR981" si="1933">BH966</f>
        <v>0</v>
      </c>
      <c r="BS966" s="140">
        <v>0</v>
      </c>
      <c r="BT966" s="140"/>
      <c r="BU966" s="140">
        <f>BV966+BY966+BZ966</f>
        <v>0</v>
      </c>
      <c r="BV966" s="140">
        <v>0</v>
      </c>
      <c r="BW966" s="140"/>
      <c r="BX966" s="140"/>
      <c r="BY966" s="140">
        <v>0</v>
      </c>
      <c r="BZ966" s="140">
        <v>0</v>
      </c>
      <c r="CE966" s="695" t="e">
        <f t="shared" si="1888"/>
        <v>#DIV/0!</v>
      </c>
    </row>
    <row r="967" spans="2:83" s="42" customFormat="1" ht="66" hidden="1" customHeight="1" x14ac:dyDescent="0.25">
      <c r="B967" s="416" t="s">
        <v>285</v>
      </c>
      <c r="C967" s="119" t="s">
        <v>170</v>
      </c>
      <c r="D967" s="106">
        <f>E967+H967+I967</f>
        <v>0</v>
      </c>
      <c r="E967" s="106">
        <v>0</v>
      </c>
      <c r="F967" s="106"/>
      <c r="G967" s="106"/>
      <c r="H967" s="106"/>
      <c r="I967" s="106">
        <v>0</v>
      </c>
      <c r="J967" s="106">
        <f>K967</f>
        <v>0</v>
      </c>
      <c r="K967" s="106">
        <f>M967+S967+U967</f>
        <v>0</v>
      </c>
      <c r="L967" s="695" t="e">
        <f t="shared" si="1913"/>
        <v>#DIV/0!</v>
      </c>
      <c r="M967" s="109">
        <v>0</v>
      </c>
      <c r="N967" s="106"/>
      <c r="O967" s="106"/>
      <c r="P967" s="106"/>
      <c r="Q967" s="106"/>
      <c r="R967" s="106"/>
      <c r="S967" s="106"/>
      <c r="T967" s="106"/>
      <c r="U967" s="106">
        <v>0</v>
      </c>
      <c r="V967" s="106">
        <f t="shared" si="1926"/>
        <v>0</v>
      </c>
      <c r="W967" s="106">
        <f>AA967-E967</f>
        <v>0</v>
      </c>
      <c r="X967" s="106"/>
      <c r="Y967" s="106"/>
      <c r="Z967" s="106">
        <f t="shared" si="1927"/>
        <v>0</v>
      </c>
      <c r="AA967" s="106">
        <v>0</v>
      </c>
      <c r="AB967" s="394">
        <f t="shared" si="1928"/>
        <v>0</v>
      </c>
      <c r="AC967" s="394">
        <f t="shared" si="1929"/>
        <v>0</v>
      </c>
      <c r="AD967" s="683"/>
      <c r="AE967" s="109">
        <f>AG967+AM967+AO967</f>
        <v>0</v>
      </c>
      <c r="AF967" s="695" t="e">
        <f t="shared" si="1914"/>
        <v>#DIV/0!</v>
      </c>
      <c r="AG967" s="109">
        <v>0</v>
      </c>
      <c r="AH967" s="106"/>
      <c r="AI967" s="106"/>
      <c r="AJ967" s="106"/>
      <c r="AK967" s="106"/>
      <c r="AL967" s="106"/>
      <c r="AM967" s="106"/>
      <c r="AN967" s="106"/>
      <c r="AO967" s="106">
        <v>0</v>
      </c>
      <c r="AP967" s="106">
        <f t="shared" si="1901"/>
        <v>0</v>
      </c>
      <c r="AQ967" s="106"/>
      <c r="AR967" s="106">
        <f>AT967+AZ967+BB967</f>
        <v>0</v>
      </c>
      <c r="AS967" s="695" t="e">
        <f t="shared" si="1915"/>
        <v>#DIV/0!</v>
      </c>
      <c r="AT967" s="109">
        <v>0</v>
      </c>
      <c r="AU967" s="695"/>
      <c r="AV967" s="106"/>
      <c r="AW967" s="695"/>
      <c r="AX967" s="109"/>
      <c r="AY967" s="106"/>
      <c r="AZ967" s="106"/>
      <c r="BA967" s="695" t="e">
        <f t="shared" si="1922"/>
        <v>#DIV/0!</v>
      </c>
      <c r="BB967" s="106">
        <v>0</v>
      </c>
      <c r="BC967" s="106">
        <f t="shared" si="1902"/>
        <v>0</v>
      </c>
      <c r="BD967" s="106">
        <f t="shared" si="1903"/>
        <v>0</v>
      </c>
      <c r="BE967" s="106">
        <f>BF967+BH967+BI967</f>
        <v>0</v>
      </c>
      <c r="BF967" s="106">
        <v>0</v>
      </c>
      <c r="BG967" s="106"/>
      <c r="BH967" s="106"/>
      <c r="BI967" s="106">
        <v>0</v>
      </c>
      <c r="BJ967" s="106">
        <f t="shared" si="1930"/>
        <v>0</v>
      </c>
      <c r="BK967" s="106"/>
      <c r="BL967" s="106"/>
      <c r="BM967" s="106"/>
      <c r="BN967" s="106">
        <f t="shared" si="1931"/>
        <v>0</v>
      </c>
      <c r="BO967" s="106">
        <f t="shared" si="1932"/>
        <v>0</v>
      </c>
      <c r="BP967" s="106"/>
      <c r="BQ967" s="106"/>
      <c r="BR967" s="106">
        <f t="shared" si="1933"/>
        <v>0</v>
      </c>
      <c r="BS967" s="106">
        <v>0</v>
      </c>
      <c r="BT967" s="106"/>
      <c r="BU967" s="106">
        <f>BV967+BY967+BZ967</f>
        <v>0</v>
      </c>
      <c r="BV967" s="106">
        <v>0</v>
      </c>
      <c r="BW967" s="106"/>
      <c r="BX967" s="106"/>
      <c r="BY967" s="106"/>
      <c r="BZ967" s="106">
        <v>0</v>
      </c>
      <c r="CE967" s="695" t="e">
        <f t="shared" si="1888"/>
        <v>#DIV/0!</v>
      </c>
    </row>
    <row r="968" spans="2:83" s="61" customFormat="1" ht="105" hidden="1" customHeight="1" x14ac:dyDescent="0.25">
      <c r="B968" s="226" t="s">
        <v>63</v>
      </c>
      <c r="C968" s="113" t="s">
        <v>149</v>
      </c>
      <c r="D968" s="89"/>
      <c r="E968" s="43"/>
      <c r="F968" s="43"/>
      <c r="G968" s="43"/>
      <c r="H968" s="43"/>
      <c r="I968" s="89"/>
      <c r="J968" s="393"/>
      <c r="K968" s="19"/>
      <c r="L968" s="695" t="e">
        <f t="shared" si="1913"/>
        <v>#DIV/0!</v>
      </c>
      <c r="M968" s="241"/>
      <c r="N968" s="41"/>
      <c r="O968" s="43"/>
      <c r="P968" s="41"/>
      <c r="Q968" s="43"/>
      <c r="R968" s="41"/>
      <c r="S968" s="43"/>
      <c r="T968" s="41"/>
      <c r="U968" s="89"/>
      <c r="V968" s="394">
        <f t="shared" si="1926"/>
        <v>0</v>
      </c>
      <c r="W968" s="31"/>
      <c r="X968" s="31"/>
      <c r="Y968" s="31"/>
      <c r="Z968" s="474">
        <f t="shared" si="1927"/>
        <v>0</v>
      </c>
      <c r="AA968" s="394">
        <f t="shared" ref="AA968:AA981" si="1934">E968</f>
        <v>0</v>
      </c>
      <c r="AB968" s="394">
        <f t="shared" si="1928"/>
        <v>0</v>
      </c>
      <c r="AC968" s="394">
        <f t="shared" si="1929"/>
        <v>0</v>
      </c>
      <c r="AD968" s="683"/>
      <c r="AE968" s="33"/>
      <c r="AF968" s="695" t="e">
        <f t="shared" si="1914"/>
        <v>#DIV/0!</v>
      </c>
      <c r="AG968" s="241"/>
      <c r="AH968" s="41"/>
      <c r="AI968" s="43"/>
      <c r="AJ968" s="41"/>
      <c r="AK968" s="43"/>
      <c r="AL968" s="41"/>
      <c r="AM968" s="43"/>
      <c r="AN968" s="41"/>
      <c r="AO968" s="89"/>
      <c r="AP968" s="89">
        <f t="shared" si="1901"/>
        <v>0</v>
      </c>
      <c r="AQ968" s="19"/>
      <c r="AR968" s="89"/>
      <c r="AS968" s="695" t="e">
        <f t="shared" si="1915"/>
        <v>#DIV/0!</v>
      </c>
      <c r="AT968" s="241"/>
      <c r="AU968" s="695"/>
      <c r="AV968" s="43"/>
      <c r="AW968" s="695"/>
      <c r="AX968" s="241"/>
      <c r="AY968" s="41"/>
      <c r="AZ968" s="43"/>
      <c r="BA968" s="695" t="e">
        <f t="shared" si="1922"/>
        <v>#DIV/0!</v>
      </c>
      <c r="BB968" s="89"/>
      <c r="BC968" s="43">
        <f t="shared" si="1902"/>
        <v>0</v>
      </c>
      <c r="BD968" s="89">
        <f t="shared" si="1903"/>
        <v>0</v>
      </c>
      <c r="BE968" s="89"/>
      <c r="BF968" s="43"/>
      <c r="BG968" s="43"/>
      <c r="BH968" s="43"/>
      <c r="BI968" s="89"/>
      <c r="BJ968" s="89">
        <f t="shared" si="1930"/>
        <v>0</v>
      </c>
      <c r="BK968" s="43"/>
      <c r="BL968" s="43"/>
      <c r="BM968" s="89"/>
      <c r="BN968" s="89">
        <f t="shared" si="1931"/>
        <v>0</v>
      </c>
      <c r="BO968" s="43">
        <f t="shared" si="1932"/>
        <v>0</v>
      </c>
      <c r="BP968" s="43"/>
      <c r="BQ968" s="43"/>
      <c r="BR968" s="43">
        <f t="shared" si="1933"/>
        <v>0</v>
      </c>
      <c r="BS968" s="89"/>
      <c r="BT968" s="89"/>
      <c r="BU968" s="89"/>
      <c r="BV968" s="43"/>
      <c r="BW968" s="43"/>
      <c r="BX968" s="43"/>
      <c r="BY968" s="43"/>
      <c r="BZ968" s="89"/>
      <c r="CE968" s="695" t="e">
        <f t="shared" si="1888"/>
        <v>#DIV/0!</v>
      </c>
    </row>
    <row r="969" spans="2:83" s="74" customFormat="1" ht="46.5" hidden="1" customHeight="1" x14ac:dyDescent="0.25">
      <c r="B969" s="418"/>
      <c r="C969" s="139" t="s">
        <v>32</v>
      </c>
      <c r="D969" s="140">
        <f>E969+H969+I969</f>
        <v>0</v>
      </c>
      <c r="E969" s="140">
        <v>0</v>
      </c>
      <c r="F969" s="140"/>
      <c r="G969" s="140"/>
      <c r="H969" s="140"/>
      <c r="I969" s="140">
        <v>0</v>
      </c>
      <c r="J969" s="140">
        <f>K969+M969+Q969</f>
        <v>0</v>
      </c>
      <c r="K969" s="106">
        <f>M969+S969+U969</f>
        <v>0</v>
      </c>
      <c r="L969" s="695" t="e">
        <f t="shared" si="1913"/>
        <v>#DIV/0!</v>
      </c>
      <c r="M969" s="957">
        <v>0</v>
      </c>
      <c r="N969" s="106"/>
      <c r="O969" s="140"/>
      <c r="P969" s="106"/>
      <c r="Q969" s="140"/>
      <c r="R969" s="106"/>
      <c r="S969" s="140"/>
      <c r="T969" s="106"/>
      <c r="U969" s="140">
        <v>0</v>
      </c>
      <c r="V969" s="394">
        <f t="shared" si="1926"/>
        <v>0</v>
      </c>
      <c r="W969" s="140"/>
      <c r="X969" s="140"/>
      <c r="Y969" s="140"/>
      <c r="Z969" s="474">
        <f t="shared" si="1927"/>
        <v>0</v>
      </c>
      <c r="AA969" s="394">
        <f t="shared" si="1934"/>
        <v>0</v>
      </c>
      <c r="AB969" s="394">
        <f t="shared" si="1928"/>
        <v>0</v>
      </c>
      <c r="AC969" s="394">
        <f t="shared" si="1929"/>
        <v>0</v>
      </c>
      <c r="AD969" s="683"/>
      <c r="AE969" s="957">
        <f>AG969+AM969+AO969</f>
        <v>0</v>
      </c>
      <c r="AF969" s="695" t="e">
        <f t="shared" si="1914"/>
        <v>#DIV/0!</v>
      </c>
      <c r="AG969" s="957">
        <v>0</v>
      </c>
      <c r="AH969" s="106"/>
      <c r="AI969" s="140"/>
      <c r="AJ969" s="106"/>
      <c r="AK969" s="140"/>
      <c r="AL969" s="106"/>
      <c r="AM969" s="140"/>
      <c r="AN969" s="106"/>
      <c r="AO969" s="140">
        <v>0</v>
      </c>
      <c r="AP969" s="140">
        <f t="shared" si="1901"/>
        <v>0</v>
      </c>
      <c r="AQ969" s="106"/>
      <c r="AR969" s="140">
        <f>AT969+AZ969+BB969</f>
        <v>0</v>
      </c>
      <c r="AS969" s="695" t="e">
        <f t="shared" si="1915"/>
        <v>#DIV/0!</v>
      </c>
      <c r="AT969" s="957">
        <v>0</v>
      </c>
      <c r="AU969" s="695"/>
      <c r="AV969" s="140"/>
      <c r="AW969" s="695"/>
      <c r="AX969" s="957"/>
      <c r="AY969" s="106"/>
      <c r="AZ969" s="140"/>
      <c r="BA969" s="695" t="e">
        <f t="shared" si="1922"/>
        <v>#DIV/0!</v>
      </c>
      <c r="BB969" s="140">
        <v>0</v>
      </c>
      <c r="BC969" s="140">
        <f t="shared" si="1902"/>
        <v>0</v>
      </c>
      <c r="BD969" s="140">
        <f t="shared" si="1903"/>
        <v>0</v>
      </c>
      <c r="BE969" s="140">
        <f>BF969+BH969+BI969</f>
        <v>0</v>
      </c>
      <c r="BF969" s="140">
        <v>0</v>
      </c>
      <c r="BG969" s="140"/>
      <c r="BH969" s="140"/>
      <c r="BI969" s="140">
        <v>0</v>
      </c>
      <c r="BJ969" s="140">
        <f t="shared" si="1930"/>
        <v>0</v>
      </c>
      <c r="BK969" s="140"/>
      <c r="BL969" s="140"/>
      <c r="BM969" s="140"/>
      <c r="BN969" s="140">
        <f t="shared" si="1931"/>
        <v>0</v>
      </c>
      <c r="BO969" s="140">
        <f t="shared" si="1932"/>
        <v>0</v>
      </c>
      <c r="BP969" s="140"/>
      <c r="BQ969" s="140"/>
      <c r="BR969" s="140">
        <f t="shared" si="1933"/>
        <v>0</v>
      </c>
      <c r="BS969" s="140">
        <v>0</v>
      </c>
      <c r="BT969" s="140"/>
      <c r="BU969" s="140">
        <f>BV969+BY969+BZ969</f>
        <v>0</v>
      </c>
      <c r="BV969" s="140">
        <v>0</v>
      </c>
      <c r="BW969" s="140"/>
      <c r="BX969" s="140"/>
      <c r="BY969" s="140"/>
      <c r="BZ969" s="140">
        <v>0</v>
      </c>
      <c r="CE969" s="695" t="e">
        <f t="shared" si="1888"/>
        <v>#DIV/0!</v>
      </c>
    </row>
    <row r="970" spans="2:83" s="25" customFormat="1" ht="52.5" hidden="1" customHeight="1" x14ac:dyDescent="0.25">
      <c r="B970" s="152"/>
      <c r="C970" s="119" t="s">
        <v>31</v>
      </c>
      <c r="D970" s="106">
        <f>E970+H970+I970</f>
        <v>0</v>
      </c>
      <c r="E970" s="106">
        <v>0</v>
      </c>
      <c r="F970" s="106"/>
      <c r="G970" s="106"/>
      <c r="H970" s="106"/>
      <c r="I970" s="106">
        <v>0</v>
      </c>
      <c r="J970" s="106">
        <f>K970+M970+Q970</f>
        <v>0</v>
      </c>
      <c r="K970" s="106">
        <f>M970+S970+U970</f>
        <v>0</v>
      </c>
      <c r="L970" s="695" t="e">
        <f t="shared" si="1913"/>
        <v>#DIV/0!</v>
      </c>
      <c r="M970" s="109">
        <v>0</v>
      </c>
      <c r="N970" s="106"/>
      <c r="O970" s="106"/>
      <c r="P970" s="106"/>
      <c r="Q970" s="106"/>
      <c r="R970" s="106"/>
      <c r="S970" s="106"/>
      <c r="T970" s="106"/>
      <c r="U970" s="106">
        <v>0</v>
      </c>
      <c r="V970" s="394">
        <f t="shared" si="1926"/>
        <v>0</v>
      </c>
      <c r="W970" s="106"/>
      <c r="X970" s="106"/>
      <c r="Y970" s="106"/>
      <c r="Z970" s="474">
        <f t="shared" si="1927"/>
        <v>0</v>
      </c>
      <c r="AA970" s="394">
        <f t="shared" si="1934"/>
        <v>0</v>
      </c>
      <c r="AB970" s="394">
        <f t="shared" si="1928"/>
        <v>0</v>
      </c>
      <c r="AC970" s="394">
        <f t="shared" si="1929"/>
        <v>0</v>
      </c>
      <c r="AD970" s="683"/>
      <c r="AE970" s="109">
        <f>AG970+AM970+AO970</f>
        <v>0</v>
      </c>
      <c r="AF970" s="695" t="e">
        <f t="shared" si="1914"/>
        <v>#DIV/0!</v>
      </c>
      <c r="AG970" s="109">
        <v>0</v>
      </c>
      <c r="AH970" s="106"/>
      <c r="AI970" s="106"/>
      <c r="AJ970" s="106"/>
      <c r="AK970" s="106"/>
      <c r="AL970" s="106"/>
      <c r="AM970" s="106"/>
      <c r="AN970" s="106"/>
      <c r="AO970" s="106">
        <v>0</v>
      </c>
      <c r="AP970" s="106">
        <f t="shared" si="1901"/>
        <v>0</v>
      </c>
      <c r="AQ970" s="106"/>
      <c r="AR970" s="106">
        <f>AT970+AZ970+BB970</f>
        <v>0</v>
      </c>
      <c r="AS970" s="695" t="e">
        <f t="shared" si="1915"/>
        <v>#DIV/0!</v>
      </c>
      <c r="AT970" s="109">
        <v>0</v>
      </c>
      <c r="AU970" s="695"/>
      <c r="AV970" s="106"/>
      <c r="AW970" s="695"/>
      <c r="AX970" s="109"/>
      <c r="AY970" s="106"/>
      <c r="AZ970" s="106"/>
      <c r="BA970" s="695" t="e">
        <f t="shared" si="1922"/>
        <v>#DIV/0!</v>
      </c>
      <c r="BB970" s="106">
        <v>0</v>
      </c>
      <c r="BC970" s="106">
        <f t="shared" si="1902"/>
        <v>0</v>
      </c>
      <c r="BD970" s="106">
        <f t="shared" si="1903"/>
        <v>0</v>
      </c>
      <c r="BE970" s="106">
        <f>BF970+BH970+BI970</f>
        <v>0</v>
      </c>
      <c r="BF970" s="106">
        <v>0</v>
      </c>
      <c r="BG970" s="106"/>
      <c r="BH970" s="106"/>
      <c r="BI970" s="106">
        <v>0</v>
      </c>
      <c r="BJ970" s="106">
        <f t="shared" si="1930"/>
        <v>0</v>
      </c>
      <c r="BK970" s="106"/>
      <c r="BL970" s="106"/>
      <c r="BM970" s="106"/>
      <c r="BN970" s="106">
        <f t="shared" si="1931"/>
        <v>0</v>
      </c>
      <c r="BO970" s="106">
        <f t="shared" si="1932"/>
        <v>0</v>
      </c>
      <c r="BP970" s="106"/>
      <c r="BQ970" s="106"/>
      <c r="BR970" s="106">
        <f t="shared" si="1933"/>
        <v>0</v>
      </c>
      <c r="BS970" s="106">
        <v>0</v>
      </c>
      <c r="BT970" s="106"/>
      <c r="BU970" s="106">
        <f>BV970+BY970+BZ970</f>
        <v>0</v>
      </c>
      <c r="BV970" s="106">
        <v>0</v>
      </c>
      <c r="BW970" s="106"/>
      <c r="BX970" s="106"/>
      <c r="BY970" s="106"/>
      <c r="BZ970" s="106">
        <v>0</v>
      </c>
      <c r="CE970" s="695" t="e">
        <f t="shared" si="1888"/>
        <v>#DIV/0!</v>
      </c>
    </row>
    <row r="971" spans="2:83" s="25" customFormat="1" ht="106.5" hidden="1" customHeight="1" x14ac:dyDescent="0.25">
      <c r="B971" s="152"/>
      <c r="C971" s="119"/>
      <c r="D971" s="31"/>
      <c r="E971" s="31"/>
      <c r="F971" s="31"/>
      <c r="G971" s="31"/>
      <c r="H971" s="35"/>
      <c r="I971" s="31"/>
      <c r="J971" s="106"/>
      <c r="K971" s="31"/>
      <c r="L971" s="695" t="e">
        <f t="shared" si="1913"/>
        <v>#DIV/0!</v>
      </c>
      <c r="M971" s="236"/>
      <c r="N971" s="31"/>
      <c r="O971" s="31"/>
      <c r="P971" s="31"/>
      <c r="Q971" s="31"/>
      <c r="R971" s="31"/>
      <c r="S971" s="35"/>
      <c r="T971" s="35"/>
      <c r="U971" s="31"/>
      <c r="V971" s="394">
        <f t="shared" si="1926"/>
        <v>0</v>
      </c>
      <c r="W971" s="31"/>
      <c r="X971" s="31"/>
      <c r="Y971" s="31"/>
      <c r="Z971" s="474">
        <f t="shared" si="1927"/>
        <v>0</v>
      </c>
      <c r="AA971" s="394">
        <f t="shared" si="1934"/>
        <v>0</v>
      </c>
      <c r="AB971" s="394">
        <f t="shared" si="1928"/>
        <v>0</v>
      </c>
      <c r="AC971" s="394">
        <f t="shared" si="1929"/>
        <v>0</v>
      </c>
      <c r="AD971" s="683"/>
      <c r="AE971" s="236"/>
      <c r="AF971" s="695" t="e">
        <f t="shared" si="1914"/>
        <v>#DIV/0!</v>
      </c>
      <c r="AG971" s="236"/>
      <c r="AH971" s="31"/>
      <c r="AI971" s="31"/>
      <c r="AJ971" s="31"/>
      <c r="AK971" s="31"/>
      <c r="AL971" s="31"/>
      <c r="AM971" s="35"/>
      <c r="AN971" s="35"/>
      <c r="AO971" s="31"/>
      <c r="AP971" s="31">
        <f t="shared" si="1901"/>
        <v>0</v>
      </c>
      <c r="AQ971" s="31"/>
      <c r="AR971" s="31"/>
      <c r="AS971" s="695" t="e">
        <f t="shared" si="1915"/>
        <v>#DIV/0!</v>
      </c>
      <c r="AT971" s="236"/>
      <c r="AU971" s="695"/>
      <c r="AV971" s="31"/>
      <c r="AW971" s="695"/>
      <c r="AX971" s="236"/>
      <c r="AY971" s="31"/>
      <c r="AZ971" s="35"/>
      <c r="BA971" s="695" t="e">
        <f t="shared" si="1922"/>
        <v>#DIV/0!</v>
      </c>
      <c r="BB971" s="31"/>
      <c r="BC971" s="35">
        <f t="shared" si="1902"/>
        <v>0</v>
      </c>
      <c r="BD971" s="31">
        <f t="shared" si="1903"/>
        <v>0</v>
      </c>
      <c r="BE971" s="31"/>
      <c r="BF971" s="31"/>
      <c r="BG971" s="31"/>
      <c r="BH971" s="35"/>
      <c r="BI971" s="31"/>
      <c r="BJ971" s="31">
        <f t="shared" si="1930"/>
        <v>0</v>
      </c>
      <c r="BK971" s="31"/>
      <c r="BL971" s="35"/>
      <c r="BM971" s="31"/>
      <c r="BN971" s="31">
        <f t="shared" si="1931"/>
        <v>0</v>
      </c>
      <c r="BO971" s="31">
        <f t="shared" si="1932"/>
        <v>0</v>
      </c>
      <c r="BP971" s="31"/>
      <c r="BQ971" s="31"/>
      <c r="BR971" s="35">
        <f t="shared" si="1933"/>
        <v>0</v>
      </c>
      <c r="BS971" s="31"/>
      <c r="BT971" s="31"/>
      <c r="BU971" s="31"/>
      <c r="BV971" s="31"/>
      <c r="BW971" s="31"/>
      <c r="BX971" s="31"/>
      <c r="BY971" s="35"/>
      <c r="BZ971" s="31"/>
      <c r="CE971" s="695" t="e">
        <f t="shared" si="1888"/>
        <v>#DIV/0!</v>
      </c>
    </row>
    <row r="972" spans="2:83" s="25" customFormat="1" ht="51.75" hidden="1" customHeight="1" x14ac:dyDescent="0.25">
      <c r="B972" s="1087" t="s">
        <v>199</v>
      </c>
      <c r="C972" s="1087"/>
      <c r="D972" s="1087"/>
      <c r="E972" s="1087"/>
      <c r="F972" s="1087"/>
      <c r="G972" s="1087"/>
      <c r="H972" s="1087"/>
      <c r="I972" s="1087"/>
      <c r="J972" s="392"/>
      <c r="K972" s="590"/>
      <c r="L972" s="695" t="e">
        <f t="shared" si="1913"/>
        <v>#DIV/0!</v>
      </c>
      <c r="M972" s="340"/>
      <c r="N972" s="656"/>
      <c r="O972" s="511"/>
      <c r="P972" s="656"/>
      <c r="Q972" s="440"/>
      <c r="R972" s="656"/>
      <c r="S972" s="440"/>
      <c r="T972" s="656"/>
      <c r="U972" s="440"/>
      <c r="V972" s="394">
        <f t="shared" si="1926"/>
        <v>0</v>
      </c>
      <c r="W972" s="472"/>
      <c r="X972" s="472"/>
      <c r="Y972" s="472"/>
      <c r="Z972" s="474">
        <f t="shared" si="1927"/>
        <v>0</v>
      </c>
      <c r="AA972" s="394">
        <f t="shared" si="1934"/>
        <v>0</v>
      </c>
      <c r="AB972" s="394">
        <f t="shared" si="1928"/>
        <v>0</v>
      </c>
      <c r="AC972" s="394">
        <f t="shared" si="1929"/>
        <v>0</v>
      </c>
      <c r="AD972" s="683"/>
      <c r="AE972" s="340"/>
      <c r="AF972" s="695" t="e">
        <f t="shared" si="1914"/>
        <v>#DIV/0!</v>
      </c>
      <c r="AG972" s="340"/>
      <c r="AH972" s="656"/>
      <c r="AI972" s="511"/>
      <c r="AJ972" s="656"/>
      <c r="AK972" s="486"/>
      <c r="AL972" s="656"/>
      <c r="AM972" s="486"/>
      <c r="AN972" s="656"/>
      <c r="AO972" s="678"/>
      <c r="AP972" s="392">
        <f t="shared" si="1901"/>
        <v>0</v>
      </c>
      <c r="AQ972" s="656"/>
      <c r="AR972" s="669"/>
      <c r="AS972" s="695" t="e">
        <f t="shared" si="1915"/>
        <v>#DIV/0!</v>
      </c>
      <c r="AT972" s="951"/>
      <c r="AU972" s="695"/>
      <c r="AV972" s="520"/>
      <c r="AW972" s="695"/>
      <c r="AX972" s="340"/>
      <c r="AY972" s="656"/>
      <c r="AZ972" s="440"/>
      <c r="BA972" s="695" t="e">
        <f t="shared" si="1922"/>
        <v>#DIV/0!</v>
      </c>
      <c r="BB972" s="440"/>
      <c r="BC972" s="392">
        <f t="shared" si="1902"/>
        <v>0</v>
      </c>
      <c r="BD972" s="392">
        <f t="shared" si="1903"/>
        <v>0</v>
      </c>
      <c r="BE972" s="445"/>
      <c r="BF972" s="392"/>
      <c r="BG972" s="392"/>
      <c r="BH972" s="392"/>
      <c r="BI972" s="392"/>
      <c r="BJ972" s="392">
        <f t="shared" si="1930"/>
        <v>0</v>
      </c>
      <c r="BK972" s="392"/>
      <c r="BL972" s="392"/>
      <c r="BM972" s="392"/>
      <c r="BN972" s="392">
        <f t="shared" si="1931"/>
        <v>0</v>
      </c>
      <c r="BO972" s="392">
        <f t="shared" si="1932"/>
        <v>0</v>
      </c>
      <c r="BP972" s="511"/>
      <c r="BQ972" s="472"/>
      <c r="BR972" s="392">
        <f t="shared" si="1933"/>
        <v>0</v>
      </c>
      <c r="BS972" s="678"/>
      <c r="BT972" s="440"/>
      <c r="BU972" s="576"/>
      <c r="BV972" s="440"/>
      <c r="BW972" s="511"/>
      <c r="BX972" s="440"/>
      <c r="BY972" s="440"/>
      <c r="BZ972" s="440"/>
      <c r="CE972" s="695" t="e">
        <f t="shared" si="1888"/>
        <v>#DIV/0!</v>
      </c>
    </row>
    <row r="973" spans="2:83" s="61" customFormat="1" ht="198" hidden="1" customHeight="1" x14ac:dyDescent="0.25">
      <c r="B973" s="226">
        <v>1</v>
      </c>
      <c r="C973" s="141" t="s">
        <v>153</v>
      </c>
      <c r="D973" s="89" t="e">
        <f>E973</f>
        <v>#REF!</v>
      </c>
      <c r="E973" s="43" t="e">
        <f>SUM(E974:E979)</f>
        <v>#REF!</v>
      </c>
      <c r="F973" s="43"/>
      <c r="G973" s="43"/>
      <c r="H973" s="43"/>
      <c r="I973" s="43"/>
      <c r="J973" s="393" t="e">
        <f>K973</f>
        <v>#REF!</v>
      </c>
      <c r="K973" s="19" t="e">
        <f>M973</f>
        <v>#REF!</v>
      </c>
      <c r="L973" s="695" t="e">
        <f t="shared" si="1913"/>
        <v>#REF!</v>
      </c>
      <c r="M973" s="241" t="e">
        <f>SUM(M974:M979)</f>
        <v>#REF!</v>
      </c>
      <c r="N973" s="41"/>
      <c r="O973" s="43"/>
      <c r="P973" s="41"/>
      <c r="Q973" s="43"/>
      <c r="R973" s="41"/>
      <c r="S973" s="43"/>
      <c r="T973" s="41"/>
      <c r="U973" s="43"/>
      <c r="V973" s="394">
        <f t="shared" si="1926"/>
        <v>0</v>
      </c>
      <c r="W973" s="43"/>
      <c r="X973" s="43"/>
      <c r="Y973" s="43"/>
      <c r="Z973" s="474" t="e">
        <f t="shared" si="1927"/>
        <v>#REF!</v>
      </c>
      <c r="AA973" s="394" t="e">
        <f t="shared" si="1934"/>
        <v>#REF!</v>
      </c>
      <c r="AB973" s="394">
        <f t="shared" si="1928"/>
        <v>0</v>
      </c>
      <c r="AC973" s="394">
        <f t="shared" si="1929"/>
        <v>0</v>
      </c>
      <c r="AD973" s="683"/>
      <c r="AE973" s="241" t="e">
        <f>AG973</f>
        <v>#REF!</v>
      </c>
      <c r="AF973" s="695" t="e">
        <f t="shared" si="1914"/>
        <v>#REF!</v>
      </c>
      <c r="AG973" s="241" t="e">
        <f>SUM(AG974:AG979)</f>
        <v>#REF!</v>
      </c>
      <c r="AH973" s="41"/>
      <c r="AI973" s="43"/>
      <c r="AJ973" s="41"/>
      <c r="AK973" s="43"/>
      <c r="AL973" s="41"/>
      <c r="AM973" s="43"/>
      <c r="AN973" s="41"/>
      <c r="AO973" s="43"/>
      <c r="AP973" s="89" t="e">
        <f t="shared" si="1901"/>
        <v>#REF!</v>
      </c>
      <c r="AQ973" s="19"/>
      <c r="AR973" s="89" t="e">
        <f>AT973</f>
        <v>#REF!</v>
      </c>
      <c r="AS973" s="695" t="e">
        <f t="shared" si="1915"/>
        <v>#REF!</v>
      </c>
      <c r="AT973" s="241" t="e">
        <f>SUM(AT974:AT979)</f>
        <v>#REF!</v>
      </c>
      <c r="AU973" s="695"/>
      <c r="AV973" s="43"/>
      <c r="AW973" s="695"/>
      <c r="AX973" s="241"/>
      <c r="AY973" s="41"/>
      <c r="AZ973" s="43"/>
      <c r="BA973" s="695" t="e">
        <f t="shared" si="1922"/>
        <v>#DIV/0!</v>
      </c>
      <c r="BB973" s="43"/>
      <c r="BC973" s="43">
        <f t="shared" si="1902"/>
        <v>0</v>
      </c>
      <c r="BD973" s="43">
        <f t="shared" si="1903"/>
        <v>0</v>
      </c>
      <c r="BE973" s="89">
        <f>BF973</f>
        <v>0</v>
      </c>
      <c r="BF973" s="43">
        <f>SUM(BF974:BF979)</f>
        <v>0</v>
      </c>
      <c r="BG973" s="43"/>
      <c r="BH973" s="43"/>
      <c r="BI973" s="43"/>
      <c r="BJ973" s="89">
        <f t="shared" si="1930"/>
        <v>0</v>
      </c>
      <c r="BK973" s="43"/>
      <c r="BL973" s="43"/>
      <c r="BM973" s="43"/>
      <c r="BN973" s="89">
        <f t="shared" si="1931"/>
        <v>0</v>
      </c>
      <c r="BO973" s="43">
        <f t="shared" si="1932"/>
        <v>0</v>
      </c>
      <c r="BP973" s="43"/>
      <c r="BQ973" s="43"/>
      <c r="BR973" s="43">
        <f t="shared" si="1933"/>
        <v>0</v>
      </c>
      <c r="BS973" s="43"/>
      <c r="BT973" s="89"/>
      <c r="BU973" s="89">
        <f>BV973</f>
        <v>0</v>
      </c>
      <c r="BV973" s="43">
        <f>SUM(BV974:BV979)</f>
        <v>0</v>
      </c>
      <c r="BW973" s="43"/>
      <c r="BX973" s="43"/>
      <c r="BY973" s="43"/>
      <c r="BZ973" s="43"/>
      <c r="CE973" s="695" t="e">
        <f t="shared" si="1888"/>
        <v>#DIV/0!</v>
      </c>
    </row>
    <row r="974" spans="2:83" s="37" customFormat="1" ht="75" hidden="1" customHeight="1" x14ac:dyDescent="0.25">
      <c r="B974" s="152"/>
      <c r="C974" s="119" t="s">
        <v>154</v>
      </c>
      <c r="D974" s="31"/>
      <c r="E974" s="35"/>
      <c r="F974" s="35"/>
      <c r="G974" s="35"/>
      <c r="H974" s="35"/>
      <c r="I974" s="35"/>
      <c r="J974" s="106"/>
      <c r="K974" s="31"/>
      <c r="L974" s="695" t="e">
        <f t="shared" si="1913"/>
        <v>#DIV/0!</v>
      </c>
      <c r="M974" s="172"/>
      <c r="N974" s="35"/>
      <c r="O974" s="35"/>
      <c r="P974" s="35"/>
      <c r="Q974" s="35"/>
      <c r="R974" s="35"/>
      <c r="S974" s="35"/>
      <c r="T974" s="35"/>
      <c r="U974" s="35"/>
      <c r="V974" s="394">
        <f t="shared" si="1926"/>
        <v>0</v>
      </c>
      <c r="W974" s="35"/>
      <c r="X974" s="35"/>
      <c r="Y974" s="35"/>
      <c r="Z974" s="474">
        <f t="shared" si="1927"/>
        <v>0</v>
      </c>
      <c r="AA974" s="394">
        <f t="shared" si="1934"/>
        <v>0</v>
      </c>
      <c r="AB974" s="394">
        <f t="shared" si="1928"/>
        <v>0</v>
      </c>
      <c r="AC974" s="394">
        <f t="shared" si="1929"/>
        <v>0</v>
      </c>
      <c r="AD974" s="683"/>
      <c r="AE974" s="172"/>
      <c r="AF974" s="695" t="e">
        <f t="shared" si="1914"/>
        <v>#DIV/0!</v>
      </c>
      <c r="AG974" s="172"/>
      <c r="AH974" s="35"/>
      <c r="AI974" s="35"/>
      <c r="AJ974" s="35"/>
      <c r="AK974" s="35"/>
      <c r="AL974" s="35"/>
      <c r="AM974" s="35"/>
      <c r="AN974" s="35"/>
      <c r="AO974" s="35"/>
      <c r="AP974" s="31">
        <f t="shared" si="1901"/>
        <v>0</v>
      </c>
      <c r="AQ974" s="31"/>
      <c r="AR974" s="31"/>
      <c r="AS974" s="695" t="e">
        <f t="shared" si="1915"/>
        <v>#DIV/0!</v>
      </c>
      <c r="AT974" s="172"/>
      <c r="AU974" s="695"/>
      <c r="AV974" s="35"/>
      <c r="AW974" s="695"/>
      <c r="AX974" s="172"/>
      <c r="AY974" s="35"/>
      <c r="AZ974" s="35"/>
      <c r="BA974" s="695" t="e">
        <f t="shared" si="1922"/>
        <v>#DIV/0!</v>
      </c>
      <c r="BB974" s="35"/>
      <c r="BC974" s="35">
        <f t="shared" si="1902"/>
        <v>0</v>
      </c>
      <c r="BD974" s="35">
        <f t="shared" si="1903"/>
        <v>0</v>
      </c>
      <c r="BE974" s="31"/>
      <c r="BF974" s="35"/>
      <c r="BG974" s="35"/>
      <c r="BH974" s="35"/>
      <c r="BI974" s="35"/>
      <c r="BJ974" s="31">
        <f t="shared" si="1930"/>
        <v>0</v>
      </c>
      <c r="BK974" s="35"/>
      <c r="BL974" s="35"/>
      <c r="BM974" s="35"/>
      <c r="BN974" s="31">
        <f t="shared" si="1931"/>
        <v>0</v>
      </c>
      <c r="BO974" s="35">
        <f t="shared" si="1932"/>
        <v>0</v>
      </c>
      <c r="BP974" s="35"/>
      <c r="BQ974" s="35"/>
      <c r="BR974" s="35">
        <f t="shared" si="1933"/>
        <v>0</v>
      </c>
      <c r="BS974" s="35"/>
      <c r="BT974" s="31"/>
      <c r="BU974" s="31"/>
      <c r="BV974" s="35"/>
      <c r="BW974" s="35"/>
      <c r="BX974" s="35"/>
      <c r="BY974" s="35"/>
      <c r="BZ974" s="35"/>
      <c r="CE974" s="695" t="e">
        <f t="shared" si="1888"/>
        <v>#DIV/0!</v>
      </c>
    </row>
    <row r="975" spans="2:83" s="49" customFormat="1" ht="102.75" hidden="1" customHeight="1" x14ac:dyDescent="0.25">
      <c r="B975" s="227" t="s">
        <v>34</v>
      </c>
      <c r="C975" s="119" t="s">
        <v>155</v>
      </c>
      <c r="D975" s="35">
        <f>E975</f>
        <v>0</v>
      </c>
      <c r="E975" s="35">
        <v>0</v>
      </c>
      <c r="F975" s="35"/>
      <c r="G975" s="35"/>
      <c r="H975" s="41"/>
      <c r="I975" s="41"/>
      <c r="J975" s="116">
        <f t="shared" ref="J975:J979" si="1935">K975</f>
        <v>0</v>
      </c>
      <c r="K975" s="35">
        <f>M975</f>
        <v>0</v>
      </c>
      <c r="L975" s="695" t="e">
        <f t="shared" si="1913"/>
        <v>#DIV/0!</v>
      </c>
      <c r="M975" s="172">
        <v>0</v>
      </c>
      <c r="N975" s="35"/>
      <c r="O975" s="35"/>
      <c r="P975" s="35"/>
      <c r="Q975" s="35"/>
      <c r="R975" s="35"/>
      <c r="S975" s="41"/>
      <c r="T975" s="41"/>
      <c r="U975" s="41"/>
      <c r="V975" s="394">
        <f t="shared" si="1926"/>
        <v>0</v>
      </c>
      <c r="W975" s="35"/>
      <c r="X975" s="35"/>
      <c r="Y975" s="35"/>
      <c r="Z975" s="474">
        <f t="shared" si="1927"/>
        <v>0</v>
      </c>
      <c r="AA975" s="394">
        <f t="shared" si="1934"/>
        <v>0</v>
      </c>
      <c r="AB975" s="394">
        <f t="shared" si="1928"/>
        <v>0</v>
      </c>
      <c r="AC975" s="394">
        <f t="shared" si="1929"/>
        <v>0</v>
      </c>
      <c r="AD975" s="683"/>
      <c r="AE975" s="258">
        <f>AG975</f>
        <v>0</v>
      </c>
      <c r="AF975" s="695" t="e">
        <f t="shared" si="1914"/>
        <v>#DIV/0!</v>
      </c>
      <c r="AG975" s="172">
        <v>0</v>
      </c>
      <c r="AH975" s="35"/>
      <c r="AI975" s="35"/>
      <c r="AJ975" s="35"/>
      <c r="AK975" s="35"/>
      <c r="AL975" s="35"/>
      <c r="AM975" s="41"/>
      <c r="AN975" s="41"/>
      <c r="AO975" s="41"/>
      <c r="AP975" s="35">
        <f t="shared" si="1901"/>
        <v>0</v>
      </c>
      <c r="AQ975" s="35"/>
      <c r="AR975" s="35">
        <f>AT975</f>
        <v>0</v>
      </c>
      <c r="AS975" s="695" t="e">
        <f t="shared" si="1915"/>
        <v>#DIV/0!</v>
      </c>
      <c r="AT975" s="172">
        <v>0</v>
      </c>
      <c r="AU975" s="695"/>
      <c r="AV975" s="35"/>
      <c r="AW975" s="695"/>
      <c r="AX975" s="172"/>
      <c r="AY975" s="35"/>
      <c r="AZ975" s="41"/>
      <c r="BA975" s="695" t="e">
        <f t="shared" si="1922"/>
        <v>#DIV/0!</v>
      </c>
      <c r="BB975" s="41"/>
      <c r="BC975" s="41">
        <f t="shared" si="1902"/>
        <v>0</v>
      </c>
      <c r="BD975" s="41">
        <f t="shared" si="1903"/>
        <v>0</v>
      </c>
      <c r="BE975" s="35">
        <f>BF975</f>
        <v>0</v>
      </c>
      <c r="BF975" s="35">
        <v>0</v>
      </c>
      <c r="BG975" s="35"/>
      <c r="BH975" s="41"/>
      <c r="BI975" s="41"/>
      <c r="BJ975" s="35">
        <f t="shared" si="1930"/>
        <v>0</v>
      </c>
      <c r="BK975" s="35"/>
      <c r="BL975" s="41"/>
      <c r="BM975" s="41"/>
      <c r="BN975" s="35">
        <f t="shared" si="1931"/>
        <v>0</v>
      </c>
      <c r="BO975" s="35">
        <f t="shared" si="1932"/>
        <v>0</v>
      </c>
      <c r="BP975" s="35"/>
      <c r="BQ975" s="35"/>
      <c r="BR975" s="41">
        <f t="shared" si="1933"/>
        <v>0</v>
      </c>
      <c r="BS975" s="41"/>
      <c r="BT975" s="35"/>
      <c r="BU975" s="35">
        <f>BV975</f>
        <v>0</v>
      </c>
      <c r="BV975" s="35">
        <v>0</v>
      </c>
      <c r="BW975" s="35"/>
      <c r="BX975" s="35"/>
      <c r="BY975" s="41"/>
      <c r="BZ975" s="41"/>
      <c r="CE975" s="695" t="e">
        <f t="shared" si="1888"/>
        <v>#DIV/0!</v>
      </c>
    </row>
    <row r="976" spans="2:83" s="49" customFormat="1" ht="98.25" hidden="1" customHeight="1" x14ac:dyDescent="0.25">
      <c r="B976" s="227" t="s">
        <v>63</v>
      </c>
      <c r="C976" s="119" t="s">
        <v>156</v>
      </c>
      <c r="D976" s="35" t="e">
        <f>E976</f>
        <v>#REF!</v>
      </c>
      <c r="E976" s="41" t="e">
        <f>#REF!</f>
        <v>#REF!</v>
      </c>
      <c r="F976" s="41"/>
      <c r="G976" s="41"/>
      <c r="H976" s="41"/>
      <c r="I976" s="41"/>
      <c r="J976" s="116" t="e">
        <f t="shared" si="1935"/>
        <v>#REF!</v>
      </c>
      <c r="K976" s="35" t="e">
        <f>M976</f>
        <v>#REF!</v>
      </c>
      <c r="L976" s="695" t="e">
        <f t="shared" si="1913"/>
        <v>#REF!</v>
      </c>
      <c r="M976" s="258" t="e">
        <f>#REF!</f>
        <v>#REF!</v>
      </c>
      <c r="N976" s="41"/>
      <c r="O976" s="41"/>
      <c r="P976" s="41"/>
      <c r="Q976" s="41"/>
      <c r="R976" s="41"/>
      <c r="S976" s="41"/>
      <c r="T976" s="41"/>
      <c r="U976" s="41"/>
      <c r="V976" s="394">
        <f t="shared" si="1926"/>
        <v>0</v>
      </c>
      <c r="W976" s="35"/>
      <c r="X976" s="35"/>
      <c r="Y976" s="35"/>
      <c r="Z976" s="474" t="e">
        <f t="shared" si="1927"/>
        <v>#REF!</v>
      </c>
      <c r="AA976" s="394" t="e">
        <f t="shared" si="1934"/>
        <v>#REF!</v>
      </c>
      <c r="AB976" s="394">
        <f t="shared" si="1928"/>
        <v>0</v>
      </c>
      <c r="AC976" s="394">
        <f t="shared" si="1929"/>
        <v>0</v>
      </c>
      <c r="AD976" s="683"/>
      <c r="AE976" s="258" t="e">
        <f>AG976</f>
        <v>#REF!</v>
      </c>
      <c r="AF976" s="695" t="e">
        <f t="shared" si="1914"/>
        <v>#REF!</v>
      </c>
      <c r="AG976" s="258" t="e">
        <f>K976</f>
        <v>#REF!</v>
      </c>
      <c r="AH976" s="41"/>
      <c r="AI976" s="41"/>
      <c r="AJ976" s="41"/>
      <c r="AK976" s="41"/>
      <c r="AL976" s="41"/>
      <c r="AM976" s="41"/>
      <c r="AN976" s="41"/>
      <c r="AO976" s="41"/>
      <c r="AP976" s="35" t="e">
        <f t="shared" si="1901"/>
        <v>#REF!</v>
      </c>
      <c r="AQ976" s="35"/>
      <c r="AR976" s="35" t="e">
        <f>AT976</f>
        <v>#REF!</v>
      </c>
      <c r="AS976" s="695" t="e">
        <f t="shared" si="1915"/>
        <v>#REF!</v>
      </c>
      <c r="AT976" s="258" t="e">
        <f>#REF!</f>
        <v>#REF!</v>
      </c>
      <c r="AU976" s="695"/>
      <c r="AV976" s="41"/>
      <c r="AW976" s="695"/>
      <c r="AX976" s="258"/>
      <c r="AY976" s="41"/>
      <c r="AZ976" s="41"/>
      <c r="BA976" s="695" t="e">
        <f t="shared" si="1922"/>
        <v>#DIV/0!</v>
      </c>
      <c r="BB976" s="41"/>
      <c r="BC976" s="41">
        <f t="shared" si="1902"/>
        <v>0</v>
      </c>
      <c r="BD976" s="41">
        <f t="shared" si="1903"/>
        <v>0</v>
      </c>
      <c r="BE976" s="35">
        <f>BF976</f>
        <v>0</v>
      </c>
      <c r="BF976" s="41">
        <f>X976</f>
        <v>0</v>
      </c>
      <c r="BG976" s="41"/>
      <c r="BH976" s="41"/>
      <c r="BI976" s="41"/>
      <c r="BJ976" s="35">
        <f t="shared" si="1930"/>
        <v>0</v>
      </c>
      <c r="BK976" s="41"/>
      <c r="BL976" s="41"/>
      <c r="BM976" s="41"/>
      <c r="BN976" s="35">
        <f t="shared" si="1931"/>
        <v>0</v>
      </c>
      <c r="BO976" s="41">
        <f t="shared" si="1932"/>
        <v>0</v>
      </c>
      <c r="BP976" s="41"/>
      <c r="BQ976" s="41"/>
      <c r="BR976" s="41">
        <f t="shared" si="1933"/>
        <v>0</v>
      </c>
      <c r="BS976" s="41"/>
      <c r="BT976" s="35"/>
      <c r="BU976" s="35">
        <f>BV976</f>
        <v>0</v>
      </c>
      <c r="BV976" s="41">
        <f>BH976</f>
        <v>0</v>
      </c>
      <c r="BW976" s="41"/>
      <c r="BX976" s="41"/>
      <c r="BY976" s="41"/>
      <c r="BZ976" s="41"/>
      <c r="CE976" s="695" t="e">
        <f t="shared" si="1888"/>
        <v>#DIV/0!</v>
      </c>
    </row>
    <row r="977" spans="2:83" s="49" customFormat="1" ht="100.5" hidden="1" customHeight="1" x14ac:dyDescent="0.25">
      <c r="B977" s="227" t="s">
        <v>7</v>
      </c>
      <c r="C977" s="119" t="s">
        <v>157</v>
      </c>
      <c r="D977" s="35" t="e">
        <f>E977</f>
        <v>#REF!</v>
      </c>
      <c r="E977" s="41" t="e">
        <f>#REF!</f>
        <v>#REF!</v>
      </c>
      <c r="F977" s="41"/>
      <c r="G977" s="41"/>
      <c r="H977" s="41"/>
      <c r="I977" s="41"/>
      <c r="J977" s="116" t="e">
        <f t="shared" si="1935"/>
        <v>#REF!</v>
      </c>
      <c r="K977" s="35" t="e">
        <f>M977</f>
        <v>#REF!</v>
      </c>
      <c r="L977" s="695" t="e">
        <f t="shared" si="1913"/>
        <v>#REF!</v>
      </c>
      <c r="M977" s="258" t="e">
        <f>#REF!</f>
        <v>#REF!</v>
      </c>
      <c r="N977" s="41"/>
      <c r="O977" s="41"/>
      <c r="P977" s="41"/>
      <c r="Q977" s="41"/>
      <c r="R977" s="41"/>
      <c r="S977" s="41"/>
      <c r="T977" s="41"/>
      <c r="U977" s="41"/>
      <c r="V977" s="394">
        <f t="shared" si="1926"/>
        <v>0</v>
      </c>
      <c r="W977" s="35"/>
      <c r="X977" s="35"/>
      <c r="Y977" s="35"/>
      <c r="Z977" s="474" t="e">
        <f t="shared" si="1927"/>
        <v>#REF!</v>
      </c>
      <c r="AA977" s="394" t="e">
        <f t="shared" si="1934"/>
        <v>#REF!</v>
      </c>
      <c r="AB977" s="394">
        <f t="shared" si="1928"/>
        <v>0</v>
      </c>
      <c r="AC977" s="394">
        <f t="shared" si="1929"/>
        <v>0</v>
      </c>
      <c r="AD977" s="683"/>
      <c r="AE977" s="258" t="e">
        <f>AG977</f>
        <v>#REF!</v>
      </c>
      <c r="AF977" s="695" t="e">
        <f t="shared" si="1914"/>
        <v>#REF!</v>
      </c>
      <c r="AG977" s="258" t="e">
        <f>K977</f>
        <v>#REF!</v>
      </c>
      <c r="AH977" s="41"/>
      <c r="AI977" s="41"/>
      <c r="AJ977" s="41"/>
      <c r="AK977" s="41"/>
      <c r="AL977" s="41"/>
      <c r="AM977" s="41"/>
      <c r="AN977" s="41"/>
      <c r="AO977" s="41"/>
      <c r="AP977" s="35" t="e">
        <f t="shared" si="1901"/>
        <v>#REF!</v>
      </c>
      <c r="AQ977" s="35"/>
      <c r="AR977" s="35" t="e">
        <f>AT977</f>
        <v>#REF!</v>
      </c>
      <c r="AS977" s="695" t="e">
        <f t="shared" si="1915"/>
        <v>#REF!</v>
      </c>
      <c r="AT977" s="258" t="e">
        <f>#REF!</f>
        <v>#REF!</v>
      </c>
      <c r="AU977" s="695"/>
      <c r="AV977" s="41"/>
      <c r="AW977" s="695"/>
      <c r="AX977" s="258"/>
      <c r="AY977" s="41"/>
      <c r="AZ977" s="41"/>
      <c r="BA977" s="695" t="e">
        <f t="shared" si="1922"/>
        <v>#DIV/0!</v>
      </c>
      <c r="BB977" s="41"/>
      <c r="BC977" s="41">
        <f t="shared" si="1902"/>
        <v>0</v>
      </c>
      <c r="BD977" s="41">
        <f t="shared" si="1903"/>
        <v>0</v>
      </c>
      <c r="BE977" s="35">
        <f>BF977</f>
        <v>0</v>
      </c>
      <c r="BF977" s="41">
        <f>X977</f>
        <v>0</v>
      </c>
      <c r="BG977" s="41"/>
      <c r="BH977" s="41"/>
      <c r="BI977" s="41"/>
      <c r="BJ977" s="35">
        <f t="shared" si="1930"/>
        <v>0</v>
      </c>
      <c r="BK977" s="41"/>
      <c r="BL977" s="41"/>
      <c r="BM977" s="41"/>
      <c r="BN977" s="35">
        <f t="shared" si="1931"/>
        <v>0</v>
      </c>
      <c r="BO977" s="41">
        <f t="shared" si="1932"/>
        <v>0</v>
      </c>
      <c r="BP977" s="41"/>
      <c r="BQ977" s="41"/>
      <c r="BR977" s="41">
        <f t="shared" si="1933"/>
        <v>0</v>
      </c>
      <c r="BS977" s="41"/>
      <c r="BT977" s="35"/>
      <c r="BU977" s="35">
        <f>BV977</f>
        <v>0</v>
      </c>
      <c r="BV977" s="41">
        <f>BH977</f>
        <v>0</v>
      </c>
      <c r="BW977" s="41"/>
      <c r="BX977" s="41"/>
      <c r="BY977" s="41"/>
      <c r="BZ977" s="41"/>
      <c r="CE977" s="695" t="e">
        <f t="shared" si="1888"/>
        <v>#DIV/0!</v>
      </c>
    </row>
    <row r="978" spans="2:83" s="49" customFormat="1" ht="99" hidden="1" customHeight="1" x14ac:dyDescent="0.25">
      <c r="B978" s="227" t="s">
        <v>8</v>
      </c>
      <c r="C978" s="119" t="s">
        <v>158</v>
      </c>
      <c r="D978" s="35" t="e">
        <f>E978</f>
        <v>#REF!</v>
      </c>
      <c r="E978" s="41" t="e">
        <f>#REF!</f>
        <v>#REF!</v>
      </c>
      <c r="F978" s="41"/>
      <c r="G978" s="41"/>
      <c r="H978" s="41"/>
      <c r="I978" s="41"/>
      <c r="J978" s="116" t="e">
        <f t="shared" si="1935"/>
        <v>#REF!</v>
      </c>
      <c r="K978" s="35" t="e">
        <f>M978</f>
        <v>#REF!</v>
      </c>
      <c r="L978" s="695" t="e">
        <f t="shared" si="1913"/>
        <v>#REF!</v>
      </c>
      <c r="M978" s="258" t="e">
        <f>#REF!</f>
        <v>#REF!</v>
      </c>
      <c r="N978" s="41"/>
      <c r="O978" s="41"/>
      <c r="P978" s="41"/>
      <c r="Q978" s="41"/>
      <c r="R978" s="41"/>
      <c r="S978" s="41"/>
      <c r="T978" s="41"/>
      <c r="U978" s="41"/>
      <c r="V978" s="394">
        <f t="shared" si="1926"/>
        <v>0</v>
      </c>
      <c r="W978" s="35"/>
      <c r="X978" s="35"/>
      <c r="Y978" s="35"/>
      <c r="Z978" s="474" t="e">
        <f t="shared" si="1927"/>
        <v>#REF!</v>
      </c>
      <c r="AA978" s="394" t="e">
        <f t="shared" si="1934"/>
        <v>#REF!</v>
      </c>
      <c r="AB978" s="394">
        <f t="shared" si="1928"/>
        <v>0</v>
      </c>
      <c r="AC978" s="394">
        <f t="shared" si="1929"/>
        <v>0</v>
      </c>
      <c r="AD978" s="683"/>
      <c r="AE978" s="258" t="e">
        <f>AG978</f>
        <v>#REF!</v>
      </c>
      <c r="AF978" s="695" t="e">
        <f t="shared" si="1914"/>
        <v>#REF!</v>
      </c>
      <c r="AG978" s="258" t="e">
        <f>K978</f>
        <v>#REF!</v>
      </c>
      <c r="AH978" s="41"/>
      <c r="AI978" s="41"/>
      <c r="AJ978" s="41"/>
      <c r="AK978" s="41"/>
      <c r="AL978" s="41"/>
      <c r="AM978" s="41"/>
      <c r="AN978" s="41"/>
      <c r="AO978" s="41"/>
      <c r="AP978" s="35" t="e">
        <f t="shared" si="1901"/>
        <v>#REF!</v>
      </c>
      <c r="AQ978" s="35"/>
      <c r="AR978" s="35" t="e">
        <f>AT978</f>
        <v>#REF!</v>
      </c>
      <c r="AS978" s="695" t="e">
        <f t="shared" si="1915"/>
        <v>#REF!</v>
      </c>
      <c r="AT978" s="258" t="e">
        <f>#REF!</f>
        <v>#REF!</v>
      </c>
      <c r="AU978" s="695"/>
      <c r="AV978" s="41"/>
      <c r="AW978" s="695"/>
      <c r="AX978" s="258"/>
      <c r="AY978" s="41"/>
      <c r="AZ978" s="41"/>
      <c r="BA978" s="695" t="e">
        <f t="shared" si="1922"/>
        <v>#DIV/0!</v>
      </c>
      <c r="BB978" s="41"/>
      <c r="BC978" s="41">
        <f t="shared" si="1902"/>
        <v>0</v>
      </c>
      <c r="BD978" s="41">
        <f t="shared" si="1903"/>
        <v>0</v>
      </c>
      <c r="BE978" s="35">
        <f>BF978</f>
        <v>0</v>
      </c>
      <c r="BF978" s="41">
        <f>X978</f>
        <v>0</v>
      </c>
      <c r="BG978" s="41"/>
      <c r="BH978" s="41"/>
      <c r="BI978" s="41"/>
      <c r="BJ978" s="35">
        <f t="shared" si="1930"/>
        <v>0</v>
      </c>
      <c r="BK978" s="41"/>
      <c r="BL978" s="41"/>
      <c r="BM978" s="41"/>
      <c r="BN978" s="35">
        <f t="shared" si="1931"/>
        <v>0</v>
      </c>
      <c r="BO978" s="41">
        <f t="shared" si="1932"/>
        <v>0</v>
      </c>
      <c r="BP978" s="41"/>
      <c r="BQ978" s="41"/>
      <c r="BR978" s="41">
        <f t="shared" si="1933"/>
        <v>0</v>
      </c>
      <c r="BS978" s="41"/>
      <c r="BT978" s="35"/>
      <c r="BU978" s="35">
        <f>BV978</f>
        <v>0</v>
      </c>
      <c r="BV978" s="41">
        <f>BH978</f>
        <v>0</v>
      </c>
      <c r="BW978" s="41"/>
      <c r="BX978" s="41"/>
      <c r="BY978" s="41"/>
      <c r="BZ978" s="41"/>
      <c r="CE978" s="695" t="e">
        <f t="shared" si="1888"/>
        <v>#DIV/0!</v>
      </c>
    </row>
    <row r="979" spans="2:83" s="49" customFormat="1" ht="125.25" hidden="1" customHeight="1" x14ac:dyDescent="0.25">
      <c r="B979" s="227" t="s">
        <v>10</v>
      </c>
      <c r="C979" s="119" t="s">
        <v>159</v>
      </c>
      <c r="D979" s="35" t="e">
        <f>E979</f>
        <v>#REF!</v>
      </c>
      <c r="E979" s="41" t="e">
        <f>#REF!</f>
        <v>#REF!</v>
      </c>
      <c r="F979" s="41"/>
      <c r="G979" s="41"/>
      <c r="H979" s="41"/>
      <c r="I979" s="41"/>
      <c r="J979" s="116" t="e">
        <f t="shared" si="1935"/>
        <v>#REF!</v>
      </c>
      <c r="K979" s="35" t="e">
        <f>M979</f>
        <v>#REF!</v>
      </c>
      <c r="L979" s="695" t="e">
        <f t="shared" si="1913"/>
        <v>#REF!</v>
      </c>
      <c r="M979" s="258" t="e">
        <f>#REF!</f>
        <v>#REF!</v>
      </c>
      <c r="N979" s="41"/>
      <c r="O979" s="41"/>
      <c r="P979" s="41"/>
      <c r="Q979" s="41"/>
      <c r="R979" s="41"/>
      <c r="S979" s="41"/>
      <c r="T979" s="41"/>
      <c r="U979" s="41"/>
      <c r="V979" s="394">
        <f t="shared" si="1926"/>
        <v>0</v>
      </c>
      <c r="W979" s="35"/>
      <c r="X979" s="35"/>
      <c r="Y979" s="35"/>
      <c r="Z979" s="474" t="e">
        <f t="shared" si="1927"/>
        <v>#REF!</v>
      </c>
      <c r="AA979" s="394" t="e">
        <f t="shared" si="1934"/>
        <v>#REF!</v>
      </c>
      <c r="AB979" s="394">
        <f t="shared" si="1928"/>
        <v>0</v>
      </c>
      <c r="AC979" s="394">
        <f t="shared" si="1929"/>
        <v>0</v>
      </c>
      <c r="AD979" s="683"/>
      <c r="AE979" s="258" t="e">
        <f>AG979</f>
        <v>#REF!</v>
      </c>
      <c r="AF979" s="695" t="e">
        <f t="shared" si="1914"/>
        <v>#REF!</v>
      </c>
      <c r="AG979" s="258" t="e">
        <f>K979</f>
        <v>#REF!</v>
      </c>
      <c r="AH979" s="41"/>
      <c r="AI979" s="41"/>
      <c r="AJ979" s="41"/>
      <c r="AK979" s="41"/>
      <c r="AL979" s="41"/>
      <c r="AM979" s="41"/>
      <c r="AN979" s="41"/>
      <c r="AO979" s="41"/>
      <c r="AP979" s="35" t="e">
        <f t="shared" si="1901"/>
        <v>#REF!</v>
      </c>
      <c r="AQ979" s="35"/>
      <c r="AR979" s="35" t="e">
        <f>AT979</f>
        <v>#REF!</v>
      </c>
      <c r="AS979" s="695" t="e">
        <f t="shared" si="1915"/>
        <v>#REF!</v>
      </c>
      <c r="AT979" s="258" t="e">
        <f>#REF!</f>
        <v>#REF!</v>
      </c>
      <c r="AU979" s="695"/>
      <c r="AV979" s="41"/>
      <c r="AW979" s="695"/>
      <c r="AX979" s="258"/>
      <c r="AY979" s="41"/>
      <c r="AZ979" s="41"/>
      <c r="BA979" s="695" t="e">
        <f t="shared" si="1922"/>
        <v>#DIV/0!</v>
      </c>
      <c r="BB979" s="41"/>
      <c r="BC979" s="41">
        <f t="shared" si="1902"/>
        <v>0</v>
      </c>
      <c r="BD979" s="41">
        <f t="shared" si="1903"/>
        <v>0</v>
      </c>
      <c r="BE979" s="35">
        <f>BF979</f>
        <v>0</v>
      </c>
      <c r="BF979" s="41">
        <f>X979</f>
        <v>0</v>
      </c>
      <c r="BG979" s="41"/>
      <c r="BH979" s="41"/>
      <c r="BI979" s="41"/>
      <c r="BJ979" s="35">
        <f t="shared" si="1930"/>
        <v>0</v>
      </c>
      <c r="BK979" s="41"/>
      <c r="BL979" s="41"/>
      <c r="BM979" s="41"/>
      <c r="BN979" s="35">
        <f t="shared" si="1931"/>
        <v>0</v>
      </c>
      <c r="BO979" s="41">
        <f t="shared" si="1932"/>
        <v>0</v>
      </c>
      <c r="BP979" s="41"/>
      <c r="BQ979" s="41"/>
      <c r="BR979" s="41">
        <f t="shared" si="1933"/>
        <v>0</v>
      </c>
      <c r="BS979" s="41"/>
      <c r="BT979" s="35"/>
      <c r="BU979" s="35">
        <f>BV979</f>
        <v>0</v>
      </c>
      <c r="BV979" s="41">
        <f>BH979</f>
        <v>0</v>
      </c>
      <c r="BW979" s="41"/>
      <c r="BX979" s="41"/>
      <c r="BY979" s="41"/>
      <c r="BZ979" s="41"/>
      <c r="CE979" s="695" t="e">
        <f t="shared" si="1888"/>
        <v>#DIV/0!</v>
      </c>
    </row>
    <row r="980" spans="2:83" s="49" customFormat="1" ht="61.5" hidden="1" customHeight="1" x14ac:dyDescent="0.25">
      <c r="B980" s="1038" t="s">
        <v>160</v>
      </c>
      <c r="C980" s="1038"/>
      <c r="D980" s="296"/>
      <c r="E980" s="296"/>
      <c r="F980" s="296"/>
      <c r="G980" s="296"/>
      <c r="H980" s="296"/>
      <c r="I980" s="296"/>
      <c r="J980" s="390"/>
      <c r="K980" s="589"/>
      <c r="L980" s="695" t="e">
        <f t="shared" si="1913"/>
        <v>#DIV/0!</v>
      </c>
      <c r="M980" s="958"/>
      <c r="N980" s="589"/>
      <c r="O980" s="296"/>
      <c r="P980" s="589"/>
      <c r="Q980" s="296"/>
      <c r="R980" s="589"/>
      <c r="S980" s="296"/>
      <c r="T980" s="589"/>
      <c r="U980" s="296"/>
      <c r="V980" s="394">
        <f t="shared" si="1926"/>
        <v>0</v>
      </c>
      <c r="W980" s="296"/>
      <c r="X980" s="296"/>
      <c r="Y980" s="296"/>
      <c r="Z980" s="474">
        <f t="shared" si="1927"/>
        <v>0</v>
      </c>
      <c r="AA980" s="394">
        <f t="shared" si="1934"/>
        <v>0</v>
      </c>
      <c r="AB980" s="394">
        <f t="shared" si="1928"/>
        <v>0</v>
      </c>
      <c r="AC980" s="394">
        <f t="shared" si="1929"/>
        <v>0</v>
      </c>
      <c r="AD980" s="683"/>
      <c r="AE980" s="958"/>
      <c r="AF980" s="695" t="e">
        <f t="shared" si="1914"/>
        <v>#DIV/0!</v>
      </c>
      <c r="AG980" s="958"/>
      <c r="AH980" s="589"/>
      <c r="AI980" s="296"/>
      <c r="AJ980" s="589"/>
      <c r="AK980" s="296"/>
      <c r="AL980" s="589"/>
      <c r="AM980" s="296"/>
      <c r="AN980" s="589"/>
      <c r="AO980" s="296"/>
      <c r="AP980" s="296">
        <f t="shared" si="1901"/>
        <v>0</v>
      </c>
      <c r="AQ980" s="589"/>
      <c r="AR980" s="296"/>
      <c r="AS980" s="695" t="e">
        <f t="shared" si="1915"/>
        <v>#DIV/0!</v>
      </c>
      <c r="AT980" s="958"/>
      <c r="AU980" s="695"/>
      <c r="AV980" s="296"/>
      <c r="AW980" s="695"/>
      <c r="AX980" s="958"/>
      <c r="AY980" s="589"/>
      <c r="AZ980" s="296"/>
      <c r="BA980" s="695" t="e">
        <f t="shared" si="1922"/>
        <v>#DIV/0!</v>
      </c>
      <c r="BB980" s="296"/>
      <c r="BC980" s="296">
        <f t="shared" si="1902"/>
        <v>0</v>
      </c>
      <c r="BD980" s="296">
        <f t="shared" si="1903"/>
        <v>0</v>
      </c>
      <c r="BE980" s="296"/>
      <c r="BF980" s="296"/>
      <c r="BG980" s="296"/>
      <c r="BH980" s="296"/>
      <c r="BI980" s="296"/>
      <c r="BJ980" s="296">
        <f t="shared" si="1930"/>
        <v>0</v>
      </c>
      <c r="BK980" s="296"/>
      <c r="BL980" s="296"/>
      <c r="BM980" s="296"/>
      <c r="BN980" s="296">
        <f t="shared" si="1931"/>
        <v>0</v>
      </c>
      <c r="BO980" s="296">
        <f t="shared" si="1932"/>
        <v>0</v>
      </c>
      <c r="BP980" s="296"/>
      <c r="BQ980" s="296"/>
      <c r="BR980" s="296">
        <f t="shared" si="1933"/>
        <v>0</v>
      </c>
      <c r="BS980" s="296"/>
      <c r="BT980" s="296"/>
      <c r="BU980" s="296"/>
      <c r="BV980" s="296"/>
      <c r="BW980" s="296"/>
      <c r="BX980" s="296"/>
      <c r="BY980" s="296"/>
      <c r="BZ980" s="296"/>
      <c r="CE980" s="695" t="e">
        <f t="shared" si="1888"/>
        <v>#DIV/0!</v>
      </c>
    </row>
    <row r="981" spans="2:83" s="76" customFormat="1" ht="86.25" hidden="1" customHeight="1" x14ac:dyDescent="0.25">
      <c r="B981" s="419" t="s">
        <v>34</v>
      </c>
      <c r="C981" s="420" t="s">
        <v>161</v>
      </c>
      <c r="D981" s="62">
        <v>0</v>
      </c>
      <c r="E981" s="62">
        <v>0</v>
      </c>
      <c r="F981" s="62"/>
      <c r="G981" s="62"/>
      <c r="H981" s="62">
        <v>0</v>
      </c>
      <c r="I981" s="62">
        <v>0</v>
      </c>
      <c r="J981" s="292">
        <v>0</v>
      </c>
      <c r="K981" s="41">
        <v>0</v>
      </c>
      <c r="L981" s="695" t="e">
        <f t="shared" si="1913"/>
        <v>#DIV/0!</v>
      </c>
      <c r="M981" s="861">
        <v>0</v>
      </c>
      <c r="N981" s="41"/>
      <c r="O981" s="62"/>
      <c r="P981" s="41"/>
      <c r="Q981" s="62"/>
      <c r="R981" s="41"/>
      <c r="S981" s="62">
        <v>0</v>
      </c>
      <c r="T981" s="41"/>
      <c r="U981" s="62">
        <v>0</v>
      </c>
      <c r="V981" s="394">
        <f t="shared" si="1926"/>
        <v>0</v>
      </c>
      <c r="W981" s="62"/>
      <c r="X981" s="62"/>
      <c r="Y981" s="62"/>
      <c r="Z981" s="474">
        <f t="shared" si="1927"/>
        <v>0</v>
      </c>
      <c r="AA981" s="394">
        <f t="shared" si="1934"/>
        <v>0</v>
      </c>
      <c r="AB981" s="394">
        <f t="shared" si="1928"/>
        <v>0</v>
      </c>
      <c r="AC981" s="394">
        <f t="shared" si="1929"/>
        <v>0</v>
      </c>
      <c r="AD981" s="683"/>
      <c r="AE981" s="861">
        <v>0</v>
      </c>
      <c r="AF981" s="695" t="e">
        <f t="shared" si="1914"/>
        <v>#DIV/0!</v>
      </c>
      <c r="AG981" s="861">
        <v>0</v>
      </c>
      <c r="AH981" s="41"/>
      <c r="AI981" s="62"/>
      <c r="AJ981" s="41"/>
      <c r="AK981" s="62"/>
      <c r="AL981" s="41"/>
      <c r="AM981" s="62">
        <v>0</v>
      </c>
      <c r="AN981" s="41"/>
      <c r="AO981" s="62">
        <v>0</v>
      </c>
      <c r="AP981" s="62">
        <f t="shared" si="1901"/>
        <v>0</v>
      </c>
      <c r="AQ981" s="41"/>
      <c r="AR981" s="62">
        <v>0</v>
      </c>
      <c r="AS981" s="695" t="e">
        <f t="shared" si="1915"/>
        <v>#DIV/0!</v>
      </c>
      <c r="AT981" s="861">
        <v>0</v>
      </c>
      <c r="AU981" s="695"/>
      <c r="AV981" s="62"/>
      <c r="AW981" s="695"/>
      <c r="AX981" s="861"/>
      <c r="AY981" s="41"/>
      <c r="AZ981" s="62">
        <v>0</v>
      </c>
      <c r="BA981" s="695" t="e">
        <f t="shared" si="1922"/>
        <v>#DIV/0!</v>
      </c>
      <c r="BB981" s="62">
        <v>0</v>
      </c>
      <c r="BC981" s="62">
        <f t="shared" si="1902"/>
        <v>0</v>
      </c>
      <c r="BD981" s="62">
        <f t="shared" si="1903"/>
        <v>0</v>
      </c>
      <c r="BE981" s="62">
        <v>0</v>
      </c>
      <c r="BF981" s="62">
        <v>0</v>
      </c>
      <c r="BG981" s="62"/>
      <c r="BH981" s="62">
        <v>0</v>
      </c>
      <c r="BI981" s="62">
        <v>0</v>
      </c>
      <c r="BJ981" s="62">
        <f t="shared" si="1930"/>
        <v>0</v>
      </c>
      <c r="BK981" s="62"/>
      <c r="BL981" s="62"/>
      <c r="BM981" s="62"/>
      <c r="BN981" s="62">
        <f t="shared" si="1931"/>
        <v>0</v>
      </c>
      <c r="BO981" s="62">
        <f t="shared" si="1932"/>
        <v>0</v>
      </c>
      <c r="BP981" s="62"/>
      <c r="BQ981" s="62"/>
      <c r="BR981" s="62">
        <f t="shared" si="1933"/>
        <v>0</v>
      </c>
      <c r="BS981" s="62">
        <v>0</v>
      </c>
      <c r="BT981" s="62"/>
      <c r="BU981" s="62">
        <v>0</v>
      </c>
      <c r="BV981" s="62">
        <v>0</v>
      </c>
      <c r="BW981" s="62"/>
      <c r="BX981" s="62"/>
      <c r="BY981" s="62">
        <v>0</v>
      </c>
      <c r="BZ981" s="62">
        <v>0</v>
      </c>
      <c r="CE981" s="695" t="e">
        <f t="shared" si="1888"/>
        <v>#DIV/0!</v>
      </c>
    </row>
    <row r="982" spans="2:83" s="454" customFormat="1" ht="75.75" hidden="1" customHeight="1" x14ac:dyDescent="0.35">
      <c r="B982" s="452" t="s">
        <v>34</v>
      </c>
      <c r="C982" s="453" t="s">
        <v>469</v>
      </c>
      <c r="D982" s="414">
        <f>I982</f>
        <v>0</v>
      </c>
      <c r="E982" s="414"/>
      <c r="F982" s="414"/>
      <c r="G982" s="414"/>
      <c r="H982" s="414"/>
      <c r="I982" s="414">
        <f>I983+I984</f>
        <v>0</v>
      </c>
      <c r="J982" s="414">
        <f>J983+J984</f>
        <v>0</v>
      </c>
      <c r="K982" s="114">
        <v>0</v>
      </c>
      <c r="L982" s="695" t="e">
        <f t="shared" si="1913"/>
        <v>#DIV/0!</v>
      </c>
      <c r="M982" s="959"/>
      <c r="N982" s="114"/>
      <c r="O982" s="414"/>
      <c r="P982" s="114"/>
      <c r="Q982" s="414"/>
      <c r="R982" s="114"/>
      <c r="S982" s="414"/>
      <c r="T982" s="114"/>
      <c r="U982" s="414">
        <f>U983+U984</f>
        <v>0</v>
      </c>
      <c r="V982" s="438"/>
      <c r="W982" s="414"/>
      <c r="X982" s="414"/>
      <c r="Y982" s="414"/>
      <c r="Z982" s="474"/>
      <c r="AA982" s="438"/>
      <c r="AB982" s="438"/>
      <c r="AC982" s="438"/>
      <c r="AD982" s="683"/>
      <c r="AE982" s="959">
        <f>AO982</f>
        <v>0</v>
      </c>
      <c r="AF982" s="695" t="e">
        <f t="shared" si="1914"/>
        <v>#DIV/0!</v>
      </c>
      <c r="AG982" s="959"/>
      <c r="AH982" s="114"/>
      <c r="AI982" s="414"/>
      <c r="AJ982" s="114"/>
      <c r="AK982" s="414"/>
      <c r="AL982" s="114"/>
      <c r="AM982" s="414"/>
      <c r="AN982" s="114"/>
      <c r="AO982" s="414">
        <f>AO983+AO984</f>
        <v>0</v>
      </c>
      <c r="AP982" s="414">
        <f>AP983+AP984</f>
        <v>0</v>
      </c>
      <c r="AQ982" s="114"/>
      <c r="AR982" s="414">
        <f>BB982</f>
        <v>0</v>
      </c>
      <c r="AS982" s="695" t="e">
        <f t="shared" si="1915"/>
        <v>#DIV/0!</v>
      </c>
      <c r="AT982" s="959"/>
      <c r="AU982" s="695"/>
      <c r="AV982" s="414"/>
      <c r="AW982" s="695"/>
      <c r="AX982" s="959"/>
      <c r="AY982" s="114"/>
      <c r="AZ982" s="414"/>
      <c r="BA982" s="695"/>
      <c r="BB982" s="414">
        <f>BB983+BB984</f>
        <v>0</v>
      </c>
      <c r="BC982" s="414"/>
      <c r="BD982" s="414"/>
      <c r="BE982" s="414">
        <v>0</v>
      </c>
      <c r="BF982" s="414"/>
      <c r="BG982" s="414"/>
      <c r="BH982" s="414"/>
      <c r="BI982" s="414"/>
      <c r="BJ982" s="414"/>
      <c r="BK982" s="414"/>
      <c r="BL982" s="414"/>
      <c r="BM982" s="414"/>
      <c r="BN982" s="414">
        <f>BS982</f>
        <v>35034</v>
      </c>
      <c r="BO982" s="414"/>
      <c r="BP982" s="414"/>
      <c r="BQ982" s="414"/>
      <c r="BR982" s="414"/>
      <c r="BS982" s="414">
        <f>BS983+BS984</f>
        <v>35034</v>
      </c>
      <c r="BT982" s="414"/>
      <c r="BU982" s="414">
        <f t="shared" ref="BU982:BU987" si="1936">BZ982</f>
        <v>35034</v>
      </c>
      <c r="BV982" s="414"/>
      <c r="BW982" s="414"/>
      <c r="BX982" s="414"/>
      <c r="BY982" s="414"/>
      <c r="BZ982" s="414">
        <f>BZ983+BZ984</f>
        <v>35034</v>
      </c>
      <c r="CE982" s="695" t="e">
        <f t="shared" si="1888"/>
        <v>#DIV/0!</v>
      </c>
    </row>
    <row r="983" spans="2:83" s="455" customFormat="1" ht="48" hidden="1" customHeight="1" x14ac:dyDescent="0.35">
      <c r="B983" s="417"/>
      <c r="C983" s="566" t="s">
        <v>32</v>
      </c>
      <c r="D983" s="566">
        <f t="shared" ref="D983:D984" si="1937">I983</f>
        <v>0</v>
      </c>
      <c r="E983" s="566"/>
      <c r="F983" s="566"/>
      <c r="G983" s="566"/>
      <c r="H983" s="566"/>
      <c r="I983" s="566">
        <v>0</v>
      </c>
      <c r="J983" s="566">
        <f>U983-I983</f>
        <v>0</v>
      </c>
      <c r="K983" s="578">
        <f t="shared" ref="K983:K984" si="1938">U983</f>
        <v>0</v>
      </c>
      <c r="L983" s="695" t="e">
        <f t="shared" si="1913"/>
        <v>#DIV/0!</v>
      </c>
      <c r="M983" s="176"/>
      <c r="N983" s="683"/>
      <c r="O983" s="566"/>
      <c r="P983" s="683"/>
      <c r="Q983" s="566"/>
      <c r="R983" s="683"/>
      <c r="S983" s="566"/>
      <c r="T983" s="683"/>
      <c r="U983" s="566">
        <v>0</v>
      </c>
      <c r="V983" s="566">
        <f>W983+X983+Y983</f>
        <v>0</v>
      </c>
      <c r="W983" s="566"/>
      <c r="X983" s="566"/>
      <c r="Y983" s="566"/>
      <c r="Z983" s="566">
        <f t="shared" ref="Z983:Z984" si="1939">AC983</f>
        <v>1763.9</v>
      </c>
      <c r="AA983" s="566"/>
      <c r="AB983" s="566"/>
      <c r="AC983" s="566">
        <v>1763.9</v>
      </c>
      <c r="AD983" s="683"/>
      <c r="AE983" s="176">
        <f>AE943</f>
        <v>0</v>
      </c>
      <c r="AF983" s="695" t="e">
        <f t="shared" si="1914"/>
        <v>#DIV/0!</v>
      </c>
      <c r="AG983" s="176"/>
      <c r="AH983" s="683"/>
      <c r="AI983" s="566"/>
      <c r="AJ983" s="683"/>
      <c r="AK983" s="566"/>
      <c r="AL983" s="683"/>
      <c r="AM983" s="566"/>
      <c r="AN983" s="683"/>
      <c r="AO983" s="677"/>
      <c r="AP983" s="566">
        <f>BB983-AO983</f>
        <v>0</v>
      </c>
      <c r="AQ983" s="683"/>
      <c r="AR983" s="672">
        <f>BB983</f>
        <v>0</v>
      </c>
      <c r="AS983" s="695" t="e">
        <f t="shared" si="1915"/>
        <v>#DIV/0!</v>
      </c>
      <c r="AT983" s="176"/>
      <c r="AU983" s="695"/>
      <c r="AV983" s="566"/>
      <c r="AW983" s="695"/>
      <c r="AX983" s="176"/>
      <c r="AY983" s="683"/>
      <c r="AZ983" s="566"/>
      <c r="BA983" s="695"/>
      <c r="BB983" s="573"/>
      <c r="BC983" s="566"/>
      <c r="BD983" s="566"/>
      <c r="BE983" s="566"/>
      <c r="BF983" s="566"/>
      <c r="BG983" s="566"/>
      <c r="BH983" s="566"/>
      <c r="BI983" s="566"/>
      <c r="BJ983" s="566"/>
      <c r="BK983" s="566"/>
      <c r="BL983" s="566"/>
      <c r="BM983" s="566"/>
      <c r="BN983" s="566">
        <f>BS983</f>
        <v>19619</v>
      </c>
      <c r="BO983" s="566"/>
      <c r="BP983" s="566"/>
      <c r="BQ983" s="566"/>
      <c r="BR983" s="566"/>
      <c r="BS983" s="677">
        <f>BS986+BS989+BS992+BS995+BS998+BS1001+BS1004+BS1007+BS1010+BS1013</f>
        <v>19619</v>
      </c>
      <c r="BT983" s="573"/>
      <c r="BU983" s="578">
        <f t="shared" si="1936"/>
        <v>19619</v>
      </c>
      <c r="BV983" s="566"/>
      <c r="BW983" s="566"/>
      <c r="BX983" s="566"/>
      <c r="BY983" s="566"/>
      <c r="BZ983" s="645">
        <f>BZ986+BZ989+BZ992+BZ995+BZ998+BZ1001+BZ1004+BZ1007+BZ1010+BZ1013</f>
        <v>19619</v>
      </c>
      <c r="CE983" s="695" t="e">
        <f t="shared" si="1888"/>
        <v>#DIV/0!</v>
      </c>
    </row>
    <row r="984" spans="2:83" s="456" customFormat="1" ht="63" hidden="1" customHeight="1" x14ac:dyDescent="0.35">
      <c r="B984" s="416"/>
      <c r="C984" s="470" t="s">
        <v>288</v>
      </c>
      <c r="D984" s="435">
        <f t="shared" si="1937"/>
        <v>0</v>
      </c>
      <c r="E984" s="491"/>
      <c r="F984" s="504"/>
      <c r="G984" s="491"/>
      <c r="H984" s="491"/>
      <c r="I984" s="491">
        <v>0</v>
      </c>
      <c r="J984" s="435">
        <f>U984-I984</f>
        <v>0</v>
      </c>
      <c r="K984" s="575">
        <f t="shared" si="1938"/>
        <v>0</v>
      </c>
      <c r="L984" s="695" t="e">
        <f t="shared" si="1913"/>
        <v>#DIV/0!</v>
      </c>
      <c r="M984" s="166"/>
      <c r="N984" s="683"/>
      <c r="O984" s="519"/>
      <c r="P984" s="683"/>
      <c r="Q984" s="435"/>
      <c r="R984" s="683"/>
      <c r="S984" s="435"/>
      <c r="T984" s="683"/>
      <c r="U984" s="491">
        <v>0</v>
      </c>
      <c r="V984" s="435">
        <f>Y984</f>
        <v>0</v>
      </c>
      <c r="W984" s="470"/>
      <c r="X984" s="470"/>
      <c r="Y984" s="470"/>
      <c r="Z984" s="470">
        <f t="shared" si="1939"/>
        <v>868.82799999999997</v>
      </c>
      <c r="AA984" s="435"/>
      <c r="AB984" s="435"/>
      <c r="AC984" s="435">
        <v>868.82799999999997</v>
      </c>
      <c r="AD984" s="683"/>
      <c r="AE984" s="166">
        <f>AE944</f>
        <v>0</v>
      </c>
      <c r="AF984" s="695" t="e">
        <f t="shared" si="1914"/>
        <v>#DIV/0!</v>
      </c>
      <c r="AG984" s="166"/>
      <c r="AH984" s="683"/>
      <c r="AI984" s="519"/>
      <c r="AJ984" s="683"/>
      <c r="AK984" s="491"/>
      <c r="AL984" s="683"/>
      <c r="AM984" s="491"/>
      <c r="AN984" s="683"/>
      <c r="AO984" s="674"/>
      <c r="AP984" s="435">
        <f>BB984-AO984</f>
        <v>0</v>
      </c>
      <c r="AQ984" s="683"/>
      <c r="AR984" s="575">
        <f>BB984</f>
        <v>0</v>
      </c>
      <c r="AS984" s="695" t="e">
        <f t="shared" si="1915"/>
        <v>#DIV/0!</v>
      </c>
      <c r="AT984" s="166"/>
      <c r="AU984" s="695"/>
      <c r="AV984" s="519"/>
      <c r="AW984" s="695"/>
      <c r="AX984" s="166"/>
      <c r="AY984" s="683"/>
      <c r="AZ984" s="435"/>
      <c r="BA984" s="695"/>
      <c r="BB984" s="574"/>
      <c r="BC984" s="435"/>
      <c r="BD984" s="435"/>
      <c r="BE984" s="444"/>
      <c r="BF984" s="435"/>
      <c r="BG984" s="435"/>
      <c r="BH984" s="435"/>
      <c r="BI984" s="435"/>
      <c r="BJ984" s="435"/>
      <c r="BK984" s="435"/>
      <c r="BL984" s="435"/>
      <c r="BM984" s="435"/>
      <c r="BN984" s="435">
        <f>BS984</f>
        <v>15415</v>
      </c>
      <c r="BO984" s="435"/>
      <c r="BP984" s="519"/>
      <c r="BQ984" s="470"/>
      <c r="BR984" s="435"/>
      <c r="BS984" s="674">
        <f>BS987+BS990+BS993+BS996+BS999+BS1002+BS1005+BS1008+BS1011+BS1014</f>
        <v>15415</v>
      </c>
      <c r="BT984" s="574"/>
      <c r="BU984" s="575">
        <f t="shared" si="1936"/>
        <v>15415</v>
      </c>
      <c r="BV984" s="435"/>
      <c r="BW984" s="519"/>
      <c r="BX984" s="435"/>
      <c r="BY984" s="435"/>
      <c r="BZ984" s="435">
        <f>BZ987+BZ990+BZ993+BZ996+BZ999+BZ1002+BZ1005+BZ1008+BZ1011+BZ1014</f>
        <v>15415</v>
      </c>
      <c r="CE984" s="695" t="e">
        <f t="shared" si="1888"/>
        <v>#DIV/0!</v>
      </c>
    </row>
    <row r="985" spans="2:83" s="456" customFormat="1" ht="93" hidden="1" customHeight="1" x14ac:dyDescent="0.35">
      <c r="B985" s="206">
        <v>1</v>
      </c>
      <c r="C985" s="565" t="s">
        <v>470</v>
      </c>
      <c r="D985" s="565"/>
      <c r="E985" s="565"/>
      <c r="F985" s="565"/>
      <c r="G985" s="565"/>
      <c r="H985" s="565"/>
      <c r="I985" s="565"/>
      <c r="J985" s="565"/>
      <c r="K985" s="575"/>
      <c r="L985" s="695" t="e">
        <f t="shared" si="1913"/>
        <v>#DIV/0!</v>
      </c>
      <c r="M985" s="166"/>
      <c r="N985" s="683"/>
      <c r="O985" s="565"/>
      <c r="P985" s="683"/>
      <c r="Q985" s="565"/>
      <c r="R985" s="683"/>
      <c r="S985" s="565"/>
      <c r="T985" s="683"/>
      <c r="U985" s="565"/>
      <c r="V985" s="565"/>
      <c r="W985" s="565"/>
      <c r="X985" s="565"/>
      <c r="Y985" s="565"/>
      <c r="Z985" s="565"/>
      <c r="AA985" s="565"/>
      <c r="AB985" s="565"/>
      <c r="AC985" s="565"/>
      <c r="AD985" s="683"/>
      <c r="AE985" s="166"/>
      <c r="AF985" s="695" t="e">
        <f t="shared" si="1914"/>
        <v>#DIV/0!</v>
      </c>
      <c r="AG985" s="166"/>
      <c r="AH985" s="683"/>
      <c r="AI985" s="565"/>
      <c r="AJ985" s="683"/>
      <c r="AK985" s="565"/>
      <c r="AL985" s="683"/>
      <c r="AM985" s="565"/>
      <c r="AN985" s="683"/>
      <c r="AO985" s="674">
        <f>AO986+AO987</f>
        <v>4575.8999999999996</v>
      </c>
      <c r="AP985" s="565">
        <f>AP986+AP987</f>
        <v>0</v>
      </c>
      <c r="AQ985" s="683"/>
      <c r="AR985" s="575">
        <f>AR986+AR987</f>
        <v>4575.8999999999996</v>
      </c>
      <c r="AS985" s="695" t="e">
        <f t="shared" si="1915"/>
        <v>#DIV/0!</v>
      </c>
      <c r="AT985" s="166"/>
      <c r="AU985" s="695" t="e">
        <f t="shared" ref="AU985:AU1005" si="1940">AT985/E985</f>
        <v>#DIV/0!</v>
      </c>
      <c r="AV985" s="565"/>
      <c r="AW985" s="695" t="e">
        <f t="shared" ref="AW985:AW1005" si="1941">AV985/F985</f>
        <v>#DIV/0!</v>
      </c>
      <c r="AX985" s="166"/>
      <c r="AY985" s="683"/>
      <c r="AZ985" s="565"/>
      <c r="BA985" s="695" t="e">
        <f t="shared" si="1922"/>
        <v>#DIV/0!</v>
      </c>
      <c r="BB985" s="565">
        <f>BB986+BB987</f>
        <v>4575.8999999999996</v>
      </c>
      <c r="BC985" s="565"/>
      <c r="BD985" s="565"/>
      <c r="BE985" s="565"/>
      <c r="BF985" s="565"/>
      <c r="BG985" s="565"/>
      <c r="BH985" s="565"/>
      <c r="BI985" s="565"/>
      <c r="BJ985" s="565"/>
      <c r="BK985" s="565"/>
      <c r="BL985" s="565"/>
      <c r="BM985" s="565"/>
      <c r="BN985" s="565">
        <v>0</v>
      </c>
      <c r="BO985" s="565"/>
      <c r="BP985" s="565"/>
      <c r="BQ985" s="565"/>
      <c r="BR985" s="565"/>
      <c r="BS985" s="674">
        <v>0</v>
      </c>
      <c r="BT985" s="565"/>
      <c r="BU985" s="575">
        <f t="shared" si="1936"/>
        <v>0</v>
      </c>
      <c r="BV985" s="565"/>
      <c r="BW985" s="565"/>
      <c r="BX985" s="565"/>
      <c r="BY985" s="565"/>
      <c r="BZ985" s="565">
        <v>0</v>
      </c>
      <c r="CE985" s="695" t="e">
        <f t="shared" si="1888"/>
        <v>#DIV/0!</v>
      </c>
    </row>
    <row r="986" spans="2:83" s="455" customFormat="1" ht="48" hidden="1" customHeight="1" x14ac:dyDescent="0.35">
      <c r="B986" s="417"/>
      <c r="C986" s="566" t="s">
        <v>32</v>
      </c>
      <c r="D986" s="566"/>
      <c r="E986" s="566"/>
      <c r="F986" s="566"/>
      <c r="G986" s="566"/>
      <c r="H986" s="566"/>
      <c r="I986" s="566"/>
      <c r="J986" s="566"/>
      <c r="K986" s="578"/>
      <c r="L986" s="695" t="e">
        <f t="shared" si="1913"/>
        <v>#DIV/0!</v>
      </c>
      <c r="M986" s="176"/>
      <c r="N986" s="683"/>
      <c r="O986" s="566"/>
      <c r="P986" s="683"/>
      <c r="Q986" s="566"/>
      <c r="R986" s="683"/>
      <c r="S986" s="566"/>
      <c r="T986" s="683"/>
      <c r="U986" s="566"/>
      <c r="V986" s="566">
        <f>W986+X986+Y986</f>
        <v>0</v>
      </c>
      <c r="W986" s="566"/>
      <c r="X986" s="566"/>
      <c r="Y986" s="566"/>
      <c r="Z986" s="566">
        <f t="shared" ref="Z986:Z987" si="1942">AC986</f>
        <v>1763.9</v>
      </c>
      <c r="AA986" s="566"/>
      <c r="AB986" s="566"/>
      <c r="AC986" s="566">
        <v>1763.9</v>
      </c>
      <c r="AD986" s="683"/>
      <c r="AE986" s="176"/>
      <c r="AF986" s="695" t="e">
        <f t="shared" si="1914"/>
        <v>#DIV/0!</v>
      </c>
      <c r="AG986" s="176"/>
      <c r="AH986" s="683"/>
      <c r="AI986" s="566"/>
      <c r="AJ986" s="683"/>
      <c r="AK986" s="566"/>
      <c r="AL986" s="683"/>
      <c r="AM986" s="566"/>
      <c r="AN986" s="683"/>
      <c r="AO986" s="677">
        <f>2791.3</f>
        <v>2791.3</v>
      </c>
      <c r="AP986" s="566">
        <f>BB986-AO986</f>
        <v>0</v>
      </c>
      <c r="AQ986" s="683"/>
      <c r="AR986" s="578">
        <f>BB986</f>
        <v>2791.3</v>
      </c>
      <c r="AS986" s="695" t="e">
        <f t="shared" si="1915"/>
        <v>#DIV/0!</v>
      </c>
      <c r="AT986" s="176"/>
      <c r="AU986" s="695" t="e">
        <f t="shared" si="1940"/>
        <v>#DIV/0!</v>
      </c>
      <c r="AV986" s="566"/>
      <c r="AW986" s="695" t="e">
        <f t="shared" si="1941"/>
        <v>#DIV/0!</v>
      </c>
      <c r="AX986" s="176"/>
      <c r="AY986" s="683"/>
      <c r="AZ986" s="566"/>
      <c r="BA986" s="695" t="e">
        <f t="shared" si="1922"/>
        <v>#DIV/0!</v>
      </c>
      <c r="BB986" s="566">
        <f>2791.3</f>
        <v>2791.3</v>
      </c>
      <c r="BC986" s="566"/>
      <c r="BD986" s="566"/>
      <c r="BE986" s="566"/>
      <c r="BF986" s="566"/>
      <c r="BG986" s="566"/>
      <c r="BH986" s="566"/>
      <c r="BI986" s="566"/>
      <c r="BJ986" s="566"/>
      <c r="BK986" s="566"/>
      <c r="BL986" s="566"/>
      <c r="BM986" s="566"/>
      <c r="BN986" s="566">
        <f>BS986</f>
        <v>0</v>
      </c>
      <c r="BO986" s="566"/>
      <c r="BP986" s="566"/>
      <c r="BQ986" s="566"/>
      <c r="BR986" s="566"/>
      <c r="BS986" s="677">
        <v>0</v>
      </c>
      <c r="BT986" s="566"/>
      <c r="BU986" s="578">
        <f t="shared" si="1936"/>
        <v>0</v>
      </c>
      <c r="BV986" s="566"/>
      <c r="BW986" s="566"/>
      <c r="BX986" s="566"/>
      <c r="BY986" s="566"/>
      <c r="BZ986" s="566">
        <v>0</v>
      </c>
      <c r="CE986" s="695" t="e">
        <f t="shared" ref="CE986:CE1049" si="1943">BB986/I986</f>
        <v>#DIV/0!</v>
      </c>
    </row>
    <row r="987" spans="2:83" s="456" customFormat="1" ht="63" hidden="1" customHeight="1" x14ac:dyDescent="0.35">
      <c r="B987" s="416"/>
      <c r="C987" s="565" t="s">
        <v>288</v>
      </c>
      <c r="D987" s="565"/>
      <c r="E987" s="565"/>
      <c r="F987" s="565"/>
      <c r="G987" s="565"/>
      <c r="H987" s="565"/>
      <c r="I987" s="565"/>
      <c r="J987" s="565"/>
      <c r="K987" s="575"/>
      <c r="L987" s="695" t="e">
        <f t="shared" si="1913"/>
        <v>#DIV/0!</v>
      </c>
      <c r="M987" s="166"/>
      <c r="N987" s="683"/>
      <c r="O987" s="565"/>
      <c r="P987" s="683"/>
      <c r="Q987" s="565"/>
      <c r="R987" s="683"/>
      <c r="S987" s="565"/>
      <c r="T987" s="683"/>
      <c r="U987" s="565"/>
      <c r="V987" s="565">
        <f>Y987</f>
        <v>0</v>
      </c>
      <c r="W987" s="565"/>
      <c r="X987" s="565"/>
      <c r="Y987" s="565"/>
      <c r="Z987" s="565">
        <f t="shared" si="1942"/>
        <v>868.82799999999997</v>
      </c>
      <c r="AA987" s="565"/>
      <c r="AB987" s="565"/>
      <c r="AC987" s="565">
        <v>868.82799999999997</v>
      </c>
      <c r="AD987" s="683"/>
      <c r="AE987" s="166"/>
      <c r="AF987" s="695" t="e">
        <f t="shared" si="1914"/>
        <v>#DIV/0!</v>
      </c>
      <c r="AG987" s="166"/>
      <c r="AH987" s="683"/>
      <c r="AI987" s="565"/>
      <c r="AJ987" s="683"/>
      <c r="AK987" s="565"/>
      <c r="AL987" s="683"/>
      <c r="AM987" s="565"/>
      <c r="AN987" s="683"/>
      <c r="AO987" s="674">
        <f>1784.6</f>
        <v>1784.6</v>
      </c>
      <c r="AP987" s="565">
        <f>BB987-AO987</f>
        <v>0</v>
      </c>
      <c r="AQ987" s="683"/>
      <c r="AR987" s="575">
        <f>BB987</f>
        <v>1784.6</v>
      </c>
      <c r="AS987" s="695" t="e">
        <f t="shared" si="1915"/>
        <v>#DIV/0!</v>
      </c>
      <c r="AT987" s="166"/>
      <c r="AU987" s="695" t="e">
        <f t="shared" si="1940"/>
        <v>#DIV/0!</v>
      </c>
      <c r="AV987" s="565"/>
      <c r="AW987" s="695" t="e">
        <f t="shared" si="1941"/>
        <v>#DIV/0!</v>
      </c>
      <c r="AX987" s="166"/>
      <c r="AY987" s="683"/>
      <c r="AZ987" s="565"/>
      <c r="BA987" s="695" t="e">
        <f t="shared" si="1922"/>
        <v>#DIV/0!</v>
      </c>
      <c r="BB987" s="565">
        <f>1784.6</f>
        <v>1784.6</v>
      </c>
      <c r="BC987" s="565"/>
      <c r="BD987" s="565"/>
      <c r="BE987" s="565"/>
      <c r="BF987" s="565"/>
      <c r="BG987" s="565"/>
      <c r="BH987" s="565"/>
      <c r="BI987" s="565"/>
      <c r="BJ987" s="565"/>
      <c r="BK987" s="565"/>
      <c r="BL987" s="565"/>
      <c r="BM987" s="565"/>
      <c r="BN987" s="565">
        <f>BS987</f>
        <v>0</v>
      </c>
      <c r="BO987" s="565"/>
      <c r="BP987" s="565"/>
      <c r="BQ987" s="565"/>
      <c r="BR987" s="565"/>
      <c r="BS987" s="674">
        <v>0</v>
      </c>
      <c r="BT987" s="565"/>
      <c r="BU987" s="575">
        <f t="shared" si="1936"/>
        <v>0</v>
      </c>
      <c r="BV987" s="565"/>
      <c r="BW987" s="565"/>
      <c r="BX987" s="565"/>
      <c r="BY987" s="565"/>
      <c r="BZ987" s="565">
        <v>0</v>
      </c>
      <c r="CE987" s="695" t="e">
        <f t="shared" si="1943"/>
        <v>#DIV/0!</v>
      </c>
    </row>
    <row r="988" spans="2:83" s="456" customFormat="1" ht="110.25" hidden="1" customHeight="1" x14ac:dyDescent="0.35">
      <c r="B988" s="206">
        <v>2</v>
      </c>
      <c r="C988" s="565" t="s">
        <v>471</v>
      </c>
      <c r="D988" s="565"/>
      <c r="E988" s="565"/>
      <c r="F988" s="565"/>
      <c r="G988" s="565"/>
      <c r="H988" s="565"/>
      <c r="I988" s="565"/>
      <c r="J988" s="565"/>
      <c r="K988" s="575"/>
      <c r="L988" s="695" t="e">
        <f t="shared" si="1913"/>
        <v>#DIV/0!</v>
      </c>
      <c r="M988" s="166"/>
      <c r="N988" s="683"/>
      <c r="O988" s="565"/>
      <c r="P988" s="683"/>
      <c r="Q988" s="565"/>
      <c r="R988" s="683"/>
      <c r="S988" s="565"/>
      <c r="T988" s="683"/>
      <c r="U988" s="565"/>
      <c r="V988" s="565"/>
      <c r="W988" s="565"/>
      <c r="X988" s="565"/>
      <c r="Y988" s="565"/>
      <c r="Z988" s="565"/>
      <c r="AA988" s="565"/>
      <c r="AB988" s="565"/>
      <c r="AC988" s="565"/>
      <c r="AD988" s="683"/>
      <c r="AE988" s="166"/>
      <c r="AF988" s="695" t="e">
        <f t="shared" si="1914"/>
        <v>#DIV/0!</v>
      </c>
      <c r="AG988" s="166"/>
      <c r="AH988" s="683"/>
      <c r="AI988" s="565"/>
      <c r="AJ988" s="683"/>
      <c r="AK988" s="565"/>
      <c r="AL988" s="683"/>
      <c r="AM988" s="565"/>
      <c r="AN988" s="683"/>
      <c r="AO988" s="674">
        <f>AO989+AO990</f>
        <v>5834.5</v>
      </c>
      <c r="AP988" s="653">
        <f>AP989+AP990</f>
        <v>0</v>
      </c>
      <c r="AQ988" s="683"/>
      <c r="AR988" s="575">
        <f>BB988</f>
        <v>5834.5</v>
      </c>
      <c r="AS988" s="695" t="e">
        <f t="shared" si="1915"/>
        <v>#DIV/0!</v>
      </c>
      <c r="AT988" s="166"/>
      <c r="AU988" s="695" t="e">
        <f t="shared" si="1940"/>
        <v>#DIV/0!</v>
      </c>
      <c r="AV988" s="565"/>
      <c r="AW988" s="695" t="e">
        <f t="shared" si="1941"/>
        <v>#DIV/0!</v>
      </c>
      <c r="AX988" s="166"/>
      <c r="AY988" s="683"/>
      <c r="AZ988" s="565"/>
      <c r="BA988" s="695" t="e">
        <f t="shared" si="1922"/>
        <v>#DIV/0!</v>
      </c>
      <c r="BB988" s="565">
        <f>BB989+BB990</f>
        <v>5834.5</v>
      </c>
      <c r="BC988" s="565"/>
      <c r="BD988" s="565"/>
      <c r="BE988" s="565"/>
      <c r="BF988" s="565"/>
      <c r="BG988" s="565"/>
      <c r="BH988" s="565"/>
      <c r="BI988" s="565"/>
      <c r="BJ988" s="565"/>
      <c r="BK988" s="565"/>
      <c r="BL988" s="565"/>
      <c r="BM988" s="565"/>
      <c r="BN988" s="662"/>
      <c r="BO988" s="662"/>
      <c r="BP988" s="662"/>
      <c r="BQ988" s="662"/>
      <c r="BR988" s="662"/>
      <c r="BS988" s="674">
        <v>0</v>
      </c>
      <c r="BT988" s="662"/>
      <c r="BU988" s="662"/>
      <c r="BV988" s="565"/>
      <c r="BW988" s="565"/>
      <c r="BX988" s="565"/>
      <c r="BY988" s="565"/>
      <c r="BZ988" s="565">
        <v>0</v>
      </c>
      <c r="CE988" s="695" t="e">
        <f t="shared" si="1943"/>
        <v>#DIV/0!</v>
      </c>
    </row>
    <row r="989" spans="2:83" s="455" customFormat="1" ht="63" hidden="1" customHeight="1" x14ac:dyDescent="0.35">
      <c r="B989" s="417"/>
      <c r="C989" s="566" t="s">
        <v>32</v>
      </c>
      <c r="D989" s="566"/>
      <c r="E989" s="566"/>
      <c r="F989" s="566"/>
      <c r="G989" s="566"/>
      <c r="H989" s="566"/>
      <c r="I989" s="566"/>
      <c r="J989" s="566"/>
      <c r="K989" s="578"/>
      <c r="L989" s="695" t="e">
        <f t="shared" si="1913"/>
        <v>#DIV/0!</v>
      </c>
      <c r="M989" s="176"/>
      <c r="N989" s="683"/>
      <c r="O989" s="566"/>
      <c r="P989" s="683"/>
      <c r="Q989" s="566"/>
      <c r="R989" s="683"/>
      <c r="S989" s="566"/>
      <c r="T989" s="683"/>
      <c r="U989" s="566"/>
      <c r="V989" s="566"/>
      <c r="W989" s="566"/>
      <c r="X989" s="566"/>
      <c r="Y989" s="566"/>
      <c r="Z989" s="566"/>
      <c r="AA989" s="566"/>
      <c r="AB989" s="566"/>
      <c r="AC989" s="566"/>
      <c r="AD989" s="683"/>
      <c r="AE989" s="176"/>
      <c r="AF989" s="695" t="e">
        <f t="shared" si="1914"/>
        <v>#DIV/0!</v>
      </c>
      <c r="AG989" s="176"/>
      <c r="AH989" s="683"/>
      <c r="AI989" s="566"/>
      <c r="AJ989" s="683"/>
      <c r="AK989" s="566"/>
      <c r="AL989" s="683"/>
      <c r="AM989" s="566"/>
      <c r="AN989" s="683"/>
      <c r="AO989" s="677">
        <v>3559</v>
      </c>
      <c r="AP989" s="654">
        <f>BB989-AO989</f>
        <v>0</v>
      </c>
      <c r="AQ989" s="683"/>
      <c r="AR989" s="578">
        <f>BB989</f>
        <v>3559</v>
      </c>
      <c r="AS989" s="695" t="e">
        <f t="shared" si="1915"/>
        <v>#DIV/0!</v>
      </c>
      <c r="AT989" s="176"/>
      <c r="AU989" s="695" t="e">
        <f t="shared" si="1940"/>
        <v>#DIV/0!</v>
      </c>
      <c r="AV989" s="566"/>
      <c r="AW989" s="695" t="e">
        <f t="shared" si="1941"/>
        <v>#DIV/0!</v>
      </c>
      <c r="AX989" s="176"/>
      <c r="AY989" s="683"/>
      <c r="AZ989" s="566"/>
      <c r="BA989" s="695" t="e">
        <f t="shared" si="1922"/>
        <v>#DIV/0!</v>
      </c>
      <c r="BB989" s="566">
        <v>3559</v>
      </c>
      <c r="BC989" s="566"/>
      <c r="BD989" s="566"/>
      <c r="BE989" s="566"/>
      <c r="BF989" s="566"/>
      <c r="BG989" s="566"/>
      <c r="BH989" s="566"/>
      <c r="BI989" s="566"/>
      <c r="BJ989" s="566"/>
      <c r="BK989" s="566"/>
      <c r="BL989" s="566"/>
      <c r="BM989" s="566"/>
      <c r="BN989" s="663"/>
      <c r="BO989" s="663"/>
      <c r="BP989" s="663"/>
      <c r="BQ989" s="663"/>
      <c r="BR989" s="663"/>
      <c r="BS989" s="677">
        <v>0</v>
      </c>
      <c r="BT989" s="663"/>
      <c r="BU989" s="663"/>
      <c r="BV989" s="566"/>
      <c r="BW989" s="566"/>
      <c r="BX989" s="566"/>
      <c r="BY989" s="566"/>
      <c r="BZ989" s="566">
        <v>0</v>
      </c>
      <c r="CE989" s="695" t="e">
        <f t="shared" si="1943"/>
        <v>#DIV/0!</v>
      </c>
    </row>
    <row r="990" spans="2:83" s="456" customFormat="1" ht="63" hidden="1" customHeight="1" x14ac:dyDescent="0.35">
      <c r="B990" s="416"/>
      <c r="C990" s="565" t="s">
        <v>288</v>
      </c>
      <c r="D990" s="565"/>
      <c r="E990" s="565"/>
      <c r="F990" s="565"/>
      <c r="G990" s="565"/>
      <c r="H990" s="565"/>
      <c r="I990" s="565"/>
      <c r="J990" s="565"/>
      <c r="K990" s="575"/>
      <c r="L990" s="695" t="e">
        <f t="shared" si="1913"/>
        <v>#DIV/0!</v>
      </c>
      <c r="M990" s="166"/>
      <c r="N990" s="683"/>
      <c r="O990" s="565"/>
      <c r="P990" s="683"/>
      <c r="Q990" s="565"/>
      <c r="R990" s="683"/>
      <c r="S990" s="565"/>
      <c r="T990" s="683"/>
      <c r="U990" s="565"/>
      <c r="V990" s="565"/>
      <c r="W990" s="565"/>
      <c r="X990" s="565"/>
      <c r="Y990" s="565"/>
      <c r="Z990" s="565"/>
      <c r="AA990" s="565"/>
      <c r="AB990" s="565"/>
      <c r="AC990" s="565"/>
      <c r="AD990" s="683"/>
      <c r="AE990" s="166"/>
      <c r="AF990" s="695" t="e">
        <f t="shared" si="1914"/>
        <v>#DIV/0!</v>
      </c>
      <c r="AG990" s="166"/>
      <c r="AH990" s="683"/>
      <c r="AI990" s="565"/>
      <c r="AJ990" s="683"/>
      <c r="AK990" s="565"/>
      <c r="AL990" s="683"/>
      <c r="AM990" s="565"/>
      <c r="AN990" s="683"/>
      <c r="AO990" s="674">
        <v>2275.5</v>
      </c>
      <c r="AP990" s="653">
        <f>BB990-AO990</f>
        <v>0</v>
      </c>
      <c r="AQ990" s="683"/>
      <c r="AR990" s="575">
        <f>BB990</f>
        <v>2275.5</v>
      </c>
      <c r="AS990" s="695" t="e">
        <f t="shared" si="1915"/>
        <v>#DIV/0!</v>
      </c>
      <c r="AT990" s="166"/>
      <c r="AU990" s="695" t="e">
        <f t="shared" si="1940"/>
        <v>#DIV/0!</v>
      </c>
      <c r="AV990" s="565"/>
      <c r="AW990" s="695" t="e">
        <f t="shared" si="1941"/>
        <v>#DIV/0!</v>
      </c>
      <c r="AX990" s="166"/>
      <c r="AY990" s="683"/>
      <c r="AZ990" s="565"/>
      <c r="BA990" s="695" t="e">
        <f t="shared" si="1922"/>
        <v>#DIV/0!</v>
      </c>
      <c r="BB990" s="565">
        <v>2275.5</v>
      </c>
      <c r="BC990" s="565"/>
      <c r="BD990" s="565"/>
      <c r="BE990" s="565"/>
      <c r="BF990" s="565"/>
      <c r="BG990" s="565"/>
      <c r="BH990" s="565"/>
      <c r="BI990" s="565"/>
      <c r="BJ990" s="565"/>
      <c r="BK990" s="565"/>
      <c r="BL990" s="565"/>
      <c r="BM990" s="565"/>
      <c r="BN990" s="662"/>
      <c r="BO990" s="662"/>
      <c r="BP990" s="662"/>
      <c r="BQ990" s="662"/>
      <c r="BR990" s="662"/>
      <c r="BS990" s="674">
        <v>0</v>
      </c>
      <c r="BT990" s="662"/>
      <c r="BU990" s="662"/>
      <c r="BV990" s="565"/>
      <c r="BW990" s="565"/>
      <c r="BX990" s="565"/>
      <c r="BY990" s="565"/>
      <c r="BZ990" s="565">
        <v>0</v>
      </c>
      <c r="CE990" s="695" t="e">
        <f t="shared" si="1943"/>
        <v>#DIV/0!</v>
      </c>
    </row>
    <row r="991" spans="2:83" s="456" customFormat="1" ht="96.75" hidden="1" customHeight="1" x14ac:dyDescent="0.35">
      <c r="B991" s="206">
        <v>3</v>
      </c>
      <c r="C991" s="565" t="s">
        <v>472</v>
      </c>
      <c r="D991" s="565"/>
      <c r="E991" s="565"/>
      <c r="F991" s="565"/>
      <c r="G991" s="565"/>
      <c r="H991" s="565"/>
      <c r="I991" s="565"/>
      <c r="J991" s="565"/>
      <c r="K991" s="575"/>
      <c r="L991" s="695" t="e">
        <f t="shared" si="1913"/>
        <v>#DIV/0!</v>
      </c>
      <c r="M991" s="166"/>
      <c r="N991" s="683"/>
      <c r="O991" s="565"/>
      <c r="P991" s="683"/>
      <c r="Q991" s="565"/>
      <c r="R991" s="683"/>
      <c r="S991" s="565"/>
      <c r="T991" s="683"/>
      <c r="U991" s="565"/>
      <c r="V991" s="565"/>
      <c r="W991" s="565"/>
      <c r="X991" s="565"/>
      <c r="Y991" s="565"/>
      <c r="Z991" s="565"/>
      <c r="AA991" s="565"/>
      <c r="AB991" s="565"/>
      <c r="AC991" s="565"/>
      <c r="AD991" s="683"/>
      <c r="AE991" s="166"/>
      <c r="AF991" s="695" t="e">
        <f t="shared" si="1914"/>
        <v>#DIV/0!</v>
      </c>
      <c r="AG991" s="166"/>
      <c r="AH991" s="683"/>
      <c r="AI991" s="565"/>
      <c r="AJ991" s="683"/>
      <c r="AK991" s="565"/>
      <c r="AL991" s="683"/>
      <c r="AM991" s="565"/>
      <c r="AN991" s="683"/>
      <c r="AO991" s="674"/>
      <c r="AP991" s="565"/>
      <c r="AQ991" s="683"/>
      <c r="AR991" s="575"/>
      <c r="AS991" s="695" t="e">
        <f t="shared" si="1915"/>
        <v>#DIV/0!</v>
      </c>
      <c r="AT991" s="166"/>
      <c r="AU991" s="695" t="e">
        <f t="shared" si="1940"/>
        <v>#DIV/0!</v>
      </c>
      <c r="AV991" s="565"/>
      <c r="AW991" s="695" t="e">
        <f t="shared" si="1941"/>
        <v>#DIV/0!</v>
      </c>
      <c r="AX991" s="166"/>
      <c r="AY991" s="683"/>
      <c r="AZ991" s="565"/>
      <c r="BA991" s="695" t="e">
        <f t="shared" si="1922"/>
        <v>#DIV/0!</v>
      </c>
      <c r="BB991" s="565"/>
      <c r="BC991" s="565"/>
      <c r="BD991" s="565"/>
      <c r="BE991" s="565"/>
      <c r="BF991" s="565"/>
      <c r="BG991" s="565"/>
      <c r="BH991" s="565"/>
      <c r="BI991" s="565"/>
      <c r="BJ991" s="565"/>
      <c r="BK991" s="565"/>
      <c r="BL991" s="565"/>
      <c r="BM991" s="565"/>
      <c r="BN991" s="565"/>
      <c r="BO991" s="565"/>
      <c r="BP991" s="565"/>
      <c r="BQ991" s="565"/>
      <c r="BR991" s="565"/>
      <c r="BS991" s="674">
        <f>BS992+BS993</f>
        <v>1935.4</v>
      </c>
      <c r="BT991" s="565"/>
      <c r="BU991" s="575">
        <f t="shared" ref="BU991:BU1011" si="1944">BZ991</f>
        <v>1935.4</v>
      </c>
      <c r="BV991" s="565"/>
      <c r="BW991" s="565"/>
      <c r="BX991" s="565"/>
      <c r="BY991" s="565"/>
      <c r="BZ991" s="565">
        <f>BZ992+BZ993</f>
        <v>1935.4</v>
      </c>
      <c r="CE991" s="695" t="e">
        <f t="shared" si="1943"/>
        <v>#DIV/0!</v>
      </c>
    </row>
    <row r="992" spans="2:83" s="455" customFormat="1" ht="63" hidden="1" customHeight="1" x14ac:dyDescent="0.35">
      <c r="B992" s="417"/>
      <c r="C992" s="566" t="s">
        <v>32</v>
      </c>
      <c r="D992" s="566"/>
      <c r="E992" s="566"/>
      <c r="F992" s="566"/>
      <c r="G992" s="566"/>
      <c r="H992" s="566"/>
      <c r="I992" s="566"/>
      <c r="J992" s="566"/>
      <c r="K992" s="578"/>
      <c r="L992" s="695" t="e">
        <f t="shared" si="1913"/>
        <v>#DIV/0!</v>
      </c>
      <c r="M992" s="176"/>
      <c r="N992" s="683"/>
      <c r="O992" s="566"/>
      <c r="P992" s="683"/>
      <c r="Q992" s="566"/>
      <c r="R992" s="683"/>
      <c r="S992" s="566"/>
      <c r="T992" s="683"/>
      <c r="U992" s="566"/>
      <c r="V992" s="566"/>
      <c r="W992" s="566"/>
      <c r="X992" s="566"/>
      <c r="Y992" s="566"/>
      <c r="Z992" s="566"/>
      <c r="AA992" s="566"/>
      <c r="AB992" s="566"/>
      <c r="AC992" s="566"/>
      <c r="AD992" s="683"/>
      <c r="AE992" s="176"/>
      <c r="AF992" s="695" t="e">
        <f t="shared" si="1914"/>
        <v>#DIV/0!</v>
      </c>
      <c r="AG992" s="176"/>
      <c r="AH992" s="683"/>
      <c r="AI992" s="566"/>
      <c r="AJ992" s="683"/>
      <c r="AK992" s="566"/>
      <c r="AL992" s="683"/>
      <c r="AM992" s="566"/>
      <c r="AN992" s="683"/>
      <c r="AO992" s="677"/>
      <c r="AP992" s="566"/>
      <c r="AQ992" s="683"/>
      <c r="AR992" s="578"/>
      <c r="AS992" s="695" t="e">
        <f t="shared" si="1915"/>
        <v>#DIV/0!</v>
      </c>
      <c r="AT992" s="176"/>
      <c r="AU992" s="695" t="e">
        <f t="shared" si="1940"/>
        <v>#DIV/0!</v>
      </c>
      <c r="AV992" s="566"/>
      <c r="AW992" s="695" t="e">
        <f t="shared" si="1941"/>
        <v>#DIV/0!</v>
      </c>
      <c r="AX992" s="176"/>
      <c r="AY992" s="683"/>
      <c r="AZ992" s="566"/>
      <c r="BA992" s="695" t="e">
        <f t="shared" si="1922"/>
        <v>#DIV/0!</v>
      </c>
      <c r="BB992" s="566"/>
      <c r="BC992" s="566"/>
      <c r="BD992" s="566"/>
      <c r="BE992" s="566"/>
      <c r="BF992" s="566"/>
      <c r="BG992" s="566"/>
      <c r="BH992" s="566"/>
      <c r="BI992" s="566"/>
      <c r="BJ992" s="566"/>
      <c r="BK992" s="566"/>
      <c r="BL992" s="566"/>
      <c r="BM992" s="566"/>
      <c r="BN992" s="566"/>
      <c r="BO992" s="566"/>
      <c r="BP992" s="566"/>
      <c r="BQ992" s="566"/>
      <c r="BR992" s="566"/>
      <c r="BS992" s="677">
        <f>[17]TDSheet!$K$12</f>
        <v>1083.8</v>
      </c>
      <c r="BT992" s="566"/>
      <c r="BU992" s="578">
        <f t="shared" si="1944"/>
        <v>1083.8</v>
      </c>
      <c r="BV992" s="566"/>
      <c r="BW992" s="566"/>
      <c r="BX992" s="566"/>
      <c r="BY992" s="566"/>
      <c r="BZ992" s="566">
        <f>[17]TDSheet!$K$12</f>
        <v>1083.8</v>
      </c>
      <c r="CE992" s="695" t="e">
        <f t="shared" si="1943"/>
        <v>#DIV/0!</v>
      </c>
    </row>
    <row r="993" spans="2:83" s="456" customFormat="1" ht="63" hidden="1" customHeight="1" x14ac:dyDescent="0.35">
      <c r="B993" s="416"/>
      <c r="C993" s="565" t="s">
        <v>288</v>
      </c>
      <c r="D993" s="565"/>
      <c r="E993" s="565"/>
      <c r="F993" s="565"/>
      <c r="G993" s="565"/>
      <c r="H993" s="565"/>
      <c r="I993" s="565"/>
      <c r="J993" s="565"/>
      <c r="K993" s="575"/>
      <c r="L993" s="695" t="e">
        <f t="shared" si="1913"/>
        <v>#DIV/0!</v>
      </c>
      <c r="M993" s="166"/>
      <c r="N993" s="683"/>
      <c r="O993" s="565"/>
      <c r="P993" s="683"/>
      <c r="Q993" s="565"/>
      <c r="R993" s="683"/>
      <c r="S993" s="565"/>
      <c r="T993" s="683"/>
      <c r="U993" s="565"/>
      <c r="V993" s="565"/>
      <c r="W993" s="565"/>
      <c r="X993" s="565"/>
      <c r="Y993" s="565"/>
      <c r="Z993" s="565"/>
      <c r="AA993" s="565"/>
      <c r="AB993" s="565"/>
      <c r="AC993" s="565"/>
      <c r="AD993" s="683"/>
      <c r="AE993" s="166"/>
      <c r="AF993" s="695" t="e">
        <f t="shared" si="1914"/>
        <v>#DIV/0!</v>
      </c>
      <c r="AG993" s="166"/>
      <c r="AH993" s="683"/>
      <c r="AI993" s="565"/>
      <c r="AJ993" s="683"/>
      <c r="AK993" s="565"/>
      <c r="AL993" s="683"/>
      <c r="AM993" s="565"/>
      <c r="AN993" s="683"/>
      <c r="AO993" s="674"/>
      <c r="AP993" s="565"/>
      <c r="AQ993" s="683"/>
      <c r="AR993" s="575"/>
      <c r="AS993" s="695" t="e">
        <f t="shared" si="1915"/>
        <v>#DIV/0!</v>
      </c>
      <c r="AT993" s="166"/>
      <c r="AU993" s="695" t="e">
        <f t="shared" si="1940"/>
        <v>#DIV/0!</v>
      </c>
      <c r="AV993" s="565"/>
      <c r="AW993" s="695" t="e">
        <f t="shared" si="1941"/>
        <v>#DIV/0!</v>
      </c>
      <c r="AX993" s="166"/>
      <c r="AY993" s="683"/>
      <c r="AZ993" s="565"/>
      <c r="BA993" s="695" t="e">
        <f t="shared" si="1922"/>
        <v>#DIV/0!</v>
      </c>
      <c r="BB993" s="565"/>
      <c r="BC993" s="565"/>
      <c r="BD993" s="565"/>
      <c r="BE993" s="565"/>
      <c r="BF993" s="565"/>
      <c r="BG993" s="565"/>
      <c r="BH993" s="565"/>
      <c r="BI993" s="565"/>
      <c r="BJ993" s="565"/>
      <c r="BK993" s="565"/>
      <c r="BL993" s="565"/>
      <c r="BM993" s="565"/>
      <c r="BN993" s="565"/>
      <c r="BO993" s="565"/>
      <c r="BP993" s="565"/>
      <c r="BQ993" s="565"/>
      <c r="BR993" s="565"/>
      <c r="BS993" s="674">
        <v>851.6</v>
      </c>
      <c r="BT993" s="565"/>
      <c r="BU993" s="575">
        <f t="shared" si="1944"/>
        <v>851.6</v>
      </c>
      <c r="BV993" s="565"/>
      <c r="BW993" s="565"/>
      <c r="BX993" s="565"/>
      <c r="BY993" s="565"/>
      <c r="BZ993" s="565">
        <v>851.6</v>
      </c>
      <c r="CE993" s="695" t="e">
        <f t="shared" si="1943"/>
        <v>#DIV/0!</v>
      </c>
    </row>
    <row r="994" spans="2:83" s="455" customFormat="1" ht="175.5" hidden="1" customHeight="1" x14ac:dyDescent="0.35">
      <c r="B994" s="206">
        <v>4</v>
      </c>
      <c r="C994" s="565" t="s">
        <v>473</v>
      </c>
      <c r="D994" s="566"/>
      <c r="E994" s="566"/>
      <c r="F994" s="566"/>
      <c r="G994" s="566"/>
      <c r="H994" s="566"/>
      <c r="I994" s="566"/>
      <c r="J994" s="566"/>
      <c r="K994" s="578"/>
      <c r="L994" s="695" t="e">
        <f t="shared" si="1913"/>
        <v>#DIV/0!</v>
      </c>
      <c r="M994" s="176"/>
      <c r="N994" s="683"/>
      <c r="O994" s="566"/>
      <c r="P994" s="683"/>
      <c r="Q994" s="566"/>
      <c r="R994" s="683"/>
      <c r="S994" s="566"/>
      <c r="T994" s="683"/>
      <c r="U994" s="566"/>
      <c r="V994" s="566"/>
      <c r="W994" s="566"/>
      <c r="X994" s="566"/>
      <c r="Y994" s="566"/>
      <c r="Z994" s="566"/>
      <c r="AA994" s="566"/>
      <c r="AB994" s="566"/>
      <c r="AC994" s="566"/>
      <c r="AD994" s="683"/>
      <c r="AE994" s="176"/>
      <c r="AF994" s="695" t="e">
        <f t="shared" si="1914"/>
        <v>#DIV/0!</v>
      </c>
      <c r="AG994" s="176"/>
      <c r="AH994" s="683"/>
      <c r="AI994" s="566"/>
      <c r="AJ994" s="683"/>
      <c r="AK994" s="566"/>
      <c r="AL994" s="683"/>
      <c r="AM994" s="566"/>
      <c r="AN994" s="683"/>
      <c r="AO994" s="677"/>
      <c r="AP994" s="566"/>
      <c r="AQ994" s="683"/>
      <c r="AR994" s="578"/>
      <c r="AS994" s="695" t="e">
        <f t="shared" si="1915"/>
        <v>#DIV/0!</v>
      </c>
      <c r="AT994" s="176"/>
      <c r="AU994" s="695" t="e">
        <f t="shared" si="1940"/>
        <v>#DIV/0!</v>
      </c>
      <c r="AV994" s="566"/>
      <c r="AW994" s="695" t="e">
        <f t="shared" si="1941"/>
        <v>#DIV/0!</v>
      </c>
      <c r="AX994" s="176"/>
      <c r="AY994" s="683"/>
      <c r="AZ994" s="566"/>
      <c r="BA994" s="695" t="e">
        <f t="shared" si="1922"/>
        <v>#DIV/0!</v>
      </c>
      <c r="BB994" s="566"/>
      <c r="BC994" s="566"/>
      <c r="BD994" s="566"/>
      <c r="BE994" s="566"/>
      <c r="BF994" s="566"/>
      <c r="BG994" s="566"/>
      <c r="BH994" s="566"/>
      <c r="BI994" s="566"/>
      <c r="BJ994" s="566"/>
      <c r="BK994" s="566"/>
      <c r="BL994" s="566"/>
      <c r="BM994" s="566"/>
      <c r="BN994" s="566"/>
      <c r="BO994" s="566"/>
      <c r="BP994" s="566"/>
      <c r="BQ994" s="566"/>
      <c r="BR994" s="566"/>
      <c r="BS994" s="674">
        <f>BS995+BS996</f>
        <v>1767</v>
      </c>
      <c r="BT994" s="565"/>
      <c r="BU994" s="575">
        <f t="shared" si="1944"/>
        <v>1767</v>
      </c>
      <c r="BV994" s="566"/>
      <c r="BW994" s="566"/>
      <c r="BX994" s="566"/>
      <c r="BY994" s="566"/>
      <c r="BZ994" s="565">
        <f>BZ995+BZ996</f>
        <v>1767</v>
      </c>
      <c r="CE994" s="695" t="e">
        <f t="shared" si="1943"/>
        <v>#DIV/0!</v>
      </c>
    </row>
    <row r="995" spans="2:83" s="455" customFormat="1" ht="63" hidden="1" customHeight="1" x14ac:dyDescent="0.35">
      <c r="B995" s="417"/>
      <c r="C995" s="566" t="s">
        <v>32</v>
      </c>
      <c r="D995" s="566"/>
      <c r="E995" s="566"/>
      <c r="F995" s="566"/>
      <c r="G995" s="566"/>
      <c r="H995" s="566"/>
      <c r="I995" s="566"/>
      <c r="J995" s="566"/>
      <c r="K995" s="578"/>
      <c r="L995" s="695" t="e">
        <f t="shared" si="1913"/>
        <v>#DIV/0!</v>
      </c>
      <c r="M995" s="176"/>
      <c r="N995" s="683"/>
      <c r="O995" s="566"/>
      <c r="P995" s="683"/>
      <c r="Q995" s="566"/>
      <c r="R995" s="683"/>
      <c r="S995" s="566"/>
      <c r="T995" s="683"/>
      <c r="U995" s="566"/>
      <c r="V995" s="566"/>
      <c r="W995" s="566"/>
      <c r="X995" s="566"/>
      <c r="Y995" s="566"/>
      <c r="Z995" s="566"/>
      <c r="AA995" s="566"/>
      <c r="AB995" s="566"/>
      <c r="AC995" s="566"/>
      <c r="AD995" s="683"/>
      <c r="AE995" s="176"/>
      <c r="AF995" s="695" t="e">
        <f t="shared" si="1914"/>
        <v>#DIV/0!</v>
      </c>
      <c r="AG995" s="176"/>
      <c r="AH995" s="683"/>
      <c r="AI995" s="566"/>
      <c r="AJ995" s="683"/>
      <c r="AK995" s="566"/>
      <c r="AL995" s="683"/>
      <c r="AM995" s="566"/>
      <c r="AN995" s="683"/>
      <c r="AO995" s="569"/>
      <c r="AP995" s="566"/>
      <c r="AQ995" s="683"/>
      <c r="AR995" s="578"/>
      <c r="AS995" s="695" t="e">
        <f t="shared" si="1915"/>
        <v>#DIV/0!</v>
      </c>
      <c r="AT995" s="176"/>
      <c r="AU995" s="695" t="e">
        <f t="shared" si="1940"/>
        <v>#DIV/0!</v>
      </c>
      <c r="AV995" s="566"/>
      <c r="AW995" s="695" t="e">
        <f t="shared" si="1941"/>
        <v>#DIV/0!</v>
      </c>
      <c r="AX995" s="176"/>
      <c r="AY995" s="683"/>
      <c r="AZ995" s="566"/>
      <c r="BA995" s="695" t="e">
        <f t="shared" si="1922"/>
        <v>#DIV/0!</v>
      </c>
      <c r="BB995" s="566"/>
      <c r="BC995" s="566"/>
      <c r="BD995" s="566"/>
      <c r="BE995" s="566"/>
      <c r="BF995" s="566"/>
      <c r="BG995" s="566"/>
      <c r="BH995" s="566"/>
      <c r="BI995" s="566"/>
      <c r="BJ995" s="566"/>
      <c r="BK995" s="566"/>
      <c r="BL995" s="566"/>
      <c r="BM995" s="566"/>
      <c r="BN995" s="566"/>
      <c r="BO995" s="566"/>
      <c r="BP995" s="566"/>
      <c r="BQ995" s="566"/>
      <c r="BR995" s="566"/>
      <c r="BS995" s="677">
        <f>[17]TDSheet!$K$13</f>
        <v>989.5</v>
      </c>
      <c r="BT995" s="566"/>
      <c r="BU995" s="578">
        <f t="shared" si="1944"/>
        <v>989.5</v>
      </c>
      <c r="BV995" s="566"/>
      <c r="BW995" s="566"/>
      <c r="BX995" s="566"/>
      <c r="BY995" s="566"/>
      <c r="BZ995" s="566">
        <f>[17]TDSheet!$K$13</f>
        <v>989.5</v>
      </c>
      <c r="CE995" s="695" t="e">
        <f t="shared" si="1943"/>
        <v>#DIV/0!</v>
      </c>
    </row>
    <row r="996" spans="2:83" s="455" customFormat="1" ht="63" hidden="1" customHeight="1" x14ac:dyDescent="0.35">
      <c r="B996" s="417"/>
      <c r="C996" s="565" t="s">
        <v>288</v>
      </c>
      <c r="D996" s="566"/>
      <c r="E996" s="566"/>
      <c r="F996" s="566"/>
      <c r="G996" s="566"/>
      <c r="H996" s="566"/>
      <c r="I996" s="566"/>
      <c r="J996" s="566"/>
      <c r="K996" s="578"/>
      <c r="L996" s="695" t="e">
        <f t="shared" si="1913"/>
        <v>#DIV/0!</v>
      </c>
      <c r="M996" s="176"/>
      <c r="N996" s="683"/>
      <c r="O996" s="566"/>
      <c r="P996" s="683"/>
      <c r="Q996" s="566"/>
      <c r="R996" s="683"/>
      <c r="S996" s="566"/>
      <c r="T996" s="683"/>
      <c r="U996" s="566"/>
      <c r="V996" s="566"/>
      <c r="W996" s="566"/>
      <c r="X996" s="566"/>
      <c r="Y996" s="566"/>
      <c r="Z996" s="566"/>
      <c r="AA996" s="566"/>
      <c r="AB996" s="566"/>
      <c r="AC996" s="566"/>
      <c r="AD996" s="683"/>
      <c r="AE996" s="176"/>
      <c r="AF996" s="695" t="e">
        <f t="shared" si="1914"/>
        <v>#DIV/0!</v>
      </c>
      <c r="AG996" s="176"/>
      <c r="AH996" s="683"/>
      <c r="AI996" s="566"/>
      <c r="AJ996" s="683"/>
      <c r="AK996" s="566"/>
      <c r="AL996" s="683"/>
      <c r="AM996" s="566"/>
      <c r="AN996" s="683"/>
      <c r="AO996" s="569"/>
      <c r="AP996" s="566"/>
      <c r="AQ996" s="683"/>
      <c r="AR996" s="578"/>
      <c r="AS996" s="695" t="e">
        <f t="shared" si="1915"/>
        <v>#DIV/0!</v>
      </c>
      <c r="AT996" s="176"/>
      <c r="AU996" s="695" t="e">
        <f t="shared" si="1940"/>
        <v>#DIV/0!</v>
      </c>
      <c r="AV996" s="566"/>
      <c r="AW996" s="695" t="e">
        <f t="shared" si="1941"/>
        <v>#DIV/0!</v>
      </c>
      <c r="AX996" s="176"/>
      <c r="AY996" s="683"/>
      <c r="AZ996" s="566"/>
      <c r="BA996" s="695" t="e">
        <f t="shared" si="1922"/>
        <v>#DIV/0!</v>
      </c>
      <c r="BB996" s="566"/>
      <c r="BC996" s="566"/>
      <c r="BD996" s="566"/>
      <c r="BE996" s="566"/>
      <c r="BF996" s="566"/>
      <c r="BG996" s="566"/>
      <c r="BH996" s="566"/>
      <c r="BI996" s="566"/>
      <c r="BJ996" s="566"/>
      <c r="BK996" s="566"/>
      <c r="BL996" s="566"/>
      <c r="BM996" s="566"/>
      <c r="BN996" s="566"/>
      <c r="BO996" s="566"/>
      <c r="BP996" s="566"/>
      <c r="BQ996" s="566"/>
      <c r="BR996" s="566"/>
      <c r="BS996" s="674">
        <v>777.5</v>
      </c>
      <c r="BT996" s="565"/>
      <c r="BU996" s="575">
        <f t="shared" si="1944"/>
        <v>777.5</v>
      </c>
      <c r="BV996" s="566"/>
      <c r="BW996" s="566"/>
      <c r="BX996" s="566"/>
      <c r="BY996" s="566"/>
      <c r="BZ996" s="565">
        <v>777.5</v>
      </c>
      <c r="CE996" s="695" t="e">
        <f t="shared" si="1943"/>
        <v>#DIV/0!</v>
      </c>
    </row>
    <row r="997" spans="2:83" s="455" customFormat="1" ht="130.5" hidden="1" customHeight="1" x14ac:dyDescent="0.35">
      <c r="B997" s="206">
        <v>5</v>
      </c>
      <c r="C997" s="565" t="s">
        <v>474</v>
      </c>
      <c r="D997" s="566"/>
      <c r="E997" s="566"/>
      <c r="F997" s="566"/>
      <c r="G997" s="566"/>
      <c r="H997" s="566"/>
      <c r="I997" s="566"/>
      <c r="J997" s="566"/>
      <c r="K997" s="578"/>
      <c r="L997" s="695" t="e">
        <f t="shared" si="1913"/>
        <v>#DIV/0!</v>
      </c>
      <c r="M997" s="176"/>
      <c r="N997" s="683"/>
      <c r="O997" s="566"/>
      <c r="P997" s="683"/>
      <c r="Q997" s="566"/>
      <c r="R997" s="683"/>
      <c r="S997" s="566"/>
      <c r="T997" s="683"/>
      <c r="U997" s="566"/>
      <c r="V997" s="566"/>
      <c r="W997" s="566"/>
      <c r="X997" s="566"/>
      <c r="Y997" s="566"/>
      <c r="Z997" s="566"/>
      <c r="AA997" s="566"/>
      <c r="AB997" s="566"/>
      <c r="AC997" s="566"/>
      <c r="AD997" s="683"/>
      <c r="AE997" s="176"/>
      <c r="AF997" s="695" t="e">
        <f t="shared" si="1914"/>
        <v>#DIV/0!</v>
      </c>
      <c r="AG997" s="176"/>
      <c r="AH997" s="683"/>
      <c r="AI997" s="566"/>
      <c r="AJ997" s="683"/>
      <c r="AK997" s="566"/>
      <c r="AL997" s="683"/>
      <c r="AM997" s="566"/>
      <c r="AN997" s="683"/>
      <c r="AO997" s="569"/>
      <c r="AP997" s="566"/>
      <c r="AQ997" s="683"/>
      <c r="AR997" s="578"/>
      <c r="AS997" s="695" t="e">
        <f t="shared" si="1915"/>
        <v>#DIV/0!</v>
      </c>
      <c r="AT997" s="176"/>
      <c r="AU997" s="695" t="e">
        <f t="shared" si="1940"/>
        <v>#DIV/0!</v>
      </c>
      <c r="AV997" s="566"/>
      <c r="AW997" s="695" t="e">
        <f t="shared" si="1941"/>
        <v>#DIV/0!</v>
      </c>
      <c r="AX997" s="176"/>
      <c r="AY997" s="683"/>
      <c r="AZ997" s="566"/>
      <c r="BA997" s="695" t="e">
        <f t="shared" si="1922"/>
        <v>#DIV/0!</v>
      </c>
      <c r="BB997" s="566"/>
      <c r="BC997" s="566"/>
      <c r="BD997" s="566"/>
      <c r="BE997" s="566"/>
      <c r="BF997" s="566"/>
      <c r="BG997" s="566"/>
      <c r="BH997" s="566"/>
      <c r="BI997" s="566"/>
      <c r="BJ997" s="566"/>
      <c r="BK997" s="566"/>
      <c r="BL997" s="566"/>
      <c r="BM997" s="566"/>
      <c r="BN997" s="566"/>
      <c r="BO997" s="566"/>
      <c r="BP997" s="566"/>
      <c r="BQ997" s="566"/>
      <c r="BR997" s="566"/>
      <c r="BS997" s="674">
        <f>BS998+BS999</f>
        <v>2478.4</v>
      </c>
      <c r="BT997" s="565"/>
      <c r="BU997" s="575">
        <f t="shared" si="1944"/>
        <v>2478.4</v>
      </c>
      <c r="BV997" s="566"/>
      <c r="BW997" s="566"/>
      <c r="BX997" s="566"/>
      <c r="BY997" s="566"/>
      <c r="BZ997" s="565">
        <f>BZ998+BZ999</f>
        <v>2478.4</v>
      </c>
      <c r="CE997" s="695" t="e">
        <f t="shared" si="1943"/>
        <v>#DIV/0!</v>
      </c>
    </row>
    <row r="998" spans="2:83" s="455" customFormat="1" ht="63" hidden="1" customHeight="1" x14ac:dyDescent="0.35">
      <c r="B998" s="417"/>
      <c r="C998" s="566" t="s">
        <v>32</v>
      </c>
      <c r="D998" s="566"/>
      <c r="E998" s="566"/>
      <c r="F998" s="566"/>
      <c r="G998" s="566"/>
      <c r="H998" s="566"/>
      <c r="I998" s="566"/>
      <c r="J998" s="566"/>
      <c r="K998" s="578"/>
      <c r="L998" s="695" t="e">
        <f t="shared" si="1913"/>
        <v>#DIV/0!</v>
      </c>
      <c r="M998" s="176"/>
      <c r="N998" s="683"/>
      <c r="O998" s="566"/>
      <c r="P998" s="683"/>
      <c r="Q998" s="566"/>
      <c r="R998" s="683"/>
      <c r="S998" s="566"/>
      <c r="T998" s="683"/>
      <c r="U998" s="566"/>
      <c r="V998" s="566"/>
      <c r="W998" s="566"/>
      <c r="X998" s="566"/>
      <c r="Y998" s="566"/>
      <c r="Z998" s="566"/>
      <c r="AA998" s="566"/>
      <c r="AB998" s="566"/>
      <c r="AC998" s="566"/>
      <c r="AD998" s="683"/>
      <c r="AE998" s="176"/>
      <c r="AF998" s="695" t="e">
        <f t="shared" si="1914"/>
        <v>#DIV/0!</v>
      </c>
      <c r="AG998" s="176"/>
      <c r="AH998" s="683"/>
      <c r="AI998" s="566"/>
      <c r="AJ998" s="683"/>
      <c r="AK998" s="566"/>
      <c r="AL998" s="683"/>
      <c r="AM998" s="566"/>
      <c r="AN998" s="683"/>
      <c r="AO998" s="569"/>
      <c r="AP998" s="566"/>
      <c r="AQ998" s="683"/>
      <c r="AR998" s="578"/>
      <c r="AS998" s="695" t="e">
        <f t="shared" si="1915"/>
        <v>#DIV/0!</v>
      </c>
      <c r="AT998" s="176"/>
      <c r="AU998" s="695" t="e">
        <f t="shared" si="1940"/>
        <v>#DIV/0!</v>
      </c>
      <c r="AV998" s="566"/>
      <c r="AW998" s="695" t="e">
        <f t="shared" si="1941"/>
        <v>#DIV/0!</v>
      </c>
      <c r="AX998" s="176"/>
      <c r="AY998" s="683"/>
      <c r="AZ998" s="566"/>
      <c r="BA998" s="695" t="e">
        <f t="shared" si="1922"/>
        <v>#DIV/0!</v>
      </c>
      <c r="BB998" s="566"/>
      <c r="BC998" s="566"/>
      <c r="BD998" s="566"/>
      <c r="BE998" s="566"/>
      <c r="BF998" s="566"/>
      <c r="BG998" s="566"/>
      <c r="BH998" s="566"/>
      <c r="BI998" s="566"/>
      <c r="BJ998" s="566"/>
      <c r="BK998" s="566"/>
      <c r="BL998" s="566"/>
      <c r="BM998" s="566"/>
      <c r="BN998" s="566"/>
      <c r="BO998" s="566"/>
      <c r="BP998" s="566"/>
      <c r="BQ998" s="566"/>
      <c r="BR998" s="566"/>
      <c r="BS998" s="677">
        <f>[17]TDSheet!$K$14</f>
        <v>1387.9</v>
      </c>
      <c r="BT998" s="566"/>
      <c r="BU998" s="578">
        <f t="shared" si="1944"/>
        <v>1387.9</v>
      </c>
      <c r="BV998" s="566"/>
      <c r="BW998" s="566"/>
      <c r="BX998" s="566"/>
      <c r="BY998" s="566"/>
      <c r="BZ998" s="566">
        <f>[17]TDSheet!$K$14</f>
        <v>1387.9</v>
      </c>
      <c r="CE998" s="695" t="e">
        <f t="shared" si="1943"/>
        <v>#DIV/0!</v>
      </c>
    </row>
    <row r="999" spans="2:83" s="455" customFormat="1" ht="63" hidden="1" customHeight="1" x14ac:dyDescent="0.35">
      <c r="B999" s="417"/>
      <c r="C999" s="565" t="s">
        <v>288</v>
      </c>
      <c r="D999" s="566"/>
      <c r="E999" s="566"/>
      <c r="F999" s="566"/>
      <c r="G999" s="566"/>
      <c r="H999" s="566"/>
      <c r="I999" s="566"/>
      <c r="J999" s="566"/>
      <c r="K999" s="578"/>
      <c r="L999" s="695" t="e">
        <f t="shared" si="1913"/>
        <v>#DIV/0!</v>
      </c>
      <c r="M999" s="176"/>
      <c r="N999" s="683"/>
      <c r="O999" s="566"/>
      <c r="P999" s="683"/>
      <c r="Q999" s="566"/>
      <c r="R999" s="683"/>
      <c r="S999" s="566"/>
      <c r="T999" s="683"/>
      <c r="U999" s="566"/>
      <c r="V999" s="566"/>
      <c r="W999" s="566"/>
      <c r="X999" s="566"/>
      <c r="Y999" s="566"/>
      <c r="Z999" s="566"/>
      <c r="AA999" s="566"/>
      <c r="AB999" s="566"/>
      <c r="AC999" s="566"/>
      <c r="AD999" s="683"/>
      <c r="AE999" s="176"/>
      <c r="AF999" s="695" t="e">
        <f t="shared" si="1914"/>
        <v>#DIV/0!</v>
      </c>
      <c r="AG999" s="176"/>
      <c r="AH999" s="683"/>
      <c r="AI999" s="566"/>
      <c r="AJ999" s="683"/>
      <c r="AK999" s="566"/>
      <c r="AL999" s="683"/>
      <c r="AM999" s="566"/>
      <c r="AN999" s="683"/>
      <c r="AO999" s="569"/>
      <c r="AP999" s="566"/>
      <c r="AQ999" s="683"/>
      <c r="AR999" s="578"/>
      <c r="AS999" s="695" t="e">
        <f t="shared" si="1915"/>
        <v>#DIV/0!</v>
      </c>
      <c r="AT999" s="176"/>
      <c r="AU999" s="695" t="e">
        <f t="shared" si="1940"/>
        <v>#DIV/0!</v>
      </c>
      <c r="AV999" s="566"/>
      <c r="AW999" s="695" t="e">
        <f t="shared" si="1941"/>
        <v>#DIV/0!</v>
      </c>
      <c r="AX999" s="176"/>
      <c r="AY999" s="683"/>
      <c r="AZ999" s="566"/>
      <c r="BA999" s="695" t="e">
        <f t="shared" si="1922"/>
        <v>#DIV/0!</v>
      </c>
      <c r="BB999" s="566"/>
      <c r="BC999" s="566"/>
      <c r="BD999" s="566"/>
      <c r="BE999" s="566"/>
      <c r="BF999" s="566"/>
      <c r="BG999" s="566"/>
      <c r="BH999" s="566"/>
      <c r="BI999" s="566"/>
      <c r="BJ999" s="566"/>
      <c r="BK999" s="566"/>
      <c r="BL999" s="566"/>
      <c r="BM999" s="566"/>
      <c r="BN999" s="566"/>
      <c r="BO999" s="566"/>
      <c r="BP999" s="566"/>
      <c r="BQ999" s="566"/>
      <c r="BR999" s="566"/>
      <c r="BS999" s="674">
        <v>1090.5</v>
      </c>
      <c r="BT999" s="565"/>
      <c r="BU999" s="575">
        <f t="shared" si="1944"/>
        <v>1090.5</v>
      </c>
      <c r="BV999" s="566"/>
      <c r="BW999" s="566"/>
      <c r="BX999" s="566"/>
      <c r="BY999" s="566"/>
      <c r="BZ999" s="565">
        <v>1090.5</v>
      </c>
      <c r="CE999" s="695" t="e">
        <f t="shared" si="1943"/>
        <v>#DIV/0!</v>
      </c>
    </row>
    <row r="1000" spans="2:83" s="455" customFormat="1" ht="158.25" hidden="1" customHeight="1" x14ac:dyDescent="0.35">
      <c r="B1000" s="206">
        <v>6</v>
      </c>
      <c r="C1000" s="565" t="s">
        <v>475</v>
      </c>
      <c r="D1000" s="566"/>
      <c r="E1000" s="566"/>
      <c r="F1000" s="566"/>
      <c r="G1000" s="566"/>
      <c r="H1000" s="566"/>
      <c r="I1000" s="566"/>
      <c r="J1000" s="566"/>
      <c r="K1000" s="578"/>
      <c r="L1000" s="695" t="e">
        <f t="shared" si="1913"/>
        <v>#DIV/0!</v>
      </c>
      <c r="M1000" s="176"/>
      <c r="N1000" s="683"/>
      <c r="O1000" s="566"/>
      <c r="P1000" s="683"/>
      <c r="Q1000" s="566"/>
      <c r="R1000" s="683"/>
      <c r="S1000" s="566"/>
      <c r="T1000" s="683"/>
      <c r="U1000" s="566"/>
      <c r="V1000" s="566"/>
      <c r="W1000" s="566"/>
      <c r="X1000" s="566"/>
      <c r="Y1000" s="566"/>
      <c r="Z1000" s="566"/>
      <c r="AA1000" s="566"/>
      <c r="AB1000" s="566"/>
      <c r="AC1000" s="566"/>
      <c r="AD1000" s="683"/>
      <c r="AE1000" s="176"/>
      <c r="AF1000" s="695" t="e">
        <f t="shared" si="1914"/>
        <v>#DIV/0!</v>
      </c>
      <c r="AG1000" s="176"/>
      <c r="AH1000" s="683"/>
      <c r="AI1000" s="566"/>
      <c r="AJ1000" s="683"/>
      <c r="AK1000" s="566"/>
      <c r="AL1000" s="683"/>
      <c r="AM1000" s="566"/>
      <c r="AN1000" s="683"/>
      <c r="AO1000" s="569"/>
      <c r="AP1000" s="566"/>
      <c r="AQ1000" s="683"/>
      <c r="AR1000" s="578"/>
      <c r="AS1000" s="695" t="e">
        <f t="shared" si="1915"/>
        <v>#DIV/0!</v>
      </c>
      <c r="AT1000" s="176"/>
      <c r="AU1000" s="695" t="e">
        <f t="shared" si="1940"/>
        <v>#DIV/0!</v>
      </c>
      <c r="AV1000" s="566"/>
      <c r="AW1000" s="695" t="e">
        <f t="shared" si="1941"/>
        <v>#DIV/0!</v>
      </c>
      <c r="AX1000" s="176"/>
      <c r="AY1000" s="683"/>
      <c r="AZ1000" s="566"/>
      <c r="BA1000" s="695" t="e">
        <f t="shared" si="1922"/>
        <v>#DIV/0!</v>
      </c>
      <c r="BB1000" s="566"/>
      <c r="BC1000" s="566"/>
      <c r="BD1000" s="566"/>
      <c r="BE1000" s="566"/>
      <c r="BF1000" s="566"/>
      <c r="BG1000" s="566"/>
      <c r="BH1000" s="566"/>
      <c r="BI1000" s="566"/>
      <c r="BJ1000" s="566"/>
      <c r="BK1000" s="566"/>
      <c r="BL1000" s="566"/>
      <c r="BM1000" s="566"/>
      <c r="BN1000" s="566"/>
      <c r="BO1000" s="566"/>
      <c r="BP1000" s="566"/>
      <c r="BQ1000" s="566"/>
      <c r="BR1000" s="566"/>
      <c r="BS1000" s="674">
        <f>BS1001+BS1002</f>
        <v>1253.4000000000001</v>
      </c>
      <c r="BT1000" s="565"/>
      <c r="BU1000" s="575">
        <f t="shared" si="1944"/>
        <v>1253.4000000000001</v>
      </c>
      <c r="BV1000" s="566"/>
      <c r="BW1000" s="566"/>
      <c r="BX1000" s="566"/>
      <c r="BY1000" s="566"/>
      <c r="BZ1000" s="565">
        <f>BZ1001+BZ1002</f>
        <v>1253.4000000000001</v>
      </c>
      <c r="CE1000" s="695" t="e">
        <f t="shared" si="1943"/>
        <v>#DIV/0!</v>
      </c>
    </row>
    <row r="1001" spans="2:83" s="455" customFormat="1" ht="63" hidden="1" customHeight="1" x14ac:dyDescent="0.35">
      <c r="B1001" s="417"/>
      <c r="C1001" s="566" t="s">
        <v>32</v>
      </c>
      <c r="D1001" s="566"/>
      <c r="E1001" s="566"/>
      <c r="F1001" s="566"/>
      <c r="G1001" s="566"/>
      <c r="H1001" s="566"/>
      <c r="I1001" s="566"/>
      <c r="J1001" s="566"/>
      <c r="K1001" s="578"/>
      <c r="L1001" s="695" t="e">
        <f t="shared" si="1913"/>
        <v>#DIV/0!</v>
      </c>
      <c r="M1001" s="176"/>
      <c r="N1001" s="683"/>
      <c r="O1001" s="566"/>
      <c r="P1001" s="683"/>
      <c r="Q1001" s="566"/>
      <c r="R1001" s="683"/>
      <c r="S1001" s="566"/>
      <c r="T1001" s="683"/>
      <c r="U1001" s="566"/>
      <c r="V1001" s="566"/>
      <c r="W1001" s="566"/>
      <c r="X1001" s="566"/>
      <c r="Y1001" s="566"/>
      <c r="Z1001" s="566"/>
      <c r="AA1001" s="566"/>
      <c r="AB1001" s="566"/>
      <c r="AC1001" s="566"/>
      <c r="AD1001" s="683"/>
      <c r="AE1001" s="176"/>
      <c r="AF1001" s="695" t="e">
        <f t="shared" si="1914"/>
        <v>#DIV/0!</v>
      </c>
      <c r="AG1001" s="176"/>
      <c r="AH1001" s="683"/>
      <c r="AI1001" s="566"/>
      <c r="AJ1001" s="683"/>
      <c r="AK1001" s="566"/>
      <c r="AL1001" s="683"/>
      <c r="AM1001" s="566"/>
      <c r="AN1001" s="683"/>
      <c r="AO1001" s="569"/>
      <c r="AP1001" s="566"/>
      <c r="AQ1001" s="683"/>
      <c r="AR1001" s="578"/>
      <c r="AS1001" s="695" t="e">
        <f t="shared" si="1915"/>
        <v>#DIV/0!</v>
      </c>
      <c r="AT1001" s="176"/>
      <c r="AU1001" s="695" t="e">
        <f t="shared" si="1940"/>
        <v>#DIV/0!</v>
      </c>
      <c r="AV1001" s="566"/>
      <c r="AW1001" s="695" t="e">
        <f t="shared" si="1941"/>
        <v>#DIV/0!</v>
      </c>
      <c r="AX1001" s="176"/>
      <c r="AY1001" s="683"/>
      <c r="AZ1001" s="566"/>
      <c r="BA1001" s="695" t="e">
        <f t="shared" si="1922"/>
        <v>#DIV/0!</v>
      </c>
      <c r="BB1001" s="566"/>
      <c r="BC1001" s="566"/>
      <c r="BD1001" s="566"/>
      <c r="BE1001" s="566"/>
      <c r="BF1001" s="566"/>
      <c r="BG1001" s="566"/>
      <c r="BH1001" s="566"/>
      <c r="BI1001" s="566"/>
      <c r="BJ1001" s="566"/>
      <c r="BK1001" s="566"/>
      <c r="BL1001" s="566"/>
      <c r="BM1001" s="566"/>
      <c r="BN1001" s="566"/>
      <c r="BO1001" s="566"/>
      <c r="BP1001" s="566"/>
      <c r="BQ1001" s="566"/>
      <c r="BR1001" s="566"/>
      <c r="BS1001" s="677">
        <f>[17]TDSheet!$K$15</f>
        <v>701.9</v>
      </c>
      <c r="BT1001" s="566"/>
      <c r="BU1001" s="578">
        <f t="shared" si="1944"/>
        <v>701.9</v>
      </c>
      <c r="BV1001" s="566"/>
      <c r="BW1001" s="566"/>
      <c r="BX1001" s="566"/>
      <c r="BY1001" s="566"/>
      <c r="BZ1001" s="566">
        <f>[17]TDSheet!$K$15</f>
        <v>701.9</v>
      </c>
      <c r="CE1001" s="695" t="e">
        <f t="shared" si="1943"/>
        <v>#DIV/0!</v>
      </c>
    </row>
    <row r="1002" spans="2:83" s="455" customFormat="1" ht="63" hidden="1" customHeight="1" x14ac:dyDescent="0.35">
      <c r="B1002" s="417"/>
      <c r="C1002" s="565" t="s">
        <v>288</v>
      </c>
      <c r="D1002" s="566"/>
      <c r="E1002" s="566"/>
      <c r="F1002" s="566"/>
      <c r="G1002" s="566"/>
      <c r="H1002" s="566"/>
      <c r="I1002" s="566"/>
      <c r="J1002" s="566"/>
      <c r="K1002" s="578"/>
      <c r="L1002" s="695" t="e">
        <f t="shared" si="1913"/>
        <v>#DIV/0!</v>
      </c>
      <c r="M1002" s="176"/>
      <c r="N1002" s="683"/>
      <c r="O1002" s="566"/>
      <c r="P1002" s="683"/>
      <c r="Q1002" s="566"/>
      <c r="R1002" s="683"/>
      <c r="S1002" s="566"/>
      <c r="T1002" s="683"/>
      <c r="U1002" s="566"/>
      <c r="V1002" s="566"/>
      <c r="W1002" s="566"/>
      <c r="X1002" s="566"/>
      <c r="Y1002" s="566"/>
      <c r="Z1002" s="566"/>
      <c r="AA1002" s="566"/>
      <c r="AB1002" s="566"/>
      <c r="AC1002" s="566"/>
      <c r="AD1002" s="683"/>
      <c r="AE1002" s="176"/>
      <c r="AF1002" s="695" t="e">
        <f t="shared" si="1914"/>
        <v>#DIV/0!</v>
      </c>
      <c r="AG1002" s="176"/>
      <c r="AH1002" s="683"/>
      <c r="AI1002" s="566"/>
      <c r="AJ1002" s="683"/>
      <c r="AK1002" s="566"/>
      <c r="AL1002" s="683"/>
      <c r="AM1002" s="566"/>
      <c r="AN1002" s="683"/>
      <c r="AO1002" s="569"/>
      <c r="AP1002" s="566"/>
      <c r="AQ1002" s="683"/>
      <c r="AR1002" s="578"/>
      <c r="AS1002" s="695" t="e">
        <f t="shared" si="1915"/>
        <v>#DIV/0!</v>
      </c>
      <c r="AT1002" s="176"/>
      <c r="AU1002" s="695" t="e">
        <f t="shared" si="1940"/>
        <v>#DIV/0!</v>
      </c>
      <c r="AV1002" s="566"/>
      <c r="AW1002" s="695" t="e">
        <f t="shared" si="1941"/>
        <v>#DIV/0!</v>
      </c>
      <c r="AX1002" s="176"/>
      <c r="AY1002" s="683"/>
      <c r="AZ1002" s="566"/>
      <c r="BA1002" s="695" t="e">
        <f t="shared" si="1922"/>
        <v>#DIV/0!</v>
      </c>
      <c r="BB1002" s="566"/>
      <c r="BC1002" s="566"/>
      <c r="BD1002" s="566"/>
      <c r="BE1002" s="566"/>
      <c r="BF1002" s="566"/>
      <c r="BG1002" s="566"/>
      <c r="BH1002" s="566"/>
      <c r="BI1002" s="566"/>
      <c r="BJ1002" s="566"/>
      <c r="BK1002" s="566"/>
      <c r="BL1002" s="566"/>
      <c r="BM1002" s="566"/>
      <c r="BN1002" s="566"/>
      <c r="BO1002" s="566"/>
      <c r="BP1002" s="566"/>
      <c r="BQ1002" s="566"/>
      <c r="BR1002" s="566"/>
      <c r="BS1002" s="674">
        <v>551.5</v>
      </c>
      <c r="BT1002" s="565"/>
      <c r="BU1002" s="575">
        <f t="shared" si="1944"/>
        <v>551.5</v>
      </c>
      <c r="BV1002" s="566"/>
      <c r="BW1002" s="566"/>
      <c r="BX1002" s="566"/>
      <c r="BY1002" s="566"/>
      <c r="BZ1002" s="565">
        <v>551.5</v>
      </c>
      <c r="CE1002" s="695" t="e">
        <f t="shared" si="1943"/>
        <v>#DIV/0!</v>
      </c>
    </row>
    <row r="1003" spans="2:83" s="455" customFormat="1" ht="121.5" hidden="1" customHeight="1" x14ac:dyDescent="0.35">
      <c r="B1003" s="206">
        <v>7</v>
      </c>
      <c r="C1003" s="565" t="s">
        <v>476</v>
      </c>
      <c r="D1003" s="566"/>
      <c r="E1003" s="566"/>
      <c r="F1003" s="566"/>
      <c r="G1003" s="566"/>
      <c r="H1003" s="566"/>
      <c r="I1003" s="566"/>
      <c r="J1003" s="566"/>
      <c r="K1003" s="578"/>
      <c r="L1003" s="695" t="e">
        <f t="shared" si="1913"/>
        <v>#DIV/0!</v>
      </c>
      <c r="M1003" s="176"/>
      <c r="N1003" s="683"/>
      <c r="O1003" s="566"/>
      <c r="P1003" s="683"/>
      <c r="Q1003" s="566"/>
      <c r="R1003" s="683"/>
      <c r="S1003" s="566"/>
      <c r="T1003" s="683"/>
      <c r="U1003" s="566"/>
      <c r="V1003" s="566"/>
      <c r="W1003" s="566"/>
      <c r="X1003" s="566"/>
      <c r="Y1003" s="566"/>
      <c r="Z1003" s="566"/>
      <c r="AA1003" s="566"/>
      <c r="AB1003" s="566"/>
      <c r="AC1003" s="566"/>
      <c r="AD1003" s="683"/>
      <c r="AE1003" s="176"/>
      <c r="AF1003" s="695" t="e">
        <f t="shared" si="1914"/>
        <v>#DIV/0!</v>
      </c>
      <c r="AG1003" s="176"/>
      <c r="AH1003" s="683"/>
      <c r="AI1003" s="566"/>
      <c r="AJ1003" s="683"/>
      <c r="AK1003" s="566"/>
      <c r="AL1003" s="683"/>
      <c r="AM1003" s="566"/>
      <c r="AN1003" s="683"/>
      <c r="AO1003" s="569"/>
      <c r="AP1003" s="566"/>
      <c r="AQ1003" s="683"/>
      <c r="AR1003" s="578"/>
      <c r="AS1003" s="695" t="e">
        <f t="shared" si="1915"/>
        <v>#DIV/0!</v>
      </c>
      <c r="AT1003" s="176"/>
      <c r="AU1003" s="695" t="e">
        <f t="shared" si="1940"/>
        <v>#DIV/0!</v>
      </c>
      <c r="AV1003" s="566"/>
      <c r="AW1003" s="695" t="e">
        <f t="shared" si="1941"/>
        <v>#DIV/0!</v>
      </c>
      <c r="AX1003" s="176"/>
      <c r="AY1003" s="683"/>
      <c r="AZ1003" s="566"/>
      <c r="BA1003" s="695" t="e">
        <f t="shared" si="1922"/>
        <v>#DIV/0!</v>
      </c>
      <c r="BB1003" s="566"/>
      <c r="BC1003" s="566"/>
      <c r="BD1003" s="566"/>
      <c r="BE1003" s="566"/>
      <c r="BF1003" s="566"/>
      <c r="BG1003" s="566"/>
      <c r="BH1003" s="566"/>
      <c r="BI1003" s="566"/>
      <c r="BJ1003" s="566"/>
      <c r="BK1003" s="566"/>
      <c r="BL1003" s="566"/>
      <c r="BM1003" s="566"/>
      <c r="BN1003" s="566"/>
      <c r="BO1003" s="566"/>
      <c r="BP1003" s="566"/>
      <c r="BQ1003" s="566"/>
      <c r="BR1003" s="566"/>
      <c r="BS1003" s="674">
        <f>BS1004+BS1005</f>
        <v>4692.1000000000004</v>
      </c>
      <c r="BT1003" s="565"/>
      <c r="BU1003" s="575">
        <f t="shared" si="1944"/>
        <v>4692.1000000000004</v>
      </c>
      <c r="BV1003" s="566"/>
      <c r="BW1003" s="566"/>
      <c r="BX1003" s="566"/>
      <c r="BY1003" s="566"/>
      <c r="BZ1003" s="565">
        <f>BZ1004+BZ1005</f>
        <v>4692.1000000000004</v>
      </c>
      <c r="CE1003" s="695" t="e">
        <f t="shared" si="1943"/>
        <v>#DIV/0!</v>
      </c>
    </row>
    <row r="1004" spans="2:83" s="455" customFormat="1" ht="60" hidden="1" customHeight="1" x14ac:dyDescent="0.35">
      <c r="B1004" s="206"/>
      <c r="C1004" s="566" t="s">
        <v>32</v>
      </c>
      <c r="D1004" s="566"/>
      <c r="E1004" s="566"/>
      <c r="F1004" s="566"/>
      <c r="G1004" s="566"/>
      <c r="H1004" s="566"/>
      <c r="I1004" s="566"/>
      <c r="J1004" s="566"/>
      <c r="K1004" s="578"/>
      <c r="L1004" s="695" t="e">
        <f t="shared" si="1913"/>
        <v>#DIV/0!</v>
      </c>
      <c r="M1004" s="176"/>
      <c r="N1004" s="683"/>
      <c r="O1004" s="566"/>
      <c r="P1004" s="683"/>
      <c r="Q1004" s="566"/>
      <c r="R1004" s="683"/>
      <c r="S1004" s="566"/>
      <c r="T1004" s="683"/>
      <c r="U1004" s="566"/>
      <c r="V1004" s="566"/>
      <c r="W1004" s="566"/>
      <c r="X1004" s="566"/>
      <c r="Y1004" s="566"/>
      <c r="Z1004" s="566"/>
      <c r="AA1004" s="566"/>
      <c r="AB1004" s="566"/>
      <c r="AC1004" s="566"/>
      <c r="AD1004" s="683"/>
      <c r="AE1004" s="176"/>
      <c r="AF1004" s="695" t="e">
        <f t="shared" si="1914"/>
        <v>#DIV/0!</v>
      </c>
      <c r="AG1004" s="176"/>
      <c r="AH1004" s="683"/>
      <c r="AI1004" s="566"/>
      <c r="AJ1004" s="683"/>
      <c r="AK1004" s="566"/>
      <c r="AL1004" s="683"/>
      <c r="AM1004" s="566"/>
      <c r="AN1004" s="683"/>
      <c r="AO1004" s="569"/>
      <c r="AP1004" s="566"/>
      <c r="AQ1004" s="683"/>
      <c r="AR1004" s="578"/>
      <c r="AS1004" s="695" t="e">
        <f t="shared" si="1915"/>
        <v>#DIV/0!</v>
      </c>
      <c r="AT1004" s="176"/>
      <c r="AU1004" s="695" t="e">
        <f t="shared" si="1940"/>
        <v>#DIV/0!</v>
      </c>
      <c r="AV1004" s="566"/>
      <c r="AW1004" s="695" t="e">
        <f t="shared" si="1941"/>
        <v>#DIV/0!</v>
      </c>
      <c r="AX1004" s="176"/>
      <c r="AY1004" s="683"/>
      <c r="AZ1004" s="566"/>
      <c r="BA1004" s="695" t="e">
        <f t="shared" si="1922"/>
        <v>#DIV/0!</v>
      </c>
      <c r="BB1004" s="566"/>
      <c r="BC1004" s="566"/>
      <c r="BD1004" s="566"/>
      <c r="BE1004" s="566"/>
      <c r="BF1004" s="566"/>
      <c r="BG1004" s="566"/>
      <c r="BH1004" s="566"/>
      <c r="BI1004" s="566"/>
      <c r="BJ1004" s="566"/>
      <c r="BK1004" s="566"/>
      <c r="BL1004" s="566"/>
      <c r="BM1004" s="566"/>
      <c r="BN1004" s="566"/>
      <c r="BO1004" s="566"/>
      <c r="BP1004" s="566"/>
      <c r="BQ1004" s="566"/>
      <c r="BR1004" s="566"/>
      <c r="BS1004" s="677">
        <f>[17]TDSheet!$K$16</f>
        <v>2627.6</v>
      </c>
      <c r="BT1004" s="566"/>
      <c r="BU1004" s="578">
        <f t="shared" si="1944"/>
        <v>2627.6</v>
      </c>
      <c r="BV1004" s="566"/>
      <c r="BW1004" s="566"/>
      <c r="BX1004" s="566"/>
      <c r="BY1004" s="566"/>
      <c r="BZ1004" s="566">
        <f>[17]TDSheet!$K$16</f>
        <v>2627.6</v>
      </c>
      <c r="CE1004" s="695" t="e">
        <f t="shared" si="1943"/>
        <v>#DIV/0!</v>
      </c>
    </row>
    <row r="1005" spans="2:83" s="455" customFormat="1" ht="54" hidden="1" customHeight="1" x14ac:dyDescent="0.35">
      <c r="B1005" s="206"/>
      <c r="C1005" s="565" t="s">
        <v>288</v>
      </c>
      <c r="D1005" s="566"/>
      <c r="E1005" s="566"/>
      <c r="F1005" s="566"/>
      <c r="G1005" s="566"/>
      <c r="H1005" s="566"/>
      <c r="I1005" s="566"/>
      <c r="J1005" s="566"/>
      <c r="K1005" s="578"/>
      <c r="L1005" s="695" t="e">
        <f t="shared" si="1913"/>
        <v>#DIV/0!</v>
      </c>
      <c r="M1005" s="176"/>
      <c r="N1005" s="683"/>
      <c r="O1005" s="566"/>
      <c r="P1005" s="683"/>
      <c r="Q1005" s="566"/>
      <c r="R1005" s="683"/>
      <c r="S1005" s="566"/>
      <c r="T1005" s="683"/>
      <c r="U1005" s="566"/>
      <c r="V1005" s="566"/>
      <c r="W1005" s="566"/>
      <c r="X1005" s="566"/>
      <c r="Y1005" s="566"/>
      <c r="Z1005" s="566"/>
      <c r="AA1005" s="566"/>
      <c r="AB1005" s="566"/>
      <c r="AC1005" s="566"/>
      <c r="AD1005" s="683"/>
      <c r="AE1005" s="176"/>
      <c r="AF1005" s="695" t="e">
        <f t="shared" si="1914"/>
        <v>#DIV/0!</v>
      </c>
      <c r="AG1005" s="176"/>
      <c r="AH1005" s="683"/>
      <c r="AI1005" s="566"/>
      <c r="AJ1005" s="683"/>
      <c r="AK1005" s="566"/>
      <c r="AL1005" s="683"/>
      <c r="AM1005" s="566"/>
      <c r="AN1005" s="683"/>
      <c r="AO1005" s="569"/>
      <c r="AP1005" s="566"/>
      <c r="AQ1005" s="683"/>
      <c r="AR1005" s="578"/>
      <c r="AS1005" s="695" t="e">
        <f t="shared" si="1915"/>
        <v>#DIV/0!</v>
      </c>
      <c r="AT1005" s="176"/>
      <c r="AU1005" s="695" t="e">
        <f t="shared" si="1940"/>
        <v>#DIV/0!</v>
      </c>
      <c r="AV1005" s="566"/>
      <c r="AW1005" s="695" t="e">
        <f t="shared" si="1941"/>
        <v>#DIV/0!</v>
      </c>
      <c r="AX1005" s="176"/>
      <c r="AY1005" s="683"/>
      <c r="AZ1005" s="566"/>
      <c r="BA1005" s="695" t="e">
        <f t="shared" si="1922"/>
        <v>#DIV/0!</v>
      </c>
      <c r="BB1005" s="566"/>
      <c r="BC1005" s="566"/>
      <c r="BD1005" s="566"/>
      <c r="BE1005" s="566"/>
      <c r="BF1005" s="566"/>
      <c r="BG1005" s="566"/>
      <c r="BH1005" s="566"/>
      <c r="BI1005" s="566"/>
      <c r="BJ1005" s="566"/>
      <c r="BK1005" s="566"/>
      <c r="BL1005" s="566"/>
      <c r="BM1005" s="566"/>
      <c r="BN1005" s="566"/>
      <c r="BO1005" s="566"/>
      <c r="BP1005" s="566"/>
      <c r="BQ1005" s="566"/>
      <c r="BR1005" s="566"/>
      <c r="BS1005" s="674">
        <v>2064.5</v>
      </c>
      <c r="BT1005" s="565"/>
      <c r="BU1005" s="575">
        <f t="shared" si="1944"/>
        <v>2064.5</v>
      </c>
      <c r="BV1005" s="566"/>
      <c r="BW1005" s="566"/>
      <c r="BX1005" s="566"/>
      <c r="BY1005" s="566"/>
      <c r="BZ1005" s="565">
        <v>2064.5</v>
      </c>
      <c r="CE1005" s="695" t="e">
        <f t="shared" si="1943"/>
        <v>#DIV/0!</v>
      </c>
    </row>
    <row r="1006" spans="2:83" s="455" customFormat="1" ht="165.75" hidden="1" customHeight="1" x14ac:dyDescent="0.35">
      <c r="B1006" s="206" t="s">
        <v>12</v>
      </c>
      <c r="C1006" s="565" t="s">
        <v>477</v>
      </c>
      <c r="D1006" s="566"/>
      <c r="E1006" s="566"/>
      <c r="F1006" s="566"/>
      <c r="G1006" s="566"/>
      <c r="H1006" s="566"/>
      <c r="I1006" s="566"/>
      <c r="J1006" s="566"/>
      <c r="K1006" s="578"/>
      <c r="L1006" s="695" t="e">
        <f t="shared" ref="L1006:L1018" si="1945">K1006/D1006</f>
        <v>#DIV/0!</v>
      </c>
      <c r="M1006" s="176"/>
      <c r="N1006" s="683"/>
      <c r="O1006" s="566"/>
      <c r="P1006" s="683"/>
      <c r="Q1006" s="566"/>
      <c r="R1006" s="683"/>
      <c r="S1006" s="566"/>
      <c r="T1006" s="683"/>
      <c r="U1006" s="566"/>
      <c r="V1006" s="566"/>
      <c r="W1006" s="566"/>
      <c r="X1006" s="566"/>
      <c r="Y1006" s="566"/>
      <c r="Z1006" s="566"/>
      <c r="AA1006" s="566"/>
      <c r="AB1006" s="566"/>
      <c r="AC1006" s="566"/>
      <c r="AD1006" s="683"/>
      <c r="AE1006" s="176"/>
      <c r="AF1006" s="695" t="e">
        <f t="shared" ref="AF1006:AF1018" si="1946">AE1006/D1006</f>
        <v>#DIV/0!</v>
      </c>
      <c r="AG1006" s="176"/>
      <c r="AH1006" s="683"/>
      <c r="AI1006" s="566"/>
      <c r="AJ1006" s="683"/>
      <c r="AK1006" s="566"/>
      <c r="AL1006" s="683"/>
      <c r="AM1006" s="566"/>
      <c r="AN1006" s="683"/>
      <c r="AO1006" s="569"/>
      <c r="AP1006" s="566"/>
      <c r="AQ1006" s="683"/>
      <c r="AR1006" s="578"/>
      <c r="AS1006" s="695" t="e">
        <f t="shared" ref="AS1006:AS1018" si="1947">AR1006/D1006</f>
        <v>#DIV/0!</v>
      </c>
      <c r="AT1006" s="176"/>
      <c r="AU1006" s="695" t="e">
        <f t="shared" ref="AU1006:AU1018" si="1948">AT1006/E1006</f>
        <v>#DIV/0!</v>
      </c>
      <c r="AV1006" s="566"/>
      <c r="AW1006" s="695" t="e">
        <f t="shared" ref="AW1006:AW1018" si="1949">AV1006/F1006</f>
        <v>#DIV/0!</v>
      </c>
      <c r="AX1006" s="176"/>
      <c r="AY1006" s="683"/>
      <c r="AZ1006" s="566"/>
      <c r="BA1006" s="695" t="e">
        <f t="shared" ref="BA1006:BA1018" si="1950">AZ1006/H1006</f>
        <v>#DIV/0!</v>
      </c>
      <c r="BB1006" s="566"/>
      <c r="BC1006" s="566"/>
      <c r="BD1006" s="566"/>
      <c r="BE1006" s="566"/>
      <c r="BF1006" s="566"/>
      <c r="BG1006" s="566"/>
      <c r="BH1006" s="566"/>
      <c r="BI1006" s="566"/>
      <c r="BJ1006" s="566"/>
      <c r="BK1006" s="566"/>
      <c r="BL1006" s="566"/>
      <c r="BM1006" s="566"/>
      <c r="BN1006" s="566"/>
      <c r="BO1006" s="566"/>
      <c r="BP1006" s="566"/>
      <c r="BQ1006" s="566"/>
      <c r="BR1006" s="566"/>
      <c r="BS1006" s="674">
        <f>BS1007+BS1008</f>
        <v>10798.599999999999</v>
      </c>
      <c r="BT1006" s="565"/>
      <c r="BU1006" s="575">
        <f t="shared" si="1944"/>
        <v>10798.599999999999</v>
      </c>
      <c r="BV1006" s="566"/>
      <c r="BW1006" s="566"/>
      <c r="BX1006" s="566"/>
      <c r="BY1006" s="566"/>
      <c r="BZ1006" s="565">
        <f>BZ1007+BZ1008</f>
        <v>10798.599999999999</v>
      </c>
      <c r="CE1006" s="695" t="e">
        <f t="shared" si="1943"/>
        <v>#DIV/0!</v>
      </c>
    </row>
    <row r="1007" spans="2:83" s="455" customFormat="1" ht="62.25" hidden="1" customHeight="1" x14ac:dyDescent="0.35">
      <c r="B1007" s="206"/>
      <c r="C1007" s="566" t="s">
        <v>32</v>
      </c>
      <c r="D1007" s="566"/>
      <c r="E1007" s="566"/>
      <c r="F1007" s="566"/>
      <c r="G1007" s="566"/>
      <c r="H1007" s="566"/>
      <c r="I1007" s="566"/>
      <c r="J1007" s="566"/>
      <c r="K1007" s="578"/>
      <c r="L1007" s="695" t="e">
        <f t="shared" si="1945"/>
        <v>#DIV/0!</v>
      </c>
      <c r="M1007" s="176"/>
      <c r="N1007" s="683"/>
      <c r="O1007" s="566"/>
      <c r="P1007" s="683"/>
      <c r="Q1007" s="566"/>
      <c r="R1007" s="683"/>
      <c r="S1007" s="566"/>
      <c r="T1007" s="683"/>
      <c r="U1007" s="566"/>
      <c r="V1007" s="566"/>
      <c r="W1007" s="566"/>
      <c r="X1007" s="566"/>
      <c r="Y1007" s="566"/>
      <c r="Z1007" s="566"/>
      <c r="AA1007" s="566"/>
      <c r="AB1007" s="566"/>
      <c r="AC1007" s="566"/>
      <c r="AD1007" s="683"/>
      <c r="AE1007" s="176"/>
      <c r="AF1007" s="695" t="e">
        <f t="shared" si="1946"/>
        <v>#DIV/0!</v>
      </c>
      <c r="AG1007" s="176"/>
      <c r="AH1007" s="683"/>
      <c r="AI1007" s="566"/>
      <c r="AJ1007" s="683"/>
      <c r="AK1007" s="566"/>
      <c r="AL1007" s="683"/>
      <c r="AM1007" s="566"/>
      <c r="AN1007" s="683"/>
      <c r="AO1007" s="569"/>
      <c r="AP1007" s="566"/>
      <c r="AQ1007" s="683"/>
      <c r="AR1007" s="578"/>
      <c r="AS1007" s="695" t="e">
        <f t="shared" si="1947"/>
        <v>#DIV/0!</v>
      </c>
      <c r="AT1007" s="176"/>
      <c r="AU1007" s="695" t="e">
        <f t="shared" si="1948"/>
        <v>#DIV/0!</v>
      </c>
      <c r="AV1007" s="566"/>
      <c r="AW1007" s="695" t="e">
        <f t="shared" si="1949"/>
        <v>#DIV/0!</v>
      </c>
      <c r="AX1007" s="176"/>
      <c r="AY1007" s="683"/>
      <c r="AZ1007" s="566"/>
      <c r="BA1007" s="695" t="e">
        <f t="shared" si="1950"/>
        <v>#DIV/0!</v>
      </c>
      <c r="BB1007" s="566"/>
      <c r="BC1007" s="566"/>
      <c r="BD1007" s="566"/>
      <c r="BE1007" s="566"/>
      <c r="BF1007" s="566"/>
      <c r="BG1007" s="566"/>
      <c r="BH1007" s="566"/>
      <c r="BI1007" s="566"/>
      <c r="BJ1007" s="566"/>
      <c r="BK1007" s="566"/>
      <c r="BL1007" s="566"/>
      <c r="BM1007" s="566"/>
      <c r="BN1007" s="566"/>
      <c r="BO1007" s="566"/>
      <c r="BP1007" s="566"/>
      <c r="BQ1007" s="566"/>
      <c r="BR1007" s="566"/>
      <c r="BS1007" s="677">
        <f>[17]TDSheet!$K$17</f>
        <v>6047.2</v>
      </c>
      <c r="BT1007" s="566"/>
      <c r="BU1007" s="578">
        <f t="shared" si="1944"/>
        <v>6047.2</v>
      </c>
      <c r="BV1007" s="566"/>
      <c r="BW1007" s="566"/>
      <c r="BX1007" s="566"/>
      <c r="BY1007" s="566"/>
      <c r="BZ1007" s="566">
        <f>[17]TDSheet!$K$17</f>
        <v>6047.2</v>
      </c>
      <c r="CE1007" s="695" t="e">
        <f t="shared" si="1943"/>
        <v>#DIV/0!</v>
      </c>
    </row>
    <row r="1008" spans="2:83" s="455" customFormat="1" ht="48" hidden="1" customHeight="1" x14ac:dyDescent="0.35">
      <c r="B1008" s="206"/>
      <c r="C1008" s="565" t="s">
        <v>288</v>
      </c>
      <c r="D1008" s="566"/>
      <c r="E1008" s="566"/>
      <c r="F1008" s="566"/>
      <c r="G1008" s="566"/>
      <c r="H1008" s="566"/>
      <c r="I1008" s="566"/>
      <c r="J1008" s="566"/>
      <c r="K1008" s="578"/>
      <c r="L1008" s="695" t="e">
        <f t="shared" si="1945"/>
        <v>#DIV/0!</v>
      </c>
      <c r="M1008" s="176"/>
      <c r="N1008" s="683"/>
      <c r="O1008" s="566"/>
      <c r="P1008" s="683"/>
      <c r="Q1008" s="566"/>
      <c r="R1008" s="683"/>
      <c r="S1008" s="566"/>
      <c r="T1008" s="683"/>
      <c r="U1008" s="566"/>
      <c r="V1008" s="566"/>
      <c r="W1008" s="566"/>
      <c r="X1008" s="566"/>
      <c r="Y1008" s="566"/>
      <c r="Z1008" s="566"/>
      <c r="AA1008" s="566"/>
      <c r="AB1008" s="566"/>
      <c r="AC1008" s="566"/>
      <c r="AD1008" s="683"/>
      <c r="AE1008" s="176"/>
      <c r="AF1008" s="695" t="e">
        <f t="shared" si="1946"/>
        <v>#DIV/0!</v>
      </c>
      <c r="AG1008" s="176"/>
      <c r="AH1008" s="683"/>
      <c r="AI1008" s="566"/>
      <c r="AJ1008" s="683"/>
      <c r="AK1008" s="566"/>
      <c r="AL1008" s="683"/>
      <c r="AM1008" s="566"/>
      <c r="AN1008" s="683"/>
      <c r="AO1008" s="569"/>
      <c r="AP1008" s="566"/>
      <c r="AQ1008" s="683"/>
      <c r="AR1008" s="578"/>
      <c r="AS1008" s="695" t="e">
        <f t="shared" si="1947"/>
        <v>#DIV/0!</v>
      </c>
      <c r="AT1008" s="176"/>
      <c r="AU1008" s="695" t="e">
        <f t="shared" si="1948"/>
        <v>#DIV/0!</v>
      </c>
      <c r="AV1008" s="566"/>
      <c r="AW1008" s="695" t="e">
        <f t="shared" si="1949"/>
        <v>#DIV/0!</v>
      </c>
      <c r="AX1008" s="176"/>
      <c r="AY1008" s="683"/>
      <c r="AZ1008" s="566"/>
      <c r="BA1008" s="695" t="e">
        <f t="shared" si="1950"/>
        <v>#DIV/0!</v>
      </c>
      <c r="BB1008" s="566"/>
      <c r="BC1008" s="566"/>
      <c r="BD1008" s="566"/>
      <c r="BE1008" s="566"/>
      <c r="BF1008" s="566"/>
      <c r="BG1008" s="566"/>
      <c r="BH1008" s="566"/>
      <c r="BI1008" s="566"/>
      <c r="BJ1008" s="566"/>
      <c r="BK1008" s="566"/>
      <c r="BL1008" s="566"/>
      <c r="BM1008" s="566"/>
      <c r="BN1008" s="566"/>
      <c r="BO1008" s="566"/>
      <c r="BP1008" s="566"/>
      <c r="BQ1008" s="566"/>
      <c r="BR1008" s="566"/>
      <c r="BS1008" s="674">
        <v>4751.3999999999996</v>
      </c>
      <c r="BT1008" s="565"/>
      <c r="BU1008" s="575">
        <f t="shared" si="1944"/>
        <v>4751.3999999999996</v>
      </c>
      <c r="BV1008" s="566"/>
      <c r="BW1008" s="566"/>
      <c r="BX1008" s="566"/>
      <c r="BY1008" s="566"/>
      <c r="BZ1008" s="565">
        <v>4751.3999999999996</v>
      </c>
      <c r="CE1008" s="695" t="e">
        <f t="shared" si="1943"/>
        <v>#DIV/0!</v>
      </c>
    </row>
    <row r="1009" spans="2:83" s="455" customFormat="1" ht="198.75" hidden="1" customHeight="1" x14ac:dyDescent="0.35">
      <c r="B1009" s="206" t="s">
        <v>13</v>
      </c>
      <c r="C1009" s="565" t="s">
        <v>478</v>
      </c>
      <c r="D1009" s="566"/>
      <c r="E1009" s="566"/>
      <c r="F1009" s="566"/>
      <c r="G1009" s="566"/>
      <c r="H1009" s="566"/>
      <c r="I1009" s="566"/>
      <c r="J1009" s="566"/>
      <c r="K1009" s="578"/>
      <c r="L1009" s="695" t="e">
        <f t="shared" si="1945"/>
        <v>#DIV/0!</v>
      </c>
      <c r="M1009" s="176"/>
      <c r="N1009" s="683"/>
      <c r="O1009" s="566"/>
      <c r="P1009" s="683"/>
      <c r="Q1009" s="566"/>
      <c r="R1009" s="683"/>
      <c r="S1009" s="566"/>
      <c r="T1009" s="683"/>
      <c r="U1009" s="566"/>
      <c r="V1009" s="566"/>
      <c r="W1009" s="566"/>
      <c r="X1009" s="566"/>
      <c r="Y1009" s="566"/>
      <c r="Z1009" s="566"/>
      <c r="AA1009" s="566"/>
      <c r="AB1009" s="566"/>
      <c r="AC1009" s="566"/>
      <c r="AD1009" s="683"/>
      <c r="AE1009" s="176"/>
      <c r="AF1009" s="695" t="e">
        <f t="shared" si="1946"/>
        <v>#DIV/0!</v>
      </c>
      <c r="AG1009" s="176"/>
      <c r="AH1009" s="683"/>
      <c r="AI1009" s="566"/>
      <c r="AJ1009" s="683"/>
      <c r="AK1009" s="566"/>
      <c r="AL1009" s="683"/>
      <c r="AM1009" s="566"/>
      <c r="AN1009" s="683"/>
      <c r="AO1009" s="569"/>
      <c r="AP1009" s="566"/>
      <c r="AQ1009" s="683"/>
      <c r="AR1009" s="578"/>
      <c r="AS1009" s="695" t="e">
        <f t="shared" si="1947"/>
        <v>#DIV/0!</v>
      </c>
      <c r="AT1009" s="176"/>
      <c r="AU1009" s="695" t="e">
        <f t="shared" si="1948"/>
        <v>#DIV/0!</v>
      </c>
      <c r="AV1009" s="566"/>
      <c r="AW1009" s="695" t="e">
        <f t="shared" si="1949"/>
        <v>#DIV/0!</v>
      </c>
      <c r="AX1009" s="176"/>
      <c r="AY1009" s="683"/>
      <c r="AZ1009" s="566"/>
      <c r="BA1009" s="695" t="e">
        <f t="shared" si="1950"/>
        <v>#DIV/0!</v>
      </c>
      <c r="BB1009" s="566"/>
      <c r="BC1009" s="566"/>
      <c r="BD1009" s="566"/>
      <c r="BE1009" s="566"/>
      <c r="BF1009" s="566"/>
      <c r="BG1009" s="566"/>
      <c r="BH1009" s="566"/>
      <c r="BI1009" s="566"/>
      <c r="BJ1009" s="566"/>
      <c r="BK1009" s="566"/>
      <c r="BL1009" s="566"/>
      <c r="BM1009" s="566"/>
      <c r="BN1009" s="566"/>
      <c r="BO1009" s="566"/>
      <c r="BP1009" s="566"/>
      <c r="BQ1009" s="566"/>
      <c r="BR1009" s="566"/>
      <c r="BS1009" s="674">
        <f>BS1010+BS1011</f>
        <v>12109.1</v>
      </c>
      <c r="BT1009" s="565"/>
      <c r="BU1009" s="575">
        <f t="shared" si="1944"/>
        <v>12109.1</v>
      </c>
      <c r="BV1009" s="566"/>
      <c r="BW1009" s="566"/>
      <c r="BX1009" s="566"/>
      <c r="BY1009" s="566"/>
      <c r="BZ1009" s="565">
        <f>BZ1010+BZ1011</f>
        <v>12109.1</v>
      </c>
      <c r="CE1009" s="695" t="e">
        <f t="shared" si="1943"/>
        <v>#DIV/0!</v>
      </c>
    </row>
    <row r="1010" spans="2:83" s="455" customFormat="1" ht="70.5" hidden="1" customHeight="1" x14ac:dyDescent="0.35">
      <c r="B1010" s="206"/>
      <c r="C1010" s="566" t="s">
        <v>32</v>
      </c>
      <c r="D1010" s="566"/>
      <c r="E1010" s="566"/>
      <c r="F1010" s="566"/>
      <c r="G1010" s="566"/>
      <c r="H1010" s="566"/>
      <c r="I1010" s="566"/>
      <c r="J1010" s="566"/>
      <c r="K1010" s="578"/>
      <c r="L1010" s="695" t="e">
        <f t="shared" si="1945"/>
        <v>#DIV/0!</v>
      </c>
      <c r="M1010" s="176"/>
      <c r="N1010" s="683"/>
      <c r="O1010" s="566"/>
      <c r="P1010" s="683"/>
      <c r="Q1010" s="566"/>
      <c r="R1010" s="683"/>
      <c r="S1010" s="566"/>
      <c r="T1010" s="683"/>
      <c r="U1010" s="566"/>
      <c r="V1010" s="566"/>
      <c r="W1010" s="566"/>
      <c r="X1010" s="566"/>
      <c r="Y1010" s="566"/>
      <c r="Z1010" s="566"/>
      <c r="AA1010" s="566"/>
      <c r="AB1010" s="566"/>
      <c r="AC1010" s="566"/>
      <c r="AD1010" s="683"/>
      <c r="AE1010" s="176"/>
      <c r="AF1010" s="695" t="e">
        <f t="shared" si="1946"/>
        <v>#DIV/0!</v>
      </c>
      <c r="AG1010" s="176"/>
      <c r="AH1010" s="683"/>
      <c r="AI1010" s="566"/>
      <c r="AJ1010" s="683"/>
      <c r="AK1010" s="566"/>
      <c r="AL1010" s="683"/>
      <c r="AM1010" s="566"/>
      <c r="AN1010" s="683"/>
      <c r="AO1010" s="569"/>
      <c r="AP1010" s="566"/>
      <c r="AQ1010" s="683"/>
      <c r="AR1010" s="578"/>
      <c r="AS1010" s="695" t="e">
        <f t="shared" si="1947"/>
        <v>#DIV/0!</v>
      </c>
      <c r="AT1010" s="176"/>
      <c r="AU1010" s="695" t="e">
        <f t="shared" si="1948"/>
        <v>#DIV/0!</v>
      </c>
      <c r="AV1010" s="566"/>
      <c r="AW1010" s="695" t="e">
        <f t="shared" si="1949"/>
        <v>#DIV/0!</v>
      </c>
      <c r="AX1010" s="176"/>
      <c r="AY1010" s="683"/>
      <c r="AZ1010" s="566"/>
      <c r="BA1010" s="695" t="e">
        <f t="shared" si="1950"/>
        <v>#DIV/0!</v>
      </c>
      <c r="BB1010" s="566"/>
      <c r="BC1010" s="566"/>
      <c r="BD1010" s="566"/>
      <c r="BE1010" s="566"/>
      <c r="BF1010" s="566"/>
      <c r="BG1010" s="566"/>
      <c r="BH1010" s="566"/>
      <c r="BI1010" s="566"/>
      <c r="BJ1010" s="566"/>
      <c r="BK1010" s="566"/>
      <c r="BL1010" s="566"/>
      <c r="BM1010" s="566"/>
      <c r="BN1010" s="566"/>
      <c r="BO1010" s="566"/>
      <c r="BP1010" s="566"/>
      <c r="BQ1010" s="566"/>
      <c r="BR1010" s="566"/>
      <c r="BS1010" s="677">
        <f>[17]TDSheet!$K$18</f>
        <v>6781.1</v>
      </c>
      <c r="BT1010" s="566"/>
      <c r="BU1010" s="578">
        <f t="shared" si="1944"/>
        <v>6781.1</v>
      </c>
      <c r="BV1010" s="566"/>
      <c r="BW1010" s="566"/>
      <c r="BX1010" s="566"/>
      <c r="BY1010" s="566"/>
      <c r="BZ1010" s="566">
        <f>[17]TDSheet!$K$18</f>
        <v>6781.1</v>
      </c>
      <c r="CE1010" s="695" t="e">
        <f t="shared" si="1943"/>
        <v>#DIV/0!</v>
      </c>
    </row>
    <row r="1011" spans="2:83" s="455" customFormat="1" ht="85.5" hidden="1" customHeight="1" x14ac:dyDescent="0.35">
      <c r="B1011" s="206"/>
      <c r="C1011" s="565" t="s">
        <v>288</v>
      </c>
      <c r="D1011" s="566"/>
      <c r="E1011" s="566"/>
      <c r="F1011" s="566"/>
      <c r="G1011" s="566"/>
      <c r="H1011" s="566"/>
      <c r="I1011" s="566"/>
      <c r="J1011" s="566"/>
      <c r="K1011" s="578"/>
      <c r="L1011" s="695" t="e">
        <f t="shared" si="1945"/>
        <v>#DIV/0!</v>
      </c>
      <c r="M1011" s="176"/>
      <c r="N1011" s="683"/>
      <c r="O1011" s="566"/>
      <c r="P1011" s="683"/>
      <c r="Q1011" s="566"/>
      <c r="R1011" s="683"/>
      <c r="S1011" s="566"/>
      <c r="T1011" s="683"/>
      <c r="U1011" s="566"/>
      <c r="V1011" s="566"/>
      <c r="W1011" s="566"/>
      <c r="X1011" s="566"/>
      <c r="Y1011" s="566"/>
      <c r="Z1011" s="566"/>
      <c r="AA1011" s="566"/>
      <c r="AB1011" s="566"/>
      <c r="AC1011" s="566"/>
      <c r="AD1011" s="683"/>
      <c r="AE1011" s="176"/>
      <c r="AF1011" s="695" t="e">
        <f t="shared" si="1946"/>
        <v>#DIV/0!</v>
      </c>
      <c r="AG1011" s="176"/>
      <c r="AH1011" s="683"/>
      <c r="AI1011" s="566"/>
      <c r="AJ1011" s="683"/>
      <c r="AK1011" s="566"/>
      <c r="AL1011" s="683"/>
      <c r="AM1011" s="566"/>
      <c r="AN1011" s="683"/>
      <c r="AO1011" s="569"/>
      <c r="AP1011" s="566"/>
      <c r="AQ1011" s="683"/>
      <c r="AR1011" s="578"/>
      <c r="AS1011" s="695" t="e">
        <f t="shared" si="1947"/>
        <v>#DIV/0!</v>
      </c>
      <c r="AT1011" s="176"/>
      <c r="AU1011" s="695" t="e">
        <f t="shared" si="1948"/>
        <v>#DIV/0!</v>
      </c>
      <c r="AV1011" s="566"/>
      <c r="AW1011" s="695" t="e">
        <f t="shared" si="1949"/>
        <v>#DIV/0!</v>
      </c>
      <c r="AX1011" s="176"/>
      <c r="AY1011" s="683"/>
      <c r="AZ1011" s="566"/>
      <c r="BA1011" s="695" t="e">
        <f t="shared" si="1950"/>
        <v>#DIV/0!</v>
      </c>
      <c r="BB1011" s="566"/>
      <c r="BC1011" s="566"/>
      <c r="BD1011" s="566"/>
      <c r="BE1011" s="566"/>
      <c r="BF1011" s="566"/>
      <c r="BG1011" s="566"/>
      <c r="BH1011" s="566"/>
      <c r="BI1011" s="566"/>
      <c r="BJ1011" s="566"/>
      <c r="BK1011" s="566"/>
      <c r="BL1011" s="566"/>
      <c r="BM1011" s="566"/>
      <c r="BN1011" s="566"/>
      <c r="BO1011" s="566"/>
      <c r="BP1011" s="566"/>
      <c r="BQ1011" s="566"/>
      <c r="BR1011" s="566"/>
      <c r="BS1011" s="674">
        <v>5328</v>
      </c>
      <c r="BT1011" s="565"/>
      <c r="BU1011" s="575">
        <f t="shared" si="1944"/>
        <v>5328</v>
      </c>
      <c r="BV1011" s="566"/>
      <c r="BW1011" s="566"/>
      <c r="BX1011" s="566"/>
      <c r="BY1011" s="566"/>
      <c r="BZ1011" s="565">
        <v>5328</v>
      </c>
      <c r="CE1011" s="695" t="e">
        <f t="shared" si="1943"/>
        <v>#DIV/0!</v>
      </c>
    </row>
    <row r="1012" spans="2:83" s="583" customFormat="1" ht="59.25" hidden="1" customHeight="1" x14ac:dyDescent="0.35">
      <c r="B1012" s="584" t="s">
        <v>14</v>
      </c>
      <c r="C1012" s="572" t="s">
        <v>480</v>
      </c>
      <c r="D1012" s="572"/>
      <c r="E1012" s="572"/>
      <c r="F1012" s="572"/>
      <c r="G1012" s="572"/>
      <c r="H1012" s="572"/>
      <c r="I1012" s="572"/>
      <c r="J1012" s="572"/>
      <c r="K1012" s="581"/>
      <c r="L1012" s="695" t="e">
        <f t="shared" si="1945"/>
        <v>#DIV/0!</v>
      </c>
      <c r="M1012" s="168"/>
      <c r="N1012" s="683"/>
      <c r="O1012" s="572"/>
      <c r="P1012" s="683"/>
      <c r="Q1012" s="572"/>
      <c r="R1012" s="683"/>
      <c r="S1012" s="572"/>
      <c r="T1012" s="683"/>
      <c r="U1012" s="572"/>
      <c r="V1012" s="572"/>
      <c r="W1012" s="572"/>
      <c r="X1012" s="572"/>
      <c r="Y1012" s="572"/>
      <c r="Z1012" s="572"/>
      <c r="AA1012" s="572"/>
      <c r="AB1012" s="572"/>
      <c r="AC1012" s="572"/>
      <c r="AD1012" s="683"/>
      <c r="AE1012" s="168"/>
      <c r="AF1012" s="695" t="e">
        <f t="shared" si="1946"/>
        <v>#DIV/0!</v>
      </c>
      <c r="AG1012" s="168"/>
      <c r="AH1012" s="683"/>
      <c r="AI1012" s="572"/>
      <c r="AJ1012" s="683"/>
      <c r="AK1012" s="572"/>
      <c r="AL1012" s="683"/>
      <c r="AM1012" s="572"/>
      <c r="AN1012" s="683"/>
      <c r="AO1012" s="585"/>
      <c r="AP1012" s="572"/>
      <c r="AQ1012" s="683"/>
      <c r="AR1012" s="581"/>
      <c r="AS1012" s="695" t="e">
        <f t="shared" si="1947"/>
        <v>#DIV/0!</v>
      </c>
      <c r="AT1012" s="168"/>
      <c r="AU1012" s="695" t="e">
        <f t="shared" si="1948"/>
        <v>#DIV/0!</v>
      </c>
      <c r="AV1012" s="572"/>
      <c r="AW1012" s="695" t="e">
        <f t="shared" si="1949"/>
        <v>#DIV/0!</v>
      </c>
      <c r="AX1012" s="168"/>
      <c r="AY1012" s="683"/>
      <c r="AZ1012" s="572"/>
      <c r="BA1012" s="695" t="e">
        <f t="shared" si="1950"/>
        <v>#DIV/0!</v>
      </c>
      <c r="BB1012" s="111">
        <f>BB1013+BB1014</f>
        <v>0</v>
      </c>
      <c r="BC1012" s="572"/>
      <c r="BD1012" s="572"/>
      <c r="BE1012" s="572"/>
      <c r="BF1012" s="572"/>
      <c r="BG1012" s="572"/>
      <c r="BH1012" s="572"/>
      <c r="BI1012" s="572"/>
      <c r="BJ1012" s="572"/>
      <c r="BK1012" s="572"/>
      <c r="BL1012" s="572"/>
      <c r="BM1012" s="572"/>
      <c r="BN1012" s="572"/>
      <c r="BO1012" s="572"/>
      <c r="BP1012" s="572"/>
      <c r="BQ1012" s="572"/>
      <c r="BR1012" s="572"/>
      <c r="BS1012" s="679">
        <f>BS1013+BS1014</f>
        <v>0</v>
      </c>
      <c r="BT1012" s="572">
        <f t="shared" ref="BT1012" si="1951">BU1012</f>
        <v>0</v>
      </c>
      <c r="BU1012" s="581">
        <f>BU1013+BU1014</f>
        <v>0</v>
      </c>
      <c r="BV1012" s="572"/>
      <c r="BW1012" s="572"/>
      <c r="BX1012" s="572"/>
      <c r="BY1012" s="572"/>
      <c r="BZ1012" s="572">
        <f>BZ1013+BZ1014</f>
        <v>0</v>
      </c>
      <c r="CE1012" s="695" t="e">
        <f t="shared" si="1943"/>
        <v>#DIV/0!</v>
      </c>
    </row>
    <row r="1013" spans="2:83" s="455" customFormat="1" ht="59.25" hidden="1" customHeight="1" x14ac:dyDescent="0.35">
      <c r="B1013" s="582"/>
      <c r="C1013" s="573" t="s">
        <v>32</v>
      </c>
      <c r="D1013" s="573"/>
      <c r="E1013" s="573"/>
      <c r="F1013" s="573"/>
      <c r="G1013" s="573"/>
      <c r="H1013" s="573"/>
      <c r="I1013" s="573"/>
      <c r="J1013" s="573"/>
      <c r="K1013" s="578"/>
      <c r="L1013" s="695" t="e">
        <f t="shared" si="1945"/>
        <v>#DIV/0!</v>
      </c>
      <c r="M1013" s="176"/>
      <c r="N1013" s="683"/>
      <c r="O1013" s="573"/>
      <c r="P1013" s="683"/>
      <c r="Q1013" s="573"/>
      <c r="R1013" s="683"/>
      <c r="S1013" s="573"/>
      <c r="T1013" s="683"/>
      <c r="U1013" s="573"/>
      <c r="V1013" s="573"/>
      <c r="W1013" s="573"/>
      <c r="X1013" s="573"/>
      <c r="Y1013" s="573"/>
      <c r="Z1013" s="573"/>
      <c r="AA1013" s="573"/>
      <c r="AB1013" s="573"/>
      <c r="AC1013" s="573"/>
      <c r="AD1013" s="683"/>
      <c r="AE1013" s="176"/>
      <c r="AF1013" s="695" t="e">
        <f t="shared" si="1946"/>
        <v>#DIV/0!</v>
      </c>
      <c r="AG1013" s="176"/>
      <c r="AH1013" s="683"/>
      <c r="AI1013" s="573"/>
      <c r="AJ1013" s="683"/>
      <c r="AK1013" s="573"/>
      <c r="AL1013" s="683"/>
      <c r="AM1013" s="573"/>
      <c r="AN1013" s="683"/>
      <c r="AO1013" s="569"/>
      <c r="AP1013" s="573"/>
      <c r="AQ1013" s="683"/>
      <c r="AR1013" s="578"/>
      <c r="AS1013" s="695" t="e">
        <f t="shared" si="1947"/>
        <v>#DIV/0!</v>
      </c>
      <c r="AT1013" s="176"/>
      <c r="AU1013" s="695" t="e">
        <f t="shared" si="1948"/>
        <v>#DIV/0!</v>
      </c>
      <c r="AV1013" s="573"/>
      <c r="AW1013" s="695" t="e">
        <f t="shared" si="1949"/>
        <v>#DIV/0!</v>
      </c>
      <c r="AX1013" s="176"/>
      <c r="AY1013" s="683"/>
      <c r="AZ1013" s="573"/>
      <c r="BA1013" s="695" t="e">
        <f t="shared" si="1950"/>
        <v>#DIV/0!</v>
      </c>
      <c r="BB1013" s="573">
        <v>0</v>
      </c>
      <c r="BC1013" s="573"/>
      <c r="BD1013" s="573"/>
      <c r="BE1013" s="573"/>
      <c r="BF1013" s="573"/>
      <c r="BG1013" s="573"/>
      <c r="BH1013" s="573"/>
      <c r="BI1013" s="573"/>
      <c r="BJ1013" s="573"/>
      <c r="BK1013" s="573"/>
      <c r="BL1013" s="573"/>
      <c r="BM1013" s="573"/>
      <c r="BN1013" s="573"/>
      <c r="BO1013" s="573"/>
      <c r="BP1013" s="573"/>
      <c r="BQ1013" s="573"/>
      <c r="BR1013" s="573"/>
      <c r="BS1013" s="677"/>
      <c r="BT1013" s="573">
        <f>BU1013</f>
        <v>0</v>
      </c>
      <c r="BU1013" s="578">
        <v>0</v>
      </c>
      <c r="BV1013" s="573"/>
      <c r="BW1013" s="573"/>
      <c r="BX1013" s="573"/>
      <c r="BY1013" s="573"/>
      <c r="BZ1013" s="573"/>
      <c r="CE1013" s="695" t="e">
        <f t="shared" si="1943"/>
        <v>#DIV/0!</v>
      </c>
    </row>
    <row r="1014" spans="2:83" s="455" customFormat="1" ht="59.25" hidden="1" customHeight="1" x14ac:dyDescent="0.35">
      <c r="B1014" s="206"/>
      <c r="C1014" s="574" t="s">
        <v>288</v>
      </c>
      <c r="D1014" s="573"/>
      <c r="E1014" s="573"/>
      <c r="F1014" s="573"/>
      <c r="G1014" s="573"/>
      <c r="H1014" s="573"/>
      <c r="I1014" s="573"/>
      <c r="J1014" s="573"/>
      <c r="K1014" s="578"/>
      <c r="L1014" s="695" t="e">
        <f t="shared" si="1945"/>
        <v>#DIV/0!</v>
      </c>
      <c r="M1014" s="176"/>
      <c r="N1014" s="683"/>
      <c r="O1014" s="573"/>
      <c r="P1014" s="683"/>
      <c r="Q1014" s="573"/>
      <c r="R1014" s="683"/>
      <c r="S1014" s="573"/>
      <c r="T1014" s="683"/>
      <c r="U1014" s="573"/>
      <c r="V1014" s="573"/>
      <c r="W1014" s="573"/>
      <c r="X1014" s="573"/>
      <c r="Y1014" s="573"/>
      <c r="Z1014" s="573"/>
      <c r="AA1014" s="573"/>
      <c r="AB1014" s="573"/>
      <c r="AC1014" s="573"/>
      <c r="AD1014" s="683"/>
      <c r="AE1014" s="176"/>
      <c r="AF1014" s="695" t="e">
        <f t="shared" si="1946"/>
        <v>#DIV/0!</v>
      </c>
      <c r="AG1014" s="176"/>
      <c r="AH1014" s="683"/>
      <c r="AI1014" s="573"/>
      <c r="AJ1014" s="683"/>
      <c r="AK1014" s="573"/>
      <c r="AL1014" s="683"/>
      <c r="AM1014" s="573"/>
      <c r="AN1014" s="683"/>
      <c r="AO1014" s="569"/>
      <c r="AP1014" s="573"/>
      <c r="AQ1014" s="683"/>
      <c r="AR1014" s="578"/>
      <c r="AS1014" s="695" t="e">
        <f t="shared" si="1947"/>
        <v>#DIV/0!</v>
      </c>
      <c r="AT1014" s="176"/>
      <c r="AU1014" s="695" t="e">
        <f t="shared" si="1948"/>
        <v>#DIV/0!</v>
      </c>
      <c r="AV1014" s="573"/>
      <c r="AW1014" s="695" t="e">
        <f t="shared" si="1949"/>
        <v>#DIV/0!</v>
      </c>
      <c r="AX1014" s="176"/>
      <c r="AY1014" s="683"/>
      <c r="AZ1014" s="573"/>
      <c r="BA1014" s="695" t="e">
        <f t="shared" si="1950"/>
        <v>#DIV/0!</v>
      </c>
      <c r="BB1014" s="574">
        <v>0</v>
      </c>
      <c r="BC1014" s="573"/>
      <c r="BD1014" s="573"/>
      <c r="BE1014" s="573"/>
      <c r="BF1014" s="573"/>
      <c r="BG1014" s="573"/>
      <c r="BH1014" s="573"/>
      <c r="BI1014" s="573"/>
      <c r="BJ1014" s="573"/>
      <c r="BK1014" s="573"/>
      <c r="BL1014" s="573"/>
      <c r="BM1014" s="573"/>
      <c r="BN1014" s="573"/>
      <c r="BO1014" s="573"/>
      <c r="BP1014" s="573"/>
      <c r="BQ1014" s="573"/>
      <c r="BR1014" s="573"/>
      <c r="BS1014" s="674"/>
      <c r="BT1014" s="574">
        <f>BU1014</f>
        <v>0</v>
      </c>
      <c r="BU1014" s="575">
        <v>0</v>
      </c>
      <c r="BV1014" s="573"/>
      <c r="BW1014" s="573"/>
      <c r="BX1014" s="573"/>
      <c r="BY1014" s="573"/>
      <c r="BZ1014" s="574"/>
      <c r="CE1014" s="695" t="e">
        <f t="shared" si="1943"/>
        <v>#DIV/0!</v>
      </c>
    </row>
    <row r="1015" spans="2:83" s="379" customFormat="1" ht="82.5" hidden="1" customHeight="1" x14ac:dyDescent="0.25">
      <c r="B1015" s="1047" t="s">
        <v>194</v>
      </c>
      <c r="C1015" s="1047"/>
      <c r="D1015" s="378">
        <f>SUM(E1015:I1015)</f>
        <v>0</v>
      </c>
      <c r="E1015" s="378">
        <f>E1016+E1017</f>
        <v>0</v>
      </c>
      <c r="F1015" s="378"/>
      <c r="G1015" s="378">
        <f>G1016+G1017</f>
        <v>0</v>
      </c>
      <c r="H1015" s="378">
        <f t="shared" ref="H1015" si="1952">H1016+H1017</f>
        <v>0</v>
      </c>
      <c r="I1015" s="378">
        <f>I1016+I1017</f>
        <v>0</v>
      </c>
      <c r="J1015" s="378">
        <f>K1015-D1015</f>
        <v>0</v>
      </c>
      <c r="K1015" s="378">
        <f>SUM(M1015:U1015)</f>
        <v>0</v>
      </c>
      <c r="L1015" s="695" t="e">
        <f t="shared" si="1945"/>
        <v>#DIV/0!</v>
      </c>
      <c r="M1015" s="960">
        <f>M1016+M1017</f>
        <v>0</v>
      </c>
      <c r="N1015" s="698"/>
      <c r="O1015" s="378"/>
      <c r="P1015" s="698"/>
      <c r="Q1015" s="378">
        <f>Q1016+Q1017</f>
        <v>0</v>
      </c>
      <c r="R1015" s="698"/>
      <c r="S1015" s="378">
        <f t="shared" ref="S1015" si="1953">S1016+S1017</f>
        <v>0</v>
      </c>
      <c r="T1015" s="698"/>
      <c r="U1015" s="378">
        <f>U1016+U1017</f>
        <v>0</v>
      </c>
      <c r="V1015" s="378">
        <f>W1015+X1015+Y1015</f>
        <v>0</v>
      </c>
      <c r="W1015" s="378">
        <f>W1016+W1017</f>
        <v>0</v>
      </c>
      <c r="X1015" s="378">
        <f t="shared" ref="X1015" si="1954">X1016+X1017</f>
        <v>0</v>
      </c>
      <c r="Y1015" s="378">
        <f>Y1016+Y1017</f>
        <v>0</v>
      </c>
      <c r="Z1015" s="378" t="e">
        <f>AA1015+AB1015+AC1015</f>
        <v>#REF!</v>
      </c>
      <c r="AA1015" s="378" t="e">
        <f>AA1016+AA1017</f>
        <v>#REF!</v>
      </c>
      <c r="AB1015" s="378">
        <f>H1015</f>
        <v>0</v>
      </c>
      <c r="AC1015" s="378">
        <f>AC1016+AC1017</f>
        <v>0</v>
      </c>
      <c r="AD1015" s="698"/>
      <c r="AE1015" s="960">
        <f>SUM(AG1015:AO1015)</f>
        <v>0</v>
      </c>
      <c r="AF1015" s="695" t="e">
        <f t="shared" si="1946"/>
        <v>#DIV/0!</v>
      </c>
      <c r="AG1015" s="960">
        <f>AG1016+AG1017</f>
        <v>0</v>
      </c>
      <c r="AH1015" s="698"/>
      <c r="AI1015" s="378"/>
      <c r="AJ1015" s="698"/>
      <c r="AK1015" s="378">
        <f>AK1016+AK1017</f>
        <v>0</v>
      </c>
      <c r="AL1015" s="698"/>
      <c r="AM1015" s="378">
        <f t="shared" ref="AM1015" si="1955">AM1016+AM1017</f>
        <v>0</v>
      </c>
      <c r="AN1015" s="698"/>
      <c r="AO1015" s="378">
        <f>AO1016+AO1017</f>
        <v>0</v>
      </c>
      <c r="AP1015" s="378">
        <f>AP1016+AP1017</f>
        <v>0</v>
      </c>
      <c r="AQ1015" s="698"/>
      <c r="AR1015" s="378" t="e">
        <f>SUM(AT1015:BB1015)</f>
        <v>#DIV/0!</v>
      </c>
      <c r="AS1015" s="695" t="e">
        <f t="shared" si="1947"/>
        <v>#DIV/0!</v>
      </c>
      <c r="AT1015" s="960">
        <f>AT1016+AT1017</f>
        <v>0</v>
      </c>
      <c r="AU1015" s="695">
        <v>0</v>
      </c>
      <c r="AV1015" s="378"/>
      <c r="AW1015" s="695">
        <v>0</v>
      </c>
      <c r="AX1015" s="960">
        <f>AX1016+AX1017</f>
        <v>0</v>
      </c>
      <c r="AY1015" s="698"/>
      <c r="AZ1015" s="378">
        <f t="shared" ref="AZ1015" si="1956">AZ1016+AZ1017</f>
        <v>0</v>
      </c>
      <c r="BA1015" s="695" t="e">
        <f t="shared" si="1950"/>
        <v>#DIV/0!</v>
      </c>
      <c r="BB1015" s="378">
        <f>BB1016+BB1017</f>
        <v>0</v>
      </c>
      <c r="BC1015" s="378">
        <f t="shared" si="1902"/>
        <v>0</v>
      </c>
      <c r="BD1015" s="378">
        <f t="shared" si="1903"/>
        <v>0</v>
      </c>
      <c r="BE1015" s="378">
        <f>SUM(BF1015:BI1015)</f>
        <v>0</v>
      </c>
      <c r="BF1015" s="378">
        <f>BF1016+BF1017</f>
        <v>0</v>
      </c>
      <c r="BG1015" s="378">
        <f>BG1016+BG1017</f>
        <v>0</v>
      </c>
      <c r="BH1015" s="378">
        <f t="shared" ref="BH1015" si="1957">BH1016+BH1017</f>
        <v>0</v>
      </c>
      <c r="BI1015" s="378">
        <f>BI1016+BI1017</f>
        <v>0</v>
      </c>
      <c r="BJ1015" s="378">
        <f t="shared" si="1930"/>
        <v>0</v>
      </c>
      <c r="BK1015" s="378"/>
      <c r="BL1015" s="378"/>
      <c r="BM1015" s="378"/>
      <c r="BN1015" s="378">
        <f>SUM(BO1015:BS1015)</f>
        <v>35034</v>
      </c>
      <c r="BO1015" s="378">
        <f>BO1016+BO1017</f>
        <v>0</v>
      </c>
      <c r="BP1015" s="378"/>
      <c r="BQ1015" s="378">
        <f>BQ1016+BQ1017</f>
        <v>0</v>
      </c>
      <c r="BR1015" s="378">
        <f t="shared" ref="BR1015" si="1958">BR1016+BR1017</f>
        <v>0</v>
      </c>
      <c r="BS1015" s="378">
        <f>BS1016+BS1017</f>
        <v>35034</v>
      </c>
      <c r="BT1015" s="378">
        <f>BT1016+BT1017</f>
        <v>0</v>
      </c>
      <c r="BU1015" s="378">
        <f>SUM(BV1015:BZ1015)</f>
        <v>35034</v>
      </c>
      <c r="BV1015" s="378">
        <f>BV1016+BV1017</f>
        <v>0</v>
      </c>
      <c r="BW1015" s="378"/>
      <c r="BX1015" s="378">
        <f>BX1016+BX1017</f>
        <v>0</v>
      </c>
      <c r="BY1015" s="378">
        <f t="shared" ref="BY1015" si="1959">BY1016+BY1017</f>
        <v>0</v>
      </c>
      <c r="BZ1015" s="378">
        <f>BZ1016+BZ1017</f>
        <v>35034</v>
      </c>
      <c r="CE1015" s="695" t="e">
        <f t="shared" si="1943"/>
        <v>#DIV/0!</v>
      </c>
    </row>
    <row r="1016" spans="2:83" s="50" customFormat="1" ht="58.5" hidden="1" customHeight="1" x14ac:dyDescent="0.25">
      <c r="B1016" s="134"/>
      <c r="C1016" s="113" t="s">
        <v>31</v>
      </c>
      <c r="D1016" s="389">
        <f>E1016+G1016+H1016+I1016</f>
        <v>0</v>
      </c>
      <c r="E1016" s="491">
        <v>0</v>
      </c>
      <c r="F1016" s="504"/>
      <c r="G1016" s="491">
        <f>G914</f>
        <v>0</v>
      </c>
      <c r="H1016" s="491">
        <f>H914</f>
        <v>0</v>
      </c>
      <c r="I1016" s="491">
        <f>I914</f>
        <v>0</v>
      </c>
      <c r="J1016" s="389">
        <f>K1016-D1016</f>
        <v>0</v>
      </c>
      <c r="K1016" s="575">
        <f>M1016+Q1016+S1016+U1016</f>
        <v>0</v>
      </c>
      <c r="L1016" s="695" t="e">
        <f t="shared" si="1945"/>
        <v>#DIV/0!</v>
      </c>
      <c r="M1016" s="166">
        <f>M914</f>
        <v>0</v>
      </c>
      <c r="N1016" s="683"/>
      <c r="O1016" s="519"/>
      <c r="P1016" s="683"/>
      <c r="Q1016" s="435">
        <f>Q914</f>
        <v>0</v>
      </c>
      <c r="R1016" s="683"/>
      <c r="S1016" s="435">
        <f>S914</f>
        <v>0</v>
      </c>
      <c r="T1016" s="683"/>
      <c r="U1016" s="435">
        <f>U914</f>
        <v>0</v>
      </c>
      <c r="V1016" s="389">
        <f t="shared" ref="V1016:AC1016" si="1960">V914+V944</f>
        <v>0</v>
      </c>
      <c r="W1016" s="470">
        <f t="shared" si="1960"/>
        <v>0</v>
      </c>
      <c r="X1016" s="470">
        <f t="shared" si="1960"/>
        <v>0</v>
      </c>
      <c r="Y1016" s="470">
        <f t="shared" si="1960"/>
        <v>0</v>
      </c>
      <c r="Z1016" s="470" t="e">
        <f t="shared" si="1960"/>
        <v>#REF!</v>
      </c>
      <c r="AA1016" s="389" t="e">
        <f t="shared" si="1960"/>
        <v>#REF!</v>
      </c>
      <c r="AB1016" s="389">
        <f t="shared" si="1960"/>
        <v>0</v>
      </c>
      <c r="AC1016" s="389">
        <f t="shared" si="1960"/>
        <v>0</v>
      </c>
      <c r="AD1016" s="683"/>
      <c r="AE1016" s="166">
        <f>AG1016+AK1016+AM1016+AO1016</f>
        <v>0</v>
      </c>
      <c r="AF1016" s="695" t="e">
        <f t="shared" si="1946"/>
        <v>#DIV/0!</v>
      </c>
      <c r="AG1016" s="166">
        <f>AG914</f>
        <v>0</v>
      </c>
      <c r="AH1016" s="683"/>
      <c r="AI1016" s="519"/>
      <c r="AJ1016" s="683"/>
      <c r="AK1016" s="491">
        <f>AK914</f>
        <v>0</v>
      </c>
      <c r="AL1016" s="683"/>
      <c r="AM1016" s="491">
        <f>AM914</f>
        <v>0</v>
      </c>
      <c r="AN1016" s="683"/>
      <c r="AO1016" s="491">
        <f>AO984</f>
        <v>0</v>
      </c>
      <c r="AP1016" s="435">
        <f>AP944</f>
        <v>0</v>
      </c>
      <c r="AQ1016" s="683"/>
      <c r="AR1016" s="575">
        <f>AT1016+AX1016+AZ1016+BB1016</f>
        <v>0</v>
      </c>
      <c r="AS1016" s="695" t="e">
        <f t="shared" si="1947"/>
        <v>#DIV/0!</v>
      </c>
      <c r="AT1016" s="166">
        <f>AT914</f>
        <v>0</v>
      </c>
      <c r="AU1016" s="695" t="e">
        <f t="shared" si="1948"/>
        <v>#DIV/0!</v>
      </c>
      <c r="AV1016" s="519"/>
      <c r="AW1016" s="695" t="e">
        <f t="shared" si="1949"/>
        <v>#DIV/0!</v>
      </c>
      <c r="AX1016" s="166">
        <f>AX914</f>
        <v>0</v>
      </c>
      <c r="AY1016" s="683"/>
      <c r="AZ1016" s="435">
        <f>AZ914</f>
        <v>0</v>
      </c>
      <c r="BA1016" s="695" t="e">
        <f t="shared" si="1950"/>
        <v>#DIV/0!</v>
      </c>
      <c r="BB1016" s="435">
        <f>BB984</f>
        <v>0</v>
      </c>
      <c r="BC1016" s="389">
        <f t="shared" si="1902"/>
        <v>0</v>
      </c>
      <c r="BD1016" s="389">
        <f t="shared" si="1903"/>
        <v>0</v>
      </c>
      <c r="BE1016" s="444">
        <f>BF1016+BG1016+BH1016+BI1016</f>
        <v>0</v>
      </c>
      <c r="BF1016" s="389">
        <f>BF914</f>
        <v>0</v>
      </c>
      <c r="BG1016" s="389">
        <f>BG914</f>
        <v>0</v>
      </c>
      <c r="BH1016" s="389">
        <f>BH914</f>
        <v>0</v>
      </c>
      <c r="BI1016" s="389">
        <f>BI947+BI959+BI962+BI965</f>
        <v>0</v>
      </c>
      <c r="BJ1016" s="389">
        <f t="shared" si="1930"/>
        <v>0</v>
      </c>
      <c r="BK1016" s="389"/>
      <c r="BL1016" s="389"/>
      <c r="BM1016" s="389"/>
      <c r="BN1016" s="479">
        <f>BO1016+BQ1016+BR1016+BS1016</f>
        <v>15415</v>
      </c>
      <c r="BO1016" s="479">
        <f>BO914</f>
        <v>0</v>
      </c>
      <c r="BP1016" s="519"/>
      <c r="BQ1016" s="479">
        <f>BQ914</f>
        <v>0</v>
      </c>
      <c r="BR1016" s="479">
        <f>BR914</f>
        <v>0</v>
      </c>
      <c r="BS1016" s="674">
        <f>BS984</f>
        <v>15415</v>
      </c>
      <c r="BT1016" s="435">
        <f>BT944</f>
        <v>0</v>
      </c>
      <c r="BU1016" s="608">
        <f>BV1016+BX1016+BY1016+BZ1016</f>
        <v>15415</v>
      </c>
      <c r="BV1016" s="435">
        <f>BV914</f>
        <v>0</v>
      </c>
      <c r="BW1016" s="519"/>
      <c r="BX1016" s="435">
        <f>BX914</f>
        <v>0</v>
      </c>
      <c r="BY1016" s="435">
        <f>BY914</f>
        <v>0</v>
      </c>
      <c r="BZ1016" s="435">
        <f>BZ984</f>
        <v>15415</v>
      </c>
      <c r="CE1016" s="695" t="e">
        <f t="shared" si="1943"/>
        <v>#DIV/0!</v>
      </c>
    </row>
    <row r="1017" spans="2:83" s="23" customFormat="1" ht="66.75" hidden="1" customHeight="1" x14ac:dyDescent="0.25">
      <c r="B1017" s="135"/>
      <c r="C1017" s="112" t="s">
        <v>32</v>
      </c>
      <c r="D1017" s="102">
        <f t="shared" ref="D1017:D1018" si="1961">E1017+G1017+H1017+I1017</f>
        <v>0</v>
      </c>
      <c r="E1017" s="102">
        <f>E913</f>
        <v>0</v>
      </c>
      <c r="F1017" s="102"/>
      <c r="G1017" s="102">
        <f>G913</f>
        <v>0</v>
      </c>
      <c r="H1017" s="102">
        <f>H913</f>
        <v>0</v>
      </c>
      <c r="I1017" s="102">
        <f>I913</f>
        <v>0</v>
      </c>
      <c r="J1017" s="102">
        <f>J943</f>
        <v>0</v>
      </c>
      <c r="K1017" s="102">
        <f t="shared" ref="K1017:K1018" si="1962">M1017+Q1017+S1017+U1017</f>
        <v>0</v>
      </c>
      <c r="L1017" s="695" t="e">
        <f t="shared" si="1945"/>
        <v>#DIV/0!</v>
      </c>
      <c r="M1017" s="167">
        <f>M913</f>
        <v>0</v>
      </c>
      <c r="N1017" s="114"/>
      <c r="O1017" s="102"/>
      <c r="P1017" s="114"/>
      <c r="Q1017" s="102">
        <f>Q913</f>
        <v>0</v>
      </c>
      <c r="R1017" s="114"/>
      <c r="S1017" s="102">
        <f>S913</f>
        <v>0</v>
      </c>
      <c r="T1017" s="114"/>
      <c r="U1017" s="102">
        <f>U913</f>
        <v>0</v>
      </c>
      <c r="V1017" s="102">
        <f t="shared" ref="V1017:AC1017" si="1963">V913+V943</f>
        <v>0</v>
      </c>
      <c r="W1017" s="102">
        <f t="shared" si="1963"/>
        <v>0</v>
      </c>
      <c r="X1017" s="102">
        <f t="shared" si="1963"/>
        <v>0</v>
      </c>
      <c r="Y1017" s="102">
        <f t="shared" si="1963"/>
        <v>0</v>
      </c>
      <c r="Z1017" s="102">
        <f t="shared" si="1963"/>
        <v>0</v>
      </c>
      <c r="AA1017" s="102">
        <f t="shared" si="1963"/>
        <v>0</v>
      </c>
      <c r="AB1017" s="102">
        <f t="shared" si="1963"/>
        <v>0</v>
      </c>
      <c r="AC1017" s="102">
        <f t="shared" si="1963"/>
        <v>0</v>
      </c>
      <c r="AD1017" s="114"/>
      <c r="AE1017" s="167">
        <f t="shared" ref="AE1017:AE1018" si="1964">AG1017+AK1017+AM1017+AO1017</f>
        <v>0</v>
      </c>
      <c r="AF1017" s="695" t="e">
        <f t="shared" si="1946"/>
        <v>#DIV/0!</v>
      </c>
      <c r="AG1017" s="167">
        <f>AG946+AG958+AG961+AG964</f>
        <v>0</v>
      </c>
      <c r="AH1017" s="114"/>
      <c r="AI1017" s="102"/>
      <c r="AJ1017" s="114"/>
      <c r="AK1017" s="102">
        <f>AK946+AK958+AK961+AK964</f>
        <v>0</v>
      </c>
      <c r="AL1017" s="114"/>
      <c r="AM1017" s="489">
        <v>0</v>
      </c>
      <c r="AN1017" s="683"/>
      <c r="AO1017" s="102">
        <f>AO983</f>
        <v>0</v>
      </c>
      <c r="AP1017" s="102">
        <f>AP943</f>
        <v>0</v>
      </c>
      <c r="AQ1017" s="114"/>
      <c r="AR1017" s="102">
        <f t="shared" ref="AR1017:AR1018" si="1965">AT1017+AX1017+AZ1017+BB1017</f>
        <v>0</v>
      </c>
      <c r="AS1017" s="695" t="e">
        <f t="shared" si="1947"/>
        <v>#DIV/0!</v>
      </c>
      <c r="AT1017" s="167">
        <f>AT946+AT958+AT961+AT964</f>
        <v>0</v>
      </c>
      <c r="AU1017" s="695" t="e">
        <f t="shared" si="1948"/>
        <v>#DIV/0!</v>
      </c>
      <c r="AV1017" s="102"/>
      <c r="AW1017" s="695" t="e">
        <f t="shared" si="1949"/>
        <v>#DIV/0!</v>
      </c>
      <c r="AX1017" s="167">
        <f>AX946+AX958+AX961+AX964</f>
        <v>0</v>
      </c>
      <c r="AY1017" s="114"/>
      <c r="AZ1017" s="436">
        <v>0</v>
      </c>
      <c r="BA1017" s="695" t="e">
        <f t="shared" si="1950"/>
        <v>#DIV/0!</v>
      </c>
      <c r="BB1017" s="102">
        <f>BB983</f>
        <v>0</v>
      </c>
      <c r="BC1017" s="102">
        <f t="shared" si="1902"/>
        <v>0</v>
      </c>
      <c r="BD1017" s="102">
        <f t="shared" si="1903"/>
        <v>0</v>
      </c>
      <c r="BE1017" s="102">
        <f t="shared" ref="BE1017:BE1018" si="1966">BF1017+BG1017+BH1017+BI1017</f>
        <v>0</v>
      </c>
      <c r="BF1017" s="102">
        <f>BF946+BF958+BF961+BF964</f>
        <v>0</v>
      </c>
      <c r="BG1017" s="102">
        <f>BG946+BG958+BG961+BG964</f>
        <v>0</v>
      </c>
      <c r="BH1017" s="391">
        <v>0</v>
      </c>
      <c r="BI1017" s="102">
        <f>BI946+BI958+BI961+BI964</f>
        <v>0</v>
      </c>
      <c r="BJ1017" s="102">
        <f t="shared" si="1930"/>
        <v>0</v>
      </c>
      <c r="BK1017" s="102"/>
      <c r="BL1017" s="102"/>
      <c r="BM1017" s="102"/>
      <c r="BN1017" s="102">
        <f t="shared" ref="BN1017:BN1018" si="1967">BO1017+BQ1017+BR1017+BS1017</f>
        <v>19619</v>
      </c>
      <c r="BO1017" s="102">
        <f>BO946+BO958+BO961+BO964</f>
        <v>0</v>
      </c>
      <c r="BP1017" s="102"/>
      <c r="BQ1017" s="102">
        <f>BQ946+BQ958+BQ961+BQ964</f>
        <v>0</v>
      </c>
      <c r="BR1017" s="102">
        <f>BR946+BR958+BR961+BR964</f>
        <v>0</v>
      </c>
      <c r="BS1017" s="102">
        <f>BS983</f>
        <v>19619</v>
      </c>
      <c r="BT1017" s="102">
        <f>BT943</f>
        <v>0</v>
      </c>
      <c r="BU1017" s="102">
        <f t="shared" ref="BU1017:BU1018" si="1968">BV1017+BX1017+BY1017+BZ1017</f>
        <v>19619</v>
      </c>
      <c r="BV1017" s="102">
        <f>BV946+BV958+BV961+BV964</f>
        <v>0</v>
      </c>
      <c r="BW1017" s="102"/>
      <c r="BX1017" s="102">
        <f>BX946+BX958+BX961+BX964</f>
        <v>0</v>
      </c>
      <c r="BY1017" s="436">
        <f>BJ1017</f>
        <v>0</v>
      </c>
      <c r="BZ1017" s="102">
        <f>BZ983</f>
        <v>19619</v>
      </c>
      <c r="CE1017" s="695" t="e">
        <f t="shared" si="1943"/>
        <v>#DIV/0!</v>
      </c>
    </row>
    <row r="1018" spans="2:83" s="71" customFormat="1" ht="63" hidden="1" customHeight="1" x14ac:dyDescent="0.25">
      <c r="B1018" s="1048" t="s">
        <v>200</v>
      </c>
      <c r="C1018" s="1048"/>
      <c r="D1018" s="118">
        <f t="shared" si="1961"/>
        <v>0</v>
      </c>
      <c r="E1018" s="118">
        <f>E928</f>
        <v>0</v>
      </c>
      <c r="F1018" s="118"/>
      <c r="G1018" s="118">
        <f>G928</f>
        <v>0</v>
      </c>
      <c r="H1018" s="118">
        <v>0</v>
      </c>
      <c r="I1018" s="118">
        <f>I1015</f>
        <v>0</v>
      </c>
      <c r="J1018" s="118">
        <f>U1018-I1018</f>
        <v>0</v>
      </c>
      <c r="K1018" s="118">
        <f t="shared" si="1962"/>
        <v>0</v>
      </c>
      <c r="L1018" s="695" t="e">
        <f t="shared" si="1945"/>
        <v>#DIV/0!</v>
      </c>
      <c r="M1018" s="884">
        <f>M928</f>
        <v>0</v>
      </c>
      <c r="N1018" s="114"/>
      <c r="O1018" s="118"/>
      <c r="P1018" s="114"/>
      <c r="Q1018" s="118">
        <f>Q928</f>
        <v>0</v>
      </c>
      <c r="R1018" s="114"/>
      <c r="S1018" s="118">
        <v>0</v>
      </c>
      <c r="T1018" s="114"/>
      <c r="U1018" s="118">
        <f>U1015</f>
        <v>0</v>
      </c>
      <c r="V1018" s="118" t="e">
        <f>W1018+X1018+Y1018</f>
        <v>#REF!</v>
      </c>
      <c r="W1018" s="118">
        <v>0</v>
      </c>
      <c r="X1018" s="118"/>
      <c r="Y1018" s="118" t="e">
        <f>#REF!+#REF!</f>
        <v>#REF!</v>
      </c>
      <c r="Z1018" s="118" t="e">
        <f t="shared" si="1927"/>
        <v>#REF!</v>
      </c>
      <c r="AA1018" s="118">
        <v>0</v>
      </c>
      <c r="AB1018" s="118">
        <v>0</v>
      </c>
      <c r="AC1018" s="118" t="e">
        <f>#REF!+#REF!</f>
        <v>#REF!</v>
      </c>
      <c r="AD1018" s="114"/>
      <c r="AE1018" s="884">
        <f t="shared" si="1964"/>
        <v>0</v>
      </c>
      <c r="AF1018" s="695" t="e">
        <f t="shared" si="1946"/>
        <v>#DIV/0!</v>
      </c>
      <c r="AG1018" s="884">
        <f>AG928</f>
        <v>0</v>
      </c>
      <c r="AH1018" s="114"/>
      <c r="AI1018" s="118"/>
      <c r="AJ1018" s="114"/>
      <c r="AK1018" s="118">
        <f>AK928</f>
        <v>0</v>
      </c>
      <c r="AL1018" s="114"/>
      <c r="AM1018" s="118">
        <v>0</v>
      </c>
      <c r="AN1018" s="114"/>
      <c r="AO1018" s="118">
        <f>AO982</f>
        <v>0</v>
      </c>
      <c r="AP1018" s="118">
        <f>BB1018-AO1018</f>
        <v>0</v>
      </c>
      <c r="AQ1018" s="114"/>
      <c r="AR1018" s="118">
        <f t="shared" si="1965"/>
        <v>0</v>
      </c>
      <c r="AS1018" s="695" t="e">
        <f t="shared" si="1947"/>
        <v>#DIV/0!</v>
      </c>
      <c r="AT1018" s="884">
        <f>AT928</f>
        <v>0</v>
      </c>
      <c r="AU1018" s="695" t="e">
        <f t="shared" si="1948"/>
        <v>#DIV/0!</v>
      </c>
      <c r="AV1018" s="118"/>
      <c r="AW1018" s="695" t="e">
        <f t="shared" si="1949"/>
        <v>#DIV/0!</v>
      </c>
      <c r="AX1018" s="884">
        <f>AX928</f>
        <v>0</v>
      </c>
      <c r="AY1018" s="114"/>
      <c r="AZ1018" s="118">
        <v>0</v>
      </c>
      <c r="BA1018" s="695" t="e">
        <f t="shared" si="1950"/>
        <v>#DIV/0!</v>
      </c>
      <c r="BB1018" s="118">
        <f>BB982</f>
        <v>0</v>
      </c>
      <c r="BC1018" s="118">
        <f t="shared" si="1902"/>
        <v>0</v>
      </c>
      <c r="BD1018" s="118">
        <f t="shared" si="1903"/>
        <v>0</v>
      </c>
      <c r="BE1018" s="118">
        <f t="shared" si="1966"/>
        <v>0</v>
      </c>
      <c r="BF1018" s="118">
        <f>BF928</f>
        <v>0</v>
      </c>
      <c r="BG1018" s="118">
        <f>BG928</f>
        <v>0</v>
      </c>
      <c r="BH1018" s="118">
        <v>0</v>
      </c>
      <c r="BI1018" s="118">
        <f>BI928</f>
        <v>0</v>
      </c>
      <c r="BJ1018" s="118">
        <f t="shared" si="1930"/>
        <v>0</v>
      </c>
      <c r="BK1018" s="118"/>
      <c r="BL1018" s="118"/>
      <c r="BM1018" s="118"/>
      <c r="BN1018" s="118">
        <f t="shared" si="1967"/>
        <v>35034</v>
      </c>
      <c r="BO1018" s="118">
        <f>BO928</f>
        <v>0</v>
      </c>
      <c r="BP1018" s="118"/>
      <c r="BQ1018" s="118">
        <f>BQ928</f>
        <v>0</v>
      </c>
      <c r="BR1018" s="118">
        <v>0</v>
      </c>
      <c r="BS1018" s="118">
        <f>BS982</f>
        <v>35034</v>
      </c>
      <c r="BT1018" s="118">
        <v>0</v>
      </c>
      <c r="BU1018" s="118">
        <f t="shared" si="1968"/>
        <v>35034</v>
      </c>
      <c r="BV1018" s="118">
        <f>BV928</f>
        <v>0</v>
      </c>
      <c r="BW1018" s="118"/>
      <c r="BX1018" s="118">
        <f>BX928</f>
        <v>0</v>
      </c>
      <c r="BY1018" s="118">
        <v>0</v>
      </c>
      <c r="BZ1018" s="118">
        <f>BZ982</f>
        <v>35034</v>
      </c>
      <c r="CE1018" s="695" t="e">
        <f t="shared" si="1943"/>
        <v>#DIV/0!</v>
      </c>
    </row>
    <row r="1019" spans="2:83" s="76" customFormat="1" ht="86.25" hidden="1" customHeight="1" x14ac:dyDescent="0.25">
      <c r="B1019" s="159"/>
      <c r="C1019" s="160"/>
      <c r="D1019" s="161"/>
      <c r="E1019" s="62"/>
      <c r="F1019" s="62"/>
      <c r="G1019" s="62"/>
      <c r="H1019" s="62"/>
      <c r="I1019" s="62"/>
      <c r="J1019" s="161"/>
      <c r="K1019" s="593"/>
      <c r="L1019" s="593"/>
      <c r="M1019" s="861"/>
      <c r="N1019" s="41"/>
      <c r="O1019" s="62"/>
      <c r="P1019" s="41"/>
      <c r="Q1019" s="62"/>
      <c r="R1019" s="41"/>
      <c r="S1019" s="62"/>
      <c r="T1019" s="41"/>
      <c r="U1019" s="62"/>
      <c r="V1019" s="161"/>
      <c r="W1019" s="161"/>
      <c r="X1019" s="161"/>
      <c r="Y1019" s="161"/>
      <c r="Z1019" s="474">
        <f t="shared" si="1927"/>
        <v>0</v>
      </c>
      <c r="AA1019" s="161"/>
      <c r="AB1019" s="161"/>
      <c r="AC1019" s="161"/>
      <c r="AD1019" s="593"/>
      <c r="AE1019" s="980"/>
      <c r="AF1019" s="722"/>
      <c r="AG1019" s="861"/>
      <c r="AH1019" s="41"/>
      <c r="AI1019" s="62"/>
      <c r="AJ1019" s="41"/>
      <c r="AK1019" s="62"/>
      <c r="AL1019" s="41"/>
      <c r="AM1019" s="62"/>
      <c r="AN1019" s="41"/>
      <c r="AO1019" s="62"/>
      <c r="AP1019" s="161"/>
      <c r="AQ1019" s="593"/>
      <c r="AR1019" s="161"/>
      <c r="AS1019" s="593"/>
      <c r="AT1019" s="861"/>
      <c r="AU1019" s="41"/>
      <c r="AV1019" s="62"/>
      <c r="AW1019" s="41"/>
      <c r="AX1019" s="861"/>
      <c r="AY1019" s="41"/>
      <c r="AZ1019" s="62"/>
      <c r="BA1019" s="41"/>
      <c r="BB1019" s="62"/>
      <c r="BC1019" s="161"/>
      <c r="BD1019" s="161"/>
      <c r="BE1019" s="161"/>
      <c r="BF1019" s="62"/>
      <c r="BG1019" s="62"/>
      <c r="BH1019" s="62"/>
      <c r="BI1019" s="62"/>
      <c r="BJ1019" s="161"/>
      <c r="BK1019" s="161"/>
      <c r="BL1019" s="161"/>
      <c r="BM1019" s="161"/>
      <c r="BN1019" s="161"/>
      <c r="BO1019" s="161"/>
      <c r="BP1019" s="161"/>
      <c r="BQ1019" s="161"/>
      <c r="BR1019" s="161"/>
      <c r="BS1019" s="161"/>
      <c r="BT1019" s="161"/>
      <c r="BU1019" s="161"/>
      <c r="BV1019" s="62"/>
      <c r="BW1019" s="62"/>
      <c r="BX1019" s="62"/>
      <c r="BY1019" s="62"/>
      <c r="BZ1019" s="62"/>
      <c r="CE1019" s="695" t="e">
        <f t="shared" si="1943"/>
        <v>#DIV/0!</v>
      </c>
    </row>
    <row r="1020" spans="2:83" s="76" customFormat="1" ht="86.25" hidden="1" customHeight="1" x14ac:dyDescent="0.25">
      <c r="B1020" s="159"/>
      <c r="C1020" s="160"/>
      <c r="D1020" s="161"/>
      <c r="E1020" s="62"/>
      <c r="F1020" s="62"/>
      <c r="G1020" s="62"/>
      <c r="H1020" s="62"/>
      <c r="I1020" s="62"/>
      <c r="J1020" s="161"/>
      <c r="K1020" s="593"/>
      <c r="L1020" s="593"/>
      <c r="M1020" s="861"/>
      <c r="N1020" s="41"/>
      <c r="O1020" s="62"/>
      <c r="P1020" s="41"/>
      <c r="Q1020" s="62"/>
      <c r="R1020" s="41"/>
      <c r="S1020" s="62"/>
      <c r="T1020" s="41"/>
      <c r="U1020" s="62"/>
      <c r="V1020" s="161"/>
      <c r="W1020" s="161"/>
      <c r="X1020" s="161"/>
      <c r="Y1020" s="161"/>
      <c r="Z1020" s="474">
        <f t="shared" si="1927"/>
        <v>0</v>
      </c>
      <c r="AA1020" s="161"/>
      <c r="AB1020" s="161"/>
      <c r="AC1020" s="161"/>
      <c r="AD1020" s="593"/>
      <c r="AE1020" s="980"/>
      <c r="AF1020" s="722"/>
      <c r="AG1020" s="861"/>
      <c r="AH1020" s="41"/>
      <c r="AI1020" s="62"/>
      <c r="AJ1020" s="41"/>
      <c r="AK1020" s="62"/>
      <c r="AL1020" s="41"/>
      <c r="AM1020" s="62"/>
      <c r="AN1020" s="41"/>
      <c r="AO1020" s="62"/>
      <c r="AP1020" s="161"/>
      <c r="AQ1020" s="593"/>
      <c r="AR1020" s="161"/>
      <c r="AS1020" s="593"/>
      <c r="AT1020" s="861"/>
      <c r="AU1020" s="41"/>
      <c r="AV1020" s="62"/>
      <c r="AW1020" s="41"/>
      <c r="AX1020" s="861"/>
      <c r="AY1020" s="41"/>
      <c r="AZ1020" s="62"/>
      <c r="BA1020" s="41"/>
      <c r="BB1020" s="62"/>
      <c r="BC1020" s="161"/>
      <c r="BD1020" s="161"/>
      <c r="BE1020" s="161"/>
      <c r="BF1020" s="62"/>
      <c r="BG1020" s="62"/>
      <c r="BH1020" s="62"/>
      <c r="BI1020" s="62"/>
      <c r="BJ1020" s="161"/>
      <c r="BK1020" s="161"/>
      <c r="BL1020" s="161"/>
      <c r="BM1020" s="161"/>
      <c r="BN1020" s="161"/>
      <c r="BO1020" s="161"/>
      <c r="BP1020" s="161"/>
      <c r="BQ1020" s="161"/>
      <c r="BR1020" s="161"/>
      <c r="BS1020" s="161"/>
      <c r="BT1020" s="161"/>
      <c r="BU1020" s="161"/>
      <c r="BV1020" s="62"/>
      <c r="BW1020" s="62"/>
      <c r="BX1020" s="62"/>
      <c r="BY1020" s="62"/>
      <c r="BZ1020" s="62"/>
      <c r="CE1020" s="695" t="e">
        <f t="shared" si="1943"/>
        <v>#DIV/0!</v>
      </c>
    </row>
    <row r="1021" spans="2:83" s="76" customFormat="1" ht="53.25" customHeight="1" x14ac:dyDescent="0.25">
      <c r="B1021" s="1054" t="s">
        <v>517</v>
      </c>
      <c r="C1021" s="1055"/>
      <c r="D1021" s="1055"/>
      <c r="E1021" s="1055"/>
      <c r="F1021" s="1055"/>
      <c r="G1021" s="1055"/>
      <c r="H1021" s="1055"/>
      <c r="I1021" s="1055"/>
      <c r="J1021" s="1055"/>
      <c r="K1021" s="1055"/>
      <c r="L1021" s="1055"/>
      <c r="M1021" s="1055"/>
      <c r="N1021" s="1055"/>
      <c r="O1021" s="1055"/>
      <c r="P1021" s="1055"/>
      <c r="Q1021" s="1055"/>
      <c r="R1021" s="1055"/>
      <c r="S1021" s="1055"/>
      <c r="T1021" s="1055"/>
      <c r="U1021" s="1055"/>
      <c r="V1021" s="1055"/>
      <c r="W1021" s="1055"/>
      <c r="X1021" s="1055"/>
      <c r="Y1021" s="1055"/>
      <c r="Z1021" s="1055"/>
      <c r="AA1021" s="1055"/>
      <c r="AB1021" s="1055"/>
      <c r="AC1021" s="1055"/>
      <c r="AD1021" s="1055"/>
      <c r="AE1021" s="1055"/>
      <c r="AF1021" s="1055"/>
      <c r="AG1021" s="1055"/>
      <c r="AH1021" s="1055"/>
      <c r="AI1021" s="1055"/>
      <c r="AJ1021" s="1055"/>
      <c r="AK1021" s="1055"/>
      <c r="AL1021" s="1055"/>
      <c r="AM1021" s="1055"/>
      <c r="AN1021" s="1055"/>
      <c r="AO1021" s="1055"/>
      <c r="AP1021" s="1055"/>
      <c r="AQ1021" s="1055"/>
      <c r="AR1021" s="1055"/>
      <c r="AS1021" s="1055"/>
      <c r="AT1021" s="1055"/>
      <c r="AU1021" s="1055"/>
      <c r="AV1021" s="1055"/>
      <c r="AW1021" s="1055"/>
      <c r="AX1021" s="1055"/>
      <c r="AY1021" s="1055"/>
      <c r="AZ1021" s="1055"/>
      <c r="BA1021" s="1055"/>
      <c r="BB1021" s="1055"/>
      <c r="BC1021" s="1055"/>
      <c r="BD1021" s="1055"/>
      <c r="BE1021" s="1055"/>
      <c r="BF1021" s="1055"/>
      <c r="BG1021" s="1055"/>
      <c r="BH1021" s="1055"/>
      <c r="BI1021" s="1055"/>
      <c r="BJ1021" s="1055"/>
      <c r="BK1021" s="1055"/>
      <c r="BL1021" s="1055"/>
      <c r="BM1021" s="1055"/>
      <c r="BN1021" s="1055"/>
      <c r="BO1021" s="1055"/>
      <c r="BP1021" s="1055"/>
      <c r="BQ1021" s="1055"/>
      <c r="BR1021" s="1055"/>
      <c r="BS1021" s="1055"/>
      <c r="BT1021" s="1055"/>
      <c r="BU1021" s="1055"/>
      <c r="BV1021" s="1055"/>
      <c r="BW1021" s="1055"/>
      <c r="BX1021" s="1055"/>
      <c r="BY1021" s="1055"/>
      <c r="BZ1021" s="1055"/>
      <c r="CE1021" s="695"/>
    </row>
    <row r="1022" spans="2:83" s="76" customFormat="1" ht="48" hidden="1" customHeight="1" x14ac:dyDescent="0.25">
      <c r="B1022" s="1045" t="s">
        <v>186</v>
      </c>
      <c r="C1022" s="1045"/>
      <c r="D1022" s="1045"/>
      <c r="E1022" s="1045"/>
      <c r="F1022" s="1045"/>
      <c r="G1022" s="1045"/>
      <c r="H1022" s="1045"/>
      <c r="I1022" s="1045"/>
      <c r="J1022" s="1045"/>
      <c r="K1022" s="1045"/>
      <c r="L1022" s="1045"/>
      <c r="M1022" s="1045"/>
      <c r="N1022" s="1045"/>
      <c r="O1022" s="1045"/>
      <c r="P1022" s="1045"/>
      <c r="Q1022" s="1045"/>
      <c r="R1022" s="1045"/>
      <c r="S1022" s="1045"/>
      <c r="T1022" s="1045"/>
      <c r="U1022" s="1045"/>
      <c r="V1022" s="1045"/>
      <c r="W1022" s="1045"/>
      <c r="X1022" s="1045"/>
      <c r="Y1022" s="1045"/>
      <c r="Z1022" s="1045"/>
      <c r="AA1022" s="1045"/>
      <c r="AB1022" s="1045"/>
      <c r="AC1022" s="1045"/>
      <c r="AD1022" s="1045"/>
      <c r="AE1022" s="1045"/>
      <c r="AF1022" s="1045"/>
      <c r="AG1022" s="1045"/>
      <c r="AH1022" s="1045"/>
      <c r="AI1022" s="1045"/>
      <c r="AJ1022" s="1045"/>
      <c r="AK1022" s="1045"/>
      <c r="AL1022" s="1045"/>
      <c r="AM1022" s="1045"/>
      <c r="AN1022" s="1045"/>
      <c r="AO1022" s="1045"/>
      <c r="AP1022" s="1045"/>
      <c r="AQ1022" s="1045"/>
      <c r="AR1022" s="1045"/>
      <c r="AS1022" s="1045"/>
      <c r="AT1022" s="1045"/>
      <c r="AU1022" s="1045"/>
      <c r="AV1022" s="1045"/>
      <c r="AW1022" s="1045"/>
      <c r="AX1022" s="1045"/>
      <c r="AY1022" s="1045"/>
      <c r="AZ1022" s="1045"/>
      <c r="BA1022" s="1045"/>
      <c r="BB1022" s="1045"/>
      <c r="BC1022" s="1045"/>
      <c r="BD1022" s="1045"/>
      <c r="BE1022" s="1045"/>
      <c r="BF1022" s="1045"/>
      <c r="BG1022" s="1045"/>
      <c r="BH1022" s="1045"/>
      <c r="BI1022" s="1045"/>
      <c r="BJ1022" s="1045"/>
      <c r="BK1022" s="1045"/>
      <c r="BL1022" s="1045"/>
      <c r="BM1022" s="1045"/>
      <c r="BN1022" s="1045"/>
      <c r="BO1022" s="1045"/>
      <c r="BP1022" s="1045"/>
      <c r="BQ1022" s="1045"/>
      <c r="BR1022" s="1045"/>
      <c r="BS1022" s="1045"/>
      <c r="BT1022" s="75"/>
      <c r="BU1022" s="75"/>
      <c r="CE1022" s="695" t="e">
        <f t="shared" si="1943"/>
        <v>#DIV/0!</v>
      </c>
    </row>
    <row r="1023" spans="2:83" s="76" customFormat="1" ht="48" hidden="1" customHeight="1" x14ac:dyDescent="0.25">
      <c r="B1023" s="1041" t="s">
        <v>188</v>
      </c>
      <c r="C1023" s="1042"/>
      <c r="D1023" s="1042"/>
      <c r="E1023" s="1042"/>
      <c r="F1023" s="1042"/>
      <c r="G1023" s="1042"/>
      <c r="H1023" s="1042"/>
      <c r="I1023" s="1042"/>
      <c r="J1023" s="1042"/>
      <c r="K1023" s="1042"/>
      <c r="L1023" s="1042"/>
      <c r="M1023" s="1042"/>
      <c r="N1023" s="1042"/>
      <c r="O1023" s="1042"/>
      <c r="P1023" s="1042"/>
      <c r="Q1023" s="1042"/>
      <c r="R1023" s="1042"/>
      <c r="S1023" s="1042"/>
      <c r="T1023" s="1042"/>
      <c r="U1023" s="1042"/>
      <c r="V1023" s="1042"/>
      <c r="W1023" s="1042"/>
      <c r="X1023" s="1042"/>
      <c r="Y1023" s="1042"/>
      <c r="Z1023" s="1042"/>
      <c r="AA1023" s="1042"/>
      <c r="AB1023" s="1042"/>
      <c r="AC1023" s="1042"/>
      <c r="AD1023" s="1042"/>
      <c r="AE1023" s="1042"/>
      <c r="AF1023" s="1042"/>
      <c r="AG1023" s="1042"/>
      <c r="AH1023" s="1042"/>
      <c r="AI1023" s="1042"/>
      <c r="AJ1023" s="1042"/>
      <c r="AK1023" s="1042"/>
      <c r="AL1023" s="1042"/>
      <c r="AM1023" s="1042"/>
      <c r="AN1023" s="1042"/>
      <c r="AO1023" s="1042"/>
      <c r="AP1023" s="1042"/>
      <c r="AQ1023" s="1042"/>
      <c r="AR1023" s="1042"/>
      <c r="AS1023" s="1042"/>
      <c r="AT1023" s="1042"/>
      <c r="AU1023" s="1042"/>
      <c r="AV1023" s="1042"/>
      <c r="AW1023" s="1042"/>
      <c r="AX1023" s="1042"/>
      <c r="AY1023" s="1042"/>
      <c r="AZ1023" s="1042"/>
      <c r="BA1023" s="1042"/>
      <c r="BB1023" s="1042"/>
      <c r="BC1023" s="1042"/>
      <c r="BD1023" s="1042"/>
      <c r="BE1023" s="1042"/>
      <c r="BF1023" s="1042"/>
      <c r="BG1023" s="1042"/>
      <c r="BH1023" s="1042"/>
      <c r="BI1023" s="1042"/>
      <c r="BJ1023" s="1042"/>
      <c r="BK1023" s="1042"/>
      <c r="BL1023" s="1042"/>
      <c r="BM1023" s="1042"/>
      <c r="BN1023" s="1042"/>
      <c r="BO1023" s="1042"/>
      <c r="BP1023" s="1042"/>
      <c r="BQ1023" s="1042"/>
      <c r="BR1023" s="1042"/>
      <c r="BS1023" s="1042"/>
      <c r="BT1023" s="75"/>
      <c r="BU1023" s="75"/>
      <c r="CE1023" s="695" t="e">
        <f t="shared" si="1943"/>
        <v>#DIV/0!</v>
      </c>
    </row>
    <row r="1024" spans="2:83" s="383" customFormat="1" ht="96" hidden="1" customHeight="1" x14ac:dyDescent="0.25">
      <c r="B1024" s="360">
        <v>1</v>
      </c>
      <c r="C1024" s="380" t="s">
        <v>213</v>
      </c>
      <c r="D1024" s="381">
        <f t="shared" ref="D1024:S1024" si="1969">D1025</f>
        <v>0</v>
      </c>
      <c r="E1024" s="381">
        <f t="shared" si="1969"/>
        <v>0</v>
      </c>
      <c r="F1024" s="381"/>
      <c r="G1024" s="381"/>
      <c r="H1024" s="381">
        <f t="shared" si="1969"/>
        <v>0</v>
      </c>
      <c r="I1024" s="381">
        <f t="shared" si="1969"/>
        <v>0</v>
      </c>
      <c r="J1024" s="381">
        <f t="shared" si="1969"/>
        <v>0</v>
      </c>
      <c r="K1024" s="590">
        <f t="shared" si="1969"/>
        <v>0</v>
      </c>
      <c r="L1024" s="590"/>
      <c r="M1024" s="382">
        <f t="shared" si="1969"/>
        <v>0</v>
      </c>
      <c r="N1024" s="704"/>
      <c r="O1024" s="381"/>
      <c r="P1024" s="704"/>
      <c r="Q1024" s="381"/>
      <c r="R1024" s="704"/>
      <c r="S1024" s="381">
        <f t="shared" si="1969"/>
        <v>0</v>
      </c>
      <c r="T1024" s="704"/>
      <c r="U1024" s="381">
        <f t="shared" ref="U1024" si="1970">U1025</f>
        <v>0</v>
      </c>
      <c r="V1024" s="381">
        <f>W1024+X1024+Y1024</f>
        <v>0</v>
      </c>
      <c r="W1024" s="381"/>
      <c r="X1024" s="381"/>
      <c r="Y1024" s="381"/>
      <c r="Z1024" s="381">
        <f>AA1024+AB1024+AC1024</f>
        <v>0</v>
      </c>
      <c r="AA1024" s="381">
        <f t="shared" ref="AA1024:AA1030" si="1971">E1024</f>
        <v>0</v>
      </c>
      <c r="AB1024" s="381">
        <f t="shared" ref="AB1024:AC1030" si="1972">H1024</f>
        <v>0</v>
      </c>
      <c r="AC1024" s="381">
        <f t="shared" si="1972"/>
        <v>0</v>
      </c>
      <c r="AD1024" s="704"/>
      <c r="AE1024" s="981">
        <f t="shared" ref="AE1024:BB1024" si="1973">AE1025</f>
        <v>0</v>
      </c>
      <c r="AF1024" s="719"/>
      <c r="AG1024" s="382">
        <f t="shared" si="1973"/>
        <v>0</v>
      </c>
      <c r="AH1024" s="727"/>
      <c r="AI1024" s="382"/>
      <c r="AJ1024" s="727"/>
      <c r="AK1024" s="382"/>
      <c r="AL1024" s="727"/>
      <c r="AM1024" s="382">
        <f t="shared" si="1973"/>
        <v>0</v>
      </c>
      <c r="AN1024" s="727"/>
      <c r="AO1024" s="382">
        <f t="shared" si="1973"/>
        <v>0</v>
      </c>
      <c r="AP1024" s="381">
        <f>AR1024+AT1024+AX1024</f>
        <v>0</v>
      </c>
      <c r="AQ1024" s="704"/>
      <c r="AR1024" s="462">
        <f t="shared" si="1973"/>
        <v>0</v>
      </c>
      <c r="AS1024" s="590"/>
      <c r="AT1024" s="450">
        <f t="shared" si="1973"/>
        <v>0</v>
      </c>
      <c r="AU1024" s="687"/>
      <c r="AV1024" s="450"/>
      <c r="AW1024" s="687"/>
      <c r="AX1024" s="382"/>
      <c r="AY1024" s="727"/>
      <c r="AZ1024" s="382">
        <f t="shared" si="1973"/>
        <v>0</v>
      </c>
      <c r="BA1024" s="727"/>
      <c r="BB1024" s="382">
        <f t="shared" si="1973"/>
        <v>0</v>
      </c>
      <c r="BC1024" s="382">
        <f>AM1024</f>
        <v>0</v>
      </c>
      <c r="BD1024" s="382">
        <f>AO1024</f>
        <v>0</v>
      </c>
      <c r="BE1024" s="462">
        <f t="shared" ref="BE1024:BI1024" si="1974">BE1025</f>
        <v>0</v>
      </c>
      <c r="BF1024" s="382">
        <f t="shared" si="1974"/>
        <v>0</v>
      </c>
      <c r="BG1024" s="382"/>
      <c r="BH1024" s="382">
        <f t="shared" si="1974"/>
        <v>0</v>
      </c>
      <c r="BI1024" s="382">
        <f t="shared" si="1974"/>
        <v>0</v>
      </c>
      <c r="BJ1024" s="381">
        <f>BK1024+BL1024+BM1024</f>
        <v>0</v>
      </c>
      <c r="BK1024" s="382"/>
      <c r="BL1024" s="382"/>
      <c r="BM1024" s="382"/>
      <c r="BN1024" s="381">
        <f>BO1024+BR1024+BS1024</f>
        <v>0</v>
      </c>
      <c r="BO1024" s="382">
        <f>BF1024</f>
        <v>0</v>
      </c>
      <c r="BP1024" s="382"/>
      <c r="BQ1024" s="382"/>
      <c r="BR1024" s="382">
        <f t="shared" ref="BR1024:BR1030" si="1975">BH1024</f>
        <v>0</v>
      </c>
      <c r="BS1024" s="382">
        <f t="shared" ref="BS1024:BS1030" si="1976">BI1024</f>
        <v>0</v>
      </c>
      <c r="BT1024" s="381"/>
      <c r="BU1024" s="462">
        <f t="shared" ref="BU1024" si="1977">BU1025</f>
        <v>135932</v>
      </c>
      <c r="BV1024" s="382">
        <f t="shared" ref="BV1024:BZ1024" si="1978">BV1025</f>
        <v>0</v>
      </c>
      <c r="BW1024" s="382"/>
      <c r="BX1024" s="382"/>
      <c r="BY1024" s="382">
        <f t="shared" si="1978"/>
        <v>0</v>
      </c>
      <c r="BZ1024" s="382">
        <f t="shared" si="1978"/>
        <v>135932</v>
      </c>
      <c r="CE1024" s="695" t="e">
        <f t="shared" si="1943"/>
        <v>#DIV/0!</v>
      </c>
    </row>
    <row r="1025" spans="2:83" s="153" customFormat="1" ht="86.25" hidden="1" customHeight="1" x14ac:dyDescent="0.3">
      <c r="B1025" s="323" t="s">
        <v>352</v>
      </c>
      <c r="C1025" s="155" t="s">
        <v>215</v>
      </c>
      <c r="D1025" s="276">
        <f>E1025+H1025+I1025</f>
        <v>0</v>
      </c>
      <c r="E1025" s="487">
        <f t="shared" ref="E1025:I1025" si="1979">E1026+E1027</f>
        <v>0</v>
      </c>
      <c r="F1025" s="508"/>
      <c r="G1025" s="487"/>
      <c r="H1025" s="487">
        <f t="shared" si="1979"/>
        <v>0</v>
      </c>
      <c r="I1025" s="487">
        <f t="shared" si="1979"/>
        <v>0</v>
      </c>
      <c r="J1025" s="276">
        <f t="shared" ref="J1025" si="1980">J1026+J1027</f>
        <v>0</v>
      </c>
      <c r="K1025" s="575">
        <f>M1025+S1025+U1025</f>
        <v>0</v>
      </c>
      <c r="L1025" s="683"/>
      <c r="M1025" s="168">
        <f t="shared" ref="M1025" si="1981">M1026+M1027</f>
        <v>0</v>
      </c>
      <c r="N1025" s="683"/>
      <c r="O1025" s="512"/>
      <c r="P1025" s="683"/>
      <c r="Q1025" s="439"/>
      <c r="R1025" s="683"/>
      <c r="S1025" s="439">
        <f t="shared" ref="S1025:U1025" si="1982">S1026+S1027</f>
        <v>0</v>
      </c>
      <c r="T1025" s="683"/>
      <c r="U1025" s="439">
        <f t="shared" si="1982"/>
        <v>0</v>
      </c>
      <c r="V1025" s="154">
        <f t="shared" ref="V1025:V1037" si="1983">W1025+X1025+Y1025</f>
        <v>0</v>
      </c>
      <c r="W1025" s="476"/>
      <c r="X1025" s="476"/>
      <c r="Y1025" s="476"/>
      <c r="Z1025" s="476">
        <f t="shared" ref="Z1025:Z1030" si="1984">AA1025+AB1025+AC1025</f>
        <v>0</v>
      </c>
      <c r="AA1025" s="321">
        <f t="shared" si="1971"/>
        <v>0</v>
      </c>
      <c r="AB1025" s="321">
        <f t="shared" si="1972"/>
        <v>0</v>
      </c>
      <c r="AC1025" s="321">
        <f t="shared" si="1972"/>
        <v>0</v>
      </c>
      <c r="AD1025" s="683"/>
      <c r="AE1025" s="900">
        <f>AG1025+AM1025+AO1025</f>
        <v>0</v>
      </c>
      <c r="AF1025" s="263"/>
      <c r="AG1025" s="168">
        <f t="shared" ref="AG1025:AO1025" si="1985">AG1026+AG1027</f>
        <v>0</v>
      </c>
      <c r="AH1025" s="166"/>
      <c r="AI1025" s="168"/>
      <c r="AJ1025" s="166"/>
      <c r="AK1025" s="168"/>
      <c r="AL1025" s="166"/>
      <c r="AM1025" s="168">
        <f t="shared" si="1985"/>
        <v>0</v>
      </c>
      <c r="AN1025" s="166"/>
      <c r="AO1025" s="168">
        <f t="shared" si="1985"/>
        <v>0</v>
      </c>
      <c r="AP1025" s="308">
        <f t="shared" ref="AP1025:AP1030" si="1986">AR1025+AT1025+AX1025</f>
        <v>0</v>
      </c>
      <c r="AQ1025" s="683"/>
      <c r="AR1025" s="581">
        <f>AT1025+AZ1025+BB1025</f>
        <v>0</v>
      </c>
      <c r="AS1025" s="683"/>
      <c r="AT1025" s="168">
        <f t="shared" ref="AT1025" si="1987">AT1026+AT1027</f>
        <v>0</v>
      </c>
      <c r="AU1025" s="166"/>
      <c r="AV1025" s="168"/>
      <c r="AW1025" s="166"/>
      <c r="AX1025" s="168"/>
      <c r="AY1025" s="166"/>
      <c r="AZ1025" s="168">
        <f t="shared" ref="AZ1025:BB1025" si="1988">AZ1026+AZ1027</f>
        <v>0</v>
      </c>
      <c r="BA1025" s="166"/>
      <c r="BB1025" s="168">
        <f t="shared" si="1988"/>
        <v>0</v>
      </c>
      <c r="BC1025" s="168">
        <f t="shared" ref="BC1025:BC1030" si="1989">AM1025</f>
        <v>0</v>
      </c>
      <c r="BD1025" s="168">
        <f t="shared" ref="BD1025:BD1030" si="1990">AO1025</f>
        <v>0</v>
      </c>
      <c r="BE1025" s="447">
        <f>BF1025+BH1025+BI1025</f>
        <v>0</v>
      </c>
      <c r="BF1025" s="168">
        <f t="shared" ref="BF1025:BI1025" si="1991">BF1026+BF1027</f>
        <v>0</v>
      </c>
      <c r="BG1025" s="168"/>
      <c r="BH1025" s="168">
        <f t="shared" si="1991"/>
        <v>0</v>
      </c>
      <c r="BI1025" s="168">
        <f t="shared" si="1991"/>
        <v>0</v>
      </c>
      <c r="BJ1025" s="331">
        <f t="shared" ref="BJ1025:BJ1030" si="1992">BK1025+BL1025+BM1025</f>
        <v>0</v>
      </c>
      <c r="BK1025" s="168"/>
      <c r="BL1025" s="168"/>
      <c r="BM1025" s="168"/>
      <c r="BN1025" s="331">
        <f t="shared" ref="BN1025:BN1037" si="1993">BO1025+BR1025+BS1025</f>
        <v>0</v>
      </c>
      <c r="BO1025" s="168">
        <f t="shared" ref="BO1025:BO1030" si="1994">BF1025</f>
        <v>0</v>
      </c>
      <c r="BP1025" s="168"/>
      <c r="BQ1025" s="168"/>
      <c r="BR1025" s="168">
        <f t="shared" si="1975"/>
        <v>0</v>
      </c>
      <c r="BS1025" s="168">
        <f t="shared" si="1976"/>
        <v>0</v>
      </c>
      <c r="BT1025" s="439"/>
      <c r="BU1025" s="581">
        <f>BV1025+BY1025+BZ1025</f>
        <v>135932</v>
      </c>
      <c r="BV1025" s="168">
        <f t="shared" ref="BV1025" si="1995">BV1026+BV1027</f>
        <v>0</v>
      </c>
      <c r="BW1025" s="168"/>
      <c r="BX1025" s="168"/>
      <c r="BY1025" s="168">
        <f t="shared" ref="BY1025:BZ1025" si="1996">BY1026+BY1027</f>
        <v>0</v>
      </c>
      <c r="BZ1025" s="168">
        <f t="shared" si="1996"/>
        <v>135932</v>
      </c>
      <c r="CE1025" s="695" t="e">
        <f t="shared" si="1943"/>
        <v>#DIV/0!</v>
      </c>
    </row>
    <row r="1026" spans="2:83" s="50" customFormat="1" ht="45.75" hidden="1" customHeight="1" x14ac:dyDescent="0.25">
      <c r="B1026" s="134"/>
      <c r="C1026" s="113" t="s">
        <v>31</v>
      </c>
      <c r="D1026" s="275">
        <v>0</v>
      </c>
      <c r="E1026" s="491">
        <f t="shared" ref="E1026:I1026" si="1997">E1029+E1032</f>
        <v>0</v>
      </c>
      <c r="F1026" s="504"/>
      <c r="G1026" s="491"/>
      <c r="H1026" s="491">
        <f t="shared" si="1997"/>
        <v>0</v>
      </c>
      <c r="I1026" s="491">
        <f t="shared" si="1997"/>
        <v>0</v>
      </c>
      <c r="J1026" s="275">
        <f>J1029+J1032</f>
        <v>0</v>
      </c>
      <c r="K1026" s="575">
        <v>0</v>
      </c>
      <c r="L1026" s="683"/>
      <c r="M1026" s="166">
        <f t="shared" ref="M1026" si="1998">M1029+M1032</f>
        <v>0</v>
      </c>
      <c r="N1026" s="683"/>
      <c r="O1026" s="519"/>
      <c r="P1026" s="683"/>
      <c r="Q1026" s="435"/>
      <c r="R1026" s="683"/>
      <c r="S1026" s="435">
        <f t="shared" ref="S1026:U1026" si="1999">S1029+S1032</f>
        <v>0</v>
      </c>
      <c r="T1026" s="683"/>
      <c r="U1026" s="435">
        <f t="shared" si="1999"/>
        <v>0</v>
      </c>
      <c r="V1026" s="154">
        <f t="shared" si="1983"/>
        <v>0</v>
      </c>
      <c r="W1026" s="470"/>
      <c r="X1026" s="470"/>
      <c r="Y1026" s="470"/>
      <c r="Z1026" s="470">
        <f t="shared" si="1984"/>
        <v>0</v>
      </c>
      <c r="AA1026" s="320">
        <f t="shared" si="1971"/>
        <v>0</v>
      </c>
      <c r="AB1026" s="320">
        <f t="shared" si="1972"/>
        <v>0</v>
      </c>
      <c r="AC1026" s="320">
        <f t="shared" si="1972"/>
        <v>0</v>
      </c>
      <c r="AD1026" s="683"/>
      <c r="AE1026" s="866">
        <v>0</v>
      </c>
      <c r="AF1026" s="263"/>
      <c r="AG1026" s="166">
        <f t="shared" ref="AG1026:AO1026" si="2000">AG1029+AG1032</f>
        <v>0</v>
      </c>
      <c r="AH1026" s="166"/>
      <c r="AI1026" s="166"/>
      <c r="AJ1026" s="166"/>
      <c r="AK1026" s="166"/>
      <c r="AL1026" s="166"/>
      <c r="AM1026" s="166">
        <f t="shared" si="2000"/>
        <v>0</v>
      </c>
      <c r="AN1026" s="166"/>
      <c r="AO1026" s="166">
        <f t="shared" si="2000"/>
        <v>0</v>
      </c>
      <c r="AP1026" s="307">
        <f t="shared" si="1986"/>
        <v>0</v>
      </c>
      <c r="AQ1026" s="683"/>
      <c r="AR1026" s="575">
        <v>0</v>
      </c>
      <c r="AS1026" s="683"/>
      <c r="AT1026" s="166">
        <f t="shared" ref="AT1026" si="2001">AT1029+AT1032</f>
        <v>0</v>
      </c>
      <c r="AU1026" s="166"/>
      <c r="AV1026" s="166"/>
      <c r="AW1026" s="166"/>
      <c r="AX1026" s="166"/>
      <c r="AY1026" s="166"/>
      <c r="AZ1026" s="166">
        <f t="shared" ref="AZ1026:BB1026" si="2002">AZ1029+AZ1032</f>
        <v>0</v>
      </c>
      <c r="BA1026" s="166"/>
      <c r="BB1026" s="166">
        <f t="shared" si="2002"/>
        <v>0</v>
      </c>
      <c r="BC1026" s="166">
        <f t="shared" si="1989"/>
        <v>0</v>
      </c>
      <c r="BD1026" s="166">
        <f t="shared" si="1990"/>
        <v>0</v>
      </c>
      <c r="BE1026" s="444">
        <v>0</v>
      </c>
      <c r="BF1026" s="166">
        <f t="shared" ref="BF1026:BI1026" si="2003">BF1029+BF1032</f>
        <v>0</v>
      </c>
      <c r="BG1026" s="166"/>
      <c r="BH1026" s="166">
        <f t="shared" si="2003"/>
        <v>0</v>
      </c>
      <c r="BI1026" s="166">
        <f t="shared" si="2003"/>
        <v>0</v>
      </c>
      <c r="BJ1026" s="329">
        <f t="shared" si="1992"/>
        <v>0</v>
      </c>
      <c r="BK1026" s="166"/>
      <c r="BL1026" s="166"/>
      <c r="BM1026" s="166"/>
      <c r="BN1026" s="329">
        <f t="shared" si="1993"/>
        <v>0</v>
      </c>
      <c r="BO1026" s="166">
        <f t="shared" si="1994"/>
        <v>0</v>
      </c>
      <c r="BP1026" s="166"/>
      <c r="BQ1026" s="166"/>
      <c r="BR1026" s="166">
        <f t="shared" si="1975"/>
        <v>0</v>
      </c>
      <c r="BS1026" s="166">
        <f t="shared" si="1976"/>
        <v>0</v>
      </c>
      <c r="BT1026" s="435"/>
      <c r="BU1026" s="575">
        <v>0</v>
      </c>
      <c r="BV1026" s="166">
        <f t="shared" ref="BV1026" si="2004">BV1029+BV1032</f>
        <v>0</v>
      </c>
      <c r="BW1026" s="166"/>
      <c r="BX1026" s="166"/>
      <c r="BY1026" s="166">
        <f t="shared" ref="BY1026:BZ1026" si="2005">BY1029+BY1032</f>
        <v>0</v>
      </c>
      <c r="BZ1026" s="166">
        <f t="shared" si="2005"/>
        <v>30830</v>
      </c>
      <c r="CE1026" s="695" t="e">
        <f t="shared" si="1943"/>
        <v>#DIV/0!</v>
      </c>
    </row>
    <row r="1027" spans="2:83" s="23" customFormat="1" ht="46.5" hidden="1" customHeight="1" x14ac:dyDescent="0.25">
      <c r="B1027" s="135"/>
      <c r="C1027" s="112" t="s">
        <v>32</v>
      </c>
      <c r="D1027" s="102">
        <v>0</v>
      </c>
      <c r="E1027" s="102">
        <f t="shared" ref="E1027:I1027" si="2006">E1030+E1033</f>
        <v>0</v>
      </c>
      <c r="F1027" s="102"/>
      <c r="G1027" s="102"/>
      <c r="H1027" s="102">
        <f t="shared" si="2006"/>
        <v>0</v>
      </c>
      <c r="I1027" s="102">
        <f t="shared" si="2006"/>
        <v>0</v>
      </c>
      <c r="J1027" s="102">
        <f t="shared" ref="J1027" si="2007">J1030+J1033</f>
        <v>0</v>
      </c>
      <c r="K1027" s="114">
        <v>0</v>
      </c>
      <c r="L1027" s="114"/>
      <c r="M1027" s="167">
        <f t="shared" ref="M1027" si="2008">M1030+M1033</f>
        <v>0</v>
      </c>
      <c r="N1027" s="114"/>
      <c r="O1027" s="102"/>
      <c r="P1027" s="114"/>
      <c r="Q1027" s="102"/>
      <c r="R1027" s="114"/>
      <c r="S1027" s="102">
        <f t="shared" ref="S1027:U1027" si="2009">S1030+S1033</f>
        <v>0</v>
      </c>
      <c r="T1027" s="114"/>
      <c r="U1027" s="102">
        <f t="shared" si="2009"/>
        <v>0</v>
      </c>
      <c r="V1027" s="154">
        <f t="shared" si="1983"/>
        <v>0</v>
      </c>
      <c r="W1027" s="102"/>
      <c r="X1027" s="102"/>
      <c r="Y1027" s="102"/>
      <c r="Z1027" s="102">
        <f t="shared" si="1984"/>
        <v>0</v>
      </c>
      <c r="AA1027" s="102">
        <f t="shared" si="1971"/>
        <v>0</v>
      </c>
      <c r="AB1027" s="102">
        <f t="shared" si="1972"/>
        <v>0</v>
      </c>
      <c r="AC1027" s="102">
        <f t="shared" si="1972"/>
        <v>0</v>
      </c>
      <c r="AD1027" s="114"/>
      <c r="AE1027" s="903">
        <v>0</v>
      </c>
      <c r="AF1027" s="495"/>
      <c r="AG1027" s="167">
        <f t="shared" ref="AG1027:AO1027" si="2010">AG1030+AG1033</f>
        <v>0</v>
      </c>
      <c r="AH1027" s="685"/>
      <c r="AI1027" s="167"/>
      <c r="AJ1027" s="685"/>
      <c r="AK1027" s="167"/>
      <c r="AL1027" s="685"/>
      <c r="AM1027" s="167">
        <f t="shared" si="2010"/>
        <v>0</v>
      </c>
      <c r="AN1027" s="685"/>
      <c r="AO1027" s="167">
        <f t="shared" si="2010"/>
        <v>0</v>
      </c>
      <c r="AP1027" s="102">
        <f t="shared" si="1986"/>
        <v>0</v>
      </c>
      <c r="AQ1027" s="114"/>
      <c r="AR1027" s="102">
        <v>0</v>
      </c>
      <c r="AS1027" s="114"/>
      <c r="AT1027" s="167">
        <f t="shared" ref="AT1027" si="2011">AT1030+AT1033</f>
        <v>0</v>
      </c>
      <c r="AU1027" s="685"/>
      <c r="AV1027" s="167"/>
      <c r="AW1027" s="685"/>
      <c r="AX1027" s="167"/>
      <c r="AY1027" s="685"/>
      <c r="AZ1027" s="167">
        <f t="shared" ref="AZ1027:BB1027" si="2012">AZ1030+AZ1033</f>
        <v>0</v>
      </c>
      <c r="BA1027" s="685"/>
      <c r="BB1027" s="167">
        <f t="shared" si="2012"/>
        <v>0</v>
      </c>
      <c r="BC1027" s="167">
        <f t="shared" si="1989"/>
        <v>0</v>
      </c>
      <c r="BD1027" s="167">
        <f t="shared" si="1990"/>
        <v>0</v>
      </c>
      <c r="BE1027" s="102">
        <v>0</v>
      </c>
      <c r="BF1027" s="167">
        <f t="shared" ref="BF1027:BI1027" si="2013">BF1030+BF1033</f>
        <v>0</v>
      </c>
      <c r="BG1027" s="167"/>
      <c r="BH1027" s="167">
        <f t="shared" si="2013"/>
        <v>0</v>
      </c>
      <c r="BI1027" s="167">
        <f t="shared" si="2013"/>
        <v>0</v>
      </c>
      <c r="BJ1027" s="102">
        <f t="shared" si="1992"/>
        <v>0</v>
      </c>
      <c r="BK1027" s="167"/>
      <c r="BL1027" s="167"/>
      <c r="BM1027" s="167"/>
      <c r="BN1027" s="102">
        <f t="shared" si="1993"/>
        <v>0</v>
      </c>
      <c r="BO1027" s="167">
        <f t="shared" si="1994"/>
        <v>0</v>
      </c>
      <c r="BP1027" s="167"/>
      <c r="BQ1027" s="167"/>
      <c r="BR1027" s="167">
        <f t="shared" si="1975"/>
        <v>0</v>
      </c>
      <c r="BS1027" s="167">
        <f t="shared" si="1976"/>
        <v>0</v>
      </c>
      <c r="BT1027" s="102"/>
      <c r="BU1027" s="102">
        <v>0</v>
      </c>
      <c r="BV1027" s="167">
        <f t="shared" ref="BV1027" si="2014">BV1030+BV1033</f>
        <v>0</v>
      </c>
      <c r="BW1027" s="167"/>
      <c r="BX1027" s="167"/>
      <c r="BY1027" s="167">
        <f t="shared" ref="BY1027:BZ1027" si="2015">BY1030+BY1033</f>
        <v>0</v>
      </c>
      <c r="BZ1027" s="167">
        <f t="shared" si="2015"/>
        <v>105102</v>
      </c>
      <c r="CE1027" s="695" t="e">
        <f t="shared" si="1943"/>
        <v>#DIV/0!</v>
      </c>
    </row>
    <row r="1028" spans="2:83" s="76" customFormat="1" ht="172.5" hidden="1" customHeight="1" x14ac:dyDescent="0.25">
      <c r="B1028" s="156" t="s">
        <v>34</v>
      </c>
      <c r="C1028" s="157" t="s">
        <v>214</v>
      </c>
      <c r="D1028" s="275">
        <f t="shared" ref="D1028:D1033" si="2016">E1028</f>
        <v>0</v>
      </c>
      <c r="E1028" s="491">
        <f>E1029+E1030</f>
        <v>0</v>
      </c>
      <c r="F1028" s="504"/>
      <c r="G1028" s="491"/>
      <c r="H1028" s="158"/>
      <c r="I1028" s="491">
        <f>I1029+I1030</f>
        <v>0</v>
      </c>
      <c r="J1028" s="275">
        <f>J1029+J1030</f>
        <v>0</v>
      </c>
      <c r="K1028" s="575">
        <f t="shared" ref="K1028:K1036" si="2017">M1028</f>
        <v>0</v>
      </c>
      <c r="L1028" s="683"/>
      <c r="M1028" s="166">
        <f>M1029+M1030</f>
        <v>0</v>
      </c>
      <c r="N1028" s="683"/>
      <c r="O1028" s="519"/>
      <c r="P1028" s="683"/>
      <c r="Q1028" s="435"/>
      <c r="R1028" s="683"/>
      <c r="S1028" s="158"/>
      <c r="T1028" s="35"/>
      <c r="U1028" s="435">
        <f>U1029+U1030</f>
        <v>0</v>
      </c>
      <c r="V1028" s="154">
        <f t="shared" si="1983"/>
        <v>0</v>
      </c>
      <c r="W1028" s="470"/>
      <c r="X1028" s="470"/>
      <c r="Y1028" s="470"/>
      <c r="Z1028" s="470">
        <f t="shared" si="1984"/>
        <v>0</v>
      </c>
      <c r="AA1028" s="320">
        <f t="shared" si="1971"/>
        <v>0</v>
      </c>
      <c r="AB1028" s="158">
        <f t="shared" si="1972"/>
        <v>0</v>
      </c>
      <c r="AC1028" s="320">
        <f t="shared" si="1972"/>
        <v>0</v>
      </c>
      <c r="AD1028" s="683"/>
      <c r="AE1028" s="866">
        <f t="shared" ref="AE1028:AE1033" si="2018">AG1028</f>
        <v>0</v>
      </c>
      <c r="AF1028" s="263"/>
      <c r="AG1028" s="166">
        <f>AG1029+AG1030</f>
        <v>0</v>
      </c>
      <c r="AH1028" s="166"/>
      <c r="AI1028" s="166"/>
      <c r="AJ1028" s="166"/>
      <c r="AK1028" s="166"/>
      <c r="AL1028" s="166"/>
      <c r="AM1028" s="252"/>
      <c r="AN1028" s="172"/>
      <c r="AO1028" s="166">
        <f>AO1029+AO1030</f>
        <v>0</v>
      </c>
      <c r="AP1028" s="307">
        <f t="shared" si="1986"/>
        <v>0</v>
      </c>
      <c r="AQ1028" s="683"/>
      <c r="AR1028" s="575">
        <f t="shared" ref="AR1028:AR1036" si="2019">AT1028</f>
        <v>0</v>
      </c>
      <c r="AS1028" s="683"/>
      <c r="AT1028" s="166">
        <f>AT1029+AT1030</f>
        <v>0</v>
      </c>
      <c r="AU1028" s="166"/>
      <c r="AV1028" s="166"/>
      <c r="AW1028" s="166"/>
      <c r="AX1028" s="166"/>
      <c r="AY1028" s="166"/>
      <c r="AZ1028" s="252"/>
      <c r="BA1028" s="172"/>
      <c r="BB1028" s="166">
        <f>BB1029+BB1030</f>
        <v>0</v>
      </c>
      <c r="BC1028" s="252">
        <f t="shared" si="1989"/>
        <v>0</v>
      </c>
      <c r="BD1028" s="166">
        <f t="shared" si="1990"/>
        <v>0</v>
      </c>
      <c r="BE1028" s="444">
        <f t="shared" ref="BE1028:BE1036" si="2020">BF1028</f>
        <v>0</v>
      </c>
      <c r="BF1028" s="166">
        <f>BF1029+BF1030</f>
        <v>0</v>
      </c>
      <c r="BG1028" s="166"/>
      <c r="BH1028" s="252"/>
      <c r="BI1028" s="166">
        <f>BI1029+BI1030</f>
        <v>0</v>
      </c>
      <c r="BJ1028" s="329">
        <f t="shared" si="1992"/>
        <v>0</v>
      </c>
      <c r="BK1028" s="166"/>
      <c r="BL1028" s="252"/>
      <c r="BM1028" s="166"/>
      <c r="BN1028" s="329">
        <f t="shared" si="1993"/>
        <v>0</v>
      </c>
      <c r="BO1028" s="166">
        <f t="shared" si="1994"/>
        <v>0</v>
      </c>
      <c r="BP1028" s="166"/>
      <c r="BQ1028" s="166"/>
      <c r="BR1028" s="252">
        <f t="shared" si="1975"/>
        <v>0</v>
      </c>
      <c r="BS1028" s="166">
        <f t="shared" si="1976"/>
        <v>0</v>
      </c>
      <c r="BT1028" s="435"/>
      <c r="BU1028" s="575">
        <f t="shared" ref="BU1028:BU1036" si="2021">BV1028</f>
        <v>0</v>
      </c>
      <c r="BV1028" s="166">
        <f>BV1029+BV1030</f>
        <v>0</v>
      </c>
      <c r="BW1028" s="166"/>
      <c r="BX1028" s="166"/>
      <c r="BY1028" s="252"/>
      <c r="BZ1028" s="166">
        <f>BZ1029+BZ1030</f>
        <v>50449</v>
      </c>
      <c r="CE1028" s="695" t="e">
        <f t="shared" si="1943"/>
        <v>#DIV/0!</v>
      </c>
    </row>
    <row r="1029" spans="2:83" s="50" customFormat="1" ht="45.75" hidden="1" customHeight="1" x14ac:dyDescent="0.25">
      <c r="B1029" s="134"/>
      <c r="C1029" s="113" t="s">
        <v>31</v>
      </c>
      <c r="D1029" s="106">
        <f t="shared" si="2016"/>
        <v>0</v>
      </c>
      <c r="E1029" s="106">
        <v>0</v>
      </c>
      <c r="F1029" s="106"/>
      <c r="G1029" s="106"/>
      <c r="H1029" s="106">
        <f>H972+H976+H980+H1016+H1020</f>
        <v>0</v>
      </c>
      <c r="I1029" s="106"/>
      <c r="J1029" s="106">
        <v>0</v>
      </c>
      <c r="K1029" s="106">
        <f t="shared" si="2017"/>
        <v>0</v>
      </c>
      <c r="L1029" s="106"/>
      <c r="M1029" s="109">
        <v>0</v>
      </c>
      <c r="N1029" s="106"/>
      <c r="O1029" s="106"/>
      <c r="P1029" s="106"/>
      <c r="Q1029" s="106"/>
      <c r="R1029" s="106"/>
      <c r="S1029" s="106">
        <f>S972+S976+S980+S1016+S1020</f>
        <v>0</v>
      </c>
      <c r="T1029" s="106"/>
      <c r="U1029" s="106"/>
      <c r="V1029" s="154">
        <f t="shared" si="1983"/>
        <v>0</v>
      </c>
      <c r="W1029" s="106"/>
      <c r="X1029" s="106"/>
      <c r="Y1029" s="106"/>
      <c r="Z1029" s="106">
        <f t="shared" si="1984"/>
        <v>0</v>
      </c>
      <c r="AA1029" s="106">
        <f t="shared" si="1971"/>
        <v>0</v>
      </c>
      <c r="AB1029" s="106">
        <f t="shared" si="1972"/>
        <v>0</v>
      </c>
      <c r="AC1029" s="106">
        <f t="shared" si="1972"/>
        <v>0</v>
      </c>
      <c r="AD1029" s="106"/>
      <c r="AE1029" s="979">
        <f t="shared" si="2018"/>
        <v>0</v>
      </c>
      <c r="AF1029" s="497"/>
      <c r="AG1029" s="109">
        <v>0</v>
      </c>
      <c r="AH1029" s="109"/>
      <c r="AI1029" s="109"/>
      <c r="AJ1029" s="109"/>
      <c r="AK1029" s="109"/>
      <c r="AL1029" s="109"/>
      <c r="AM1029" s="109">
        <f>AM972+AM976+AM980+AM1016+AM1020</f>
        <v>0</v>
      </c>
      <c r="AN1029" s="109"/>
      <c r="AO1029" s="109">
        <f>AO972+AO976+AO980+AO1016+AO1020</f>
        <v>0</v>
      </c>
      <c r="AP1029" s="106">
        <f t="shared" si="1986"/>
        <v>0</v>
      </c>
      <c r="AQ1029" s="106"/>
      <c r="AR1029" s="106">
        <f t="shared" si="2019"/>
        <v>0</v>
      </c>
      <c r="AS1029" s="106"/>
      <c r="AT1029" s="109">
        <v>0</v>
      </c>
      <c r="AU1029" s="109"/>
      <c r="AV1029" s="109"/>
      <c r="AW1029" s="109"/>
      <c r="AX1029" s="109"/>
      <c r="AY1029" s="109"/>
      <c r="AZ1029" s="109">
        <f>AZ972+AZ976+AZ980+AZ1016+AZ1020</f>
        <v>0</v>
      </c>
      <c r="BA1029" s="109"/>
      <c r="BB1029" s="109">
        <f>BB972+BB976+BB980+BB1016+BB1020</f>
        <v>0</v>
      </c>
      <c r="BC1029" s="109">
        <f t="shared" si="1989"/>
        <v>0</v>
      </c>
      <c r="BD1029" s="109">
        <f t="shared" si="1990"/>
        <v>0</v>
      </c>
      <c r="BE1029" s="106">
        <f t="shared" si="2020"/>
        <v>0</v>
      </c>
      <c r="BF1029" s="109">
        <v>0</v>
      </c>
      <c r="BG1029" s="109"/>
      <c r="BH1029" s="109">
        <f>BH972+BH976+BH980+BH1016+BH1020</f>
        <v>0</v>
      </c>
      <c r="BI1029" s="109">
        <f>BI972+BI976+BI980+BI1016+BI1020</f>
        <v>0</v>
      </c>
      <c r="BJ1029" s="106">
        <f t="shared" si="1992"/>
        <v>0</v>
      </c>
      <c r="BK1029" s="109"/>
      <c r="BL1029" s="109"/>
      <c r="BM1029" s="109"/>
      <c r="BN1029" s="106">
        <f t="shared" si="1993"/>
        <v>0</v>
      </c>
      <c r="BO1029" s="109">
        <f t="shared" si="1994"/>
        <v>0</v>
      </c>
      <c r="BP1029" s="109"/>
      <c r="BQ1029" s="109"/>
      <c r="BR1029" s="109">
        <f t="shared" si="1975"/>
        <v>0</v>
      </c>
      <c r="BS1029" s="109">
        <f t="shared" si="1976"/>
        <v>0</v>
      </c>
      <c r="BT1029" s="106"/>
      <c r="BU1029" s="106">
        <f t="shared" si="2021"/>
        <v>0</v>
      </c>
      <c r="BV1029" s="109">
        <v>0</v>
      </c>
      <c r="BW1029" s="109"/>
      <c r="BX1029" s="109"/>
      <c r="BY1029" s="109">
        <f>BY972+BY976+BY980+BY1016+BY1020</f>
        <v>0</v>
      </c>
      <c r="BZ1029" s="109">
        <f>BZ972+BZ976+BZ980+BZ1016+BZ1020</f>
        <v>15415</v>
      </c>
      <c r="CE1029" s="695" t="e">
        <f t="shared" si="1943"/>
        <v>#DIV/0!</v>
      </c>
    </row>
    <row r="1030" spans="2:83" s="23" customFormat="1" ht="46.5" hidden="1" customHeight="1" x14ac:dyDescent="0.25">
      <c r="B1030" s="135"/>
      <c r="C1030" s="112" t="s">
        <v>32</v>
      </c>
      <c r="D1030" s="102">
        <f t="shared" si="2016"/>
        <v>0</v>
      </c>
      <c r="E1030" s="102">
        <v>0</v>
      </c>
      <c r="F1030" s="102"/>
      <c r="G1030" s="102"/>
      <c r="H1030" s="102">
        <f>H975+H979+H1015</f>
        <v>0</v>
      </c>
      <c r="I1030" s="102"/>
      <c r="J1030" s="102">
        <v>0</v>
      </c>
      <c r="K1030" s="114">
        <f t="shared" si="2017"/>
        <v>0</v>
      </c>
      <c r="L1030" s="114"/>
      <c r="M1030" s="167">
        <v>0</v>
      </c>
      <c r="N1030" s="114"/>
      <c r="O1030" s="102"/>
      <c r="P1030" s="114"/>
      <c r="Q1030" s="102"/>
      <c r="R1030" s="114"/>
      <c r="S1030" s="102">
        <f>S975+S979+S1015</f>
        <v>0</v>
      </c>
      <c r="T1030" s="114"/>
      <c r="U1030" s="102"/>
      <c r="V1030" s="154">
        <f t="shared" si="1983"/>
        <v>0</v>
      </c>
      <c r="W1030" s="102"/>
      <c r="X1030" s="102"/>
      <c r="Y1030" s="102"/>
      <c r="Z1030" s="102">
        <f t="shared" si="1984"/>
        <v>0</v>
      </c>
      <c r="AA1030" s="102">
        <f t="shared" si="1971"/>
        <v>0</v>
      </c>
      <c r="AB1030" s="102">
        <f t="shared" si="1972"/>
        <v>0</v>
      </c>
      <c r="AC1030" s="102">
        <f t="shared" si="1972"/>
        <v>0</v>
      </c>
      <c r="AD1030" s="114"/>
      <c r="AE1030" s="903">
        <f t="shared" si="2018"/>
        <v>0</v>
      </c>
      <c r="AF1030" s="495"/>
      <c r="AG1030" s="167">
        <v>0</v>
      </c>
      <c r="AH1030" s="685"/>
      <c r="AI1030" s="167"/>
      <c r="AJ1030" s="685"/>
      <c r="AK1030" s="167"/>
      <c r="AL1030" s="685"/>
      <c r="AM1030" s="167">
        <f>AM975+AM979+AM1015</f>
        <v>0</v>
      </c>
      <c r="AN1030" s="685"/>
      <c r="AO1030" s="167">
        <f>AO975+AO979+AO1015</f>
        <v>0</v>
      </c>
      <c r="AP1030" s="102">
        <f t="shared" si="1986"/>
        <v>0</v>
      </c>
      <c r="AQ1030" s="114"/>
      <c r="AR1030" s="102">
        <f t="shared" si="2019"/>
        <v>0</v>
      </c>
      <c r="AS1030" s="114"/>
      <c r="AT1030" s="167">
        <v>0</v>
      </c>
      <c r="AU1030" s="685"/>
      <c r="AV1030" s="167"/>
      <c r="AW1030" s="685"/>
      <c r="AX1030" s="167"/>
      <c r="AY1030" s="685"/>
      <c r="AZ1030" s="167">
        <f>AZ975+AZ979+AZ1015</f>
        <v>0</v>
      </c>
      <c r="BA1030" s="685"/>
      <c r="BB1030" s="167">
        <f>BB975+BB979+BB1015</f>
        <v>0</v>
      </c>
      <c r="BC1030" s="167">
        <f t="shared" si="1989"/>
        <v>0</v>
      </c>
      <c r="BD1030" s="167">
        <f t="shared" si="1990"/>
        <v>0</v>
      </c>
      <c r="BE1030" s="102">
        <f t="shared" si="2020"/>
        <v>0</v>
      </c>
      <c r="BF1030" s="167">
        <v>0</v>
      </c>
      <c r="BG1030" s="167"/>
      <c r="BH1030" s="167">
        <f>BH975+BH979+BH1015</f>
        <v>0</v>
      </c>
      <c r="BI1030" s="167">
        <f>BI975+BI979+BI1015</f>
        <v>0</v>
      </c>
      <c r="BJ1030" s="102">
        <f t="shared" si="1992"/>
        <v>0</v>
      </c>
      <c r="BK1030" s="167"/>
      <c r="BL1030" s="167"/>
      <c r="BM1030" s="167"/>
      <c r="BN1030" s="102">
        <f t="shared" si="1993"/>
        <v>0</v>
      </c>
      <c r="BO1030" s="167">
        <f t="shared" si="1994"/>
        <v>0</v>
      </c>
      <c r="BP1030" s="167"/>
      <c r="BQ1030" s="167"/>
      <c r="BR1030" s="167">
        <f t="shared" si="1975"/>
        <v>0</v>
      </c>
      <c r="BS1030" s="167">
        <f t="shared" si="1976"/>
        <v>0</v>
      </c>
      <c r="BT1030" s="102"/>
      <c r="BU1030" s="102">
        <f t="shared" si="2021"/>
        <v>0</v>
      </c>
      <c r="BV1030" s="167">
        <v>0</v>
      </c>
      <c r="BW1030" s="167"/>
      <c r="BX1030" s="167"/>
      <c r="BY1030" s="167">
        <f>BY975+BY979+BY1015</f>
        <v>0</v>
      </c>
      <c r="BZ1030" s="167">
        <f>BZ975+BZ979+BZ1015</f>
        <v>35034</v>
      </c>
      <c r="CE1030" s="695" t="e">
        <f t="shared" si="1943"/>
        <v>#DIV/0!</v>
      </c>
    </row>
    <row r="1031" spans="2:83" s="74" customFormat="1" ht="99" hidden="1" customHeight="1" x14ac:dyDescent="0.25">
      <c r="B1031" s="156">
        <v>2</v>
      </c>
      <c r="C1031" s="157" t="s">
        <v>301</v>
      </c>
      <c r="D1031" s="326">
        <f t="shared" si="2016"/>
        <v>0</v>
      </c>
      <c r="E1031" s="166">
        <f>E1032+E1033</f>
        <v>0</v>
      </c>
      <c r="F1031" s="166"/>
      <c r="G1031" s="166"/>
      <c r="H1031" s="250"/>
      <c r="I1031" s="166">
        <f>I1032+I1033</f>
        <v>0</v>
      </c>
      <c r="J1031" s="166">
        <f>J1032+J1033</f>
        <v>0</v>
      </c>
      <c r="K1031" s="575">
        <f t="shared" si="2017"/>
        <v>0</v>
      </c>
      <c r="L1031" s="683"/>
      <c r="M1031" s="166">
        <f>M1032+M1033</f>
        <v>0</v>
      </c>
      <c r="N1031" s="166"/>
      <c r="O1031" s="166"/>
      <c r="P1031" s="166"/>
      <c r="Q1031" s="166"/>
      <c r="R1031" s="166"/>
      <c r="S1031" s="250"/>
      <c r="T1031" s="171"/>
      <c r="U1031" s="166">
        <f>U1032+U1033</f>
        <v>0</v>
      </c>
      <c r="V1031" s="154">
        <f t="shared" si="1983"/>
        <v>0</v>
      </c>
      <c r="W1031" s="166"/>
      <c r="X1031" s="166"/>
      <c r="Y1031" s="166"/>
      <c r="Z1031" s="470">
        <f t="shared" ref="Z1031:Z1036" si="2022">AA1031+AB1031+AC1031</f>
        <v>0</v>
      </c>
      <c r="AA1031" s="326"/>
      <c r="AB1031" s="326"/>
      <c r="AC1031" s="326">
        <f>AC1032+AC1033</f>
        <v>0</v>
      </c>
      <c r="AD1031" s="683"/>
      <c r="AE1031" s="866">
        <f t="shared" si="2018"/>
        <v>0</v>
      </c>
      <c r="AF1031" s="263"/>
      <c r="AG1031" s="166">
        <f>AG1032+AG1033</f>
        <v>0</v>
      </c>
      <c r="AH1031" s="166"/>
      <c r="AI1031" s="166"/>
      <c r="AJ1031" s="166"/>
      <c r="AK1031" s="166"/>
      <c r="AL1031" s="166"/>
      <c r="AM1031" s="250"/>
      <c r="AN1031" s="171"/>
      <c r="AO1031" s="166">
        <f>AO1032+AO1033</f>
        <v>0</v>
      </c>
      <c r="AP1031" s="166"/>
      <c r="AQ1031" s="166"/>
      <c r="AR1031" s="575">
        <f t="shared" si="2019"/>
        <v>0</v>
      </c>
      <c r="AS1031" s="683"/>
      <c r="AT1031" s="166">
        <f>AT1032+AT1033</f>
        <v>0</v>
      </c>
      <c r="AU1031" s="166"/>
      <c r="AV1031" s="166"/>
      <c r="AW1031" s="166"/>
      <c r="AX1031" s="166"/>
      <c r="AY1031" s="166"/>
      <c r="AZ1031" s="250"/>
      <c r="BA1031" s="171"/>
      <c r="BB1031" s="166">
        <f>BB1032+BB1033</f>
        <v>0</v>
      </c>
      <c r="BC1031" s="166"/>
      <c r="BD1031" s="166"/>
      <c r="BE1031" s="444">
        <f t="shared" si="2020"/>
        <v>0</v>
      </c>
      <c r="BF1031" s="166">
        <f>BF1032+BF1033</f>
        <v>0</v>
      </c>
      <c r="BG1031" s="166"/>
      <c r="BH1031" s="250"/>
      <c r="BI1031" s="166">
        <f>BI1032+BI1033</f>
        <v>0</v>
      </c>
      <c r="BJ1031" s="166"/>
      <c r="BK1031" s="166"/>
      <c r="BL1031" s="166"/>
      <c r="BM1031" s="166"/>
      <c r="BN1031" s="154">
        <f t="shared" si="1993"/>
        <v>0</v>
      </c>
      <c r="BO1031" s="166"/>
      <c r="BP1031" s="166"/>
      <c r="BQ1031" s="166"/>
      <c r="BR1031" s="166"/>
      <c r="BS1031" s="166"/>
      <c r="BT1031" s="166"/>
      <c r="BU1031" s="575">
        <f t="shared" si="2021"/>
        <v>0</v>
      </c>
      <c r="BV1031" s="166">
        <f>BV1032+BV1033</f>
        <v>0</v>
      </c>
      <c r="BW1031" s="166"/>
      <c r="BX1031" s="166"/>
      <c r="BY1031" s="250"/>
      <c r="BZ1031" s="166">
        <f>BZ1032+BZ1033</f>
        <v>85483</v>
      </c>
      <c r="CE1031" s="695" t="e">
        <f t="shared" si="1943"/>
        <v>#DIV/0!</v>
      </c>
    </row>
    <row r="1032" spans="2:83" s="50" customFormat="1" ht="45.75" hidden="1" customHeight="1" x14ac:dyDescent="0.25">
      <c r="B1032" s="134"/>
      <c r="C1032" s="113" t="s">
        <v>31</v>
      </c>
      <c r="D1032" s="106">
        <f t="shared" si="2016"/>
        <v>0</v>
      </c>
      <c r="E1032" s="106">
        <v>0</v>
      </c>
      <c r="F1032" s="106"/>
      <c r="G1032" s="106"/>
      <c r="H1032" s="106">
        <f>H975+H979+H1016+H1019+H1023</f>
        <v>0</v>
      </c>
      <c r="I1032" s="106"/>
      <c r="J1032" s="106">
        <v>0</v>
      </c>
      <c r="K1032" s="106">
        <f t="shared" si="2017"/>
        <v>0</v>
      </c>
      <c r="L1032" s="106"/>
      <c r="M1032" s="109">
        <v>0</v>
      </c>
      <c r="N1032" s="106"/>
      <c r="O1032" s="106"/>
      <c r="P1032" s="106"/>
      <c r="Q1032" s="106"/>
      <c r="R1032" s="106"/>
      <c r="S1032" s="106">
        <f>S975+S979+S1016+S1019+S1023</f>
        <v>0</v>
      </c>
      <c r="T1032" s="106"/>
      <c r="U1032" s="106"/>
      <c r="V1032" s="154">
        <f t="shared" si="1983"/>
        <v>0</v>
      </c>
      <c r="W1032" s="106"/>
      <c r="X1032" s="106"/>
      <c r="Y1032" s="106"/>
      <c r="Z1032" s="106">
        <f t="shared" si="2022"/>
        <v>0</v>
      </c>
      <c r="AA1032" s="106"/>
      <c r="AB1032" s="106"/>
      <c r="AC1032" s="106"/>
      <c r="AD1032" s="106"/>
      <c r="AE1032" s="979">
        <f t="shared" si="2018"/>
        <v>0</v>
      </c>
      <c r="AF1032" s="497"/>
      <c r="AG1032" s="109">
        <v>0</v>
      </c>
      <c r="AH1032" s="109"/>
      <c r="AI1032" s="109"/>
      <c r="AJ1032" s="109"/>
      <c r="AK1032" s="109"/>
      <c r="AL1032" s="109"/>
      <c r="AM1032" s="109">
        <f>AM975+AM979+AM1016+AM1019+AM1023</f>
        <v>0</v>
      </c>
      <c r="AN1032" s="109"/>
      <c r="AO1032" s="109">
        <f>AO975+AO979+AO1016+AO1019+AO1023</f>
        <v>0</v>
      </c>
      <c r="AP1032" s="106"/>
      <c r="AQ1032" s="106"/>
      <c r="AR1032" s="106">
        <f t="shared" si="2019"/>
        <v>0</v>
      </c>
      <c r="AS1032" s="106"/>
      <c r="AT1032" s="109">
        <v>0</v>
      </c>
      <c r="AU1032" s="109"/>
      <c r="AV1032" s="109"/>
      <c r="AW1032" s="109"/>
      <c r="AX1032" s="109"/>
      <c r="AY1032" s="109"/>
      <c r="AZ1032" s="109">
        <f>AZ975+AZ979+AZ1016+AZ1019+AZ1023</f>
        <v>0</v>
      </c>
      <c r="BA1032" s="109"/>
      <c r="BB1032" s="109">
        <f>BB975+BB979+BB1016+BB1019+BB1023</f>
        <v>0</v>
      </c>
      <c r="BC1032" s="109"/>
      <c r="BD1032" s="109"/>
      <c r="BE1032" s="106">
        <f t="shared" si="2020"/>
        <v>0</v>
      </c>
      <c r="BF1032" s="109">
        <v>0</v>
      </c>
      <c r="BG1032" s="109"/>
      <c r="BH1032" s="109">
        <f>BH975+BH979+BH1016+BH1019+BH1023</f>
        <v>0</v>
      </c>
      <c r="BI1032" s="109">
        <f>BI975+BI979+BI1016+BI1019+BI1023</f>
        <v>0</v>
      </c>
      <c r="BJ1032" s="106"/>
      <c r="BK1032" s="109"/>
      <c r="BL1032" s="109"/>
      <c r="BM1032" s="109"/>
      <c r="BN1032" s="106">
        <f t="shared" si="1993"/>
        <v>0</v>
      </c>
      <c r="BO1032" s="109"/>
      <c r="BP1032" s="109"/>
      <c r="BQ1032" s="109"/>
      <c r="BR1032" s="109"/>
      <c r="BS1032" s="109"/>
      <c r="BT1032" s="106"/>
      <c r="BU1032" s="106">
        <f t="shared" si="2021"/>
        <v>0</v>
      </c>
      <c r="BV1032" s="109">
        <v>0</v>
      </c>
      <c r="BW1032" s="109"/>
      <c r="BX1032" s="109"/>
      <c r="BY1032" s="109">
        <f>BY975+BY979+BY1016+BY1019+BY1023</f>
        <v>0</v>
      </c>
      <c r="BZ1032" s="109">
        <f>BZ975+BZ979+BZ1016+BZ1019+BZ1023</f>
        <v>15415</v>
      </c>
      <c r="CE1032" s="695" t="e">
        <f t="shared" si="1943"/>
        <v>#DIV/0!</v>
      </c>
    </row>
    <row r="1033" spans="2:83" s="23" customFormat="1" ht="46.5" hidden="1" customHeight="1" x14ac:dyDescent="0.25">
      <c r="B1033" s="135"/>
      <c r="C1033" s="112" t="s">
        <v>32</v>
      </c>
      <c r="D1033" s="102">
        <f t="shared" si="2016"/>
        <v>0</v>
      </c>
      <c r="E1033" s="102">
        <v>0</v>
      </c>
      <c r="F1033" s="102"/>
      <c r="G1033" s="102"/>
      <c r="H1033" s="102"/>
      <c r="I1033" s="102"/>
      <c r="J1033" s="102">
        <v>0</v>
      </c>
      <c r="K1033" s="114">
        <f t="shared" si="2017"/>
        <v>0</v>
      </c>
      <c r="L1033" s="114"/>
      <c r="M1033" s="167">
        <v>0</v>
      </c>
      <c r="N1033" s="114"/>
      <c r="O1033" s="102"/>
      <c r="P1033" s="114"/>
      <c r="Q1033" s="102"/>
      <c r="R1033" s="114"/>
      <c r="S1033" s="102"/>
      <c r="T1033" s="114"/>
      <c r="U1033" s="102"/>
      <c r="V1033" s="154">
        <f t="shared" si="1983"/>
        <v>0</v>
      </c>
      <c r="W1033" s="102"/>
      <c r="X1033" s="102"/>
      <c r="Y1033" s="102"/>
      <c r="Z1033" s="106">
        <f t="shared" si="2022"/>
        <v>0</v>
      </c>
      <c r="AA1033" s="102"/>
      <c r="AB1033" s="102"/>
      <c r="AC1033" s="102">
        <v>0</v>
      </c>
      <c r="AD1033" s="114"/>
      <c r="AE1033" s="903">
        <f t="shared" si="2018"/>
        <v>0</v>
      </c>
      <c r="AF1033" s="495"/>
      <c r="AG1033" s="167">
        <v>0</v>
      </c>
      <c r="AH1033" s="685"/>
      <c r="AI1033" s="167"/>
      <c r="AJ1033" s="685"/>
      <c r="AK1033" s="167"/>
      <c r="AL1033" s="685"/>
      <c r="AM1033" s="167">
        <f>AM978+AM1015+AM1018</f>
        <v>0</v>
      </c>
      <c r="AN1033" s="685"/>
      <c r="AO1033" s="167">
        <f>AO978+AO1015+AO1018</f>
        <v>0</v>
      </c>
      <c r="AP1033" s="102"/>
      <c r="AQ1033" s="114"/>
      <c r="AR1033" s="102">
        <f t="shared" si="2019"/>
        <v>0</v>
      </c>
      <c r="AS1033" s="114"/>
      <c r="AT1033" s="167">
        <v>0</v>
      </c>
      <c r="AU1033" s="685"/>
      <c r="AV1033" s="167"/>
      <c r="AW1033" s="685"/>
      <c r="AX1033" s="167"/>
      <c r="AY1033" s="685"/>
      <c r="AZ1033" s="167">
        <f>AZ978+AZ1015+AZ1018</f>
        <v>0</v>
      </c>
      <c r="BA1033" s="685"/>
      <c r="BB1033" s="167">
        <f>BB978+BB1015+BB1018</f>
        <v>0</v>
      </c>
      <c r="BC1033" s="167"/>
      <c r="BD1033" s="167"/>
      <c r="BE1033" s="102">
        <f t="shared" si="2020"/>
        <v>0</v>
      </c>
      <c r="BF1033" s="167">
        <v>0</v>
      </c>
      <c r="BG1033" s="167"/>
      <c r="BH1033" s="167">
        <f>BH978+BH1015+BH1018</f>
        <v>0</v>
      </c>
      <c r="BI1033" s="167">
        <f>BI978+BI1015+BI1018</f>
        <v>0</v>
      </c>
      <c r="BJ1033" s="102"/>
      <c r="BK1033" s="167"/>
      <c r="BL1033" s="167"/>
      <c r="BM1033" s="167"/>
      <c r="BN1033" s="102">
        <f t="shared" si="1993"/>
        <v>0</v>
      </c>
      <c r="BO1033" s="167"/>
      <c r="BP1033" s="167"/>
      <c r="BQ1033" s="167"/>
      <c r="BR1033" s="167"/>
      <c r="BS1033" s="167"/>
      <c r="BT1033" s="102"/>
      <c r="BU1033" s="102">
        <f t="shared" si="2021"/>
        <v>0</v>
      </c>
      <c r="BV1033" s="167">
        <v>0</v>
      </c>
      <c r="BW1033" s="167"/>
      <c r="BX1033" s="167"/>
      <c r="BY1033" s="167">
        <f>BY978+BY1015+BY1018</f>
        <v>0</v>
      </c>
      <c r="BZ1033" s="167">
        <f>BZ978+BZ1015+BZ1018</f>
        <v>70068</v>
      </c>
      <c r="CE1033" s="695" t="e">
        <f t="shared" si="1943"/>
        <v>#DIV/0!</v>
      </c>
    </row>
    <row r="1034" spans="2:83" s="74" customFormat="1" ht="99" hidden="1" customHeight="1" x14ac:dyDescent="0.25">
      <c r="B1034" s="156" t="s">
        <v>7</v>
      </c>
      <c r="C1034" s="157" t="s">
        <v>302</v>
      </c>
      <c r="D1034" s="326">
        <f t="shared" ref="D1034:D1036" si="2023">E1034</f>
        <v>0</v>
      </c>
      <c r="E1034" s="166">
        <f>E1035+E1036</f>
        <v>0</v>
      </c>
      <c r="F1034" s="166"/>
      <c r="G1034" s="166"/>
      <c r="H1034" s="250"/>
      <c r="I1034" s="166">
        <f>I1035+I1036</f>
        <v>0</v>
      </c>
      <c r="J1034" s="166">
        <f>J1035+J1036</f>
        <v>0</v>
      </c>
      <c r="K1034" s="575">
        <f t="shared" si="2017"/>
        <v>0</v>
      </c>
      <c r="L1034" s="683"/>
      <c r="M1034" s="166">
        <f>M1035+M1036</f>
        <v>0</v>
      </c>
      <c r="N1034" s="166"/>
      <c r="O1034" s="166"/>
      <c r="P1034" s="166"/>
      <c r="Q1034" s="166"/>
      <c r="R1034" s="166"/>
      <c r="S1034" s="250"/>
      <c r="T1034" s="171"/>
      <c r="U1034" s="166">
        <f>U1035+U1036</f>
        <v>0</v>
      </c>
      <c r="V1034" s="154">
        <f t="shared" ref="V1034:V1036" si="2024">W1034+X1034+Y1034</f>
        <v>0</v>
      </c>
      <c r="W1034" s="166"/>
      <c r="X1034" s="166"/>
      <c r="Y1034" s="166"/>
      <c r="Z1034" s="470">
        <f t="shared" si="2022"/>
        <v>0</v>
      </c>
      <c r="AA1034" s="326"/>
      <c r="AB1034" s="326"/>
      <c r="AC1034" s="326">
        <f>AC1035+AC1036</f>
        <v>0</v>
      </c>
      <c r="AD1034" s="683"/>
      <c r="AE1034" s="866">
        <f t="shared" ref="AE1034:AE1036" si="2025">AG1034</f>
        <v>0</v>
      </c>
      <c r="AF1034" s="263"/>
      <c r="AG1034" s="166">
        <f>AG1035+AG1036</f>
        <v>0</v>
      </c>
      <c r="AH1034" s="166"/>
      <c r="AI1034" s="166"/>
      <c r="AJ1034" s="166"/>
      <c r="AK1034" s="166"/>
      <c r="AL1034" s="166"/>
      <c r="AM1034" s="250"/>
      <c r="AN1034" s="171"/>
      <c r="AO1034" s="166">
        <f>AO1035+AO1036</f>
        <v>0</v>
      </c>
      <c r="AP1034" s="166"/>
      <c r="AQ1034" s="166"/>
      <c r="AR1034" s="575">
        <f t="shared" si="2019"/>
        <v>0</v>
      </c>
      <c r="AS1034" s="683"/>
      <c r="AT1034" s="166">
        <f>AT1035+AT1036</f>
        <v>0</v>
      </c>
      <c r="AU1034" s="166"/>
      <c r="AV1034" s="166"/>
      <c r="AW1034" s="166"/>
      <c r="AX1034" s="166"/>
      <c r="AY1034" s="166"/>
      <c r="AZ1034" s="250"/>
      <c r="BA1034" s="171"/>
      <c r="BB1034" s="166">
        <f>BB1035+BB1036</f>
        <v>0</v>
      </c>
      <c r="BC1034" s="166"/>
      <c r="BD1034" s="166"/>
      <c r="BE1034" s="444">
        <f t="shared" si="2020"/>
        <v>0</v>
      </c>
      <c r="BF1034" s="166">
        <f>BF1035+BF1036</f>
        <v>0</v>
      </c>
      <c r="BG1034" s="166"/>
      <c r="BH1034" s="250"/>
      <c r="BI1034" s="166">
        <f>BI1035+BI1036</f>
        <v>0</v>
      </c>
      <c r="BJ1034" s="166"/>
      <c r="BK1034" s="166"/>
      <c r="BL1034" s="166"/>
      <c r="BM1034" s="166"/>
      <c r="BN1034" s="154">
        <f t="shared" si="1993"/>
        <v>0</v>
      </c>
      <c r="BO1034" s="166"/>
      <c r="BP1034" s="166"/>
      <c r="BQ1034" s="166"/>
      <c r="BR1034" s="166"/>
      <c r="BS1034" s="166"/>
      <c r="BT1034" s="166"/>
      <c r="BU1034" s="575">
        <f t="shared" si="2021"/>
        <v>0</v>
      </c>
      <c r="BV1034" s="166">
        <f>BV1035+BV1036</f>
        <v>0</v>
      </c>
      <c r="BW1034" s="166"/>
      <c r="BX1034" s="166"/>
      <c r="BY1034" s="250"/>
      <c r="BZ1034" s="166">
        <f>BZ1035+BZ1036</f>
        <v>100898</v>
      </c>
      <c r="CE1034" s="695" t="e">
        <f t="shared" si="1943"/>
        <v>#DIV/0!</v>
      </c>
    </row>
    <row r="1035" spans="2:83" s="50" customFormat="1" ht="45.75" hidden="1" customHeight="1" x14ac:dyDescent="0.25">
      <c r="B1035" s="134"/>
      <c r="C1035" s="113" t="s">
        <v>31</v>
      </c>
      <c r="D1035" s="106">
        <f t="shared" si="2023"/>
        <v>0</v>
      </c>
      <c r="E1035" s="106">
        <v>0</v>
      </c>
      <c r="F1035" s="106"/>
      <c r="G1035" s="106"/>
      <c r="H1035" s="106">
        <f>H978+H1015+H1019+H1022+H1026</f>
        <v>0</v>
      </c>
      <c r="I1035" s="106"/>
      <c r="J1035" s="106">
        <v>0</v>
      </c>
      <c r="K1035" s="106">
        <f t="shared" si="2017"/>
        <v>0</v>
      </c>
      <c r="L1035" s="106"/>
      <c r="M1035" s="109">
        <v>0</v>
      </c>
      <c r="N1035" s="106"/>
      <c r="O1035" s="106"/>
      <c r="P1035" s="106"/>
      <c r="Q1035" s="106"/>
      <c r="R1035" s="106"/>
      <c r="S1035" s="106">
        <f>S978+S1015+S1019+S1022+S1026</f>
        <v>0</v>
      </c>
      <c r="T1035" s="106"/>
      <c r="U1035" s="106"/>
      <c r="V1035" s="154">
        <f t="shared" si="2024"/>
        <v>0</v>
      </c>
      <c r="W1035" s="106"/>
      <c r="X1035" s="106"/>
      <c r="Y1035" s="106"/>
      <c r="Z1035" s="106">
        <f t="shared" si="2022"/>
        <v>0</v>
      </c>
      <c r="AA1035" s="106"/>
      <c r="AB1035" s="106"/>
      <c r="AC1035" s="106"/>
      <c r="AD1035" s="106"/>
      <c r="AE1035" s="979">
        <f t="shared" si="2025"/>
        <v>0</v>
      </c>
      <c r="AF1035" s="497"/>
      <c r="AG1035" s="109">
        <v>0</v>
      </c>
      <c r="AH1035" s="109"/>
      <c r="AI1035" s="109"/>
      <c r="AJ1035" s="109"/>
      <c r="AK1035" s="109"/>
      <c r="AL1035" s="109"/>
      <c r="AM1035" s="109">
        <f>AM978+AM1015+AM1019+AM1022+AM1026</f>
        <v>0</v>
      </c>
      <c r="AN1035" s="109"/>
      <c r="AO1035" s="109">
        <f>AO978+AO1015+AO1019+AO1022+AO1026</f>
        <v>0</v>
      </c>
      <c r="AP1035" s="106"/>
      <c r="AQ1035" s="106"/>
      <c r="AR1035" s="106">
        <f t="shared" si="2019"/>
        <v>0</v>
      </c>
      <c r="AS1035" s="106"/>
      <c r="AT1035" s="109">
        <v>0</v>
      </c>
      <c r="AU1035" s="109"/>
      <c r="AV1035" s="109"/>
      <c r="AW1035" s="109"/>
      <c r="AX1035" s="109"/>
      <c r="AY1035" s="109"/>
      <c r="AZ1035" s="109">
        <f>AZ978+AZ1015+AZ1019+AZ1022+AZ1026</f>
        <v>0</v>
      </c>
      <c r="BA1035" s="109"/>
      <c r="BB1035" s="109">
        <f>BB978+BB1015+BB1019+BB1022+BB1026</f>
        <v>0</v>
      </c>
      <c r="BC1035" s="109"/>
      <c r="BD1035" s="109"/>
      <c r="BE1035" s="106">
        <f t="shared" si="2020"/>
        <v>0</v>
      </c>
      <c r="BF1035" s="109">
        <v>0</v>
      </c>
      <c r="BG1035" s="109"/>
      <c r="BH1035" s="109">
        <f>BH978+BH1015+BH1019+BH1022+BH1026</f>
        <v>0</v>
      </c>
      <c r="BI1035" s="109">
        <f>BI978+BI1015+BI1019+BI1022+BI1026</f>
        <v>0</v>
      </c>
      <c r="BJ1035" s="106"/>
      <c r="BK1035" s="109"/>
      <c r="BL1035" s="109"/>
      <c r="BM1035" s="109"/>
      <c r="BN1035" s="106">
        <f t="shared" si="1993"/>
        <v>0</v>
      </c>
      <c r="BO1035" s="109"/>
      <c r="BP1035" s="109"/>
      <c r="BQ1035" s="109"/>
      <c r="BR1035" s="109"/>
      <c r="BS1035" s="109"/>
      <c r="BT1035" s="106"/>
      <c r="BU1035" s="106">
        <f t="shared" si="2021"/>
        <v>0</v>
      </c>
      <c r="BV1035" s="109">
        <v>0</v>
      </c>
      <c r="BW1035" s="109"/>
      <c r="BX1035" s="109"/>
      <c r="BY1035" s="109">
        <f>BY978+BY1015+BY1019+BY1022+BY1026</f>
        <v>0</v>
      </c>
      <c r="BZ1035" s="109">
        <f>BZ978+BZ1015+BZ1019+BZ1022+BZ1026</f>
        <v>65864</v>
      </c>
      <c r="CE1035" s="695" t="e">
        <f t="shared" si="1943"/>
        <v>#DIV/0!</v>
      </c>
    </row>
    <row r="1036" spans="2:83" s="23" customFormat="1" ht="46.5" hidden="1" customHeight="1" x14ac:dyDescent="0.25">
      <c r="B1036" s="135"/>
      <c r="C1036" s="112" t="s">
        <v>32</v>
      </c>
      <c r="D1036" s="102">
        <f t="shared" si="2023"/>
        <v>0</v>
      </c>
      <c r="E1036" s="102">
        <v>0</v>
      </c>
      <c r="F1036" s="102"/>
      <c r="G1036" s="102"/>
      <c r="H1036" s="102"/>
      <c r="I1036" s="102"/>
      <c r="J1036" s="102">
        <v>0</v>
      </c>
      <c r="K1036" s="114">
        <f t="shared" si="2017"/>
        <v>0</v>
      </c>
      <c r="L1036" s="114"/>
      <c r="M1036" s="167">
        <v>0</v>
      </c>
      <c r="N1036" s="114"/>
      <c r="O1036" s="102"/>
      <c r="P1036" s="114"/>
      <c r="Q1036" s="102"/>
      <c r="R1036" s="114"/>
      <c r="S1036" s="102"/>
      <c r="T1036" s="114"/>
      <c r="U1036" s="102"/>
      <c r="V1036" s="154">
        <f t="shared" si="2024"/>
        <v>0</v>
      </c>
      <c r="W1036" s="102"/>
      <c r="X1036" s="102"/>
      <c r="Y1036" s="102"/>
      <c r="Z1036" s="106">
        <f t="shared" si="2022"/>
        <v>0</v>
      </c>
      <c r="AA1036" s="102"/>
      <c r="AB1036" s="102"/>
      <c r="AC1036" s="102"/>
      <c r="AD1036" s="114"/>
      <c r="AE1036" s="903">
        <f t="shared" si="2025"/>
        <v>0</v>
      </c>
      <c r="AF1036" s="495"/>
      <c r="AG1036" s="167">
        <v>0</v>
      </c>
      <c r="AH1036" s="685"/>
      <c r="AI1036" s="167"/>
      <c r="AJ1036" s="685"/>
      <c r="AK1036" s="167"/>
      <c r="AL1036" s="685"/>
      <c r="AM1036" s="167">
        <f>AM981+AM1018+AM1021</f>
        <v>0</v>
      </c>
      <c r="AN1036" s="685"/>
      <c r="AO1036" s="167">
        <f>AO981+AO1018+AO1021</f>
        <v>0</v>
      </c>
      <c r="AP1036" s="102"/>
      <c r="AQ1036" s="114"/>
      <c r="AR1036" s="102">
        <f t="shared" si="2019"/>
        <v>0</v>
      </c>
      <c r="AS1036" s="114"/>
      <c r="AT1036" s="167">
        <v>0</v>
      </c>
      <c r="AU1036" s="685"/>
      <c r="AV1036" s="167"/>
      <c r="AW1036" s="685"/>
      <c r="AX1036" s="167"/>
      <c r="AY1036" s="685"/>
      <c r="AZ1036" s="167">
        <f>AZ981+AZ1018+AZ1021</f>
        <v>0</v>
      </c>
      <c r="BA1036" s="685"/>
      <c r="BB1036" s="167">
        <f>BB981+BB1018+BB1021</f>
        <v>0</v>
      </c>
      <c r="BC1036" s="167"/>
      <c r="BD1036" s="167"/>
      <c r="BE1036" s="102">
        <f t="shared" si="2020"/>
        <v>0</v>
      </c>
      <c r="BF1036" s="167">
        <v>0</v>
      </c>
      <c r="BG1036" s="167"/>
      <c r="BH1036" s="167">
        <f>BH981+BH1018+BH1021</f>
        <v>0</v>
      </c>
      <c r="BI1036" s="167">
        <f>BI981+BI1018+BI1021</f>
        <v>0</v>
      </c>
      <c r="BJ1036" s="102"/>
      <c r="BK1036" s="167"/>
      <c r="BL1036" s="167"/>
      <c r="BM1036" s="167"/>
      <c r="BN1036" s="102">
        <f t="shared" si="1993"/>
        <v>0</v>
      </c>
      <c r="BO1036" s="167"/>
      <c r="BP1036" s="167"/>
      <c r="BQ1036" s="167"/>
      <c r="BR1036" s="167"/>
      <c r="BS1036" s="167"/>
      <c r="BT1036" s="102"/>
      <c r="BU1036" s="102">
        <f t="shared" si="2021"/>
        <v>0</v>
      </c>
      <c r="BV1036" s="167">
        <v>0</v>
      </c>
      <c r="BW1036" s="167"/>
      <c r="BX1036" s="167"/>
      <c r="BY1036" s="167">
        <f>BY981+BY1018+BY1021</f>
        <v>0</v>
      </c>
      <c r="BZ1036" s="167">
        <f>BZ981+BZ1018+BZ1021</f>
        <v>35034</v>
      </c>
      <c r="CE1036" s="695" t="e">
        <f t="shared" si="1943"/>
        <v>#DIV/0!</v>
      </c>
    </row>
    <row r="1037" spans="2:83" s="76" customFormat="1" ht="86.25" hidden="1" customHeight="1" x14ac:dyDescent="0.25">
      <c r="B1037" s="159"/>
      <c r="C1037" s="160"/>
      <c r="D1037" s="161"/>
      <c r="E1037" s="62"/>
      <c r="F1037" s="62"/>
      <c r="G1037" s="62"/>
      <c r="H1037" s="62"/>
      <c r="I1037" s="62"/>
      <c r="J1037" s="161"/>
      <c r="K1037" s="593"/>
      <c r="L1037" s="593"/>
      <c r="M1037" s="861"/>
      <c r="N1037" s="41"/>
      <c r="O1037" s="62"/>
      <c r="P1037" s="41"/>
      <c r="Q1037" s="62"/>
      <c r="R1037" s="41"/>
      <c r="S1037" s="62"/>
      <c r="T1037" s="41"/>
      <c r="U1037" s="62"/>
      <c r="V1037" s="154">
        <f t="shared" si="1983"/>
        <v>0</v>
      </c>
      <c r="W1037" s="161"/>
      <c r="X1037" s="161"/>
      <c r="Y1037" s="161"/>
      <c r="Z1037" s="161"/>
      <c r="AA1037" s="161"/>
      <c r="AB1037" s="161"/>
      <c r="AC1037" s="161"/>
      <c r="AD1037" s="593"/>
      <c r="AE1037" s="980"/>
      <c r="AF1037" s="722"/>
      <c r="AG1037" s="861"/>
      <c r="AH1037" s="41"/>
      <c r="AI1037" s="62"/>
      <c r="AJ1037" s="41"/>
      <c r="AK1037" s="62"/>
      <c r="AL1037" s="41"/>
      <c r="AM1037" s="62"/>
      <c r="AN1037" s="41"/>
      <c r="AO1037" s="62"/>
      <c r="AP1037" s="161"/>
      <c r="AQ1037" s="593"/>
      <c r="AR1037" s="161"/>
      <c r="AS1037" s="593"/>
      <c r="AT1037" s="861"/>
      <c r="AU1037" s="41"/>
      <c r="AV1037" s="62"/>
      <c r="AW1037" s="41"/>
      <c r="AX1037" s="861"/>
      <c r="AY1037" s="41"/>
      <c r="AZ1037" s="62"/>
      <c r="BA1037" s="41"/>
      <c r="BB1037" s="62"/>
      <c r="BC1037" s="161"/>
      <c r="BD1037" s="161"/>
      <c r="BE1037" s="161"/>
      <c r="BF1037" s="62"/>
      <c r="BG1037" s="62"/>
      <c r="BH1037" s="62"/>
      <c r="BI1037" s="62"/>
      <c r="BJ1037" s="161"/>
      <c r="BK1037" s="161"/>
      <c r="BL1037" s="161"/>
      <c r="BM1037" s="161"/>
      <c r="BN1037" s="154">
        <f t="shared" si="1993"/>
        <v>0</v>
      </c>
      <c r="BO1037" s="161"/>
      <c r="BP1037" s="161"/>
      <c r="BQ1037" s="161"/>
      <c r="BR1037" s="161"/>
      <c r="BS1037" s="161"/>
      <c r="BT1037" s="161"/>
      <c r="BU1037" s="161"/>
      <c r="BV1037" s="62"/>
      <c r="BW1037" s="62"/>
      <c r="BX1037" s="62"/>
      <c r="BY1037" s="62"/>
      <c r="BZ1037" s="62"/>
      <c r="CE1037" s="695" t="e">
        <f t="shared" si="1943"/>
        <v>#DIV/0!</v>
      </c>
    </row>
    <row r="1038" spans="2:83" s="76" customFormat="1" ht="59.25" hidden="1" customHeight="1" x14ac:dyDescent="0.25">
      <c r="B1038" s="1041" t="s">
        <v>192</v>
      </c>
      <c r="C1038" s="1042"/>
      <c r="D1038" s="1042"/>
      <c r="E1038" s="1042"/>
      <c r="F1038" s="1042"/>
      <c r="G1038" s="1042"/>
      <c r="H1038" s="1042"/>
      <c r="I1038" s="1042"/>
      <c r="J1038" s="1042"/>
      <c r="K1038" s="1042"/>
      <c r="L1038" s="1042"/>
      <c r="M1038" s="1042"/>
      <c r="N1038" s="1042"/>
      <c r="O1038" s="1042"/>
      <c r="P1038" s="1042"/>
      <c r="Q1038" s="1042"/>
      <c r="R1038" s="1042"/>
      <c r="S1038" s="1042"/>
      <c r="T1038" s="1042"/>
      <c r="U1038" s="1042"/>
      <c r="V1038" s="1042"/>
      <c r="W1038" s="1042"/>
      <c r="X1038" s="1042"/>
      <c r="Y1038" s="1042"/>
      <c r="Z1038" s="1042"/>
      <c r="AA1038" s="1042"/>
      <c r="AB1038" s="1042"/>
      <c r="AC1038" s="1042"/>
      <c r="AD1038" s="1042"/>
      <c r="AE1038" s="1042"/>
      <c r="AF1038" s="1042"/>
      <c r="AG1038" s="1042"/>
      <c r="AH1038" s="1042"/>
      <c r="AI1038" s="1042"/>
      <c r="AJ1038" s="1042"/>
      <c r="AK1038" s="1042"/>
      <c r="AL1038" s="1042"/>
      <c r="AM1038" s="1042"/>
      <c r="AN1038" s="1042"/>
      <c r="AO1038" s="1042"/>
      <c r="AP1038" s="1042"/>
      <c r="AQ1038" s="1042"/>
      <c r="AR1038" s="1042"/>
      <c r="AS1038" s="1042"/>
      <c r="AT1038" s="1042"/>
      <c r="AU1038" s="1042"/>
      <c r="AV1038" s="1042"/>
      <c r="AW1038" s="1042"/>
      <c r="AX1038" s="1042"/>
      <c r="AY1038" s="1042"/>
      <c r="AZ1038" s="1042"/>
      <c r="BA1038" s="1042"/>
      <c r="BB1038" s="1042"/>
      <c r="BC1038" s="1042"/>
      <c r="BD1038" s="1042"/>
      <c r="BE1038" s="1042"/>
      <c r="BF1038" s="1042"/>
      <c r="BG1038" s="1042"/>
      <c r="BH1038" s="1042"/>
      <c r="BI1038" s="1042"/>
      <c r="BJ1038" s="1042"/>
      <c r="BK1038" s="1042"/>
      <c r="BL1038" s="1042"/>
      <c r="BM1038" s="1042"/>
      <c r="BN1038" s="1042"/>
      <c r="BO1038" s="1042"/>
      <c r="BP1038" s="1042"/>
      <c r="BQ1038" s="1042"/>
      <c r="BR1038" s="1042"/>
      <c r="BS1038" s="1042"/>
      <c r="BT1038" s="75"/>
      <c r="BU1038" s="75"/>
      <c r="CE1038" s="695" t="e">
        <f t="shared" si="1943"/>
        <v>#DIV/0!</v>
      </c>
    </row>
    <row r="1039" spans="2:83" s="384" customFormat="1" ht="86.25" customHeight="1" x14ac:dyDescent="0.25">
      <c r="B1039" s="809" t="s">
        <v>34</v>
      </c>
      <c r="C1039" s="801" t="s">
        <v>450</v>
      </c>
      <c r="D1039" s="891">
        <f>E1039+G1039+H1039+I1039</f>
        <v>16888.287369999998</v>
      </c>
      <c r="E1039" s="892"/>
      <c r="F1039" s="892"/>
      <c r="G1039" s="892"/>
      <c r="H1039" s="892"/>
      <c r="I1039" s="891">
        <f>I1040</f>
        <v>16888.287369999998</v>
      </c>
      <c r="J1039" s="891">
        <f>J1046</f>
        <v>0</v>
      </c>
      <c r="K1039" s="891">
        <f>M1039+Q1039+S1039+U1039</f>
        <v>16888.287369999998</v>
      </c>
      <c r="L1039" s="762">
        <f t="shared" ref="L1039:L1053" si="2026">K1039/D1039</f>
        <v>1</v>
      </c>
      <c r="M1039" s="891"/>
      <c r="N1039" s="696"/>
      <c r="O1039" s="767"/>
      <c r="P1039" s="696"/>
      <c r="Q1039" s="767"/>
      <c r="R1039" s="696"/>
      <c r="S1039" s="767"/>
      <c r="T1039" s="696"/>
      <c r="U1039" s="767">
        <f>U1040</f>
        <v>16888.287369999998</v>
      </c>
      <c r="V1039" s="767">
        <f>Y1039</f>
        <v>31456.046699999999</v>
      </c>
      <c r="W1039" s="767"/>
      <c r="X1039" s="767"/>
      <c r="Y1039" s="767">
        <f>Y1048</f>
        <v>31456.046699999999</v>
      </c>
      <c r="Z1039" s="767">
        <f>AC1039</f>
        <v>48344.334069999997</v>
      </c>
      <c r="AA1039" s="767"/>
      <c r="AB1039" s="767"/>
      <c r="AC1039" s="767">
        <f>AC1048</f>
        <v>48344.334069999997</v>
      </c>
      <c r="AD1039" s="762">
        <f>U1039/D1039</f>
        <v>1</v>
      </c>
      <c r="AE1039" s="891">
        <f>AG1039+AK1039+AM1039+AO1039</f>
        <v>16888.287369999998</v>
      </c>
      <c r="AF1039" s="762">
        <f t="shared" ref="AF1039:AF1053" si="2027">AE1039/D1039</f>
        <v>1</v>
      </c>
      <c r="AG1039" s="891"/>
      <c r="AH1039" s="696"/>
      <c r="AI1039" s="767"/>
      <c r="AJ1039" s="696"/>
      <c r="AK1039" s="767"/>
      <c r="AL1039" s="696"/>
      <c r="AM1039" s="767"/>
      <c r="AN1039" s="696"/>
      <c r="AO1039" s="767">
        <f>AO1040</f>
        <v>16888.287369999998</v>
      </c>
      <c r="AP1039" s="767">
        <f>AX1039</f>
        <v>0</v>
      </c>
      <c r="AQ1039" s="762">
        <f>AO1039/D1039</f>
        <v>1</v>
      </c>
      <c r="AR1039" s="891">
        <f>AT1039+AX1039+AZ1039+BB1039</f>
        <v>16888.287369999998</v>
      </c>
      <c r="AS1039" s="762">
        <f t="shared" ref="AS1039:AS1053" si="2028">AR1039/D1039</f>
        <v>1</v>
      </c>
      <c r="AT1039" s="891"/>
      <c r="AU1039" s="762"/>
      <c r="AV1039" s="767"/>
      <c r="AW1039" s="762"/>
      <c r="AX1039" s="891"/>
      <c r="AY1039" s="696"/>
      <c r="AZ1039" s="767"/>
      <c r="BA1039" s="696"/>
      <c r="BB1039" s="767">
        <f>BB1040</f>
        <v>16888.287369999998</v>
      </c>
      <c r="BC1039" s="767"/>
      <c r="BD1039" s="767">
        <f>BD1041</f>
        <v>16888.287369999998</v>
      </c>
      <c r="BE1039" s="767">
        <f>BF1039+BG1039+BH1039+BI1039</f>
        <v>0</v>
      </c>
      <c r="BF1039" s="767"/>
      <c r="BG1039" s="767"/>
      <c r="BH1039" s="767"/>
      <c r="BI1039" s="767">
        <f>BI1040</f>
        <v>0</v>
      </c>
      <c r="BJ1039" s="767">
        <f>BM1039</f>
        <v>0</v>
      </c>
      <c r="BK1039" s="767"/>
      <c r="BL1039" s="767"/>
      <c r="BM1039" s="767">
        <f>BM1041</f>
        <v>0</v>
      </c>
      <c r="BN1039" s="767">
        <f>BS1039</f>
        <v>0</v>
      </c>
      <c r="BO1039" s="767"/>
      <c r="BP1039" s="767"/>
      <c r="BQ1039" s="767"/>
      <c r="BR1039" s="767"/>
      <c r="BS1039" s="767">
        <f>BS1041</f>
        <v>0</v>
      </c>
      <c r="BT1039" s="767"/>
      <c r="BU1039" s="767">
        <f>BV1039+BX1039+BY1039+BZ1039</f>
        <v>0</v>
      </c>
      <c r="BV1039" s="802"/>
      <c r="BW1039" s="802"/>
      <c r="BX1039" s="802"/>
      <c r="BY1039" s="802"/>
      <c r="BZ1039" s="378">
        <f>BZ1040</f>
        <v>0</v>
      </c>
      <c r="CE1039" s="808">
        <f t="shared" si="1943"/>
        <v>1</v>
      </c>
    </row>
    <row r="1040" spans="2:83" s="402" customFormat="1" ht="86.25" hidden="1" customHeight="1" x14ac:dyDescent="0.25">
      <c r="B1040" s="403" t="s">
        <v>34</v>
      </c>
      <c r="C1040" s="404" t="s">
        <v>362</v>
      </c>
      <c r="D1040" s="375">
        <f>E1040+G1040+H1040+I1040</f>
        <v>16888.287369999998</v>
      </c>
      <c r="E1040" s="893"/>
      <c r="F1040" s="893"/>
      <c r="G1040" s="893"/>
      <c r="H1040" s="893"/>
      <c r="I1040" s="375">
        <f>I1041</f>
        <v>16888.287369999998</v>
      </c>
      <c r="J1040" s="375"/>
      <c r="K1040" s="166">
        <f>M1040+Q1040+S1040+U1040</f>
        <v>16888.287369999998</v>
      </c>
      <c r="L1040" s="695">
        <f t="shared" si="2026"/>
        <v>1</v>
      </c>
      <c r="M1040" s="893"/>
      <c r="N1040" s="705"/>
      <c r="O1040" s="406"/>
      <c r="P1040" s="705"/>
      <c r="Q1040" s="406"/>
      <c r="R1040" s="705"/>
      <c r="S1040" s="406"/>
      <c r="T1040" s="705"/>
      <c r="U1040" s="376">
        <f>U1041</f>
        <v>16888.287369999998</v>
      </c>
      <c r="V1040" s="376"/>
      <c r="W1040" s="376"/>
      <c r="X1040" s="376"/>
      <c r="Y1040" s="376"/>
      <c r="Z1040" s="376"/>
      <c r="AA1040" s="376"/>
      <c r="AB1040" s="376"/>
      <c r="AC1040" s="376"/>
      <c r="AD1040" s="695">
        <f t="shared" ref="AD1040:AD1053" si="2029">U1040/D1040</f>
        <v>1</v>
      </c>
      <c r="AE1040" s="375">
        <f>AG1040+AK1040+AM1040+AO1040</f>
        <v>16888.287369999998</v>
      </c>
      <c r="AF1040" s="695">
        <f t="shared" si="2027"/>
        <v>1</v>
      </c>
      <c r="AG1040" s="893"/>
      <c r="AH1040" s="705"/>
      <c r="AI1040" s="406"/>
      <c r="AJ1040" s="705"/>
      <c r="AK1040" s="406"/>
      <c r="AL1040" s="705"/>
      <c r="AM1040" s="406"/>
      <c r="AN1040" s="705"/>
      <c r="AO1040" s="376">
        <f>AO1041</f>
        <v>16888.287369999998</v>
      </c>
      <c r="AP1040" s="376"/>
      <c r="AQ1040" s="695">
        <f t="shared" ref="AQ1040:AQ1053" si="2030">AO1040/D1040</f>
        <v>1</v>
      </c>
      <c r="AR1040" s="168">
        <f>AT1040+AX1040+AZ1040+BB1040</f>
        <v>16888.287369999998</v>
      </c>
      <c r="AS1040" s="695">
        <f t="shared" si="2028"/>
        <v>1</v>
      </c>
      <c r="AT1040" s="893"/>
      <c r="AU1040" s="695"/>
      <c r="AV1040" s="406"/>
      <c r="AW1040" s="695"/>
      <c r="AX1040" s="893"/>
      <c r="AY1040" s="705"/>
      <c r="AZ1040" s="406"/>
      <c r="BA1040" s="705"/>
      <c r="BB1040" s="376">
        <f>BB1041</f>
        <v>16888.287369999998</v>
      </c>
      <c r="BC1040" s="371"/>
      <c r="BD1040" s="421"/>
      <c r="BE1040" s="447">
        <f>BF1040+BG1040+BH1040+BI1040</f>
        <v>0</v>
      </c>
      <c r="BF1040" s="406"/>
      <c r="BG1040" s="406"/>
      <c r="BH1040" s="406"/>
      <c r="BI1040" s="376">
        <f>BI1041</f>
        <v>0</v>
      </c>
      <c r="BJ1040" s="376"/>
      <c r="BK1040" s="376"/>
      <c r="BL1040" s="376"/>
      <c r="BM1040" s="376"/>
      <c r="BN1040" s="376"/>
      <c r="BO1040" s="405"/>
      <c r="BP1040" s="405"/>
      <c r="BQ1040" s="405"/>
      <c r="BR1040" s="405"/>
      <c r="BS1040" s="407"/>
      <c r="BT1040" s="376"/>
      <c r="BU1040" s="376">
        <f>BV1040+BX1040+BY1040+BZ1040</f>
        <v>0</v>
      </c>
      <c r="BV1040" s="406"/>
      <c r="BW1040" s="406"/>
      <c r="BX1040" s="406"/>
      <c r="BY1040" s="406"/>
      <c r="BZ1040" s="376">
        <f>BZ1041</f>
        <v>0</v>
      </c>
      <c r="CE1040" s="695">
        <f t="shared" si="1943"/>
        <v>1</v>
      </c>
    </row>
    <row r="1041" spans="2:83" s="322" customFormat="1" ht="86.25" hidden="1" customHeight="1" x14ac:dyDescent="0.25">
      <c r="B1041" s="159"/>
      <c r="C1041" s="113" t="s">
        <v>31</v>
      </c>
      <c r="D1041" s="109">
        <f>I1041</f>
        <v>16888.287369999998</v>
      </c>
      <c r="E1041" s="109"/>
      <c r="F1041" s="109"/>
      <c r="G1041" s="109"/>
      <c r="H1041" s="109"/>
      <c r="I1041" s="109">
        <f>I1048</f>
        <v>16888.287369999998</v>
      </c>
      <c r="J1041" s="109"/>
      <c r="K1041" s="109">
        <f>U1041</f>
        <v>16888.287369999998</v>
      </c>
      <c r="L1041" s="695">
        <f t="shared" si="2026"/>
        <v>1</v>
      </c>
      <c r="M1041" s="109"/>
      <c r="N1041" s="106"/>
      <c r="O1041" s="106"/>
      <c r="P1041" s="106"/>
      <c r="Q1041" s="106"/>
      <c r="R1041" s="106"/>
      <c r="S1041" s="106"/>
      <c r="T1041" s="106"/>
      <c r="U1041" s="106">
        <f>U1048</f>
        <v>16888.287369999998</v>
      </c>
      <c r="V1041" s="106">
        <f>Y1041</f>
        <v>31456.046699999999</v>
      </c>
      <c r="W1041" s="106"/>
      <c r="X1041" s="106"/>
      <c r="Y1041" s="106">
        <f>Y1049</f>
        <v>31456.046699999999</v>
      </c>
      <c r="Z1041" s="106">
        <f>AC1041</f>
        <v>48344.334069999997</v>
      </c>
      <c r="AA1041" s="106"/>
      <c r="AB1041" s="106"/>
      <c r="AC1041" s="106">
        <f>AC1049</f>
        <v>48344.334069999997</v>
      </c>
      <c r="AD1041" s="695">
        <f t="shared" si="2029"/>
        <v>1</v>
      </c>
      <c r="AE1041" s="109">
        <f>AO1041</f>
        <v>16888.287369999998</v>
      </c>
      <c r="AF1041" s="695">
        <f t="shared" si="2027"/>
        <v>1</v>
      </c>
      <c r="AG1041" s="861"/>
      <c r="AH1041" s="41"/>
      <c r="AI1041" s="62"/>
      <c r="AJ1041" s="41"/>
      <c r="AK1041" s="62"/>
      <c r="AL1041" s="41"/>
      <c r="AM1041" s="62"/>
      <c r="AN1041" s="41"/>
      <c r="AO1041" s="106">
        <f>AO1048</f>
        <v>16888.287369999998</v>
      </c>
      <c r="AP1041" s="106">
        <f>AX1041</f>
        <v>0</v>
      </c>
      <c r="AQ1041" s="695">
        <f t="shared" si="2030"/>
        <v>1</v>
      </c>
      <c r="AR1041" s="109">
        <f>BB1041</f>
        <v>16888.287369999998</v>
      </c>
      <c r="AS1041" s="695">
        <f t="shared" si="2028"/>
        <v>1</v>
      </c>
      <c r="AT1041" s="861"/>
      <c r="AU1041" s="695"/>
      <c r="AV1041" s="62"/>
      <c r="AW1041" s="695"/>
      <c r="AX1041" s="861"/>
      <c r="AY1041" s="41"/>
      <c r="AZ1041" s="62"/>
      <c r="BA1041" s="41"/>
      <c r="BB1041" s="106">
        <f>BB1048</f>
        <v>16888.287369999998</v>
      </c>
      <c r="BC1041" s="62"/>
      <c r="BD1041" s="106">
        <f>BD1048</f>
        <v>16888.287369999998</v>
      </c>
      <c r="BE1041" s="106">
        <f>BI1041</f>
        <v>0</v>
      </c>
      <c r="BF1041" s="62"/>
      <c r="BG1041" s="62"/>
      <c r="BH1041" s="62"/>
      <c r="BI1041" s="106">
        <f>BI1048</f>
        <v>0</v>
      </c>
      <c r="BJ1041" s="106">
        <f>BM1041</f>
        <v>0</v>
      </c>
      <c r="BK1041" s="161"/>
      <c r="BL1041" s="161"/>
      <c r="BM1041" s="106">
        <f>BM1048</f>
        <v>0</v>
      </c>
      <c r="BN1041" s="106">
        <f>BS1041</f>
        <v>0</v>
      </c>
      <c r="BO1041" s="161"/>
      <c r="BP1041" s="161"/>
      <c r="BQ1041" s="161"/>
      <c r="BR1041" s="161"/>
      <c r="BS1041" s="106">
        <f>BS1048</f>
        <v>0</v>
      </c>
      <c r="BT1041" s="106"/>
      <c r="BU1041" s="106">
        <f>BZ1041</f>
        <v>0</v>
      </c>
      <c r="BV1041" s="62"/>
      <c r="BW1041" s="62"/>
      <c r="BX1041" s="62"/>
      <c r="BY1041" s="62"/>
      <c r="BZ1041" s="106">
        <f>BZ1048</f>
        <v>0</v>
      </c>
      <c r="CE1041" s="695">
        <f t="shared" si="1943"/>
        <v>1</v>
      </c>
    </row>
    <row r="1042" spans="2:83" s="76" customFormat="1" ht="127.5" hidden="1" customHeight="1" x14ac:dyDescent="0.25">
      <c r="B1042" s="159" t="s">
        <v>34</v>
      </c>
      <c r="C1042" s="157" t="s">
        <v>311</v>
      </c>
      <c r="D1042" s="861"/>
      <c r="E1042" s="861"/>
      <c r="F1042" s="861"/>
      <c r="G1042" s="861"/>
      <c r="H1042" s="861"/>
      <c r="I1042" s="861"/>
      <c r="J1042" s="861"/>
      <c r="K1042" s="258"/>
      <c r="L1042" s="695" t="e">
        <f t="shared" si="2026"/>
        <v>#DIV/0!</v>
      </c>
      <c r="M1042" s="861"/>
      <c r="N1042" s="41"/>
      <c r="O1042" s="62"/>
      <c r="P1042" s="41"/>
      <c r="Q1042" s="62"/>
      <c r="R1042" s="41"/>
      <c r="S1042" s="62"/>
      <c r="T1042" s="41"/>
      <c r="U1042" s="62"/>
      <c r="V1042" s="154"/>
      <c r="W1042" s="62"/>
      <c r="X1042" s="62"/>
      <c r="Y1042" s="62"/>
      <c r="Z1042" s="62"/>
      <c r="AA1042" s="62"/>
      <c r="AB1042" s="62"/>
      <c r="AC1042" s="62"/>
      <c r="AD1042" s="695" t="e">
        <f t="shared" si="2029"/>
        <v>#DIV/0!</v>
      </c>
      <c r="AE1042" s="861"/>
      <c r="AF1042" s="695" t="e">
        <f t="shared" si="2027"/>
        <v>#DIV/0!</v>
      </c>
      <c r="AG1042" s="861"/>
      <c r="AH1042" s="41"/>
      <c r="AI1042" s="62"/>
      <c r="AJ1042" s="41"/>
      <c r="AK1042" s="62"/>
      <c r="AL1042" s="41"/>
      <c r="AM1042" s="62"/>
      <c r="AN1042" s="41"/>
      <c r="AO1042" s="62"/>
      <c r="AP1042" s="62"/>
      <c r="AQ1042" s="695" t="e">
        <f t="shared" si="2030"/>
        <v>#DIV/0!</v>
      </c>
      <c r="AR1042" s="861"/>
      <c r="AS1042" s="695" t="e">
        <f t="shared" si="2028"/>
        <v>#DIV/0!</v>
      </c>
      <c r="AT1042" s="861"/>
      <c r="AU1042" s="695"/>
      <c r="AV1042" s="62"/>
      <c r="AW1042" s="695"/>
      <c r="AX1042" s="861"/>
      <c r="AY1042" s="41"/>
      <c r="AZ1042" s="62"/>
      <c r="BA1042" s="41"/>
      <c r="BB1042" s="62"/>
      <c r="BC1042" s="62"/>
      <c r="BD1042" s="62"/>
      <c r="BE1042" s="62"/>
      <c r="BF1042" s="62"/>
      <c r="BG1042" s="62"/>
      <c r="BH1042" s="62"/>
      <c r="BI1042" s="62"/>
      <c r="BJ1042" s="161"/>
      <c r="BK1042" s="161"/>
      <c r="BL1042" s="161"/>
      <c r="BM1042" s="161"/>
      <c r="BN1042" s="154"/>
      <c r="BO1042" s="161"/>
      <c r="BP1042" s="161"/>
      <c r="BQ1042" s="161"/>
      <c r="BR1042" s="161"/>
      <c r="BS1042" s="161"/>
      <c r="BT1042" s="62"/>
      <c r="BU1042" s="62"/>
      <c r="BV1042" s="62"/>
      <c r="BW1042" s="62"/>
      <c r="BX1042" s="62"/>
      <c r="BY1042" s="62"/>
      <c r="BZ1042" s="62"/>
      <c r="CE1042" s="695" t="e">
        <f t="shared" si="1943"/>
        <v>#DIV/0!</v>
      </c>
    </row>
    <row r="1043" spans="2:83" s="76" customFormat="1" ht="55.5" hidden="1" customHeight="1" x14ac:dyDescent="0.25">
      <c r="B1043" s="159"/>
      <c r="C1043" s="113" t="s">
        <v>31</v>
      </c>
      <c r="D1043" s="861"/>
      <c r="E1043" s="861"/>
      <c r="F1043" s="861"/>
      <c r="G1043" s="861"/>
      <c r="H1043" s="861"/>
      <c r="I1043" s="861"/>
      <c r="J1043" s="861"/>
      <c r="K1043" s="258"/>
      <c r="L1043" s="695" t="e">
        <f t="shared" si="2026"/>
        <v>#DIV/0!</v>
      </c>
      <c r="M1043" s="861"/>
      <c r="N1043" s="41"/>
      <c r="O1043" s="62"/>
      <c r="P1043" s="41"/>
      <c r="Q1043" s="62"/>
      <c r="R1043" s="41"/>
      <c r="S1043" s="62"/>
      <c r="T1043" s="41"/>
      <c r="U1043" s="62"/>
      <c r="V1043" s="154"/>
      <c r="W1043" s="62"/>
      <c r="X1043" s="62"/>
      <c r="Y1043" s="62"/>
      <c r="Z1043" s="62"/>
      <c r="AA1043" s="62"/>
      <c r="AB1043" s="62"/>
      <c r="AC1043" s="62"/>
      <c r="AD1043" s="695" t="e">
        <f t="shared" si="2029"/>
        <v>#DIV/0!</v>
      </c>
      <c r="AE1043" s="861"/>
      <c r="AF1043" s="695" t="e">
        <f t="shared" si="2027"/>
        <v>#DIV/0!</v>
      </c>
      <c r="AG1043" s="861"/>
      <c r="AH1043" s="41"/>
      <c r="AI1043" s="62"/>
      <c r="AJ1043" s="41"/>
      <c r="AK1043" s="62"/>
      <c r="AL1043" s="41"/>
      <c r="AM1043" s="62"/>
      <c r="AN1043" s="41"/>
      <c r="AO1043" s="62"/>
      <c r="AP1043" s="62"/>
      <c r="AQ1043" s="695" t="e">
        <f t="shared" si="2030"/>
        <v>#DIV/0!</v>
      </c>
      <c r="AR1043" s="861"/>
      <c r="AS1043" s="695" t="e">
        <f t="shared" si="2028"/>
        <v>#DIV/0!</v>
      </c>
      <c r="AT1043" s="861"/>
      <c r="AU1043" s="695"/>
      <c r="AV1043" s="62"/>
      <c r="AW1043" s="695"/>
      <c r="AX1043" s="861"/>
      <c r="AY1043" s="41"/>
      <c r="AZ1043" s="62"/>
      <c r="BA1043" s="41"/>
      <c r="BB1043" s="62"/>
      <c r="BC1043" s="62"/>
      <c r="BD1043" s="62"/>
      <c r="BE1043" s="62"/>
      <c r="BF1043" s="62"/>
      <c r="BG1043" s="62"/>
      <c r="BH1043" s="62"/>
      <c r="BI1043" s="62"/>
      <c r="BJ1043" s="161"/>
      <c r="BK1043" s="161"/>
      <c r="BL1043" s="161"/>
      <c r="BM1043" s="161"/>
      <c r="BN1043" s="154"/>
      <c r="BO1043" s="161"/>
      <c r="BP1043" s="161"/>
      <c r="BQ1043" s="161"/>
      <c r="BR1043" s="161"/>
      <c r="BS1043" s="161"/>
      <c r="BT1043" s="62"/>
      <c r="BU1043" s="62"/>
      <c r="BV1043" s="62"/>
      <c r="BW1043" s="62"/>
      <c r="BX1043" s="62"/>
      <c r="BY1043" s="62"/>
      <c r="BZ1043" s="62"/>
      <c r="CE1043" s="695" t="e">
        <f t="shared" si="1943"/>
        <v>#DIV/0!</v>
      </c>
    </row>
    <row r="1044" spans="2:83" s="76" customFormat="1" ht="195.75" hidden="1" customHeight="1" x14ac:dyDescent="0.25">
      <c r="B1044" s="159" t="s">
        <v>63</v>
      </c>
      <c r="C1044" s="157" t="s">
        <v>214</v>
      </c>
      <c r="D1044" s="861"/>
      <c r="E1044" s="861"/>
      <c r="F1044" s="861"/>
      <c r="G1044" s="861"/>
      <c r="H1044" s="861"/>
      <c r="I1044" s="861"/>
      <c r="J1044" s="861"/>
      <c r="K1044" s="258"/>
      <c r="L1044" s="695" t="e">
        <f t="shared" si="2026"/>
        <v>#DIV/0!</v>
      </c>
      <c r="M1044" s="861"/>
      <c r="N1044" s="41"/>
      <c r="O1044" s="62"/>
      <c r="P1044" s="41"/>
      <c r="Q1044" s="62"/>
      <c r="R1044" s="41"/>
      <c r="S1044" s="62"/>
      <c r="T1044" s="41"/>
      <c r="U1044" s="62"/>
      <c r="V1044" s="154"/>
      <c r="W1044" s="62"/>
      <c r="X1044" s="62"/>
      <c r="Y1044" s="62"/>
      <c r="Z1044" s="62"/>
      <c r="AA1044" s="62"/>
      <c r="AB1044" s="62"/>
      <c r="AC1044" s="62"/>
      <c r="AD1044" s="695" t="e">
        <f t="shared" si="2029"/>
        <v>#DIV/0!</v>
      </c>
      <c r="AE1044" s="861"/>
      <c r="AF1044" s="695" t="e">
        <f t="shared" si="2027"/>
        <v>#DIV/0!</v>
      </c>
      <c r="AG1044" s="861"/>
      <c r="AH1044" s="41"/>
      <c r="AI1044" s="62"/>
      <c r="AJ1044" s="41"/>
      <c r="AK1044" s="62"/>
      <c r="AL1044" s="41"/>
      <c r="AM1044" s="62"/>
      <c r="AN1044" s="41"/>
      <c r="AO1044" s="62"/>
      <c r="AP1044" s="62"/>
      <c r="AQ1044" s="695" t="e">
        <f t="shared" si="2030"/>
        <v>#DIV/0!</v>
      </c>
      <c r="AR1044" s="861"/>
      <c r="AS1044" s="695" t="e">
        <f t="shared" si="2028"/>
        <v>#DIV/0!</v>
      </c>
      <c r="AT1044" s="861"/>
      <c r="AU1044" s="695"/>
      <c r="AV1044" s="62"/>
      <c r="AW1044" s="695"/>
      <c r="AX1044" s="861"/>
      <c r="AY1044" s="41"/>
      <c r="AZ1044" s="62"/>
      <c r="BA1044" s="41"/>
      <c r="BB1044" s="62"/>
      <c r="BC1044" s="62"/>
      <c r="BD1044" s="62"/>
      <c r="BE1044" s="62"/>
      <c r="BF1044" s="62"/>
      <c r="BG1044" s="62"/>
      <c r="BH1044" s="62"/>
      <c r="BI1044" s="62"/>
      <c r="BJ1044" s="161"/>
      <c r="BK1044" s="161"/>
      <c r="BL1044" s="161"/>
      <c r="BM1044" s="161"/>
      <c r="BN1044" s="154"/>
      <c r="BO1044" s="161"/>
      <c r="BP1044" s="161"/>
      <c r="BQ1044" s="161"/>
      <c r="BR1044" s="161"/>
      <c r="BS1044" s="161"/>
      <c r="BT1044" s="62"/>
      <c r="BU1044" s="62"/>
      <c r="BV1044" s="62"/>
      <c r="BW1044" s="62"/>
      <c r="BX1044" s="62"/>
      <c r="BY1044" s="62"/>
      <c r="BZ1044" s="62"/>
      <c r="CE1044" s="695" t="e">
        <f t="shared" si="1943"/>
        <v>#DIV/0!</v>
      </c>
    </row>
    <row r="1045" spans="2:83" s="76" customFormat="1" ht="55.5" hidden="1" customHeight="1" x14ac:dyDescent="0.25">
      <c r="B1045" s="159"/>
      <c r="C1045" s="113" t="s">
        <v>31</v>
      </c>
      <c r="D1045" s="861"/>
      <c r="E1045" s="861"/>
      <c r="F1045" s="861"/>
      <c r="G1045" s="861"/>
      <c r="H1045" s="861"/>
      <c r="I1045" s="861"/>
      <c r="J1045" s="861"/>
      <c r="K1045" s="258"/>
      <c r="L1045" s="695" t="e">
        <f t="shared" si="2026"/>
        <v>#DIV/0!</v>
      </c>
      <c r="M1045" s="861"/>
      <c r="N1045" s="41"/>
      <c r="O1045" s="62"/>
      <c r="P1045" s="41"/>
      <c r="Q1045" s="62"/>
      <c r="R1045" s="41"/>
      <c r="S1045" s="62"/>
      <c r="T1045" s="41"/>
      <c r="U1045" s="62"/>
      <c r="V1045" s="154"/>
      <c r="W1045" s="62"/>
      <c r="X1045" s="62"/>
      <c r="Y1045" s="62"/>
      <c r="Z1045" s="62"/>
      <c r="AA1045" s="62"/>
      <c r="AB1045" s="62"/>
      <c r="AC1045" s="62"/>
      <c r="AD1045" s="695" t="e">
        <f t="shared" si="2029"/>
        <v>#DIV/0!</v>
      </c>
      <c r="AE1045" s="861"/>
      <c r="AF1045" s="695" t="e">
        <f t="shared" si="2027"/>
        <v>#DIV/0!</v>
      </c>
      <c r="AG1045" s="861"/>
      <c r="AH1045" s="41"/>
      <c r="AI1045" s="62"/>
      <c r="AJ1045" s="41"/>
      <c r="AK1045" s="62"/>
      <c r="AL1045" s="41"/>
      <c r="AM1045" s="62"/>
      <c r="AN1045" s="41"/>
      <c r="AO1045" s="62"/>
      <c r="AP1045" s="62"/>
      <c r="AQ1045" s="695" t="e">
        <f t="shared" si="2030"/>
        <v>#DIV/0!</v>
      </c>
      <c r="AR1045" s="861"/>
      <c r="AS1045" s="695" t="e">
        <f t="shared" si="2028"/>
        <v>#DIV/0!</v>
      </c>
      <c r="AT1045" s="861"/>
      <c r="AU1045" s="695"/>
      <c r="AV1045" s="62"/>
      <c r="AW1045" s="695"/>
      <c r="AX1045" s="861"/>
      <c r="AY1045" s="41"/>
      <c r="AZ1045" s="62"/>
      <c r="BA1045" s="41"/>
      <c r="BB1045" s="62"/>
      <c r="BC1045" s="62"/>
      <c r="BD1045" s="62"/>
      <c r="BE1045" s="62"/>
      <c r="BF1045" s="62"/>
      <c r="BG1045" s="62"/>
      <c r="BH1045" s="62"/>
      <c r="BI1045" s="62"/>
      <c r="BJ1045" s="161"/>
      <c r="BK1045" s="161"/>
      <c r="BL1045" s="161"/>
      <c r="BM1045" s="161"/>
      <c r="BN1045" s="154"/>
      <c r="BO1045" s="161"/>
      <c r="BP1045" s="161"/>
      <c r="BQ1045" s="161"/>
      <c r="BR1045" s="161"/>
      <c r="BS1045" s="161"/>
      <c r="BT1045" s="62"/>
      <c r="BU1045" s="62"/>
      <c r="BV1045" s="62"/>
      <c r="BW1045" s="62"/>
      <c r="BX1045" s="62"/>
      <c r="BY1045" s="62"/>
      <c r="BZ1045" s="62"/>
      <c r="CE1045" s="695" t="e">
        <f t="shared" si="1943"/>
        <v>#DIV/0!</v>
      </c>
    </row>
    <row r="1046" spans="2:83" s="402" customFormat="1" ht="86.25" customHeight="1" x14ac:dyDescent="0.25">
      <c r="B1046" s="403" t="s">
        <v>34</v>
      </c>
      <c r="C1046" s="404" t="s">
        <v>215</v>
      </c>
      <c r="D1046" s="375">
        <f t="shared" ref="D1046:D1051" si="2031">I1046</f>
        <v>16888.287369999998</v>
      </c>
      <c r="E1046" s="893"/>
      <c r="F1046" s="893"/>
      <c r="G1046" s="893"/>
      <c r="H1046" s="893"/>
      <c r="I1046" s="375">
        <f>I1047</f>
        <v>16888.287369999998</v>
      </c>
      <c r="J1046" s="375">
        <f>K1046-I1046</f>
        <v>0</v>
      </c>
      <c r="K1046" s="375">
        <f>U1046</f>
        <v>16888.287369999998</v>
      </c>
      <c r="L1046" s="736">
        <f t="shared" si="2026"/>
        <v>1</v>
      </c>
      <c r="M1046" s="375"/>
      <c r="N1046" s="421"/>
      <c r="O1046" s="376"/>
      <c r="P1046" s="421"/>
      <c r="Q1046" s="376"/>
      <c r="R1046" s="421"/>
      <c r="S1046" s="376"/>
      <c r="T1046" s="421"/>
      <c r="U1046" s="376">
        <f>U1047</f>
        <v>16888.287369999998</v>
      </c>
      <c r="V1046" s="376"/>
      <c r="W1046" s="376"/>
      <c r="X1046" s="376"/>
      <c r="Y1046" s="376"/>
      <c r="Z1046" s="376"/>
      <c r="AA1046" s="376"/>
      <c r="AB1046" s="376"/>
      <c r="AC1046" s="376"/>
      <c r="AD1046" s="736">
        <f t="shared" si="2029"/>
        <v>1</v>
      </c>
      <c r="AE1046" s="375">
        <f>AO1046</f>
        <v>16888.287369999998</v>
      </c>
      <c r="AF1046" s="736">
        <f t="shared" si="2027"/>
        <v>1</v>
      </c>
      <c r="AG1046" s="375"/>
      <c r="AH1046" s="421"/>
      <c r="AI1046" s="376"/>
      <c r="AJ1046" s="421"/>
      <c r="AK1046" s="376"/>
      <c r="AL1046" s="421"/>
      <c r="AM1046" s="376"/>
      <c r="AN1046" s="421"/>
      <c r="AO1046" s="376">
        <f>AO1047</f>
        <v>16888.287369999998</v>
      </c>
      <c r="AP1046" s="376"/>
      <c r="AQ1046" s="736">
        <f t="shared" si="2030"/>
        <v>1</v>
      </c>
      <c r="AR1046" s="375">
        <f>BB1046</f>
        <v>16888.287369999998</v>
      </c>
      <c r="AS1046" s="736">
        <f t="shared" si="2028"/>
        <v>1</v>
      </c>
      <c r="AT1046" s="375"/>
      <c r="AU1046" s="736"/>
      <c r="AV1046" s="376"/>
      <c r="AW1046" s="736"/>
      <c r="AX1046" s="375"/>
      <c r="AY1046" s="421"/>
      <c r="AZ1046" s="376"/>
      <c r="BA1046" s="421"/>
      <c r="BB1046" s="376">
        <f>BB1047</f>
        <v>16888.287369999998</v>
      </c>
      <c r="BC1046" s="376"/>
      <c r="BD1046" s="376"/>
      <c r="BE1046" s="376"/>
      <c r="BF1046" s="376"/>
      <c r="BG1046" s="376"/>
      <c r="BH1046" s="376"/>
      <c r="BI1046" s="376"/>
      <c r="BJ1046" s="376"/>
      <c r="BK1046" s="376"/>
      <c r="BL1046" s="376"/>
      <c r="BM1046" s="376"/>
      <c r="BN1046" s="376"/>
      <c r="BO1046" s="376"/>
      <c r="BP1046" s="376"/>
      <c r="BQ1046" s="376"/>
      <c r="BR1046" s="376"/>
      <c r="BS1046" s="376"/>
      <c r="BT1046" s="376"/>
      <c r="BU1046" s="376"/>
      <c r="BV1046" s="406"/>
      <c r="BW1046" s="406"/>
      <c r="BX1046" s="406"/>
      <c r="BY1046" s="406"/>
      <c r="BZ1046" s="376"/>
      <c r="CE1046" s="736">
        <f t="shared" si="1943"/>
        <v>1</v>
      </c>
    </row>
    <row r="1047" spans="2:83" s="322" customFormat="1" ht="63" hidden="1" customHeight="1" x14ac:dyDescent="0.25">
      <c r="B1047" s="159"/>
      <c r="C1047" s="113" t="s">
        <v>31</v>
      </c>
      <c r="D1047" s="109">
        <f t="shared" si="2031"/>
        <v>16888.287369999998</v>
      </c>
      <c r="E1047" s="109"/>
      <c r="F1047" s="109"/>
      <c r="G1047" s="109"/>
      <c r="H1047" s="109"/>
      <c r="I1047" s="109">
        <f>I1049</f>
        <v>16888.287369999998</v>
      </c>
      <c r="J1047" s="109">
        <f>K1047-I1047</f>
        <v>0</v>
      </c>
      <c r="K1047" s="109">
        <f>U1047</f>
        <v>16888.287369999998</v>
      </c>
      <c r="L1047" s="695">
        <f t="shared" si="2026"/>
        <v>1</v>
      </c>
      <c r="M1047" s="109"/>
      <c r="N1047" s="106"/>
      <c r="O1047" s="106"/>
      <c r="P1047" s="106"/>
      <c r="Q1047" s="106"/>
      <c r="R1047" s="106"/>
      <c r="S1047" s="106"/>
      <c r="T1047" s="106"/>
      <c r="U1047" s="106">
        <f>U1049</f>
        <v>16888.287369999998</v>
      </c>
      <c r="V1047" s="106">
        <f>Y1047</f>
        <v>0</v>
      </c>
      <c r="W1047" s="106"/>
      <c r="X1047" s="106"/>
      <c r="Y1047" s="106">
        <f>Y1104</f>
        <v>0</v>
      </c>
      <c r="Z1047" s="106">
        <f>AC1047</f>
        <v>0</v>
      </c>
      <c r="AA1047" s="106"/>
      <c r="AB1047" s="106"/>
      <c r="AC1047" s="106">
        <f>AC1104</f>
        <v>0</v>
      </c>
      <c r="AD1047" s="695">
        <f t="shared" si="2029"/>
        <v>1</v>
      </c>
      <c r="AE1047" s="109">
        <f>AO1047</f>
        <v>16888.287369999998</v>
      </c>
      <c r="AF1047" s="695">
        <f t="shared" si="2027"/>
        <v>1</v>
      </c>
      <c r="AG1047" s="109"/>
      <c r="AH1047" s="106"/>
      <c r="AI1047" s="106"/>
      <c r="AJ1047" s="106"/>
      <c r="AK1047" s="106"/>
      <c r="AL1047" s="106"/>
      <c r="AM1047" s="106"/>
      <c r="AN1047" s="106"/>
      <c r="AO1047" s="106">
        <f>AO1049</f>
        <v>16888.287369999998</v>
      </c>
      <c r="AP1047" s="106">
        <f>AX1047</f>
        <v>0</v>
      </c>
      <c r="AQ1047" s="695">
        <f t="shared" si="2030"/>
        <v>1</v>
      </c>
      <c r="AR1047" s="109">
        <f>BB1047</f>
        <v>16888.287369999998</v>
      </c>
      <c r="AS1047" s="695">
        <f t="shared" si="2028"/>
        <v>1</v>
      </c>
      <c r="AT1047" s="109"/>
      <c r="AU1047" s="695"/>
      <c r="AV1047" s="106"/>
      <c r="AW1047" s="695"/>
      <c r="AX1047" s="109"/>
      <c r="AY1047" s="106"/>
      <c r="AZ1047" s="106"/>
      <c r="BA1047" s="106"/>
      <c r="BB1047" s="106">
        <f>BB1049</f>
        <v>16888.287369999998</v>
      </c>
      <c r="BC1047" s="62"/>
      <c r="BD1047" s="106">
        <f>BD1103</f>
        <v>0</v>
      </c>
      <c r="BE1047" s="106">
        <f>BI1047</f>
        <v>0</v>
      </c>
      <c r="BF1047" s="62"/>
      <c r="BG1047" s="62"/>
      <c r="BH1047" s="62"/>
      <c r="BI1047" s="106">
        <f>BI1103</f>
        <v>0</v>
      </c>
      <c r="BJ1047" s="106">
        <f>BM1047</f>
        <v>0</v>
      </c>
      <c r="BK1047" s="161"/>
      <c r="BL1047" s="161"/>
      <c r="BM1047" s="106">
        <f>BM1103</f>
        <v>0</v>
      </c>
      <c r="BN1047" s="106">
        <f>BS1047</f>
        <v>0</v>
      </c>
      <c r="BO1047" s="161"/>
      <c r="BP1047" s="161"/>
      <c r="BQ1047" s="161"/>
      <c r="BR1047" s="161"/>
      <c r="BS1047" s="106">
        <f>BS1103</f>
        <v>0</v>
      </c>
      <c r="BT1047" s="106"/>
      <c r="BU1047" s="106">
        <f>BZ1047</f>
        <v>0</v>
      </c>
      <c r="BV1047" s="62"/>
      <c r="BW1047" s="62"/>
      <c r="BX1047" s="62"/>
      <c r="BY1047" s="62"/>
      <c r="BZ1047" s="106">
        <f>BZ1103</f>
        <v>0</v>
      </c>
      <c r="CE1047" s="695">
        <f t="shared" si="1943"/>
        <v>1</v>
      </c>
    </row>
    <row r="1048" spans="2:83" s="76" customFormat="1" ht="198" customHeight="1" x14ac:dyDescent="0.25">
      <c r="B1048" s="156" t="s">
        <v>34</v>
      </c>
      <c r="C1048" s="157" t="s">
        <v>378</v>
      </c>
      <c r="D1048" s="166">
        <f t="shared" si="2031"/>
        <v>16888.287369999998</v>
      </c>
      <c r="E1048" s="166"/>
      <c r="F1048" s="166"/>
      <c r="G1048" s="166"/>
      <c r="H1048" s="166"/>
      <c r="I1048" s="166">
        <f>I1049</f>
        <v>16888.287369999998</v>
      </c>
      <c r="J1048" s="166"/>
      <c r="K1048" s="166">
        <f>U1048</f>
        <v>16888.287369999998</v>
      </c>
      <c r="L1048" s="695">
        <f t="shared" si="2026"/>
        <v>1</v>
      </c>
      <c r="M1048" s="166"/>
      <c r="N1048" s="683"/>
      <c r="O1048" s="519"/>
      <c r="P1048" s="683"/>
      <c r="Q1048" s="435"/>
      <c r="R1048" s="683"/>
      <c r="S1048" s="435"/>
      <c r="T1048" s="683"/>
      <c r="U1048" s="491">
        <f>U1049</f>
        <v>16888.287369999998</v>
      </c>
      <c r="V1048" s="389">
        <f>Y1048</f>
        <v>31456.046699999999</v>
      </c>
      <c r="W1048" s="470"/>
      <c r="X1048" s="470"/>
      <c r="Y1048" s="470">
        <f>Y1049</f>
        <v>31456.046699999999</v>
      </c>
      <c r="Z1048" s="470">
        <f>AC1048</f>
        <v>48344.334069999997</v>
      </c>
      <c r="AA1048" s="389"/>
      <c r="AB1048" s="389"/>
      <c r="AC1048" s="389">
        <f>AC1049</f>
        <v>48344.334069999997</v>
      </c>
      <c r="AD1048" s="695">
        <f t="shared" si="2029"/>
        <v>1</v>
      </c>
      <c r="AE1048" s="166">
        <f>AO1048</f>
        <v>16888.287369999998</v>
      </c>
      <c r="AF1048" s="695">
        <f t="shared" si="2027"/>
        <v>1</v>
      </c>
      <c r="AG1048" s="166"/>
      <c r="AH1048" s="683"/>
      <c r="AI1048" s="519"/>
      <c r="AJ1048" s="683"/>
      <c r="AK1048" s="491"/>
      <c r="AL1048" s="683"/>
      <c r="AM1048" s="491"/>
      <c r="AN1048" s="683"/>
      <c r="AO1048" s="491">
        <f>AO1049</f>
        <v>16888.287369999998</v>
      </c>
      <c r="AP1048" s="389">
        <f>AX1048</f>
        <v>0</v>
      </c>
      <c r="AQ1048" s="695">
        <f t="shared" si="2030"/>
        <v>1</v>
      </c>
      <c r="AR1048" s="166">
        <f>BB1048</f>
        <v>16888.287369999998</v>
      </c>
      <c r="AS1048" s="695">
        <f t="shared" si="2028"/>
        <v>1</v>
      </c>
      <c r="AT1048" s="166"/>
      <c r="AU1048" s="695"/>
      <c r="AV1048" s="519"/>
      <c r="AW1048" s="695"/>
      <c r="AX1048" s="166"/>
      <c r="AY1048" s="683"/>
      <c r="AZ1048" s="479"/>
      <c r="BA1048" s="683"/>
      <c r="BB1048" s="479">
        <f>BB1049</f>
        <v>16888.287369999998</v>
      </c>
      <c r="BC1048" s="130"/>
      <c r="BD1048" s="389">
        <f>BD1049</f>
        <v>16888.287369999998</v>
      </c>
      <c r="BE1048" s="444">
        <f>BI1048</f>
        <v>0</v>
      </c>
      <c r="BF1048" s="389"/>
      <c r="BG1048" s="389"/>
      <c r="BH1048" s="389"/>
      <c r="BI1048" s="389">
        <f>BI1049</f>
        <v>0</v>
      </c>
      <c r="BJ1048" s="329">
        <f>BM1048</f>
        <v>0</v>
      </c>
      <c r="BK1048" s="329"/>
      <c r="BL1048" s="329"/>
      <c r="BM1048" s="329">
        <f>BM1049</f>
        <v>0</v>
      </c>
      <c r="BN1048" s="329">
        <f>BS1048</f>
        <v>0</v>
      </c>
      <c r="BO1048" s="250"/>
      <c r="BP1048" s="250"/>
      <c r="BQ1048" s="250"/>
      <c r="BR1048" s="250"/>
      <c r="BS1048" s="166">
        <f>BS1049</f>
        <v>0</v>
      </c>
      <c r="BT1048" s="435"/>
      <c r="BU1048" s="608">
        <f>BZ1048</f>
        <v>0</v>
      </c>
      <c r="BV1048" s="435"/>
      <c r="BW1048" s="519"/>
      <c r="BX1048" s="435"/>
      <c r="BY1048" s="435"/>
      <c r="BZ1048" s="435">
        <f>BZ1049</f>
        <v>0</v>
      </c>
      <c r="CE1048" s="695">
        <f t="shared" si="1943"/>
        <v>1</v>
      </c>
    </row>
    <row r="1049" spans="2:83" s="76" customFormat="1" ht="42" customHeight="1" x14ac:dyDescent="0.25">
      <c r="B1049" s="159"/>
      <c r="C1049" s="113" t="s">
        <v>31</v>
      </c>
      <c r="D1049" s="109">
        <f t="shared" si="2031"/>
        <v>16888.287369999998</v>
      </c>
      <c r="E1049" s="109"/>
      <c r="F1049" s="109"/>
      <c r="G1049" s="109"/>
      <c r="H1049" s="109"/>
      <c r="I1049" s="109">
        <v>16888.287369999998</v>
      </c>
      <c r="J1049" s="861"/>
      <c r="K1049" s="109">
        <f>U1049</f>
        <v>16888.287369999998</v>
      </c>
      <c r="L1049" s="695">
        <f t="shared" si="2026"/>
        <v>1</v>
      </c>
      <c r="M1049" s="109"/>
      <c r="N1049" s="106"/>
      <c r="O1049" s="106"/>
      <c r="P1049" s="106"/>
      <c r="Q1049" s="106"/>
      <c r="R1049" s="106"/>
      <c r="S1049" s="106"/>
      <c r="T1049" s="106"/>
      <c r="U1049" s="106">
        <f>I1049</f>
        <v>16888.287369999998</v>
      </c>
      <c r="V1049" s="106">
        <f>Y1049</f>
        <v>31456.046699999999</v>
      </c>
      <c r="W1049" s="106"/>
      <c r="X1049" s="106"/>
      <c r="Y1049" s="106">
        <f>AC1049-I1049</f>
        <v>31456.046699999999</v>
      </c>
      <c r="Z1049" s="106">
        <f>AC1049</f>
        <v>48344.334069999997</v>
      </c>
      <c r="AA1049" s="106"/>
      <c r="AB1049" s="106"/>
      <c r="AC1049" s="106">
        <f>48344.33407</f>
        <v>48344.334069999997</v>
      </c>
      <c r="AD1049" s="695">
        <f t="shared" si="2029"/>
        <v>1</v>
      </c>
      <c r="AE1049" s="109">
        <f>AO1049</f>
        <v>16888.287369999998</v>
      </c>
      <c r="AF1049" s="695">
        <f t="shared" si="2027"/>
        <v>1</v>
      </c>
      <c r="AG1049" s="109"/>
      <c r="AH1049" s="106"/>
      <c r="AI1049" s="106"/>
      <c r="AJ1049" s="106"/>
      <c r="AK1049" s="106"/>
      <c r="AL1049" s="106"/>
      <c r="AM1049" s="106"/>
      <c r="AN1049" s="106"/>
      <c r="AO1049" s="106">
        <f>U1049</f>
        <v>16888.287369999998</v>
      </c>
      <c r="AP1049" s="106">
        <f>AX1049</f>
        <v>0</v>
      </c>
      <c r="AQ1049" s="695">
        <f t="shared" si="2030"/>
        <v>1</v>
      </c>
      <c r="AR1049" s="109">
        <f>BB1049</f>
        <v>16888.287369999998</v>
      </c>
      <c r="AS1049" s="695">
        <f t="shared" si="2028"/>
        <v>1</v>
      </c>
      <c r="AT1049" s="109"/>
      <c r="AU1049" s="695"/>
      <c r="AV1049" s="106"/>
      <c r="AW1049" s="695"/>
      <c r="AX1049" s="109"/>
      <c r="AY1049" s="106"/>
      <c r="AZ1049" s="106"/>
      <c r="BA1049" s="106"/>
      <c r="BB1049" s="106">
        <f>D1049</f>
        <v>16888.287369999998</v>
      </c>
      <c r="BC1049" s="106"/>
      <c r="BD1049" s="106">
        <f>16888.28737</f>
        <v>16888.287369999998</v>
      </c>
      <c r="BE1049" s="106">
        <f>BI1049</f>
        <v>0</v>
      </c>
      <c r="BF1049" s="106"/>
      <c r="BG1049" s="106"/>
      <c r="BH1049" s="106"/>
      <c r="BI1049" s="106">
        <v>0</v>
      </c>
      <c r="BJ1049" s="106">
        <f>BM1049</f>
        <v>0</v>
      </c>
      <c r="BK1049" s="106"/>
      <c r="BL1049" s="106"/>
      <c r="BM1049" s="106">
        <f>BS1049-BI1049</f>
        <v>0</v>
      </c>
      <c r="BN1049" s="106">
        <f>BS1049</f>
        <v>0</v>
      </c>
      <c r="BO1049" s="106"/>
      <c r="BP1049" s="106"/>
      <c r="BQ1049" s="106"/>
      <c r="BR1049" s="106"/>
      <c r="BS1049" s="106">
        <v>0</v>
      </c>
      <c r="BT1049" s="106"/>
      <c r="BU1049" s="106">
        <f>BZ1049</f>
        <v>0</v>
      </c>
      <c r="BV1049" s="106"/>
      <c r="BW1049" s="106"/>
      <c r="BX1049" s="106"/>
      <c r="BY1049" s="106"/>
      <c r="BZ1049" s="106">
        <v>0</v>
      </c>
      <c r="CE1049" s="695">
        <f t="shared" si="1943"/>
        <v>1</v>
      </c>
    </row>
    <row r="1050" spans="2:83" s="76" customFormat="1" ht="186.75" hidden="1" customHeight="1" x14ac:dyDescent="0.25">
      <c r="B1050" s="156" t="s">
        <v>63</v>
      </c>
      <c r="C1050" s="157" t="s">
        <v>428</v>
      </c>
      <c r="D1050" s="166">
        <f t="shared" si="2031"/>
        <v>0</v>
      </c>
      <c r="E1050" s="166"/>
      <c r="F1050" s="166"/>
      <c r="G1050" s="166"/>
      <c r="H1050" s="166"/>
      <c r="I1050" s="109"/>
      <c r="J1050" s="166">
        <f>K1050-I1050</f>
        <v>0</v>
      </c>
      <c r="K1050" s="166">
        <f>K1051</f>
        <v>0</v>
      </c>
      <c r="L1050" s="695" t="e">
        <f t="shared" si="2026"/>
        <v>#DIV/0!</v>
      </c>
      <c r="M1050" s="166"/>
      <c r="N1050" s="683"/>
      <c r="O1050" s="519"/>
      <c r="P1050" s="683"/>
      <c r="Q1050" s="479"/>
      <c r="R1050" s="683"/>
      <c r="S1050" s="479"/>
      <c r="T1050" s="683"/>
      <c r="U1050" s="106"/>
      <c r="V1050" s="106"/>
      <c r="W1050" s="106"/>
      <c r="X1050" s="106"/>
      <c r="Y1050" s="106"/>
      <c r="Z1050" s="106"/>
      <c r="AA1050" s="106"/>
      <c r="AB1050" s="106"/>
      <c r="AC1050" s="106"/>
      <c r="AD1050" s="762" t="e">
        <f t="shared" si="2029"/>
        <v>#DIV/0!</v>
      </c>
      <c r="AE1050" s="109"/>
      <c r="AF1050" s="695" t="e">
        <f t="shared" si="2027"/>
        <v>#DIV/0!</v>
      </c>
      <c r="AG1050" s="109"/>
      <c r="AH1050" s="106"/>
      <c r="AI1050" s="106"/>
      <c r="AJ1050" s="106"/>
      <c r="AK1050" s="106"/>
      <c r="AL1050" s="106"/>
      <c r="AM1050" s="106"/>
      <c r="AN1050" s="106"/>
      <c r="AO1050" s="106"/>
      <c r="AP1050" s="106"/>
      <c r="AQ1050" s="695" t="e">
        <f t="shared" si="2030"/>
        <v>#DIV/0!</v>
      </c>
      <c r="AR1050" s="109"/>
      <c r="AS1050" s="695" t="e">
        <f t="shared" si="2028"/>
        <v>#DIV/0!</v>
      </c>
      <c r="AT1050" s="109"/>
      <c r="AU1050" s="695"/>
      <c r="AV1050" s="106"/>
      <c r="AW1050" s="695"/>
      <c r="AX1050" s="109"/>
      <c r="AY1050" s="106"/>
      <c r="AZ1050" s="106"/>
      <c r="BA1050" s="106"/>
      <c r="BB1050" s="106"/>
      <c r="BC1050" s="106"/>
      <c r="BD1050" s="106"/>
      <c r="BE1050" s="106"/>
      <c r="BF1050" s="106"/>
      <c r="BG1050" s="106"/>
      <c r="BH1050" s="106"/>
      <c r="BI1050" s="106"/>
      <c r="BJ1050" s="106"/>
      <c r="BK1050" s="106"/>
      <c r="BL1050" s="106"/>
      <c r="BM1050" s="106"/>
      <c r="BN1050" s="106"/>
      <c r="BO1050" s="106"/>
      <c r="BP1050" s="106"/>
      <c r="BQ1050" s="106"/>
      <c r="BR1050" s="106"/>
      <c r="BS1050" s="106"/>
      <c r="BT1050" s="106"/>
      <c r="BU1050" s="106"/>
      <c r="BV1050" s="106"/>
      <c r="BW1050" s="106"/>
      <c r="BX1050" s="106"/>
      <c r="BY1050" s="106"/>
      <c r="BZ1050" s="106"/>
      <c r="CE1050" s="695" t="e">
        <f t="shared" ref="CE1050:CE1116" si="2032">BB1050/I1050</f>
        <v>#DIV/0!</v>
      </c>
    </row>
    <row r="1051" spans="2:83" s="76" customFormat="1" ht="55.5" hidden="1" customHeight="1" x14ac:dyDescent="0.25">
      <c r="B1051" s="159"/>
      <c r="C1051" s="113" t="s">
        <v>31</v>
      </c>
      <c r="D1051" s="109">
        <f t="shared" si="2031"/>
        <v>0</v>
      </c>
      <c r="E1051" s="109"/>
      <c r="F1051" s="109"/>
      <c r="G1051" s="109"/>
      <c r="H1051" s="109"/>
      <c r="I1051" s="109"/>
      <c r="J1051" s="109">
        <f>K1051-D1051</f>
        <v>0</v>
      </c>
      <c r="K1051" s="109">
        <f>U1051</f>
        <v>0</v>
      </c>
      <c r="L1051" s="695" t="e">
        <f t="shared" si="2026"/>
        <v>#DIV/0!</v>
      </c>
      <c r="M1051" s="109"/>
      <c r="N1051" s="106"/>
      <c r="O1051" s="106"/>
      <c r="P1051" s="106"/>
      <c r="Q1051" s="106"/>
      <c r="R1051" s="106"/>
      <c r="S1051" s="106"/>
      <c r="T1051" s="106"/>
      <c r="U1051" s="106"/>
      <c r="V1051" s="106">
        <f>Y1051</f>
        <v>48344.334069999997</v>
      </c>
      <c r="W1051" s="106"/>
      <c r="X1051" s="106"/>
      <c r="Y1051" s="106">
        <f>AC1051-I1051</f>
        <v>48344.334069999997</v>
      </c>
      <c r="Z1051" s="106">
        <f>AC1051</f>
        <v>48344.334069999997</v>
      </c>
      <c r="AA1051" s="106"/>
      <c r="AB1051" s="106"/>
      <c r="AC1051" s="106">
        <f>48344.33407</f>
        <v>48344.334069999997</v>
      </c>
      <c r="AD1051" s="762" t="e">
        <f t="shared" si="2029"/>
        <v>#DIV/0!</v>
      </c>
      <c r="AE1051" s="109">
        <f>AO1051</f>
        <v>0</v>
      </c>
      <c r="AF1051" s="695" t="e">
        <f t="shared" si="2027"/>
        <v>#DIV/0!</v>
      </c>
      <c r="AG1051" s="109"/>
      <c r="AH1051" s="106"/>
      <c r="AI1051" s="106"/>
      <c r="AJ1051" s="106"/>
      <c r="AK1051" s="106"/>
      <c r="AL1051" s="106"/>
      <c r="AM1051" s="106"/>
      <c r="AN1051" s="106"/>
      <c r="AO1051" s="106"/>
      <c r="AP1051" s="106">
        <f>AX1051</f>
        <v>0</v>
      </c>
      <c r="AQ1051" s="695" t="e">
        <f t="shared" si="2030"/>
        <v>#DIV/0!</v>
      </c>
      <c r="AR1051" s="109">
        <f>BB1051</f>
        <v>0</v>
      </c>
      <c r="AS1051" s="695" t="e">
        <f t="shared" si="2028"/>
        <v>#DIV/0!</v>
      </c>
      <c r="AT1051" s="109"/>
      <c r="AU1051" s="695"/>
      <c r="AV1051" s="106"/>
      <c r="AW1051" s="695"/>
      <c r="AX1051" s="109"/>
      <c r="AY1051" s="106"/>
      <c r="AZ1051" s="106"/>
      <c r="BA1051" s="106"/>
      <c r="BB1051" s="106"/>
      <c r="BC1051" s="106"/>
      <c r="BD1051" s="106">
        <f>16888.28737</f>
        <v>16888.287369999998</v>
      </c>
      <c r="BE1051" s="106">
        <f>BI1051</f>
        <v>0</v>
      </c>
      <c r="BF1051" s="106"/>
      <c r="BG1051" s="106"/>
      <c r="BH1051" s="106"/>
      <c r="BI1051" s="106">
        <v>0</v>
      </c>
      <c r="BJ1051" s="106">
        <f>BM1051</f>
        <v>0</v>
      </c>
      <c r="BK1051" s="106"/>
      <c r="BL1051" s="106"/>
      <c r="BM1051" s="106">
        <f>BS1051-BI1051</f>
        <v>0</v>
      </c>
      <c r="BN1051" s="106">
        <f>BS1051</f>
        <v>0</v>
      </c>
      <c r="BO1051" s="106"/>
      <c r="BP1051" s="106"/>
      <c r="BQ1051" s="106"/>
      <c r="BR1051" s="106"/>
      <c r="BS1051" s="106">
        <v>0</v>
      </c>
      <c r="BT1051" s="106"/>
      <c r="BU1051" s="106">
        <f>BZ1051</f>
        <v>0</v>
      </c>
      <c r="BV1051" s="106"/>
      <c r="BW1051" s="106"/>
      <c r="BX1051" s="106"/>
      <c r="BY1051" s="106"/>
      <c r="BZ1051" s="106">
        <v>0</v>
      </c>
      <c r="CE1051" s="695" t="e">
        <f t="shared" si="2032"/>
        <v>#DIV/0!</v>
      </c>
    </row>
    <row r="1052" spans="2:83" s="385" customFormat="1" ht="130.5" customHeight="1" x14ac:dyDescent="0.25">
      <c r="B1052" s="765"/>
      <c r="C1052" s="766" t="s">
        <v>487</v>
      </c>
      <c r="D1052" s="891">
        <f>E1052+G1052+H1052+I1052</f>
        <v>16888.287369999998</v>
      </c>
      <c r="E1052" s="891">
        <f>E1053+E1054</f>
        <v>0</v>
      </c>
      <c r="F1052" s="891"/>
      <c r="G1052" s="891">
        <f t="shared" ref="G1052:I1052" si="2033">G1053+G1054</f>
        <v>0</v>
      </c>
      <c r="H1052" s="891">
        <f t="shared" si="2033"/>
        <v>0</v>
      </c>
      <c r="I1052" s="891">
        <f t="shared" si="2033"/>
        <v>16888.287369999998</v>
      </c>
      <c r="J1052" s="891">
        <f>K1052-I1052</f>
        <v>0</v>
      </c>
      <c r="K1052" s="891">
        <f>M1052+Q1052+S1052+U1052</f>
        <v>16888.287369999998</v>
      </c>
      <c r="L1052" s="762">
        <f t="shared" si="2026"/>
        <v>1</v>
      </c>
      <c r="M1052" s="891">
        <f>M1053+M1054</f>
        <v>0</v>
      </c>
      <c r="N1052" s="696"/>
      <c r="O1052" s="767"/>
      <c r="P1052" s="696"/>
      <c r="Q1052" s="767">
        <f t="shared" ref="Q1052:U1052" si="2034">Q1053+Q1054</f>
        <v>0</v>
      </c>
      <c r="R1052" s="696"/>
      <c r="S1052" s="767">
        <f t="shared" si="2034"/>
        <v>0</v>
      </c>
      <c r="T1052" s="696"/>
      <c r="U1052" s="767">
        <f t="shared" si="2034"/>
        <v>16888.287369999998</v>
      </c>
      <c r="V1052" s="767"/>
      <c r="W1052" s="767"/>
      <c r="X1052" s="767"/>
      <c r="Y1052" s="767"/>
      <c r="Z1052" s="767"/>
      <c r="AA1052" s="767"/>
      <c r="AB1052" s="767"/>
      <c r="AC1052" s="767"/>
      <c r="AD1052" s="762">
        <f t="shared" si="2029"/>
        <v>1</v>
      </c>
      <c r="AE1052" s="891">
        <f>AG1052+AK1052+AM1052+AO1052</f>
        <v>16888.287369999998</v>
      </c>
      <c r="AF1052" s="762">
        <f t="shared" si="2027"/>
        <v>1</v>
      </c>
      <c r="AG1052" s="891">
        <f>AG1053+AG1054</f>
        <v>0</v>
      </c>
      <c r="AH1052" s="696"/>
      <c r="AI1052" s="767"/>
      <c r="AJ1052" s="696"/>
      <c r="AK1052" s="767">
        <f t="shared" ref="AK1052" si="2035">AK1053+AK1054</f>
        <v>0</v>
      </c>
      <c r="AL1052" s="696"/>
      <c r="AM1052" s="767">
        <f t="shared" ref="AM1052" si="2036">AM1053+AM1054</f>
        <v>0</v>
      </c>
      <c r="AN1052" s="696"/>
      <c r="AO1052" s="767">
        <f t="shared" ref="AO1052" si="2037">AO1053+AO1054</f>
        <v>16888.287369999998</v>
      </c>
      <c r="AP1052" s="767"/>
      <c r="AQ1052" s="762">
        <f t="shared" si="2030"/>
        <v>1</v>
      </c>
      <c r="AR1052" s="891">
        <f>AT1052+AX1052+AZ1052+BB1052</f>
        <v>16888.287369999998</v>
      </c>
      <c r="AS1052" s="762">
        <f t="shared" si="2028"/>
        <v>1</v>
      </c>
      <c r="AT1052" s="891">
        <f>AT1053+AT1054</f>
        <v>0</v>
      </c>
      <c r="AU1052" s="762"/>
      <c r="AV1052" s="767"/>
      <c r="AW1052" s="762"/>
      <c r="AX1052" s="891">
        <f t="shared" ref="AX1052:AZ1052" si="2038">AX1053+AX1054</f>
        <v>0</v>
      </c>
      <c r="AY1052" s="696"/>
      <c r="AZ1052" s="767">
        <f t="shared" si="2038"/>
        <v>0</v>
      </c>
      <c r="BA1052" s="696"/>
      <c r="BB1052" s="767">
        <f>BB1053</f>
        <v>16888.287369999998</v>
      </c>
      <c r="BC1052" s="767"/>
      <c r="BD1052" s="767"/>
      <c r="BE1052" s="767">
        <f>BF1052+BG1052+BH1052+BI1052</f>
        <v>0</v>
      </c>
      <c r="BF1052" s="767">
        <f>BF1053+BF1054</f>
        <v>0</v>
      </c>
      <c r="BG1052" s="767">
        <f t="shared" ref="BG1052" si="2039">BG1053+BG1054</f>
        <v>0</v>
      </c>
      <c r="BH1052" s="767">
        <f t="shared" ref="BH1052" si="2040">BH1053+BH1054</f>
        <v>0</v>
      </c>
      <c r="BI1052" s="767">
        <f t="shared" ref="BI1052" si="2041">BI1053+BI1054</f>
        <v>0</v>
      </c>
      <c r="BJ1052" s="767"/>
      <c r="BK1052" s="767"/>
      <c r="BL1052" s="767"/>
      <c r="BM1052" s="767"/>
      <c r="BN1052" s="767"/>
      <c r="BO1052" s="767"/>
      <c r="BP1052" s="767"/>
      <c r="BQ1052" s="767"/>
      <c r="BR1052" s="767"/>
      <c r="BS1052" s="767"/>
      <c r="BT1052" s="767"/>
      <c r="BU1052" s="767">
        <f>BV1052+BX1052+BY1052+BZ1052</f>
        <v>0</v>
      </c>
      <c r="BV1052" s="767">
        <f>BV1053+BV1054</f>
        <v>0</v>
      </c>
      <c r="BW1052" s="767"/>
      <c r="BX1052" s="767">
        <f t="shared" ref="BX1052:BY1052" si="2042">BX1053+BX1054</f>
        <v>0</v>
      </c>
      <c r="BY1052" s="767">
        <f t="shared" si="2042"/>
        <v>0</v>
      </c>
      <c r="BZ1052" s="767">
        <v>0</v>
      </c>
      <c r="CE1052" s="808">
        <f t="shared" si="2032"/>
        <v>1</v>
      </c>
    </row>
    <row r="1053" spans="2:83" s="76" customFormat="1" ht="55.5" customHeight="1" x14ac:dyDescent="0.25">
      <c r="B1053" s="159"/>
      <c r="C1053" s="249" t="s">
        <v>31</v>
      </c>
      <c r="D1053" s="166">
        <f>E1053+G1053+H1053+I1053</f>
        <v>16888.287369999998</v>
      </c>
      <c r="E1053" s="166">
        <f>E1026+E1041</f>
        <v>0</v>
      </c>
      <c r="F1053" s="166"/>
      <c r="G1053" s="166">
        <f>G1026+G1041</f>
        <v>0</v>
      </c>
      <c r="H1053" s="166">
        <f>H1026+H1041</f>
        <v>0</v>
      </c>
      <c r="I1053" s="166">
        <f>I1026+I1041</f>
        <v>16888.287369999998</v>
      </c>
      <c r="J1053" s="166">
        <f>K1053-I1053</f>
        <v>0</v>
      </c>
      <c r="K1053" s="166">
        <f>M1053+Q1053+S1053+U1053</f>
        <v>16888.287369999998</v>
      </c>
      <c r="L1053" s="695">
        <f t="shared" si="2026"/>
        <v>1</v>
      </c>
      <c r="M1053" s="166">
        <f>M1026+M1041</f>
        <v>0</v>
      </c>
      <c r="N1053" s="683"/>
      <c r="O1053" s="519"/>
      <c r="P1053" s="683"/>
      <c r="Q1053" s="435">
        <f>Q1026+Q1041</f>
        <v>0</v>
      </c>
      <c r="R1053" s="683"/>
      <c r="S1053" s="435">
        <f>S1026+S1041</f>
        <v>0</v>
      </c>
      <c r="T1053" s="683"/>
      <c r="U1053" s="491">
        <f>U1026+U1041</f>
        <v>16888.287369999998</v>
      </c>
      <c r="V1053" s="106"/>
      <c r="W1053" s="106"/>
      <c r="X1053" s="106"/>
      <c r="Y1053" s="106"/>
      <c r="Z1053" s="106"/>
      <c r="AA1053" s="106"/>
      <c r="AB1053" s="106"/>
      <c r="AC1053" s="106"/>
      <c r="AD1053" s="762">
        <f t="shared" si="2029"/>
        <v>1</v>
      </c>
      <c r="AE1053" s="166">
        <f>AG1053+AK1053+AM1053+AO1053</f>
        <v>16888.287369999998</v>
      </c>
      <c r="AF1053" s="695">
        <f t="shared" si="2027"/>
        <v>1</v>
      </c>
      <c r="AG1053" s="166">
        <f>AG1026+AG1041</f>
        <v>0</v>
      </c>
      <c r="AH1053" s="683"/>
      <c r="AI1053" s="519"/>
      <c r="AJ1053" s="683"/>
      <c r="AK1053" s="491">
        <f>AK1026+AK1041</f>
        <v>0</v>
      </c>
      <c r="AL1053" s="683"/>
      <c r="AM1053" s="491">
        <f>AM1026+AM1041</f>
        <v>0</v>
      </c>
      <c r="AN1053" s="683"/>
      <c r="AO1053" s="491">
        <f>AO1039</f>
        <v>16888.287369999998</v>
      </c>
      <c r="AP1053" s="106"/>
      <c r="AQ1053" s="695">
        <f t="shared" si="2030"/>
        <v>1</v>
      </c>
      <c r="AR1053" s="166">
        <f>AT1053+AX1053+AZ1053+BB1053</f>
        <v>16888.287369999998</v>
      </c>
      <c r="AS1053" s="695">
        <f t="shared" si="2028"/>
        <v>1</v>
      </c>
      <c r="AT1053" s="166">
        <f>AT1026+AT1041</f>
        <v>0</v>
      </c>
      <c r="AU1053" s="695"/>
      <c r="AV1053" s="519"/>
      <c r="AW1053" s="695"/>
      <c r="AX1053" s="166">
        <f>AX1026+AX1041</f>
        <v>0</v>
      </c>
      <c r="AY1053" s="683"/>
      <c r="AZ1053" s="435">
        <f>AZ1026+AZ1041</f>
        <v>0</v>
      </c>
      <c r="BA1053" s="683"/>
      <c r="BB1053" s="435">
        <f>BB1039</f>
        <v>16888.287369999998</v>
      </c>
      <c r="BC1053" s="106"/>
      <c r="BD1053" s="106"/>
      <c r="BE1053" s="444">
        <f>BF1053+BG1053+BH1053+BI1053</f>
        <v>0</v>
      </c>
      <c r="BF1053" s="389">
        <f>BF1026+BF1041</f>
        <v>0</v>
      </c>
      <c r="BG1053" s="389">
        <f>BG1026+BG1041</f>
        <v>0</v>
      </c>
      <c r="BH1053" s="389">
        <f>BH1026+BH1041</f>
        <v>0</v>
      </c>
      <c r="BI1053" s="389">
        <f>BI1026+BI1041</f>
        <v>0</v>
      </c>
      <c r="BJ1053" s="106"/>
      <c r="BK1053" s="106"/>
      <c r="BL1053" s="106"/>
      <c r="BM1053" s="106"/>
      <c r="BN1053" s="106"/>
      <c r="BO1053" s="106"/>
      <c r="BP1053" s="106"/>
      <c r="BQ1053" s="106"/>
      <c r="BR1053" s="106"/>
      <c r="BS1053" s="106"/>
      <c r="BT1053" s="106"/>
      <c r="BU1053" s="575">
        <f>BV1053+BX1053+BY1053+BZ1053</f>
        <v>0</v>
      </c>
      <c r="BV1053" s="435">
        <f>BV1026+BV1041</f>
        <v>0</v>
      </c>
      <c r="BW1053" s="519"/>
      <c r="BX1053" s="435">
        <f>BX1026+BX1041</f>
        <v>0</v>
      </c>
      <c r="BY1053" s="435">
        <f>BY1026+BY1041</f>
        <v>0</v>
      </c>
      <c r="BZ1053" s="435">
        <v>0</v>
      </c>
      <c r="CE1053" s="695">
        <f t="shared" si="2032"/>
        <v>1</v>
      </c>
    </row>
    <row r="1054" spans="2:83" s="74" customFormat="1" ht="55.5" hidden="1" customHeight="1" x14ac:dyDescent="0.25">
      <c r="B1054" s="464"/>
      <c r="C1054" s="251" t="s">
        <v>32</v>
      </c>
      <c r="D1054" s="443">
        <f>E1054+G1054+H1054+I1054</f>
        <v>0</v>
      </c>
      <c r="E1054" s="489">
        <f>E1027</f>
        <v>0</v>
      </c>
      <c r="F1054" s="505"/>
      <c r="G1054" s="489">
        <f>G1027</f>
        <v>0</v>
      </c>
      <c r="H1054" s="489">
        <f>H1027</f>
        <v>0</v>
      </c>
      <c r="I1054" s="489">
        <f>I1027</f>
        <v>0</v>
      </c>
      <c r="J1054" s="22">
        <v>0</v>
      </c>
      <c r="K1054" s="578">
        <f>M1054+Q1054+S1054+U1054</f>
        <v>0</v>
      </c>
      <c r="L1054" s="683"/>
      <c r="M1054" s="176">
        <f>M1027</f>
        <v>0</v>
      </c>
      <c r="N1054" s="683"/>
      <c r="O1054" s="517"/>
      <c r="P1054" s="683"/>
      <c r="Q1054" s="443">
        <f>Q1027</f>
        <v>0</v>
      </c>
      <c r="R1054" s="683"/>
      <c r="S1054" s="443">
        <f>S1027</f>
        <v>0</v>
      </c>
      <c r="T1054" s="683"/>
      <c r="U1054" s="489">
        <f>U1027</f>
        <v>0</v>
      </c>
      <c r="V1054" s="466"/>
      <c r="W1054" s="22"/>
      <c r="X1054" s="22"/>
      <c r="Y1054" s="22"/>
      <c r="Z1054" s="22"/>
      <c r="AA1054" s="22"/>
      <c r="AB1054" s="22"/>
      <c r="AC1054" s="22"/>
      <c r="AD1054" s="41"/>
      <c r="AE1054" s="176">
        <f>AG1054+AK1054+AM1054+AO1054</f>
        <v>0</v>
      </c>
      <c r="AF1054" s="683"/>
      <c r="AG1054" s="176">
        <f>AG1027</f>
        <v>0</v>
      </c>
      <c r="AH1054" s="683"/>
      <c r="AI1054" s="517"/>
      <c r="AJ1054" s="683"/>
      <c r="AK1054" s="489">
        <f>AK1027</f>
        <v>0</v>
      </c>
      <c r="AL1054" s="683"/>
      <c r="AM1054" s="489">
        <f>AM1027</f>
        <v>0</v>
      </c>
      <c r="AN1054" s="683"/>
      <c r="AO1054" s="489"/>
      <c r="AP1054" s="22"/>
      <c r="AQ1054" s="41"/>
      <c r="AR1054" s="578">
        <f>AT1054+AX1054+AZ1054+BB1054</f>
        <v>0</v>
      </c>
      <c r="AS1054" s="683"/>
      <c r="AT1054" s="176">
        <f>AT1027</f>
        <v>0</v>
      </c>
      <c r="AU1054" s="683"/>
      <c r="AV1054" s="517"/>
      <c r="AW1054" s="683"/>
      <c r="AX1054" s="176">
        <f>AX1027</f>
        <v>0</v>
      </c>
      <c r="AY1054" s="683"/>
      <c r="AZ1054" s="443">
        <f>AZ1027</f>
        <v>0</v>
      </c>
      <c r="BA1054" s="683"/>
      <c r="BB1054" s="443"/>
      <c r="BC1054" s="22"/>
      <c r="BD1054" s="22"/>
      <c r="BE1054" s="443">
        <f>BF1054+BG1054+BH1054+BI1054</f>
        <v>0</v>
      </c>
      <c r="BF1054" s="443">
        <f>BF1027</f>
        <v>0</v>
      </c>
      <c r="BG1054" s="443">
        <f>BG1027</f>
        <v>0</v>
      </c>
      <c r="BH1054" s="443">
        <f>BH1027</f>
        <v>0</v>
      </c>
      <c r="BI1054" s="443">
        <f>BI1027</f>
        <v>0</v>
      </c>
      <c r="BJ1054" s="465"/>
      <c r="BK1054" s="465"/>
      <c r="BL1054" s="465"/>
      <c r="BM1054" s="465"/>
      <c r="BN1054" s="466"/>
      <c r="BO1054" s="465"/>
      <c r="BP1054" s="465"/>
      <c r="BQ1054" s="465"/>
      <c r="BR1054" s="465"/>
      <c r="BS1054" s="465"/>
      <c r="BT1054" s="22"/>
      <c r="BU1054" s="578">
        <f>BV1054+BX1054+BY1054+BZ1054</f>
        <v>0</v>
      </c>
      <c r="BV1054" s="443">
        <f>BV1027</f>
        <v>0</v>
      </c>
      <c r="BW1054" s="517"/>
      <c r="BX1054" s="443">
        <f>BX1027</f>
        <v>0</v>
      </c>
      <c r="BY1054" s="443">
        <f>BY1027</f>
        <v>0</v>
      </c>
      <c r="BZ1054" s="443"/>
      <c r="CE1054" s="695" t="e">
        <f t="shared" si="2032"/>
        <v>#DIV/0!</v>
      </c>
    </row>
    <row r="1055" spans="2:83" s="76" customFormat="1" ht="55.5" hidden="1" customHeight="1" x14ac:dyDescent="0.25">
      <c r="B1055" s="159"/>
      <c r="C1055" s="113"/>
      <c r="D1055" s="161"/>
      <c r="E1055" s="62"/>
      <c r="F1055" s="62"/>
      <c r="G1055" s="62"/>
      <c r="H1055" s="62"/>
      <c r="I1055" s="62"/>
      <c r="J1055" s="161"/>
      <c r="K1055" s="593"/>
      <c r="L1055" s="593"/>
      <c r="M1055" s="861"/>
      <c r="N1055" s="41"/>
      <c r="O1055" s="62"/>
      <c r="P1055" s="41"/>
      <c r="Q1055" s="62"/>
      <c r="R1055" s="41"/>
      <c r="S1055" s="62"/>
      <c r="T1055" s="41"/>
      <c r="U1055" s="62"/>
      <c r="V1055" s="154"/>
      <c r="W1055" s="161"/>
      <c r="X1055" s="161"/>
      <c r="Y1055" s="161"/>
      <c r="Z1055" s="161"/>
      <c r="AA1055" s="161"/>
      <c r="AB1055" s="161"/>
      <c r="AC1055" s="161"/>
      <c r="AD1055" s="593"/>
      <c r="AE1055" s="980"/>
      <c r="AF1055" s="722"/>
      <c r="AG1055" s="861"/>
      <c r="AH1055" s="41"/>
      <c r="AI1055" s="62"/>
      <c r="AJ1055" s="41"/>
      <c r="AK1055" s="62"/>
      <c r="AL1055" s="41"/>
      <c r="AM1055" s="62"/>
      <c r="AN1055" s="41"/>
      <c r="AO1055" s="62"/>
      <c r="AP1055" s="161"/>
      <c r="AQ1055" s="593"/>
      <c r="AR1055" s="161"/>
      <c r="AS1055" s="593"/>
      <c r="AT1055" s="861"/>
      <c r="AU1055" s="41"/>
      <c r="AV1055" s="62"/>
      <c r="AW1055" s="41"/>
      <c r="AX1055" s="861"/>
      <c r="AY1055" s="41"/>
      <c r="AZ1055" s="62"/>
      <c r="BA1055" s="41"/>
      <c r="BB1055" s="62"/>
      <c r="BC1055" s="161"/>
      <c r="BD1055" s="161"/>
      <c r="BE1055" s="161"/>
      <c r="BF1055" s="62"/>
      <c r="BG1055" s="62"/>
      <c r="BH1055" s="62"/>
      <c r="BI1055" s="62"/>
      <c r="BJ1055" s="161"/>
      <c r="BK1055" s="161"/>
      <c r="BL1055" s="161"/>
      <c r="BM1055" s="161"/>
      <c r="BN1055" s="154"/>
      <c r="BO1055" s="161"/>
      <c r="BP1055" s="161"/>
      <c r="BQ1055" s="161"/>
      <c r="BR1055" s="161"/>
      <c r="BS1055" s="161"/>
      <c r="BT1055" s="161"/>
      <c r="BU1055" s="161"/>
      <c r="BV1055" s="62"/>
      <c r="BW1055" s="62"/>
      <c r="BX1055" s="62"/>
      <c r="BY1055" s="62"/>
      <c r="BZ1055" s="62"/>
      <c r="CE1055" s="695" t="e">
        <f t="shared" si="2032"/>
        <v>#DIV/0!</v>
      </c>
    </row>
    <row r="1056" spans="2:83" s="76" customFormat="1" ht="55.5" customHeight="1" x14ac:dyDescent="0.25">
      <c r="B1056" s="1041" t="s">
        <v>482</v>
      </c>
      <c r="C1056" s="1042"/>
      <c r="D1056" s="1042"/>
      <c r="E1056" s="1042"/>
      <c r="F1056" s="1042"/>
      <c r="G1056" s="1042"/>
      <c r="H1056" s="1042"/>
      <c r="I1056" s="1042"/>
      <c r="J1056" s="1042"/>
      <c r="K1056" s="1042"/>
      <c r="L1056" s="1042"/>
      <c r="M1056" s="1042"/>
      <c r="N1056" s="1042"/>
      <c r="O1056" s="1042"/>
      <c r="P1056" s="1042"/>
      <c r="Q1056" s="1042"/>
      <c r="R1056" s="1042"/>
      <c r="S1056" s="1042"/>
      <c r="T1056" s="1042"/>
      <c r="U1056" s="1042"/>
      <c r="V1056" s="1042"/>
      <c r="W1056" s="1042"/>
      <c r="X1056" s="1042"/>
      <c r="Y1056" s="1042"/>
      <c r="Z1056" s="1042"/>
      <c r="AA1056" s="1042"/>
      <c r="AB1056" s="1042"/>
      <c r="AC1056" s="1042"/>
      <c r="AD1056" s="1042"/>
      <c r="AE1056" s="1042"/>
      <c r="AF1056" s="1042"/>
      <c r="AG1056" s="1042"/>
      <c r="AH1056" s="1042"/>
      <c r="AI1056" s="1042"/>
      <c r="AJ1056" s="1042"/>
      <c r="AK1056" s="1042"/>
      <c r="AL1056" s="1042"/>
      <c r="AM1056" s="1042"/>
      <c r="AN1056" s="1042"/>
      <c r="AO1056" s="1042"/>
      <c r="AP1056" s="1042"/>
      <c r="AQ1056" s="1042"/>
      <c r="AR1056" s="1042"/>
      <c r="AS1056" s="1042"/>
      <c r="AT1056" s="1042"/>
      <c r="AU1056" s="1042"/>
      <c r="AV1056" s="1042"/>
      <c r="AW1056" s="1042"/>
      <c r="AX1056" s="1042"/>
      <c r="AY1056" s="1042"/>
      <c r="AZ1056" s="1042"/>
      <c r="BA1056" s="1042"/>
      <c r="BB1056" s="1042"/>
      <c r="BC1056" s="1042"/>
      <c r="BD1056" s="1042"/>
      <c r="BE1056" s="1042"/>
      <c r="BF1056" s="1042"/>
      <c r="BG1056" s="1042"/>
      <c r="BH1056" s="1042"/>
      <c r="BI1056" s="1042"/>
      <c r="BJ1056" s="1042"/>
      <c r="BK1056" s="1042"/>
      <c r="BL1056" s="1042"/>
      <c r="BM1056" s="1042"/>
      <c r="BN1056" s="1042"/>
      <c r="BO1056" s="1042"/>
      <c r="BP1056" s="1042"/>
      <c r="BQ1056" s="1042"/>
      <c r="BR1056" s="1042"/>
      <c r="BS1056" s="1042"/>
      <c r="BT1056" s="1042"/>
      <c r="BU1056" s="1042"/>
      <c r="BV1056" s="1042"/>
      <c r="BW1056" s="1042"/>
      <c r="BX1056" s="1042"/>
      <c r="BY1056" s="1042"/>
      <c r="BZ1056" s="1053"/>
      <c r="CE1056" s="695"/>
    </row>
    <row r="1057" spans="2:83" s="76" customFormat="1" ht="63" customHeight="1" x14ac:dyDescent="0.25">
      <c r="B1057" s="765" t="s">
        <v>34</v>
      </c>
      <c r="C1057" s="801" t="s">
        <v>483</v>
      </c>
      <c r="D1057" s="891">
        <f>E1057+G1057+H1057+I1057</f>
        <v>231000</v>
      </c>
      <c r="E1057" s="891">
        <f>E1058+E1059</f>
        <v>109000</v>
      </c>
      <c r="F1057" s="892"/>
      <c r="G1057" s="891">
        <f t="shared" ref="G1057" si="2043">G1058+G1059</f>
        <v>122000</v>
      </c>
      <c r="H1057" s="892"/>
      <c r="I1057" s="891">
        <f>I1060</f>
        <v>0</v>
      </c>
      <c r="J1057" s="891">
        <f>J1058+J1059</f>
        <v>0</v>
      </c>
      <c r="K1057" s="891">
        <f>M1057+Q1057+S1057+U1057</f>
        <v>231000</v>
      </c>
      <c r="L1057" s="762">
        <f t="shared" ref="L1057:L1101" si="2044">K1057/D1057</f>
        <v>1</v>
      </c>
      <c r="M1057" s="891">
        <f>M1058+M1059</f>
        <v>109000</v>
      </c>
      <c r="N1057" s="762">
        <f>M1057/E1057</f>
        <v>1</v>
      </c>
      <c r="O1057" s="767"/>
      <c r="P1057" s="696"/>
      <c r="Q1057" s="767">
        <f t="shared" ref="Q1057" si="2045">Q1058+Q1059</f>
        <v>122000</v>
      </c>
      <c r="R1057" s="762">
        <f>Q1057/G1057</f>
        <v>1</v>
      </c>
      <c r="S1057" s="803"/>
      <c r="T1057" s="804"/>
      <c r="U1057" s="803"/>
      <c r="V1057" s="805"/>
      <c r="W1057" s="806"/>
      <c r="X1057" s="806"/>
      <c r="Y1057" s="806"/>
      <c r="Z1057" s="806"/>
      <c r="AA1057" s="806"/>
      <c r="AB1057" s="806"/>
      <c r="AC1057" s="806"/>
      <c r="AD1057" s="807"/>
      <c r="AE1057" s="891">
        <f>AG1057+AK1057+AM1057+AO1057</f>
        <v>125962.15656999999</v>
      </c>
      <c r="AF1057" s="762">
        <f t="shared" ref="AF1057:AF1101" si="2046">AE1057/D1057</f>
        <v>0.54529072108225107</v>
      </c>
      <c r="AG1057" s="891">
        <f>AG1058+AG1059</f>
        <v>109000</v>
      </c>
      <c r="AH1057" s="762">
        <f t="shared" ref="AH1057:AH1101" si="2047">AG1057/E1057</f>
        <v>1</v>
      </c>
      <c r="AI1057" s="804"/>
      <c r="AJ1057" s="804"/>
      <c r="AK1057" s="891">
        <f t="shared" ref="AK1057" si="2048">AK1058+AK1059</f>
        <v>16962.156569999999</v>
      </c>
      <c r="AL1057" s="762">
        <f>AK1057/G1057</f>
        <v>0.13903407024590164</v>
      </c>
      <c r="AM1057" s="803"/>
      <c r="AN1057" s="804"/>
      <c r="AO1057" s="803"/>
      <c r="AP1057" s="767">
        <f>AP1058+AP1059</f>
        <v>105037.84343000001</v>
      </c>
      <c r="AQ1057" s="696"/>
      <c r="AR1057" s="891">
        <f>AT1057+AX1057+AZ1057+BB1057</f>
        <v>231000</v>
      </c>
      <c r="AS1057" s="762">
        <f t="shared" ref="AS1057:AS1101" si="2049">AR1057/D1057</f>
        <v>1</v>
      </c>
      <c r="AT1057" s="891">
        <f>AT1058+AT1059</f>
        <v>109000</v>
      </c>
      <c r="AU1057" s="762">
        <f t="shared" ref="AU1057:AU1101" si="2050">AT1057/E1057</f>
        <v>1</v>
      </c>
      <c r="AV1057" s="767">
        <f t="shared" ref="AV1057" si="2051">AV1058+AV1059</f>
        <v>0</v>
      </c>
      <c r="AW1057" s="762"/>
      <c r="AX1057" s="891">
        <f t="shared" ref="AX1057" si="2052">AX1058+AX1059</f>
        <v>122000</v>
      </c>
      <c r="AY1057" s="736">
        <f>AX1057/G1057</f>
        <v>1</v>
      </c>
      <c r="AZ1057" s="803"/>
      <c r="BA1057" s="804"/>
      <c r="BB1057" s="803"/>
      <c r="BC1057" s="806"/>
      <c r="BD1057" s="806"/>
      <c r="BE1057" s="806"/>
      <c r="BF1057" s="803"/>
      <c r="BG1057" s="803"/>
      <c r="BH1057" s="803"/>
      <c r="BI1057" s="803"/>
      <c r="BJ1057" s="806"/>
      <c r="BK1057" s="806"/>
      <c r="BL1057" s="806"/>
      <c r="BM1057" s="806"/>
      <c r="BN1057" s="767">
        <f t="shared" ref="BN1057:BN1062" si="2053">BO1057</f>
        <v>0</v>
      </c>
      <c r="BO1057" s="767">
        <f>BO1058+BO1059</f>
        <v>0</v>
      </c>
      <c r="BP1057" s="806"/>
      <c r="BQ1057" s="806"/>
      <c r="BR1057" s="806"/>
      <c r="BS1057" s="806"/>
      <c r="BT1057" s="767" t="e">
        <f>BT1058+BT1059</f>
        <v>#REF!</v>
      </c>
      <c r="BU1057" s="767" t="e">
        <f>BV1057+BX1057+BY1057+BZ1057</f>
        <v>#REF!</v>
      </c>
      <c r="BV1057" s="767">
        <f>BV1058+BV1059</f>
        <v>0</v>
      </c>
      <c r="BW1057" s="767">
        <f t="shared" ref="BW1057" si="2054">BW1058+BW1059</f>
        <v>0</v>
      </c>
      <c r="BX1057" s="767" t="e">
        <f t="shared" ref="BX1057" si="2055">BX1058+BX1059</f>
        <v>#REF!</v>
      </c>
      <c r="BY1057" s="767"/>
      <c r="BZ1057" s="767"/>
      <c r="CA1057" s="768"/>
      <c r="CB1057" s="768"/>
      <c r="CE1057" s="803"/>
    </row>
    <row r="1058" spans="2:83" s="42" customFormat="1" ht="55.5" customHeight="1" x14ac:dyDescent="0.25">
      <c r="B1058" s="655"/>
      <c r="C1058" s="249" t="s">
        <v>31</v>
      </c>
      <c r="D1058" s="166">
        <f>E1058+G1058</f>
        <v>115500</v>
      </c>
      <c r="E1058" s="166">
        <f>E1061</f>
        <v>54500</v>
      </c>
      <c r="F1058" s="834"/>
      <c r="G1058" s="166">
        <f t="shared" ref="G1058" si="2056">G1061</f>
        <v>61000</v>
      </c>
      <c r="H1058" s="834"/>
      <c r="I1058" s="166"/>
      <c r="J1058" s="166">
        <f t="shared" ref="J1058:J1063" si="2057">K1058-D1058</f>
        <v>0</v>
      </c>
      <c r="K1058" s="166">
        <f>M1058+Q1058</f>
        <v>115500</v>
      </c>
      <c r="L1058" s="695">
        <f t="shared" si="2044"/>
        <v>1</v>
      </c>
      <c r="M1058" s="166">
        <f>M1061</f>
        <v>54500</v>
      </c>
      <c r="N1058" s="695">
        <f t="shared" ref="N1058:N1062" si="2058">M1058/E1058</f>
        <v>1</v>
      </c>
      <c r="O1058" s="648"/>
      <c r="P1058" s="683"/>
      <c r="Q1058" s="683">
        <f t="shared" ref="Q1058:Q1059" si="2059">Q1061</f>
        <v>61000</v>
      </c>
      <c r="R1058" s="695">
        <f t="shared" ref="R1058:R1101" si="2060">Q1058/G1058</f>
        <v>1</v>
      </c>
      <c r="S1058" s="41"/>
      <c r="T1058" s="41"/>
      <c r="U1058" s="41"/>
      <c r="V1058" s="656"/>
      <c r="W1058" s="593"/>
      <c r="X1058" s="593"/>
      <c r="Y1058" s="593"/>
      <c r="Z1058" s="593"/>
      <c r="AA1058" s="593"/>
      <c r="AB1058" s="593"/>
      <c r="AC1058" s="593"/>
      <c r="AD1058" s="593"/>
      <c r="AE1058" s="166">
        <f>AG1058+AK1058</f>
        <v>62981.078280000002</v>
      </c>
      <c r="AF1058" s="695">
        <f t="shared" si="2046"/>
        <v>0.54529072103896103</v>
      </c>
      <c r="AG1058" s="166">
        <f>AG1061</f>
        <v>54500</v>
      </c>
      <c r="AH1058" s="695">
        <f t="shared" si="2047"/>
        <v>1</v>
      </c>
      <c r="AI1058" s="41"/>
      <c r="AJ1058" s="41"/>
      <c r="AK1058" s="166">
        <f t="shared" ref="AK1058:AK1059" si="2061">AK1061</f>
        <v>8481.0782799999997</v>
      </c>
      <c r="AL1058" s="695">
        <f t="shared" ref="AL1058:AL1062" si="2062">AK1058/G1058</f>
        <v>0.13903407016393443</v>
      </c>
      <c r="AM1058" s="41"/>
      <c r="AN1058" s="41"/>
      <c r="AO1058" s="41"/>
      <c r="AP1058" s="648">
        <f>AR1058-AE1058</f>
        <v>52518.921719999998</v>
      </c>
      <c r="AQ1058" s="683"/>
      <c r="AR1058" s="166">
        <f>AT1058+AX1058</f>
        <v>115500</v>
      </c>
      <c r="AS1058" s="695">
        <f t="shared" si="2049"/>
        <v>1</v>
      </c>
      <c r="AT1058" s="166">
        <f>AT1061</f>
        <v>54500</v>
      </c>
      <c r="AU1058" s="695">
        <f t="shared" si="2050"/>
        <v>1</v>
      </c>
      <c r="AV1058" s="648">
        <f t="shared" ref="AV1058" si="2063">AV1061</f>
        <v>0</v>
      </c>
      <c r="AW1058" s="695"/>
      <c r="AX1058" s="166">
        <f t="shared" ref="AX1058:AX1059" si="2064">AX1061</f>
        <v>61000</v>
      </c>
      <c r="AY1058" s="695">
        <f t="shared" ref="AY1058:AY1059" si="2065">AX1058/G1058</f>
        <v>1</v>
      </c>
      <c r="AZ1058" s="41"/>
      <c r="BA1058" s="41"/>
      <c r="BB1058" s="41"/>
      <c r="BC1058" s="593"/>
      <c r="BD1058" s="593"/>
      <c r="BE1058" s="593"/>
      <c r="BF1058" s="41"/>
      <c r="BG1058" s="41"/>
      <c r="BH1058" s="41"/>
      <c r="BI1058" s="41"/>
      <c r="BJ1058" s="593"/>
      <c r="BK1058" s="593"/>
      <c r="BL1058" s="593"/>
      <c r="BM1058" s="593"/>
      <c r="BN1058" s="656">
        <f t="shared" si="2053"/>
        <v>0</v>
      </c>
      <c r="BO1058" s="674">
        <f>BO1061</f>
        <v>0</v>
      </c>
      <c r="BP1058" s="593"/>
      <c r="BQ1058" s="593"/>
      <c r="BR1058" s="593"/>
      <c r="BS1058" s="593"/>
      <c r="BT1058" s="648">
        <f>BU1058-BN1058</f>
        <v>0</v>
      </c>
      <c r="BU1058" s="648">
        <f>BV1058+BX1058</f>
        <v>0</v>
      </c>
      <c r="BV1058" s="648">
        <f>BV1061</f>
        <v>0</v>
      </c>
      <c r="BW1058" s="648">
        <f t="shared" ref="BW1058:BX1058" si="2066">BW1061</f>
        <v>0</v>
      </c>
      <c r="BX1058" s="648">
        <f t="shared" si="2066"/>
        <v>0</v>
      </c>
      <c r="BY1058" s="648"/>
      <c r="BZ1058" s="648"/>
      <c r="CE1058" s="695"/>
    </row>
    <row r="1059" spans="2:83" s="23" customFormat="1" ht="55.5" customHeight="1" x14ac:dyDescent="0.25">
      <c r="B1059" s="464"/>
      <c r="C1059" s="251" t="s">
        <v>32</v>
      </c>
      <c r="D1059" s="176">
        <f>E1059+G1059</f>
        <v>115500</v>
      </c>
      <c r="E1059" s="176">
        <f>E1062</f>
        <v>54500</v>
      </c>
      <c r="F1059" s="167"/>
      <c r="G1059" s="176">
        <f t="shared" ref="G1059" si="2067">G1062</f>
        <v>61000</v>
      </c>
      <c r="H1059" s="167"/>
      <c r="I1059" s="176"/>
      <c r="J1059" s="176">
        <f t="shared" si="2057"/>
        <v>0</v>
      </c>
      <c r="K1059" s="176">
        <f>M1059+Q1059</f>
        <v>115500</v>
      </c>
      <c r="L1059" s="695">
        <f t="shared" si="2044"/>
        <v>1</v>
      </c>
      <c r="M1059" s="176">
        <f>M1062</f>
        <v>54500</v>
      </c>
      <c r="N1059" s="695">
        <f t="shared" si="2058"/>
        <v>1</v>
      </c>
      <c r="O1059" s="649"/>
      <c r="P1059" s="683"/>
      <c r="Q1059" s="684">
        <f t="shared" si="2059"/>
        <v>61000</v>
      </c>
      <c r="R1059" s="695">
        <f t="shared" si="2060"/>
        <v>1</v>
      </c>
      <c r="S1059" s="22"/>
      <c r="T1059" s="41"/>
      <c r="U1059" s="22"/>
      <c r="V1059" s="466"/>
      <c r="W1059" s="465"/>
      <c r="X1059" s="465"/>
      <c r="Y1059" s="465"/>
      <c r="Z1059" s="465"/>
      <c r="AA1059" s="465"/>
      <c r="AB1059" s="465"/>
      <c r="AC1059" s="465"/>
      <c r="AD1059" s="593"/>
      <c r="AE1059" s="176">
        <f>AG1059+AK1059</f>
        <v>62981.078289999998</v>
      </c>
      <c r="AF1059" s="695">
        <f t="shared" si="2046"/>
        <v>0.54529072112554111</v>
      </c>
      <c r="AG1059" s="176">
        <f>AG1062</f>
        <v>54500</v>
      </c>
      <c r="AH1059" s="695">
        <f t="shared" si="2047"/>
        <v>1</v>
      </c>
      <c r="AI1059" s="22"/>
      <c r="AJ1059" s="41"/>
      <c r="AK1059" s="176">
        <f t="shared" si="2061"/>
        <v>8481.0782899999995</v>
      </c>
      <c r="AL1059" s="695">
        <f t="shared" si="2062"/>
        <v>0.13903407032786885</v>
      </c>
      <c r="AM1059" s="22"/>
      <c r="AN1059" s="41"/>
      <c r="AO1059" s="22"/>
      <c r="AP1059" s="649">
        <f>AR1059-AE1059</f>
        <v>52518.921710000002</v>
      </c>
      <c r="AQ1059" s="683"/>
      <c r="AR1059" s="176">
        <f>AT1059+AX1059</f>
        <v>115500</v>
      </c>
      <c r="AS1059" s="695">
        <f t="shared" si="2049"/>
        <v>1</v>
      </c>
      <c r="AT1059" s="176">
        <f>AT1062</f>
        <v>54500</v>
      </c>
      <c r="AU1059" s="695">
        <f t="shared" si="2050"/>
        <v>1</v>
      </c>
      <c r="AV1059" s="649">
        <f t="shared" ref="AV1059" si="2068">AV1062</f>
        <v>0</v>
      </c>
      <c r="AW1059" s="695"/>
      <c r="AX1059" s="176">
        <f t="shared" si="2064"/>
        <v>61000</v>
      </c>
      <c r="AY1059" s="695">
        <f t="shared" si="2065"/>
        <v>1</v>
      </c>
      <c r="AZ1059" s="22"/>
      <c r="BA1059" s="41"/>
      <c r="BB1059" s="22"/>
      <c r="BC1059" s="465"/>
      <c r="BD1059" s="465"/>
      <c r="BE1059" s="465"/>
      <c r="BF1059" s="22"/>
      <c r="BG1059" s="22"/>
      <c r="BH1059" s="22"/>
      <c r="BI1059" s="22"/>
      <c r="BJ1059" s="465"/>
      <c r="BK1059" s="465"/>
      <c r="BL1059" s="465"/>
      <c r="BM1059" s="465"/>
      <c r="BN1059" s="466">
        <f t="shared" si="2053"/>
        <v>0</v>
      </c>
      <c r="BO1059" s="677">
        <f>BO1062</f>
        <v>0</v>
      </c>
      <c r="BP1059" s="465"/>
      <c r="BQ1059" s="465"/>
      <c r="BR1059" s="465"/>
      <c r="BS1059" s="465"/>
      <c r="BT1059" s="649" t="e">
        <f>BU1059-BN1059</f>
        <v>#REF!</v>
      </c>
      <c r="BU1059" s="649" t="e">
        <f>BV1059+BX1059</f>
        <v>#REF!</v>
      </c>
      <c r="BV1059" s="649">
        <f>BV1062</f>
        <v>0</v>
      </c>
      <c r="BW1059" s="649">
        <f t="shared" ref="BW1059:BX1059" si="2069">BW1062</f>
        <v>0</v>
      </c>
      <c r="BX1059" s="649" t="e">
        <f t="shared" si="2069"/>
        <v>#REF!</v>
      </c>
      <c r="BY1059" s="649"/>
      <c r="BZ1059" s="649"/>
      <c r="CE1059" s="695"/>
    </row>
    <row r="1060" spans="2:83" s="60" customFormat="1" ht="55.5" customHeight="1" x14ac:dyDescent="0.25">
      <c r="B1060" s="403" t="s">
        <v>36</v>
      </c>
      <c r="C1060" s="404" t="s">
        <v>484</v>
      </c>
      <c r="D1060" s="375">
        <f>E1060+G1060+H1060+I1060</f>
        <v>231000</v>
      </c>
      <c r="E1060" s="375">
        <f>E1061+E1062</f>
        <v>109000</v>
      </c>
      <c r="F1060" s="375">
        <f t="shared" ref="F1060:G1060" si="2070">F1061+F1062</f>
        <v>0</v>
      </c>
      <c r="G1060" s="375">
        <f t="shared" si="2070"/>
        <v>122000</v>
      </c>
      <c r="H1060" s="893"/>
      <c r="I1060" s="375">
        <f>I1063</f>
        <v>0</v>
      </c>
      <c r="J1060" s="375">
        <f t="shared" si="2057"/>
        <v>0</v>
      </c>
      <c r="K1060" s="375">
        <f>M1060+Q1060+S1060+U1060</f>
        <v>231000</v>
      </c>
      <c r="L1060" s="736">
        <f t="shared" si="2044"/>
        <v>1</v>
      </c>
      <c r="M1060" s="375">
        <f>M1061+M1062</f>
        <v>109000</v>
      </c>
      <c r="N1060" s="736">
        <f t="shared" si="2058"/>
        <v>1</v>
      </c>
      <c r="O1060" s="376"/>
      <c r="P1060" s="421"/>
      <c r="Q1060" s="375">
        <f t="shared" ref="Q1060" si="2071">Q1061+Q1062</f>
        <v>122000</v>
      </c>
      <c r="R1060" s="736">
        <f t="shared" si="2060"/>
        <v>1</v>
      </c>
      <c r="S1060" s="371"/>
      <c r="T1060" s="708"/>
      <c r="U1060" s="371"/>
      <c r="V1060" s="755"/>
      <c r="W1060" s="405"/>
      <c r="X1060" s="405"/>
      <c r="Y1060" s="405"/>
      <c r="Z1060" s="405"/>
      <c r="AA1060" s="405"/>
      <c r="AB1060" s="405"/>
      <c r="AC1060" s="405"/>
      <c r="AD1060" s="715"/>
      <c r="AE1060" s="375">
        <f>AG1060+AK1060+AM1060+AO1060</f>
        <v>125962.15656999999</v>
      </c>
      <c r="AF1060" s="736">
        <f t="shared" si="2046"/>
        <v>0.54529072108225107</v>
      </c>
      <c r="AG1060" s="375">
        <f>AG1061+AG1062</f>
        <v>109000</v>
      </c>
      <c r="AH1060" s="736">
        <f t="shared" si="2047"/>
        <v>1</v>
      </c>
      <c r="AI1060" s="371"/>
      <c r="AJ1060" s="708"/>
      <c r="AK1060" s="375">
        <f t="shared" ref="AK1060" si="2072">AK1061+AK1062</f>
        <v>16962.156569999999</v>
      </c>
      <c r="AL1060" s="736">
        <f t="shared" si="2062"/>
        <v>0.13903407024590164</v>
      </c>
      <c r="AM1060" s="371"/>
      <c r="AN1060" s="708"/>
      <c r="AO1060" s="371"/>
      <c r="AP1060" s="376">
        <f>AR1060-AE1060</f>
        <v>105037.84343000001</v>
      </c>
      <c r="AQ1060" s="421"/>
      <c r="AR1060" s="375">
        <f>AT1060+AX1060+AZ1060+BB1060</f>
        <v>231000</v>
      </c>
      <c r="AS1060" s="736">
        <f t="shared" si="2049"/>
        <v>1</v>
      </c>
      <c r="AT1060" s="375">
        <f>AT1061+AT1062</f>
        <v>109000</v>
      </c>
      <c r="AU1060" s="736">
        <f t="shared" si="2050"/>
        <v>1</v>
      </c>
      <c r="AV1060" s="376">
        <f t="shared" ref="AV1060" si="2073">AV1061+AV1062</f>
        <v>0</v>
      </c>
      <c r="AW1060" s="736"/>
      <c r="AX1060" s="375">
        <f t="shared" ref="AX1060" si="2074">AX1061+AX1062</f>
        <v>122000</v>
      </c>
      <c r="AY1060" s="736">
        <f>AX1060/G1060</f>
        <v>1</v>
      </c>
      <c r="AZ1060" s="371"/>
      <c r="BA1060" s="708"/>
      <c r="BB1060" s="371"/>
      <c r="BC1060" s="405"/>
      <c r="BD1060" s="405"/>
      <c r="BE1060" s="405"/>
      <c r="BF1060" s="371"/>
      <c r="BG1060" s="371"/>
      <c r="BH1060" s="371"/>
      <c r="BI1060" s="371"/>
      <c r="BJ1060" s="405"/>
      <c r="BK1060" s="405"/>
      <c r="BL1060" s="405"/>
      <c r="BM1060" s="405"/>
      <c r="BN1060" s="755">
        <f t="shared" si="2053"/>
        <v>0</v>
      </c>
      <c r="BO1060" s="376">
        <f>BO1061+BO1062</f>
        <v>0</v>
      </c>
      <c r="BP1060" s="405"/>
      <c r="BQ1060" s="405"/>
      <c r="BR1060" s="405"/>
      <c r="BS1060" s="405"/>
      <c r="BT1060" s="376" t="e">
        <f>BU1060-BN1060</f>
        <v>#REF!</v>
      </c>
      <c r="BU1060" s="376" t="e">
        <f>BV1060+BX1060+BY1060+BZ1060</f>
        <v>#REF!</v>
      </c>
      <c r="BV1060" s="376">
        <f>BV1061+BV1062</f>
        <v>0</v>
      </c>
      <c r="BW1060" s="376">
        <f t="shared" ref="BW1060" si="2075">BW1061+BW1062</f>
        <v>0</v>
      </c>
      <c r="BX1060" s="376" t="e">
        <f t="shared" ref="BX1060" si="2076">BX1061+BX1062</f>
        <v>#REF!</v>
      </c>
      <c r="BY1060" s="376"/>
      <c r="BZ1060" s="376"/>
      <c r="CE1060" s="371"/>
    </row>
    <row r="1061" spans="2:83" s="42" customFormat="1" ht="55.5" customHeight="1" x14ac:dyDescent="0.25">
      <c r="B1061" s="655"/>
      <c r="C1061" s="249" t="s">
        <v>31</v>
      </c>
      <c r="D1061" s="166">
        <f>E1061+G1061</f>
        <v>115500</v>
      </c>
      <c r="E1061" s="166">
        <f>E1064+E1067</f>
        <v>54500</v>
      </c>
      <c r="F1061" s="834"/>
      <c r="G1061" s="166">
        <f>G1073+G1082+G1091</f>
        <v>61000</v>
      </c>
      <c r="H1061" s="834"/>
      <c r="I1061" s="166"/>
      <c r="J1061" s="166">
        <f t="shared" si="2057"/>
        <v>0</v>
      </c>
      <c r="K1061" s="166">
        <f>M1061+Q1061</f>
        <v>115500</v>
      </c>
      <c r="L1061" s="695">
        <f t="shared" si="2044"/>
        <v>1</v>
      </c>
      <c r="M1061" s="166">
        <f>M1064+M1067</f>
        <v>54500</v>
      </c>
      <c r="N1061" s="695">
        <f t="shared" si="2058"/>
        <v>1</v>
      </c>
      <c r="O1061" s="648"/>
      <c r="P1061" s="683"/>
      <c r="Q1061" s="166">
        <f>Q1073+Q1082+Q1091</f>
        <v>61000</v>
      </c>
      <c r="R1061" s="695">
        <f t="shared" si="2060"/>
        <v>1</v>
      </c>
      <c r="S1061" s="41"/>
      <c r="T1061" s="41"/>
      <c r="U1061" s="41"/>
      <c r="V1061" s="656"/>
      <c r="W1061" s="593"/>
      <c r="X1061" s="593"/>
      <c r="Y1061" s="593"/>
      <c r="Z1061" s="593"/>
      <c r="AA1061" s="593"/>
      <c r="AB1061" s="593"/>
      <c r="AC1061" s="593"/>
      <c r="AD1061" s="593"/>
      <c r="AE1061" s="166">
        <f>AG1061+AK1061</f>
        <v>62981.078280000002</v>
      </c>
      <c r="AF1061" s="695">
        <f t="shared" si="2046"/>
        <v>0.54529072103896103</v>
      </c>
      <c r="AG1061" s="166">
        <f>AG1064+AG1067</f>
        <v>54500</v>
      </c>
      <c r="AH1061" s="695">
        <f t="shared" si="2047"/>
        <v>1</v>
      </c>
      <c r="AI1061" s="41"/>
      <c r="AJ1061" s="41"/>
      <c r="AK1061" s="166">
        <f>AK1073</f>
        <v>8481.0782799999997</v>
      </c>
      <c r="AL1061" s="695">
        <f t="shared" si="2062"/>
        <v>0.13903407016393443</v>
      </c>
      <c r="AM1061" s="41"/>
      <c r="AN1061" s="41"/>
      <c r="AO1061" s="41"/>
      <c r="AP1061" s="648">
        <f>AR1061-AE1061</f>
        <v>-1981.0782800000015</v>
      </c>
      <c r="AQ1061" s="683"/>
      <c r="AR1061" s="166">
        <f>AX1061</f>
        <v>61000</v>
      </c>
      <c r="AS1061" s="695">
        <f t="shared" si="2049"/>
        <v>0.52813852813852813</v>
      </c>
      <c r="AT1061" s="166">
        <f>AT1064+AT1067</f>
        <v>54500</v>
      </c>
      <c r="AU1061" s="695">
        <f t="shared" si="2050"/>
        <v>1</v>
      </c>
      <c r="AV1061" s="648">
        <f>AV1063+AV1066+AV1069+AV1072+AV1081+AV1090</f>
        <v>0</v>
      </c>
      <c r="AW1061" s="695"/>
      <c r="AX1061" s="166">
        <f>AX1073+AX1082+AX1091</f>
        <v>61000</v>
      </c>
      <c r="AY1061" s="695">
        <f t="shared" ref="AY1061:AY1062" si="2077">AX1061/G1061</f>
        <v>1</v>
      </c>
      <c r="AZ1061" s="41"/>
      <c r="BA1061" s="41"/>
      <c r="BB1061" s="41"/>
      <c r="BC1061" s="593"/>
      <c r="BD1061" s="593"/>
      <c r="BE1061" s="593"/>
      <c r="BF1061" s="41"/>
      <c r="BG1061" s="41"/>
      <c r="BH1061" s="41"/>
      <c r="BI1061" s="41"/>
      <c r="BJ1061" s="593"/>
      <c r="BK1061" s="593"/>
      <c r="BL1061" s="593"/>
      <c r="BM1061" s="593"/>
      <c r="BN1061" s="656">
        <f t="shared" si="2053"/>
        <v>0</v>
      </c>
      <c r="BO1061" s="674">
        <f>BO1070</f>
        <v>0</v>
      </c>
      <c r="BP1061" s="593"/>
      <c r="BQ1061" s="593"/>
      <c r="BR1061" s="593"/>
      <c r="BS1061" s="593"/>
      <c r="BT1061" s="648">
        <f>BU1061-BN1061</f>
        <v>0</v>
      </c>
      <c r="BU1061" s="648">
        <f>BV1061</f>
        <v>0</v>
      </c>
      <c r="BV1061" s="648">
        <f>BV1070</f>
        <v>0</v>
      </c>
      <c r="BW1061" s="648">
        <f>BW1063+BW1066+BW1069+BW1072+BW1081+BW1090</f>
        <v>0</v>
      </c>
      <c r="BX1061" s="648">
        <f>BX1079+BX1089+BX1097</f>
        <v>0</v>
      </c>
      <c r="BY1061" s="41"/>
      <c r="BZ1061" s="41"/>
      <c r="CE1061" s="695"/>
    </row>
    <row r="1062" spans="2:83" s="23" customFormat="1" ht="55.5" customHeight="1" x14ac:dyDescent="0.25">
      <c r="B1062" s="464"/>
      <c r="C1062" s="251" t="s">
        <v>32</v>
      </c>
      <c r="D1062" s="176">
        <f t="shared" ref="D1062:D1068" si="2078">E1062+G1062</f>
        <v>115500</v>
      </c>
      <c r="E1062" s="176">
        <f>E1065+E1068</f>
        <v>54500</v>
      </c>
      <c r="F1062" s="167"/>
      <c r="G1062" s="176">
        <f>G1074+G1083+G1092</f>
        <v>61000</v>
      </c>
      <c r="H1062" s="167"/>
      <c r="I1062" s="176"/>
      <c r="J1062" s="176">
        <f t="shared" si="2057"/>
        <v>0</v>
      </c>
      <c r="K1062" s="176">
        <f>M1062+Q1062</f>
        <v>115500</v>
      </c>
      <c r="L1062" s="695">
        <f t="shared" si="2044"/>
        <v>1</v>
      </c>
      <c r="M1062" s="176">
        <f>M1065+M1068</f>
        <v>54500</v>
      </c>
      <c r="N1062" s="695">
        <f t="shared" si="2058"/>
        <v>1</v>
      </c>
      <c r="O1062" s="677"/>
      <c r="P1062" s="683"/>
      <c r="Q1062" s="176">
        <f>Q1074+Q1083+Q1092</f>
        <v>61000</v>
      </c>
      <c r="R1062" s="695">
        <f t="shared" si="2060"/>
        <v>1</v>
      </c>
      <c r="S1062" s="22"/>
      <c r="T1062" s="41"/>
      <c r="U1062" s="22"/>
      <c r="V1062" s="466"/>
      <c r="W1062" s="465"/>
      <c r="X1062" s="465"/>
      <c r="Y1062" s="465"/>
      <c r="Z1062" s="465"/>
      <c r="AA1062" s="465"/>
      <c r="AB1062" s="465"/>
      <c r="AC1062" s="465"/>
      <c r="AD1062" s="593"/>
      <c r="AE1062" s="176">
        <f>AG1062+AK1062</f>
        <v>62981.078289999998</v>
      </c>
      <c r="AF1062" s="695">
        <f t="shared" si="2046"/>
        <v>0.54529072112554111</v>
      </c>
      <c r="AG1062" s="176">
        <f>AG1065+AG1068</f>
        <v>54500</v>
      </c>
      <c r="AH1062" s="695">
        <f t="shared" si="2047"/>
        <v>1</v>
      </c>
      <c r="AI1062" s="22"/>
      <c r="AJ1062" s="41"/>
      <c r="AK1062" s="176">
        <f>AK1074</f>
        <v>8481.0782899999995</v>
      </c>
      <c r="AL1062" s="695">
        <f t="shared" si="2062"/>
        <v>0.13903407032786885</v>
      </c>
      <c r="AM1062" s="22"/>
      <c r="AN1062" s="41"/>
      <c r="AO1062" s="22"/>
      <c r="AP1062" s="677">
        <f>AR1062-AE1062</f>
        <v>-1981.0782899999977</v>
      </c>
      <c r="AQ1062" s="683"/>
      <c r="AR1062" s="176">
        <f>AX1062</f>
        <v>61000</v>
      </c>
      <c r="AS1062" s="695">
        <f t="shared" si="2049"/>
        <v>0.52813852813852813</v>
      </c>
      <c r="AT1062" s="176">
        <f>AT1065+AT1068</f>
        <v>54500</v>
      </c>
      <c r="AU1062" s="695">
        <f t="shared" si="2050"/>
        <v>1</v>
      </c>
      <c r="AV1062" s="677">
        <f>AV1064+AV1067+AV1070+AV1079+AV1089+AV1097</f>
        <v>0</v>
      </c>
      <c r="AW1062" s="695"/>
      <c r="AX1062" s="176">
        <f>AX1074+AX1083+AX1092</f>
        <v>61000</v>
      </c>
      <c r="AY1062" s="695">
        <f t="shared" si="2077"/>
        <v>1</v>
      </c>
      <c r="AZ1062" s="22"/>
      <c r="BA1062" s="41"/>
      <c r="BB1062" s="22"/>
      <c r="BC1062" s="465"/>
      <c r="BD1062" s="465"/>
      <c r="BE1062" s="465"/>
      <c r="BF1062" s="22"/>
      <c r="BG1062" s="22"/>
      <c r="BH1062" s="22"/>
      <c r="BI1062" s="22"/>
      <c r="BJ1062" s="465"/>
      <c r="BK1062" s="465"/>
      <c r="BL1062" s="465"/>
      <c r="BM1062" s="465"/>
      <c r="BN1062" s="466">
        <f t="shared" si="2053"/>
        <v>0</v>
      </c>
      <c r="BO1062" s="677">
        <f>BO1071</f>
        <v>0</v>
      </c>
      <c r="BP1062" s="465"/>
      <c r="BQ1062" s="465"/>
      <c r="BR1062" s="465"/>
      <c r="BS1062" s="465"/>
      <c r="BT1062" s="677">
        <f>BU1062-BN1062</f>
        <v>0</v>
      </c>
      <c r="BU1062" s="677">
        <f>BV1062</f>
        <v>0</v>
      </c>
      <c r="BV1062" s="677">
        <f>BV1071</f>
        <v>0</v>
      </c>
      <c r="BW1062" s="677">
        <f>BW1064+BW1067+BW1070+BW1079+BW1089+BW1097</f>
        <v>0</v>
      </c>
      <c r="BX1062" s="677" t="e">
        <f>BX1080+#REF!+BX1098</f>
        <v>#REF!</v>
      </c>
      <c r="BY1062" s="22"/>
      <c r="BZ1062" s="22"/>
      <c r="CE1062" s="695"/>
    </row>
    <row r="1063" spans="2:83" s="322" customFormat="1" ht="189.75" customHeight="1" x14ac:dyDescent="0.25">
      <c r="B1063" s="655" t="s">
        <v>34</v>
      </c>
      <c r="C1063" s="113" t="s">
        <v>535</v>
      </c>
      <c r="D1063" s="166">
        <f t="shared" si="2078"/>
        <v>109000</v>
      </c>
      <c r="E1063" s="166">
        <f>E1064+E1065</f>
        <v>109000</v>
      </c>
      <c r="F1063" s="166"/>
      <c r="G1063" s="166"/>
      <c r="H1063" s="166"/>
      <c r="I1063" s="166"/>
      <c r="J1063" s="166">
        <f t="shared" si="2057"/>
        <v>0</v>
      </c>
      <c r="K1063" s="166">
        <f t="shared" ref="K1063:K1071" si="2079">M1063</f>
        <v>109000</v>
      </c>
      <c r="L1063" s="695">
        <f t="shared" si="2044"/>
        <v>1</v>
      </c>
      <c r="M1063" s="166">
        <f>M1064+M1065</f>
        <v>109000</v>
      </c>
      <c r="N1063" s="695">
        <f>M1063/E1063</f>
        <v>1</v>
      </c>
      <c r="O1063" s="62"/>
      <c r="P1063" s="41"/>
      <c r="Q1063" s="62"/>
      <c r="R1063" s="695" t="e">
        <f t="shared" si="2060"/>
        <v>#DIV/0!</v>
      </c>
      <c r="S1063" s="62"/>
      <c r="T1063" s="41"/>
      <c r="U1063" s="62"/>
      <c r="V1063" s="154"/>
      <c r="W1063" s="161"/>
      <c r="X1063" s="161"/>
      <c r="Y1063" s="161"/>
      <c r="Z1063" s="161"/>
      <c r="AA1063" s="161"/>
      <c r="AB1063" s="161"/>
      <c r="AC1063" s="161"/>
      <c r="AD1063" s="593"/>
      <c r="AE1063" s="166">
        <f>AG1063</f>
        <v>109000</v>
      </c>
      <c r="AF1063" s="695">
        <f t="shared" si="2046"/>
        <v>1</v>
      </c>
      <c r="AG1063" s="166">
        <f>AG1064+AG1065</f>
        <v>109000</v>
      </c>
      <c r="AH1063" s="695">
        <f t="shared" si="2047"/>
        <v>1</v>
      </c>
      <c r="AI1063" s="62"/>
      <c r="AJ1063" s="41"/>
      <c r="AK1063" s="62"/>
      <c r="AL1063" s="695"/>
      <c r="AM1063" s="62"/>
      <c r="AN1063" s="41"/>
      <c r="AO1063" s="62"/>
      <c r="AP1063" s="161"/>
      <c r="AQ1063" s="593"/>
      <c r="AR1063" s="166">
        <f>AT1063</f>
        <v>109000</v>
      </c>
      <c r="AS1063" s="695">
        <f t="shared" si="2049"/>
        <v>1</v>
      </c>
      <c r="AT1063" s="166">
        <f>AT1064+AT1065</f>
        <v>109000</v>
      </c>
      <c r="AU1063" s="695">
        <f t="shared" si="2050"/>
        <v>1</v>
      </c>
      <c r="AV1063" s="62"/>
      <c r="AW1063" s="695"/>
      <c r="AX1063" s="861"/>
      <c r="AY1063" s="695"/>
      <c r="AZ1063" s="62"/>
      <c r="BA1063" s="41"/>
      <c r="BB1063" s="62"/>
      <c r="BC1063" s="161"/>
      <c r="BD1063" s="161"/>
      <c r="BE1063" s="161"/>
      <c r="BF1063" s="62"/>
      <c r="BG1063" s="62"/>
      <c r="BH1063" s="62"/>
      <c r="BI1063" s="62"/>
      <c r="BJ1063" s="161"/>
      <c r="BK1063" s="161"/>
      <c r="BL1063" s="161"/>
      <c r="BM1063" s="161"/>
      <c r="BN1063" s="154"/>
      <c r="BO1063" s="161"/>
      <c r="BP1063" s="161"/>
      <c r="BQ1063" s="161"/>
      <c r="BR1063" s="161"/>
      <c r="BS1063" s="161"/>
      <c r="BT1063" s="161"/>
      <c r="BU1063" s="161"/>
      <c r="BV1063" s="62"/>
      <c r="BW1063" s="62"/>
      <c r="BX1063" s="62"/>
      <c r="BY1063" s="62"/>
      <c r="BZ1063" s="62"/>
      <c r="CE1063" s="695"/>
    </row>
    <row r="1064" spans="2:83" s="42" customFormat="1" ht="55.5" customHeight="1" x14ac:dyDescent="0.25">
      <c r="B1064" s="655"/>
      <c r="C1064" s="249" t="s">
        <v>31</v>
      </c>
      <c r="D1064" s="166">
        <f t="shared" si="2078"/>
        <v>54500</v>
      </c>
      <c r="E1064" s="166">
        <v>54500</v>
      </c>
      <c r="F1064" s="834"/>
      <c r="G1064" s="834"/>
      <c r="H1064" s="834"/>
      <c r="I1064" s="166"/>
      <c r="J1064" s="166">
        <f t="shared" ref="J1064:J1098" si="2080">K1064-D1064</f>
        <v>0</v>
      </c>
      <c r="K1064" s="166">
        <f t="shared" si="2079"/>
        <v>54500</v>
      </c>
      <c r="L1064" s="695">
        <f t="shared" si="2044"/>
        <v>1</v>
      </c>
      <c r="M1064" s="166">
        <f>E1064</f>
        <v>54500</v>
      </c>
      <c r="N1064" s="695">
        <f t="shared" ref="N1064:N1071" si="2081">M1064/E1064</f>
        <v>1</v>
      </c>
      <c r="O1064" s="653"/>
      <c r="P1064" s="683"/>
      <c r="Q1064" s="653"/>
      <c r="R1064" s="695" t="e">
        <f t="shared" si="2060"/>
        <v>#DIV/0!</v>
      </c>
      <c r="S1064" s="41"/>
      <c r="T1064" s="41"/>
      <c r="U1064" s="41"/>
      <c r="V1064" s="656"/>
      <c r="W1064" s="593"/>
      <c r="X1064" s="593"/>
      <c r="Y1064" s="593"/>
      <c r="Z1064" s="593"/>
      <c r="AA1064" s="593"/>
      <c r="AB1064" s="593"/>
      <c r="AC1064" s="593"/>
      <c r="AD1064" s="593"/>
      <c r="AE1064" s="166">
        <f>AG1064</f>
        <v>54500</v>
      </c>
      <c r="AF1064" s="695">
        <f t="shared" si="2046"/>
        <v>1</v>
      </c>
      <c r="AG1064" s="166">
        <f>D1064</f>
        <v>54500</v>
      </c>
      <c r="AH1064" s="695">
        <f t="shared" si="2047"/>
        <v>1</v>
      </c>
      <c r="AI1064" s="41"/>
      <c r="AJ1064" s="41"/>
      <c r="AK1064" s="41"/>
      <c r="AL1064" s="695"/>
      <c r="AM1064" s="41"/>
      <c r="AN1064" s="41"/>
      <c r="AO1064" s="41"/>
      <c r="AP1064" s="653"/>
      <c r="AQ1064" s="683"/>
      <c r="AR1064" s="166">
        <f t="shared" ref="AR1064:AR1098" si="2082">AT1064</f>
        <v>54500</v>
      </c>
      <c r="AS1064" s="695">
        <f t="shared" si="2049"/>
        <v>1</v>
      </c>
      <c r="AT1064" s="166">
        <f>D1064</f>
        <v>54500</v>
      </c>
      <c r="AU1064" s="695">
        <f t="shared" si="2050"/>
        <v>1</v>
      </c>
      <c r="AV1064" s="653"/>
      <c r="AW1064" s="695"/>
      <c r="AX1064" s="166"/>
      <c r="AY1064" s="695"/>
      <c r="AZ1064" s="41"/>
      <c r="BA1064" s="41"/>
      <c r="BB1064" s="41"/>
      <c r="BC1064" s="593"/>
      <c r="BD1064" s="593"/>
      <c r="BE1064" s="593"/>
      <c r="BF1064" s="41"/>
      <c r="BG1064" s="41"/>
      <c r="BH1064" s="41"/>
      <c r="BI1064" s="41"/>
      <c r="BJ1064" s="593"/>
      <c r="BK1064" s="593"/>
      <c r="BL1064" s="593"/>
      <c r="BM1064" s="593"/>
      <c r="BN1064" s="656"/>
      <c r="BO1064" s="593"/>
      <c r="BP1064" s="593"/>
      <c r="BQ1064" s="593"/>
      <c r="BR1064" s="593"/>
      <c r="BS1064" s="593"/>
      <c r="BT1064" s="653"/>
      <c r="BU1064" s="653"/>
      <c r="BV1064" s="653"/>
      <c r="BW1064" s="653"/>
      <c r="BX1064" s="653"/>
      <c r="BY1064" s="41"/>
      <c r="BZ1064" s="41"/>
      <c r="CE1064" s="695"/>
    </row>
    <row r="1065" spans="2:83" s="23" customFormat="1" ht="55.5" customHeight="1" x14ac:dyDescent="0.25">
      <c r="B1065" s="464"/>
      <c r="C1065" s="251" t="s">
        <v>32</v>
      </c>
      <c r="D1065" s="176">
        <f t="shared" si="2078"/>
        <v>54500</v>
      </c>
      <c r="E1065" s="176">
        <v>54500</v>
      </c>
      <c r="F1065" s="167"/>
      <c r="G1065" s="167"/>
      <c r="H1065" s="167"/>
      <c r="I1065" s="176"/>
      <c r="J1065" s="176">
        <f t="shared" si="2080"/>
        <v>0</v>
      </c>
      <c r="K1065" s="176">
        <f t="shared" si="2079"/>
        <v>54500</v>
      </c>
      <c r="L1065" s="730">
        <f t="shared" si="2044"/>
        <v>1</v>
      </c>
      <c r="M1065" s="176">
        <f>E1065</f>
        <v>54500</v>
      </c>
      <c r="N1065" s="730">
        <f t="shared" si="2081"/>
        <v>1</v>
      </c>
      <c r="O1065" s="989"/>
      <c r="P1065" s="989"/>
      <c r="Q1065" s="989"/>
      <c r="R1065" s="730" t="e">
        <f t="shared" si="2060"/>
        <v>#DIV/0!</v>
      </c>
      <c r="S1065" s="22"/>
      <c r="T1065" s="22"/>
      <c r="U1065" s="22"/>
      <c r="V1065" s="466"/>
      <c r="W1065" s="465"/>
      <c r="X1065" s="465"/>
      <c r="Y1065" s="465"/>
      <c r="Z1065" s="465"/>
      <c r="AA1065" s="465"/>
      <c r="AB1065" s="465"/>
      <c r="AC1065" s="465"/>
      <c r="AD1065" s="465"/>
      <c r="AE1065" s="176">
        <f>AG1065</f>
        <v>54500</v>
      </c>
      <c r="AF1065" s="730">
        <f t="shared" si="2046"/>
        <v>1</v>
      </c>
      <c r="AG1065" s="176">
        <f>D1065</f>
        <v>54500</v>
      </c>
      <c r="AH1065" s="730">
        <f t="shared" si="2047"/>
        <v>1</v>
      </c>
      <c r="AI1065" s="22"/>
      <c r="AJ1065" s="22"/>
      <c r="AK1065" s="22"/>
      <c r="AL1065" s="730"/>
      <c r="AM1065" s="22"/>
      <c r="AN1065" s="22"/>
      <c r="AO1065" s="22"/>
      <c r="AP1065" s="989"/>
      <c r="AQ1065" s="989"/>
      <c r="AR1065" s="176">
        <f t="shared" si="2082"/>
        <v>54500</v>
      </c>
      <c r="AS1065" s="730">
        <f t="shared" si="2049"/>
        <v>1</v>
      </c>
      <c r="AT1065" s="176">
        <f>D1065</f>
        <v>54500</v>
      </c>
      <c r="AU1065" s="730">
        <f t="shared" si="2050"/>
        <v>1</v>
      </c>
      <c r="AV1065" s="989"/>
      <c r="AW1065" s="730"/>
      <c r="AX1065" s="176"/>
      <c r="AY1065" s="730"/>
      <c r="AZ1065" s="22"/>
      <c r="BA1065" s="22"/>
      <c r="BB1065" s="22"/>
      <c r="BC1065" s="465"/>
      <c r="BD1065" s="465"/>
      <c r="BE1065" s="465"/>
      <c r="BF1065" s="22"/>
      <c r="BG1065" s="22"/>
      <c r="BH1065" s="22"/>
      <c r="BI1065" s="22"/>
      <c r="BJ1065" s="465"/>
      <c r="BK1065" s="465"/>
      <c r="BL1065" s="465"/>
      <c r="BM1065" s="465"/>
      <c r="BN1065" s="466"/>
      <c r="BO1065" s="465"/>
      <c r="BP1065" s="465"/>
      <c r="BQ1065" s="465"/>
      <c r="BR1065" s="465"/>
      <c r="BS1065" s="465"/>
      <c r="BT1065" s="989"/>
      <c r="BU1065" s="989"/>
      <c r="BV1065" s="989"/>
      <c r="BW1065" s="989"/>
      <c r="BX1065" s="989"/>
      <c r="BY1065" s="22"/>
      <c r="BZ1065" s="22"/>
      <c r="CE1065" s="730"/>
    </row>
    <row r="1066" spans="2:83" s="322" customFormat="1" ht="117" hidden="1" customHeight="1" x14ac:dyDescent="0.25">
      <c r="B1066" s="655" t="s">
        <v>63</v>
      </c>
      <c r="C1066" s="113" t="s">
        <v>529</v>
      </c>
      <c r="D1066" s="166">
        <f t="shared" si="2078"/>
        <v>0</v>
      </c>
      <c r="E1066" s="166">
        <f>E1067+E1068</f>
        <v>0</v>
      </c>
      <c r="F1066" s="861"/>
      <c r="G1066" s="861"/>
      <c r="H1066" s="861"/>
      <c r="I1066" s="861"/>
      <c r="J1066" s="166">
        <f t="shared" si="2080"/>
        <v>0</v>
      </c>
      <c r="K1066" s="166">
        <f t="shared" si="2079"/>
        <v>0</v>
      </c>
      <c r="L1066" s="695" t="e">
        <f t="shared" si="2044"/>
        <v>#DIV/0!</v>
      </c>
      <c r="M1066" s="166">
        <f>M1067+M1068</f>
        <v>0</v>
      </c>
      <c r="N1066" s="695" t="e">
        <f t="shared" si="2081"/>
        <v>#DIV/0!</v>
      </c>
      <c r="O1066" s="62"/>
      <c r="P1066" s="41"/>
      <c r="Q1066" s="62"/>
      <c r="R1066" s="695" t="e">
        <f t="shared" si="2060"/>
        <v>#DIV/0!</v>
      </c>
      <c r="S1066" s="62"/>
      <c r="T1066" s="41"/>
      <c r="U1066" s="62"/>
      <c r="V1066" s="154"/>
      <c r="W1066" s="161"/>
      <c r="X1066" s="161"/>
      <c r="Y1066" s="161"/>
      <c r="Z1066" s="161"/>
      <c r="AA1066" s="161"/>
      <c r="AB1066" s="161"/>
      <c r="AC1066" s="161"/>
      <c r="AD1066" s="593"/>
      <c r="AE1066" s="861"/>
      <c r="AF1066" s="695" t="e">
        <f t="shared" si="2046"/>
        <v>#DIV/0!</v>
      </c>
      <c r="AG1066" s="861"/>
      <c r="AH1066" s="762" t="e">
        <f t="shared" si="2047"/>
        <v>#DIV/0!</v>
      </c>
      <c r="AI1066" s="62"/>
      <c r="AJ1066" s="41"/>
      <c r="AK1066" s="62"/>
      <c r="AL1066" s="41"/>
      <c r="AM1066" s="62"/>
      <c r="AN1066" s="41"/>
      <c r="AO1066" s="62"/>
      <c r="AP1066" s="161"/>
      <c r="AQ1066" s="593"/>
      <c r="AR1066" s="166">
        <f t="shared" si="2082"/>
        <v>0</v>
      </c>
      <c r="AS1066" s="695" t="e">
        <f t="shared" si="2049"/>
        <v>#DIV/0!</v>
      </c>
      <c r="AT1066" s="166">
        <f>AT1067+AT1068</f>
        <v>0</v>
      </c>
      <c r="AU1066" s="695" t="e">
        <f t="shared" si="2050"/>
        <v>#DIV/0!</v>
      </c>
      <c r="AV1066" s="62"/>
      <c r="AW1066" s="695"/>
      <c r="AX1066" s="861"/>
      <c r="AY1066" s="695"/>
      <c r="AZ1066" s="62"/>
      <c r="BA1066" s="41"/>
      <c r="BB1066" s="62"/>
      <c r="BC1066" s="161"/>
      <c r="BD1066" s="161"/>
      <c r="BE1066" s="161"/>
      <c r="BF1066" s="62"/>
      <c r="BG1066" s="62"/>
      <c r="BH1066" s="62"/>
      <c r="BI1066" s="62"/>
      <c r="BJ1066" s="161"/>
      <c r="BK1066" s="161"/>
      <c r="BL1066" s="161"/>
      <c r="BM1066" s="161"/>
      <c r="BN1066" s="154"/>
      <c r="BO1066" s="161"/>
      <c r="BP1066" s="161"/>
      <c r="BQ1066" s="161"/>
      <c r="BR1066" s="161"/>
      <c r="BS1066" s="161"/>
      <c r="BT1066" s="161"/>
      <c r="BU1066" s="161"/>
      <c r="BV1066" s="62"/>
      <c r="BW1066" s="62"/>
      <c r="BX1066" s="62"/>
      <c r="BY1066" s="62"/>
      <c r="BZ1066" s="62"/>
      <c r="CE1066" s="695"/>
    </row>
    <row r="1067" spans="2:83" s="42" customFormat="1" ht="61.5" hidden="1" customHeight="1" x14ac:dyDescent="0.25">
      <c r="B1067" s="655"/>
      <c r="C1067" s="249" t="s">
        <v>31</v>
      </c>
      <c r="D1067" s="166">
        <f t="shared" si="2078"/>
        <v>0</v>
      </c>
      <c r="E1067" s="166"/>
      <c r="F1067" s="834"/>
      <c r="G1067" s="834"/>
      <c r="H1067" s="834"/>
      <c r="I1067" s="166"/>
      <c r="J1067" s="166">
        <f t="shared" si="2080"/>
        <v>0</v>
      </c>
      <c r="K1067" s="166">
        <f t="shared" si="2079"/>
        <v>0</v>
      </c>
      <c r="L1067" s="695" t="e">
        <f t="shared" si="2044"/>
        <v>#DIV/0!</v>
      </c>
      <c r="M1067" s="166"/>
      <c r="N1067" s="695" t="e">
        <f t="shared" si="2081"/>
        <v>#DIV/0!</v>
      </c>
      <c r="O1067" s="653"/>
      <c r="P1067" s="683"/>
      <c r="Q1067" s="653"/>
      <c r="R1067" s="695" t="e">
        <f t="shared" si="2060"/>
        <v>#DIV/0!</v>
      </c>
      <c r="S1067" s="41"/>
      <c r="T1067" s="41"/>
      <c r="U1067" s="41"/>
      <c r="V1067" s="656"/>
      <c r="W1067" s="593"/>
      <c r="X1067" s="593"/>
      <c r="Y1067" s="593"/>
      <c r="Z1067" s="593"/>
      <c r="AA1067" s="593"/>
      <c r="AB1067" s="593"/>
      <c r="AC1067" s="593"/>
      <c r="AD1067" s="593"/>
      <c r="AE1067" s="258"/>
      <c r="AF1067" s="695" t="e">
        <f t="shared" si="2046"/>
        <v>#DIV/0!</v>
      </c>
      <c r="AG1067" s="258"/>
      <c r="AH1067" s="762" t="e">
        <f t="shared" si="2047"/>
        <v>#DIV/0!</v>
      </c>
      <c r="AI1067" s="41"/>
      <c r="AJ1067" s="41"/>
      <c r="AK1067" s="41"/>
      <c r="AL1067" s="41"/>
      <c r="AM1067" s="41"/>
      <c r="AN1067" s="41"/>
      <c r="AO1067" s="41"/>
      <c r="AP1067" s="653"/>
      <c r="AQ1067" s="683"/>
      <c r="AR1067" s="166">
        <f t="shared" si="2082"/>
        <v>0</v>
      </c>
      <c r="AS1067" s="695" t="e">
        <f t="shared" si="2049"/>
        <v>#DIV/0!</v>
      </c>
      <c r="AT1067" s="166">
        <f>D1067</f>
        <v>0</v>
      </c>
      <c r="AU1067" s="695" t="e">
        <f t="shared" si="2050"/>
        <v>#DIV/0!</v>
      </c>
      <c r="AV1067" s="653"/>
      <c r="AW1067" s="695"/>
      <c r="AX1067" s="166"/>
      <c r="AY1067" s="695"/>
      <c r="AZ1067" s="41"/>
      <c r="BA1067" s="41"/>
      <c r="BB1067" s="41"/>
      <c r="BC1067" s="593"/>
      <c r="BD1067" s="593"/>
      <c r="BE1067" s="593"/>
      <c r="BF1067" s="41"/>
      <c r="BG1067" s="41"/>
      <c r="BH1067" s="41"/>
      <c r="BI1067" s="41"/>
      <c r="BJ1067" s="593"/>
      <c r="BK1067" s="593"/>
      <c r="BL1067" s="593"/>
      <c r="BM1067" s="593"/>
      <c r="BN1067" s="656"/>
      <c r="BO1067" s="593"/>
      <c r="BP1067" s="593"/>
      <c r="BQ1067" s="593"/>
      <c r="BR1067" s="593"/>
      <c r="BS1067" s="593"/>
      <c r="BT1067" s="653"/>
      <c r="BU1067" s="653"/>
      <c r="BV1067" s="653"/>
      <c r="BW1067" s="653"/>
      <c r="BX1067" s="653"/>
      <c r="BY1067" s="41"/>
      <c r="BZ1067" s="41"/>
      <c r="CE1067" s="695"/>
    </row>
    <row r="1068" spans="2:83" s="23" customFormat="1" ht="51.75" hidden="1" customHeight="1" x14ac:dyDescent="0.25">
      <c r="B1068" s="464"/>
      <c r="C1068" s="251" t="s">
        <v>32</v>
      </c>
      <c r="D1068" s="176">
        <f t="shared" si="2078"/>
        <v>0</v>
      </c>
      <c r="E1068" s="176"/>
      <c r="F1068" s="167"/>
      <c r="G1068" s="167"/>
      <c r="H1068" s="167"/>
      <c r="I1068" s="176"/>
      <c r="J1068" s="176">
        <f t="shared" si="2080"/>
        <v>0</v>
      </c>
      <c r="K1068" s="176">
        <f t="shared" si="2079"/>
        <v>0</v>
      </c>
      <c r="L1068" s="695" t="e">
        <f t="shared" si="2044"/>
        <v>#DIV/0!</v>
      </c>
      <c r="M1068" s="176"/>
      <c r="N1068" s="695" t="e">
        <f t="shared" si="2081"/>
        <v>#DIV/0!</v>
      </c>
      <c r="O1068" s="677"/>
      <c r="P1068" s="683"/>
      <c r="Q1068" s="677"/>
      <c r="R1068" s="695" t="e">
        <f t="shared" si="2060"/>
        <v>#DIV/0!</v>
      </c>
      <c r="S1068" s="22"/>
      <c r="T1068" s="41"/>
      <c r="U1068" s="22"/>
      <c r="V1068" s="466"/>
      <c r="W1068" s="465"/>
      <c r="X1068" s="465"/>
      <c r="Y1068" s="465"/>
      <c r="Z1068" s="465"/>
      <c r="AA1068" s="465"/>
      <c r="AB1068" s="465"/>
      <c r="AC1068" s="465"/>
      <c r="AD1068" s="593"/>
      <c r="AE1068" s="187"/>
      <c r="AF1068" s="695" t="e">
        <f t="shared" si="2046"/>
        <v>#DIV/0!</v>
      </c>
      <c r="AG1068" s="187"/>
      <c r="AH1068" s="762" t="e">
        <f t="shared" si="2047"/>
        <v>#DIV/0!</v>
      </c>
      <c r="AI1068" s="22"/>
      <c r="AJ1068" s="41"/>
      <c r="AK1068" s="22"/>
      <c r="AL1068" s="41"/>
      <c r="AM1068" s="22"/>
      <c r="AN1068" s="41"/>
      <c r="AO1068" s="22"/>
      <c r="AP1068" s="677"/>
      <c r="AQ1068" s="683"/>
      <c r="AR1068" s="176">
        <f t="shared" si="2082"/>
        <v>0</v>
      </c>
      <c r="AS1068" s="695" t="e">
        <f t="shared" si="2049"/>
        <v>#DIV/0!</v>
      </c>
      <c r="AT1068" s="176">
        <f>D1068</f>
        <v>0</v>
      </c>
      <c r="AU1068" s="695" t="e">
        <f t="shared" si="2050"/>
        <v>#DIV/0!</v>
      </c>
      <c r="AV1068" s="677"/>
      <c r="AW1068" s="695"/>
      <c r="AX1068" s="176"/>
      <c r="AY1068" s="695"/>
      <c r="AZ1068" s="22"/>
      <c r="BA1068" s="41"/>
      <c r="BB1068" s="22"/>
      <c r="BC1068" s="465"/>
      <c r="BD1068" s="465"/>
      <c r="BE1068" s="465"/>
      <c r="BF1068" s="22"/>
      <c r="BG1068" s="22"/>
      <c r="BH1068" s="22"/>
      <c r="BI1068" s="22"/>
      <c r="BJ1068" s="465"/>
      <c r="BK1068" s="465"/>
      <c r="BL1068" s="465"/>
      <c r="BM1068" s="465"/>
      <c r="BN1068" s="466"/>
      <c r="BO1068" s="465"/>
      <c r="BP1068" s="465"/>
      <c r="BQ1068" s="465"/>
      <c r="BR1068" s="465"/>
      <c r="BS1068" s="465"/>
      <c r="BT1068" s="677"/>
      <c r="BU1068" s="677"/>
      <c r="BV1068" s="677"/>
      <c r="BW1068" s="677"/>
      <c r="BX1068" s="677"/>
      <c r="BY1068" s="22"/>
      <c r="BZ1068" s="22"/>
      <c r="CE1068" s="695"/>
    </row>
    <row r="1069" spans="2:83" s="322" customFormat="1" ht="86.25" hidden="1" customHeight="1" x14ac:dyDescent="0.25">
      <c r="B1069" s="655" t="s">
        <v>7</v>
      </c>
      <c r="C1069" s="113" t="s">
        <v>530</v>
      </c>
      <c r="D1069" s="166">
        <f t="shared" ref="D1069" si="2083">I1069</f>
        <v>0</v>
      </c>
      <c r="E1069" s="861"/>
      <c r="F1069" s="861"/>
      <c r="G1069" s="861"/>
      <c r="H1069" s="861"/>
      <c r="I1069" s="861"/>
      <c r="J1069" s="166">
        <f t="shared" si="2080"/>
        <v>0</v>
      </c>
      <c r="K1069" s="166">
        <f t="shared" si="2079"/>
        <v>0</v>
      </c>
      <c r="L1069" s="695" t="e">
        <f t="shared" si="2044"/>
        <v>#DIV/0!</v>
      </c>
      <c r="M1069" s="166">
        <v>0</v>
      </c>
      <c r="N1069" s="695" t="e">
        <f t="shared" si="2081"/>
        <v>#DIV/0!</v>
      </c>
      <c r="O1069" s="62"/>
      <c r="P1069" s="41"/>
      <c r="Q1069" s="62"/>
      <c r="R1069" s="695" t="e">
        <f t="shared" si="2060"/>
        <v>#DIV/0!</v>
      </c>
      <c r="S1069" s="62"/>
      <c r="T1069" s="41"/>
      <c r="U1069" s="62"/>
      <c r="V1069" s="154"/>
      <c r="W1069" s="161"/>
      <c r="X1069" s="161"/>
      <c r="Y1069" s="161"/>
      <c r="Z1069" s="161"/>
      <c r="AA1069" s="161"/>
      <c r="AB1069" s="161"/>
      <c r="AC1069" s="161"/>
      <c r="AD1069" s="593"/>
      <c r="AE1069" s="861"/>
      <c r="AF1069" s="695" t="e">
        <f t="shared" si="2046"/>
        <v>#DIV/0!</v>
      </c>
      <c r="AG1069" s="861"/>
      <c r="AH1069" s="762" t="e">
        <f t="shared" si="2047"/>
        <v>#DIV/0!</v>
      </c>
      <c r="AI1069" s="62"/>
      <c r="AJ1069" s="41"/>
      <c r="AK1069" s="62"/>
      <c r="AL1069" s="41"/>
      <c r="AM1069" s="62"/>
      <c r="AN1069" s="41"/>
      <c r="AO1069" s="62"/>
      <c r="AP1069" s="161"/>
      <c r="AQ1069" s="593"/>
      <c r="AR1069" s="166">
        <f t="shared" si="2082"/>
        <v>0</v>
      </c>
      <c r="AS1069" s="695" t="e">
        <f t="shared" si="2049"/>
        <v>#DIV/0!</v>
      </c>
      <c r="AT1069" s="166">
        <f>AT1070+AT1071</f>
        <v>0</v>
      </c>
      <c r="AU1069" s="695"/>
      <c r="AV1069" s="62"/>
      <c r="AW1069" s="695"/>
      <c r="AX1069" s="861"/>
      <c r="AY1069" s="695"/>
      <c r="AZ1069" s="62"/>
      <c r="BA1069" s="41"/>
      <c r="BB1069" s="62"/>
      <c r="BC1069" s="161"/>
      <c r="BD1069" s="161"/>
      <c r="BE1069" s="161"/>
      <c r="BF1069" s="62"/>
      <c r="BG1069" s="62"/>
      <c r="BH1069" s="62"/>
      <c r="BI1069" s="62"/>
      <c r="BJ1069" s="161"/>
      <c r="BK1069" s="161"/>
      <c r="BL1069" s="161"/>
      <c r="BM1069" s="161"/>
      <c r="BN1069" s="674">
        <f>BO1069</f>
        <v>0</v>
      </c>
      <c r="BO1069" s="674">
        <f>BO1070+BO1071</f>
        <v>0</v>
      </c>
      <c r="BP1069" s="161"/>
      <c r="BQ1069" s="161"/>
      <c r="BR1069" s="161"/>
      <c r="BS1069" s="161"/>
      <c r="BT1069" s="680">
        <f>BU1069-BN1069</f>
        <v>0</v>
      </c>
      <c r="BU1069" s="653">
        <f>BV1069</f>
        <v>0</v>
      </c>
      <c r="BV1069" s="653">
        <f>BV1070+BV1071</f>
        <v>0</v>
      </c>
      <c r="BW1069" s="62"/>
      <c r="BX1069" s="62"/>
      <c r="BY1069" s="62"/>
      <c r="BZ1069" s="62"/>
      <c r="CE1069" s="695"/>
    </row>
    <row r="1070" spans="2:83" s="42" customFormat="1" ht="55.5" hidden="1" customHeight="1" x14ac:dyDescent="0.25">
      <c r="B1070" s="655"/>
      <c r="C1070" s="249" t="s">
        <v>31</v>
      </c>
      <c r="D1070" s="166"/>
      <c r="E1070" s="834"/>
      <c r="F1070" s="834"/>
      <c r="G1070" s="834"/>
      <c r="H1070" s="834"/>
      <c r="I1070" s="166"/>
      <c r="J1070" s="166">
        <f t="shared" si="2080"/>
        <v>0</v>
      </c>
      <c r="K1070" s="166">
        <f t="shared" si="2079"/>
        <v>0</v>
      </c>
      <c r="L1070" s="695" t="e">
        <f t="shared" si="2044"/>
        <v>#DIV/0!</v>
      </c>
      <c r="M1070" s="166">
        <v>0</v>
      </c>
      <c r="N1070" s="695" t="e">
        <f t="shared" si="2081"/>
        <v>#DIV/0!</v>
      </c>
      <c r="O1070" s="653"/>
      <c r="P1070" s="683"/>
      <c r="Q1070" s="653"/>
      <c r="R1070" s="695" t="e">
        <f t="shared" si="2060"/>
        <v>#DIV/0!</v>
      </c>
      <c r="S1070" s="41"/>
      <c r="T1070" s="41"/>
      <c r="U1070" s="41"/>
      <c r="V1070" s="656"/>
      <c r="W1070" s="593"/>
      <c r="X1070" s="593"/>
      <c r="Y1070" s="593"/>
      <c r="Z1070" s="593"/>
      <c r="AA1070" s="593"/>
      <c r="AB1070" s="593"/>
      <c r="AC1070" s="593"/>
      <c r="AD1070" s="593"/>
      <c r="AE1070" s="258"/>
      <c r="AF1070" s="695" t="e">
        <f t="shared" si="2046"/>
        <v>#DIV/0!</v>
      </c>
      <c r="AG1070" s="258"/>
      <c r="AH1070" s="762" t="e">
        <f t="shared" si="2047"/>
        <v>#DIV/0!</v>
      </c>
      <c r="AI1070" s="41"/>
      <c r="AJ1070" s="41"/>
      <c r="AK1070" s="41"/>
      <c r="AL1070" s="41"/>
      <c r="AM1070" s="41"/>
      <c r="AN1070" s="41"/>
      <c r="AO1070" s="41"/>
      <c r="AP1070" s="653"/>
      <c r="AQ1070" s="683"/>
      <c r="AR1070" s="166">
        <f t="shared" si="2082"/>
        <v>0</v>
      </c>
      <c r="AS1070" s="695" t="e">
        <f t="shared" si="2049"/>
        <v>#DIV/0!</v>
      </c>
      <c r="AT1070" s="166">
        <f>D1070</f>
        <v>0</v>
      </c>
      <c r="AU1070" s="695"/>
      <c r="AV1070" s="653"/>
      <c r="AW1070" s="695"/>
      <c r="AX1070" s="166"/>
      <c r="AY1070" s="695"/>
      <c r="AZ1070" s="41"/>
      <c r="BA1070" s="41"/>
      <c r="BB1070" s="41"/>
      <c r="BC1070" s="593"/>
      <c r="BD1070" s="593"/>
      <c r="BE1070" s="593"/>
      <c r="BF1070" s="41"/>
      <c r="BG1070" s="41"/>
      <c r="BH1070" s="41"/>
      <c r="BI1070" s="41"/>
      <c r="BJ1070" s="593"/>
      <c r="BK1070" s="593"/>
      <c r="BL1070" s="593"/>
      <c r="BM1070" s="593"/>
      <c r="BN1070" s="674"/>
      <c r="BO1070" s="674"/>
      <c r="BP1070" s="593"/>
      <c r="BQ1070" s="593"/>
      <c r="BR1070" s="593"/>
      <c r="BS1070" s="593"/>
      <c r="BT1070" s="680"/>
      <c r="BU1070" s="653"/>
      <c r="BV1070" s="653"/>
      <c r="BW1070" s="653"/>
      <c r="BX1070" s="653"/>
      <c r="BY1070" s="41"/>
      <c r="BZ1070" s="41"/>
      <c r="CE1070" s="695"/>
    </row>
    <row r="1071" spans="2:83" s="23" customFormat="1" ht="55.5" hidden="1" customHeight="1" x14ac:dyDescent="0.25">
      <c r="B1071" s="464"/>
      <c r="C1071" s="251" t="s">
        <v>32</v>
      </c>
      <c r="D1071" s="176"/>
      <c r="E1071" s="167"/>
      <c r="F1071" s="167"/>
      <c r="G1071" s="167"/>
      <c r="H1071" s="167"/>
      <c r="I1071" s="176"/>
      <c r="J1071" s="176">
        <f t="shared" si="2080"/>
        <v>0</v>
      </c>
      <c r="K1071" s="176">
        <f t="shared" si="2079"/>
        <v>0</v>
      </c>
      <c r="L1071" s="695" t="e">
        <f t="shared" si="2044"/>
        <v>#DIV/0!</v>
      </c>
      <c r="M1071" s="176">
        <v>0</v>
      </c>
      <c r="N1071" s="695" t="e">
        <f t="shared" si="2081"/>
        <v>#DIV/0!</v>
      </c>
      <c r="O1071" s="654"/>
      <c r="P1071" s="683"/>
      <c r="Q1071" s="654"/>
      <c r="R1071" s="695" t="e">
        <f t="shared" si="2060"/>
        <v>#DIV/0!</v>
      </c>
      <c r="S1071" s="22"/>
      <c r="T1071" s="41"/>
      <c r="U1071" s="22"/>
      <c r="V1071" s="466"/>
      <c r="W1071" s="465"/>
      <c r="X1071" s="465"/>
      <c r="Y1071" s="465"/>
      <c r="Z1071" s="465"/>
      <c r="AA1071" s="465"/>
      <c r="AB1071" s="465"/>
      <c r="AC1071" s="465"/>
      <c r="AD1071" s="593"/>
      <c r="AE1071" s="187"/>
      <c r="AF1071" s="695" t="e">
        <f t="shared" si="2046"/>
        <v>#DIV/0!</v>
      </c>
      <c r="AG1071" s="187"/>
      <c r="AH1071" s="762" t="e">
        <f t="shared" si="2047"/>
        <v>#DIV/0!</v>
      </c>
      <c r="AI1071" s="22"/>
      <c r="AJ1071" s="41"/>
      <c r="AK1071" s="22"/>
      <c r="AL1071" s="41"/>
      <c r="AM1071" s="22"/>
      <c r="AN1071" s="41"/>
      <c r="AO1071" s="22"/>
      <c r="AP1071" s="654"/>
      <c r="AQ1071" s="683"/>
      <c r="AR1071" s="176">
        <f t="shared" si="2082"/>
        <v>0</v>
      </c>
      <c r="AS1071" s="695" t="e">
        <f t="shared" si="2049"/>
        <v>#DIV/0!</v>
      </c>
      <c r="AT1071" s="176">
        <f>D1071</f>
        <v>0</v>
      </c>
      <c r="AU1071" s="695"/>
      <c r="AV1071" s="654"/>
      <c r="AW1071" s="695"/>
      <c r="AX1071" s="176"/>
      <c r="AY1071" s="695"/>
      <c r="AZ1071" s="22"/>
      <c r="BA1071" s="41"/>
      <c r="BB1071" s="22"/>
      <c r="BC1071" s="465"/>
      <c r="BD1071" s="465"/>
      <c r="BE1071" s="465"/>
      <c r="BF1071" s="22"/>
      <c r="BG1071" s="22"/>
      <c r="BH1071" s="22"/>
      <c r="BI1071" s="22"/>
      <c r="BJ1071" s="465"/>
      <c r="BK1071" s="465"/>
      <c r="BL1071" s="465"/>
      <c r="BM1071" s="465"/>
      <c r="BN1071" s="677"/>
      <c r="BO1071" s="677"/>
      <c r="BP1071" s="465"/>
      <c r="BQ1071" s="465"/>
      <c r="BR1071" s="465"/>
      <c r="BS1071" s="465"/>
      <c r="BT1071" s="681"/>
      <c r="BU1071" s="654"/>
      <c r="BV1071" s="654"/>
      <c r="BW1071" s="654"/>
      <c r="BX1071" s="654"/>
      <c r="BY1071" s="22"/>
      <c r="BZ1071" s="22"/>
      <c r="CE1071" s="695"/>
    </row>
    <row r="1072" spans="2:83" s="322" customFormat="1" ht="122.25" customHeight="1" x14ac:dyDescent="0.25">
      <c r="B1072" s="655" t="s">
        <v>63</v>
      </c>
      <c r="C1072" s="113" t="s">
        <v>531</v>
      </c>
      <c r="D1072" s="166">
        <f t="shared" ref="D1072:D1098" si="2084">G1072</f>
        <v>44000</v>
      </c>
      <c r="E1072" s="861"/>
      <c r="F1072" s="861"/>
      <c r="G1072" s="166">
        <f>G1073+G1074</f>
        <v>44000</v>
      </c>
      <c r="H1072" s="861"/>
      <c r="I1072" s="861"/>
      <c r="J1072" s="166">
        <f t="shared" si="2080"/>
        <v>0</v>
      </c>
      <c r="K1072" s="166">
        <f>Q1072</f>
        <v>44000</v>
      </c>
      <c r="L1072" s="695">
        <f t="shared" si="2044"/>
        <v>1</v>
      </c>
      <c r="M1072" s="166">
        <v>0</v>
      </c>
      <c r="N1072" s="683"/>
      <c r="O1072" s="653">
        <v>0</v>
      </c>
      <c r="P1072" s="683"/>
      <c r="Q1072" s="166">
        <f>Q1073+Q1074</f>
        <v>44000</v>
      </c>
      <c r="R1072" s="695">
        <f t="shared" si="2060"/>
        <v>1</v>
      </c>
      <c r="S1072" s="62"/>
      <c r="T1072" s="41"/>
      <c r="U1072" s="62"/>
      <c r="V1072" s="154"/>
      <c r="W1072" s="161"/>
      <c r="X1072" s="161"/>
      <c r="Y1072" s="161"/>
      <c r="Z1072" s="161"/>
      <c r="AA1072" s="161"/>
      <c r="AB1072" s="161"/>
      <c r="AC1072" s="161"/>
      <c r="AD1072" s="593"/>
      <c r="AE1072" s="166">
        <f t="shared" ref="AE1072:AE1098" si="2085">AK1072</f>
        <v>16962.156569999999</v>
      </c>
      <c r="AF1072" s="695">
        <f t="shared" si="2046"/>
        <v>0.3855035584090909</v>
      </c>
      <c r="AG1072" s="861"/>
      <c r="AH1072" s="695"/>
      <c r="AI1072" s="62"/>
      <c r="AJ1072" s="41"/>
      <c r="AK1072" s="166">
        <f>AK1073+AK1074</f>
        <v>16962.156569999999</v>
      </c>
      <c r="AL1072" s="695">
        <f>AK1072/G1072</f>
        <v>0.3855035584090909</v>
      </c>
      <c r="AM1072" s="62"/>
      <c r="AN1072" s="41"/>
      <c r="AO1072" s="62"/>
      <c r="AP1072" s="653">
        <f t="shared" ref="AP1072:AP1098" si="2086">AR1072-AE1072</f>
        <v>27037.843430000001</v>
      </c>
      <c r="AQ1072" s="683"/>
      <c r="AR1072" s="166">
        <f>AX1072</f>
        <v>44000</v>
      </c>
      <c r="AS1072" s="695">
        <f t="shared" si="2049"/>
        <v>1</v>
      </c>
      <c r="AT1072" s="166">
        <f>AT1073+AT1074</f>
        <v>0</v>
      </c>
      <c r="AU1072" s="695"/>
      <c r="AV1072" s="653">
        <v>0</v>
      </c>
      <c r="AW1072" s="695"/>
      <c r="AX1072" s="166">
        <f>AX1073+AX1074</f>
        <v>44000</v>
      </c>
      <c r="AY1072" s="695">
        <f t="shared" ref="AY1072:AY1074" si="2087">AX1072/G1072</f>
        <v>1</v>
      </c>
      <c r="AZ1072" s="62"/>
      <c r="BA1072" s="41"/>
      <c r="BB1072" s="62"/>
      <c r="BC1072" s="161"/>
      <c r="BD1072" s="161"/>
      <c r="BE1072" s="161"/>
      <c r="BF1072" s="62"/>
      <c r="BG1072" s="62"/>
      <c r="BH1072" s="62"/>
      <c r="BI1072" s="62"/>
      <c r="BJ1072" s="161"/>
      <c r="BK1072" s="161"/>
      <c r="BL1072" s="161"/>
      <c r="BM1072" s="161"/>
      <c r="BN1072" s="154"/>
      <c r="BO1072" s="161"/>
      <c r="BP1072" s="161"/>
      <c r="BQ1072" s="161"/>
      <c r="BR1072" s="161"/>
      <c r="BS1072" s="161"/>
      <c r="BT1072" s="161"/>
      <c r="BU1072" s="653"/>
      <c r="BV1072" s="653"/>
      <c r="BW1072" s="62"/>
      <c r="BX1072" s="62"/>
      <c r="BY1072" s="62"/>
      <c r="BZ1072" s="62"/>
      <c r="CE1072" s="695"/>
    </row>
    <row r="1073" spans="2:83" s="322" customFormat="1" ht="51.75" customHeight="1" x14ac:dyDescent="0.25">
      <c r="B1073" s="655"/>
      <c r="C1073" s="249" t="s">
        <v>31</v>
      </c>
      <c r="D1073" s="166">
        <f t="shared" si="2084"/>
        <v>22000</v>
      </c>
      <c r="E1073" s="861"/>
      <c r="F1073" s="861"/>
      <c r="G1073" s="166">
        <f>G1076+G1079</f>
        <v>22000</v>
      </c>
      <c r="H1073" s="861"/>
      <c r="I1073" s="861"/>
      <c r="J1073" s="166"/>
      <c r="K1073" s="166">
        <f t="shared" ref="K1073:K1098" si="2088">Q1073</f>
        <v>22000</v>
      </c>
      <c r="L1073" s="695">
        <f t="shared" si="2044"/>
        <v>1</v>
      </c>
      <c r="M1073" s="166"/>
      <c r="N1073" s="683"/>
      <c r="O1073" s="683"/>
      <c r="P1073" s="683"/>
      <c r="Q1073" s="166">
        <f>Q1076+Q1079</f>
        <v>22000</v>
      </c>
      <c r="R1073" s="695">
        <f t="shared" si="2060"/>
        <v>1</v>
      </c>
      <c r="S1073" s="62"/>
      <c r="T1073" s="41"/>
      <c r="U1073" s="62"/>
      <c r="V1073" s="154"/>
      <c r="W1073" s="161"/>
      <c r="X1073" s="161"/>
      <c r="Y1073" s="161"/>
      <c r="Z1073" s="161"/>
      <c r="AA1073" s="161"/>
      <c r="AB1073" s="161"/>
      <c r="AC1073" s="161"/>
      <c r="AD1073" s="593"/>
      <c r="AE1073" s="166">
        <f t="shared" si="2085"/>
        <v>8481.0782799999997</v>
      </c>
      <c r="AF1073" s="695">
        <f t="shared" si="2046"/>
        <v>0.3855035581818182</v>
      </c>
      <c r="AG1073" s="861"/>
      <c r="AH1073" s="695"/>
      <c r="AI1073" s="62"/>
      <c r="AJ1073" s="41"/>
      <c r="AK1073" s="166">
        <f>AK1076+AK1079</f>
        <v>8481.0782799999997</v>
      </c>
      <c r="AL1073" s="695">
        <f t="shared" ref="AL1073:AL1081" si="2089">AK1073/G1073</f>
        <v>0.3855035581818182</v>
      </c>
      <c r="AM1073" s="62"/>
      <c r="AN1073" s="41"/>
      <c r="AO1073" s="62"/>
      <c r="AP1073" s="683"/>
      <c r="AQ1073" s="683"/>
      <c r="AR1073" s="166">
        <f>AX1073</f>
        <v>22000</v>
      </c>
      <c r="AS1073" s="695">
        <f t="shared" si="2049"/>
        <v>1</v>
      </c>
      <c r="AT1073" s="166">
        <v>0</v>
      </c>
      <c r="AU1073" s="695"/>
      <c r="AV1073" s="683"/>
      <c r="AW1073" s="695"/>
      <c r="AX1073" s="166">
        <f>AX1076+AX1079</f>
        <v>22000</v>
      </c>
      <c r="AY1073" s="695">
        <f t="shared" si="2087"/>
        <v>1</v>
      </c>
      <c r="AZ1073" s="62"/>
      <c r="BA1073" s="41"/>
      <c r="BB1073" s="62"/>
      <c r="BC1073" s="161"/>
      <c r="BD1073" s="161"/>
      <c r="BE1073" s="161"/>
      <c r="BF1073" s="62"/>
      <c r="BG1073" s="62"/>
      <c r="BH1073" s="62"/>
      <c r="BI1073" s="62"/>
      <c r="BJ1073" s="161"/>
      <c r="BK1073" s="161"/>
      <c r="BL1073" s="161"/>
      <c r="BM1073" s="161"/>
      <c r="BN1073" s="154"/>
      <c r="BO1073" s="161"/>
      <c r="BP1073" s="161"/>
      <c r="BQ1073" s="161"/>
      <c r="BR1073" s="161"/>
      <c r="BS1073" s="161"/>
      <c r="BT1073" s="161"/>
      <c r="BU1073" s="683"/>
      <c r="BV1073" s="683"/>
      <c r="BW1073" s="62"/>
      <c r="BX1073" s="62"/>
      <c r="BY1073" s="62"/>
      <c r="BZ1073" s="62"/>
      <c r="CE1073" s="695"/>
    </row>
    <row r="1074" spans="2:83" s="23" customFormat="1" ht="55.5" customHeight="1" x14ac:dyDescent="0.25">
      <c r="B1074" s="464"/>
      <c r="C1074" s="251" t="s">
        <v>32</v>
      </c>
      <c r="D1074" s="176">
        <f t="shared" si="2084"/>
        <v>22000</v>
      </c>
      <c r="E1074" s="187"/>
      <c r="F1074" s="187"/>
      <c r="G1074" s="176">
        <f>G1077+G1080</f>
        <v>22000</v>
      </c>
      <c r="H1074" s="187"/>
      <c r="I1074" s="187"/>
      <c r="J1074" s="176"/>
      <c r="K1074" s="176">
        <f t="shared" si="2088"/>
        <v>22000</v>
      </c>
      <c r="L1074" s="730">
        <f t="shared" si="2044"/>
        <v>1</v>
      </c>
      <c r="M1074" s="176"/>
      <c r="N1074" s="1008"/>
      <c r="O1074" s="1008"/>
      <c r="P1074" s="1008"/>
      <c r="Q1074" s="176">
        <f>Q1077+Q1080</f>
        <v>22000</v>
      </c>
      <c r="R1074" s="730">
        <f t="shared" si="2060"/>
        <v>1</v>
      </c>
      <c r="S1074" s="22"/>
      <c r="T1074" s="22"/>
      <c r="U1074" s="22"/>
      <c r="V1074" s="466"/>
      <c r="W1074" s="465"/>
      <c r="X1074" s="465"/>
      <c r="Y1074" s="465"/>
      <c r="Z1074" s="465"/>
      <c r="AA1074" s="465"/>
      <c r="AB1074" s="465"/>
      <c r="AC1074" s="465"/>
      <c r="AD1074" s="465"/>
      <c r="AE1074" s="176">
        <f t="shared" si="2085"/>
        <v>8481.0782899999995</v>
      </c>
      <c r="AF1074" s="730">
        <f t="shared" si="2046"/>
        <v>0.3855035586363636</v>
      </c>
      <c r="AG1074" s="187"/>
      <c r="AH1074" s="730"/>
      <c r="AI1074" s="22"/>
      <c r="AJ1074" s="22"/>
      <c r="AK1074" s="176">
        <f>AK1077+AK1080</f>
        <v>8481.0782899999995</v>
      </c>
      <c r="AL1074" s="695">
        <f t="shared" si="2089"/>
        <v>0.3855035586363636</v>
      </c>
      <c r="AM1074" s="22"/>
      <c r="AN1074" s="22"/>
      <c r="AO1074" s="22"/>
      <c r="AP1074" s="1008"/>
      <c r="AQ1074" s="1008"/>
      <c r="AR1074" s="176">
        <f>AX1074</f>
        <v>22000</v>
      </c>
      <c r="AS1074" s="730">
        <f t="shared" si="2049"/>
        <v>1</v>
      </c>
      <c r="AT1074" s="176">
        <v>0</v>
      </c>
      <c r="AU1074" s="730"/>
      <c r="AV1074" s="1008"/>
      <c r="AW1074" s="730"/>
      <c r="AX1074" s="176">
        <f>AX1077+AX1080</f>
        <v>22000</v>
      </c>
      <c r="AY1074" s="730">
        <f t="shared" si="2087"/>
        <v>1</v>
      </c>
      <c r="AZ1074" s="22"/>
      <c r="BA1074" s="22"/>
      <c r="BB1074" s="22"/>
      <c r="BC1074" s="465"/>
      <c r="BD1074" s="465"/>
      <c r="BE1074" s="465"/>
      <c r="BF1074" s="22"/>
      <c r="BG1074" s="22"/>
      <c r="BH1074" s="22"/>
      <c r="BI1074" s="22"/>
      <c r="BJ1074" s="465"/>
      <c r="BK1074" s="465"/>
      <c r="BL1074" s="465"/>
      <c r="BM1074" s="465"/>
      <c r="BN1074" s="466"/>
      <c r="BO1074" s="465"/>
      <c r="BP1074" s="465"/>
      <c r="BQ1074" s="465"/>
      <c r="BR1074" s="465"/>
      <c r="BS1074" s="465"/>
      <c r="BT1074" s="465"/>
      <c r="BU1074" s="1008"/>
      <c r="BV1074" s="1008"/>
      <c r="BW1074" s="22"/>
      <c r="BX1074" s="22"/>
      <c r="BY1074" s="22"/>
      <c r="BZ1074" s="22"/>
      <c r="CE1074" s="730"/>
    </row>
    <row r="1075" spans="2:83" s="322" customFormat="1" ht="48" customHeight="1" x14ac:dyDescent="0.25">
      <c r="B1075" s="655"/>
      <c r="C1075" s="113" t="s">
        <v>257</v>
      </c>
      <c r="D1075" s="166">
        <f t="shared" si="2084"/>
        <v>7420.5405000000001</v>
      </c>
      <c r="E1075" s="861"/>
      <c r="F1075" s="861"/>
      <c r="G1075" s="166">
        <v>7420.5405000000001</v>
      </c>
      <c r="H1075" s="861"/>
      <c r="I1075" s="861"/>
      <c r="J1075" s="166"/>
      <c r="K1075" s="166">
        <f t="shared" si="2088"/>
        <v>7420.5405000000001</v>
      </c>
      <c r="L1075" s="695">
        <f t="shared" si="2044"/>
        <v>1</v>
      </c>
      <c r="M1075" s="166"/>
      <c r="N1075" s="683"/>
      <c r="O1075" s="683"/>
      <c r="P1075" s="683"/>
      <c r="Q1075" s="166">
        <v>7420.5405000000001</v>
      </c>
      <c r="R1075" s="695">
        <f t="shared" si="2060"/>
        <v>1</v>
      </c>
      <c r="S1075" s="62"/>
      <c r="T1075" s="41"/>
      <c r="U1075" s="62"/>
      <c r="V1075" s="154"/>
      <c r="W1075" s="161"/>
      <c r="X1075" s="161"/>
      <c r="Y1075" s="161"/>
      <c r="Z1075" s="161"/>
      <c r="AA1075" s="161"/>
      <c r="AB1075" s="161"/>
      <c r="AC1075" s="161"/>
      <c r="AD1075" s="593"/>
      <c r="AE1075" s="166">
        <f t="shared" si="2085"/>
        <v>7420.5405000000001</v>
      </c>
      <c r="AF1075" s="695">
        <f t="shared" si="2046"/>
        <v>1</v>
      </c>
      <c r="AG1075" s="861"/>
      <c r="AH1075" s="695"/>
      <c r="AI1075" s="62"/>
      <c r="AJ1075" s="41"/>
      <c r="AK1075" s="166">
        <v>7420.5405000000001</v>
      </c>
      <c r="AL1075" s="695">
        <f t="shared" si="2089"/>
        <v>1</v>
      </c>
      <c r="AM1075" s="62"/>
      <c r="AN1075" s="41"/>
      <c r="AO1075" s="62"/>
      <c r="AP1075" s="683"/>
      <c r="AQ1075" s="683"/>
      <c r="AR1075" s="166">
        <f t="shared" si="2082"/>
        <v>0</v>
      </c>
      <c r="AS1075" s="695">
        <f t="shared" si="2049"/>
        <v>0</v>
      </c>
      <c r="AT1075" s="166"/>
      <c r="AU1075" s="695"/>
      <c r="AV1075" s="683"/>
      <c r="AW1075" s="695"/>
      <c r="AX1075" s="166">
        <f>AX1076+AX1077</f>
        <v>7420.5405000000001</v>
      </c>
      <c r="AY1075" s="695">
        <f>AX1075/D1075</f>
        <v>1</v>
      </c>
      <c r="AZ1075" s="62"/>
      <c r="BA1075" s="41"/>
      <c r="BB1075" s="62"/>
      <c r="BC1075" s="161"/>
      <c r="BD1075" s="161"/>
      <c r="BE1075" s="161"/>
      <c r="BF1075" s="62"/>
      <c r="BG1075" s="62"/>
      <c r="BH1075" s="62"/>
      <c r="BI1075" s="62"/>
      <c r="BJ1075" s="161"/>
      <c r="BK1075" s="161"/>
      <c r="BL1075" s="161"/>
      <c r="BM1075" s="161"/>
      <c r="BN1075" s="154"/>
      <c r="BO1075" s="161"/>
      <c r="BP1075" s="161"/>
      <c r="BQ1075" s="161"/>
      <c r="BR1075" s="161"/>
      <c r="BS1075" s="161"/>
      <c r="BT1075" s="161"/>
      <c r="BU1075" s="683"/>
      <c r="BV1075" s="683"/>
      <c r="BW1075" s="62"/>
      <c r="BX1075" s="62"/>
      <c r="BY1075" s="62"/>
      <c r="BZ1075" s="62"/>
      <c r="CE1075" s="695"/>
    </row>
    <row r="1076" spans="2:83" s="322" customFormat="1" ht="44.25" customHeight="1" x14ac:dyDescent="0.25">
      <c r="B1076" s="655"/>
      <c r="C1076" s="249" t="s">
        <v>31</v>
      </c>
      <c r="D1076" s="166">
        <f t="shared" si="2084"/>
        <v>3710.27025</v>
      </c>
      <c r="E1076" s="861"/>
      <c r="F1076" s="861"/>
      <c r="G1076" s="166">
        <f>G1075/2</f>
        <v>3710.27025</v>
      </c>
      <c r="H1076" s="861"/>
      <c r="I1076" s="861"/>
      <c r="J1076" s="166"/>
      <c r="K1076" s="166">
        <f t="shared" si="2088"/>
        <v>3710.27025</v>
      </c>
      <c r="L1076" s="695">
        <f t="shared" si="2044"/>
        <v>1</v>
      </c>
      <c r="M1076" s="166"/>
      <c r="N1076" s="683"/>
      <c r="O1076" s="683"/>
      <c r="P1076" s="683"/>
      <c r="Q1076" s="166">
        <f>Q1075/2</f>
        <v>3710.27025</v>
      </c>
      <c r="R1076" s="695">
        <f t="shared" si="2060"/>
        <v>1</v>
      </c>
      <c r="S1076" s="62"/>
      <c r="T1076" s="41"/>
      <c r="U1076" s="62"/>
      <c r="V1076" s="154"/>
      <c r="W1076" s="161"/>
      <c r="X1076" s="161"/>
      <c r="Y1076" s="161"/>
      <c r="Z1076" s="161"/>
      <c r="AA1076" s="161"/>
      <c r="AB1076" s="161"/>
      <c r="AC1076" s="161"/>
      <c r="AD1076" s="593"/>
      <c r="AE1076" s="166">
        <f t="shared" si="2085"/>
        <v>3710.27025</v>
      </c>
      <c r="AF1076" s="695">
        <f t="shared" si="2046"/>
        <v>1</v>
      </c>
      <c r="AG1076" s="861"/>
      <c r="AH1076" s="695"/>
      <c r="AI1076" s="62"/>
      <c r="AJ1076" s="41"/>
      <c r="AK1076" s="166">
        <f>'[7]2 вариант'!$D$396</f>
        <v>3710.27025</v>
      </c>
      <c r="AL1076" s="695">
        <f t="shared" si="2089"/>
        <v>1</v>
      </c>
      <c r="AM1076" s="62"/>
      <c r="AN1076" s="41"/>
      <c r="AO1076" s="62"/>
      <c r="AP1076" s="683"/>
      <c r="AQ1076" s="683"/>
      <c r="AR1076" s="166">
        <f t="shared" si="2082"/>
        <v>0</v>
      </c>
      <c r="AS1076" s="695">
        <f t="shared" si="2049"/>
        <v>0</v>
      </c>
      <c r="AT1076" s="166"/>
      <c r="AU1076" s="695"/>
      <c r="AV1076" s="683"/>
      <c r="AW1076" s="695"/>
      <c r="AX1076" s="166">
        <f>'[7]2 вариант'!$I$396</f>
        <v>3710.27025</v>
      </c>
      <c r="AY1076" s="695">
        <f t="shared" ref="AY1076:AY1077" si="2090">AX1076/D1076</f>
        <v>1</v>
      </c>
      <c r="AZ1076" s="62"/>
      <c r="BA1076" s="41"/>
      <c r="BB1076" s="62"/>
      <c r="BC1076" s="161"/>
      <c r="BD1076" s="161"/>
      <c r="BE1076" s="161"/>
      <c r="BF1076" s="62"/>
      <c r="BG1076" s="62"/>
      <c r="BH1076" s="62"/>
      <c r="BI1076" s="62"/>
      <c r="BJ1076" s="161"/>
      <c r="BK1076" s="161"/>
      <c r="BL1076" s="161"/>
      <c r="BM1076" s="161"/>
      <c r="BN1076" s="154"/>
      <c r="BO1076" s="161"/>
      <c r="BP1076" s="161"/>
      <c r="BQ1076" s="161"/>
      <c r="BR1076" s="161"/>
      <c r="BS1076" s="161"/>
      <c r="BT1076" s="161"/>
      <c r="BU1076" s="683"/>
      <c r="BV1076" s="683"/>
      <c r="BW1076" s="62"/>
      <c r="BX1076" s="62"/>
      <c r="BY1076" s="62"/>
      <c r="BZ1076" s="62"/>
      <c r="CE1076" s="695"/>
    </row>
    <row r="1077" spans="2:83" s="23" customFormat="1" ht="47.25" customHeight="1" x14ac:dyDescent="0.25">
      <c r="B1077" s="464"/>
      <c r="C1077" s="251" t="s">
        <v>32</v>
      </c>
      <c r="D1077" s="176">
        <f t="shared" si="2084"/>
        <v>3710.27025</v>
      </c>
      <c r="E1077" s="187"/>
      <c r="F1077" s="187"/>
      <c r="G1077" s="176">
        <f>G1076</f>
        <v>3710.27025</v>
      </c>
      <c r="H1077" s="187"/>
      <c r="I1077" s="187"/>
      <c r="J1077" s="176"/>
      <c r="K1077" s="176">
        <f t="shared" si="2088"/>
        <v>3710.27025</v>
      </c>
      <c r="L1077" s="730">
        <f t="shared" si="2044"/>
        <v>1</v>
      </c>
      <c r="M1077" s="176"/>
      <c r="N1077" s="1008"/>
      <c r="O1077" s="1008"/>
      <c r="P1077" s="1008"/>
      <c r="Q1077" s="176">
        <f>Q1076</f>
        <v>3710.27025</v>
      </c>
      <c r="R1077" s="730">
        <f t="shared" si="2060"/>
        <v>1</v>
      </c>
      <c r="S1077" s="22"/>
      <c r="T1077" s="22"/>
      <c r="U1077" s="22"/>
      <c r="V1077" s="466"/>
      <c r="W1077" s="465"/>
      <c r="X1077" s="465"/>
      <c r="Y1077" s="465"/>
      <c r="Z1077" s="465"/>
      <c r="AA1077" s="465"/>
      <c r="AB1077" s="465"/>
      <c r="AC1077" s="465"/>
      <c r="AD1077" s="465"/>
      <c r="AE1077" s="176">
        <f t="shared" si="2085"/>
        <v>3710.27025</v>
      </c>
      <c r="AF1077" s="730">
        <f t="shared" si="2046"/>
        <v>1</v>
      </c>
      <c r="AG1077" s="187"/>
      <c r="AH1077" s="730"/>
      <c r="AI1077" s="22"/>
      <c r="AJ1077" s="22"/>
      <c r="AK1077" s="176">
        <f>'[7]2 вариант'!$D$396</f>
        <v>3710.27025</v>
      </c>
      <c r="AL1077" s="695">
        <f t="shared" si="2089"/>
        <v>1</v>
      </c>
      <c r="AM1077" s="22"/>
      <c r="AN1077" s="22"/>
      <c r="AO1077" s="22"/>
      <c r="AP1077" s="1008"/>
      <c r="AQ1077" s="1008"/>
      <c r="AR1077" s="176">
        <f t="shared" si="2082"/>
        <v>0</v>
      </c>
      <c r="AS1077" s="730">
        <f t="shared" si="2049"/>
        <v>0</v>
      </c>
      <c r="AT1077" s="176"/>
      <c r="AU1077" s="730"/>
      <c r="AV1077" s="1008"/>
      <c r="AW1077" s="730"/>
      <c r="AX1077" s="176">
        <f>'[7]2 вариант'!$I$395</f>
        <v>3710.27025</v>
      </c>
      <c r="AY1077" s="730">
        <f t="shared" si="2090"/>
        <v>1</v>
      </c>
      <c r="AZ1077" s="22"/>
      <c r="BA1077" s="22"/>
      <c r="BB1077" s="22"/>
      <c r="BC1077" s="465"/>
      <c r="BD1077" s="465"/>
      <c r="BE1077" s="465"/>
      <c r="BF1077" s="22"/>
      <c r="BG1077" s="22"/>
      <c r="BH1077" s="22"/>
      <c r="BI1077" s="22"/>
      <c r="BJ1077" s="465"/>
      <c r="BK1077" s="465"/>
      <c r="BL1077" s="465"/>
      <c r="BM1077" s="465"/>
      <c r="BN1077" s="466"/>
      <c r="BO1077" s="465"/>
      <c r="BP1077" s="465"/>
      <c r="BQ1077" s="465"/>
      <c r="BR1077" s="465"/>
      <c r="BS1077" s="465"/>
      <c r="BT1077" s="465"/>
      <c r="BU1077" s="1008"/>
      <c r="BV1077" s="1008"/>
      <c r="BW1077" s="22"/>
      <c r="BX1077" s="22"/>
      <c r="BY1077" s="22"/>
      <c r="BZ1077" s="22"/>
      <c r="CE1077" s="730"/>
    </row>
    <row r="1078" spans="2:83" s="322" customFormat="1" ht="49.5" customHeight="1" x14ac:dyDescent="0.25">
      <c r="B1078" s="655"/>
      <c r="C1078" s="113" t="s">
        <v>108</v>
      </c>
      <c r="D1078" s="166">
        <f t="shared" si="2084"/>
        <v>36579.459499999997</v>
      </c>
      <c r="E1078" s="861"/>
      <c r="F1078" s="861"/>
      <c r="G1078" s="166">
        <v>36579.459499999997</v>
      </c>
      <c r="H1078" s="861"/>
      <c r="I1078" s="861"/>
      <c r="J1078" s="166"/>
      <c r="K1078" s="166">
        <f t="shared" si="2088"/>
        <v>36579.459499999997</v>
      </c>
      <c r="L1078" s="695">
        <f t="shared" si="2044"/>
        <v>1</v>
      </c>
      <c r="M1078" s="166"/>
      <c r="N1078" s="683"/>
      <c r="O1078" s="683"/>
      <c r="P1078" s="683"/>
      <c r="Q1078" s="166">
        <v>36579.459499999997</v>
      </c>
      <c r="R1078" s="695">
        <f t="shared" si="2060"/>
        <v>1</v>
      </c>
      <c r="S1078" s="62"/>
      <c r="T1078" s="41"/>
      <c r="U1078" s="62"/>
      <c r="V1078" s="154"/>
      <c r="W1078" s="161"/>
      <c r="X1078" s="161"/>
      <c r="Y1078" s="161"/>
      <c r="Z1078" s="161"/>
      <c r="AA1078" s="161"/>
      <c r="AB1078" s="161"/>
      <c r="AC1078" s="161"/>
      <c r="AD1078" s="593"/>
      <c r="AE1078" s="166">
        <f t="shared" si="2085"/>
        <v>9541.61607</v>
      </c>
      <c r="AF1078" s="695">
        <f t="shared" si="2046"/>
        <v>0.26084628369098783</v>
      </c>
      <c r="AG1078" s="861"/>
      <c r="AH1078" s="695"/>
      <c r="AI1078" s="62"/>
      <c r="AJ1078" s="41"/>
      <c r="AK1078" s="166">
        <f>AK1079+AK1080</f>
        <v>9541.61607</v>
      </c>
      <c r="AL1078" s="695">
        <f t="shared" si="2089"/>
        <v>0.26084628369098783</v>
      </c>
      <c r="AM1078" s="62"/>
      <c r="AN1078" s="41"/>
      <c r="AO1078" s="62"/>
      <c r="AP1078" s="683"/>
      <c r="AQ1078" s="683"/>
      <c r="AR1078" s="166">
        <f t="shared" si="2082"/>
        <v>0</v>
      </c>
      <c r="AS1078" s="695">
        <f t="shared" si="2049"/>
        <v>0</v>
      </c>
      <c r="AT1078" s="166"/>
      <c r="AU1078" s="695"/>
      <c r="AV1078" s="683"/>
      <c r="AW1078" s="695"/>
      <c r="AX1078" s="166">
        <f>AX1079+AX1080</f>
        <v>36579.459499999997</v>
      </c>
      <c r="AY1078" s="695">
        <f>AX1078/D1078</f>
        <v>1</v>
      </c>
      <c r="AZ1078" s="62"/>
      <c r="BA1078" s="41"/>
      <c r="BB1078" s="62"/>
      <c r="BC1078" s="161"/>
      <c r="BD1078" s="161"/>
      <c r="BE1078" s="161"/>
      <c r="BF1078" s="62"/>
      <c r="BG1078" s="62"/>
      <c r="BH1078" s="62"/>
      <c r="BI1078" s="62"/>
      <c r="BJ1078" s="161"/>
      <c r="BK1078" s="161"/>
      <c r="BL1078" s="161"/>
      <c r="BM1078" s="161"/>
      <c r="BN1078" s="154"/>
      <c r="BO1078" s="161"/>
      <c r="BP1078" s="161"/>
      <c r="BQ1078" s="161"/>
      <c r="BR1078" s="161"/>
      <c r="BS1078" s="161"/>
      <c r="BT1078" s="161"/>
      <c r="BU1078" s="683"/>
      <c r="BV1078" s="683"/>
      <c r="BW1078" s="62"/>
      <c r="BX1078" s="62"/>
      <c r="BY1078" s="62"/>
      <c r="BZ1078" s="62"/>
      <c r="CE1078" s="695"/>
    </row>
    <row r="1079" spans="2:83" s="42" customFormat="1" ht="55.5" customHeight="1" x14ac:dyDescent="0.25">
      <c r="B1079" s="655"/>
      <c r="C1079" s="249" t="s">
        <v>31</v>
      </c>
      <c r="D1079" s="166">
        <f t="shared" si="2084"/>
        <v>18289.729749999999</v>
      </c>
      <c r="E1079" s="834"/>
      <c r="F1079" s="834"/>
      <c r="G1079" s="166">
        <f>G1078/2</f>
        <v>18289.729749999999</v>
      </c>
      <c r="H1079" s="834"/>
      <c r="I1079" s="166"/>
      <c r="J1079" s="166">
        <f t="shared" si="2080"/>
        <v>0</v>
      </c>
      <c r="K1079" s="166">
        <f t="shared" si="2088"/>
        <v>18289.729749999999</v>
      </c>
      <c r="L1079" s="695">
        <f t="shared" si="2044"/>
        <v>1</v>
      </c>
      <c r="M1079" s="166"/>
      <c r="N1079" s="683"/>
      <c r="O1079" s="653"/>
      <c r="P1079" s="683"/>
      <c r="Q1079" s="166">
        <f>Q1078/2</f>
        <v>18289.729749999999</v>
      </c>
      <c r="R1079" s="695">
        <f t="shared" si="2060"/>
        <v>1</v>
      </c>
      <c r="S1079" s="41"/>
      <c r="T1079" s="41"/>
      <c r="U1079" s="41"/>
      <c r="V1079" s="656"/>
      <c r="W1079" s="593"/>
      <c r="X1079" s="593"/>
      <c r="Y1079" s="593"/>
      <c r="Z1079" s="593"/>
      <c r="AA1079" s="593"/>
      <c r="AB1079" s="593"/>
      <c r="AC1079" s="593"/>
      <c r="AD1079" s="593"/>
      <c r="AE1079" s="166">
        <f t="shared" si="2085"/>
        <v>4770.8080300000001</v>
      </c>
      <c r="AF1079" s="695">
        <f t="shared" si="2046"/>
        <v>0.2608462834176104</v>
      </c>
      <c r="AG1079" s="258"/>
      <c r="AH1079" s="695"/>
      <c r="AI1079" s="41"/>
      <c r="AJ1079" s="41"/>
      <c r="AK1079" s="166">
        <f>'[7]2 вариант'!$D$393</f>
        <v>4770.8080300000001</v>
      </c>
      <c r="AL1079" s="695">
        <f t="shared" si="2089"/>
        <v>0.2608462834176104</v>
      </c>
      <c r="AM1079" s="41"/>
      <c r="AN1079" s="41"/>
      <c r="AO1079" s="41"/>
      <c r="AP1079" s="653">
        <f t="shared" si="2086"/>
        <v>-4770.8080300000001</v>
      </c>
      <c r="AQ1079" s="683"/>
      <c r="AR1079" s="166">
        <f t="shared" si="2082"/>
        <v>0</v>
      </c>
      <c r="AS1079" s="695">
        <f t="shared" si="2049"/>
        <v>0</v>
      </c>
      <c r="AT1079" s="166"/>
      <c r="AU1079" s="695"/>
      <c r="AV1079" s="653"/>
      <c r="AW1079" s="695"/>
      <c r="AX1079" s="166">
        <f>'[7]2 вариант'!$I$393</f>
        <v>18289.729749999999</v>
      </c>
      <c r="AY1079" s="695">
        <f t="shared" ref="AY1079:AY1080" si="2091">AX1079/D1079</f>
        <v>1</v>
      </c>
      <c r="AZ1079" s="41"/>
      <c r="BA1079" s="41"/>
      <c r="BB1079" s="41"/>
      <c r="BC1079" s="593"/>
      <c r="BD1079" s="593"/>
      <c r="BE1079" s="593"/>
      <c r="BF1079" s="41"/>
      <c r="BG1079" s="41"/>
      <c r="BH1079" s="41"/>
      <c r="BI1079" s="41"/>
      <c r="BJ1079" s="593"/>
      <c r="BK1079" s="593"/>
      <c r="BL1079" s="593"/>
      <c r="BM1079" s="593"/>
      <c r="BN1079" s="656"/>
      <c r="BO1079" s="593"/>
      <c r="BP1079" s="593"/>
      <c r="BQ1079" s="593"/>
      <c r="BR1079" s="593"/>
      <c r="BS1079" s="593"/>
      <c r="BT1079" s="653"/>
      <c r="BU1079" s="653"/>
      <c r="BV1079" s="653"/>
      <c r="BW1079" s="653"/>
      <c r="BX1079" s="653"/>
      <c r="BY1079" s="41"/>
      <c r="BZ1079" s="41"/>
      <c r="CE1079" s="695"/>
    </row>
    <row r="1080" spans="2:83" s="23" customFormat="1" ht="55.5" customHeight="1" x14ac:dyDescent="0.25">
      <c r="B1080" s="464"/>
      <c r="C1080" s="251" t="s">
        <v>32</v>
      </c>
      <c r="D1080" s="176">
        <f t="shared" si="2084"/>
        <v>18289.729749999999</v>
      </c>
      <c r="E1080" s="167"/>
      <c r="F1080" s="167"/>
      <c r="G1080" s="176">
        <f>G1079</f>
        <v>18289.729749999999</v>
      </c>
      <c r="H1080" s="167"/>
      <c r="I1080" s="176"/>
      <c r="J1080" s="176">
        <f t="shared" si="2080"/>
        <v>0</v>
      </c>
      <c r="K1080" s="176">
        <f t="shared" si="2088"/>
        <v>18289.729749999999</v>
      </c>
      <c r="L1080" s="695">
        <f t="shared" si="2044"/>
        <v>1</v>
      </c>
      <c r="M1080" s="176"/>
      <c r="N1080" s="683"/>
      <c r="O1080" s="654"/>
      <c r="P1080" s="683"/>
      <c r="Q1080" s="176">
        <f>Q1079</f>
        <v>18289.729749999999</v>
      </c>
      <c r="R1080" s="695">
        <f t="shared" si="2060"/>
        <v>1</v>
      </c>
      <c r="S1080" s="22"/>
      <c r="T1080" s="41"/>
      <c r="U1080" s="22"/>
      <c r="V1080" s="466"/>
      <c r="W1080" s="465"/>
      <c r="X1080" s="465"/>
      <c r="Y1080" s="465"/>
      <c r="Z1080" s="465"/>
      <c r="AA1080" s="465"/>
      <c r="AB1080" s="465"/>
      <c r="AC1080" s="465"/>
      <c r="AD1080" s="593"/>
      <c r="AE1080" s="176">
        <f t="shared" si="2085"/>
        <v>4770.8080399999999</v>
      </c>
      <c r="AF1080" s="695">
        <f t="shared" si="2046"/>
        <v>0.26084628396436532</v>
      </c>
      <c r="AG1080" s="187"/>
      <c r="AH1080" s="695"/>
      <c r="AI1080" s="22"/>
      <c r="AJ1080" s="41"/>
      <c r="AK1080" s="176">
        <f>'[7]2 вариант'!$D$392</f>
        <v>4770.8080399999999</v>
      </c>
      <c r="AL1080" s="695">
        <f t="shared" si="2089"/>
        <v>0.26084628396436532</v>
      </c>
      <c r="AM1080" s="22"/>
      <c r="AN1080" s="41"/>
      <c r="AO1080" s="22"/>
      <c r="AP1080" s="654">
        <f t="shared" si="2086"/>
        <v>-4770.8080399999999</v>
      </c>
      <c r="AQ1080" s="683"/>
      <c r="AR1080" s="176">
        <f t="shared" si="2082"/>
        <v>0</v>
      </c>
      <c r="AS1080" s="695">
        <f t="shared" si="2049"/>
        <v>0</v>
      </c>
      <c r="AT1080" s="176"/>
      <c r="AU1080" s="695"/>
      <c r="AV1080" s="654"/>
      <c r="AW1080" s="695"/>
      <c r="AX1080" s="176">
        <f>'[7]2 вариант'!$I$392</f>
        <v>18289.729749999999</v>
      </c>
      <c r="AY1080" s="695">
        <f t="shared" si="2091"/>
        <v>1</v>
      </c>
      <c r="AZ1080" s="22"/>
      <c r="BA1080" s="41"/>
      <c r="BB1080" s="22"/>
      <c r="BC1080" s="465"/>
      <c r="BD1080" s="465"/>
      <c r="BE1080" s="465"/>
      <c r="BF1080" s="22"/>
      <c r="BG1080" s="22"/>
      <c r="BH1080" s="22"/>
      <c r="BI1080" s="22"/>
      <c r="BJ1080" s="465"/>
      <c r="BK1080" s="465"/>
      <c r="BL1080" s="465"/>
      <c r="BM1080" s="465"/>
      <c r="BN1080" s="466"/>
      <c r="BO1080" s="465"/>
      <c r="BP1080" s="465"/>
      <c r="BQ1080" s="465"/>
      <c r="BR1080" s="465"/>
      <c r="BS1080" s="465"/>
      <c r="BT1080" s="654"/>
      <c r="BU1080" s="654"/>
      <c r="BV1080" s="654"/>
      <c r="BW1080" s="654"/>
      <c r="BX1080" s="654"/>
      <c r="BY1080" s="22"/>
      <c r="BZ1080" s="22"/>
      <c r="CE1080" s="695"/>
    </row>
    <row r="1081" spans="2:83" s="322" customFormat="1" ht="208.5" customHeight="1" x14ac:dyDescent="0.25">
      <c r="B1081" s="655" t="s">
        <v>7</v>
      </c>
      <c r="C1081" s="113" t="s">
        <v>537</v>
      </c>
      <c r="D1081" s="166">
        <f t="shared" si="2084"/>
        <v>56000</v>
      </c>
      <c r="E1081" s="861"/>
      <c r="F1081" s="861"/>
      <c r="G1081" s="166">
        <f>G1084+G1087</f>
        <v>56000</v>
      </c>
      <c r="H1081" s="861"/>
      <c r="I1081" s="861"/>
      <c r="J1081" s="166">
        <f t="shared" si="2080"/>
        <v>0</v>
      </c>
      <c r="K1081" s="166">
        <f t="shared" si="2088"/>
        <v>56000</v>
      </c>
      <c r="L1081" s="695">
        <f t="shared" si="2044"/>
        <v>1</v>
      </c>
      <c r="M1081" s="166"/>
      <c r="N1081" s="683"/>
      <c r="O1081" s="62"/>
      <c r="P1081" s="41"/>
      <c r="Q1081" s="166">
        <f>Q1084+Q1087</f>
        <v>56000</v>
      </c>
      <c r="R1081" s="695">
        <f t="shared" si="2060"/>
        <v>1</v>
      </c>
      <c r="S1081" s="62"/>
      <c r="T1081" s="41"/>
      <c r="U1081" s="62"/>
      <c r="V1081" s="154"/>
      <c r="W1081" s="161"/>
      <c r="X1081" s="161"/>
      <c r="Y1081" s="161"/>
      <c r="Z1081" s="161"/>
      <c r="AA1081" s="161"/>
      <c r="AB1081" s="161"/>
      <c r="AC1081" s="161"/>
      <c r="AD1081" s="593"/>
      <c r="AE1081" s="166">
        <f t="shared" si="2085"/>
        <v>0</v>
      </c>
      <c r="AF1081" s="695">
        <f t="shared" si="2046"/>
        <v>0</v>
      </c>
      <c r="AG1081" s="861"/>
      <c r="AH1081" s="695"/>
      <c r="AI1081" s="62"/>
      <c r="AJ1081" s="41"/>
      <c r="AK1081" s="166">
        <f>AK1084+AK1087</f>
        <v>0</v>
      </c>
      <c r="AL1081" s="695">
        <f t="shared" si="2089"/>
        <v>0</v>
      </c>
      <c r="AM1081" s="62"/>
      <c r="AN1081" s="41"/>
      <c r="AO1081" s="62"/>
      <c r="AP1081" s="653">
        <f t="shared" si="2086"/>
        <v>56000</v>
      </c>
      <c r="AQ1081" s="683"/>
      <c r="AR1081" s="166">
        <f>AX1081</f>
        <v>56000</v>
      </c>
      <c r="AS1081" s="695">
        <f t="shared" si="2049"/>
        <v>1</v>
      </c>
      <c r="AT1081" s="166"/>
      <c r="AU1081" s="695"/>
      <c r="AV1081" s="62"/>
      <c r="AW1081" s="695"/>
      <c r="AX1081" s="166">
        <f>AX1082+AX1083</f>
        <v>56000</v>
      </c>
      <c r="AY1081" s="695">
        <f t="shared" ref="AY1081:AY1089" si="2092">AX1081/G1081</f>
        <v>1</v>
      </c>
      <c r="AZ1081" s="62"/>
      <c r="BA1081" s="41"/>
      <c r="BB1081" s="62"/>
      <c r="BC1081" s="161"/>
      <c r="BD1081" s="161"/>
      <c r="BE1081" s="161"/>
      <c r="BF1081" s="62"/>
      <c r="BG1081" s="62"/>
      <c r="BH1081" s="62"/>
      <c r="BI1081" s="62"/>
      <c r="BJ1081" s="161"/>
      <c r="BK1081" s="161"/>
      <c r="BL1081" s="161"/>
      <c r="BM1081" s="161"/>
      <c r="BN1081" s="154"/>
      <c r="BO1081" s="161"/>
      <c r="BP1081" s="161"/>
      <c r="BQ1081" s="161"/>
      <c r="BR1081" s="161"/>
      <c r="BS1081" s="161"/>
      <c r="BT1081" s="161"/>
      <c r="BU1081" s="161"/>
      <c r="BV1081" s="62"/>
      <c r="BW1081" s="62"/>
      <c r="BX1081" s="62"/>
      <c r="BY1081" s="62"/>
      <c r="BZ1081" s="62"/>
      <c r="CE1081" s="695"/>
    </row>
    <row r="1082" spans="2:83" s="322" customFormat="1" ht="47.25" customHeight="1" x14ac:dyDescent="0.25">
      <c r="B1082" s="655"/>
      <c r="C1082" s="249" t="s">
        <v>31</v>
      </c>
      <c r="D1082" s="166">
        <f>G1082</f>
        <v>28000</v>
      </c>
      <c r="E1082" s="861"/>
      <c r="F1082" s="861"/>
      <c r="G1082" s="166">
        <f>G1085+G1088</f>
        <v>28000</v>
      </c>
      <c r="H1082" s="861"/>
      <c r="I1082" s="861"/>
      <c r="J1082" s="166"/>
      <c r="K1082" s="166">
        <f>Q1082</f>
        <v>28000</v>
      </c>
      <c r="L1082" s="695">
        <f t="shared" si="2044"/>
        <v>1</v>
      </c>
      <c r="M1082" s="166"/>
      <c r="N1082" s="913"/>
      <c r="O1082" s="62"/>
      <c r="P1082" s="41"/>
      <c r="Q1082" s="166">
        <f>Q1085+Q1088</f>
        <v>28000</v>
      </c>
      <c r="R1082" s="695">
        <f t="shared" si="2060"/>
        <v>1</v>
      </c>
      <c r="S1082" s="62"/>
      <c r="T1082" s="41"/>
      <c r="U1082" s="62"/>
      <c r="V1082" s="154"/>
      <c r="W1082" s="161"/>
      <c r="X1082" s="161"/>
      <c r="Y1082" s="161"/>
      <c r="Z1082" s="161"/>
      <c r="AA1082" s="161"/>
      <c r="AB1082" s="161"/>
      <c r="AC1082" s="161"/>
      <c r="AD1082" s="593"/>
      <c r="AE1082" s="166"/>
      <c r="AF1082" s="695"/>
      <c r="AG1082" s="861"/>
      <c r="AH1082" s="695"/>
      <c r="AI1082" s="62"/>
      <c r="AJ1082" s="41"/>
      <c r="AK1082" s="166">
        <f>AK1085+AK1088</f>
        <v>0</v>
      </c>
      <c r="AL1082" s="913"/>
      <c r="AM1082" s="62"/>
      <c r="AN1082" s="41"/>
      <c r="AO1082" s="62"/>
      <c r="AP1082" s="913"/>
      <c r="AQ1082" s="913"/>
      <c r="AR1082" s="166">
        <f>AX1082</f>
        <v>28000</v>
      </c>
      <c r="AS1082" s="695">
        <f t="shared" si="2049"/>
        <v>1</v>
      </c>
      <c r="AT1082" s="166"/>
      <c r="AU1082" s="695"/>
      <c r="AV1082" s="62"/>
      <c r="AW1082" s="695"/>
      <c r="AX1082" s="166">
        <f>AX1085+AX1088</f>
        <v>28000</v>
      </c>
      <c r="AY1082" s="695">
        <f t="shared" si="2092"/>
        <v>1</v>
      </c>
      <c r="AZ1082" s="62"/>
      <c r="BA1082" s="41"/>
      <c r="BB1082" s="62"/>
      <c r="BC1082" s="161"/>
      <c r="BD1082" s="161"/>
      <c r="BE1082" s="161"/>
      <c r="BF1082" s="62"/>
      <c r="BG1082" s="62"/>
      <c r="BH1082" s="62"/>
      <c r="BI1082" s="62"/>
      <c r="BJ1082" s="161"/>
      <c r="BK1082" s="161"/>
      <c r="BL1082" s="161"/>
      <c r="BM1082" s="161"/>
      <c r="BN1082" s="154"/>
      <c r="BO1082" s="161"/>
      <c r="BP1082" s="161"/>
      <c r="BQ1082" s="161"/>
      <c r="BR1082" s="161"/>
      <c r="BS1082" s="161"/>
      <c r="BT1082" s="161"/>
      <c r="BU1082" s="161"/>
      <c r="BV1082" s="62"/>
      <c r="BW1082" s="62"/>
      <c r="BX1082" s="62"/>
      <c r="BY1082" s="62"/>
      <c r="BZ1082" s="62"/>
      <c r="CE1082" s="695"/>
    </row>
    <row r="1083" spans="2:83" s="23" customFormat="1" ht="42" customHeight="1" x14ac:dyDescent="0.25">
      <c r="B1083" s="464"/>
      <c r="C1083" s="251" t="s">
        <v>32</v>
      </c>
      <c r="D1083" s="176">
        <f>G1083</f>
        <v>28000</v>
      </c>
      <c r="E1083" s="187"/>
      <c r="F1083" s="187"/>
      <c r="G1083" s="176">
        <f>G1086+G1089</f>
        <v>28000</v>
      </c>
      <c r="H1083" s="187"/>
      <c r="I1083" s="187"/>
      <c r="J1083" s="176"/>
      <c r="K1083" s="176">
        <f>Q1083</f>
        <v>28000</v>
      </c>
      <c r="L1083" s="695">
        <f t="shared" si="2044"/>
        <v>1</v>
      </c>
      <c r="M1083" s="176"/>
      <c r="N1083" s="914"/>
      <c r="O1083" s="22"/>
      <c r="P1083" s="22"/>
      <c r="Q1083" s="176">
        <f>Q1086+Q1089</f>
        <v>28000</v>
      </c>
      <c r="R1083" s="695">
        <f t="shared" si="2060"/>
        <v>1</v>
      </c>
      <c r="S1083" s="22"/>
      <c r="T1083" s="22"/>
      <c r="U1083" s="22"/>
      <c r="V1083" s="466"/>
      <c r="W1083" s="465"/>
      <c r="X1083" s="465"/>
      <c r="Y1083" s="465"/>
      <c r="Z1083" s="465"/>
      <c r="AA1083" s="465"/>
      <c r="AB1083" s="465"/>
      <c r="AC1083" s="465"/>
      <c r="AD1083" s="465"/>
      <c r="AE1083" s="176"/>
      <c r="AF1083" s="730"/>
      <c r="AG1083" s="187"/>
      <c r="AH1083" s="730"/>
      <c r="AI1083" s="22"/>
      <c r="AJ1083" s="22"/>
      <c r="AK1083" s="176">
        <f>AK1086+AK1089</f>
        <v>0</v>
      </c>
      <c r="AL1083" s="914"/>
      <c r="AM1083" s="22"/>
      <c r="AN1083" s="22"/>
      <c r="AO1083" s="22"/>
      <c r="AP1083" s="914"/>
      <c r="AQ1083" s="914"/>
      <c r="AR1083" s="176">
        <f>AX1083</f>
        <v>28000</v>
      </c>
      <c r="AS1083" s="730">
        <f t="shared" si="2049"/>
        <v>1</v>
      </c>
      <c r="AT1083" s="176"/>
      <c r="AU1083" s="730"/>
      <c r="AV1083" s="22"/>
      <c r="AW1083" s="730"/>
      <c r="AX1083" s="176">
        <f>AX1086+AX1089</f>
        <v>28000</v>
      </c>
      <c r="AY1083" s="695">
        <f t="shared" si="2092"/>
        <v>1</v>
      </c>
      <c r="AZ1083" s="22"/>
      <c r="BA1083" s="22"/>
      <c r="BB1083" s="22"/>
      <c r="BC1083" s="465"/>
      <c r="BD1083" s="465"/>
      <c r="BE1083" s="465"/>
      <c r="BF1083" s="22"/>
      <c r="BG1083" s="22"/>
      <c r="BH1083" s="22"/>
      <c r="BI1083" s="22"/>
      <c r="BJ1083" s="465"/>
      <c r="BK1083" s="465"/>
      <c r="BL1083" s="465"/>
      <c r="BM1083" s="465"/>
      <c r="BN1083" s="466"/>
      <c r="BO1083" s="465"/>
      <c r="BP1083" s="465"/>
      <c r="BQ1083" s="465"/>
      <c r="BR1083" s="465"/>
      <c r="BS1083" s="465"/>
      <c r="BT1083" s="465"/>
      <c r="BU1083" s="465"/>
      <c r="BV1083" s="22"/>
      <c r="BW1083" s="22"/>
      <c r="BX1083" s="22"/>
      <c r="BY1083" s="22"/>
      <c r="BZ1083" s="22"/>
      <c r="CE1083" s="730"/>
    </row>
    <row r="1084" spans="2:83" s="42" customFormat="1" ht="36" customHeight="1" x14ac:dyDescent="0.25">
      <c r="B1084" s="655"/>
      <c r="C1084" s="113" t="s">
        <v>257</v>
      </c>
      <c r="D1084" s="166">
        <f>G1084</f>
        <v>13256.86651</v>
      </c>
      <c r="E1084" s="258"/>
      <c r="F1084" s="258"/>
      <c r="G1084" s="166">
        <f>G1085+G1086</f>
        <v>13256.86651</v>
      </c>
      <c r="H1084" s="258"/>
      <c r="I1084" s="258"/>
      <c r="J1084" s="166"/>
      <c r="K1084" s="166">
        <f t="shared" si="2088"/>
        <v>13256.86651</v>
      </c>
      <c r="L1084" s="695">
        <f t="shared" si="2044"/>
        <v>1</v>
      </c>
      <c r="M1084" s="166"/>
      <c r="N1084" s="1007"/>
      <c r="O1084" s="41"/>
      <c r="P1084" s="41"/>
      <c r="Q1084" s="166">
        <f>Q1085+Q1086</f>
        <v>13256.86651</v>
      </c>
      <c r="R1084" s="695">
        <f t="shared" si="2060"/>
        <v>1</v>
      </c>
      <c r="S1084" s="41"/>
      <c r="T1084" s="41"/>
      <c r="U1084" s="41"/>
      <c r="V1084" s="656"/>
      <c r="W1084" s="593"/>
      <c r="X1084" s="593"/>
      <c r="Y1084" s="593"/>
      <c r="Z1084" s="593"/>
      <c r="AA1084" s="593"/>
      <c r="AB1084" s="593"/>
      <c r="AC1084" s="593"/>
      <c r="AD1084" s="593"/>
      <c r="AE1084" s="166"/>
      <c r="AF1084" s="695"/>
      <c r="AG1084" s="258"/>
      <c r="AH1084" s="695"/>
      <c r="AI1084" s="41"/>
      <c r="AJ1084" s="41"/>
      <c r="AK1084" s="166">
        <f>AK1085+AK1086</f>
        <v>0</v>
      </c>
      <c r="AL1084" s="1007"/>
      <c r="AM1084" s="41"/>
      <c r="AN1084" s="41"/>
      <c r="AO1084" s="41"/>
      <c r="AP1084" s="1007"/>
      <c r="AQ1084" s="1007"/>
      <c r="AR1084" s="166">
        <f t="shared" ref="AR1084:AR1089" si="2093">AX1084</f>
        <v>13256.86651</v>
      </c>
      <c r="AS1084" s="695">
        <f t="shared" si="2049"/>
        <v>1</v>
      </c>
      <c r="AT1084" s="166"/>
      <c r="AU1084" s="695"/>
      <c r="AV1084" s="41"/>
      <c r="AW1084" s="695"/>
      <c r="AX1084" s="166">
        <f>AX1085+AX1086</f>
        <v>13256.86651</v>
      </c>
      <c r="AY1084" s="695">
        <f t="shared" si="2092"/>
        <v>1</v>
      </c>
      <c r="AZ1084" s="41"/>
      <c r="BA1084" s="41"/>
      <c r="BB1084" s="41"/>
      <c r="BC1084" s="593"/>
      <c r="BD1084" s="593"/>
      <c r="BE1084" s="593"/>
      <c r="BF1084" s="41"/>
      <c r="BG1084" s="41"/>
      <c r="BH1084" s="41"/>
      <c r="BI1084" s="41"/>
      <c r="BJ1084" s="593"/>
      <c r="BK1084" s="593"/>
      <c r="BL1084" s="593"/>
      <c r="BM1084" s="593"/>
      <c r="BN1084" s="656"/>
      <c r="BO1084" s="593"/>
      <c r="BP1084" s="593"/>
      <c r="BQ1084" s="593"/>
      <c r="BR1084" s="593"/>
      <c r="BS1084" s="593"/>
      <c r="BT1084" s="593"/>
      <c r="BU1084" s="593"/>
      <c r="BV1084" s="41"/>
      <c r="BW1084" s="41"/>
      <c r="BX1084" s="41"/>
      <c r="BY1084" s="41"/>
      <c r="BZ1084" s="41"/>
      <c r="CE1084" s="695"/>
    </row>
    <row r="1085" spans="2:83" s="42" customFormat="1" ht="51.75" customHeight="1" x14ac:dyDescent="0.25">
      <c r="B1085" s="655"/>
      <c r="C1085" s="249" t="s">
        <v>31</v>
      </c>
      <c r="D1085" s="166">
        <f t="shared" ref="D1085:D1089" si="2094">G1085</f>
        <v>6628.4332599999998</v>
      </c>
      <c r="E1085" s="258"/>
      <c r="F1085" s="258"/>
      <c r="G1085" s="166">
        <v>6628.4332599999998</v>
      </c>
      <c r="H1085" s="258"/>
      <c r="I1085" s="258"/>
      <c r="J1085" s="166"/>
      <c r="K1085" s="166">
        <f t="shared" si="2088"/>
        <v>6628.4332599999998</v>
      </c>
      <c r="L1085" s="695">
        <f t="shared" si="2044"/>
        <v>1</v>
      </c>
      <c r="M1085" s="166"/>
      <c r="N1085" s="1007"/>
      <c r="O1085" s="41"/>
      <c r="P1085" s="41"/>
      <c r="Q1085" s="166">
        <v>6628.4332599999998</v>
      </c>
      <c r="R1085" s="695">
        <f t="shared" si="2060"/>
        <v>1</v>
      </c>
      <c r="S1085" s="41"/>
      <c r="T1085" s="41"/>
      <c r="U1085" s="41"/>
      <c r="V1085" s="656"/>
      <c r="W1085" s="593"/>
      <c r="X1085" s="593"/>
      <c r="Y1085" s="593"/>
      <c r="Z1085" s="593"/>
      <c r="AA1085" s="593"/>
      <c r="AB1085" s="593"/>
      <c r="AC1085" s="593"/>
      <c r="AD1085" s="593"/>
      <c r="AE1085" s="166"/>
      <c r="AF1085" s="695"/>
      <c r="AG1085" s="258"/>
      <c r="AH1085" s="695"/>
      <c r="AI1085" s="41"/>
      <c r="AJ1085" s="41"/>
      <c r="AK1085" s="166"/>
      <c r="AL1085" s="1007"/>
      <c r="AM1085" s="41"/>
      <c r="AN1085" s="41"/>
      <c r="AO1085" s="41"/>
      <c r="AP1085" s="1007"/>
      <c r="AQ1085" s="1007"/>
      <c r="AR1085" s="166">
        <f t="shared" si="2093"/>
        <v>6628.4332599999998</v>
      </c>
      <c r="AS1085" s="695">
        <f t="shared" si="2049"/>
        <v>1</v>
      </c>
      <c r="AT1085" s="166"/>
      <c r="AU1085" s="695"/>
      <c r="AV1085" s="41"/>
      <c r="AW1085" s="695"/>
      <c r="AX1085" s="166">
        <v>6628.4332599999998</v>
      </c>
      <c r="AY1085" s="695">
        <f t="shared" si="2092"/>
        <v>1</v>
      </c>
      <c r="AZ1085" s="41"/>
      <c r="BA1085" s="41"/>
      <c r="BB1085" s="41"/>
      <c r="BC1085" s="593"/>
      <c r="BD1085" s="593"/>
      <c r="BE1085" s="593"/>
      <c r="BF1085" s="41"/>
      <c r="BG1085" s="41"/>
      <c r="BH1085" s="41"/>
      <c r="BI1085" s="41"/>
      <c r="BJ1085" s="593"/>
      <c r="BK1085" s="593"/>
      <c r="BL1085" s="593"/>
      <c r="BM1085" s="593"/>
      <c r="BN1085" s="656"/>
      <c r="BO1085" s="593"/>
      <c r="BP1085" s="593"/>
      <c r="BQ1085" s="593"/>
      <c r="BR1085" s="593"/>
      <c r="BS1085" s="593"/>
      <c r="BT1085" s="593"/>
      <c r="BU1085" s="593"/>
      <c r="BV1085" s="41"/>
      <c r="BW1085" s="41"/>
      <c r="BX1085" s="41"/>
      <c r="BY1085" s="41"/>
      <c r="BZ1085" s="41"/>
      <c r="CE1085" s="695"/>
    </row>
    <row r="1086" spans="2:83" s="23" customFormat="1" ht="55.5" customHeight="1" x14ac:dyDescent="0.25">
      <c r="B1086" s="464"/>
      <c r="C1086" s="251" t="s">
        <v>32</v>
      </c>
      <c r="D1086" s="176">
        <f t="shared" si="2094"/>
        <v>6628.43325</v>
      </c>
      <c r="E1086" s="187"/>
      <c r="F1086" s="187"/>
      <c r="G1086" s="176">
        <v>6628.43325</v>
      </c>
      <c r="H1086" s="187"/>
      <c r="I1086" s="187"/>
      <c r="J1086" s="176"/>
      <c r="K1086" s="176">
        <f t="shared" si="2088"/>
        <v>6628.43325</v>
      </c>
      <c r="L1086" s="695">
        <f t="shared" si="2044"/>
        <v>1</v>
      </c>
      <c r="M1086" s="176"/>
      <c r="N1086" s="684"/>
      <c r="O1086" s="22"/>
      <c r="P1086" s="22"/>
      <c r="Q1086" s="176">
        <v>6628.43325</v>
      </c>
      <c r="R1086" s="695">
        <f t="shared" si="2060"/>
        <v>1</v>
      </c>
      <c r="S1086" s="22"/>
      <c r="T1086" s="22"/>
      <c r="U1086" s="22"/>
      <c r="V1086" s="466"/>
      <c r="W1086" s="465"/>
      <c r="X1086" s="465"/>
      <c r="Y1086" s="465"/>
      <c r="Z1086" s="465"/>
      <c r="AA1086" s="465"/>
      <c r="AB1086" s="465"/>
      <c r="AC1086" s="465"/>
      <c r="AD1086" s="465"/>
      <c r="AE1086" s="176"/>
      <c r="AF1086" s="730"/>
      <c r="AG1086" s="187"/>
      <c r="AH1086" s="730"/>
      <c r="AI1086" s="22"/>
      <c r="AJ1086" s="22"/>
      <c r="AK1086" s="176"/>
      <c r="AL1086" s="684"/>
      <c r="AM1086" s="22"/>
      <c r="AN1086" s="22"/>
      <c r="AO1086" s="22"/>
      <c r="AP1086" s="684"/>
      <c r="AQ1086" s="684"/>
      <c r="AR1086" s="176">
        <f t="shared" si="2093"/>
        <v>6628.43325</v>
      </c>
      <c r="AS1086" s="730">
        <f t="shared" si="2049"/>
        <v>1</v>
      </c>
      <c r="AT1086" s="176"/>
      <c r="AU1086" s="730"/>
      <c r="AV1086" s="22"/>
      <c r="AW1086" s="730"/>
      <c r="AX1086" s="176">
        <v>6628.43325</v>
      </c>
      <c r="AY1086" s="695">
        <f t="shared" si="2092"/>
        <v>1</v>
      </c>
      <c r="AZ1086" s="22"/>
      <c r="BA1086" s="22"/>
      <c r="BB1086" s="22"/>
      <c r="BC1086" s="465"/>
      <c r="BD1086" s="465"/>
      <c r="BE1086" s="465"/>
      <c r="BF1086" s="22"/>
      <c r="BG1086" s="22"/>
      <c r="BH1086" s="22"/>
      <c r="BI1086" s="22"/>
      <c r="BJ1086" s="465"/>
      <c r="BK1086" s="465"/>
      <c r="BL1086" s="465"/>
      <c r="BM1086" s="465"/>
      <c r="BN1086" s="466"/>
      <c r="BO1086" s="465"/>
      <c r="BP1086" s="465"/>
      <c r="BQ1086" s="465"/>
      <c r="BR1086" s="465"/>
      <c r="BS1086" s="465"/>
      <c r="BT1086" s="465"/>
      <c r="BU1086" s="465"/>
      <c r="BV1086" s="22"/>
      <c r="BW1086" s="22"/>
      <c r="BX1086" s="22"/>
      <c r="BY1086" s="22"/>
      <c r="BZ1086" s="22"/>
      <c r="CE1086" s="730"/>
    </row>
    <row r="1087" spans="2:83" s="42" customFormat="1" ht="44.25" customHeight="1" x14ac:dyDescent="0.25">
      <c r="B1087" s="655"/>
      <c r="C1087" s="113" t="s">
        <v>108</v>
      </c>
      <c r="D1087" s="166">
        <f t="shared" si="2094"/>
        <v>42743.13349</v>
      </c>
      <c r="E1087" s="258"/>
      <c r="F1087" s="258"/>
      <c r="G1087" s="166">
        <f>G1088+G1089</f>
        <v>42743.13349</v>
      </c>
      <c r="H1087" s="258"/>
      <c r="I1087" s="258"/>
      <c r="J1087" s="166"/>
      <c r="K1087" s="166">
        <f t="shared" si="2088"/>
        <v>42743.13349</v>
      </c>
      <c r="L1087" s="695">
        <f t="shared" si="2044"/>
        <v>1</v>
      </c>
      <c r="M1087" s="166"/>
      <c r="N1087" s="1007"/>
      <c r="O1087" s="41"/>
      <c r="P1087" s="41"/>
      <c r="Q1087" s="166">
        <f>Q1088+Q1089</f>
        <v>42743.13349</v>
      </c>
      <c r="R1087" s="695">
        <f t="shared" si="2060"/>
        <v>1</v>
      </c>
      <c r="S1087" s="41"/>
      <c r="T1087" s="41"/>
      <c r="U1087" s="41"/>
      <c r="V1087" s="656"/>
      <c r="W1087" s="593"/>
      <c r="X1087" s="593"/>
      <c r="Y1087" s="593"/>
      <c r="Z1087" s="593"/>
      <c r="AA1087" s="593"/>
      <c r="AB1087" s="593"/>
      <c r="AC1087" s="593"/>
      <c r="AD1087" s="593"/>
      <c r="AE1087" s="166"/>
      <c r="AF1087" s="695"/>
      <c r="AG1087" s="258"/>
      <c r="AH1087" s="695"/>
      <c r="AI1087" s="41"/>
      <c r="AJ1087" s="41"/>
      <c r="AK1087" s="166">
        <f>AK1088+AK1089</f>
        <v>0</v>
      </c>
      <c r="AL1087" s="1007"/>
      <c r="AM1087" s="41"/>
      <c r="AN1087" s="41"/>
      <c r="AO1087" s="41"/>
      <c r="AP1087" s="1007"/>
      <c r="AQ1087" s="1007"/>
      <c r="AR1087" s="166">
        <f t="shared" si="2093"/>
        <v>42743.13349</v>
      </c>
      <c r="AS1087" s="695">
        <f t="shared" si="2049"/>
        <v>1</v>
      </c>
      <c r="AT1087" s="166"/>
      <c r="AU1087" s="695"/>
      <c r="AV1087" s="41"/>
      <c r="AW1087" s="695"/>
      <c r="AX1087" s="166">
        <f>AX1088+AX1089</f>
        <v>42743.13349</v>
      </c>
      <c r="AY1087" s="695">
        <f t="shared" si="2092"/>
        <v>1</v>
      </c>
      <c r="AZ1087" s="41"/>
      <c r="BA1087" s="41"/>
      <c r="BB1087" s="41"/>
      <c r="BC1087" s="593"/>
      <c r="BD1087" s="593"/>
      <c r="BE1087" s="593"/>
      <c r="BF1087" s="41"/>
      <c r="BG1087" s="41"/>
      <c r="BH1087" s="41"/>
      <c r="BI1087" s="41"/>
      <c r="BJ1087" s="593"/>
      <c r="BK1087" s="593"/>
      <c r="BL1087" s="593"/>
      <c r="BM1087" s="593"/>
      <c r="BN1087" s="656"/>
      <c r="BO1087" s="593"/>
      <c r="BP1087" s="593"/>
      <c r="BQ1087" s="593"/>
      <c r="BR1087" s="593"/>
      <c r="BS1087" s="593"/>
      <c r="BT1087" s="593"/>
      <c r="BU1087" s="593"/>
      <c r="BV1087" s="41"/>
      <c r="BW1087" s="41"/>
      <c r="BX1087" s="41"/>
      <c r="BY1087" s="41"/>
      <c r="BZ1087" s="41"/>
      <c r="CE1087" s="695"/>
    </row>
    <row r="1088" spans="2:83" s="42" customFormat="1" ht="62.25" customHeight="1" x14ac:dyDescent="0.25">
      <c r="B1088" s="655"/>
      <c r="C1088" s="249" t="s">
        <v>31</v>
      </c>
      <c r="D1088" s="166">
        <f t="shared" si="2094"/>
        <v>21371.566739999998</v>
      </c>
      <c r="E1088" s="258"/>
      <c r="F1088" s="258"/>
      <c r="G1088" s="166">
        <v>21371.566739999998</v>
      </c>
      <c r="H1088" s="258"/>
      <c r="I1088" s="258"/>
      <c r="J1088" s="166"/>
      <c r="K1088" s="166">
        <f t="shared" si="2088"/>
        <v>21371.566739999998</v>
      </c>
      <c r="L1088" s="695">
        <f t="shared" si="2044"/>
        <v>1</v>
      </c>
      <c r="M1088" s="166"/>
      <c r="N1088" s="1007"/>
      <c r="O1088" s="41"/>
      <c r="P1088" s="41"/>
      <c r="Q1088" s="166">
        <v>21371.566739999998</v>
      </c>
      <c r="R1088" s="695">
        <f t="shared" si="2060"/>
        <v>1</v>
      </c>
      <c r="S1088" s="41"/>
      <c r="T1088" s="41"/>
      <c r="U1088" s="41"/>
      <c r="V1088" s="656"/>
      <c r="W1088" s="593"/>
      <c r="X1088" s="593"/>
      <c r="Y1088" s="593"/>
      <c r="Z1088" s="593"/>
      <c r="AA1088" s="593"/>
      <c r="AB1088" s="593"/>
      <c r="AC1088" s="593"/>
      <c r="AD1088" s="593"/>
      <c r="AE1088" s="166"/>
      <c r="AF1088" s="695"/>
      <c r="AG1088" s="258"/>
      <c r="AH1088" s="695"/>
      <c r="AI1088" s="41"/>
      <c r="AJ1088" s="41"/>
      <c r="AK1088" s="166"/>
      <c r="AL1088" s="1007"/>
      <c r="AM1088" s="41"/>
      <c r="AN1088" s="41"/>
      <c r="AO1088" s="41"/>
      <c r="AP1088" s="1007"/>
      <c r="AQ1088" s="1007"/>
      <c r="AR1088" s="166">
        <f t="shared" si="2093"/>
        <v>21371.566739999998</v>
      </c>
      <c r="AS1088" s="695">
        <f t="shared" si="2049"/>
        <v>1</v>
      </c>
      <c r="AT1088" s="166"/>
      <c r="AU1088" s="695"/>
      <c r="AV1088" s="41"/>
      <c r="AW1088" s="695"/>
      <c r="AX1088" s="166">
        <v>21371.566739999998</v>
      </c>
      <c r="AY1088" s="695">
        <f t="shared" si="2092"/>
        <v>1</v>
      </c>
      <c r="AZ1088" s="41"/>
      <c r="BA1088" s="41"/>
      <c r="BB1088" s="41"/>
      <c r="BC1088" s="593"/>
      <c r="BD1088" s="593"/>
      <c r="BE1088" s="593"/>
      <c r="BF1088" s="41"/>
      <c r="BG1088" s="41"/>
      <c r="BH1088" s="41"/>
      <c r="BI1088" s="41"/>
      <c r="BJ1088" s="593"/>
      <c r="BK1088" s="593"/>
      <c r="BL1088" s="593"/>
      <c r="BM1088" s="593"/>
      <c r="BN1088" s="656"/>
      <c r="BO1088" s="593"/>
      <c r="BP1088" s="593"/>
      <c r="BQ1088" s="593"/>
      <c r="BR1088" s="593"/>
      <c r="BS1088" s="593"/>
      <c r="BT1088" s="593"/>
      <c r="BU1088" s="593"/>
      <c r="BV1088" s="41"/>
      <c r="BW1088" s="41"/>
      <c r="BX1088" s="41"/>
      <c r="BY1088" s="41"/>
      <c r="BZ1088" s="41"/>
      <c r="CE1088" s="695"/>
    </row>
    <row r="1089" spans="2:83" s="23" customFormat="1" ht="55.5" customHeight="1" x14ac:dyDescent="0.25">
      <c r="B1089" s="464"/>
      <c r="C1089" s="251" t="s">
        <v>32</v>
      </c>
      <c r="D1089" s="176">
        <f t="shared" si="2094"/>
        <v>21371.566750000002</v>
      </c>
      <c r="E1089" s="167"/>
      <c r="F1089" s="167"/>
      <c r="G1089" s="176">
        <v>21371.566750000002</v>
      </c>
      <c r="H1089" s="167"/>
      <c r="I1089" s="176"/>
      <c r="J1089" s="176">
        <f t="shared" si="2080"/>
        <v>0</v>
      </c>
      <c r="K1089" s="176">
        <f t="shared" si="2088"/>
        <v>21371.566750000002</v>
      </c>
      <c r="L1089" s="695">
        <f t="shared" si="2044"/>
        <v>1</v>
      </c>
      <c r="M1089" s="176"/>
      <c r="N1089" s="684"/>
      <c r="O1089" s="684"/>
      <c r="P1089" s="684"/>
      <c r="Q1089" s="176">
        <v>21371.566750000002</v>
      </c>
      <c r="R1089" s="695">
        <f t="shared" si="2060"/>
        <v>1</v>
      </c>
      <c r="S1089" s="22"/>
      <c r="T1089" s="22"/>
      <c r="U1089" s="22"/>
      <c r="V1089" s="466"/>
      <c r="W1089" s="465"/>
      <c r="X1089" s="465"/>
      <c r="Y1089" s="465"/>
      <c r="Z1089" s="465"/>
      <c r="AA1089" s="465"/>
      <c r="AB1089" s="465"/>
      <c r="AC1089" s="465"/>
      <c r="AD1089" s="465"/>
      <c r="AE1089" s="176">
        <f t="shared" si="2085"/>
        <v>0</v>
      </c>
      <c r="AF1089" s="730">
        <f t="shared" si="2046"/>
        <v>0</v>
      </c>
      <c r="AG1089" s="187"/>
      <c r="AH1089" s="730"/>
      <c r="AI1089" s="22"/>
      <c r="AJ1089" s="22"/>
      <c r="AK1089" s="176"/>
      <c r="AL1089" s="684"/>
      <c r="AM1089" s="22"/>
      <c r="AN1089" s="22"/>
      <c r="AO1089" s="22"/>
      <c r="AP1089" s="684">
        <f t="shared" si="2086"/>
        <v>21371.566750000002</v>
      </c>
      <c r="AQ1089" s="684"/>
      <c r="AR1089" s="176">
        <f t="shared" si="2093"/>
        <v>21371.566750000002</v>
      </c>
      <c r="AS1089" s="730">
        <f t="shared" si="2049"/>
        <v>1</v>
      </c>
      <c r="AT1089" s="176"/>
      <c r="AU1089" s="730"/>
      <c r="AV1089" s="684"/>
      <c r="AW1089" s="730"/>
      <c r="AX1089" s="176">
        <v>21371.566750000002</v>
      </c>
      <c r="AY1089" s="695">
        <f t="shared" si="2092"/>
        <v>1</v>
      </c>
      <c r="AZ1089" s="22"/>
      <c r="BA1089" s="22"/>
      <c r="BB1089" s="22"/>
      <c r="BC1089" s="465"/>
      <c r="BD1089" s="465"/>
      <c r="BE1089" s="465"/>
      <c r="BF1089" s="22"/>
      <c r="BG1089" s="22"/>
      <c r="BH1089" s="22"/>
      <c r="BI1089" s="22"/>
      <c r="BJ1089" s="465"/>
      <c r="BK1089" s="465"/>
      <c r="BL1089" s="465"/>
      <c r="BM1089" s="465"/>
      <c r="BN1089" s="466"/>
      <c r="BO1089" s="465"/>
      <c r="BP1089" s="465"/>
      <c r="BQ1089" s="465"/>
      <c r="BR1089" s="465"/>
      <c r="BS1089" s="465"/>
      <c r="BT1089" s="684"/>
      <c r="BU1089" s="684"/>
      <c r="BV1089" s="684"/>
      <c r="BW1089" s="684"/>
      <c r="BX1089" s="684"/>
      <c r="BY1089" s="22"/>
      <c r="BZ1089" s="22"/>
      <c r="CE1089" s="730"/>
    </row>
    <row r="1090" spans="2:83" s="322" customFormat="1" ht="192.75" customHeight="1" x14ac:dyDescent="0.25">
      <c r="B1090" s="655" t="s">
        <v>8</v>
      </c>
      <c r="C1090" s="113" t="s">
        <v>536</v>
      </c>
      <c r="D1090" s="166">
        <f t="shared" si="2084"/>
        <v>22000</v>
      </c>
      <c r="E1090" s="240"/>
      <c r="F1090" s="240"/>
      <c r="G1090" s="166">
        <f>G1093+G1096</f>
        <v>22000</v>
      </c>
      <c r="H1090" s="240"/>
      <c r="I1090" s="168"/>
      <c r="J1090" s="166">
        <f t="shared" si="2080"/>
        <v>0</v>
      </c>
      <c r="K1090" s="166">
        <f t="shared" si="2088"/>
        <v>22000</v>
      </c>
      <c r="L1090" s="695">
        <f t="shared" si="2044"/>
        <v>1</v>
      </c>
      <c r="M1090" s="166">
        <f>M1097+M1098</f>
        <v>0</v>
      </c>
      <c r="N1090" s="683"/>
      <c r="O1090" s="62"/>
      <c r="P1090" s="41"/>
      <c r="Q1090" s="166">
        <f>Q1093+Q1096</f>
        <v>22000</v>
      </c>
      <c r="R1090" s="695">
        <f t="shared" si="2060"/>
        <v>1</v>
      </c>
      <c r="S1090" s="62"/>
      <c r="T1090" s="41"/>
      <c r="U1090" s="62"/>
      <c r="V1090" s="462"/>
      <c r="W1090" s="161"/>
      <c r="X1090" s="161"/>
      <c r="Y1090" s="161"/>
      <c r="Z1090" s="161"/>
      <c r="AA1090" s="161"/>
      <c r="AB1090" s="161"/>
      <c r="AC1090" s="161"/>
      <c r="AD1090" s="593"/>
      <c r="AE1090" s="166">
        <f t="shared" si="2085"/>
        <v>0</v>
      </c>
      <c r="AF1090" s="695">
        <f t="shared" si="2046"/>
        <v>0</v>
      </c>
      <c r="AG1090" s="861"/>
      <c r="AH1090" s="695"/>
      <c r="AI1090" s="62"/>
      <c r="AJ1090" s="41"/>
      <c r="AK1090" s="166">
        <f>AK1093+AK1096</f>
        <v>0</v>
      </c>
      <c r="AL1090" s="695">
        <f>AK1090/D1090</f>
        <v>0</v>
      </c>
      <c r="AM1090" s="62"/>
      <c r="AN1090" s="41"/>
      <c r="AO1090" s="62"/>
      <c r="AP1090" s="653">
        <f t="shared" si="2086"/>
        <v>22000</v>
      </c>
      <c r="AQ1090" s="683"/>
      <c r="AR1090" s="166">
        <f>AX1090</f>
        <v>22000</v>
      </c>
      <c r="AS1090" s="695">
        <f t="shared" si="2049"/>
        <v>1</v>
      </c>
      <c r="AT1090" s="166"/>
      <c r="AU1090" s="695"/>
      <c r="AV1090" s="62"/>
      <c r="AW1090" s="695"/>
      <c r="AX1090" s="166">
        <f>AX1093+AX1096</f>
        <v>22000</v>
      </c>
      <c r="AY1090" s="695">
        <f>AX1090/D1090</f>
        <v>1</v>
      </c>
      <c r="AZ1090" s="62"/>
      <c r="BA1090" s="41"/>
      <c r="BB1090" s="62"/>
      <c r="BC1090" s="161"/>
      <c r="BD1090" s="161"/>
      <c r="BE1090" s="161"/>
      <c r="BF1090" s="62"/>
      <c r="BG1090" s="62"/>
      <c r="BH1090" s="62"/>
      <c r="BI1090" s="62"/>
      <c r="BJ1090" s="161"/>
      <c r="BK1090" s="161"/>
      <c r="BL1090" s="161"/>
      <c r="BM1090" s="161"/>
      <c r="BN1090" s="462"/>
      <c r="BO1090" s="161"/>
      <c r="BP1090" s="161"/>
      <c r="BQ1090" s="161"/>
      <c r="BR1090" s="161"/>
      <c r="BS1090" s="161"/>
      <c r="BT1090" s="161"/>
      <c r="BU1090" s="161"/>
      <c r="BV1090" s="62"/>
      <c r="BW1090" s="62"/>
      <c r="BX1090" s="62"/>
      <c r="BY1090" s="62"/>
      <c r="BZ1090" s="62"/>
      <c r="CE1090" s="695"/>
    </row>
    <row r="1091" spans="2:83" s="322" customFormat="1" ht="52.5" customHeight="1" x14ac:dyDescent="0.25">
      <c r="B1091" s="655"/>
      <c r="C1091" s="249" t="s">
        <v>31</v>
      </c>
      <c r="D1091" s="166">
        <f t="shared" ref="D1091:D1096" si="2095">G1091</f>
        <v>11000</v>
      </c>
      <c r="E1091" s="240"/>
      <c r="F1091" s="240"/>
      <c r="G1091" s="166">
        <f>G1094+G1097</f>
        <v>11000</v>
      </c>
      <c r="H1091" s="240"/>
      <c r="I1091" s="168"/>
      <c r="J1091" s="166"/>
      <c r="K1091" s="166">
        <f>Q1091</f>
        <v>11000</v>
      </c>
      <c r="L1091" s="695">
        <f t="shared" si="2044"/>
        <v>1</v>
      </c>
      <c r="M1091" s="166"/>
      <c r="N1091" s="913"/>
      <c r="O1091" s="62"/>
      <c r="P1091" s="41"/>
      <c r="Q1091" s="166">
        <f>Q1094+Q1097</f>
        <v>11000</v>
      </c>
      <c r="R1091" s="695">
        <f t="shared" si="2060"/>
        <v>1</v>
      </c>
      <c r="S1091" s="62"/>
      <c r="T1091" s="41"/>
      <c r="U1091" s="62"/>
      <c r="V1091" s="462"/>
      <c r="W1091" s="161"/>
      <c r="X1091" s="161"/>
      <c r="Y1091" s="161"/>
      <c r="Z1091" s="161"/>
      <c r="AA1091" s="161"/>
      <c r="AB1091" s="161"/>
      <c r="AC1091" s="161"/>
      <c r="AD1091" s="593"/>
      <c r="AE1091" s="166">
        <f t="shared" si="2085"/>
        <v>0</v>
      </c>
      <c r="AF1091" s="695">
        <f t="shared" si="2046"/>
        <v>0</v>
      </c>
      <c r="AG1091" s="861"/>
      <c r="AH1091" s="695"/>
      <c r="AI1091" s="62"/>
      <c r="AJ1091" s="41"/>
      <c r="AK1091" s="166">
        <f>AK1094+AK1097</f>
        <v>0</v>
      </c>
      <c r="AL1091" s="695">
        <f t="shared" ref="AL1091:AL1098" si="2096">AK1091/D1091</f>
        <v>0</v>
      </c>
      <c r="AM1091" s="62"/>
      <c r="AN1091" s="41"/>
      <c r="AO1091" s="62"/>
      <c r="AP1091" s="913"/>
      <c r="AQ1091" s="913"/>
      <c r="AR1091" s="166">
        <f>AX1091</f>
        <v>11000</v>
      </c>
      <c r="AS1091" s="695">
        <f t="shared" si="2049"/>
        <v>1</v>
      </c>
      <c r="AT1091" s="166"/>
      <c r="AU1091" s="695"/>
      <c r="AV1091" s="62"/>
      <c r="AW1091" s="695"/>
      <c r="AX1091" s="166">
        <f>AX1094+AX1097</f>
        <v>11000</v>
      </c>
      <c r="AY1091" s="695">
        <f t="shared" ref="AY1091:AY1098" si="2097">AX1091/D1091</f>
        <v>1</v>
      </c>
      <c r="AZ1091" s="62"/>
      <c r="BA1091" s="41"/>
      <c r="BB1091" s="62"/>
      <c r="BC1091" s="161"/>
      <c r="BD1091" s="161"/>
      <c r="BE1091" s="161"/>
      <c r="BF1091" s="62"/>
      <c r="BG1091" s="62"/>
      <c r="BH1091" s="62"/>
      <c r="BI1091" s="62"/>
      <c r="BJ1091" s="161"/>
      <c r="BK1091" s="161"/>
      <c r="BL1091" s="161"/>
      <c r="BM1091" s="161"/>
      <c r="BN1091" s="462"/>
      <c r="BO1091" s="161"/>
      <c r="BP1091" s="161"/>
      <c r="BQ1091" s="161"/>
      <c r="BR1091" s="161"/>
      <c r="BS1091" s="161"/>
      <c r="BT1091" s="161"/>
      <c r="BU1091" s="161"/>
      <c r="BV1091" s="62"/>
      <c r="BW1091" s="62"/>
      <c r="BX1091" s="62"/>
      <c r="BY1091" s="62"/>
      <c r="BZ1091" s="62"/>
      <c r="CE1091" s="695"/>
    </row>
    <row r="1092" spans="2:83" s="23" customFormat="1" ht="43.5" customHeight="1" x14ac:dyDescent="0.25">
      <c r="B1092" s="464"/>
      <c r="C1092" s="251" t="s">
        <v>32</v>
      </c>
      <c r="D1092" s="176">
        <f t="shared" si="2095"/>
        <v>11000</v>
      </c>
      <c r="E1092" s="167"/>
      <c r="F1092" s="167"/>
      <c r="G1092" s="176">
        <f>G1095+G1098</f>
        <v>11000</v>
      </c>
      <c r="H1092" s="167"/>
      <c r="I1092" s="176"/>
      <c r="J1092" s="176"/>
      <c r="K1092" s="176">
        <f>Q1092</f>
        <v>11000</v>
      </c>
      <c r="L1092" s="730">
        <f t="shared" si="2044"/>
        <v>1</v>
      </c>
      <c r="M1092" s="176"/>
      <c r="N1092" s="1008"/>
      <c r="O1092" s="22"/>
      <c r="P1092" s="22"/>
      <c r="Q1092" s="176">
        <f>Q1095+Q1098</f>
        <v>11000</v>
      </c>
      <c r="R1092" s="730">
        <f t="shared" si="2060"/>
        <v>1</v>
      </c>
      <c r="S1092" s="22"/>
      <c r="T1092" s="22"/>
      <c r="U1092" s="22"/>
      <c r="V1092" s="918"/>
      <c r="W1092" s="465"/>
      <c r="X1092" s="465"/>
      <c r="Y1092" s="465"/>
      <c r="Z1092" s="465"/>
      <c r="AA1092" s="465"/>
      <c r="AB1092" s="465"/>
      <c r="AC1092" s="465"/>
      <c r="AD1092" s="465"/>
      <c r="AE1092" s="176">
        <f t="shared" si="2085"/>
        <v>0</v>
      </c>
      <c r="AF1092" s="730">
        <f t="shared" si="2046"/>
        <v>0</v>
      </c>
      <c r="AG1092" s="187"/>
      <c r="AH1092" s="730"/>
      <c r="AI1092" s="22"/>
      <c r="AJ1092" s="22"/>
      <c r="AK1092" s="176">
        <f>AK1095+AK1098</f>
        <v>0</v>
      </c>
      <c r="AL1092" s="730">
        <f t="shared" si="2096"/>
        <v>0</v>
      </c>
      <c r="AM1092" s="22"/>
      <c r="AN1092" s="22"/>
      <c r="AO1092" s="22"/>
      <c r="AP1092" s="1008"/>
      <c r="AQ1092" s="1008"/>
      <c r="AR1092" s="176">
        <f>AX1092</f>
        <v>11000</v>
      </c>
      <c r="AS1092" s="730">
        <f t="shared" si="2049"/>
        <v>1</v>
      </c>
      <c r="AT1092" s="176"/>
      <c r="AU1092" s="730"/>
      <c r="AV1092" s="22"/>
      <c r="AW1092" s="730"/>
      <c r="AX1092" s="176">
        <f>AX1095+AX1098</f>
        <v>11000</v>
      </c>
      <c r="AY1092" s="730">
        <f t="shared" si="2097"/>
        <v>1</v>
      </c>
      <c r="AZ1092" s="22"/>
      <c r="BA1092" s="22"/>
      <c r="BB1092" s="22"/>
      <c r="BC1092" s="465"/>
      <c r="BD1092" s="465"/>
      <c r="BE1092" s="465"/>
      <c r="BF1092" s="22"/>
      <c r="BG1092" s="22"/>
      <c r="BH1092" s="22"/>
      <c r="BI1092" s="22"/>
      <c r="BJ1092" s="465"/>
      <c r="BK1092" s="465"/>
      <c r="BL1092" s="465"/>
      <c r="BM1092" s="465"/>
      <c r="BN1092" s="918"/>
      <c r="BO1092" s="465"/>
      <c r="BP1092" s="465"/>
      <c r="BQ1092" s="465"/>
      <c r="BR1092" s="465"/>
      <c r="BS1092" s="465"/>
      <c r="BT1092" s="465"/>
      <c r="BU1092" s="465"/>
      <c r="BV1092" s="22"/>
      <c r="BW1092" s="22"/>
      <c r="BX1092" s="22"/>
      <c r="BY1092" s="22"/>
      <c r="BZ1092" s="22"/>
      <c r="CE1092" s="730"/>
    </row>
    <row r="1093" spans="2:83" s="322" customFormat="1" ht="54" customHeight="1" x14ac:dyDescent="0.25">
      <c r="B1093" s="655"/>
      <c r="C1093" s="113" t="s">
        <v>257</v>
      </c>
      <c r="D1093" s="166">
        <f t="shared" si="2095"/>
        <v>1603.3238200000001</v>
      </c>
      <c r="E1093" s="240"/>
      <c r="F1093" s="240"/>
      <c r="G1093" s="166">
        <f>G1094+G1095</f>
        <v>1603.3238200000001</v>
      </c>
      <c r="H1093" s="240"/>
      <c r="I1093" s="168"/>
      <c r="J1093" s="166"/>
      <c r="K1093" s="166">
        <f>Q1093</f>
        <v>1603.3238200000001</v>
      </c>
      <c r="L1093" s="695">
        <f t="shared" si="2044"/>
        <v>1</v>
      </c>
      <c r="M1093" s="166"/>
      <c r="N1093" s="913"/>
      <c r="O1093" s="62"/>
      <c r="P1093" s="41"/>
      <c r="Q1093" s="166">
        <f>Q1094+Q1095</f>
        <v>1603.3238200000001</v>
      </c>
      <c r="R1093" s="695">
        <f t="shared" si="2060"/>
        <v>1</v>
      </c>
      <c r="S1093" s="62"/>
      <c r="T1093" s="41"/>
      <c r="U1093" s="62"/>
      <c r="V1093" s="462"/>
      <c r="W1093" s="161"/>
      <c r="X1093" s="161"/>
      <c r="Y1093" s="161"/>
      <c r="Z1093" s="161"/>
      <c r="AA1093" s="161"/>
      <c r="AB1093" s="161"/>
      <c r="AC1093" s="161"/>
      <c r="AD1093" s="593"/>
      <c r="AE1093" s="166">
        <f t="shared" si="2085"/>
        <v>0</v>
      </c>
      <c r="AF1093" s="695">
        <f t="shared" si="2046"/>
        <v>0</v>
      </c>
      <c r="AG1093" s="861"/>
      <c r="AH1093" s="695"/>
      <c r="AI1093" s="62"/>
      <c r="AJ1093" s="41"/>
      <c r="AK1093" s="166">
        <f>AK1094+AK1095</f>
        <v>0</v>
      </c>
      <c r="AL1093" s="695">
        <f t="shared" si="2096"/>
        <v>0</v>
      </c>
      <c r="AM1093" s="62"/>
      <c r="AN1093" s="41"/>
      <c r="AO1093" s="62"/>
      <c r="AP1093" s="913"/>
      <c r="AQ1093" s="913"/>
      <c r="AR1093" s="166">
        <f>AX1093</f>
        <v>1603.3238200000001</v>
      </c>
      <c r="AS1093" s="695">
        <f t="shared" si="2049"/>
        <v>1</v>
      </c>
      <c r="AT1093" s="166"/>
      <c r="AU1093" s="695"/>
      <c r="AV1093" s="62"/>
      <c r="AW1093" s="695"/>
      <c r="AX1093" s="166">
        <f>AX1094+AX1095</f>
        <v>1603.3238200000001</v>
      </c>
      <c r="AY1093" s="695">
        <f t="shared" si="2097"/>
        <v>1</v>
      </c>
      <c r="AZ1093" s="62"/>
      <c r="BA1093" s="41"/>
      <c r="BB1093" s="62"/>
      <c r="BC1093" s="161"/>
      <c r="BD1093" s="161"/>
      <c r="BE1093" s="161"/>
      <c r="BF1093" s="62"/>
      <c r="BG1093" s="62"/>
      <c r="BH1093" s="62"/>
      <c r="BI1093" s="62"/>
      <c r="BJ1093" s="161"/>
      <c r="BK1093" s="161"/>
      <c r="BL1093" s="161"/>
      <c r="BM1093" s="161"/>
      <c r="BN1093" s="462"/>
      <c r="BO1093" s="161"/>
      <c r="BP1093" s="161"/>
      <c r="BQ1093" s="161"/>
      <c r="BR1093" s="161"/>
      <c r="BS1093" s="161"/>
      <c r="BT1093" s="161"/>
      <c r="BU1093" s="161"/>
      <c r="BV1093" s="62"/>
      <c r="BW1093" s="62"/>
      <c r="BX1093" s="62"/>
      <c r="BY1093" s="62"/>
      <c r="BZ1093" s="62"/>
      <c r="CE1093" s="695"/>
    </row>
    <row r="1094" spans="2:83" s="322" customFormat="1" ht="44.25" customHeight="1" x14ac:dyDescent="0.25">
      <c r="B1094" s="655"/>
      <c r="C1094" s="249" t="s">
        <v>31</v>
      </c>
      <c r="D1094" s="166">
        <f t="shared" si="2095"/>
        <v>801.66191000000003</v>
      </c>
      <c r="E1094" s="240"/>
      <c r="F1094" s="240"/>
      <c r="G1094" s="166">
        <v>801.66191000000003</v>
      </c>
      <c r="H1094" s="240"/>
      <c r="I1094" s="168"/>
      <c r="J1094" s="166"/>
      <c r="K1094" s="166">
        <f>Q1094</f>
        <v>801.66191000000003</v>
      </c>
      <c r="L1094" s="695">
        <f t="shared" si="2044"/>
        <v>1</v>
      </c>
      <c r="M1094" s="166"/>
      <c r="N1094" s="913"/>
      <c r="O1094" s="62"/>
      <c r="P1094" s="41"/>
      <c r="Q1094" s="166">
        <v>801.66191000000003</v>
      </c>
      <c r="R1094" s="695">
        <f t="shared" si="2060"/>
        <v>1</v>
      </c>
      <c r="S1094" s="62"/>
      <c r="T1094" s="41"/>
      <c r="U1094" s="62"/>
      <c r="V1094" s="462"/>
      <c r="W1094" s="161"/>
      <c r="X1094" s="161"/>
      <c r="Y1094" s="161"/>
      <c r="Z1094" s="161"/>
      <c r="AA1094" s="161"/>
      <c r="AB1094" s="161"/>
      <c r="AC1094" s="161"/>
      <c r="AD1094" s="593"/>
      <c r="AE1094" s="166">
        <f t="shared" si="2085"/>
        <v>0</v>
      </c>
      <c r="AF1094" s="695">
        <f t="shared" si="2046"/>
        <v>0</v>
      </c>
      <c r="AG1094" s="861"/>
      <c r="AH1094" s="695"/>
      <c r="AI1094" s="62"/>
      <c r="AJ1094" s="41"/>
      <c r="AK1094" s="166">
        <v>0</v>
      </c>
      <c r="AL1094" s="695">
        <f t="shared" si="2096"/>
        <v>0</v>
      </c>
      <c r="AM1094" s="62"/>
      <c r="AN1094" s="41"/>
      <c r="AO1094" s="62"/>
      <c r="AP1094" s="913"/>
      <c r="AQ1094" s="913"/>
      <c r="AR1094" s="166">
        <f t="shared" ref="AR1094:AR1096" si="2098">AX1094</f>
        <v>801.66191000000003</v>
      </c>
      <c r="AS1094" s="695">
        <f t="shared" si="2049"/>
        <v>1</v>
      </c>
      <c r="AT1094" s="166"/>
      <c r="AU1094" s="695"/>
      <c r="AV1094" s="62"/>
      <c r="AW1094" s="695"/>
      <c r="AX1094" s="166">
        <v>801.66191000000003</v>
      </c>
      <c r="AY1094" s="695">
        <f t="shared" si="2097"/>
        <v>1</v>
      </c>
      <c r="AZ1094" s="62"/>
      <c r="BA1094" s="41"/>
      <c r="BB1094" s="62"/>
      <c r="BC1094" s="161"/>
      <c r="BD1094" s="161"/>
      <c r="BE1094" s="161"/>
      <c r="BF1094" s="62"/>
      <c r="BG1094" s="62"/>
      <c r="BH1094" s="62"/>
      <c r="BI1094" s="62"/>
      <c r="BJ1094" s="161"/>
      <c r="BK1094" s="161"/>
      <c r="BL1094" s="161"/>
      <c r="BM1094" s="161"/>
      <c r="BN1094" s="462"/>
      <c r="BO1094" s="161"/>
      <c r="BP1094" s="161"/>
      <c r="BQ1094" s="161"/>
      <c r="BR1094" s="161"/>
      <c r="BS1094" s="161"/>
      <c r="BT1094" s="161"/>
      <c r="BU1094" s="161"/>
      <c r="BV1094" s="62"/>
      <c r="BW1094" s="62"/>
      <c r="BX1094" s="62"/>
      <c r="BY1094" s="62"/>
      <c r="BZ1094" s="62"/>
      <c r="CE1094" s="695"/>
    </row>
    <row r="1095" spans="2:83" s="23" customFormat="1" ht="52.5" customHeight="1" x14ac:dyDescent="0.25">
      <c r="B1095" s="464"/>
      <c r="C1095" s="251" t="s">
        <v>32</v>
      </c>
      <c r="D1095" s="176">
        <f t="shared" si="2095"/>
        <v>801.66191000000003</v>
      </c>
      <c r="E1095" s="167"/>
      <c r="F1095" s="167"/>
      <c r="G1095" s="176">
        <v>801.66191000000003</v>
      </c>
      <c r="H1095" s="167"/>
      <c r="I1095" s="176"/>
      <c r="J1095" s="176"/>
      <c r="K1095" s="176">
        <f>Q1095</f>
        <v>801.66191000000003</v>
      </c>
      <c r="L1095" s="730">
        <f t="shared" si="2044"/>
        <v>1</v>
      </c>
      <c r="M1095" s="176"/>
      <c r="N1095" s="1008"/>
      <c r="O1095" s="22"/>
      <c r="P1095" s="22"/>
      <c r="Q1095" s="176">
        <v>801.66191000000003</v>
      </c>
      <c r="R1095" s="730">
        <f t="shared" si="2060"/>
        <v>1</v>
      </c>
      <c r="S1095" s="22"/>
      <c r="T1095" s="22"/>
      <c r="U1095" s="22"/>
      <c r="V1095" s="918"/>
      <c r="W1095" s="465"/>
      <c r="X1095" s="465"/>
      <c r="Y1095" s="465"/>
      <c r="Z1095" s="465"/>
      <c r="AA1095" s="465"/>
      <c r="AB1095" s="465"/>
      <c r="AC1095" s="465"/>
      <c r="AD1095" s="465"/>
      <c r="AE1095" s="176">
        <f t="shared" si="2085"/>
        <v>0</v>
      </c>
      <c r="AF1095" s="730">
        <f t="shared" si="2046"/>
        <v>0</v>
      </c>
      <c r="AG1095" s="187"/>
      <c r="AH1095" s="730"/>
      <c r="AI1095" s="22"/>
      <c r="AJ1095" s="22"/>
      <c r="AK1095" s="176">
        <v>0</v>
      </c>
      <c r="AL1095" s="730">
        <f t="shared" si="2096"/>
        <v>0</v>
      </c>
      <c r="AM1095" s="22"/>
      <c r="AN1095" s="22"/>
      <c r="AO1095" s="22"/>
      <c r="AP1095" s="1008"/>
      <c r="AQ1095" s="1008"/>
      <c r="AR1095" s="176">
        <f t="shared" si="2098"/>
        <v>801.66191000000003</v>
      </c>
      <c r="AS1095" s="730">
        <f t="shared" si="2049"/>
        <v>1</v>
      </c>
      <c r="AT1095" s="176"/>
      <c r="AU1095" s="730"/>
      <c r="AV1095" s="22"/>
      <c r="AW1095" s="730"/>
      <c r="AX1095" s="176">
        <v>801.66191000000003</v>
      </c>
      <c r="AY1095" s="730">
        <f t="shared" si="2097"/>
        <v>1</v>
      </c>
      <c r="AZ1095" s="22"/>
      <c r="BA1095" s="22"/>
      <c r="BB1095" s="22"/>
      <c r="BC1095" s="465"/>
      <c r="BD1095" s="465"/>
      <c r="BE1095" s="465"/>
      <c r="BF1095" s="22"/>
      <c r="BG1095" s="22"/>
      <c r="BH1095" s="22"/>
      <c r="BI1095" s="22"/>
      <c r="BJ1095" s="465"/>
      <c r="BK1095" s="465"/>
      <c r="BL1095" s="465"/>
      <c r="BM1095" s="465"/>
      <c r="BN1095" s="918"/>
      <c r="BO1095" s="465"/>
      <c r="BP1095" s="465"/>
      <c r="BQ1095" s="465"/>
      <c r="BR1095" s="465"/>
      <c r="BS1095" s="465"/>
      <c r="BT1095" s="465"/>
      <c r="BU1095" s="465"/>
      <c r="BV1095" s="22"/>
      <c r="BW1095" s="22"/>
      <c r="BX1095" s="22"/>
      <c r="BY1095" s="22"/>
      <c r="BZ1095" s="22"/>
      <c r="CE1095" s="730"/>
    </row>
    <row r="1096" spans="2:83" s="322" customFormat="1" ht="39.75" customHeight="1" x14ac:dyDescent="0.25">
      <c r="B1096" s="655"/>
      <c r="C1096" s="113" t="s">
        <v>108</v>
      </c>
      <c r="D1096" s="166">
        <f t="shared" si="2095"/>
        <v>20396.676179999999</v>
      </c>
      <c r="E1096" s="240"/>
      <c r="F1096" s="240"/>
      <c r="G1096" s="166">
        <f>G1097+G1098</f>
        <v>20396.676179999999</v>
      </c>
      <c r="H1096" s="240"/>
      <c r="I1096" s="168"/>
      <c r="J1096" s="166"/>
      <c r="K1096" s="166">
        <f t="shared" si="2088"/>
        <v>20396.676179999999</v>
      </c>
      <c r="L1096" s="695">
        <f t="shared" si="2044"/>
        <v>1</v>
      </c>
      <c r="M1096" s="166"/>
      <c r="N1096" s="683"/>
      <c r="O1096" s="62"/>
      <c r="P1096" s="41"/>
      <c r="Q1096" s="166">
        <f>Q1097+Q1098</f>
        <v>20396.676179999999</v>
      </c>
      <c r="R1096" s="695">
        <f t="shared" si="2060"/>
        <v>1</v>
      </c>
      <c r="S1096" s="62"/>
      <c r="T1096" s="41"/>
      <c r="U1096" s="62"/>
      <c r="V1096" s="462"/>
      <c r="W1096" s="161"/>
      <c r="X1096" s="161"/>
      <c r="Y1096" s="161"/>
      <c r="Z1096" s="161"/>
      <c r="AA1096" s="161"/>
      <c r="AB1096" s="161"/>
      <c r="AC1096" s="161"/>
      <c r="AD1096" s="593"/>
      <c r="AE1096" s="166">
        <f t="shared" si="2085"/>
        <v>0</v>
      </c>
      <c r="AF1096" s="695">
        <f t="shared" si="2046"/>
        <v>0</v>
      </c>
      <c r="AG1096" s="861"/>
      <c r="AH1096" s="695"/>
      <c r="AI1096" s="62"/>
      <c r="AJ1096" s="41"/>
      <c r="AK1096" s="166">
        <f>AK1097+AK1098</f>
        <v>0</v>
      </c>
      <c r="AL1096" s="695">
        <f t="shared" si="2096"/>
        <v>0</v>
      </c>
      <c r="AM1096" s="62"/>
      <c r="AN1096" s="41"/>
      <c r="AO1096" s="62"/>
      <c r="AP1096" s="683"/>
      <c r="AQ1096" s="683"/>
      <c r="AR1096" s="166">
        <f t="shared" si="2098"/>
        <v>20396.676179999999</v>
      </c>
      <c r="AS1096" s="695">
        <f t="shared" si="2049"/>
        <v>1</v>
      </c>
      <c r="AT1096" s="166"/>
      <c r="AU1096" s="695"/>
      <c r="AV1096" s="62"/>
      <c r="AW1096" s="695"/>
      <c r="AX1096" s="166">
        <f>AX1097+AX1098</f>
        <v>20396.676179999999</v>
      </c>
      <c r="AY1096" s="695">
        <f t="shared" si="2097"/>
        <v>1</v>
      </c>
      <c r="AZ1096" s="62"/>
      <c r="BA1096" s="41"/>
      <c r="BB1096" s="62"/>
      <c r="BC1096" s="161"/>
      <c r="BD1096" s="161"/>
      <c r="BE1096" s="161"/>
      <c r="BF1096" s="62"/>
      <c r="BG1096" s="62"/>
      <c r="BH1096" s="62"/>
      <c r="BI1096" s="62"/>
      <c r="BJ1096" s="161"/>
      <c r="BK1096" s="161"/>
      <c r="BL1096" s="161"/>
      <c r="BM1096" s="161"/>
      <c r="BN1096" s="462"/>
      <c r="BO1096" s="161"/>
      <c r="BP1096" s="161"/>
      <c r="BQ1096" s="161"/>
      <c r="BR1096" s="161"/>
      <c r="BS1096" s="161"/>
      <c r="BT1096" s="161"/>
      <c r="BU1096" s="161"/>
      <c r="BV1096" s="62"/>
      <c r="BW1096" s="62"/>
      <c r="BX1096" s="62"/>
      <c r="BY1096" s="62"/>
      <c r="BZ1096" s="62"/>
      <c r="CE1096" s="695"/>
    </row>
    <row r="1097" spans="2:83" s="42" customFormat="1" ht="55.5" customHeight="1" x14ac:dyDescent="0.25">
      <c r="B1097" s="655"/>
      <c r="C1097" s="249" t="s">
        <v>31</v>
      </c>
      <c r="D1097" s="166">
        <f t="shared" si="2084"/>
        <v>10198.338089999999</v>
      </c>
      <c r="E1097" s="834"/>
      <c r="F1097" s="834"/>
      <c r="G1097" s="166">
        <v>10198.338089999999</v>
      </c>
      <c r="H1097" s="834"/>
      <c r="I1097" s="166"/>
      <c r="J1097" s="166">
        <f t="shared" si="2080"/>
        <v>0</v>
      </c>
      <c r="K1097" s="166">
        <f t="shared" si="2088"/>
        <v>10198.338089999999</v>
      </c>
      <c r="L1097" s="695">
        <f t="shared" si="2044"/>
        <v>1</v>
      </c>
      <c r="M1097" s="166"/>
      <c r="N1097" s="683"/>
      <c r="O1097" s="653"/>
      <c r="P1097" s="683"/>
      <c r="Q1097" s="166">
        <v>10198.338089999999</v>
      </c>
      <c r="R1097" s="695">
        <f t="shared" si="2060"/>
        <v>1</v>
      </c>
      <c r="S1097" s="41"/>
      <c r="T1097" s="41"/>
      <c r="U1097" s="41"/>
      <c r="V1097" s="656"/>
      <c r="W1097" s="593"/>
      <c r="X1097" s="593"/>
      <c r="Y1097" s="593"/>
      <c r="Z1097" s="593"/>
      <c r="AA1097" s="593"/>
      <c r="AB1097" s="593"/>
      <c r="AC1097" s="593"/>
      <c r="AD1097" s="593"/>
      <c r="AE1097" s="166">
        <f t="shared" si="2085"/>
        <v>0</v>
      </c>
      <c r="AF1097" s="695">
        <f t="shared" si="2046"/>
        <v>0</v>
      </c>
      <c r="AG1097" s="258"/>
      <c r="AH1097" s="695"/>
      <c r="AI1097" s="41"/>
      <c r="AJ1097" s="41"/>
      <c r="AK1097" s="166">
        <v>0</v>
      </c>
      <c r="AL1097" s="695">
        <f t="shared" si="2096"/>
        <v>0</v>
      </c>
      <c r="AM1097" s="41"/>
      <c r="AN1097" s="41"/>
      <c r="AO1097" s="41"/>
      <c r="AP1097" s="653">
        <f t="shared" si="2086"/>
        <v>0</v>
      </c>
      <c r="AQ1097" s="683"/>
      <c r="AR1097" s="166">
        <f t="shared" si="2082"/>
        <v>0</v>
      </c>
      <c r="AS1097" s="695">
        <f t="shared" si="2049"/>
        <v>0</v>
      </c>
      <c r="AT1097" s="166"/>
      <c r="AU1097" s="695"/>
      <c r="AV1097" s="653"/>
      <c r="AW1097" s="695"/>
      <c r="AX1097" s="166">
        <v>10198.338089999999</v>
      </c>
      <c r="AY1097" s="695">
        <f t="shared" si="2097"/>
        <v>1</v>
      </c>
      <c r="AZ1097" s="41"/>
      <c r="BA1097" s="41"/>
      <c r="BB1097" s="41"/>
      <c r="BC1097" s="593"/>
      <c r="BD1097" s="593"/>
      <c r="BE1097" s="593"/>
      <c r="BF1097" s="41"/>
      <c r="BG1097" s="41"/>
      <c r="BH1097" s="41"/>
      <c r="BI1097" s="41"/>
      <c r="BJ1097" s="593"/>
      <c r="BK1097" s="593"/>
      <c r="BL1097" s="593"/>
      <c r="BM1097" s="593"/>
      <c r="BN1097" s="656"/>
      <c r="BO1097" s="593"/>
      <c r="BP1097" s="593"/>
      <c r="BQ1097" s="593"/>
      <c r="BR1097" s="593"/>
      <c r="BS1097" s="593"/>
      <c r="BT1097" s="653"/>
      <c r="BU1097" s="653"/>
      <c r="BV1097" s="653"/>
      <c r="BW1097" s="653"/>
      <c r="BX1097" s="653"/>
      <c r="BY1097" s="41"/>
      <c r="BZ1097" s="41"/>
      <c r="CE1097" s="695"/>
    </row>
    <row r="1098" spans="2:83" s="23" customFormat="1" ht="55.5" customHeight="1" x14ac:dyDescent="0.25">
      <c r="B1098" s="464"/>
      <c r="C1098" s="251" t="s">
        <v>32</v>
      </c>
      <c r="D1098" s="176">
        <f t="shared" si="2084"/>
        <v>10198.338089999999</v>
      </c>
      <c r="E1098" s="167"/>
      <c r="F1098" s="167"/>
      <c r="G1098" s="176">
        <v>10198.338089999999</v>
      </c>
      <c r="H1098" s="167"/>
      <c r="I1098" s="176"/>
      <c r="J1098" s="176">
        <f t="shared" si="2080"/>
        <v>0</v>
      </c>
      <c r="K1098" s="176">
        <f t="shared" si="2088"/>
        <v>10198.338089999999</v>
      </c>
      <c r="L1098" s="730">
        <f t="shared" si="2044"/>
        <v>1</v>
      </c>
      <c r="M1098" s="176"/>
      <c r="N1098" s="1008"/>
      <c r="O1098" s="1008"/>
      <c r="P1098" s="1008"/>
      <c r="Q1098" s="176">
        <v>10198.338089999999</v>
      </c>
      <c r="R1098" s="730">
        <f t="shared" si="2060"/>
        <v>1</v>
      </c>
      <c r="S1098" s="22"/>
      <c r="T1098" s="22"/>
      <c r="U1098" s="22"/>
      <c r="V1098" s="466"/>
      <c r="W1098" s="465"/>
      <c r="X1098" s="465"/>
      <c r="Y1098" s="465"/>
      <c r="Z1098" s="465"/>
      <c r="AA1098" s="465"/>
      <c r="AB1098" s="465"/>
      <c r="AC1098" s="465"/>
      <c r="AD1098" s="465"/>
      <c r="AE1098" s="176">
        <f t="shared" si="2085"/>
        <v>0</v>
      </c>
      <c r="AF1098" s="730">
        <f t="shared" si="2046"/>
        <v>0</v>
      </c>
      <c r="AG1098" s="187"/>
      <c r="AH1098" s="730"/>
      <c r="AI1098" s="22"/>
      <c r="AJ1098" s="22"/>
      <c r="AK1098" s="176">
        <v>0</v>
      </c>
      <c r="AL1098" s="730">
        <f t="shared" si="2096"/>
        <v>0</v>
      </c>
      <c r="AM1098" s="22"/>
      <c r="AN1098" s="22"/>
      <c r="AO1098" s="22"/>
      <c r="AP1098" s="1008">
        <f t="shared" si="2086"/>
        <v>0</v>
      </c>
      <c r="AQ1098" s="1008"/>
      <c r="AR1098" s="176">
        <f t="shared" si="2082"/>
        <v>0</v>
      </c>
      <c r="AS1098" s="730">
        <f t="shared" si="2049"/>
        <v>0</v>
      </c>
      <c r="AT1098" s="176"/>
      <c r="AU1098" s="730"/>
      <c r="AV1098" s="1008"/>
      <c r="AW1098" s="730"/>
      <c r="AX1098" s="176">
        <v>10198.338089999999</v>
      </c>
      <c r="AY1098" s="730">
        <f t="shared" si="2097"/>
        <v>1</v>
      </c>
      <c r="AZ1098" s="22"/>
      <c r="BA1098" s="22"/>
      <c r="BB1098" s="22"/>
      <c r="BC1098" s="465"/>
      <c r="BD1098" s="465"/>
      <c r="BE1098" s="465"/>
      <c r="BF1098" s="22"/>
      <c r="BG1098" s="22"/>
      <c r="BH1098" s="22"/>
      <c r="BI1098" s="22"/>
      <c r="BJ1098" s="465"/>
      <c r="BK1098" s="465"/>
      <c r="BL1098" s="465"/>
      <c r="BM1098" s="465"/>
      <c r="BN1098" s="466"/>
      <c r="BO1098" s="465"/>
      <c r="BP1098" s="465"/>
      <c r="BQ1098" s="465"/>
      <c r="BR1098" s="465"/>
      <c r="BS1098" s="465"/>
      <c r="BT1098" s="1008"/>
      <c r="BU1098" s="1008"/>
      <c r="BV1098" s="1008"/>
      <c r="BW1098" s="1008"/>
      <c r="BX1098" s="1008"/>
      <c r="BY1098" s="22"/>
      <c r="BZ1098" s="22"/>
      <c r="CE1098" s="730"/>
    </row>
    <row r="1099" spans="2:83" s="385" customFormat="1" ht="85.5" customHeight="1" x14ac:dyDescent="0.25">
      <c r="B1099" s="765"/>
      <c r="C1099" s="766" t="s">
        <v>485</v>
      </c>
      <c r="D1099" s="891">
        <f>E1099+G1099+H1099+I1099</f>
        <v>231000</v>
      </c>
      <c r="E1099" s="891">
        <f>E1100+E1101</f>
        <v>109000</v>
      </c>
      <c r="F1099" s="891"/>
      <c r="G1099" s="891">
        <f t="shared" ref="G1099" si="2099">G1100+G1101</f>
        <v>122000</v>
      </c>
      <c r="H1099" s="891"/>
      <c r="I1099" s="891"/>
      <c r="J1099" s="891">
        <v>0</v>
      </c>
      <c r="K1099" s="891">
        <f>M1099+Q1099+S1099+U1099</f>
        <v>231000</v>
      </c>
      <c r="L1099" s="762">
        <f t="shared" si="2044"/>
        <v>1</v>
      </c>
      <c r="M1099" s="891">
        <f>M1100+M1101</f>
        <v>109000</v>
      </c>
      <c r="N1099" s="762">
        <f>M1099/E1099</f>
        <v>1</v>
      </c>
      <c r="O1099" s="767"/>
      <c r="P1099" s="696"/>
      <c r="Q1099" s="891">
        <f t="shared" ref="Q1099" si="2100">Q1100+Q1101</f>
        <v>122000</v>
      </c>
      <c r="R1099" s="762">
        <f t="shared" si="2060"/>
        <v>1</v>
      </c>
      <c r="S1099" s="767">
        <f t="shared" ref="S1099:U1099" si="2101">S1100+S1101</f>
        <v>0</v>
      </c>
      <c r="T1099" s="696"/>
      <c r="U1099" s="767">
        <f t="shared" si="2101"/>
        <v>0</v>
      </c>
      <c r="V1099" s="767"/>
      <c r="W1099" s="767"/>
      <c r="X1099" s="767"/>
      <c r="Y1099" s="767"/>
      <c r="Z1099" s="767"/>
      <c r="AA1099" s="767"/>
      <c r="AB1099" s="767"/>
      <c r="AC1099" s="767"/>
      <c r="AD1099" s="696"/>
      <c r="AE1099" s="891">
        <f>AG1099+AK1099+AM1099+AO1099</f>
        <v>125962.15656999999</v>
      </c>
      <c r="AF1099" s="762">
        <f t="shared" si="2046"/>
        <v>0.54529072108225107</v>
      </c>
      <c r="AG1099" s="891">
        <f>AG1100+AG1101</f>
        <v>109000</v>
      </c>
      <c r="AH1099" s="762">
        <f t="shared" si="2047"/>
        <v>1</v>
      </c>
      <c r="AI1099" s="767"/>
      <c r="AJ1099" s="696"/>
      <c r="AK1099" s="767">
        <f t="shared" ref="AK1099" si="2102">AK1100+AK1101</f>
        <v>16962.156569999999</v>
      </c>
      <c r="AL1099" s="762">
        <f>AK1099/G1099</f>
        <v>0.13903407024590164</v>
      </c>
      <c r="AM1099" s="767">
        <f t="shared" ref="AM1099:AO1099" si="2103">AM1100+AM1101</f>
        <v>0</v>
      </c>
      <c r="AN1099" s="696"/>
      <c r="AO1099" s="767">
        <f t="shared" si="2103"/>
        <v>0</v>
      </c>
      <c r="AP1099" s="767">
        <f>AR1099-AE1099</f>
        <v>105037.84343000001</v>
      </c>
      <c r="AQ1099" s="696"/>
      <c r="AR1099" s="891">
        <f>AT1099+AX1099+AZ1099+BB1099</f>
        <v>231000</v>
      </c>
      <c r="AS1099" s="762">
        <f t="shared" si="2049"/>
        <v>1</v>
      </c>
      <c r="AT1099" s="891">
        <f>AT1100+AT1101</f>
        <v>109000</v>
      </c>
      <c r="AU1099" s="762">
        <f t="shared" si="2050"/>
        <v>1</v>
      </c>
      <c r="AV1099" s="767"/>
      <c r="AW1099" s="762"/>
      <c r="AX1099" s="891">
        <f t="shared" ref="AX1099" si="2104">AX1100+AX1101</f>
        <v>122000</v>
      </c>
      <c r="AY1099" s="762">
        <f t="shared" ref="AY1099:AY1101" si="2105">AX1099/G1099</f>
        <v>1</v>
      </c>
      <c r="AZ1099" s="767"/>
      <c r="BA1099" s="696"/>
      <c r="BB1099" s="767"/>
      <c r="BC1099" s="767"/>
      <c r="BD1099" s="767"/>
      <c r="BE1099" s="767"/>
      <c r="BF1099" s="767"/>
      <c r="BG1099" s="767"/>
      <c r="BH1099" s="767"/>
      <c r="BI1099" s="767"/>
      <c r="BJ1099" s="767"/>
      <c r="BK1099" s="767"/>
      <c r="BL1099" s="767"/>
      <c r="BM1099" s="767"/>
      <c r="BN1099" s="767"/>
      <c r="BO1099" s="767"/>
      <c r="BP1099" s="767"/>
      <c r="BQ1099" s="767"/>
      <c r="BR1099" s="767"/>
      <c r="BS1099" s="767"/>
      <c r="BT1099" s="767"/>
      <c r="BU1099" s="767"/>
      <c r="BV1099" s="767"/>
      <c r="BW1099" s="767"/>
      <c r="BX1099" s="767"/>
      <c r="BY1099" s="767"/>
      <c r="BZ1099" s="767"/>
      <c r="CA1099" s="768"/>
      <c r="CB1099" s="768"/>
      <c r="CC1099" s="768"/>
      <c r="CD1099" s="768"/>
      <c r="CE1099" s="762"/>
    </row>
    <row r="1100" spans="2:83" s="76" customFormat="1" ht="55.5" customHeight="1" x14ac:dyDescent="0.25">
      <c r="B1100" s="159"/>
      <c r="C1100" s="249" t="s">
        <v>31</v>
      </c>
      <c r="D1100" s="166">
        <f>E1100+G1100+H1100+I1100</f>
        <v>115500</v>
      </c>
      <c r="E1100" s="166">
        <f>E1043+E1058</f>
        <v>54500</v>
      </c>
      <c r="F1100" s="166"/>
      <c r="G1100" s="166">
        <f>G1058</f>
        <v>61000</v>
      </c>
      <c r="H1100" s="166"/>
      <c r="I1100" s="166"/>
      <c r="J1100" s="166">
        <f>K1100-D1100</f>
        <v>0</v>
      </c>
      <c r="K1100" s="166">
        <f>M1100+Q1100+S1100+U1100</f>
        <v>115500</v>
      </c>
      <c r="L1100" s="695">
        <f t="shared" si="2044"/>
        <v>1</v>
      </c>
      <c r="M1100" s="166">
        <f>M1058</f>
        <v>54500</v>
      </c>
      <c r="N1100" s="695">
        <f t="shared" ref="N1100:N1101" si="2106">M1100/E1100</f>
        <v>1</v>
      </c>
      <c r="O1100" s="648"/>
      <c r="P1100" s="683"/>
      <c r="Q1100" s="166">
        <f>Q1058</f>
        <v>61000</v>
      </c>
      <c r="R1100" s="695">
        <f t="shared" si="2060"/>
        <v>1</v>
      </c>
      <c r="S1100" s="648">
        <f>S1043+S1058</f>
        <v>0</v>
      </c>
      <c r="T1100" s="683"/>
      <c r="U1100" s="648">
        <f>U1043+U1058</f>
        <v>0</v>
      </c>
      <c r="V1100" s="106"/>
      <c r="W1100" s="106"/>
      <c r="X1100" s="106"/>
      <c r="Y1100" s="106"/>
      <c r="Z1100" s="106"/>
      <c r="AA1100" s="106"/>
      <c r="AB1100" s="106"/>
      <c r="AC1100" s="106"/>
      <c r="AD1100" s="106"/>
      <c r="AE1100" s="166">
        <f>AG1100+AK1100+AM1100+AO1100</f>
        <v>62981.078280000002</v>
      </c>
      <c r="AF1100" s="695">
        <f t="shared" si="2046"/>
        <v>0.54529072103896103</v>
      </c>
      <c r="AG1100" s="166">
        <f>AG1043+AG1058</f>
        <v>54500</v>
      </c>
      <c r="AH1100" s="695">
        <f t="shared" si="2047"/>
        <v>1</v>
      </c>
      <c r="AI1100" s="648"/>
      <c r="AJ1100" s="683"/>
      <c r="AK1100" s="674">
        <f>AK1058</f>
        <v>8481.0782799999997</v>
      </c>
      <c r="AL1100" s="695">
        <f t="shared" ref="AL1100:AL1101" si="2107">AK1100/G1100</f>
        <v>0.13903407016393443</v>
      </c>
      <c r="AM1100" s="648">
        <f>AM1043+AM1058</f>
        <v>0</v>
      </c>
      <c r="AN1100" s="683"/>
      <c r="AO1100" s="648">
        <f>AO1056</f>
        <v>0</v>
      </c>
      <c r="AP1100" s="648">
        <f>AR1100-AE1100</f>
        <v>52518.921719999998</v>
      </c>
      <c r="AQ1100" s="683"/>
      <c r="AR1100" s="166">
        <f>AT1100+AX1100+AZ1100+BB1100</f>
        <v>115500</v>
      </c>
      <c r="AS1100" s="695">
        <f t="shared" si="2049"/>
        <v>1</v>
      </c>
      <c r="AT1100" s="166">
        <f>AT1058</f>
        <v>54500</v>
      </c>
      <c r="AU1100" s="695">
        <f t="shared" si="2050"/>
        <v>1</v>
      </c>
      <c r="AV1100" s="648"/>
      <c r="AW1100" s="695"/>
      <c r="AX1100" s="166">
        <f>AX1058</f>
        <v>61000</v>
      </c>
      <c r="AY1100" s="695">
        <f t="shared" si="2105"/>
        <v>1</v>
      </c>
      <c r="AZ1100" s="648"/>
      <c r="BA1100" s="683"/>
      <c r="BB1100" s="648"/>
      <c r="BC1100" s="106"/>
      <c r="BD1100" s="106"/>
      <c r="BE1100" s="648"/>
      <c r="BF1100" s="648"/>
      <c r="BG1100" s="648"/>
      <c r="BH1100" s="648"/>
      <c r="BI1100" s="648"/>
      <c r="BJ1100" s="106"/>
      <c r="BK1100" s="106"/>
      <c r="BL1100" s="106"/>
      <c r="BM1100" s="106"/>
      <c r="BN1100" s="648"/>
      <c r="BO1100" s="674"/>
      <c r="BP1100" s="106"/>
      <c r="BQ1100" s="106"/>
      <c r="BR1100" s="106"/>
      <c r="BS1100" s="106"/>
      <c r="BT1100" s="648"/>
      <c r="BU1100" s="648"/>
      <c r="BV1100" s="648"/>
      <c r="BW1100" s="648"/>
      <c r="BX1100" s="648"/>
      <c r="BY1100" s="648"/>
      <c r="BZ1100" s="648"/>
      <c r="CE1100" s="695"/>
    </row>
    <row r="1101" spans="2:83" s="74" customFormat="1" ht="55.5" customHeight="1" x14ac:dyDescent="0.25">
      <c r="B1101" s="464"/>
      <c r="C1101" s="251" t="s">
        <v>32</v>
      </c>
      <c r="D1101" s="176">
        <f>E1101+G1101+H1101+I1101</f>
        <v>115500</v>
      </c>
      <c r="E1101" s="176">
        <f>E1059</f>
        <v>54500</v>
      </c>
      <c r="F1101" s="176"/>
      <c r="G1101" s="176">
        <f>G1059</f>
        <v>61000</v>
      </c>
      <c r="H1101" s="176"/>
      <c r="I1101" s="176"/>
      <c r="J1101" s="187">
        <f>K1101-D1101</f>
        <v>0</v>
      </c>
      <c r="K1101" s="176">
        <f>M1101+Q1101+S1101+U1101</f>
        <v>115500</v>
      </c>
      <c r="L1101" s="695">
        <f t="shared" si="2044"/>
        <v>1</v>
      </c>
      <c r="M1101" s="176">
        <f>M1059</f>
        <v>54500</v>
      </c>
      <c r="N1101" s="695">
        <f t="shared" si="2106"/>
        <v>1</v>
      </c>
      <c r="O1101" s="649"/>
      <c r="P1101" s="683"/>
      <c r="Q1101" s="176">
        <f>Q1059</f>
        <v>61000</v>
      </c>
      <c r="R1101" s="695">
        <f t="shared" si="2060"/>
        <v>1</v>
      </c>
      <c r="S1101" s="649">
        <f>S1044</f>
        <v>0</v>
      </c>
      <c r="T1101" s="683"/>
      <c r="U1101" s="649">
        <f>U1044</f>
        <v>0</v>
      </c>
      <c r="V1101" s="466"/>
      <c r="W1101" s="22"/>
      <c r="X1101" s="22"/>
      <c r="Y1101" s="22"/>
      <c r="Z1101" s="22"/>
      <c r="AA1101" s="22"/>
      <c r="AB1101" s="22"/>
      <c r="AC1101" s="22"/>
      <c r="AD1101" s="41"/>
      <c r="AE1101" s="176">
        <f>AG1101+AK1101+AM1101+AO1101</f>
        <v>62981.078289999998</v>
      </c>
      <c r="AF1101" s="730">
        <f t="shared" si="2046"/>
        <v>0.54529072112554111</v>
      </c>
      <c r="AG1101" s="166">
        <f>AG1044+AG1059</f>
        <v>54500</v>
      </c>
      <c r="AH1101" s="695">
        <f t="shared" si="2047"/>
        <v>1</v>
      </c>
      <c r="AI1101" s="649"/>
      <c r="AJ1101" s="683"/>
      <c r="AK1101" s="677">
        <f>AK1059</f>
        <v>8481.0782899999995</v>
      </c>
      <c r="AL1101" s="730">
        <f t="shared" si="2107"/>
        <v>0.13903407032786885</v>
      </c>
      <c r="AM1101" s="649">
        <f>AM1044</f>
        <v>0</v>
      </c>
      <c r="AN1101" s="683"/>
      <c r="AO1101" s="649"/>
      <c r="AP1101" s="649">
        <f>AR1101-AE1101</f>
        <v>52518.921710000002</v>
      </c>
      <c r="AQ1101" s="683"/>
      <c r="AR1101" s="176">
        <f>AT1101+AX1101+AZ1101+BB1101</f>
        <v>115500</v>
      </c>
      <c r="AS1101" s="695">
        <f t="shared" si="2049"/>
        <v>1</v>
      </c>
      <c r="AT1101" s="176">
        <f>AT1059</f>
        <v>54500</v>
      </c>
      <c r="AU1101" s="695">
        <f t="shared" si="2050"/>
        <v>1</v>
      </c>
      <c r="AV1101" s="649"/>
      <c r="AW1101" s="695"/>
      <c r="AX1101" s="176">
        <f>AX1059</f>
        <v>61000</v>
      </c>
      <c r="AY1101" s="695">
        <f t="shared" si="2105"/>
        <v>1</v>
      </c>
      <c r="AZ1101" s="649"/>
      <c r="BA1101" s="683"/>
      <c r="BB1101" s="649"/>
      <c r="BC1101" s="22"/>
      <c r="BD1101" s="22"/>
      <c r="BE1101" s="649"/>
      <c r="BF1101" s="649"/>
      <c r="BG1101" s="649"/>
      <c r="BH1101" s="649"/>
      <c r="BI1101" s="649"/>
      <c r="BJ1101" s="465"/>
      <c r="BK1101" s="465"/>
      <c r="BL1101" s="465"/>
      <c r="BM1101" s="465"/>
      <c r="BN1101" s="649"/>
      <c r="BO1101" s="677"/>
      <c r="BP1101" s="465"/>
      <c r="BQ1101" s="465"/>
      <c r="BR1101" s="465"/>
      <c r="BS1101" s="465"/>
      <c r="BT1101" s="649"/>
      <c r="BU1101" s="649"/>
      <c r="BV1101" s="649"/>
      <c r="BW1101" s="649"/>
      <c r="BX1101" s="649"/>
      <c r="BY1101" s="649"/>
      <c r="BZ1101" s="649"/>
      <c r="CE1101" s="695"/>
    </row>
    <row r="1102" spans="2:83" s="76" customFormat="1" ht="55.5" hidden="1" customHeight="1" x14ac:dyDescent="0.25">
      <c r="B1102" s="159"/>
      <c r="C1102" s="113"/>
      <c r="D1102" s="648"/>
      <c r="E1102" s="648"/>
      <c r="F1102" s="648"/>
      <c r="G1102" s="648"/>
      <c r="H1102" s="648"/>
      <c r="I1102" s="648"/>
      <c r="J1102" s="648"/>
      <c r="K1102" s="648"/>
      <c r="L1102" s="683"/>
      <c r="M1102" s="861"/>
      <c r="N1102" s="41"/>
      <c r="O1102" s="62"/>
      <c r="P1102" s="41"/>
      <c r="Q1102" s="62"/>
      <c r="R1102" s="41"/>
      <c r="S1102" s="62"/>
      <c r="T1102" s="41"/>
      <c r="U1102" s="62"/>
      <c r="V1102" s="154"/>
      <c r="W1102" s="161"/>
      <c r="X1102" s="161"/>
      <c r="Y1102" s="161"/>
      <c r="Z1102" s="161"/>
      <c r="AA1102" s="161"/>
      <c r="AB1102" s="161"/>
      <c r="AC1102" s="161"/>
      <c r="AD1102" s="593"/>
      <c r="AE1102" s="861"/>
      <c r="AF1102" s="593"/>
      <c r="AG1102" s="861"/>
      <c r="AH1102" s="41"/>
      <c r="AI1102" s="62"/>
      <c r="AJ1102" s="41"/>
      <c r="AK1102" s="62"/>
      <c r="AL1102" s="41"/>
      <c r="AM1102" s="62"/>
      <c r="AN1102" s="41"/>
      <c r="AO1102" s="62"/>
      <c r="AP1102" s="161"/>
      <c r="AQ1102" s="593"/>
      <c r="AR1102" s="161"/>
      <c r="AS1102" s="593"/>
      <c r="AT1102" s="861"/>
      <c r="AU1102" s="41"/>
      <c r="AV1102" s="62"/>
      <c r="AW1102" s="41"/>
      <c r="AX1102" s="861"/>
      <c r="AY1102" s="41"/>
      <c r="AZ1102" s="62"/>
      <c r="BA1102" s="41"/>
      <c r="BB1102" s="62"/>
      <c r="BC1102" s="161"/>
      <c r="BD1102" s="161"/>
      <c r="BE1102" s="161"/>
      <c r="BF1102" s="62"/>
      <c r="BG1102" s="62"/>
      <c r="BH1102" s="62"/>
      <c r="BI1102" s="62"/>
      <c r="BJ1102" s="161"/>
      <c r="BK1102" s="161"/>
      <c r="BL1102" s="161"/>
      <c r="BM1102" s="161"/>
      <c r="BN1102" s="154"/>
      <c r="BO1102" s="161"/>
      <c r="BP1102" s="161"/>
      <c r="BQ1102" s="161"/>
      <c r="BR1102" s="161"/>
      <c r="BS1102" s="161"/>
      <c r="BT1102" s="161"/>
      <c r="BU1102" s="161"/>
      <c r="BV1102" s="62"/>
      <c r="BW1102" s="62"/>
      <c r="BX1102" s="62"/>
      <c r="BY1102" s="62"/>
      <c r="BZ1102" s="62"/>
      <c r="CE1102" s="695"/>
    </row>
    <row r="1103" spans="2:83" s="25" customFormat="1" ht="36" customHeight="1" x14ac:dyDescent="0.25">
      <c r="B1103" s="1056" t="s">
        <v>235</v>
      </c>
      <c r="C1103" s="1057"/>
      <c r="D1103" s="1057"/>
      <c r="E1103" s="1057"/>
      <c r="F1103" s="1057"/>
      <c r="G1103" s="1057"/>
      <c r="H1103" s="1057"/>
      <c r="I1103" s="1057"/>
      <c r="J1103" s="1057"/>
      <c r="K1103" s="1057"/>
      <c r="L1103" s="1057"/>
      <c r="M1103" s="1057"/>
      <c r="N1103" s="1057"/>
      <c r="O1103" s="1057"/>
      <c r="P1103" s="1057"/>
      <c r="Q1103" s="1057"/>
      <c r="R1103" s="1057"/>
      <c r="S1103" s="1057"/>
      <c r="T1103" s="1057"/>
      <c r="U1103" s="1057"/>
      <c r="V1103" s="1057"/>
      <c r="W1103" s="1057"/>
      <c r="X1103" s="1057"/>
      <c r="Y1103" s="1057"/>
      <c r="Z1103" s="1057"/>
      <c r="AA1103" s="1057"/>
      <c r="AB1103" s="1057"/>
      <c r="AC1103" s="1057"/>
      <c r="AD1103" s="1057"/>
      <c r="AE1103" s="1057"/>
      <c r="AF1103" s="1057"/>
      <c r="AG1103" s="1057"/>
      <c r="AH1103" s="1057"/>
      <c r="AI1103" s="1057"/>
      <c r="AJ1103" s="1057"/>
      <c r="AK1103" s="1057"/>
      <c r="AL1103" s="1057"/>
      <c r="AM1103" s="1057"/>
      <c r="AN1103" s="1057"/>
      <c r="AO1103" s="1057"/>
      <c r="AP1103" s="1057"/>
      <c r="AQ1103" s="1057"/>
      <c r="AR1103" s="1057"/>
      <c r="AS1103" s="1057"/>
      <c r="AT1103" s="1057"/>
      <c r="AU1103" s="1057"/>
      <c r="AV1103" s="1057"/>
      <c r="AW1103" s="1057"/>
      <c r="AX1103" s="1057"/>
      <c r="AY1103" s="1057"/>
      <c r="AZ1103" s="1057"/>
      <c r="BA1103" s="1057"/>
      <c r="BB1103" s="1057"/>
      <c r="BC1103" s="1057"/>
      <c r="BD1103" s="1057"/>
      <c r="BE1103" s="1057"/>
      <c r="BF1103" s="1057"/>
      <c r="BG1103" s="1057"/>
      <c r="BH1103" s="1057"/>
      <c r="BI1103" s="1057"/>
      <c r="BJ1103" s="1057"/>
      <c r="BK1103" s="1057"/>
      <c r="BL1103" s="1057"/>
      <c r="BM1103" s="1057"/>
      <c r="BN1103" s="1057"/>
      <c r="BO1103" s="1057"/>
      <c r="BP1103" s="1057"/>
      <c r="BQ1103" s="1057"/>
      <c r="BR1103" s="1057"/>
      <c r="BS1103" s="1057"/>
      <c r="BT1103" s="1057"/>
      <c r="BU1103" s="1057"/>
      <c r="BV1103" s="1057"/>
      <c r="BW1103" s="1057"/>
      <c r="BX1103" s="1057"/>
      <c r="BY1103" s="1057"/>
      <c r="BZ1103" s="1058"/>
      <c r="CE1103" s="695"/>
    </row>
    <row r="1104" spans="2:83" s="402" customFormat="1" ht="66" customHeight="1" x14ac:dyDescent="0.25">
      <c r="B1104" s="769" t="s">
        <v>34</v>
      </c>
      <c r="C1104" s="770" t="s">
        <v>195</v>
      </c>
      <c r="D1104" s="894">
        <f>E1104+F1104+G1104+H1104+I1104</f>
        <v>25128.821490000002</v>
      </c>
      <c r="E1104" s="894">
        <v>7500</v>
      </c>
      <c r="F1104" s="894">
        <v>13004.82149</v>
      </c>
      <c r="G1104" s="894">
        <v>3035</v>
      </c>
      <c r="H1104" s="895"/>
      <c r="I1104" s="894">
        <v>1589</v>
      </c>
      <c r="J1104" s="894">
        <f>M1104-E1104</f>
        <v>0</v>
      </c>
      <c r="K1104" s="894">
        <f>M1104+O1104+Q1104+S1104</f>
        <v>21289.821490000002</v>
      </c>
      <c r="L1104" s="763">
        <f t="shared" ref="L1104:L1123" si="2108">K1104/D1104</f>
        <v>0.84722721670303047</v>
      </c>
      <c r="M1104" s="894">
        <f>E1104</f>
        <v>7500</v>
      </c>
      <c r="N1104" s="773">
        <f>M1104/E1104</f>
        <v>1</v>
      </c>
      <c r="O1104" s="771">
        <f>F1104</f>
        <v>13004.82149</v>
      </c>
      <c r="P1104" s="773">
        <f>O1104/F1104</f>
        <v>1</v>
      </c>
      <c r="Q1104" s="771">
        <v>785</v>
      </c>
      <c r="R1104" s="773">
        <f>Q1104/G1104</f>
        <v>0.25864909390444812</v>
      </c>
      <c r="S1104" s="771"/>
      <c r="T1104" s="774"/>
      <c r="U1104" s="771">
        <v>0</v>
      </c>
      <c r="V1104" s="771">
        <f>W1104+X1104+Y1104</f>
        <v>0</v>
      </c>
      <c r="W1104" s="771"/>
      <c r="X1104" s="771"/>
      <c r="Y1104" s="771"/>
      <c r="Z1104" s="771">
        <f>AA1104+AB1104+AC1104</f>
        <v>7500</v>
      </c>
      <c r="AA1104" s="771">
        <f>E1104</f>
        <v>7500</v>
      </c>
      <c r="AB1104" s="771"/>
      <c r="AC1104" s="771"/>
      <c r="AD1104" s="774"/>
      <c r="AE1104" s="894">
        <f>AG1104+AI1104+AK1104+AM1104+AO1104</f>
        <v>18709.59203</v>
      </c>
      <c r="AF1104" s="763">
        <f t="shared" ref="AF1104:AF1123" si="2109">AE1104/D1104</f>
        <v>0.74454713435110631</v>
      </c>
      <c r="AG1104" s="894">
        <f>4919.77054</f>
        <v>4919.7705400000004</v>
      </c>
      <c r="AH1104" s="763">
        <f t="shared" ref="AH1104:AH1122" si="2110">AG1104/E1104</f>
        <v>0.65596940533333337</v>
      </c>
      <c r="AI1104" s="771">
        <f>13004.82149</f>
        <v>13004.82149</v>
      </c>
      <c r="AJ1104" s="763">
        <f>AI1104/F1104</f>
        <v>1</v>
      </c>
      <c r="AK1104" s="771">
        <f>Q1104</f>
        <v>785</v>
      </c>
      <c r="AL1104" s="773">
        <f>AK1104/G1104</f>
        <v>0.25864909390444812</v>
      </c>
      <c r="AM1104" s="771"/>
      <c r="AN1104" s="774"/>
      <c r="AO1104" s="771"/>
      <c r="AP1104" s="771">
        <v>0</v>
      </c>
      <c r="AQ1104" s="774"/>
      <c r="AR1104" s="894">
        <f>AT1104+AV1104+AX1104+AZ1104+BB1104</f>
        <v>21289.821490000002</v>
      </c>
      <c r="AS1104" s="763">
        <f t="shared" ref="AS1104:AS1123" si="2111">AR1104/D1104</f>
        <v>0.84722721670303047</v>
      </c>
      <c r="AT1104" s="771">
        <f>E1104</f>
        <v>7500</v>
      </c>
      <c r="AU1104" s="763">
        <f t="shared" ref="AU1104:AU1123" si="2112">AT1104/E1104</f>
        <v>1</v>
      </c>
      <c r="AV1104" s="771">
        <f>F1104</f>
        <v>13004.82149</v>
      </c>
      <c r="AW1104" s="763">
        <f t="shared" ref="AW1104:AW1116" si="2113">AV1104/F1104</f>
        <v>1</v>
      </c>
      <c r="AX1104" s="894">
        <f>AK1104</f>
        <v>785</v>
      </c>
      <c r="AY1104" s="763">
        <f t="shared" ref="AY1104:AY1116" si="2114">AX1104/G1104</f>
        <v>0.25864909390444812</v>
      </c>
      <c r="AZ1104" s="771"/>
      <c r="BA1104" s="774"/>
      <c r="BB1104" s="771"/>
      <c r="BC1104" s="771">
        <f>AM1104</f>
        <v>0</v>
      </c>
      <c r="BD1104" s="771">
        <f>AO1104</f>
        <v>0</v>
      </c>
      <c r="BE1104" s="771">
        <f>BF1104+BG1104+BH1104+BI1104</f>
        <v>19793.5</v>
      </c>
      <c r="BF1104" s="771">
        <f>19850-56.5</f>
        <v>19793.5</v>
      </c>
      <c r="BG1104" s="771"/>
      <c r="BH1104" s="771"/>
      <c r="BI1104" s="771"/>
      <c r="BJ1104" s="771">
        <f>BK1104+BL1104+BM1104</f>
        <v>0</v>
      </c>
      <c r="BK1104" s="771"/>
      <c r="BL1104" s="771"/>
      <c r="BM1104" s="771"/>
      <c r="BN1104" s="771">
        <f>BO1104+BP1104+BQ1104+BR1104+BS1104</f>
        <v>19793.5</v>
      </c>
      <c r="BO1104" s="771">
        <v>7500</v>
      </c>
      <c r="BP1104" s="771">
        <v>7500</v>
      </c>
      <c r="BQ1104" s="771">
        <v>3000</v>
      </c>
      <c r="BR1104" s="771">
        <f t="shared" ref="BR1104" si="2115">BH1104</f>
        <v>0</v>
      </c>
      <c r="BS1104" s="771">
        <f>19793.5-3000-15000</f>
        <v>1793.5</v>
      </c>
      <c r="BT1104" s="771">
        <v>0</v>
      </c>
      <c r="BU1104" s="771">
        <f>BV1104+BW1104+BX1104+BY1104+BZ1104</f>
        <v>19793.5</v>
      </c>
      <c r="BV1104" s="771">
        <v>7500</v>
      </c>
      <c r="BW1104" s="771">
        <v>7500</v>
      </c>
      <c r="BX1104" s="771">
        <v>3000</v>
      </c>
      <c r="BY1104" s="771">
        <v>0</v>
      </c>
      <c r="BZ1104" s="771">
        <f>19793.5-3000-15000</f>
        <v>1793.5</v>
      </c>
      <c r="CA1104" s="775"/>
      <c r="CB1104" s="775"/>
      <c r="CC1104" s="775"/>
      <c r="CD1104" s="775"/>
      <c r="CE1104" s="763">
        <f t="shared" si="2032"/>
        <v>0</v>
      </c>
    </row>
    <row r="1105" spans="2:83" s="25" customFormat="1" ht="18" hidden="1" customHeight="1" x14ac:dyDescent="0.25">
      <c r="B1105" s="776" t="s">
        <v>16</v>
      </c>
      <c r="C1105" s="777" t="s">
        <v>162</v>
      </c>
      <c r="D1105" s="896"/>
      <c r="E1105" s="896"/>
      <c r="F1105" s="894"/>
      <c r="G1105" s="896"/>
      <c r="H1105" s="896"/>
      <c r="I1105" s="896"/>
      <c r="J1105" s="896"/>
      <c r="K1105" s="896"/>
      <c r="L1105" s="763" t="e">
        <f t="shared" si="2108"/>
        <v>#DIV/0!</v>
      </c>
      <c r="M1105" s="896"/>
      <c r="N1105" s="773" t="e">
        <f t="shared" ref="N1105:N1122" si="2116">M1105/E1105</f>
        <v>#DIV/0!</v>
      </c>
      <c r="O1105" s="771"/>
      <c r="P1105" s="774"/>
      <c r="Q1105" s="771"/>
      <c r="R1105" s="774"/>
      <c r="S1105" s="771"/>
      <c r="T1105" s="774"/>
      <c r="U1105" s="771"/>
      <c r="V1105" s="771"/>
      <c r="W1105" s="771"/>
      <c r="X1105" s="771"/>
      <c r="Y1105" s="771"/>
      <c r="Z1105" s="771"/>
      <c r="AA1105" s="771"/>
      <c r="AB1105" s="771"/>
      <c r="AC1105" s="771"/>
      <c r="AD1105" s="774"/>
      <c r="AE1105" s="896"/>
      <c r="AF1105" s="763" t="e">
        <f t="shared" si="2109"/>
        <v>#DIV/0!</v>
      </c>
      <c r="AG1105" s="896"/>
      <c r="AH1105" s="763" t="e">
        <f t="shared" si="2110"/>
        <v>#DIV/0!</v>
      </c>
      <c r="AI1105" s="778"/>
      <c r="AJ1105" s="778"/>
      <c r="AK1105" s="771"/>
      <c r="AL1105" s="774"/>
      <c r="AM1105" s="771"/>
      <c r="AN1105" s="774"/>
      <c r="AO1105" s="771"/>
      <c r="AP1105" s="771"/>
      <c r="AQ1105" s="774"/>
      <c r="AR1105" s="896"/>
      <c r="AS1105" s="763" t="e">
        <f t="shared" si="2111"/>
        <v>#DIV/0!</v>
      </c>
      <c r="AT1105" s="894"/>
      <c r="AU1105" s="763" t="e">
        <f t="shared" si="2112"/>
        <v>#DIV/0!</v>
      </c>
      <c r="AV1105" s="771"/>
      <c r="AW1105" s="763" t="e">
        <f t="shared" si="2113"/>
        <v>#DIV/0!</v>
      </c>
      <c r="AX1105" s="894"/>
      <c r="AY1105" s="763" t="e">
        <f t="shared" si="2114"/>
        <v>#DIV/0!</v>
      </c>
      <c r="AZ1105" s="771"/>
      <c r="BA1105" s="774"/>
      <c r="BB1105" s="771"/>
      <c r="BC1105" s="771"/>
      <c r="BD1105" s="771"/>
      <c r="BE1105" s="771"/>
      <c r="BF1105" s="771"/>
      <c r="BG1105" s="771"/>
      <c r="BH1105" s="771"/>
      <c r="BI1105" s="771"/>
      <c r="BJ1105" s="771"/>
      <c r="BK1105" s="771"/>
      <c r="BL1105" s="771"/>
      <c r="BM1105" s="771"/>
      <c r="BN1105" s="771"/>
      <c r="BO1105" s="771"/>
      <c r="BP1105" s="771"/>
      <c r="BQ1105" s="771"/>
      <c r="BR1105" s="771"/>
      <c r="BS1105" s="771"/>
      <c r="BT1105" s="771"/>
      <c r="BU1105" s="771"/>
      <c r="BV1105" s="778"/>
      <c r="BW1105" s="778"/>
      <c r="BX1105" s="778"/>
      <c r="BY1105" s="778"/>
      <c r="BZ1105" s="778"/>
      <c r="CA1105" s="779"/>
      <c r="CB1105" s="779"/>
      <c r="CC1105" s="779"/>
      <c r="CD1105" s="779"/>
      <c r="CE1105" s="763" t="e">
        <f t="shared" si="2032"/>
        <v>#DIV/0!</v>
      </c>
    </row>
    <row r="1106" spans="2:83" s="25" customFormat="1" ht="21" hidden="1" customHeight="1" x14ac:dyDescent="0.25">
      <c r="B1106" s="776" t="s">
        <v>17</v>
      </c>
      <c r="C1106" s="777" t="s">
        <v>163</v>
      </c>
      <c r="D1106" s="896"/>
      <c r="E1106" s="896"/>
      <c r="F1106" s="894"/>
      <c r="G1106" s="896"/>
      <c r="H1106" s="896"/>
      <c r="I1106" s="896"/>
      <c r="J1106" s="896"/>
      <c r="K1106" s="896"/>
      <c r="L1106" s="763" t="e">
        <f t="shared" si="2108"/>
        <v>#DIV/0!</v>
      </c>
      <c r="M1106" s="896"/>
      <c r="N1106" s="773" t="e">
        <f t="shared" si="2116"/>
        <v>#DIV/0!</v>
      </c>
      <c r="O1106" s="771"/>
      <c r="P1106" s="774"/>
      <c r="Q1106" s="771"/>
      <c r="R1106" s="774"/>
      <c r="S1106" s="771"/>
      <c r="T1106" s="774"/>
      <c r="U1106" s="771"/>
      <c r="V1106" s="771"/>
      <c r="W1106" s="771"/>
      <c r="X1106" s="771"/>
      <c r="Y1106" s="771"/>
      <c r="Z1106" s="771"/>
      <c r="AA1106" s="771"/>
      <c r="AB1106" s="771"/>
      <c r="AC1106" s="771"/>
      <c r="AD1106" s="774"/>
      <c r="AE1106" s="896"/>
      <c r="AF1106" s="763" t="e">
        <f t="shared" si="2109"/>
        <v>#DIV/0!</v>
      </c>
      <c r="AG1106" s="896"/>
      <c r="AH1106" s="763" t="e">
        <f t="shared" si="2110"/>
        <v>#DIV/0!</v>
      </c>
      <c r="AI1106" s="778"/>
      <c r="AJ1106" s="778"/>
      <c r="AK1106" s="771"/>
      <c r="AL1106" s="774"/>
      <c r="AM1106" s="771"/>
      <c r="AN1106" s="774"/>
      <c r="AO1106" s="771"/>
      <c r="AP1106" s="771"/>
      <c r="AQ1106" s="774"/>
      <c r="AR1106" s="896"/>
      <c r="AS1106" s="763" t="e">
        <f t="shared" si="2111"/>
        <v>#DIV/0!</v>
      </c>
      <c r="AT1106" s="894"/>
      <c r="AU1106" s="763" t="e">
        <f t="shared" si="2112"/>
        <v>#DIV/0!</v>
      </c>
      <c r="AV1106" s="771"/>
      <c r="AW1106" s="763" t="e">
        <f t="shared" si="2113"/>
        <v>#DIV/0!</v>
      </c>
      <c r="AX1106" s="894"/>
      <c r="AY1106" s="763" t="e">
        <f t="shared" si="2114"/>
        <v>#DIV/0!</v>
      </c>
      <c r="AZ1106" s="771"/>
      <c r="BA1106" s="774"/>
      <c r="BB1106" s="771"/>
      <c r="BC1106" s="771"/>
      <c r="BD1106" s="771"/>
      <c r="BE1106" s="771"/>
      <c r="BF1106" s="771"/>
      <c r="BG1106" s="771"/>
      <c r="BH1106" s="771"/>
      <c r="BI1106" s="771"/>
      <c r="BJ1106" s="771"/>
      <c r="BK1106" s="771"/>
      <c r="BL1106" s="771"/>
      <c r="BM1106" s="771"/>
      <c r="BN1106" s="771"/>
      <c r="BO1106" s="771"/>
      <c r="BP1106" s="771"/>
      <c r="BQ1106" s="771"/>
      <c r="BR1106" s="771"/>
      <c r="BS1106" s="771"/>
      <c r="BT1106" s="771"/>
      <c r="BU1106" s="771"/>
      <c r="BV1106" s="778"/>
      <c r="BW1106" s="778"/>
      <c r="BX1106" s="778"/>
      <c r="BY1106" s="778"/>
      <c r="BZ1106" s="778"/>
      <c r="CA1106" s="779"/>
      <c r="CB1106" s="779"/>
      <c r="CC1106" s="779"/>
      <c r="CD1106" s="779"/>
      <c r="CE1106" s="763" t="e">
        <f t="shared" si="2032"/>
        <v>#DIV/0!</v>
      </c>
    </row>
    <row r="1107" spans="2:83" s="25" customFormat="1" ht="92.25" hidden="1" customHeight="1" x14ac:dyDescent="0.25">
      <c r="B1107" s="780" t="s">
        <v>13</v>
      </c>
      <c r="C1107" s="781" t="s">
        <v>164</v>
      </c>
      <c r="D1107" s="896"/>
      <c r="E1107" s="896"/>
      <c r="F1107" s="894"/>
      <c r="G1107" s="896"/>
      <c r="H1107" s="896"/>
      <c r="I1107" s="896"/>
      <c r="J1107" s="896"/>
      <c r="K1107" s="896"/>
      <c r="L1107" s="763" t="e">
        <f t="shared" si="2108"/>
        <v>#DIV/0!</v>
      </c>
      <c r="M1107" s="896"/>
      <c r="N1107" s="773" t="e">
        <f t="shared" si="2116"/>
        <v>#DIV/0!</v>
      </c>
      <c r="O1107" s="771"/>
      <c r="P1107" s="774"/>
      <c r="Q1107" s="771"/>
      <c r="R1107" s="774"/>
      <c r="S1107" s="771"/>
      <c r="T1107" s="774"/>
      <c r="U1107" s="771"/>
      <c r="V1107" s="771"/>
      <c r="W1107" s="771"/>
      <c r="X1107" s="771"/>
      <c r="Y1107" s="771"/>
      <c r="Z1107" s="771"/>
      <c r="AA1107" s="771"/>
      <c r="AB1107" s="771"/>
      <c r="AC1107" s="771"/>
      <c r="AD1107" s="774"/>
      <c r="AE1107" s="896"/>
      <c r="AF1107" s="763" t="e">
        <f t="shared" si="2109"/>
        <v>#DIV/0!</v>
      </c>
      <c r="AG1107" s="896"/>
      <c r="AH1107" s="763" t="e">
        <f t="shared" si="2110"/>
        <v>#DIV/0!</v>
      </c>
      <c r="AI1107" s="778"/>
      <c r="AJ1107" s="778"/>
      <c r="AK1107" s="771"/>
      <c r="AL1107" s="774"/>
      <c r="AM1107" s="771"/>
      <c r="AN1107" s="774"/>
      <c r="AO1107" s="771"/>
      <c r="AP1107" s="771"/>
      <c r="AQ1107" s="774"/>
      <c r="AR1107" s="896"/>
      <c r="AS1107" s="763" t="e">
        <f t="shared" si="2111"/>
        <v>#DIV/0!</v>
      </c>
      <c r="AT1107" s="894"/>
      <c r="AU1107" s="763" t="e">
        <f t="shared" si="2112"/>
        <v>#DIV/0!</v>
      </c>
      <c r="AV1107" s="771"/>
      <c r="AW1107" s="763" t="e">
        <f t="shared" si="2113"/>
        <v>#DIV/0!</v>
      </c>
      <c r="AX1107" s="894"/>
      <c r="AY1107" s="763" t="e">
        <f t="shared" si="2114"/>
        <v>#DIV/0!</v>
      </c>
      <c r="AZ1107" s="771"/>
      <c r="BA1107" s="774"/>
      <c r="BB1107" s="771"/>
      <c r="BC1107" s="771"/>
      <c r="BD1107" s="771"/>
      <c r="BE1107" s="771"/>
      <c r="BF1107" s="771"/>
      <c r="BG1107" s="771"/>
      <c r="BH1107" s="771"/>
      <c r="BI1107" s="771"/>
      <c r="BJ1107" s="771"/>
      <c r="BK1107" s="771"/>
      <c r="BL1107" s="771"/>
      <c r="BM1107" s="771"/>
      <c r="BN1107" s="771"/>
      <c r="BO1107" s="771"/>
      <c r="BP1107" s="771"/>
      <c r="BQ1107" s="771"/>
      <c r="BR1107" s="771"/>
      <c r="BS1107" s="771"/>
      <c r="BT1107" s="771"/>
      <c r="BU1107" s="771"/>
      <c r="BV1107" s="778"/>
      <c r="BW1107" s="778"/>
      <c r="BX1107" s="778"/>
      <c r="BY1107" s="778"/>
      <c r="BZ1107" s="778"/>
      <c r="CA1107" s="779"/>
      <c r="CB1107" s="779"/>
      <c r="CC1107" s="779"/>
      <c r="CD1107" s="779"/>
      <c r="CE1107" s="763" t="e">
        <f t="shared" si="2032"/>
        <v>#DIV/0!</v>
      </c>
    </row>
    <row r="1108" spans="2:83" s="30" customFormat="1" ht="45.75" hidden="1" customHeight="1" x14ac:dyDescent="0.2">
      <c r="B1108" s="1036" t="s">
        <v>25</v>
      </c>
      <c r="C1108" s="1036"/>
      <c r="D1108" s="897" t="e">
        <f>D876+#REF!+D903+D1104+D1107</f>
        <v>#REF!</v>
      </c>
      <c r="E1108" s="897" t="e">
        <f>E876+#REF!+E903+E1104+E1107</f>
        <v>#REF!</v>
      </c>
      <c r="F1108" s="894"/>
      <c r="G1108" s="897"/>
      <c r="H1108" s="897" t="e">
        <f>H876+#REF!+H903+H1104+H1107</f>
        <v>#REF!</v>
      </c>
      <c r="I1108" s="897" t="e">
        <f>I876+#REF!+I903+I1104+I1107</f>
        <v>#REF!</v>
      </c>
      <c r="J1108" s="897" t="e">
        <f>J876+#REF!+J903+J1104+J1107</f>
        <v>#REF!</v>
      </c>
      <c r="K1108" s="897" t="e">
        <f>K876+#REF!+K903+K1104+K1107</f>
        <v>#REF!</v>
      </c>
      <c r="L1108" s="763" t="e">
        <f t="shared" si="2108"/>
        <v>#REF!</v>
      </c>
      <c r="M1108" s="897" t="e">
        <f>M876+#REF!+M903+M1104+M1107</f>
        <v>#REF!</v>
      </c>
      <c r="N1108" s="773" t="e">
        <f t="shared" si="2116"/>
        <v>#REF!</v>
      </c>
      <c r="O1108" s="771"/>
      <c r="P1108" s="774"/>
      <c r="Q1108" s="771"/>
      <c r="R1108" s="774"/>
      <c r="S1108" s="771" t="e">
        <f>S876+#REF!+S903+S1104+S1107</f>
        <v>#REF!</v>
      </c>
      <c r="T1108" s="774"/>
      <c r="U1108" s="771" t="e">
        <f>U876+#REF!+U903+U1104+U1107</f>
        <v>#REF!</v>
      </c>
      <c r="V1108" s="771"/>
      <c r="W1108" s="771"/>
      <c r="X1108" s="771"/>
      <c r="Y1108" s="771"/>
      <c r="Z1108" s="771"/>
      <c r="AA1108" s="771"/>
      <c r="AB1108" s="771"/>
      <c r="AC1108" s="771"/>
      <c r="AD1108" s="774"/>
      <c r="AE1108" s="897" t="e">
        <f>AE876+#REF!+AE903+AE1104+AE1107</f>
        <v>#REF!</v>
      </c>
      <c r="AF1108" s="763" t="e">
        <f t="shared" si="2109"/>
        <v>#REF!</v>
      </c>
      <c r="AG1108" s="897" t="e">
        <f>AG876+#REF!+AG903+AG1104+AG1107</f>
        <v>#REF!</v>
      </c>
      <c r="AH1108" s="763" t="e">
        <f t="shared" si="2110"/>
        <v>#REF!</v>
      </c>
      <c r="AI1108" s="782"/>
      <c r="AJ1108" s="782"/>
      <c r="AK1108" s="771"/>
      <c r="AL1108" s="774"/>
      <c r="AM1108" s="771" t="e">
        <f>AM876+#REF!+AM903+AM1104+AM1107</f>
        <v>#REF!</v>
      </c>
      <c r="AN1108" s="774"/>
      <c r="AO1108" s="771" t="e">
        <f>AO876+#REF!+AO903+AO1104+AO1107</f>
        <v>#REF!</v>
      </c>
      <c r="AP1108" s="771"/>
      <c r="AQ1108" s="774"/>
      <c r="AR1108" s="897" t="e">
        <f>AR876+#REF!+AR903+AR1104+AR1107</f>
        <v>#REF!</v>
      </c>
      <c r="AS1108" s="763" t="e">
        <f t="shared" si="2111"/>
        <v>#REF!</v>
      </c>
      <c r="AT1108" s="894" t="e">
        <f>AT876+#REF!+AT903+AT1104+AT1107</f>
        <v>#REF!</v>
      </c>
      <c r="AU1108" s="763" t="e">
        <f t="shared" si="2112"/>
        <v>#REF!</v>
      </c>
      <c r="AV1108" s="771"/>
      <c r="AW1108" s="763" t="e">
        <f t="shared" si="2113"/>
        <v>#DIV/0!</v>
      </c>
      <c r="AX1108" s="894"/>
      <c r="AY1108" s="763" t="e">
        <f t="shared" si="2114"/>
        <v>#DIV/0!</v>
      </c>
      <c r="AZ1108" s="771" t="e">
        <f>AZ876+#REF!+AZ903+AZ1104+AZ1107</f>
        <v>#REF!</v>
      </c>
      <c r="BA1108" s="774"/>
      <c r="BB1108" s="771" t="e">
        <f>BB876+#REF!+BB903+BB1104+BB1107</f>
        <v>#REF!</v>
      </c>
      <c r="BC1108" s="771"/>
      <c r="BD1108" s="771"/>
      <c r="BE1108" s="771" t="e">
        <f>BE876+#REF!+BE903+BE1104+BE1107</f>
        <v>#REF!</v>
      </c>
      <c r="BF1108" s="771" t="e">
        <f>BF876+#REF!+BF903+BF1104+BF1107</f>
        <v>#REF!</v>
      </c>
      <c r="BG1108" s="771"/>
      <c r="BH1108" s="771" t="e">
        <f>BH876+#REF!+BH903+BH1104+BH1107</f>
        <v>#REF!</v>
      </c>
      <c r="BI1108" s="771" t="e">
        <f>BI876+#REF!+BI903+BI1104+BI1107</f>
        <v>#REF!</v>
      </c>
      <c r="BJ1108" s="771"/>
      <c r="BK1108" s="771"/>
      <c r="BL1108" s="771"/>
      <c r="BM1108" s="771"/>
      <c r="BN1108" s="771"/>
      <c r="BO1108" s="771"/>
      <c r="BP1108" s="771"/>
      <c r="BQ1108" s="771"/>
      <c r="BR1108" s="771"/>
      <c r="BS1108" s="771"/>
      <c r="BT1108" s="771"/>
      <c r="BU1108" s="771" t="e">
        <f>BU876+#REF!+BU903+BU1104+BU1107</f>
        <v>#REF!</v>
      </c>
      <c r="BV1108" s="782" t="e">
        <f>BV876+#REF!+BV903+BV1104+BV1107</f>
        <v>#REF!</v>
      </c>
      <c r="BW1108" s="782"/>
      <c r="BX1108" s="782"/>
      <c r="BY1108" s="782" t="e">
        <f>BY876+#REF!+BY903+BY1104+BY1107</f>
        <v>#REF!</v>
      </c>
      <c r="BZ1108" s="782" t="e">
        <f>BZ876+#REF!+BZ903+BZ1104+BZ1107</f>
        <v>#REF!</v>
      </c>
      <c r="CA1108" s="783"/>
      <c r="CB1108" s="783"/>
      <c r="CC1108" s="783"/>
      <c r="CD1108" s="783"/>
      <c r="CE1108" s="763" t="e">
        <f t="shared" si="2032"/>
        <v>#REF!</v>
      </c>
    </row>
    <row r="1109" spans="2:83" s="30" customFormat="1" ht="10.5" hidden="1" customHeight="1" x14ac:dyDescent="0.25">
      <c r="B1109" s="784"/>
      <c r="C1109" s="785"/>
      <c r="D1109" s="898"/>
      <c r="E1109" s="898"/>
      <c r="F1109" s="894"/>
      <c r="G1109" s="898"/>
      <c r="H1109" s="898"/>
      <c r="I1109" s="898"/>
      <c r="J1109" s="898"/>
      <c r="K1109" s="898"/>
      <c r="L1109" s="763" t="e">
        <f t="shared" si="2108"/>
        <v>#DIV/0!</v>
      </c>
      <c r="M1109" s="898"/>
      <c r="N1109" s="773" t="e">
        <f t="shared" si="2116"/>
        <v>#DIV/0!</v>
      </c>
      <c r="O1109" s="771"/>
      <c r="P1109" s="774"/>
      <c r="Q1109" s="771"/>
      <c r="R1109" s="774"/>
      <c r="S1109" s="771"/>
      <c r="T1109" s="774"/>
      <c r="U1109" s="771"/>
      <c r="V1109" s="771"/>
      <c r="W1109" s="771"/>
      <c r="X1109" s="771"/>
      <c r="Y1109" s="771"/>
      <c r="Z1109" s="771"/>
      <c r="AA1109" s="771"/>
      <c r="AB1109" s="771"/>
      <c r="AC1109" s="771"/>
      <c r="AD1109" s="774"/>
      <c r="AE1109" s="898"/>
      <c r="AF1109" s="763" t="e">
        <f t="shared" si="2109"/>
        <v>#DIV/0!</v>
      </c>
      <c r="AG1109" s="898"/>
      <c r="AH1109" s="763" t="e">
        <f t="shared" si="2110"/>
        <v>#DIV/0!</v>
      </c>
      <c r="AI1109" s="786"/>
      <c r="AJ1109" s="786"/>
      <c r="AK1109" s="771"/>
      <c r="AL1109" s="774"/>
      <c r="AM1109" s="771"/>
      <c r="AN1109" s="774"/>
      <c r="AO1109" s="771"/>
      <c r="AP1109" s="771"/>
      <c r="AQ1109" s="774"/>
      <c r="AR1109" s="898"/>
      <c r="AS1109" s="763" t="e">
        <f t="shared" si="2111"/>
        <v>#DIV/0!</v>
      </c>
      <c r="AT1109" s="894"/>
      <c r="AU1109" s="763" t="e">
        <f t="shared" si="2112"/>
        <v>#DIV/0!</v>
      </c>
      <c r="AV1109" s="771"/>
      <c r="AW1109" s="763" t="e">
        <f t="shared" si="2113"/>
        <v>#DIV/0!</v>
      </c>
      <c r="AX1109" s="894"/>
      <c r="AY1109" s="763" t="e">
        <f t="shared" si="2114"/>
        <v>#DIV/0!</v>
      </c>
      <c r="AZ1109" s="771"/>
      <c r="BA1109" s="774"/>
      <c r="BB1109" s="771"/>
      <c r="BC1109" s="771"/>
      <c r="BD1109" s="771"/>
      <c r="BE1109" s="771"/>
      <c r="BF1109" s="771"/>
      <c r="BG1109" s="771"/>
      <c r="BH1109" s="771"/>
      <c r="BI1109" s="771"/>
      <c r="BJ1109" s="771"/>
      <c r="BK1109" s="771"/>
      <c r="BL1109" s="771"/>
      <c r="BM1109" s="771"/>
      <c r="BN1109" s="771"/>
      <c r="BO1109" s="771"/>
      <c r="BP1109" s="771"/>
      <c r="BQ1109" s="771"/>
      <c r="BR1109" s="771"/>
      <c r="BS1109" s="771"/>
      <c r="BT1109" s="771"/>
      <c r="BU1109" s="771"/>
      <c r="BV1109" s="786"/>
      <c r="BW1109" s="786"/>
      <c r="BX1109" s="786"/>
      <c r="BY1109" s="786"/>
      <c r="BZ1109" s="786"/>
      <c r="CA1109" s="783"/>
      <c r="CB1109" s="783"/>
      <c r="CC1109" s="783"/>
      <c r="CD1109" s="783"/>
      <c r="CE1109" s="763" t="e">
        <f t="shared" si="2032"/>
        <v>#DIV/0!</v>
      </c>
    </row>
    <row r="1110" spans="2:83" s="30" customFormat="1" ht="27.75" hidden="1" customHeight="1" x14ac:dyDescent="0.2">
      <c r="B1110" s="1036" t="s">
        <v>165</v>
      </c>
      <c r="C1110" s="1036"/>
      <c r="D1110" s="897" t="e">
        <f>D876+#REF!</f>
        <v>#REF!</v>
      </c>
      <c r="E1110" s="897" t="e">
        <f>E876+#REF!</f>
        <v>#REF!</v>
      </c>
      <c r="F1110" s="894"/>
      <c r="G1110" s="897"/>
      <c r="H1110" s="897" t="e">
        <f>H876+#REF!</f>
        <v>#REF!</v>
      </c>
      <c r="I1110" s="897" t="e">
        <f>I876+#REF!</f>
        <v>#REF!</v>
      </c>
      <c r="J1110" s="897" t="e">
        <f>J876+#REF!</f>
        <v>#REF!</v>
      </c>
      <c r="K1110" s="897" t="e">
        <f>K876+#REF!</f>
        <v>#REF!</v>
      </c>
      <c r="L1110" s="763" t="e">
        <f t="shared" si="2108"/>
        <v>#REF!</v>
      </c>
      <c r="M1110" s="897" t="e">
        <f>M876+#REF!</f>
        <v>#REF!</v>
      </c>
      <c r="N1110" s="773" t="e">
        <f t="shared" si="2116"/>
        <v>#REF!</v>
      </c>
      <c r="O1110" s="771"/>
      <c r="P1110" s="774"/>
      <c r="Q1110" s="771"/>
      <c r="R1110" s="774"/>
      <c r="S1110" s="771" t="e">
        <f>S876+#REF!</f>
        <v>#REF!</v>
      </c>
      <c r="T1110" s="774"/>
      <c r="U1110" s="771" t="e">
        <f>U876+#REF!</f>
        <v>#REF!</v>
      </c>
      <c r="V1110" s="771"/>
      <c r="W1110" s="771"/>
      <c r="X1110" s="771"/>
      <c r="Y1110" s="771"/>
      <c r="Z1110" s="771"/>
      <c r="AA1110" s="771"/>
      <c r="AB1110" s="771"/>
      <c r="AC1110" s="771"/>
      <c r="AD1110" s="774"/>
      <c r="AE1110" s="897" t="e">
        <f>AE876+#REF!</f>
        <v>#REF!</v>
      </c>
      <c r="AF1110" s="763" t="e">
        <f t="shared" si="2109"/>
        <v>#REF!</v>
      </c>
      <c r="AG1110" s="897" t="e">
        <f>AG876+#REF!</f>
        <v>#REF!</v>
      </c>
      <c r="AH1110" s="763" t="e">
        <f t="shared" si="2110"/>
        <v>#REF!</v>
      </c>
      <c r="AI1110" s="782"/>
      <c r="AJ1110" s="782"/>
      <c r="AK1110" s="771"/>
      <c r="AL1110" s="774"/>
      <c r="AM1110" s="771" t="e">
        <f>AM876+#REF!</f>
        <v>#REF!</v>
      </c>
      <c r="AN1110" s="774"/>
      <c r="AO1110" s="771" t="e">
        <f>AO876+#REF!</f>
        <v>#REF!</v>
      </c>
      <c r="AP1110" s="771"/>
      <c r="AQ1110" s="774"/>
      <c r="AR1110" s="897" t="e">
        <f>AR876+#REF!</f>
        <v>#REF!</v>
      </c>
      <c r="AS1110" s="763" t="e">
        <f t="shared" si="2111"/>
        <v>#REF!</v>
      </c>
      <c r="AT1110" s="894" t="e">
        <f>AT876+#REF!</f>
        <v>#REF!</v>
      </c>
      <c r="AU1110" s="763" t="e">
        <f t="shared" si="2112"/>
        <v>#REF!</v>
      </c>
      <c r="AV1110" s="771"/>
      <c r="AW1110" s="763" t="e">
        <f t="shared" si="2113"/>
        <v>#DIV/0!</v>
      </c>
      <c r="AX1110" s="894"/>
      <c r="AY1110" s="763" t="e">
        <f t="shared" si="2114"/>
        <v>#DIV/0!</v>
      </c>
      <c r="AZ1110" s="771" t="e">
        <f>AZ876+#REF!</f>
        <v>#REF!</v>
      </c>
      <c r="BA1110" s="774"/>
      <c r="BB1110" s="771" t="e">
        <f>BB876+#REF!</f>
        <v>#REF!</v>
      </c>
      <c r="BC1110" s="771"/>
      <c r="BD1110" s="771"/>
      <c r="BE1110" s="771" t="e">
        <f>BE876+#REF!</f>
        <v>#REF!</v>
      </c>
      <c r="BF1110" s="771" t="e">
        <f>BF876+#REF!</f>
        <v>#REF!</v>
      </c>
      <c r="BG1110" s="771"/>
      <c r="BH1110" s="771" t="e">
        <f>BH876+#REF!</f>
        <v>#REF!</v>
      </c>
      <c r="BI1110" s="771" t="e">
        <f>BI876+#REF!</f>
        <v>#REF!</v>
      </c>
      <c r="BJ1110" s="771"/>
      <c r="BK1110" s="771"/>
      <c r="BL1110" s="771"/>
      <c r="BM1110" s="771"/>
      <c r="BN1110" s="771"/>
      <c r="BO1110" s="771"/>
      <c r="BP1110" s="771"/>
      <c r="BQ1110" s="771"/>
      <c r="BR1110" s="771"/>
      <c r="BS1110" s="771"/>
      <c r="BT1110" s="771"/>
      <c r="BU1110" s="771" t="e">
        <f>BU876+#REF!</f>
        <v>#REF!</v>
      </c>
      <c r="BV1110" s="782" t="e">
        <f>BV876+#REF!</f>
        <v>#REF!</v>
      </c>
      <c r="BW1110" s="782"/>
      <c r="BX1110" s="782"/>
      <c r="BY1110" s="782" t="e">
        <f>BY876+#REF!</f>
        <v>#REF!</v>
      </c>
      <c r="BZ1110" s="782" t="e">
        <f>BZ876+#REF!</f>
        <v>#REF!</v>
      </c>
      <c r="CA1110" s="783"/>
      <c r="CB1110" s="783"/>
      <c r="CC1110" s="783"/>
      <c r="CD1110" s="783"/>
      <c r="CE1110" s="763" t="e">
        <f t="shared" si="2032"/>
        <v>#REF!</v>
      </c>
    </row>
    <row r="1111" spans="2:83" s="30" customFormat="1" ht="29.25" hidden="1" customHeight="1" x14ac:dyDescent="0.2">
      <c r="B1111" s="1036" t="s">
        <v>166</v>
      </c>
      <c r="C1111" s="1036"/>
      <c r="D1111" s="897">
        <f>E1111+H1111+I1111</f>
        <v>0</v>
      </c>
      <c r="E1111" s="897">
        <v>0</v>
      </c>
      <c r="F1111" s="894"/>
      <c r="G1111" s="897"/>
      <c r="H1111" s="897">
        <v>0</v>
      </c>
      <c r="I1111" s="897">
        <v>0</v>
      </c>
      <c r="J1111" s="897">
        <f>K1111+M1111+Q1111</f>
        <v>0</v>
      </c>
      <c r="K1111" s="897">
        <f>M1111+S1111+U1111</f>
        <v>0</v>
      </c>
      <c r="L1111" s="763" t="e">
        <f t="shared" si="2108"/>
        <v>#DIV/0!</v>
      </c>
      <c r="M1111" s="897">
        <v>0</v>
      </c>
      <c r="N1111" s="773" t="e">
        <f t="shared" si="2116"/>
        <v>#DIV/0!</v>
      </c>
      <c r="O1111" s="771"/>
      <c r="P1111" s="774"/>
      <c r="Q1111" s="771"/>
      <c r="R1111" s="774"/>
      <c r="S1111" s="771">
        <v>0</v>
      </c>
      <c r="T1111" s="774"/>
      <c r="U1111" s="771">
        <v>0</v>
      </c>
      <c r="V1111" s="771"/>
      <c r="W1111" s="771"/>
      <c r="X1111" s="771"/>
      <c r="Y1111" s="771"/>
      <c r="Z1111" s="771"/>
      <c r="AA1111" s="771"/>
      <c r="AB1111" s="771"/>
      <c r="AC1111" s="771"/>
      <c r="AD1111" s="774"/>
      <c r="AE1111" s="897">
        <f>AG1111+AM1111+AO1111</f>
        <v>0</v>
      </c>
      <c r="AF1111" s="763" t="e">
        <f t="shared" si="2109"/>
        <v>#DIV/0!</v>
      </c>
      <c r="AG1111" s="897">
        <v>0</v>
      </c>
      <c r="AH1111" s="763" t="e">
        <f t="shared" si="2110"/>
        <v>#DIV/0!</v>
      </c>
      <c r="AI1111" s="782"/>
      <c r="AJ1111" s="782"/>
      <c r="AK1111" s="771"/>
      <c r="AL1111" s="774"/>
      <c r="AM1111" s="771">
        <v>0</v>
      </c>
      <c r="AN1111" s="774"/>
      <c r="AO1111" s="771">
        <v>0</v>
      </c>
      <c r="AP1111" s="771"/>
      <c r="AQ1111" s="774"/>
      <c r="AR1111" s="897">
        <f>AT1111+AZ1111+BB1111</f>
        <v>0</v>
      </c>
      <c r="AS1111" s="763" t="e">
        <f t="shared" si="2111"/>
        <v>#DIV/0!</v>
      </c>
      <c r="AT1111" s="894">
        <v>0</v>
      </c>
      <c r="AU1111" s="763" t="e">
        <f t="shared" si="2112"/>
        <v>#DIV/0!</v>
      </c>
      <c r="AV1111" s="771"/>
      <c r="AW1111" s="763" t="e">
        <f t="shared" si="2113"/>
        <v>#DIV/0!</v>
      </c>
      <c r="AX1111" s="894"/>
      <c r="AY1111" s="763" t="e">
        <f t="shared" si="2114"/>
        <v>#DIV/0!</v>
      </c>
      <c r="AZ1111" s="771">
        <v>0</v>
      </c>
      <c r="BA1111" s="774"/>
      <c r="BB1111" s="771">
        <v>0</v>
      </c>
      <c r="BC1111" s="771"/>
      <c r="BD1111" s="771"/>
      <c r="BE1111" s="771">
        <f>BF1111+BH1111+BI1111</f>
        <v>0</v>
      </c>
      <c r="BF1111" s="771">
        <v>0</v>
      </c>
      <c r="BG1111" s="771"/>
      <c r="BH1111" s="771">
        <v>0</v>
      </c>
      <c r="BI1111" s="771">
        <v>0</v>
      </c>
      <c r="BJ1111" s="771"/>
      <c r="BK1111" s="771"/>
      <c r="BL1111" s="771"/>
      <c r="BM1111" s="771"/>
      <c r="BN1111" s="771"/>
      <c r="BO1111" s="771"/>
      <c r="BP1111" s="771"/>
      <c r="BQ1111" s="771"/>
      <c r="BR1111" s="771"/>
      <c r="BS1111" s="771"/>
      <c r="BT1111" s="771"/>
      <c r="BU1111" s="771">
        <f>BV1111+BY1111+BZ1111</f>
        <v>0</v>
      </c>
      <c r="BV1111" s="782">
        <v>0</v>
      </c>
      <c r="BW1111" s="782"/>
      <c r="BX1111" s="782"/>
      <c r="BY1111" s="782">
        <v>0</v>
      </c>
      <c r="BZ1111" s="782">
        <v>0</v>
      </c>
      <c r="CA1111" s="783"/>
      <c r="CB1111" s="783"/>
      <c r="CC1111" s="783"/>
      <c r="CD1111" s="783"/>
      <c r="CE1111" s="763" t="e">
        <f t="shared" si="2032"/>
        <v>#DIV/0!</v>
      </c>
    </row>
    <row r="1112" spans="2:83" s="30" customFormat="1" ht="21" hidden="1" customHeight="1" x14ac:dyDescent="0.2">
      <c r="B1112" s="1036" t="s">
        <v>167</v>
      </c>
      <c r="C1112" s="1036"/>
      <c r="D1112" s="897" t="e">
        <f>E1112+I1112</f>
        <v>#REF!</v>
      </c>
      <c r="E1112" s="897" t="e">
        <f>E876+#REF!</f>
        <v>#REF!</v>
      </c>
      <c r="F1112" s="894"/>
      <c r="G1112" s="897"/>
      <c r="H1112" s="897" t="e">
        <f>H876+#REF!</f>
        <v>#REF!</v>
      </c>
      <c r="I1112" s="897" t="e">
        <f>I876+#REF!</f>
        <v>#REF!</v>
      </c>
      <c r="J1112" s="897" t="e">
        <f>K1112+Q1112</f>
        <v>#REF!</v>
      </c>
      <c r="K1112" s="897" t="e">
        <f>M1112+U1112</f>
        <v>#REF!</v>
      </c>
      <c r="L1112" s="763" t="e">
        <f t="shared" si="2108"/>
        <v>#REF!</v>
      </c>
      <c r="M1112" s="897" t="e">
        <f>M876+#REF!</f>
        <v>#REF!</v>
      </c>
      <c r="N1112" s="773" t="e">
        <f t="shared" si="2116"/>
        <v>#REF!</v>
      </c>
      <c r="O1112" s="771"/>
      <c r="P1112" s="774"/>
      <c r="Q1112" s="771"/>
      <c r="R1112" s="774"/>
      <c r="S1112" s="771" t="e">
        <f>S876+#REF!</f>
        <v>#REF!</v>
      </c>
      <c r="T1112" s="774"/>
      <c r="U1112" s="771" t="e">
        <f>U876+#REF!</f>
        <v>#REF!</v>
      </c>
      <c r="V1112" s="771"/>
      <c r="W1112" s="771"/>
      <c r="X1112" s="771"/>
      <c r="Y1112" s="771"/>
      <c r="Z1112" s="771"/>
      <c r="AA1112" s="771"/>
      <c r="AB1112" s="771"/>
      <c r="AC1112" s="771"/>
      <c r="AD1112" s="774"/>
      <c r="AE1112" s="897" t="e">
        <f>AG1112+AO1112</f>
        <v>#REF!</v>
      </c>
      <c r="AF1112" s="763" t="e">
        <f t="shared" si="2109"/>
        <v>#REF!</v>
      </c>
      <c r="AG1112" s="897" t="e">
        <f>AG876+#REF!</f>
        <v>#REF!</v>
      </c>
      <c r="AH1112" s="763" t="e">
        <f t="shared" si="2110"/>
        <v>#REF!</v>
      </c>
      <c r="AI1112" s="782"/>
      <c r="AJ1112" s="782"/>
      <c r="AK1112" s="771"/>
      <c r="AL1112" s="774"/>
      <c r="AM1112" s="771" t="e">
        <f>AM876+#REF!</f>
        <v>#REF!</v>
      </c>
      <c r="AN1112" s="774"/>
      <c r="AO1112" s="771" t="e">
        <f>AO876+#REF!</f>
        <v>#REF!</v>
      </c>
      <c r="AP1112" s="771"/>
      <c r="AQ1112" s="774"/>
      <c r="AR1112" s="897" t="e">
        <f>AT1112+BB1112</f>
        <v>#REF!</v>
      </c>
      <c r="AS1112" s="763" t="e">
        <f t="shared" si="2111"/>
        <v>#REF!</v>
      </c>
      <c r="AT1112" s="894" t="e">
        <f>AT876+#REF!</f>
        <v>#REF!</v>
      </c>
      <c r="AU1112" s="763" t="e">
        <f t="shared" si="2112"/>
        <v>#REF!</v>
      </c>
      <c r="AV1112" s="771"/>
      <c r="AW1112" s="763" t="e">
        <f t="shared" si="2113"/>
        <v>#DIV/0!</v>
      </c>
      <c r="AX1112" s="894"/>
      <c r="AY1112" s="763" t="e">
        <f t="shared" si="2114"/>
        <v>#DIV/0!</v>
      </c>
      <c r="AZ1112" s="771" t="e">
        <f>AZ876+#REF!</f>
        <v>#REF!</v>
      </c>
      <c r="BA1112" s="774"/>
      <c r="BB1112" s="771" t="e">
        <f>BB876+#REF!</f>
        <v>#REF!</v>
      </c>
      <c r="BC1112" s="771"/>
      <c r="BD1112" s="771"/>
      <c r="BE1112" s="771" t="e">
        <f>BF1112+BI1112</f>
        <v>#REF!</v>
      </c>
      <c r="BF1112" s="771" t="e">
        <f>BF876+#REF!</f>
        <v>#REF!</v>
      </c>
      <c r="BG1112" s="771"/>
      <c r="BH1112" s="771" t="e">
        <f>BH876+#REF!</f>
        <v>#REF!</v>
      </c>
      <c r="BI1112" s="771" t="e">
        <f>BI876+#REF!</f>
        <v>#REF!</v>
      </c>
      <c r="BJ1112" s="771"/>
      <c r="BK1112" s="771"/>
      <c r="BL1112" s="771"/>
      <c r="BM1112" s="771"/>
      <c r="BN1112" s="771"/>
      <c r="BO1112" s="771"/>
      <c r="BP1112" s="771"/>
      <c r="BQ1112" s="771"/>
      <c r="BR1112" s="771"/>
      <c r="BS1112" s="771"/>
      <c r="BT1112" s="771"/>
      <c r="BU1112" s="771" t="e">
        <f>BV1112+BZ1112</f>
        <v>#REF!</v>
      </c>
      <c r="BV1112" s="782" t="e">
        <f>BV876+#REF!</f>
        <v>#REF!</v>
      </c>
      <c r="BW1112" s="782"/>
      <c r="BX1112" s="782"/>
      <c r="BY1112" s="782" t="e">
        <f>BY876+#REF!</f>
        <v>#REF!</v>
      </c>
      <c r="BZ1112" s="782" t="e">
        <f>BZ876+#REF!</f>
        <v>#REF!</v>
      </c>
      <c r="CA1112" s="783"/>
      <c r="CB1112" s="783"/>
      <c r="CC1112" s="783"/>
      <c r="CD1112" s="783"/>
      <c r="CE1112" s="763" t="e">
        <f t="shared" si="2032"/>
        <v>#REF!</v>
      </c>
    </row>
    <row r="1113" spans="2:83" s="30" customFormat="1" ht="41.25" hidden="1" customHeight="1" x14ac:dyDescent="0.2">
      <c r="B1113" s="1036" t="s">
        <v>168</v>
      </c>
      <c r="C1113" s="1036"/>
      <c r="D1113" s="897">
        <f>D882+D886</f>
        <v>2417852.7348000002</v>
      </c>
      <c r="E1113" s="897">
        <f>E882</f>
        <v>0</v>
      </c>
      <c r="F1113" s="894"/>
      <c r="G1113" s="897"/>
      <c r="H1113" s="897">
        <f>H882</f>
        <v>0</v>
      </c>
      <c r="I1113" s="897">
        <f>I882+I886</f>
        <v>2417852.7348000002</v>
      </c>
      <c r="J1113" s="897">
        <f>J882+J886</f>
        <v>-345409.76516000018</v>
      </c>
      <c r="K1113" s="897">
        <f>K882+K886</f>
        <v>2072442.96964</v>
      </c>
      <c r="L1113" s="763">
        <f t="shared" si="2108"/>
        <v>0.85714193416805773</v>
      </c>
      <c r="M1113" s="897">
        <f>M882</f>
        <v>0</v>
      </c>
      <c r="N1113" s="773" t="e">
        <f t="shared" si="2116"/>
        <v>#DIV/0!</v>
      </c>
      <c r="O1113" s="771"/>
      <c r="P1113" s="774"/>
      <c r="Q1113" s="771"/>
      <c r="R1113" s="774"/>
      <c r="S1113" s="771">
        <f>S882</f>
        <v>0</v>
      </c>
      <c r="T1113" s="774"/>
      <c r="U1113" s="771">
        <f>U882+U886</f>
        <v>2072442.96964</v>
      </c>
      <c r="V1113" s="771"/>
      <c r="W1113" s="771"/>
      <c r="X1113" s="771"/>
      <c r="Y1113" s="771"/>
      <c r="Z1113" s="771"/>
      <c r="AA1113" s="771"/>
      <c r="AB1113" s="771"/>
      <c r="AC1113" s="771"/>
      <c r="AD1113" s="774"/>
      <c r="AE1113" s="897">
        <f>AE882+AE886</f>
        <v>1815624.0402799998</v>
      </c>
      <c r="AF1113" s="763">
        <f t="shared" si="2109"/>
        <v>0.75092416264557338</v>
      </c>
      <c r="AG1113" s="897">
        <f>AG882</f>
        <v>0</v>
      </c>
      <c r="AH1113" s="763" t="e">
        <f t="shared" si="2110"/>
        <v>#DIV/0!</v>
      </c>
      <c r="AI1113" s="782"/>
      <c r="AJ1113" s="782"/>
      <c r="AK1113" s="771"/>
      <c r="AL1113" s="774"/>
      <c r="AM1113" s="771">
        <f>AM882</f>
        <v>0</v>
      </c>
      <c r="AN1113" s="774"/>
      <c r="AO1113" s="771">
        <f>AO882+AO886</f>
        <v>1815624.0402799998</v>
      </c>
      <c r="AP1113" s="771"/>
      <c r="AQ1113" s="774"/>
      <c r="AR1113" s="897">
        <f>AR882+AR886</f>
        <v>2417556.79636</v>
      </c>
      <c r="AS1113" s="763">
        <f t="shared" si="2111"/>
        <v>0.99987760278542159</v>
      </c>
      <c r="AT1113" s="894">
        <f>AT882</f>
        <v>0</v>
      </c>
      <c r="AU1113" s="763" t="e">
        <f t="shared" si="2112"/>
        <v>#DIV/0!</v>
      </c>
      <c r="AV1113" s="771"/>
      <c r="AW1113" s="763" t="e">
        <f t="shared" si="2113"/>
        <v>#DIV/0!</v>
      </c>
      <c r="AX1113" s="894"/>
      <c r="AY1113" s="763" t="e">
        <f t="shared" si="2114"/>
        <v>#DIV/0!</v>
      </c>
      <c r="AZ1113" s="771">
        <f>AZ882</f>
        <v>0</v>
      </c>
      <c r="BA1113" s="774"/>
      <c r="BB1113" s="771">
        <f>BB882+BB886</f>
        <v>2417556.79636</v>
      </c>
      <c r="BC1113" s="771"/>
      <c r="BD1113" s="771"/>
      <c r="BE1113" s="771">
        <f>BE882+BE886</f>
        <v>0</v>
      </c>
      <c r="BF1113" s="771">
        <f>BF882</f>
        <v>0</v>
      </c>
      <c r="BG1113" s="771"/>
      <c r="BH1113" s="771">
        <f>BH882</f>
        <v>0</v>
      </c>
      <c r="BI1113" s="771">
        <f>BI882+BI886</f>
        <v>0</v>
      </c>
      <c r="BJ1113" s="771"/>
      <c r="BK1113" s="771"/>
      <c r="BL1113" s="771"/>
      <c r="BM1113" s="771"/>
      <c r="BN1113" s="771"/>
      <c r="BO1113" s="771"/>
      <c r="BP1113" s="771"/>
      <c r="BQ1113" s="771"/>
      <c r="BR1113" s="771"/>
      <c r="BS1113" s="771"/>
      <c r="BT1113" s="771"/>
      <c r="BU1113" s="771">
        <f>BU882+BU886</f>
        <v>1033834.4051</v>
      </c>
      <c r="BV1113" s="782">
        <f>BV882</f>
        <v>0</v>
      </c>
      <c r="BW1113" s="782"/>
      <c r="BX1113" s="782"/>
      <c r="BY1113" s="782">
        <f>BY882</f>
        <v>0</v>
      </c>
      <c r="BZ1113" s="782">
        <f>BZ882+BZ886</f>
        <v>1103902.4051000001</v>
      </c>
      <c r="CA1113" s="783"/>
      <c r="CB1113" s="783"/>
      <c r="CC1113" s="783"/>
      <c r="CD1113" s="783"/>
      <c r="CE1113" s="763">
        <f t="shared" si="2032"/>
        <v>0.99987760278542159</v>
      </c>
    </row>
    <row r="1114" spans="2:83" s="6" customFormat="1" ht="9.75" hidden="1" customHeight="1" x14ac:dyDescent="0.25">
      <c r="B1114" s="787"/>
      <c r="C1114" s="788"/>
      <c r="D1114" s="790"/>
      <c r="E1114" s="790"/>
      <c r="F1114" s="894"/>
      <c r="G1114" s="790"/>
      <c r="H1114" s="790"/>
      <c r="I1114" s="790"/>
      <c r="J1114" s="790"/>
      <c r="K1114" s="790"/>
      <c r="L1114" s="763" t="e">
        <f t="shared" si="2108"/>
        <v>#DIV/0!</v>
      </c>
      <c r="M1114" s="790"/>
      <c r="N1114" s="773" t="e">
        <f t="shared" si="2116"/>
        <v>#DIV/0!</v>
      </c>
      <c r="O1114" s="771"/>
      <c r="P1114" s="774"/>
      <c r="Q1114" s="771"/>
      <c r="R1114" s="774"/>
      <c r="S1114" s="771"/>
      <c r="T1114" s="774"/>
      <c r="U1114" s="771"/>
      <c r="V1114" s="771"/>
      <c r="W1114" s="771"/>
      <c r="X1114" s="771"/>
      <c r="Y1114" s="771"/>
      <c r="Z1114" s="771"/>
      <c r="AA1114" s="771"/>
      <c r="AB1114" s="771"/>
      <c r="AC1114" s="771"/>
      <c r="AD1114" s="774"/>
      <c r="AE1114" s="790"/>
      <c r="AF1114" s="763" t="e">
        <f t="shared" si="2109"/>
        <v>#DIV/0!</v>
      </c>
      <c r="AG1114" s="790"/>
      <c r="AH1114" s="763" t="e">
        <f t="shared" si="2110"/>
        <v>#DIV/0!</v>
      </c>
      <c r="AI1114" s="789"/>
      <c r="AJ1114" s="789"/>
      <c r="AK1114" s="771"/>
      <c r="AL1114" s="774"/>
      <c r="AM1114" s="771"/>
      <c r="AN1114" s="774"/>
      <c r="AO1114" s="771"/>
      <c r="AP1114" s="771"/>
      <c r="AQ1114" s="774"/>
      <c r="AR1114" s="790"/>
      <c r="AS1114" s="763" t="e">
        <f t="shared" si="2111"/>
        <v>#DIV/0!</v>
      </c>
      <c r="AT1114" s="894"/>
      <c r="AU1114" s="763" t="e">
        <f t="shared" si="2112"/>
        <v>#DIV/0!</v>
      </c>
      <c r="AV1114" s="771"/>
      <c r="AW1114" s="763" t="e">
        <f t="shared" si="2113"/>
        <v>#DIV/0!</v>
      </c>
      <c r="AX1114" s="894"/>
      <c r="AY1114" s="763" t="e">
        <f t="shared" si="2114"/>
        <v>#DIV/0!</v>
      </c>
      <c r="AZ1114" s="771"/>
      <c r="BA1114" s="774"/>
      <c r="BB1114" s="771"/>
      <c r="BC1114" s="771"/>
      <c r="BD1114" s="771"/>
      <c r="BE1114" s="771"/>
      <c r="BF1114" s="771"/>
      <c r="BG1114" s="771"/>
      <c r="BH1114" s="771"/>
      <c r="BI1114" s="771"/>
      <c r="BJ1114" s="771"/>
      <c r="BK1114" s="771"/>
      <c r="BL1114" s="771"/>
      <c r="BM1114" s="771"/>
      <c r="BN1114" s="771"/>
      <c r="BO1114" s="771"/>
      <c r="BP1114" s="771"/>
      <c r="BQ1114" s="771"/>
      <c r="BR1114" s="771"/>
      <c r="BS1114" s="771"/>
      <c r="BT1114" s="771"/>
      <c r="BU1114" s="771"/>
      <c r="BV1114" s="790"/>
      <c r="BW1114" s="790"/>
      <c r="BX1114" s="790"/>
      <c r="BY1114" s="790"/>
      <c r="BZ1114" s="790"/>
      <c r="CA1114" s="791"/>
      <c r="CB1114" s="791"/>
      <c r="CC1114" s="791"/>
      <c r="CD1114" s="791"/>
      <c r="CE1114" s="763" t="e">
        <f t="shared" si="2032"/>
        <v>#DIV/0!</v>
      </c>
    </row>
    <row r="1115" spans="2:83" s="6" customFormat="1" ht="30.75" hidden="1" customHeight="1" x14ac:dyDescent="0.25">
      <c r="B1115" s="787"/>
      <c r="C1115" s="788"/>
      <c r="D1115" s="790"/>
      <c r="E1115" s="790"/>
      <c r="F1115" s="894"/>
      <c r="G1115" s="790"/>
      <c r="H1115" s="790"/>
      <c r="I1115" s="790"/>
      <c r="J1115" s="790"/>
      <c r="K1115" s="790"/>
      <c r="L1115" s="763" t="e">
        <f t="shared" si="2108"/>
        <v>#DIV/0!</v>
      </c>
      <c r="M1115" s="790"/>
      <c r="N1115" s="773" t="e">
        <f t="shared" si="2116"/>
        <v>#DIV/0!</v>
      </c>
      <c r="O1115" s="771"/>
      <c r="P1115" s="774"/>
      <c r="Q1115" s="771"/>
      <c r="R1115" s="774"/>
      <c r="S1115" s="771"/>
      <c r="T1115" s="774"/>
      <c r="U1115" s="771"/>
      <c r="V1115" s="771"/>
      <c r="W1115" s="771"/>
      <c r="X1115" s="771"/>
      <c r="Y1115" s="771"/>
      <c r="Z1115" s="771"/>
      <c r="AA1115" s="771"/>
      <c r="AB1115" s="771"/>
      <c r="AC1115" s="771"/>
      <c r="AD1115" s="774"/>
      <c r="AE1115" s="790"/>
      <c r="AF1115" s="763" t="e">
        <f t="shared" si="2109"/>
        <v>#DIV/0!</v>
      </c>
      <c r="AG1115" s="790"/>
      <c r="AH1115" s="763" t="e">
        <f t="shared" si="2110"/>
        <v>#DIV/0!</v>
      </c>
      <c r="AI1115" s="789"/>
      <c r="AJ1115" s="789"/>
      <c r="AK1115" s="771"/>
      <c r="AL1115" s="774"/>
      <c r="AM1115" s="771"/>
      <c r="AN1115" s="774"/>
      <c r="AO1115" s="771"/>
      <c r="AP1115" s="771"/>
      <c r="AQ1115" s="774"/>
      <c r="AR1115" s="790"/>
      <c r="AS1115" s="763" t="e">
        <f t="shared" si="2111"/>
        <v>#DIV/0!</v>
      </c>
      <c r="AT1115" s="894"/>
      <c r="AU1115" s="763" t="e">
        <f t="shared" si="2112"/>
        <v>#DIV/0!</v>
      </c>
      <c r="AV1115" s="771"/>
      <c r="AW1115" s="763" t="e">
        <f t="shared" si="2113"/>
        <v>#DIV/0!</v>
      </c>
      <c r="AX1115" s="894"/>
      <c r="AY1115" s="763" t="e">
        <f t="shared" si="2114"/>
        <v>#DIV/0!</v>
      </c>
      <c r="AZ1115" s="771"/>
      <c r="BA1115" s="774"/>
      <c r="BB1115" s="771"/>
      <c r="BC1115" s="771"/>
      <c r="BD1115" s="771"/>
      <c r="BE1115" s="771"/>
      <c r="BF1115" s="771"/>
      <c r="BG1115" s="771"/>
      <c r="BH1115" s="771"/>
      <c r="BI1115" s="771"/>
      <c r="BJ1115" s="771"/>
      <c r="BK1115" s="771"/>
      <c r="BL1115" s="771"/>
      <c r="BM1115" s="771"/>
      <c r="BN1115" s="771"/>
      <c r="BO1115" s="771"/>
      <c r="BP1115" s="771"/>
      <c r="BQ1115" s="771"/>
      <c r="BR1115" s="771"/>
      <c r="BS1115" s="771"/>
      <c r="BT1115" s="771"/>
      <c r="BU1115" s="771"/>
      <c r="BV1115" s="790"/>
      <c r="BW1115" s="790"/>
      <c r="BX1115" s="790"/>
      <c r="BY1115" s="790"/>
      <c r="BZ1115" s="790"/>
      <c r="CA1115" s="791"/>
      <c r="CB1115" s="791"/>
      <c r="CC1115" s="791"/>
      <c r="CD1115" s="791"/>
      <c r="CE1115" s="763" t="e">
        <f t="shared" si="2032"/>
        <v>#DIV/0!</v>
      </c>
    </row>
    <row r="1116" spans="2:83" s="259" customFormat="1" ht="111" hidden="1" customHeight="1" x14ac:dyDescent="0.25">
      <c r="B1116" s="792" t="s">
        <v>34</v>
      </c>
      <c r="C1116" s="793" t="s">
        <v>260</v>
      </c>
      <c r="D1116" s="795" t="e">
        <f>E1116</f>
        <v>#REF!</v>
      </c>
      <c r="E1116" s="795" t="e">
        <f>#REF!</f>
        <v>#REF!</v>
      </c>
      <c r="F1116" s="894"/>
      <c r="G1116" s="795"/>
      <c r="H1116" s="796"/>
      <c r="I1116" s="796"/>
      <c r="J1116" s="795" t="e">
        <f>K1116</f>
        <v>#REF!</v>
      </c>
      <c r="K1116" s="796" t="e">
        <f>M1116</f>
        <v>#REF!</v>
      </c>
      <c r="L1116" s="763" t="e">
        <f t="shared" si="2108"/>
        <v>#REF!</v>
      </c>
      <c r="M1116" s="795" t="e">
        <f>#REF!</f>
        <v>#REF!</v>
      </c>
      <c r="N1116" s="773" t="e">
        <f t="shared" si="2116"/>
        <v>#REF!</v>
      </c>
      <c r="O1116" s="771"/>
      <c r="P1116" s="774"/>
      <c r="Q1116" s="771"/>
      <c r="R1116" s="774"/>
      <c r="S1116" s="771"/>
      <c r="T1116" s="774"/>
      <c r="U1116" s="771"/>
      <c r="V1116" s="771"/>
      <c r="W1116" s="771"/>
      <c r="X1116" s="771"/>
      <c r="Y1116" s="771"/>
      <c r="Z1116" s="771"/>
      <c r="AA1116" s="771"/>
      <c r="AB1116" s="771"/>
      <c r="AC1116" s="771"/>
      <c r="AD1116" s="774"/>
      <c r="AE1116" s="796" t="e">
        <f>AG1116</f>
        <v>#REF!</v>
      </c>
      <c r="AF1116" s="763" t="e">
        <f t="shared" si="2109"/>
        <v>#REF!</v>
      </c>
      <c r="AG1116" s="796" t="e">
        <f>M1116</f>
        <v>#REF!</v>
      </c>
      <c r="AH1116" s="763" t="e">
        <f t="shared" si="2110"/>
        <v>#REF!</v>
      </c>
      <c r="AI1116" s="794"/>
      <c r="AJ1116" s="774"/>
      <c r="AK1116" s="771"/>
      <c r="AL1116" s="774"/>
      <c r="AM1116" s="771"/>
      <c r="AN1116" s="774"/>
      <c r="AO1116" s="771"/>
      <c r="AP1116" s="771"/>
      <c r="AQ1116" s="774"/>
      <c r="AR1116" s="796" t="e">
        <f>AT1116</f>
        <v>#REF!</v>
      </c>
      <c r="AS1116" s="763" t="e">
        <f t="shared" si="2111"/>
        <v>#REF!</v>
      </c>
      <c r="AT1116" s="894" t="e">
        <f>#REF!</f>
        <v>#REF!</v>
      </c>
      <c r="AU1116" s="763" t="e">
        <f t="shared" si="2112"/>
        <v>#REF!</v>
      </c>
      <c r="AV1116" s="771"/>
      <c r="AW1116" s="763" t="e">
        <f t="shared" si="2113"/>
        <v>#DIV/0!</v>
      </c>
      <c r="AX1116" s="894"/>
      <c r="AY1116" s="763" t="e">
        <f t="shared" si="2114"/>
        <v>#DIV/0!</v>
      </c>
      <c r="AZ1116" s="771"/>
      <c r="BA1116" s="774"/>
      <c r="BB1116" s="771"/>
      <c r="BC1116" s="771"/>
      <c r="BD1116" s="771"/>
      <c r="BE1116" s="771">
        <f>BF1116</f>
        <v>0</v>
      </c>
      <c r="BF1116" s="771">
        <f>X1116</f>
        <v>0</v>
      </c>
      <c r="BG1116" s="771"/>
      <c r="BH1116" s="771"/>
      <c r="BI1116" s="771"/>
      <c r="BJ1116" s="771"/>
      <c r="BK1116" s="771"/>
      <c r="BL1116" s="771"/>
      <c r="BM1116" s="771"/>
      <c r="BN1116" s="771"/>
      <c r="BO1116" s="771"/>
      <c r="BP1116" s="771"/>
      <c r="BQ1116" s="771"/>
      <c r="BR1116" s="771"/>
      <c r="BS1116" s="771"/>
      <c r="BT1116" s="771"/>
      <c r="BU1116" s="771">
        <f>BV1116</f>
        <v>0</v>
      </c>
      <c r="BV1116" s="795">
        <f>BH1116</f>
        <v>0</v>
      </c>
      <c r="BW1116" s="795"/>
      <c r="BX1116" s="795"/>
      <c r="BY1116" s="796"/>
      <c r="BZ1116" s="796"/>
      <c r="CA1116" s="797"/>
      <c r="CB1116" s="797"/>
      <c r="CC1116" s="797"/>
      <c r="CD1116" s="797"/>
      <c r="CE1116" s="763" t="e">
        <f t="shared" si="2032"/>
        <v>#DIV/0!</v>
      </c>
    </row>
    <row r="1117" spans="2:83" s="402" customFormat="1" ht="109.5" customHeight="1" x14ac:dyDescent="0.25">
      <c r="B1117" s="769" t="s">
        <v>63</v>
      </c>
      <c r="C1117" s="770" t="s">
        <v>460</v>
      </c>
      <c r="D1117" s="894">
        <f>E1117</f>
        <v>521403.00000000006</v>
      </c>
      <c r="E1117" s="894">
        <f>E1118+E1119+E1122</f>
        <v>521403.00000000006</v>
      </c>
      <c r="F1117" s="894"/>
      <c r="G1117" s="894"/>
      <c r="H1117" s="895"/>
      <c r="I1117" s="895"/>
      <c r="J1117" s="894">
        <f>J1118</f>
        <v>0</v>
      </c>
      <c r="K1117" s="894">
        <f>M1117+O1117</f>
        <v>521403.00000000006</v>
      </c>
      <c r="L1117" s="763">
        <f t="shared" si="2108"/>
        <v>1</v>
      </c>
      <c r="M1117" s="894">
        <f>M1118+M1119+M1122</f>
        <v>521403.00000000006</v>
      </c>
      <c r="N1117" s="773">
        <f t="shared" si="2116"/>
        <v>1</v>
      </c>
      <c r="O1117" s="771">
        <f>O1118+O1120</f>
        <v>0</v>
      </c>
      <c r="P1117" s="774"/>
      <c r="Q1117" s="771"/>
      <c r="R1117" s="774"/>
      <c r="S1117" s="771"/>
      <c r="T1117" s="774"/>
      <c r="U1117" s="771"/>
      <c r="V1117" s="771"/>
      <c r="W1117" s="771"/>
      <c r="X1117" s="771"/>
      <c r="Y1117" s="771"/>
      <c r="Z1117" s="771"/>
      <c r="AA1117" s="771"/>
      <c r="AB1117" s="771"/>
      <c r="AC1117" s="771"/>
      <c r="AD1117" s="774"/>
      <c r="AE1117" s="894">
        <f>AG1117</f>
        <v>521549.49310000002</v>
      </c>
      <c r="AF1117" s="763">
        <f t="shared" si="2109"/>
        <v>1.0002809594497921</v>
      </c>
      <c r="AG1117" s="894">
        <f>AG1118+AG1119+AG1122</f>
        <v>521549.49310000002</v>
      </c>
      <c r="AH1117" s="763">
        <f t="shared" si="2110"/>
        <v>1.0002809594497921</v>
      </c>
      <c r="AI1117" s="771"/>
      <c r="AJ1117" s="774"/>
      <c r="AK1117" s="771"/>
      <c r="AL1117" s="774"/>
      <c r="AM1117" s="771"/>
      <c r="AN1117" s="774"/>
      <c r="AO1117" s="771"/>
      <c r="AP1117" s="771">
        <f>AP1118+AP1120</f>
        <v>264657.33983000001</v>
      </c>
      <c r="AQ1117" s="774"/>
      <c r="AR1117" s="894">
        <f>AT1117+AV1117</f>
        <v>521403.00000000006</v>
      </c>
      <c r="AS1117" s="763">
        <f t="shared" si="2111"/>
        <v>1</v>
      </c>
      <c r="AT1117" s="894">
        <f>AT1118+AT1119+AT1122</f>
        <v>521403.00000000006</v>
      </c>
      <c r="AU1117" s="763">
        <f t="shared" si="2112"/>
        <v>1</v>
      </c>
      <c r="AV1117" s="771">
        <f>AV1118+AV1120</f>
        <v>0</v>
      </c>
      <c r="AW1117" s="763">
        <v>0</v>
      </c>
      <c r="AX1117" s="894"/>
      <c r="AY1117" s="763">
        <v>0</v>
      </c>
      <c r="AZ1117" s="771"/>
      <c r="BA1117" s="774"/>
      <c r="BB1117" s="771"/>
      <c r="BC1117" s="771"/>
      <c r="BD1117" s="771"/>
      <c r="BE1117" s="771">
        <v>0</v>
      </c>
      <c r="BF1117" s="771">
        <v>0</v>
      </c>
      <c r="BG1117" s="771"/>
      <c r="BH1117" s="771"/>
      <c r="BI1117" s="771"/>
      <c r="BJ1117" s="771"/>
      <c r="BK1117" s="771"/>
      <c r="BL1117" s="771"/>
      <c r="BM1117" s="771"/>
      <c r="BN1117" s="771">
        <v>0</v>
      </c>
      <c r="BO1117" s="771">
        <v>0</v>
      </c>
      <c r="BP1117" s="771"/>
      <c r="BQ1117" s="771"/>
      <c r="BR1117" s="771"/>
      <c r="BS1117" s="771"/>
      <c r="BT1117" s="771">
        <f>BT1118+BT1120</f>
        <v>264657.33983000001</v>
      </c>
      <c r="BU1117" s="771">
        <f>BV1117+BW1117</f>
        <v>264657.33983000001</v>
      </c>
      <c r="BV1117" s="771">
        <f>BV1118+BV1120</f>
        <v>264657.33983000001</v>
      </c>
      <c r="BW1117" s="771">
        <f>BW1118+BW1120</f>
        <v>0</v>
      </c>
      <c r="BX1117" s="771"/>
      <c r="BY1117" s="772"/>
      <c r="BZ1117" s="772"/>
      <c r="CA1117" s="775"/>
      <c r="CB1117" s="775"/>
      <c r="CC1117" s="775"/>
      <c r="CD1117" s="775"/>
      <c r="CE1117" s="763"/>
    </row>
    <row r="1118" spans="2:83" s="37" customFormat="1" ht="41.25" customHeight="1" x14ac:dyDescent="0.25">
      <c r="B1118" s="228"/>
      <c r="C1118" s="121" t="s">
        <v>514</v>
      </c>
      <c r="D1118" s="171">
        <f t="shared" ref="D1118:D1122" si="2117">E1118+F1118</f>
        <v>264657.33983000001</v>
      </c>
      <c r="E1118" s="171">
        <v>264657.33983000001</v>
      </c>
      <c r="F1118" s="171"/>
      <c r="G1118" s="171"/>
      <c r="H1118" s="172"/>
      <c r="I1118" s="172"/>
      <c r="J1118" s="171">
        <f>K1118-D1118</f>
        <v>0</v>
      </c>
      <c r="K1118" s="171">
        <f>M1118+O1118</f>
        <v>264657.33983000001</v>
      </c>
      <c r="L1118" s="695">
        <f t="shared" si="2108"/>
        <v>1</v>
      </c>
      <c r="M1118" s="171">
        <v>264657.33983000001</v>
      </c>
      <c r="N1118" s="758">
        <f t="shared" si="2116"/>
        <v>1</v>
      </c>
      <c r="O1118" s="171"/>
      <c r="P1118" s="171"/>
      <c r="Q1118" s="116"/>
      <c r="R1118" s="116"/>
      <c r="S1118" s="116"/>
      <c r="T1118" s="116"/>
      <c r="U1118" s="116"/>
      <c r="V1118" s="116"/>
      <c r="W1118" s="116"/>
      <c r="X1118" s="116"/>
      <c r="Y1118" s="116"/>
      <c r="Z1118" s="116"/>
      <c r="AA1118" s="116"/>
      <c r="AB1118" s="116"/>
      <c r="AC1118" s="116"/>
      <c r="AD1118" s="116"/>
      <c r="AE1118" s="171">
        <f>AG1118</f>
        <v>264657.33983000001</v>
      </c>
      <c r="AF1118" s="695">
        <f t="shared" si="2109"/>
        <v>1</v>
      </c>
      <c r="AG1118" s="171">
        <f>D1118</f>
        <v>264657.33983000001</v>
      </c>
      <c r="AH1118" s="695">
        <f t="shared" si="2110"/>
        <v>1</v>
      </c>
      <c r="AI1118" s="116"/>
      <c r="AJ1118" s="116"/>
      <c r="AK1118" s="116"/>
      <c r="AL1118" s="116"/>
      <c r="AM1118" s="116"/>
      <c r="AN1118" s="116"/>
      <c r="AO1118" s="116"/>
      <c r="AP1118" s="116">
        <f>AR1118</f>
        <v>264657.33983000001</v>
      </c>
      <c r="AQ1118" s="116"/>
      <c r="AR1118" s="171">
        <f>AT1118+AV1118</f>
        <v>264657.33983000001</v>
      </c>
      <c r="AS1118" s="695">
        <f t="shared" si="2111"/>
        <v>1</v>
      </c>
      <c r="AT1118" s="171">
        <f>E1118</f>
        <v>264657.33983000001</v>
      </c>
      <c r="AU1118" s="695">
        <f t="shared" si="2112"/>
        <v>1</v>
      </c>
      <c r="AV1118" s="116"/>
      <c r="AW1118" s="695"/>
      <c r="AX1118" s="171"/>
      <c r="AY1118" s="695"/>
      <c r="AZ1118" s="116"/>
      <c r="BA1118" s="116"/>
      <c r="BB1118" s="116"/>
      <c r="BC1118" s="116"/>
      <c r="BD1118" s="116"/>
      <c r="BE1118" s="116"/>
      <c r="BF1118" s="116"/>
      <c r="BG1118" s="116"/>
      <c r="BH1118" s="116"/>
      <c r="BI1118" s="116"/>
      <c r="BJ1118" s="116"/>
      <c r="BK1118" s="116"/>
      <c r="BL1118" s="116"/>
      <c r="BM1118" s="116"/>
      <c r="BN1118" s="116"/>
      <c r="BO1118" s="116"/>
      <c r="BP1118" s="116"/>
      <c r="BQ1118" s="116"/>
      <c r="BR1118" s="116"/>
      <c r="BS1118" s="116"/>
      <c r="BT1118" s="116">
        <f>BU1118</f>
        <v>264657.33983000001</v>
      </c>
      <c r="BU1118" s="116">
        <f>BV1118+BW1118</f>
        <v>264657.33983000001</v>
      </c>
      <c r="BV1118" s="116">
        <f>AT1118</f>
        <v>264657.33983000001</v>
      </c>
      <c r="BW1118" s="116">
        <f>AV1118</f>
        <v>0</v>
      </c>
      <c r="BX1118" s="116"/>
      <c r="BY1118" s="35"/>
      <c r="BZ1118" s="35"/>
      <c r="CE1118" s="695"/>
    </row>
    <row r="1119" spans="2:83" s="37" customFormat="1" ht="41.25" customHeight="1" x14ac:dyDescent="0.25">
      <c r="B1119" s="228"/>
      <c r="C1119" s="121" t="s">
        <v>515</v>
      </c>
      <c r="D1119" s="171">
        <f t="shared" si="2117"/>
        <v>251169.59925</v>
      </c>
      <c r="E1119" s="171">
        <f>521403-E1118-E1122</f>
        <v>251169.59925</v>
      </c>
      <c r="F1119" s="171"/>
      <c r="G1119" s="171"/>
      <c r="H1119" s="172"/>
      <c r="I1119" s="172"/>
      <c r="J1119" s="171"/>
      <c r="K1119" s="171">
        <f>M1119+O1119</f>
        <v>251169.59925</v>
      </c>
      <c r="L1119" s="695">
        <f t="shared" si="2108"/>
        <v>1</v>
      </c>
      <c r="M1119" s="171">
        <f>521403-M1118-M1122</f>
        <v>251169.59925</v>
      </c>
      <c r="N1119" s="758">
        <f t="shared" si="2116"/>
        <v>1</v>
      </c>
      <c r="O1119" s="171"/>
      <c r="P1119" s="171"/>
      <c r="Q1119" s="116"/>
      <c r="R1119" s="116"/>
      <c r="S1119" s="116"/>
      <c r="T1119" s="116"/>
      <c r="U1119" s="116"/>
      <c r="V1119" s="116"/>
      <c r="W1119" s="116"/>
      <c r="X1119" s="116"/>
      <c r="Y1119" s="116"/>
      <c r="Z1119" s="116"/>
      <c r="AA1119" s="116"/>
      <c r="AB1119" s="116"/>
      <c r="AC1119" s="116"/>
      <c r="AD1119" s="116"/>
      <c r="AE1119" s="171">
        <f>AG1119</f>
        <v>251169.59925</v>
      </c>
      <c r="AF1119" s="695">
        <f t="shared" si="2109"/>
        <v>1</v>
      </c>
      <c r="AG1119" s="171">
        <f t="shared" ref="AG1119:AG1121" si="2118">D1119</f>
        <v>251169.59925</v>
      </c>
      <c r="AH1119" s="695">
        <f t="shared" si="2110"/>
        <v>1</v>
      </c>
      <c r="AI1119" s="116"/>
      <c r="AJ1119" s="116"/>
      <c r="AK1119" s="116"/>
      <c r="AL1119" s="116"/>
      <c r="AM1119" s="116"/>
      <c r="AN1119" s="116"/>
      <c r="AO1119" s="116"/>
      <c r="AP1119" s="116"/>
      <c r="AQ1119" s="116"/>
      <c r="AR1119" s="171">
        <f>AT1119+AV1119</f>
        <v>251169.59925</v>
      </c>
      <c r="AS1119" s="695">
        <f t="shared" si="2111"/>
        <v>1</v>
      </c>
      <c r="AT1119" s="171">
        <f t="shared" ref="AT1119:AT1122" si="2119">E1119</f>
        <v>251169.59925</v>
      </c>
      <c r="AU1119" s="695">
        <f t="shared" si="2112"/>
        <v>1</v>
      </c>
      <c r="AV1119" s="116"/>
      <c r="AW1119" s="695"/>
      <c r="AX1119" s="171"/>
      <c r="AY1119" s="695"/>
      <c r="AZ1119" s="116"/>
      <c r="BA1119" s="116"/>
      <c r="BB1119" s="116"/>
      <c r="BC1119" s="116"/>
      <c r="BD1119" s="116"/>
      <c r="BE1119" s="116"/>
      <c r="BF1119" s="116"/>
      <c r="BG1119" s="116"/>
      <c r="BH1119" s="116"/>
      <c r="BI1119" s="116"/>
      <c r="BJ1119" s="116"/>
      <c r="BK1119" s="116"/>
      <c r="BL1119" s="116"/>
      <c r="BM1119" s="116"/>
      <c r="BN1119" s="116"/>
      <c r="BO1119" s="116"/>
      <c r="BP1119" s="116"/>
      <c r="BQ1119" s="116"/>
      <c r="BR1119" s="116"/>
      <c r="BS1119" s="116"/>
      <c r="BT1119" s="116"/>
      <c r="BU1119" s="116"/>
      <c r="BV1119" s="116"/>
      <c r="BW1119" s="116"/>
      <c r="BX1119" s="116"/>
      <c r="BY1119" s="35"/>
      <c r="BZ1119" s="35"/>
      <c r="CE1119" s="695"/>
    </row>
    <row r="1120" spans="2:83" s="37" customFormat="1" ht="45" hidden="1" customHeight="1" x14ac:dyDescent="0.25">
      <c r="B1120" s="228"/>
      <c r="C1120" s="121"/>
      <c r="D1120" s="171">
        <f t="shared" si="2117"/>
        <v>0</v>
      </c>
      <c r="E1120" s="171"/>
      <c r="F1120" s="171"/>
      <c r="G1120" s="171"/>
      <c r="H1120" s="172"/>
      <c r="I1120" s="172"/>
      <c r="J1120" s="171"/>
      <c r="K1120" s="171">
        <f t="shared" ref="K1120:K1122" si="2120">M1120+O1120</f>
        <v>0</v>
      </c>
      <c r="L1120" s="695" t="e">
        <f t="shared" si="2108"/>
        <v>#DIV/0!</v>
      </c>
      <c r="M1120" s="171"/>
      <c r="N1120" s="758" t="e">
        <f t="shared" si="2116"/>
        <v>#DIV/0!</v>
      </c>
      <c r="O1120" s="116"/>
      <c r="P1120" s="116"/>
      <c r="Q1120" s="116"/>
      <c r="R1120" s="116"/>
      <c r="S1120" s="116"/>
      <c r="T1120" s="116"/>
      <c r="U1120" s="116"/>
      <c r="V1120" s="116"/>
      <c r="W1120" s="116"/>
      <c r="X1120" s="116"/>
      <c r="Y1120" s="116"/>
      <c r="Z1120" s="116"/>
      <c r="AA1120" s="116"/>
      <c r="AB1120" s="116"/>
      <c r="AC1120" s="116"/>
      <c r="AD1120" s="116"/>
      <c r="AE1120" s="171">
        <f t="shared" ref="AE1120:AE1122" si="2121">AG1120</f>
        <v>0</v>
      </c>
      <c r="AF1120" s="695" t="e">
        <f t="shared" si="2109"/>
        <v>#DIV/0!</v>
      </c>
      <c r="AG1120" s="171">
        <f t="shared" si="2118"/>
        <v>0</v>
      </c>
      <c r="AH1120" s="695" t="e">
        <f t="shared" si="2110"/>
        <v>#DIV/0!</v>
      </c>
      <c r="AI1120" s="116"/>
      <c r="AJ1120" s="116"/>
      <c r="AK1120" s="116"/>
      <c r="AL1120" s="116"/>
      <c r="AM1120" s="116"/>
      <c r="AN1120" s="116"/>
      <c r="AO1120" s="116"/>
      <c r="AP1120" s="116"/>
      <c r="AQ1120" s="116"/>
      <c r="AR1120" s="171">
        <f t="shared" ref="AR1120:AR1122" si="2122">AT1120+AV1120</f>
        <v>0</v>
      </c>
      <c r="AS1120" s="695" t="e">
        <f t="shared" si="2111"/>
        <v>#DIV/0!</v>
      </c>
      <c r="AT1120" s="171">
        <f t="shared" si="2119"/>
        <v>0</v>
      </c>
      <c r="AU1120" s="695" t="e">
        <f t="shared" si="2112"/>
        <v>#DIV/0!</v>
      </c>
      <c r="AV1120" s="116"/>
      <c r="AW1120" s="695"/>
      <c r="AX1120" s="171"/>
      <c r="AY1120" s="695"/>
      <c r="AZ1120" s="116"/>
      <c r="BA1120" s="116"/>
      <c r="BB1120" s="116"/>
      <c r="BC1120" s="116"/>
      <c r="BD1120" s="116"/>
      <c r="BE1120" s="116"/>
      <c r="BF1120" s="116"/>
      <c r="BG1120" s="116"/>
      <c r="BH1120" s="116"/>
      <c r="BI1120" s="116"/>
      <c r="BJ1120" s="116"/>
      <c r="BK1120" s="116"/>
      <c r="BL1120" s="116"/>
      <c r="BM1120" s="116"/>
      <c r="BN1120" s="116"/>
      <c r="BO1120" s="116"/>
      <c r="BP1120" s="116"/>
      <c r="BQ1120" s="116"/>
      <c r="BR1120" s="116"/>
      <c r="BS1120" s="116"/>
      <c r="BT1120" s="116"/>
      <c r="BU1120" s="116"/>
      <c r="BV1120" s="116"/>
      <c r="BW1120" s="116"/>
      <c r="BX1120" s="116"/>
      <c r="BY1120" s="35"/>
      <c r="BZ1120" s="35"/>
      <c r="CE1120" s="695"/>
    </row>
    <row r="1121" spans="1:83" s="402" customFormat="1" ht="34.5" hidden="1" customHeight="1" x14ac:dyDescent="0.25">
      <c r="B1121" s="745"/>
      <c r="C1121" s="746" t="s">
        <v>465</v>
      </c>
      <c r="D1121" s="171">
        <f t="shared" si="2117"/>
        <v>541907.82149</v>
      </c>
      <c r="E1121" s="899">
        <f t="shared" ref="E1121:J1121" si="2123">E1104+E1117</f>
        <v>528903</v>
      </c>
      <c r="F1121" s="899">
        <f t="shared" si="2123"/>
        <v>13004.82149</v>
      </c>
      <c r="G1121" s="899">
        <f t="shared" si="2123"/>
        <v>3035</v>
      </c>
      <c r="H1121" s="899">
        <f t="shared" si="2123"/>
        <v>0</v>
      </c>
      <c r="I1121" s="899">
        <f t="shared" si="2123"/>
        <v>1589</v>
      </c>
      <c r="J1121" s="899">
        <f t="shared" si="2123"/>
        <v>0</v>
      </c>
      <c r="K1121" s="171">
        <f t="shared" si="2120"/>
        <v>541907.82149</v>
      </c>
      <c r="L1121" s="695">
        <f t="shared" si="2108"/>
        <v>1</v>
      </c>
      <c r="M1121" s="899">
        <f t="shared" ref="M1121" si="2124">M1104+M1117</f>
        <v>528903</v>
      </c>
      <c r="N1121" s="758">
        <f t="shared" si="2116"/>
        <v>1</v>
      </c>
      <c r="O1121" s="747">
        <f>O1104+O1117</f>
        <v>13004.82149</v>
      </c>
      <c r="P1121" s="749"/>
      <c r="Q1121" s="747">
        <f>Q1104+Q1117</f>
        <v>785</v>
      </c>
      <c r="R1121" s="749"/>
      <c r="S1121" s="747">
        <f>S1104+S1117</f>
        <v>0</v>
      </c>
      <c r="T1121" s="749"/>
      <c r="U1121" s="747">
        <f t="shared" ref="U1121:AC1121" si="2125">U1104+U1117</f>
        <v>0</v>
      </c>
      <c r="V1121" s="747">
        <f t="shared" si="2125"/>
        <v>0</v>
      </c>
      <c r="W1121" s="747">
        <f t="shared" si="2125"/>
        <v>0</v>
      </c>
      <c r="X1121" s="747">
        <f t="shared" si="2125"/>
        <v>0</v>
      </c>
      <c r="Y1121" s="747">
        <f t="shared" si="2125"/>
        <v>0</v>
      </c>
      <c r="Z1121" s="747">
        <f t="shared" si="2125"/>
        <v>7500</v>
      </c>
      <c r="AA1121" s="747">
        <f t="shared" si="2125"/>
        <v>7500</v>
      </c>
      <c r="AB1121" s="747">
        <f t="shared" si="2125"/>
        <v>0</v>
      </c>
      <c r="AC1121" s="747">
        <f t="shared" si="2125"/>
        <v>0</v>
      </c>
      <c r="AD1121" s="749"/>
      <c r="AE1121" s="171">
        <f t="shared" si="2121"/>
        <v>541907.82149</v>
      </c>
      <c r="AF1121" s="695">
        <f t="shared" si="2109"/>
        <v>1</v>
      </c>
      <c r="AG1121" s="171">
        <f t="shared" si="2118"/>
        <v>541907.82149</v>
      </c>
      <c r="AH1121" s="695">
        <f t="shared" si="2110"/>
        <v>1.0245882921632132</v>
      </c>
      <c r="AI1121" s="747">
        <f>AI1104+AI1117</f>
        <v>13004.82149</v>
      </c>
      <c r="AJ1121" s="749"/>
      <c r="AK1121" s="747">
        <f>AK1104+AK1117</f>
        <v>785</v>
      </c>
      <c r="AL1121" s="749"/>
      <c r="AM1121" s="747">
        <f>AM1104+AM1117</f>
        <v>0</v>
      </c>
      <c r="AN1121" s="749"/>
      <c r="AO1121" s="747">
        <f>AO1104+AO1117</f>
        <v>0</v>
      </c>
      <c r="AP1121" s="747">
        <f>AP1104+AP1117</f>
        <v>264657.33983000001</v>
      </c>
      <c r="AQ1121" s="749"/>
      <c r="AR1121" s="171">
        <f t="shared" si="2122"/>
        <v>541907.82149</v>
      </c>
      <c r="AS1121" s="695">
        <f t="shared" si="2111"/>
        <v>1</v>
      </c>
      <c r="AT1121" s="171">
        <f t="shared" si="2119"/>
        <v>528903</v>
      </c>
      <c r="AU1121" s="695">
        <f t="shared" si="2112"/>
        <v>1</v>
      </c>
      <c r="AV1121" s="747">
        <f>AV1104+AV1117</f>
        <v>13004.82149</v>
      </c>
      <c r="AW1121" s="749"/>
      <c r="AX1121" s="899">
        <f>AX1104+AX1117</f>
        <v>785</v>
      </c>
      <c r="AY1121" s="749"/>
      <c r="AZ1121" s="747">
        <f>AZ1104+AZ1117</f>
        <v>0</v>
      </c>
      <c r="BA1121" s="749"/>
      <c r="BB1121" s="747">
        <f t="shared" ref="BB1121:BZ1121" si="2126">BB1104+BB1117</f>
        <v>0</v>
      </c>
      <c r="BC1121" s="747">
        <f t="shared" si="2126"/>
        <v>0</v>
      </c>
      <c r="BD1121" s="747">
        <f t="shared" si="2126"/>
        <v>0</v>
      </c>
      <c r="BE1121" s="747">
        <f t="shared" si="2126"/>
        <v>19793.5</v>
      </c>
      <c r="BF1121" s="747">
        <f t="shared" si="2126"/>
        <v>19793.5</v>
      </c>
      <c r="BG1121" s="747">
        <f t="shared" si="2126"/>
        <v>0</v>
      </c>
      <c r="BH1121" s="747">
        <f t="shared" si="2126"/>
        <v>0</v>
      </c>
      <c r="BI1121" s="747">
        <f t="shared" si="2126"/>
        <v>0</v>
      </c>
      <c r="BJ1121" s="747">
        <f t="shared" si="2126"/>
        <v>0</v>
      </c>
      <c r="BK1121" s="747">
        <f t="shared" si="2126"/>
        <v>0</v>
      </c>
      <c r="BL1121" s="747">
        <f t="shared" si="2126"/>
        <v>0</v>
      </c>
      <c r="BM1121" s="747">
        <f t="shared" si="2126"/>
        <v>0</v>
      </c>
      <c r="BN1121" s="747">
        <f t="shared" si="2126"/>
        <v>19793.5</v>
      </c>
      <c r="BO1121" s="747">
        <f t="shared" si="2126"/>
        <v>7500</v>
      </c>
      <c r="BP1121" s="747">
        <f t="shared" si="2126"/>
        <v>7500</v>
      </c>
      <c r="BQ1121" s="747">
        <f t="shared" si="2126"/>
        <v>3000</v>
      </c>
      <c r="BR1121" s="747">
        <f t="shared" si="2126"/>
        <v>0</v>
      </c>
      <c r="BS1121" s="747">
        <f t="shared" si="2126"/>
        <v>1793.5</v>
      </c>
      <c r="BT1121" s="747">
        <f t="shared" si="2126"/>
        <v>264657.33983000001</v>
      </c>
      <c r="BU1121" s="748">
        <f t="shared" si="2126"/>
        <v>284450.83983000001</v>
      </c>
      <c r="BV1121" s="747">
        <f t="shared" si="2126"/>
        <v>272157.33983000001</v>
      </c>
      <c r="BW1121" s="747">
        <f t="shared" si="2126"/>
        <v>7500</v>
      </c>
      <c r="BX1121" s="747">
        <f t="shared" si="2126"/>
        <v>3000</v>
      </c>
      <c r="BY1121" s="747">
        <f t="shared" si="2126"/>
        <v>0</v>
      </c>
      <c r="BZ1121" s="747">
        <f t="shared" si="2126"/>
        <v>1793.5</v>
      </c>
      <c r="CE1121" s="750"/>
    </row>
    <row r="1122" spans="1:83" s="402" customFormat="1" ht="34.5" customHeight="1" x14ac:dyDescent="0.25">
      <c r="B1122" s="228"/>
      <c r="C1122" s="121" t="s">
        <v>566</v>
      </c>
      <c r="D1122" s="171">
        <f t="shared" si="2117"/>
        <v>5576.0609199999999</v>
      </c>
      <c r="E1122" s="171">
        <v>5576.0609199999999</v>
      </c>
      <c r="F1122" s="171"/>
      <c r="G1122" s="171"/>
      <c r="H1122" s="171"/>
      <c r="I1122" s="171"/>
      <c r="J1122" s="899"/>
      <c r="K1122" s="171">
        <f t="shared" si="2120"/>
        <v>5576.0609199999999</v>
      </c>
      <c r="L1122" s="695">
        <f t="shared" si="2108"/>
        <v>1</v>
      </c>
      <c r="M1122" s="171">
        <v>5576.0609199999999</v>
      </c>
      <c r="N1122" s="758">
        <f t="shared" si="2116"/>
        <v>1</v>
      </c>
      <c r="O1122" s="747"/>
      <c r="P1122" s="749"/>
      <c r="Q1122" s="747"/>
      <c r="R1122" s="749"/>
      <c r="S1122" s="747"/>
      <c r="T1122" s="749"/>
      <c r="U1122" s="747"/>
      <c r="V1122" s="747"/>
      <c r="W1122" s="747"/>
      <c r="X1122" s="747"/>
      <c r="Y1122" s="747"/>
      <c r="Z1122" s="747"/>
      <c r="AA1122" s="747"/>
      <c r="AB1122" s="747"/>
      <c r="AC1122" s="747"/>
      <c r="AD1122" s="749"/>
      <c r="AE1122" s="171">
        <f t="shared" si="2121"/>
        <v>5722.5540199999996</v>
      </c>
      <c r="AF1122" s="695">
        <f t="shared" si="2109"/>
        <v>1.0262717897278639</v>
      </c>
      <c r="AG1122" s="171">
        <v>5722.5540199999996</v>
      </c>
      <c r="AH1122" s="695">
        <f t="shared" si="2110"/>
        <v>1.0262717897278639</v>
      </c>
      <c r="AI1122" s="747"/>
      <c r="AJ1122" s="749"/>
      <c r="AK1122" s="747"/>
      <c r="AL1122" s="749"/>
      <c r="AM1122" s="747"/>
      <c r="AN1122" s="749"/>
      <c r="AO1122" s="747"/>
      <c r="AP1122" s="747"/>
      <c r="AQ1122" s="749"/>
      <c r="AR1122" s="171">
        <f t="shared" si="2122"/>
        <v>5576.0609199999999</v>
      </c>
      <c r="AS1122" s="695">
        <f t="shared" si="2111"/>
        <v>1</v>
      </c>
      <c r="AT1122" s="171">
        <f t="shared" si="2119"/>
        <v>5576.0609199999999</v>
      </c>
      <c r="AU1122" s="695">
        <f t="shared" si="2112"/>
        <v>1</v>
      </c>
      <c r="AV1122" s="747"/>
      <c r="AW1122" s="749"/>
      <c r="AX1122" s="899"/>
      <c r="AY1122" s="749"/>
      <c r="AZ1122" s="747"/>
      <c r="BA1122" s="749"/>
      <c r="BB1122" s="747"/>
      <c r="BC1122" s="747"/>
      <c r="BD1122" s="747"/>
      <c r="BE1122" s="747"/>
      <c r="BF1122" s="747"/>
      <c r="BG1122" s="747"/>
      <c r="BH1122" s="747"/>
      <c r="BI1122" s="747"/>
      <c r="BJ1122" s="747"/>
      <c r="BK1122" s="747"/>
      <c r="BL1122" s="747"/>
      <c r="BM1122" s="747"/>
      <c r="BN1122" s="747"/>
      <c r="BO1122" s="747"/>
      <c r="BP1122" s="747"/>
      <c r="BQ1122" s="747"/>
      <c r="BR1122" s="747"/>
      <c r="BS1122" s="747"/>
      <c r="BT1122" s="747"/>
      <c r="BU1122" s="748"/>
      <c r="BV1122" s="747"/>
      <c r="BW1122" s="747"/>
      <c r="BX1122" s="747"/>
      <c r="BY1122" s="747"/>
      <c r="BZ1122" s="747"/>
      <c r="CE1122" s="750"/>
    </row>
    <row r="1123" spans="1:83" s="402" customFormat="1" ht="141" customHeight="1" x14ac:dyDescent="0.25">
      <c r="B1123" s="769" t="s">
        <v>7</v>
      </c>
      <c r="C1123" s="770" t="s">
        <v>513</v>
      </c>
      <c r="D1123" s="894">
        <f>E1123</f>
        <v>2806.24566</v>
      </c>
      <c r="E1123" s="894">
        <v>2806.24566</v>
      </c>
      <c r="F1123" s="894"/>
      <c r="G1123" s="894"/>
      <c r="H1123" s="894"/>
      <c r="I1123" s="894"/>
      <c r="J1123" s="894"/>
      <c r="K1123" s="894">
        <f>M1123</f>
        <v>2806.24566</v>
      </c>
      <c r="L1123" s="798">
        <f t="shared" si="2108"/>
        <v>1</v>
      </c>
      <c r="M1123" s="894">
        <f>E1123</f>
        <v>2806.24566</v>
      </c>
      <c r="N1123" s="799">
        <f>M1123/E1123</f>
        <v>1</v>
      </c>
      <c r="O1123" s="771"/>
      <c r="P1123" s="774"/>
      <c r="Q1123" s="771"/>
      <c r="R1123" s="774"/>
      <c r="S1123" s="771"/>
      <c r="T1123" s="774"/>
      <c r="U1123" s="771"/>
      <c r="V1123" s="771"/>
      <c r="W1123" s="771"/>
      <c r="X1123" s="771"/>
      <c r="Y1123" s="771"/>
      <c r="Z1123" s="771"/>
      <c r="AA1123" s="771"/>
      <c r="AB1123" s="771"/>
      <c r="AC1123" s="771"/>
      <c r="AD1123" s="774"/>
      <c r="AE1123" s="894">
        <f>AG1123</f>
        <v>2806.24566</v>
      </c>
      <c r="AF1123" s="763">
        <f t="shared" si="2109"/>
        <v>1</v>
      </c>
      <c r="AG1123" s="894">
        <f>D1123</f>
        <v>2806.24566</v>
      </c>
      <c r="AH1123" s="763">
        <v>0</v>
      </c>
      <c r="AI1123" s="771"/>
      <c r="AJ1123" s="774"/>
      <c r="AK1123" s="771"/>
      <c r="AL1123" s="774"/>
      <c r="AM1123" s="771"/>
      <c r="AN1123" s="774"/>
      <c r="AO1123" s="771"/>
      <c r="AP1123" s="771"/>
      <c r="AQ1123" s="774"/>
      <c r="AR1123" s="894">
        <f t="shared" ref="AR1123" si="2127">AT1123+AV1123</f>
        <v>2806.24566</v>
      </c>
      <c r="AS1123" s="763">
        <f t="shared" si="2111"/>
        <v>1</v>
      </c>
      <c r="AT1123" s="894">
        <f>E1123</f>
        <v>2806.24566</v>
      </c>
      <c r="AU1123" s="763">
        <f t="shared" si="2112"/>
        <v>1</v>
      </c>
      <c r="AV1123" s="771"/>
      <c r="AW1123" s="774"/>
      <c r="AX1123" s="894"/>
      <c r="AY1123" s="774"/>
      <c r="AZ1123" s="771"/>
      <c r="BA1123" s="774"/>
      <c r="BB1123" s="771"/>
      <c r="BC1123" s="771"/>
      <c r="BD1123" s="771"/>
      <c r="BE1123" s="771"/>
      <c r="BF1123" s="771"/>
      <c r="BG1123" s="771"/>
      <c r="BH1123" s="771"/>
      <c r="BI1123" s="771"/>
      <c r="BJ1123" s="771"/>
      <c r="BK1123" s="771"/>
      <c r="BL1123" s="771"/>
      <c r="BM1123" s="771"/>
      <c r="BN1123" s="771"/>
      <c r="BO1123" s="771"/>
      <c r="BP1123" s="771"/>
      <c r="BQ1123" s="771"/>
      <c r="BR1123" s="771"/>
      <c r="BS1123" s="771"/>
      <c r="BT1123" s="771"/>
      <c r="BU1123" s="771"/>
      <c r="BV1123" s="771"/>
      <c r="BW1123" s="771"/>
      <c r="BX1123" s="771"/>
      <c r="BY1123" s="771"/>
      <c r="BZ1123" s="771"/>
      <c r="CA1123" s="800"/>
      <c r="CB1123" s="800"/>
      <c r="CC1123" s="800"/>
      <c r="CD1123" s="800"/>
      <c r="CE1123" s="763"/>
    </row>
    <row r="1124" spans="1:83" s="25" customFormat="1" ht="34.5" customHeight="1" x14ac:dyDescent="0.25">
      <c r="B1124" s="1059" t="s">
        <v>236</v>
      </c>
      <c r="C1124" s="1060"/>
      <c r="D1124" s="1060"/>
      <c r="E1124" s="1060"/>
      <c r="F1124" s="1060"/>
      <c r="G1124" s="1060"/>
      <c r="H1124" s="1060"/>
      <c r="I1124" s="1060"/>
      <c r="J1124" s="1060"/>
      <c r="K1124" s="1060"/>
      <c r="L1124" s="1060"/>
      <c r="M1124" s="1060"/>
      <c r="N1124" s="1060"/>
      <c r="O1124" s="1060"/>
      <c r="P1124" s="1060"/>
      <c r="Q1124" s="1060"/>
      <c r="R1124" s="1060"/>
      <c r="S1124" s="1060"/>
      <c r="T1124" s="1060"/>
      <c r="U1124" s="1060"/>
      <c r="V1124" s="1060"/>
      <c r="W1124" s="1060"/>
      <c r="X1124" s="1060"/>
      <c r="Y1124" s="1060"/>
      <c r="Z1124" s="1060"/>
      <c r="AA1124" s="1060"/>
      <c r="AB1124" s="1060"/>
      <c r="AC1124" s="1060"/>
      <c r="AD1124" s="1060"/>
      <c r="AE1124" s="1060"/>
      <c r="AF1124" s="1060"/>
      <c r="AG1124" s="1060"/>
      <c r="AH1124" s="1060"/>
      <c r="AI1124" s="1060"/>
      <c r="AJ1124" s="1060"/>
      <c r="AK1124" s="1060"/>
      <c r="AL1124" s="1060"/>
      <c r="AM1124" s="1060"/>
      <c r="AN1124" s="1060"/>
      <c r="AO1124" s="1060"/>
      <c r="AP1124" s="1060"/>
      <c r="AQ1124" s="1060"/>
      <c r="AR1124" s="1060"/>
      <c r="AS1124" s="1060"/>
      <c r="AT1124" s="1060"/>
      <c r="AU1124" s="1060"/>
      <c r="AV1124" s="1060"/>
      <c r="AW1124" s="1060"/>
      <c r="AX1124" s="1060"/>
      <c r="AY1124" s="1060"/>
      <c r="AZ1124" s="1060"/>
      <c r="BA1124" s="1060"/>
      <c r="BB1124" s="1060"/>
      <c r="BC1124" s="1060"/>
      <c r="BD1124" s="1060"/>
      <c r="BE1124" s="1060"/>
      <c r="BF1124" s="1060"/>
      <c r="BG1124" s="1060"/>
      <c r="BH1124" s="1060"/>
      <c r="BI1124" s="1060"/>
      <c r="BJ1124" s="1060"/>
      <c r="BK1124" s="1060"/>
      <c r="BL1124" s="1060"/>
      <c r="BM1124" s="1060"/>
      <c r="BN1124" s="1060"/>
      <c r="BO1124" s="1060"/>
      <c r="BP1124" s="1060"/>
      <c r="BQ1124" s="1060"/>
      <c r="BR1124" s="1060"/>
      <c r="BS1124" s="1060"/>
      <c r="BT1124" s="1060"/>
      <c r="BU1124" s="1060"/>
      <c r="BV1124" s="1060"/>
      <c r="BW1124" s="1060"/>
      <c r="BX1124" s="1060"/>
      <c r="BY1124" s="1060"/>
      <c r="BZ1124" s="1060"/>
      <c r="CE1124" s="751"/>
    </row>
    <row r="1125" spans="1:83" s="25" customFormat="1" ht="42.75" customHeight="1" x14ac:dyDescent="0.25">
      <c r="A1125" s="1051" t="s">
        <v>189</v>
      </c>
      <c r="B1125" s="1052"/>
      <c r="C1125" s="1052"/>
      <c r="D1125" s="1052"/>
      <c r="E1125" s="1052"/>
      <c r="F1125" s="1052"/>
      <c r="G1125" s="1052"/>
      <c r="H1125" s="1052"/>
      <c r="I1125" s="1052"/>
      <c r="J1125" s="1052"/>
      <c r="K1125" s="1052"/>
      <c r="L1125" s="1052"/>
      <c r="M1125" s="1052"/>
      <c r="N1125" s="1052"/>
      <c r="O1125" s="1052"/>
      <c r="P1125" s="1052"/>
      <c r="Q1125" s="1052"/>
      <c r="R1125" s="1052"/>
      <c r="S1125" s="1052"/>
      <c r="T1125" s="1052"/>
      <c r="U1125" s="1052"/>
      <c r="V1125" s="1052"/>
      <c r="W1125" s="1052"/>
      <c r="X1125" s="1052"/>
      <c r="Y1125" s="1052"/>
      <c r="Z1125" s="1052"/>
      <c r="AA1125" s="1052"/>
      <c r="AB1125" s="1052"/>
      <c r="AC1125" s="1052"/>
      <c r="AD1125" s="1052"/>
      <c r="AE1125" s="1052"/>
      <c r="AF1125" s="1052"/>
      <c r="AG1125" s="1052"/>
      <c r="AH1125" s="1052"/>
      <c r="AI1125" s="1052"/>
      <c r="AJ1125" s="1052"/>
      <c r="AK1125" s="1052"/>
      <c r="AL1125" s="1052"/>
      <c r="AM1125" s="1052"/>
      <c r="AN1125" s="1052"/>
      <c r="AO1125" s="1052"/>
      <c r="AP1125" s="1052"/>
      <c r="AQ1125" s="1052"/>
      <c r="AR1125" s="1052"/>
      <c r="AS1125" s="1052"/>
      <c r="AT1125" s="1052"/>
      <c r="AU1125" s="1052"/>
      <c r="AV1125" s="1052"/>
      <c r="AW1125" s="1052"/>
      <c r="AX1125" s="1052"/>
      <c r="AY1125" s="1052"/>
      <c r="AZ1125" s="1052"/>
      <c r="BA1125" s="1052"/>
      <c r="BB1125" s="1052"/>
      <c r="BC1125" s="1052"/>
      <c r="BD1125" s="1052"/>
      <c r="BE1125" s="1052"/>
      <c r="BF1125" s="1052"/>
      <c r="BG1125" s="1052"/>
      <c r="BH1125" s="1052"/>
      <c r="BI1125" s="1052"/>
      <c r="BJ1125" s="1052"/>
      <c r="BK1125" s="1052"/>
      <c r="BL1125" s="1052"/>
      <c r="BM1125" s="1052"/>
      <c r="BN1125" s="1052"/>
      <c r="BO1125" s="1052"/>
      <c r="BP1125" s="1052"/>
      <c r="BQ1125" s="1052"/>
      <c r="BR1125" s="1052"/>
      <c r="BS1125" s="1052"/>
      <c r="BT1125" s="1052"/>
      <c r="BU1125" s="1052"/>
      <c r="BV1125" s="1052"/>
      <c r="BW1125" s="1052"/>
      <c r="BX1125" s="1052"/>
      <c r="BY1125" s="1052"/>
      <c r="BZ1125" s="1052"/>
      <c r="CE1125" s="695"/>
    </row>
    <row r="1126" spans="1:83" s="402" customFormat="1" ht="122.25" customHeight="1" x14ac:dyDescent="0.25">
      <c r="B1126" s="769" t="s">
        <v>34</v>
      </c>
      <c r="C1126" s="770" t="s">
        <v>464</v>
      </c>
      <c r="D1126" s="894">
        <f>E1126+G1126+H1126+I1126</f>
        <v>2500</v>
      </c>
      <c r="E1126" s="894">
        <v>0</v>
      </c>
      <c r="F1126" s="894">
        <v>0</v>
      </c>
      <c r="G1126" s="894">
        <v>1100</v>
      </c>
      <c r="H1126" s="894">
        <v>500</v>
      </c>
      <c r="I1126" s="894">
        <v>900</v>
      </c>
      <c r="J1126" s="894">
        <f>K1126-D1126</f>
        <v>-300</v>
      </c>
      <c r="K1126" s="894">
        <f>M1126+Q1126+S1126+U1126</f>
        <v>2200</v>
      </c>
      <c r="L1126" s="763">
        <f t="shared" ref="L1126" si="2128">K1126/D1126</f>
        <v>0.88</v>
      </c>
      <c r="M1126" s="894">
        <v>0</v>
      </c>
      <c r="N1126" s="774"/>
      <c r="O1126" s="771">
        <v>0</v>
      </c>
      <c r="P1126" s="774"/>
      <c r="Q1126" s="771">
        <v>900</v>
      </c>
      <c r="R1126" s="763">
        <f>Q1126/G1126</f>
        <v>0.81818181818181823</v>
      </c>
      <c r="S1126" s="771">
        <v>400</v>
      </c>
      <c r="T1126" s="763">
        <f>S1126/H1126</f>
        <v>0.8</v>
      </c>
      <c r="U1126" s="771">
        <v>900</v>
      </c>
      <c r="V1126" s="771">
        <f>W1126+X1126+Y1126</f>
        <v>0</v>
      </c>
      <c r="W1126" s="771"/>
      <c r="X1126" s="771"/>
      <c r="Y1126" s="771"/>
      <c r="Z1126" s="771">
        <f>AA1126+AB1126+AC1126</f>
        <v>500</v>
      </c>
      <c r="AA1126" s="771">
        <f>E1126</f>
        <v>0</v>
      </c>
      <c r="AB1126" s="771">
        <f>H1126</f>
        <v>500</v>
      </c>
      <c r="AC1126" s="771"/>
      <c r="AD1126" s="763">
        <f>U1126/K1126</f>
        <v>0.40909090909090912</v>
      </c>
      <c r="AE1126" s="894">
        <f>AG1126+AK1126+AM1126+AO1126</f>
        <v>2200</v>
      </c>
      <c r="AF1126" s="763">
        <f t="shared" ref="AF1126" si="2129">AE1126/D1126</f>
        <v>0.88</v>
      </c>
      <c r="AG1126" s="894">
        <v>0</v>
      </c>
      <c r="AH1126" s="763">
        <v>0</v>
      </c>
      <c r="AI1126" s="771"/>
      <c r="AJ1126" s="774"/>
      <c r="AK1126" s="771">
        <v>900</v>
      </c>
      <c r="AL1126" s="763">
        <f>AK1126/G1126</f>
        <v>0.81818181818181823</v>
      </c>
      <c r="AM1126" s="771">
        <f>'[8]2025'!$AM$1126</f>
        <v>400</v>
      </c>
      <c r="AN1126" s="763">
        <f>AM1126/H1126</f>
        <v>0.8</v>
      </c>
      <c r="AO1126" s="771">
        <f>U1126</f>
        <v>900</v>
      </c>
      <c r="AP1126" s="771"/>
      <c r="AQ1126" s="763">
        <f>AO1126/I1126</f>
        <v>1</v>
      </c>
      <c r="AR1126" s="894">
        <f>AT1126+AX1126+AZ1126+BB1126</f>
        <v>2200</v>
      </c>
      <c r="AS1126" s="763">
        <f t="shared" ref="AS1126" si="2130">AR1126/D1126</f>
        <v>0.88</v>
      </c>
      <c r="AT1126" s="894"/>
      <c r="AU1126" s="763"/>
      <c r="AV1126" s="771"/>
      <c r="AW1126" s="763"/>
      <c r="AX1126" s="894">
        <v>900</v>
      </c>
      <c r="AY1126" s="763">
        <f t="shared" ref="AY1126" si="2131">AX1126/G1126</f>
        <v>0.81818181818181823</v>
      </c>
      <c r="AZ1126" s="771">
        <f>AM1126</f>
        <v>400</v>
      </c>
      <c r="BA1126" s="763">
        <f>AZ1126/H1126</f>
        <v>0.8</v>
      </c>
      <c r="BB1126" s="771">
        <f>I1126</f>
        <v>900</v>
      </c>
      <c r="BC1126" s="771">
        <f t="shared" ref="BC1126" si="2132">AM1126</f>
        <v>400</v>
      </c>
      <c r="BD1126" s="771">
        <f t="shared" ref="BD1126" si="2133">AO1126</f>
        <v>900</v>
      </c>
      <c r="BE1126" s="771">
        <f>BF1126+BG1126+BH1126+BI1126</f>
        <v>200</v>
      </c>
      <c r="BF1126" s="771">
        <f>56.5+43.5</f>
        <v>100</v>
      </c>
      <c r="BG1126" s="771">
        <v>0</v>
      </c>
      <c r="BH1126" s="771">
        <f>56.5+43.5</f>
        <v>100</v>
      </c>
      <c r="BI1126" s="771"/>
      <c r="BJ1126" s="771">
        <f>BK1126+BL1126+BM1126</f>
        <v>0</v>
      </c>
      <c r="BK1126" s="771"/>
      <c r="BL1126" s="771"/>
      <c r="BM1126" s="771"/>
      <c r="BN1126" s="771">
        <f>BO1126+BP1126+BQ1126+BR1126+BS1126</f>
        <v>700</v>
      </c>
      <c r="BO1126" s="771">
        <v>0</v>
      </c>
      <c r="BP1126" s="771"/>
      <c r="BQ1126" s="771">
        <v>300</v>
      </c>
      <c r="BR1126" s="771">
        <v>0</v>
      </c>
      <c r="BS1126" s="771">
        <v>400</v>
      </c>
      <c r="BT1126" s="771"/>
      <c r="BU1126" s="771">
        <f>BV1126+BX1126+BY1126+BZ1126</f>
        <v>700</v>
      </c>
      <c r="BV1126" s="771">
        <v>0</v>
      </c>
      <c r="BW1126" s="771"/>
      <c r="BX1126" s="771">
        <v>300</v>
      </c>
      <c r="BY1126" s="771">
        <v>0</v>
      </c>
      <c r="BZ1126" s="771">
        <v>400</v>
      </c>
      <c r="CE1126" s="763">
        <f>BB1126/I1126</f>
        <v>1</v>
      </c>
    </row>
    <row r="1127" spans="1:83" s="81" customFormat="1" ht="18.75" hidden="1" customHeight="1" x14ac:dyDescent="0.3">
      <c r="B1127" s="1039" t="s">
        <v>234</v>
      </c>
      <c r="C1127" s="1039"/>
      <c r="D1127" s="1039"/>
      <c r="E1127" s="1039"/>
      <c r="F1127" s="1039"/>
      <c r="G1127" s="1039"/>
      <c r="H1127" s="1039"/>
      <c r="I1127" s="1039"/>
      <c r="J1127" s="1039"/>
      <c r="K1127" s="1039"/>
      <c r="L1127" s="1039"/>
      <c r="M1127" s="1039"/>
      <c r="N1127" s="1039"/>
      <c r="O1127" s="1039"/>
      <c r="P1127" s="1039"/>
      <c r="Q1127" s="1039"/>
      <c r="R1127" s="1039"/>
      <c r="S1127" s="1039"/>
      <c r="T1127" s="1039"/>
      <c r="U1127" s="1039"/>
      <c r="V1127" s="1039"/>
      <c r="W1127" s="1039"/>
      <c r="X1127" s="1039"/>
      <c r="Y1127" s="1039"/>
      <c r="Z1127" s="1039"/>
      <c r="AA1127" s="1039"/>
      <c r="AB1127" s="1039"/>
      <c r="AC1127" s="1039"/>
      <c r="AD1127" s="1039"/>
      <c r="AE1127" s="1039"/>
      <c r="AF1127" s="1039"/>
      <c r="AG1127" s="1039"/>
      <c r="AH1127" s="1039"/>
      <c r="AI1127" s="1039"/>
      <c r="AJ1127" s="1039"/>
      <c r="AK1127" s="1039"/>
      <c r="AL1127" s="1039"/>
      <c r="AM1127" s="1039"/>
      <c r="AN1127" s="1039"/>
      <c r="AO1127" s="1039"/>
      <c r="AP1127" s="1039"/>
      <c r="AQ1127" s="1039"/>
      <c r="AR1127" s="1039"/>
      <c r="AS1127" s="1039"/>
      <c r="AT1127" s="1039"/>
      <c r="AU1127" s="1039"/>
      <c r="AV1127" s="1039"/>
      <c r="AW1127" s="1039"/>
      <c r="AX1127" s="1039"/>
      <c r="AY1127" s="1039"/>
      <c r="AZ1127" s="1039"/>
      <c r="BA1127" s="1039"/>
      <c r="BB1127" s="1039"/>
      <c r="BC1127" s="1039"/>
      <c r="BD1127" s="1039"/>
      <c r="BE1127" s="1039"/>
      <c r="BF1127" s="1039"/>
      <c r="BG1127" s="1039"/>
      <c r="BH1127" s="1039"/>
      <c r="BI1127" s="1039"/>
      <c r="BJ1127" s="1039"/>
      <c r="BK1127" s="1039"/>
      <c r="BL1127" s="1039"/>
      <c r="BM1127" s="1039"/>
      <c r="BN1127" s="1039"/>
      <c r="BO1127" s="1039"/>
      <c r="BP1127" s="1039"/>
      <c r="BQ1127" s="1039"/>
      <c r="BR1127" s="1039"/>
      <c r="BS1127" s="1039"/>
      <c r="BT1127" s="80"/>
      <c r="BU1127" s="80"/>
      <c r="CE1127" s="67"/>
    </row>
    <row r="1128" spans="1:83" s="81" customFormat="1" ht="18.75" hidden="1" customHeight="1" x14ac:dyDescent="0.3">
      <c r="B1128" s="1040"/>
      <c r="C1128" s="1040"/>
      <c r="D1128" s="1040"/>
      <c r="E1128" s="1040"/>
      <c r="F1128" s="1040"/>
      <c r="G1128" s="1040"/>
      <c r="H1128" s="1040"/>
      <c r="I1128" s="1040"/>
      <c r="J1128" s="1040"/>
      <c r="K1128" s="1040"/>
      <c r="L1128" s="1040"/>
      <c r="M1128" s="1040"/>
      <c r="N1128" s="1040"/>
      <c r="O1128" s="1040"/>
      <c r="P1128" s="1040"/>
      <c r="Q1128" s="1040"/>
      <c r="R1128" s="1040"/>
      <c r="S1128" s="1040"/>
      <c r="T1128" s="1040"/>
      <c r="U1128" s="1040"/>
      <c r="V1128" s="1040"/>
      <c r="W1128" s="1040"/>
      <c r="X1128" s="1040"/>
      <c r="Y1128" s="1040"/>
      <c r="Z1128" s="1040"/>
      <c r="AA1128" s="1040"/>
      <c r="AB1128" s="1040"/>
      <c r="AC1128" s="1040"/>
      <c r="AD1128" s="1040"/>
      <c r="AE1128" s="1040"/>
      <c r="AF1128" s="1040"/>
      <c r="AG1128" s="1040"/>
      <c r="AH1128" s="1040"/>
      <c r="AI1128" s="1040"/>
      <c r="AJ1128" s="1040"/>
      <c r="AK1128" s="1040"/>
      <c r="AL1128" s="1040"/>
      <c r="AM1128" s="1040"/>
      <c r="AN1128" s="1040"/>
      <c r="AO1128" s="1040"/>
      <c r="AP1128" s="1040"/>
      <c r="AQ1128" s="1040"/>
      <c r="AR1128" s="1040"/>
      <c r="AS1128" s="1040"/>
      <c r="AT1128" s="1040"/>
      <c r="AU1128" s="1040"/>
      <c r="AV1128" s="1040"/>
      <c r="AW1128" s="1040"/>
      <c r="AX1128" s="1040"/>
      <c r="AY1128" s="1040"/>
      <c r="AZ1128" s="1040"/>
      <c r="BA1128" s="1040"/>
      <c r="BB1128" s="1040"/>
      <c r="BC1128" s="1040"/>
      <c r="BD1128" s="1040"/>
      <c r="BE1128" s="1040"/>
      <c r="BF1128" s="1040"/>
      <c r="BG1128" s="1040"/>
      <c r="BH1128" s="1040"/>
      <c r="BI1128" s="1040"/>
      <c r="BJ1128" s="1040"/>
      <c r="BK1128" s="1040"/>
      <c r="BL1128" s="1040"/>
      <c r="BM1128" s="1040"/>
      <c r="BN1128" s="1040"/>
      <c r="BO1128" s="1040"/>
      <c r="BP1128" s="1040"/>
      <c r="BQ1128" s="1040"/>
      <c r="BR1128" s="1040"/>
      <c r="BS1128" s="1040"/>
      <c r="BT1128" s="80"/>
      <c r="BU1128" s="80"/>
      <c r="CE1128" s="67"/>
    </row>
    <row r="1129" spans="1:83" s="81" customFormat="1" ht="57.75" hidden="1" customHeight="1" x14ac:dyDescent="0.3">
      <c r="B1129" s="162" t="s">
        <v>34</v>
      </c>
      <c r="C1129" s="128" t="s">
        <v>233</v>
      </c>
      <c r="D1129" s="111" t="e">
        <f>E1129</f>
        <v>#REF!</v>
      </c>
      <c r="E1129" s="111" t="e">
        <f>#REF!</f>
        <v>#REF!</v>
      </c>
      <c r="F1129" s="111"/>
      <c r="G1129" s="111"/>
      <c r="H1129" s="43"/>
      <c r="I1129" s="43"/>
      <c r="J1129" s="111" t="e">
        <f>K1129</f>
        <v>#REF!</v>
      </c>
      <c r="K1129" s="114" t="e">
        <f>M1129</f>
        <v>#REF!</v>
      </c>
      <c r="L1129" s="114"/>
      <c r="M1129" s="240" t="e">
        <f>#REF!</f>
        <v>#REF!</v>
      </c>
      <c r="N1129" s="114"/>
      <c r="O1129" s="111"/>
      <c r="P1129" s="114"/>
      <c r="Q1129" s="111"/>
      <c r="R1129" s="114"/>
      <c r="S1129" s="43"/>
      <c r="T1129" s="41"/>
      <c r="U1129" s="43"/>
      <c r="V1129" s="163"/>
      <c r="W1129" s="163"/>
      <c r="X1129" s="163"/>
      <c r="Y1129" s="163"/>
      <c r="Z1129" s="163"/>
      <c r="AA1129" s="163"/>
      <c r="AB1129" s="163"/>
      <c r="AC1129" s="163"/>
      <c r="AD1129" s="593"/>
      <c r="AE1129" s="982" t="e">
        <f>AG1129</f>
        <v>#REF!</v>
      </c>
      <c r="AF1129" s="495"/>
      <c r="AG1129" s="240" t="e">
        <f>K1129</f>
        <v>#REF!</v>
      </c>
      <c r="AH1129" s="114"/>
      <c r="AI1129" s="111"/>
      <c r="AJ1129" s="114"/>
      <c r="AK1129" s="111"/>
      <c r="AL1129" s="114"/>
      <c r="AM1129" s="43"/>
      <c r="AN1129" s="41"/>
      <c r="AO1129" s="43"/>
      <c r="AP1129" s="163"/>
      <c r="AQ1129" s="593"/>
      <c r="AR1129" s="111" t="e">
        <f>AT1129</f>
        <v>#REF!</v>
      </c>
      <c r="AS1129" s="114"/>
      <c r="AT1129" s="240" t="e">
        <f>#REF!</f>
        <v>#REF!</v>
      </c>
      <c r="AU1129" s="114"/>
      <c r="AV1129" s="111"/>
      <c r="AW1129" s="114"/>
      <c r="AX1129" s="240"/>
      <c r="AY1129" s="114"/>
      <c r="AZ1129" s="43"/>
      <c r="BA1129" s="41"/>
      <c r="BB1129" s="43"/>
      <c r="BC1129" s="163"/>
      <c r="BD1129" s="163"/>
      <c r="BE1129" s="111">
        <f>BF1129</f>
        <v>0</v>
      </c>
      <c r="BF1129" s="111">
        <f>X1129</f>
        <v>0</v>
      </c>
      <c r="BG1129" s="111"/>
      <c r="BH1129" s="43"/>
      <c r="BI1129" s="43"/>
      <c r="BJ1129" s="163"/>
      <c r="BK1129" s="163"/>
      <c r="BL1129" s="163"/>
      <c r="BM1129" s="163"/>
      <c r="BN1129" s="163"/>
      <c r="BO1129" s="163"/>
      <c r="BP1129" s="163"/>
      <c r="BQ1129" s="163"/>
      <c r="BR1129" s="163"/>
      <c r="BS1129" s="163"/>
      <c r="BT1129" s="163"/>
      <c r="BU1129" s="111">
        <f>BV1129</f>
        <v>0</v>
      </c>
      <c r="BV1129" s="111">
        <f>BH1129</f>
        <v>0</v>
      </c>
      <c r="BW1129" s="111"/>
      <c r="BX1129" s="111"/>
      <c r="BY1129" s="43"/>
      <c r="BZ1129" s="43"/>
      <c r="CE1129" s="593"/>
    </row>
    <row r="1130" spans="1:83" s="25" customFormat="1" ht="44.25" hidden="1" customHeight="1" x14ac:dyDescent="0.3">
      <c r="B1130" s="1046" t="s">
        <v>318</v>
      </c>
      <c r="C1130" s="1046"/>
      <c r="D1130" s="1046"/>
      <c r="E1130" s="1046"/>
      <c r="F1130" s="1046"/>
      <c r="G1130" s="1046"/>
      <c r="H1130" s="1046"/>
      <c r="I1130" s="1046"/>
      <c r="J1130" s="1046"/>
      <c r="K1130" s="1046"/>
      <c r="L1130" s="1046"/>
      <c r="M1130" s="1046"/>
      <c r="N1130" s="1046"/>
      <c r="O1130" s="1046"/>
      <c r="P1130" s="1046"/>
      <c r="Q1130" s="1046"/>
      <c r="R1130" s="1046"/>
      <c r="S1130" s="1046"/>
      <c r="T1130" s="1046"/>
      <c r="U1130" s="1046"/>
      <c r="V1130" s="1046"/>
      <c r="W1130" s="1046"/>
      <c r="X1130" s="1046"/>
      <c r="Y1130" s="1046"/>
      <c r="Z1130" s="1046"/>
      <c r="AA1130" s="1046"/>
      <c r="AB1130" s="1046"/>
      <c r="AC1130" s="1046"/>
      <c r="AD1130" s="1046"/>
      <c r="AE1130" s="1046"/>
      <c r="AF1130" s="1046"/>
      <c r="AG1130" s="1046"/>
      <c r="AH1130" s="1046"/>
      <c r="AI1130" s="1046"/>
      <c r="AJ1130" s="1046"/>
      <c r="AK1130" s="1046"/>
      <c r="AL1130" s="1046"/>
      <c r="AM1130" s="1046"/>
      <c r="AN1130" s="1046"/>
      <c r="AO1130" s="1046"/>
      <c r="AP1130" s="1046"/>
      <c r="AQ1130" s="1046"/>
      <c r="AR1130" s="1046"/>
      <c r="AS1130" s="1046"/>
      <c r="AT1130" s="1046"/>
      <c r="AU1130" s="1046"/>
      <c r="AV1130" s="1046"/>
      <c r="AW1130" s="1046"/>
      <c r="AX1130" s="1046"/>
      <c r="AY1130" s="1046"/>
      <c r="AZ1130" s="1046"/>
      <c r="BA1130" s="1046"/>
      <c r="BB1130" s="1046"/>
      <c r="BC1130" s="1046"/>
      <c r="BD1130" s="1046"/>
      <c r="BE1130" s="1046"/>
      <c r="BF1130" s="1046"/>
      <c r="BG1130" s="1046"/>
      <c r="BH1130" s="1046"/>
      <c r="BI1130" s="1046"/>
      <c r="BJ1130" s="1046"/>
      <c r="BK1130" s="1046"/>
      <c r="BL1130" s="1046"/>
      <c r="BM1130" s="1046"/>
      <c r="BN1130" s="1046"/>
      <c r="BO1130" s="1046"/>
      <c r="BP1130" s="1046"/>
      <c r="BQ1130" s="1046"/>
      <c r="BR1130" s="1046"/>
      <c r="BS1130" s="1046"/>
      <c r="BT1130" s="72"/>
      <c r="BU1130" s="72"/>
      <c r="CE1130" s="37"/>
    </row>
    <row r="1131" spans="1:83" s="25" customFormat="1" ht="42.75" hidden="1" customHeight="1" x14ac:dyDescent="0.3">
      <c r="A1131" s="1043" t="s">
        <v>189</v>
      </c>
      <c r="B1131" s="1044"/>
      <c r="C1131" s="1044"/>
      <c r="D1131" s="1044"/>
      <c r="E1131" s="1044"/>
      <c r="F1131" s="1044"/>
      <c r="G1131" s="1044"/>
      <c r="H1131" s="1044"/>
      <c r="I1131" s="1044"/>
      <c r="J1131" s="1044"/>
      <c r="K1131" s="1044"/>
      <c r="L1131" s="1044"/>
      <c r="M1131" s="1044"/>
      <c r="N1131" s="1044"/>
      <c r="O1131" s="1044"/>
      <c r="P1131" s="1044"/>
      <c r="Q1131" s="1044"/>
      <c r="R1131" s="1044"/>
      <c r="S1131" s="1044"/>
      <c r="T1131" s="1044"/>
      <c r="U1131" s="1044"/>
      <c r="V1131" s="1044"/>
      <c r="W1131" s="1044"/>
      <c r="X1131" s="1044"/>
      <c r="Y1131" s="1044"/>
      <c r="Z1131" s="1044"/>
      <c r="AA1131" s="1044"/>
      <c r="AB1131" s="1044"/>
      <c r="AC1131" s="1044"/>
      <c r="AD1131" s="1044"/>
      <c r="AE1131" s="1044"/>
      <c r="AF1131" s="1044"/>
      <c r="AG1131" s="1044"/>
      <c r="AH1131" s="1044"/>
      <c r="AI1131" s="1044"/>
      <c r="AJ1131" s="1044"/>
      <c r="AK1131" s="1044"/>
      <c r="AL1131" s="1044"/>
      <c r="AM1131" s="1044"/>
      <c r="AN1131" s="1044"/>
      <c r="AO1131" s="1044"/>
      <c r="AP1131" s="1044"/>
      <c r="AQ1131" s="1044"/>
      <c r="AR1131" s="1044"/>
      <c r="AS1131" s="1044"/>
      <c r="AT1131" s="1044"/>
      <c r="AU1131" s="1044"/>
      <c r="AV1131" s="1044"/>
      <c r="AW1131" s="1044"/>
      <c r="AX1131" s="1044"/>
      <c r="AY1131" s="1044"/>
      <c r="AZ1131" s="1044"/>
      <c r="BA1131" s="1044"/>
      <c r="BB1131" s="1044"/>
      <c r="BC1131" s="1044"/>
      <c r="BD1131" s="1044"/>
      <c r="BE1131" s="1044"/>
      <c r="BF1131" s="1044"/>
      <c r="BG1131" s="1044"/>
      <c r="BH1131" s="1044"/>
      <c r="BI1131" s="1044"/>
      <c r="BJ1131" s="1044"/>
      <c r="BK1131" s="1044"/>
      <c r="BL1131" s="1044"/>
      <c r="BM1131" s="1044"/>
      <c r="BN1131" s="1044"/>
      <c r="BO1131" s="1044"/>
      <c r="BP1131" s="1044"/>
      <c r="BQ1131" s="1044"/>
      <c r="BR1131" s="1044"/>
      <c r="BS1131" s="1044"/>
      <c r="BT1131" s="72"/>
      <c r="BU1131" s="72"/>
      <c r="CE1131" s="37"/>
    </row>
    <row r="1132" spans="1:83" s="60" customFormat="1" ht="122.25" hidden="1" customHeight="1" x14ac:dyDescent="0.25">
      <c r="B1132" s="162" t="s">
        <v>34</v>
      </c>
      <c r="C1132" s="128" t="s">
        <v>317</v>
      </c>
      <c r="D1132" s="111">
        <f>E1132+H1132+I1132</f>
        <v>0</v>
      </c>
      <c r="E1132" s="111"/>
      <c r="F1132" s="111"/>
      <c r="G1132" s="111"/>
      <c r="H1132" s="111"/>
      <c r="I1132" s="43"/>
      <c r="J1132" s="111">
        <f>K1132</f>
        <v>0</v>
      </c>
      <c r="K1132" s="114">
        <f>M1132+S1132+U1132</f>
        <v>0</v>
      </c>
      <c r="L1132" s="114"/>
      <c r="M1132" s="240"/>
      <c r="N1132" s="114"/>
      <c r="O1132" s="111"/>
      <c r="P1132" s="114"/>
      <c r="Q1132" s="111"/>
      <c r="R1132" s="114"/>
      <c r="S1132" s="111"/>
      <c r="T1132" s="114"/>
      <c r="U1132" s="43"/>
      <c r="V1132" s="111">
        <f>W1132+X1132+Y1132</f>
        <v>0</v>
      </c>
      <c r="W1132" s="43"/>
      <c r="X1132" s="43"/>
      <c r="Y1132" s="43"/>
      <c r="Z1132" s="111">
        <f>AA1132+AB1132+AC1132</f>
        <v>0</v>
      </c>
      <c r="AA1132" s="111">
        <f>E1132</f>
        <v>0</v>
      </c>
      <c r="AB1132" s="111">
        <f>H1132</f>
        <v>0</v>
      </c>
      <c r="AC1132" s="43"/>
      <c r="AD1132" s="41"/>
      <c r="AE1132" s="982">
        <f>AG1132+AM1132+AO1132</f>
        <v>0</v>
      </c>
      <c r="AF1132" s="495"/>
      <c r="AG1132" s="240"/>
      <c r="AH1132" s="685"/>
      <c r="AI1132" s="240"/>
      <c r="AJ1132" s="685"/>
      <c r="AK1132" s="240"/>
      <c r="AL1132" s="685"/>
      <c r="AM1132" s="240"/>
      <c r="AN1132" s="685"/>
      <c r="AO1132" s="43"/>
      <c r="AP1132" s="111">
        <f>AR1132+AT1132+AX1132</f>
        <v>0</v>
      </c>
      <c r="AQ1132" s="114"/>
      <c r="AR1132" s="111">
        <f>AT1132+AZ1132+BB1132</f>
        <v>0</v>
      </c>
      <c r="AS1132" s="114"/>
      <c r="AT1132" s="240"/>
      <c r="AU1132" s="685"/>
      <c r="AV1132" s="240"/>
      <c r="AW1132" s="685"/>
      <c r="AX1132" s="240"/>
      <c r="AY1132" s="685"/>
      <c r="AZ1132" s="240"/>
      <c r="BA1132" s="685"/>
      <c r="BB1132" s="43"/>
      <c r="BC1132" s="240">
        <f t="shared" ref="BC1132" si="2134">AM1132</f>
        <v>0</v>
      </c>
      <c r="BD1132" s="43">
        <f t="shared" ref="BD1132" si="2135">AO1132</f>
        <v>0</v>
      </c>
      <c r="BE1132" s="111">
        <f>BF1132+BH1132+BI1132</f>
        <v>0</v>
      </c>
      <c r="BF1132" s="240"/>
      <c r="BG1132" s="240"/>
      <c r="BH1132" s="240"/>
      <c r="BI1132" s="43"/>
      <c r="BJ1132" s="111">
        <f>BK1132+BL1132+BM1132</f>
        <v>0</v>
      </c>
      <c r="BK1132" s="240"/>
      <c r="BL1132" s="240"/>
      <c r="BM1132" s="43"/>
      <c r="BN1132" s="111">
        <f>BO1132+BR1132+BS1132</f>
        <v>0</v>
      </c>
      <c r="BO1132" s="240">
        <f>BF1132</f>
        <v>0</v>
      </c>
      <c r="BP1132" s="240"/>
      <c r="BQ1132" s="240"/>
      <c r="BR1132" s="240">
        <f t="shared" ref="BR1132" si="2136">BH1132</f>
        <v>0</v>
      </c>
      <c r="BS1132" s="43">
        <f t="shared" ref="BS1132" si="2137">BI1132</f>
        <v>0</v>
      </c>
      <c r="BT1132" s="111"/>
      <c r="BU1132" s="111">
        <f>BV1132+BY1132+BZ1132</f>
        <v>0</v>
      </c>
      <c r="BV1132" s="240"/>
      <c r="BW1132" s="240"/>
      <c r="BX1132" s="240"/>
      <c r="BY1132" s="240"/>
      <c r="BZ1132" s="43"/>
      <c r="CE1132" s="114"/>
    </row>
    <row r="1133" spans="1:83" s="6" customFormat="1" ht="48.75" customHeight="1" x14ac:dyDescent="0.25">
      <c r="B1133" s="1050" t="s">
        <v>435</v>
      </c>
      <c r="C1133" s="1039"/>
      <c r="D1133" s="1039"/>
      <c r="E1133" s="1039"/>
      <c r="F1133" s="1039"/>
      <c r="G1133" s="1039"/>
      <c r="H1133" s="1039"/>
      <c r="I1133" s="1039"/>
      <c r="J1133" s="1039"/>
      <c r="K1133" s="1039"/>
      <c r="L1133" s="1039"/>
      <c r="M1133" s="1039"/>
      <c r="N1133" s="1039"/>
      <c r="O1133" s="1039"/>
      <c r="P1133" s="1039"/>
      <c r="Q1133" s="1039"/>
      <c r="R1133" s="1039"/>
      <c r="S1133" s="1039"/>
      <c r="T1133" s="1039"/>
      <c r="U1133" s="1039"/>
      <c r="V1133" s="1039"/>
      <c r="W1133" s="1039"/>
      <c r="X1133" s="1039"/>
      <c r="Y1133" s="1039"/>
      <c r="Z1133" s="1039"/>
      <c r="AA1133" s="1039"/>
      <c r="AB1133" s="1039"/>
      <c r="AC1133" s="1039"/>
      <c r="AD1133" s="1039"/>
      <c r="AE1133" s="1039"/>
      <c r="AF1133" s="1039"/>
      <c r="AG1133" s="1039"/>
      <c r="AH1133" s="1039"/>
      <c r="AI1133" s="1039"/>
      <c r="AJ1133" s="1039"/>
      <c r="AK1133" s="1039"/>
      <c r="AL1133" s="1039"/>
      <c r="AM1133" s="1039"/>
      <c r="AN1133" s="1039"/>
      <c r="AO1133" s="1039"/>
      <c r="AP1133" s="1039"/>
      <c r="AQ1133" s="1039"/>
      <c r="AR1133" s="1039"/>
      <c r="AS1133" s="1039"/>
      <c r="AT1133" s="1039"/>
      <c r="AU1133" s="1039"/>
      <c r="AV1133" s="1039"/>
      <c r="AW1133" s="1039"/>
      <c r="AX1133" s="1039"/>
      <c r="AY1133" s="1039"/>
      <c r="AZ1133" s="1039"/>
      <c r="BA1133" s="1039"/>
      <c r="BB1133" s="1039"/>
      <c r="BC1133" s="1039"/>
      <c r="BD1133" s="1039"/>
      <c r="BE1133" s="1039"/>
      <c r="BF1133" s="1039"/>
      <c r="BG1133" s="1039"/>
      <c r="BH1133" s="1039"/>
      <c r="BI1133" s="1039"/>
      <c r="BJ1133" s="1039"/>
      <c r="BK1133" s="1039"/>
      <c r="BL1133" s="1039"/>
      <c r="BM1133" s="1039"/>
      <c r="BN1133" s="1039"/>
      <c r="BO1133" s="1039"/>
      <c r="BP1133" s="1039"/>
      <c r="BQ1133" s="1039"/>
      <c r="BR1133" s="1039"/>
      <c r="BS1133" s="1039"/>
      <c r="BT1133" s="1039"/>
      <c r="BU1133" s="1039"/>
      <c r="BV1133" s="80"/>
      <c r="BW1133" s="80"/>
      <c r="BX1133" s="80"/>
      <c r="BY1133" s="80"/>
      <c r="BZ1133" s="80"/>
      <c r="CE1133" s="78"/>
    </row>
    <row r="1134" spans="1:83" s="402" customFormat="1" ht="181.5" customHeight="1" x14ac:dyDescent="0.25">
      <c r="B1134" s="408" t="s">
        <v>34</v>
      </c>
      <c r="C1134" s="409" t="s">
        <v>516</v>
      </c>
      <c r="D1134" s="369">
        <f>E1134+G1134+H1134+I1134</f>
        <v>72161.100000000006</v>
      </c>
      <c r="E1134" s="368"/>
      <c r="F1134" s="368"/>
      <c r="G1134" s="368"/>
      <c r="H1134" s="368"/>
      <c r="I1134" s="368">
        <v>72161.100000000006</v>
      </c>
      <c r="J1134" s="368">
        <f>K1134-I1134</f>
        <v>-50512.770000000004</v>
      </c>
      <c r="K1134" s="369">
        <f>M1134+Q1134+S1134+U1134</f>
        <v>21648.33</v>
      </c>
      <c r="L1134" s="736">
        <f>K1134/D1134</f>
        <v>0.3</v>
      </c>
      <c r="M1134" s="369"/>
      <c r="N1134" s="697"/>
      <c r="O1134" s="368"/>
      <c r="P1134" s="697"/>
      <c r="Q1134" s="368"/>
      <c r="R1134" s="697"/>
      <c r="S1134" s="368"/>
      <c r="T1134" s="697"/>
      <c r="U1134" s="368">
        <v>21648.33</v>
      </c>
      <c r="V1134" s="368">
        <f>W1134+X1134+Y1134</f>
        <v>0</v>
      </c>
      <c r="W1134" s="368"/>
      <c r="X1134" s="368"/>
      <c r="Y1134" s="368"/>
      <c r="Z1134" s="368">
        <f>AA1134+AB1134+AC1134</f>
        <v>0</v>
      </c>
      <c r="AA1134" s="368">
        <f>E1134</f>
        <v>0</v>
      </c>
      <c r="AB1134" s="368">
        <f>H1134</f>
        <v>0</v>
      </c>
      <c r="AC1134" s="368"/>
      <c r="AD1134" s="763">
        <f>U1134/D1134</f>
        <v>0.3</v>
      </c>
      <c r="AE1134" s="369">
        <f>AG1134+AK1134+AM1134+AO1134</f>
        <v>0</v>
      </c>
      <c r="AF1134" s="736">
        <v>0</v>
      </c>
      <c r="AG1134" s="369">
        <v>0</v>
      </c>
      <c r="AH1134" s="368">
        <v>0</v>
      </c>
      <c r="AI1134" s="368"/>
      <c r="AJ1134" s="697"/>
      <c r="AK1134" s="368"/>
      <c r="AL1134" s="697"/>
      <c r="AM1134" s="368"/>
      <c r="AN1134" s="697"/>
      <c r="AO1134" s="368"/>
      <c r="AP1134" s="368"/>
      <c r="AQ1134" s="697"/>
      <c r="AR1134" s="369">
        <f>AT1134+AX1134+AZ1134+BB1134</f>
        <v>72161.100000000006</v>
      </c>
      <c r="AS1134" s="736">
        <f>AR1134/D1134</f>
        <v>1</v>
      </c>
      <c r="AT1134" s="369"/>
      <c r="AU1134" s="697"/>
      <c r="AV1134" s="368"/>
      <c r="AW1134" s="697"/>
      <c r="AX1134" s="369"/>
      <c r="AY1134" s="697"/>
      <c r="AZ1134" s="368"/>
      <c r="BA1134" s="697"/>
      <c r="BB1134" s="368">
        <f>D1134</f>
        <v>72161.100000000006</v>
      </c>
      <c r="BC1134" s="368">
        <f t="shared" ref="BC1134" si="2138">AM1134</f>
        <v>0</v>
      </c>
      <c r="BD1134" s="368">
        <f t="shared" ref="BD1134" si="2139">AO1134</f>
        <v>0</v>
      </c>
      <c r="BE1134" s="368">
        <f>BF1134+BG1134+BH1134+BI1134</f>
        <v>200</v>
      </c>
      <c r="BF1134" s="368">
        <f>56.5+43.5</f>
        <v>100</v>
      </c>
      <c r="BG1134" s="368">
        <v>0</v>
      </c>
      <c r="BH1134" s="368">
        <f>56.5+43.5</f>
        <v>100</v>
      </c>
      <c r="BI1134" s="368"/>
      <c r="BJ1134" s="368">
        <f>BK1134+BL1134+BM1134</f>
        <v>0</v>
      </c>
      <c r="BK1134" s="368"/>
      <c r="BL1134" s="368"/>
      <c r="BM1134" s="368"/>
      <c r="BN1134" s="368">
        <f>BO1134+BR1134+BS1134</f>
        <v>0</v>
      </c>
      <c r="BO1134" s="368"/>
      <c r="BP1134" s="368"/>
      <c r="BQ1134" s="368"/>
      <c r="BR1134" s="368"/>
      <c r="BS1134" s="368"/>
      <c r="BT1134" s="368"/>
      <c r="BU1134" s="111">
        <f>BV1134+BX1134+BY1134+BZ1134</f>
        <v>0</v>
      </c>
      <c r="BV1134" s="368"/>
      <c r="BW1134" s="368"/>
      <c r="BX1134" s="368"/>
      <c r="BY1134" s="368"/>
      <c r="BZ1134" s="371"/>
      <c r="CE1134" s="763">
        <f>BB1134/D1134</f>
        <v>1</v>
      </c>
    </row>
    <row r="1135" spans="1:83" s="402" customFormat="1" ht="181.5" customHeight="1" x14ac:dyDescent="0.25">
      <c r="B1135" s="408" t="s">
        <v>63</v>
      </c>
      <c r="C1135" s="409" t="s">
        <v>550</v>
      </c>
      <c r="D1135" s="369">
        <f>E1135+G1135+H1135+I1135</f>
        <v>106100</v>
      </c>
      <c r="E1135" s="368"/>
      <c r="F1135" s="368"/>
      <c r="G1135" s="368"/>
      <c r="H1135" s="368"/>
      <c r="I1135" s="368">
        <v>106100</v>
      </c>
      <c r="J1135" s="368">
        <f>K1135-I1135</f>
        <v>-106100</v>
      </c>
      <c r="K1135" s="369">
        <f>M1135+Q1135+S1135+U1135</f>
        <v>0</v>
      </c>
      <c r="L1135" s="736">
        <f>K1135/D1135</f>
        <v>0</v>
      </c>
      <c r="M1135" s="369"/>
      <c r="N1135" s="697"/>
      <c r="O1135" s="368"/>
      <c r="P1135" s="697"/>
      <c r="Q1135" s="368"/>
      <c r="R1135" s="697"/>
      <c r="S1135" s="368"/>
      <c r="T1135" s="697"/>
      <c r="U1135" s="368">
        <v>0</v>
      </c>
      <c r="V1135" s="368">
        <f>W1135+X1135+Y1135</f>
        <v>0</v>
      </c>
      <c r="W1135" s="368"/>
      <c r="X1135" s="368"/>
      <c r="Y1135" s="368"/>
      <c r="Z1135" s="368">
        <f>AA1135+AB1135+AC1135</f>
        <v>0</v>
      </c>
      <c r="AA1135" s="368">
        <f>E1135</f>
        <v>0</v>
      </c>
      <c r="AB1135" s="368">
        <f>H1135</f>
        <v>0</v>
      </c>
      <c r="AC1135" s="368"/>
      <c r="AD1135" s="763">
        <f>U1135/D1135</f>
        <v>0</v>
      </c>
      <c r="AE1135" s="369">
        <f>AG1135+AK1135+AM1135+AO1135</f>
        <v>0</v>
      </c>
      <c r="AF1135" s="736">
        <v>0</v>
      </c>
      <c r="AG1135" s="369">
        <v>0</v>
      </c>
      <c r="AH1135" s="368">
        <v>0</v>
      </c>
      <c r="AI1135" s="368"/>
      <c r="AJ1135" s="697"/>
      <c r="AK1135" s="368"/>
      <c r="AL1135" s="697"/>
      <c r="AM1135" s="368"/>
      <c r="AN1135" s="697"/>
      <c r="AO1135" s="368"/>
      <c r="AP1135" s="368"/>
      <c r="AQ1135" s="697"/>
      <c r="AR1135" s="369">
        <f>AT1135+AX1135+AZ1135+BB1135</f>
        <v>106100</v>
      </c>
      <c r="AS1135" s="736">
        <f>AR1135/D1135</f>
        <v>1</v>
      </c>
      <c r="AT1135" s="369"/>
      <c r="AU1135" s="697"/>
      <c r="AV1135" s="368"/>
      <c r="AW1135" s="697"/>
      <c r="AX1135" s="369"/>
      <c r="AY1135" s="697"/>
      <c r="AZ1135" s="368"/>
      <c r="BA1135" s="697"/>
      <c r="BB1135" s="368">
        <f>D1135</f>
        <v>106100</v>
      </c>
      <c r="BC1135" s="368">
        <f t="shared" ref="BC1135" si="2140">AM1135</f>
        <v>0</v>
      </c>
      <c r="BD1135" s="368">
        <f t="shared" ref="BD1135" si="2141">AO1135</f>
        <v>0</v>
      </c>
      <c r="BE1135" s="368">
        <f>BF1135+BG1135+BH1135+BI1135</f>
        <v>200</v>
      </c>
      <c r="BF1135" s="368">
        <f>56.5+43.5</f>
        <v>100</v>
      </c>
      <c r="BG1135" s="368">
        <v>0</v>
      </c>
      <c r="BH1135" s="368">
        <f>56.5+43.5</f>
        <v>100</v>
      </c>
      <c r="BI1135" s="368"/>
      <c r="BJ1135" s="368">
        <f>BK1135+BL1135+BM1135</f>
        <v>0</v>
      </c>
      <c r="BK1135" s="368"/>
      <c r="BL1135" s="368"/>
      <c r="BM1135" s="368"/>
      <c r="BN1135" s="368">
        <f>BO1135+BR1135+BS1135</f>
        <v>0</v>
      </c>
      <c r="BO1135" s="368"/>
      <c r="BP1135" s="368"/>
      <c r="BQ1135" s="368"/>
      <c r="BR1135" s="368"/>
      <c r="BS1135" s="368"/>
      <c r="BT1135" s="368"/>
      <c r="BU1135" s="111">
        <f>BV1135+BX1135+BY1135+BZ1135</f>
        <v>0</v>
      </c>
      <c r="BV1135" s="368"/>
      <c r="BW1135" s="368"/>
      <c r="BX1135" s="368"/>
      <c r="BY1135" s="368"/>
      <c r="BZ1135" s="371"/>
      <c r="CE1135" s="763">
        <f>BB1135/D1135</f>
        <v>1</v>
      </c>
    </row>
    <row r="1136" spans="1:83" s="402" customFormat="1" ht="181.5" customHeight="1" x14ac:dyDescent="0.25">
      <c r="B1136" s="408" t="s">
        <v>7</v>
      </c>
      <c r="C1136" s="409" t="s">
        <v>551</v>
      </c>
      <c r="D1136" s="369">
        <f>E1136+G1136+H1136+I1136</f>
        <v>36212.6</v>
      </c>
      <c r="E1136" s="368"/>
      <c r="F1136" s="368"/>
      <c r="G1136" s="368"/>
      <c r="H1136" s="368"/>
      <c r="I1136" s="368">
        <v>36212.6</v>
      </c>
      <c r="J1136" s="368">
        <f>K1136-I1136</f>
        <v>0</v>
      </c>
      <c r="K1136" s="369">
        <f>M1136+Q1136+S1136+U1136</f>
        <v>36212.6</v>
      </c>
      <c r="L1136" s="736">
        <f>K1136/D1136</f>
        <v>1</v>
      </c>
      <c r="M1136" s="369"/>
      <c r="N1136" s="697"/>
      <c r="O1136" s="368"/>
      <c r="P1136" s="697"/>
      <c r="Q1136" s="368"/>
      <c r="R1136" s="697"/>
      <c r="S1136" s="368"/>
      <c r="T1136" s="697"/>
      <c r="U1136" s="368">
        <f>I1136</f>
        <v>36212.6</v>
      </c>
      <c r="V1136" s="368">
        <f>W1136+X1136+Y1136</f>
        <v>0</v>
      </c>
      <c r="W1136" s="368"/>
      <c r="X1136" s="368"/>
      <c r="Y1136" s="368"/>
      <c r="Z1136" s="368">
        <f>AA1136+AB1136+AC1136</f>
        <v>0</v>
      </c>
      <c r="AA1136" s="368">
        <f>E1136</f>
        <v>0</v>
      </c>
      <c r="AB1136" s="368">
        <f>H1136</f>
        <v>0</v>
      </c>
      <c r="AC1136" s="368"/>
      <c r="AD1136" s="763">
        <f>U1136/D1136</f>
        <v>1</v>
      </c>
      <c r="AE1136" s="369">
        <f>AG1136+AK1136+AM1136+AO1136</f>
        <v>36212.6</v>
      </c>
      <c r="AF1136" s="736">
        <f>AE1136/D1136</f>
        <v>1</v>
      </c>
      <c r="AG1136" s="369">
        <v>0</v>
      </c>
      <c r="AH1136" s="368">
        <v>0</v>
      </c>
      <c r="AI1136" s="368"/>
      <c r="AJ1136" s="697"/>
      <c r="AK1136" s="368"/>
      <c r="AL1136" s="697"/>
      <c r="AM1136" s="368"/>
      <c r="AN1136" s="697"/>
      <c r="AO1136" s="368">
        <f>D1136</f>
        <v>36212.6</v>
      </c>
      <c r="AP1136" s="368"/>
      <c r="AQ1136" s="763">
        <f>AO1136/D1136</f>
        <v>1</v>
      </c>
      <c r="AR1136" s="369">
        <f>AT1136+AX1136+AZ1136+BB1136</f>
        <v>36212.6</v>
      </c>
      <c r="AS1136" s="736">
        <f>AR1136/D1136</f>
        <v>1</v>
      </c>
      <c r="AT1136" s="369"/>
      <c r="AU1136" s="697"/>
      <c r="AV1136" s="368"/>
      <c r="AW1136" s="697"/>
      <c r="AX1136" s="369"/>
      <c r="AY1136" s="697"/>
      <c r="AZ1136" s="368"/>
      <c r="BA1136" s="697"/>
      <c r="BB1136" s="368">
        <f>D1136</f>
        <v>36212.6</v>
      </c>
      <c r="BC1136" s="368">
        <f t="shared" ref="BC1136" si="2142">AM1136</f>
        <v>0</v>
      </c>
      <c r="BD1136" s="368">
        <f t="shared" ref="BD1136" si="2143">AO1136</f>
        <v>36212.6</v>
      </c>
      <c r="BE1136" s="368">
        <f>BF1136+BG1136+BH1136+BI1136</f>
        <v>200</v>
      </c>
      <c r="BF1136" s="368">
        <f>56.5+43.5</f>
        <v>100</v>
      </c>
      <c r="BG1136" s="368">
        <v>0</v>
      </c>
      <c r="BH1136" s="368">
        <f>56.5+43.5</f>
        <v>100</v>
      </c>
      <c r="BI1136" s="368"/>
      <c r="BJ1136" s="368">
        <f>BK1136+BL1136+BM1136</f>
        <v>0</v>
      </c>
      <c r="BK1136" s="368"/>
      <c r="BL1136" s="368"/>
      <c r="BM1136" s="368"/>
      <c r="BN1136" s="368">
        <f>BO1136+BR1136+BS1136</f>
        <v>0</v>
      </c>
      <c r="BO1136" s="368"/>
      <c r="BP1136" s="368"/>
      <c r="BQ1136" s="368"/>
      <c r="BR1136" s="368"/>
      <c r="BS1136" s="368"/>
      <c r="BT1136" s="368"/>
      <c r="BU1136" s="111">
        <f>BV1136+BX1136+BY1136+BZ1136</f>
        <v>0</v>
      </c>
      <c r="BV1136" s="368"/>
      <c r="BW1136" s="368"/>
      <c r="BX1136" s="368"/>
      <c r="BY1136" s="368"/>
      <c r="BZ1136" s="371"/>
      <c r="CE1136" s="763">
        <f>BB1136/D1136</f>
        <v>1</v>
      </c>
    </row>
    <row r="1137" spans="1:83" s="402" customFormat="1" ht="181.5" customHeight="1" x14ac:dyDescent="0.25">
      <c r="B1137" s="408" t="s">
        <v>8</v>
      </c>
      <c r="C1137" s="409" t="s">
        <v>563</v>
      </c>
      <c r="D1137" s="369">
        <f>E1137+G1137+H1137+I1137</f>
        <v>1139</v>
      </c>
      <c r="E1137" s="368"/>
      <c r="F1137" s="368"/>
      <c r="G1137" s="368"/>
      <c r="H1137" s="368">
        <v>1139</v>
      </c>
      <c r="I1137" s="368"/>
      <c r="J1137" s="368">
        <f>K1137-I1137</f>
        <v>1098.5</v>
      </c>
      <c r="K1137" s="369">
        <f>M1137+Q1137+S1137+U1137</f>
        <v>1098.5</v>
      </c>
      <c r="L1137" s="736">
        <f>K1137/D1137</f>
        <v>0.96444249341527655</v>
      </c>
      <c r="M1137" s="369"/>
      <c r="N1137" s="697"/>
      <c r="O1137" s="368"/>
      <c r="P1137" s="697"/>
      <c r="Q1137" s="368"/>
      <c r="R1137" s="697"/>
      <c r="S1137" s="368">
        <v>1098.5</v>
      </c>
      <c r="T1137" s="744">
        <f>S1137/H1137</f>
        <v>0.96444249341527655</v>
      </c>
      <c r="U1137" s="368">
        <v>0</v>
      </c>
      <c r="V1137" s="368">
        <f>W1137+X1137+Y1137</f>
        <v>0</v>
      </c>
      <c r="W1137" s="368"/>
      <c r="X1137" s="368"/>
      <c r="Y1137" s="368"/>
      <c r="Z1137" s="368">
        <f>AA1137+AB1137+AC1137</f>
        <v>1139</v>
      </c>
      <c r="AA1137" s="368">
        <f>E1137</f>
        <v>0</v>
      </c>
      <c r="AB1137" s="368">
        <f>H1137</f>
        <v>1139</v>
      </c>
      <c r="AC1137" s="368"/>
      <c r="AD1137" s="763">
        <f>U1137/D1137</f>
        <v>0</v>
      </c>
      <c r="AE1137" s="369">
        <f>AG1137+AK1137+AM1137+AO1137</f>
        <v>0</v>
      </c>
      <c r="AF1137" s="736">
        <v>0</v>
      </c>
      <c r="AG1137" s="369">
        <v>0</v>
      </c>
      <c r="AH1137" s="368">
        <v>0</v>
      </c>
      <c r="AI1137" s="368"/>
      <c r="AJ1137" s="697"/>
      <c r="AK1137" s="368"/>
      <c r="AL1137" s="697"/>
      <c r="AM1137" s="368"/>
      <c r="AN1137" s="697"/>
      <c r="AO1137" s="368"/>
      <c r="AP1137" s="368"/>
      <c r="AQ1137" s="697"/>
      <c r="AR1137" s="369">
        <f>AT1137+AX1137+AZ1137+BB1137</f>
        <v>1139</v>
      </c>
      <c r="AS1137" s="736">
        <f>AR1137/D1137</f>
        <v>1</v>
      </c>
      <c r="AT1137" s="369"/>
      <c r="AU1137" s="697"/>
      <c r="AV1137" s="368"/>
      <c r="AW1137" s="697"/>
      <c r="AX1137" s="369"/>
      <c r="AY1137" s="697"/>
      <c r="AZ1137" s="368"/>
      <c r="BA1137" s="697"/>
      <c r="BB1137" s="368">
        <f>D1137</f>
        <v>1139</v>
      </c>
      <c r="BC1137" s="368">
        <f t="shared" ref="BC1137" si="2144">AM1137</f>
        <v>0</v>
      </c>
      <c r="BD1137" s="368">
        <f t="shared" ref="BD1137" si="2145">AO1137</f>
        <v>0</v>
      </c>
      <c r="BE1137" s="368">
        <f>BF1137+BG1137+BH1137+BI1137</f>
        <v>200</v>
      </c>
      <c r="BF1137" s="368">
        <f>56.5+43.5</f>
        <v>100</v>
      </c>
      <c r="BG1137" s="368">
        <v>0</v>
      </c>
      <c r="BH1137" s="368">
        <f>56.5+43.5</f>
        <v>100</v>
      </c>
      <c r="BI1137" s="368"/>
      <c r="BJ1137" s="368">
        <f>BK1137+BL1137+BM1137</f>
        <v>0</v>
      </c>
      <c r="BK1137" s="368"/>
      <c r="BL1137" s="368"/>
      <c r="BM1137" s="368"/>
      <c r="BN1137" s="368">
        <f>BO1137+BR1137+BS1137</f>
        <v>0</v>
      </c>
      <c r="BO1137" s="368"/>
      <c r="BP1137" s="368"/>
      <c r="BQ1137" s="368"/>
      <c r="BR1137" s="368"/>
      <c r="BS1137" s="368"/>
      <c r="BT1137" s="368"/>
      <c r="BU1137" s="111">
        <f>BV1137+BX1137+BY1137+BZ1137</f>
        <v>0</v>
      </c>
      <c r="BV1137" s="368"/>
      <c r="BW1137" s="368"/>
      <c r="BX1137" s="368"/>
      <c r="BY1137" s="368"/>
      <c r="BZ1137" s="371"/>
      <c r="CE1137" s="763">
        <f>BB1137/D1137</f>
        <v>1</v>
      </c>
    </row>
    <row r="1138" spans="1:83" s="6" customFormat="1" ht="15" customHeight="1" x14ac:dyDescent="0.4">
      <c r="B1138" s="77"/>
      <c r="C1138" s="78"/>
      <c r="D1138" s="432"/>
      <c r="E1138" s="432"/>
      <c r="F1138" s="432"/>
      <c r="G1138" s="432"/>
      <c r="H1138" s="432"/>
      <c r="I1138" s="432"/>
      <c r="J1138" s="432"/>
      <c r="K1138" s="594"/>
      <c r="L1138" s="594"/>
      <c r="M1138" s="432"/>
      <c r="N1138" s="594"/>
      <c r="O1138" s="432"/>
      <c r="P1138" s="594"/>
      <c r="Q1138" s="432"/>
      <c r="R1138" s="594"/>
      <c r="S1138" s="432"/>
      <c r="T1138" s="594"/>
      <c r="U1138" s="432"/>
      <c r="V1138" s="432"/>
      <c r="W1138" s="432"/>
      <c r="X1138" s="432"/>
      <c r="Y1138" s="432"/>
      <c r="Z1138" s="432"/>
      <c r="AA1138" s="432"/>
      <c r="AB1138" s="432"/>
      <c r="AC1138" s="432"/>
      <c r="AD1138" s="594"/>
      <c r="AE1138" s="432"/>
      <c r="AF1138" s="594"/>
      <c r="AG1138" s="432"/>
      <c r="AH1138" s="594"/>
      <c r="AI1138" s="432"/>
      <c r="AJ1138" s="594"/>
      <c r="AK1138" s="432"/>
      <c r="AL1138" s="594"/>
      <c r="AM1138" s="432"/>
      <c r="AN1138" s="594"/>
      <c r="AO1138" s="432"/>
      <c r="AP1138" s="432"/>
      <c r="AQ1138" s="594"/>
      <c r="AR1138" s="432"/>
      <c r="AS1138" s="594"/>
      <c r="AT1138" s="432"/>
      <c r="AU1138" s="594"/>
      <c r="AV1138" s="432"/>
      <c r="AW1138" s="594"/>
      <c r="AX1138" s="432"/>
      <c r="AY1138" s="594"/>
      <c r="AZ1138" s="432"/>
      <c r="BA1138" s="594"/>
      <c r="BB1138" s="432"/>
      <c r="BC1138" s="432"/>
      <c r="BD1138" s="432"/>
      <c r="BE1138" s="432"/>
      <c r="BF1138" s="432"/>
      <c r="BG1138" s="80"/>
      <c r="BH1138" s="80"/>
      <c r="BI1138" s="80"/>
      <c r="BJ1138" s="80"/>
      <c r="BK1138" s="80"/>
      <c r="BL1138" s="80"/>
      <c r="BM1138" s="80"/>
      <c r="BN1138" s="80"/>
      <c r="BO1138" s="80"/>
      <c r="BP1138" s="80"/>
      <c r="BQ1138" s="80"/>
      <c r="BR1138" s="80"/>
      <c r="BS1138" s="80"/>
      <c r="BT1138" s="432"/>
      <c r="BU1138" s="432"/>
      <c r="BV1138" s="432"/>
      <c r="BW1138" s="432"/>
      <c r="BX1138" s="80"/>
      <c r="BY1138" s="80"/>
      <c r="BZ1138" s="80"/>
      <c r="CE1138" s="594"/>
    </row>
    <row r="1139" spans="1:83" s="6" customFormat="1" ht="36.75" customHeight="1" x14ac:dyDescent="0.4">
      <c r="B1139" s="77"/>
      <c r="C1139" s="78"/>
      <c r="D1139" s="433"/>
      <c r="E1139" s="433"/>
      <c r="F1139" s="433"/>
      <c r="G1139" s="432"/>
      <c r="H1139" s="432"/>
      <c r="I1139" s="432"/>
      <c r="J1139" s="432"/>
      <c r="K1139" s="595"/>
      <c r="L1139" s="595"/>
      <c r="M1139" s="433"/>
      <c r="N1139" s="595"/>
      <c r="O1139" s="433"/>
      <c r="P1139" s="595"/>
      <c r="Q1139" s="432"/>
      <c r="R1139" s="594"/>
      <c r="S1139" s="432"/>
      <c r="T1139" s="594"/>
      <c r="U1139" s="432"/>
      <c r="V1139" s="432"/>
      <c r="W1139" s="432"/>
      <c r="X1139" s="432"/>
      <c r="Y1139" s="432"/>
      <c r="Z1139" s="432"/>
      <c r="AA1139" s="432"/>
      <c r="AB1139" s="432"/>
      <c r="AC1139" s="432"/>
      <c r="AD1139" s="594"/>
      <c r="AE1139" s="433"/>
      <c r="AF1139" s="595"/>
      <c r="AG1139" s="433"/>
      <c r="AH1139" s="595"/>
      <c r="AI1139" s="433"/>
      <c r="AJ1139" s="595"/>
      <c r="AK1139" s="432"/>
      <c r="AL1139" s="594"/>
      <c r="AM1139" s="432"/>
      <c r="AN1139" s="594"/>
      <c r="AO1139" s="432"/>
      <c r="AP1139" s="432"/>
      <c r="AQ1139" s="594"/>
      <c r="AR1139" s="433"/>
      <c r="AS1139" s="595"/>
      <c r="AT1139" s="433"/>
      <c r="AU1139" s="595"/>
      <c r="AV1139" s="433"/>
      <c r="AW1139" s="595"/>
      <c r="AX1139" s="432"/>
      <c r="AY1139" s="594"/>
      <c r="AZ1139" s="432"/>
      <c r="BA1139" s="594"/>
      <c r="BB1139" s="432"/>
      <c r="BC1139" s="432"/>
      <c r="BD1139" s="432"/>
      <c r="BE1139" s="433"/>
      <c r="BF1139" s="433"/>
      <c r="BG1139" s="80"/>
      <c r="BH1139" s="80"/>
      <c r="BI1139" s="80"/>
      <c r="BJ1139" s="80"/>
      <c r="BK1139" s="80"/>
      <c r="BL1139" s="80"/>
      <c r="BM1139" s="80"/>
      <c r="BN1139" s="80"/>
      <c r="BO1139" s="80"/>
      <c r="BP1139" s="80"/>
      <c r="BQ1139" s="80"/>
      <c r="BR1139" s="80"/>
      <c r="BS1139" s="80"/>
      <c r="BT1139" s="432"/>
      <c r="BU1139" s="433"/>
      <c r="BV1139" s="433"/>
      <c r="BW1139" s="433"/>
      <c r="BX1139" s="80"/>
      <c r="BY1139" s="80"/>
      <c r="BZ1139" s="80"/>
      <c r="CE1139" s="594"/>
    </row>
    <row r="1140" spans="1:83" s="6" customFormat="1" ht="27" customHeight="1" x14ac:dyDescent="0.4">
      <c r="B1140" s="77"/>
      <c r="C1140" s="78"/>
      <c r="D1140" s="432"/>
      <c r="E1140" s="432"/>
      <c r="F1140" s="432"/>
      <c r="G1140" s="432"/>
      <c r="H1140" s="432"/>
      <c r="I1140" s="432"/>
      <c r="J1140" s="432"/>
      <c r="K1140" s="594"/>
      <c r="L1140" s="594"/>
      <c r="M1140" s="432"/>
      <c r="N1140" s="594"/>
      <c r="O1140" s="432"/>
      <c r="P1140" s="594"/>
      <c r="Q1140" s="432"/>
      <c r="R1140" s="594"/>
      <c r="S1140" s="432"/>
      <c r="T1140" s="594"/>
      <c r="U1140" s="432"/>
      <c r="V1140" s="432"/>
      <c r="W1140" s="432"/>
      <c r="X1140" s="432"/>
      <c r="Y1140" s="432"/>
      <c r="Z1140" s="432"/>
      <c r="AA1140" s="432"/>
      <c r="AB1140" s="432"/>
      <c r="AC1140" s="432"/>
      <c r="AD1140" s="594"/>
      <c r="AE1140" s="432"/>
      <c r="AF1140" s="594"/>
      <c r="AG1140" s="432"/>
      <c r="AH1140" s="594"/>
      <c r="AI1140" s="432"/>
      <c r="AJ1140" s="594"/>
      <c r="AK1140" s="432"/>
      <c r="AL1140" s="594"/>
      <c r="AM1140" s="432"/>
      <c r="AN1140" s="594"/>
      <c r="AO1140" s="432"/>
      <c r="AP1140" s="432"/>
      <c r="AQ1140" s="594"/>
      <c r="AR1140" s="432"/>
      <c r="AS1140" s="594"/>
      <c r="AT1140" s="432"/>
      <c r="AU1140" s="594"/>
      <c r="AV1140" s="432"/>
      <c r="AW1140" s="594"/>
      <c r="AX1140" s="432"/>
      <c r="AY1140" s="594"/>
      <c r="AZ1140" s="432"/>
      <c r="BA1140" s="594"/>
      <c r="BB1140" s="432"/>
      <c r="BC1140" s="432"/>
      <c r="BD1140" s="432"/>
      <c r="BE1140" s="432"/>
      <c r="BF1140" s="432"/>
      <c r="BG1140" s="80"/>
      <c r="BH1140" s="80"/>
      <c r="BI1140" s="80"/>
      <c r="BJ1140" s="80"/>
      <c r="BK1140" s="80"/>
      <c r="BL1140" s="80"/>
      <c r="BM1140" s="80"/>
      <c r="BN1140" s="80"/>
      <c r="BO1140" s="80"/>
      <c r="BP1140" s="80"/>
      <c r="BQ1140" s="80"/>
      <c r="BR1140" s="80"/>
      <c r="BS1140" s="80"/>
      <c r="BT1140" s="432"/>
      <c r="BU1140" s="432"/>
      <c r="BV1140" s="432"/>
      <c r="BW1140" s="432"/>
      <c r="BX1140" s="80"/>
      <c r="BY1140" s="80"/>
      <c r="BZ1140" s="80"/>
      <c r="CE1140" s="594"/>
    </row>
    <row r="1141" spans="1:83" s="6" customFormat="1" ht="15" customHeight="1" x14ac:dyDescent="0.25">
      <c r="B1141" s="77"/>
      <c r="C1141" s="78"/>
      <c r="D1141" s="80"/>
      <c r="E1141" s="80"/>
      <c r="F1141" s="80"/>
      <c r="G1141" s="80"/>
      <c r="H1141" s="80"/>
      <c r="I1141" s="80"/>
      <c r="J1141" s="80"/>
      <c r="K1141" s="5"/>
      <c r="L1141" s="5"/>
      <c r="M1141" s="80"/>
      <c r="N1141" s="5"/>
      <c r="O1141" s="80"/>
      <c r="P1141" s="5"/>
      <c r="Q1141" s="80"/>
      <c r="R1141" s="5"/>
      <c r="S1141" s="80"/>
      <c r="T1141" s="5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5"/>
      <c r="AE1141" s="80"/>
      <c r="AF1141" s="5"/>
      <c r="AG1141" s="80"/>
      <c r="AH1141" s="5"/>
      <c r="AI1141" s="80"/>
      <c r="AJ1141" s="5"/>
      <c r="AK1141" s="80"/>
      <c r="AL1141" s="5"/>
      <c r="AM1141" s="80"/>
      <c r="AN1141" s="5"/>
      <c r="AO1141" s="80"/>
      <c r="AP1141" s="80"/>
      <c r="AQ1141" s="5"/>
      <c r="AR1141" s="80"/>
      <c r="AS1141" s="5"/>
      <c r="AT1141" s="80"/>
      <c r="AU1141" s="5"/>
      <c r="AV1141" s="80"/>
      <c r="AW1141" s="5"/>
      <c r="AX1141" s="80"/>
      <c r="AY1141" s="5"/>
      <c r="AZ1141" s="80"/>
      <c r="BA1141" s="5"/>
      <c r="BB1141" s="80"/>
      <c r="BC1141" s="80"/>
      <c r="BD1141" s="80"/>
      <c r="BE1141" s="80"/>
      <c r="BF1141" s="80"/>
      <c r="BG1141" s="80"/>
      <c r="BH1141" s="80"/>
      <c r="BI1141" s="80"/>
      <c r="BJ1141" s="80"/>
      <c r="BK1141" s="80"/>
      <c r="BL1141" s="80"/>
      <c r="BM1141" s="80"/>
      <c r="BN1141" s="80"/>
      <c r="BO1141" s="80"/>
      <c r="BP1141" s="80"/>
      <c r="BQ1141" s="80"/>
      <c r="BR1141" s="80"/>
      <c r="BS1141" s="80"/>
      <c r="BT1141" s="80"/>
      <c r="BU1141" s="80"/>
      <c r="BV1141" s="80"/>
      <c r="BW1141" s="80"/>
      <c r="BX1141" s="80"/>
      <c r="BY1141" s="80"/>
      <c r="BZ1141" s="80"/>
      <c r="CE1141" s="5"/>
    </row>
    <row r="1142" spans="1:83" s="6" customFormat="1" ht="15" customHeight="1" x14ac:dyDescent="0.25">
      <c r="B1142" s="77"/>
      <c r="C1142" s="78"/>
      <c r="D1142" s="80"/>
      <c r="E1142" s="80"/>
      <c r="F1142" s="80"/>
      <c r="G1142" s="80"/>
      <c r="H1142" s="80"/>
      <c r="I1142" s="80"/>
      <c r="J1142" s="80"/>
      <c r="K1142" s="5"/>
      <c r="L1142" s="5"/>
      <c r="M1142" s="80"/>
      <c r="N1142" s="5"/>
      <c r="O1142" s="80"/>
      <c r="P1142" s="5"/>
      <c r="Q1142" s="80"/>
      <c r="R1142" s="5"/>
      <c r="S1142" s="80"/>
      <c r="T1142" s="5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5"/>
      <c r="AE1142" s="80"/>
      <c r="AF1142" s="5"/>
      <c r="AG1142" s="80"/>
      <c r="AH1142" s="5"/>
      <c r="AI1142" s="80"/>
      <c r="AJ1142" s="5"/>
      <c r="AK1142" s="80"/>
      <c r="AL1142" s="5"/>
      <c r="AM1142" s="80"/>
      <c r="AN1142" s="5"/>
      <c r="AO1142" s="80"/>
      <c r="AP1142" s="80"/>
      <c r="AQ1142" s="5"/>
      <c r="AR1142" s="80"/>
      <c r="AS1142" s="5"/>
      <c r="AT1142" s="80"/>
      <c r="AU1142" s="5"/>
      <c r="AV1142" s="80"/>
      <c r="AW1142" s="5"/>
      <c r="AX1142" s="80"/>
      <c r="AY1142" s="5"/>
      <c r="AZ1142" s="80"/>
      <c r="BA1142" s="5"/>
      <c r="BB1142" s="80"/>
      <c r="BC1142" s="80"/>
      <c r="BD1142" s="80"/>
      <c r="BE1142" s="80"/>
      <c r="BF1142" s="80"/>
      <c r="BG1142" s="80"/>
      <c r="BH1142" s="80"/>
      <c r="BI1142" s="80"/>
      <c r="BJ1142" s="80"/>
      <c r="BK1142" s="80"/>
      <c r="BL1142" s="80"/>
      <c r="BM1142" s="80"/>
      <c r="BN1142" s="80"/>
      <c r="BO1142" s="80"/>
      <c r="BP1142" s="80"/>
      <c r="BQ1142" s="80"/>
      <c r="BR1142" s="80"/>
      <c r="BS1142" s="80"/>
      <c r="BT1142" s="80"/>
      <c r="BU1142" s="80"/>
      <c r="BV1142" s="80"/>
      <c r="BW1142" s="80"/>
      <c r="BX1142" s="80"/>
      <c r="BY1142" s="80"/>
      <c r="BZ1142" s="80"/>
      <c r="CE1142" s="5"/>
    </row>
    <row r="1143" spans="1:83" s="82" customFormat="1" ht="46.5" customHeight="1" x14ac:dyDescent="0.2">
      <c r="B1143" s="1037"/>
      <c r="C1143" s="1037"/>
      <c r="D1143" s="189"/>
      <c r="E1143" s="189"/>
      <c r="F1143" s="189"/>
      <c r="K1143" s="596"/>
      <c r="L1143" s="596"/>
      <c r="M1143" s="961"/>
      <c r="N1143" s="596"/>
      <c r="O1143" s="189"/>
      <c r="P1143" s="596"/>
      <c r="R1143" s="709"/>
      <c r="T1143" s="709"/>
      <c r="AD1143" s="709"/>
      <c r="AE1143" s="961"/>
      <c r="AF1143" s="596"/>
      <c r="AG1143" s="961"/>
      <c r="AH1143" s="709"/>
      <c r="AJ1143" s="709"/>
      <c r="AL1143" s="709"/>
      <c r="AN1143" s="709"/>
      <c r="AQ1143" s="709"/>
      <c r="AR1143" s="189"/>
      <c r="AS1143" s="596"/>
      <c r="AT1143" s="961"/>
      <c r="AU1143" s="709"/>
      <c r="AW1143" s="709"/>
      <c r="AX1143" s="961"/>
      <c r="AY1143" s="709"/>
      <c r="BA1143" s="709"/>
      <c r="BE1143" s="189"/>
      <c r="BU1143" s="189"/>
      <c r="CE1143" s="709"/>
    </row>
    <row r="1144" spans="1:83" s="79" customFormat="1" ht="18.75" customHeight="1" x14ac:dyDescent="0.25">
      <c r="A1144" s="83"/>
      <c r="B1144" s="78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E1144" s="5"/>
    </row>
    <row r="1145" spans="1:83" s="6" customFormat="1" ht="18.75" customHeight="1" x14ac:dyDescent="0.25">
      <c r="A1145" s="84"/>
      <c r="B1145" s="85"/>
      <c r="C1145" s="79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E1145" s="5"/>
    </row>
    <row r="1146" spans="1:83" s="86" customFormat="1" ht="46.5" customHeight="1" x14ac:dyDescent="0.2">
      <c r="B1146" s="1049"/>
      <c r="C1146" s="1049"/>
      <c r="D1146" s="88"/>
      <c r="E1146" s="88"/>
      <c r="F1146" s="88"/>
      <c r="G1146" s="88"/>
      <c r="H1146" s="88"/>
      <c r="I1146" s="88"/>
      <c r="J1146" s="88"/>
      <c r="K1146" s="597"/>
      <c r="L1146" s="597"/>
      <c r="M1146" s="88"/>
      <c r="N1146" s="597"/>
      <c r="O1146" s="88"/>
      <c r="P1146" s="597"/>
      <c r="Q1146" s="88"/>
      <c r="R1146" s="597"/>
      <c r="S1146" s="88"/>
      <c r="T1146" s="597"/>
      <c r="U1146" s="88"/>
      <c r="V1146" s="88"/>
      <c r="W1146" s="88"/>
      <c r="X1146" s="88"/>
      <c r="Y1146" s="88"/>
      <c r="Z1146" s="88"/>
      <c r="AA1146" s="88"/>
      <c r="AB1146" s="88"/>
      <c r="AC1146" s="88"/>
      <c r="AD1146" s="597"/>
      <c r="AE1146" s="88"/>
      <c r="AF1146" s="597"/>
      <c r="AG1146" s="88"/>
      <c r="AH1146" s="597"/>
      <c r="AI1146" s="88"/>
      <c r="AJ1146" s="597"/>
      <c r="AK1146" s="88"/>
      <c r="AL1146" s="597"/>
      <c r="AM1146" s="88"/>
      <c r="AN1146" s="597"/>
      <c r="AO1146" s="88"/>
      <c r="AP1146" s="88"/>
      <c r="AQ1146" s="597"/>
      <c r="AR1146" s="88"/>
      <c r="AS1146" s="597"/>
      <c r="AT1146" s="88"/>
      <c r="AU1146" s="597"/>
      <c r="AV1146" s="88"/>
      <c r="AW1146" s="597"/>
      <c r="AX1146" s="88"/>
      <c r="AY1146" s="597"/>
      <c r="AZ1146" s="88"/>
      <c r="BA1146" s="597"/>
      <c r="BB1146" s="88"/>
      <c r="BC1146" s="88"/>
      <c r="BD1146" s="88"/>
      <c r="BE1146" s="88"/>
      <c r="BF1146" s="88"/>
      <c r="BG1146" s="88"/>
      <c r="BH1146" s="88"/>
      <c r="BI1146" s="88"/>
      <c r="BJ1146" s="88"/>
      <c r="BK1146" s="88"/>
      <c r="BL1146" s="88"/>
      <c r="BM1146" s="88"/>
      <c r="BN1146" s="88"/>
      <c r="BO1146" s="88"/>
      <c r="BP1146" s="88"/>
      <c r="BQ1146" s="88"/>
      <c r="BR1146" s="88"/>
      <c r="BS1146" s="88"/>
      <c r="BT1146" s="88"/>
      <c r="BU1146" s="88"/>
      <c r="BV1146" s="88"/>
      <c r="BW1146" s="88"/>
      <c r="BX1146" s="88"/>
      <c r="BY1146" s="88"/>
      <c r="BZ1146" s="88"/>
      <c r="CE1146" s="597"/>
    </row>
    <row r="1147" spans="1:83" ht="15" customHeight="1" x14ac:dyDescent="0.25">
      <c r="M1147" s="80"/>
      <c r="N1147" s="5"/>
      <c r="O1147" s="80"/>
      <c r="P1147" s="5"/>
      <c r="Q1147" s="80"/>
      <c r="R1147" s="5"/>
      <c r="S1147" s="80"/>
      <c r="T1147" s="5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5"/>
      <c r="AE1147" s="80"/>
      <c r="AF1147" s="5"/>
      <c r="AG1147" s="80"/>
      <c r="AH1147" s="5"/>
      <c r="AI1147" s="80"/>
      <c r="AJ1147" s="5"/>
      <c r="AK1147" s="80"/>
      <c r="AL1147" s="5"/>
      <c r="AM1147" s="80"/>
      <c r="AN1147" s="5"/>
      <c r="AO1147" s="80"/>
      <c r="AP1147" s="80"/>
      <c r="AQ1147" s="5"/>
    </row>
    <row r="1148" spans="1:83" ht="15" customHeight="1" x14ac:dyDescent="0.25">
      <c r="M1148" s="80"/>
      <c r="N1148" s="5"/>
      <c r="O1148" s="80"/>
      <c r="P1148" s="5"/>
      <c r="Q1148" s="80"/>
      <c r="R1148" s="5"/>
      <c r="S1148" s="80"/>
      <c r="T1148" s="5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5"/>
      <c r="AE1148" s="80"/>
      <c r="AF1148" s="5"/>
      <c r="AG1148" s="80"/>
      <c r="AH1148" s="5"/>
      <c r="AI1148" s="80"/>
      <c r="AJ1148" s="5"/>
      <c r="AK1148" s="80"/>
      <c r="AL1148" s="5"/>
      <c r="AM1148" s="80"/>
      <c r="AN1148" s="5"/>
      <c r="AO1148" s="80"/>
      <c r="AP1148" s="80"/>
      <c r="AQ1148" s="5"/>
    </row>
    <row r="1149" spans="1:83" ht="15" customHeight="1" x14ac:dyDescent="0.25">
      <c r="D1149" s="1"/>
      <c r="E1149" s="1"/>
      <c r="F1149" s="1"/>
      <c r="G1149" s="1"/>
      <c r="H1149" s="1"/>
      <c r="I1149" s="1"/>
      <c r="J1149" s="1"/>
      <c r="K1149" s="78"/>
      <c r="L1149" s="78"/>
      <c r="M1149" s="80"/>
      <c r="N1149" s="78"/>
      <c r="O1149" s="6"/>
      <c r="P1149" s="78"/>
      <c r="Q1149" s="6"/>
      <c r="R1149" s="78"/>
      <c r="S1149" s="6"/>
      <c r="T1149" s="78"/>
      <c r="U1149" s="6"/>
      <c r="V1149" s="6"/>
      <c r="W1149" s="6"/>
      <c r="X1149" s="6"/>
      <c r="Y1149" s="6"/>
      <c r="Z1149" s="6"/>
      <c r="AA1149" s="6"/>
      <c r="AB1149" s="6"/>
      <c r="AC1149" s="6"/>
      <c r="AD1149" s="78"/>
      <c r="AE1149" s="80"/>
      <c r="AF1149" s="78"/>
      <c r="AG1149" s="80"/>
      <c r="AH1149" s="78"/>
      <c r="AI1149" s="6"/>
      <c r="AJ1149" s="78"/>
      <c r="AK1149" s="6"/>
      <c r="AL1149" s="78"/>
      <c r="AM1149" s="6"/>
      <c r="AN1149" s="78"/>
      <c r="AO1149" s="6"/>
      <c r="AP1149" s="6"/>
      <c r="AQ1149" s="78"/>
      <c r="AR1149" s="6"/>
      <c r="AS1149" s="78"/>
      <c r="AU1149" s="78"/>
      <c r="AV1149" s="6"/>
      <c r="AW1149" s="78"/>
      <c r="AY1149" s="87"/>
      <c r="AZ1149" s="1"/>
      <c r="BA1149" s="87"/>
      <c r="BB1149" s="1"/>
      <c r="BC1149" s="1"/>
      <c r="BD1149" s="1"/>
      <c r="BE1149" s="6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6"/>
      <c r="BV1149" s="1"/>
      <c r="BW1149" s="1"/>
      <c r="BX1149" s="1"/>
      <c r="BY1149" s="1"/>
      <c r="BZ1149" s="1"/>
      <c r="CE1149" s="87"/>
    </row>
    <row r="1150" spans="1:83" s="6" customFormat="1" ht="15" customHeight="1" x14ac:dyDescent="0.25">
      <c r="B1150" s="77"/>
      <c r="C1150" s="78"/>
      <c r="K1150" s="78"/>
      <c r="L1150" s="78"/>
      <c r="M1150" s="80"/>
      <c r="N1150" s="78"/>
      <c r="P1150" s="78"/>
      <c r="R1150" s="78"/>
      <c r="T1150" s="78"/>
      <c r="AD1150" s="78"/>
      <c r="AE1150" s="80"/>
      <c r="AF1150" s="78"/>
      <c r="AG1150" s="80"/>
      <c r="AH1150" s="78"/>
      <c r="AJ1150" s="78"/>
      <c r="AL1150" s="78"/>
      <c r="AN1150" s="78"/>
      <c r="AQ1150" s="78"/>
      <c r="AS1150" s="78"/>
      <c r="AT1150" s="80"/>
      <c r="AU1150" s="78"/>
      <c r="AW1150" s="78"/>
      <c r="AX1150" s="80"/>
      <c r="AY1150" s="78"/>
      <c r="BA1150" s="78"/>
      <c r="CE1150" s="78"/>
    </row>
    <row r="1151" spans="1:83" s="6" customFormat="1" ht="15" customHeight="1" x14ac:dyDescent="0.25">
      <c r="B1151" s="77"/>
      <c r="C1151" s="78"/>
      <c r="K1151" s="78"/>
      <c r="L1151" s="78"/>
      <c r="M1151" s="80"/>
      <c r="N1151" s="78"/>
      <c r="P1151" s="78"/>
      <c r="R1151" s="78"/>
      <c r="T1151" s="78"/>
      <c r="AD1151" s="78"/>
      <c r="AE1151" s="80"/>
      <c r="AF1151" s="78"/>
      <c r="AG1151" s="80"/>
      <c r="AH1151" s="78"/>
      <c r="AJ1151" s="78"/>
      <c r="AL1151" s="78"/>
      <c r="AN1151" s="78"/>
      <c r="AQ1151" s="78"/>
      <c r="AS1151" s="78"/>
      <c r="AT1151" s="80"/>
      <c r="AU1151" s="78"/>
      <c r="AW1151" s="78"/>
      <c r="AX1151" s="80"/>
      <c r="AY1151" s="78"/>
      <c r="BA1151" s="78"/>
      <c r="CE1151" s="78"/>
    </row>
    <row r="1152" spans="1:83" s="6" customFormat="1" ht="15" customHeight="1" x14ac:dyDescent="0.25">
      <c r="B1152" s="77"/>
      <c r="C1152" s="78"/>
      <c r="K1152" s="78"/>
      <c r="L1152" s="78"/>
      <c r="M1152" s="80"/>
      <c r="N1152" s="78"/>
      <c r="P1152" s="78"/>
      <c r="R1152" s="78"/>
      <c r="T1152" s="78"/>
      <c r="AD1152" s="78"/>
      <c r="AE1152" s="80"/>
      <c r="AF1152" s="78"/>
      <c r="AG1152" s="80"/>
      <c r="AH1152" s="78"/>
      <c r="AJ1152" s="78"/>
      <c r="AL1152" s="78"/>
      <c r="AN1152" s="78"/>
      <c r="AQ1152" s="78"/>
      <c r="AS1152" s="78"/>
      <c r="AT1152" s="80"/>
      <c r="AU1152" s="78"/>
      <c r="AW1152" s="78"/>
      <c r="AX1152" s="80"/>
      <c r="AY1152" s="78"/>
      <c r="BA1152" s="78"/>
      <c r="CE1152" s="78"/>
    </row>
    <row r="1153" spans="1:83" s="6" customFormat="1" ht="15" customHeight="1" x14ac:dyDescent="0.25">
      <c r="B1153" s="77"/>
      <c r="C1153" s="78"/>
      <c r="K1153" s="78"/>
      <c r="L1153" s="78"/>
      <c r="M1153" s="80"/>
      <c r="N1153" s="78"/>
      <c r="P1153" s="78"/>
      <c r="R1153" s="78"/>
      <c r="T1153" s="78"/>
      <c r="AD1153" s="78"/>
      <c r="AE1153" s="80"/>
      <c r="AF1153" s="78"/>
      <c r="AG1153" s="80"/>
      <c r="AH1153" s="78"/>
      <c r="AJ1153" s="78"/>
      <c r="AL1153" s="78"/>
      <c r="AN1153" s="78"/>
      <c r="AQ1153" s="78"/>
      <c r="AS1153" s="78"/>
      <c r="AT1153" s="80"/>
      <c r="AU1153" s="78"/>
      <c r="AW1153" s="78"/>
      <c r="AX1153" s="80"/>
      <c r="AY1153" s="78"/>
      <c r="BA1153" s="78"/>
      <c r="CE1153" s="78"/>
    </row>
    <row r="1154" spans="1:83" s="6" customFormat="1" ht="15" hidden="1" customHeight="1" x14ac:dyDescent="0.25">
      <c r="B1154" s="77"/>
      <c r="C1154" s="78"/>
      <c r="K1154" s="78"/>
      <c r="L1154" s="78"/>
      <c r="M1154" s="80"/>
      <c r="N1154" s="78"/>
      <c r="P1154" s="78"/>
      <c r="R1154" s="78"/>
      <c r="T1154" s="78"/>
      <c r="AD1154" s="78"/>
      <c r="AE1154" s="80"/>
      <c r="AF1154" s="78"/>
      <c r="AG1154" s="80"/>
      <c r="AH1154" s="78"/>
      <c r="AJ1154" s="78"/>
      <c r="AL1154" s="78"/>
      <c r="AN1154" s="78"/>
      <c r="AQ1154" s="78"/>
      <c r="AS1154" s="78"/>
      <c r="AT1154" s="80"/>
      <c r="AU1154" s="78"/>
      <c r="AW1154" s="78"/>
      <c r="AX1154" s="80"/>
      <c r="AY1154" s="78"/>
      <c r="BA1154" s="78"/>
      <c r="CE1154" s="78"/>
    </row>
    <row r="1155" spans="1:83" s="6" customFormat="1" hidden="1" x14ac:dyDescent="0.25">
      <c r="B1155" s="1034"/>
      <c r="C1155" s="1035"/>
      <c r="K1155" s="78"/>
      <c r="L1155" s="78"/>
      <c r="M1155" s="80"/>
      <c r="N1155" s="78"/>
      <c r="P1155" s="78"/>
      <c r="R1155" s="78"/>
      <c r="T1155" s="78"/>
      <c r="AD1155" s="78"/>
      <c r="AE1155" s="80"/>
      <c r="AF1155" s="78"/>
      <c r="AG1155" s="80"/>
      <c r="AH1155" s="78"/>
      <c r="AJ1155" s="78"/>
      <c r="AL1155" s="78"/>
      <c r="AN1155" s="78"/>
      <c r="AQ1155" s="78"/>
      <c r="AS1155" s="78"/>
      <c r="AT1155" s="80"/>
      <c r="AU1155" s="78"/>
      <c r="AW1155" s="78"/>
      <c r="AX1155" s="80"/>
      <c r="AY1155" s="78"/>
      <c r="BA1155" s="78"/>
      <c r="CE1155" s="78"/>
    </row>
    <row r="1156" spans="1:83" s="6" customFormat="1" hidden="1" x14ac:dyDescent="0.25">
      <c r="B1156" s="77"/>
      <c r="C1156" s="78"/>
      <c r="D1156" s="80"/>
      <c r="E1156" s="80"/>
      <c r="F1156" s="80"/>
      <c r="G1156" s="80"/>
      <c r="H1156" s="80"/>
      <c r="I1156" s="80"/>
      <c r="J1156" s="80"/>
      <c r="K1156" s="5"/>
      <c r="L1156" s="5"/>
      <c r="M1156" s="80"/>
      <c r="N1156" s="5"/>
      <c r="O1156" s="80"/>
      <c r="P1156" s="5"/>
      <c r="Q1156" s="80"/>
      <c r="R1156" s="5"/>
      <c r="S1156" s="80"/>
      <c r="T1156" s="5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5"/>
      <c r="AE1156" s="80"/>
      <c r="AF1156" s="5"/>
      <c r="AG1156" s="80"/>
      <c r="AH1156" s="5"/>
      <c r="AI1156" s="80"/>
      <c r="AJ1156" s="5"/>
      <c r="AK1156" s="80"/>
      <c r="AL1156" s="5"/>
      <c r="AM1156" s="80"/>
      <c r="AN1156" s="5"/>
      <c r="AO1156" s="80"/>
      <c r="AP1156" s="80"/>
      <c r="AQ1156" s="5"/>
      <c r="AR1156" s="80"/>
      <c r="AS1156" s="5"/>
      <c r="AT1156" s="80"/>
      <c r="AU1156" s="5"/>
      <c r="AV1156" s="80"/>
      <c r="AW1156" s="5"/>
      <c r="AX1156" s="80"/>
      <c r="AY1156" s="5"/>
      <c r="AZ1156" s="80"/>
      <c r="BA1156" s="5"/>
      <c r="BB1156" s="80"/>
      <c r="BC1156" s="80"/>
      <c r="BD1156" s="80"/>
      <c r="BE1156" s="80"/>
      <c r="BF1156" s="80"/>
      <c r="BG1156" s="80"/>
      <c r="BH1156" s="80"/>
      <c r="BI1156" s="80"/>
      <c r="BJ1156" s="80"/>
      <c r="BK1156" s="80"/>
      <c r="BL1156" s="80"/>
      <c r="BM1156" s="80"/>
      <c r="BN1156" s="80"/>
      <c r="BO1156" s="80"/>
      <c r="BP1156" s="80"/>
      <c r="BQ1156" s="80"/>
      <c r="BR1156" s="80"/>
      <c r="BS1156" s="80"/>
      <c r="BT1156" s="80"/>
      <c r="BU1156" s="80"/>
      <c r="BV1156" s="80"/>
      <c r="BW1156" s="80"/>
      <c r="BX1156" s="80"/>
      <c r="BY1156" s="80"/>
      <c r="BZ1156" s="80"/>
      <c r="CE1156" s="5"/>
    </row>
    <row r="1157" spans="1:83" s="6" customFormat="1" hidden="1" x14ac:dyDescent="0.25">
      <c r="B1157" s="77"/>
      <c r="C1157" s="78"/>
      <c r="D1157" s="80"/>
      <c r="E1157" s="80"/>
      <c r="F1157" s="80"/>
      <c r="G1157" s="80"/>
      <c r="H1157" s="80"/>
      <c r="I1157" s="80"/>
      <c r="J1157" s="80"/>
      <c r="K1157" s="5"/>
      <c r="L1157" s="5"/>
      <c r="M1157" s="80"/>
      <c r="N1157" s="5"/>
      <c r="O1157" s="80"/>
      <c r="P1157" s="5"/>
      <c r="Q1157" s="80"/>
      <c r="R1157" s="5"/>
      <c r="S1157" s="80"/>
      <c r="T1157" s="5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5"/>
      <c r="AE1157" s="80"/>
      <c r="AF1157" s="5"/>
      <c r="AG1157" s="80"/>
      <c r="AH1157" s="5"/>
      <c r="AI1157" s="80"/>
      <c r="AJ1157" s="5"/>
      <c r="AK1157" s="80"/>
      <c r="AL1157" s="5"/>
      <c r="AM1157" s="80"/>
      <c r="AN1157" s="5"/>
      <c r="AO1157" s="80"/>
      <c r="AP1157" s="80"/>
      <c r="AQ1157" s="5"/>
      <c r="AR1157" s="80"/>
      <c r="AS1157" s="5"/>
      <c r="AT1157" s="80"/>
      <c r="AU1157" s="5"/>
      <c r="AV1157" s="80"/>
      <c r="AW1157" s="5"/>
      <c r="AX1157" s="80"/>
      <c r="AY1157" s="5"/>
      <c r="AZ1157" s="80"/>
      <c r="BA1157" s="5"/>
      <c r="BB1157" s="80"/>
      <c r="BC1157" s="80"/>
      <c r="BD1157" s="80"/>
      <c r="BE1157" s="80"/>
      <c r="BF1157" s="80"/>
      <c r="BG1157" s="80"/>
      <c r="BH1157" s="80"/>
      <c r="BI1157" s="80"/>
      <c r="BJ1157" s="80"/>
      <c r="BK1157" s="80"/>
      <c r="BL1157" s="80"/>
      <c r="BM1157" s="80"/>
      <c r="BN1157" s="80"/>
      <c r="BO1157" s="80"/>
      <c r="BP1157" s="80"/>
      <c r="BQ1157" s="80"/>
      <c r="BR1157" s="80"/>
      <c r="BS1157" s="80"/>
      <c r="BT1157" s="80"/>
      <c r="BU1157" s="80"/>
      <c r="BV1157" s="80"/>
      <c r="BW1157" s="80"/>
      <c r="BX1157" s="80"/>
      <c r="BY1157" s="80"/>
      <c r="BZ1157" s="80"/>
      <c r="CE1157" s="5"/>
    </row>
    <row r="1158" spans="1:83" s="6" customFormat="1" hidden="1" x14ac:dyDescent="0.25">
      <c r="B1158" s="77" t="s">
        <v>490</v>
      </c>
      <c r="C1158" s="657" t="s">
        <v>492</v>
      </c>
      <c r="D1158" s="658" t="s">
        <v>489</v>
      </c>
      <c r="E1158" s="658"/>
      <c r="F1158" s="658"/>
      <c r="G1158" s="658"/>
      <c r="H1158" s="658"/>
      <c r="I1158" s="658"/>
      <c r="J1158" s="658" t="s">
        <v>488</v>
      </c>
      <c r="K1158" s="5"/>
      <c r="L1158" s="5"/>
      <c r="M1158" s="80"/>
      <c r="N1158" s="5"/>
      <c r="O1158" s="80"/>
      <c r="P1158" s="5"/>
      <c r="Q1158" s="80"/>
      <c r="R1158" s="5"/>
      <c r="S1158" s="80"/>
      <c r="T1158" s="5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5"/>
      <c r="AE1158" s="80"/>
      <c r="AF1158" s="5"/>
      <c r="AG1158" s="80"/>
      <c r="AH1158" s="5"/>
      <c r="AI1158" s="80"/>
      <c r="AJ1158" s="5"/>
      <c r="AK1158" s="80"/>
      <c r="AL1158" s="5"/>
      <c r="AM1158" s="80"/>
      <c r="AN1158" s="5"/>
      <c r="AO1158" s="80"/>
      <c r="AP1158" s="80"/>
      <c r="AQ1158" s="5"/>
      <c r="AR1158" s="80"/>
      <c r="AS1158" s="5"/>
      <c r="AT1158" s="80"/>
      <c r="AU1158" s="5"/>
      <c r="AV1158" s="80"/>
      <c r="AW1158" s="5"/>
      <c r="AX1158" s="80"/>
      <c r="AY1158" s="5"/>
      <c r="AZ1158" s="80"/>
      <c r="BA1158" s="5"/>
      <c r="BB1158" s="80"/>
      <c r="BC1158" s="80"/>
      <c r="BD1158" s="80"/>
      <c r="BE1158" s="80"/>
      <c r="BF1158" s="80"/>
      <c r="BG1158" s="80"/>
      <c r="BH1158" s="80"/>
      <c r="BI1158" s="80"/>
      <c r="BJ1158" s="80"/>
      <c r="BK1158" s="80"/>
      <c r="BL1158" s="80"/>
      <c r="BM1158" s="80"/>
      <c r="BN1158" s="80"/>
      <c r="BO1158" s="80"/>
      <c r="BP1158" s="80"/>
      <c r="BQ1158" s="80"/>
      <c r="BR1158" s="80"/>
      <c r="BS1158" s="80"/>
      <c r="BT1158" s="80"/>
      <c r="BU1158" s="80"/>
      <c r="BV1158" s="80"/>
      <c r="BW1158" s="80"/>
      <c r="BX1158" s="80"/>
      <c r="BY1158" s="80"/>
      <c r="BZ1158" s="80"/>
      <c r="CE1158" s="5"/>
    </row>
    <row r="1159" spans="1:83" s="6" customFormat="1" ht="18.75" hidden="1" x14ac:dyDescent="0.3">
      <c r="B1159" s="651"/>
      <c r="C1159" s="659">
        <v>2025</v>
      </c>
      <c r="D1159" s="660">
        <v>0.65</v>
      </c>
      <c r="E1159" s="658"/>
      <c r="F1159" s="658"/>
      <c r="G1159" s="658"/>
      <c r="H1159" s="658"/>
      <c r="I1159" s="658"/>
      <c r="J1159" s="660">
        <f>D66/D64</f>
        <v>0.64999999999906388</v>
      </c>
      <c r="K1159" s="5"/>
      <c r="L1159" s="5"/>
      <c r="M1159" s="80"/>
      <c r="N1159" s="5"/>
      <c r="O1159" s="80"/>
      <c r="P1159" s="5"/>
      <c r="Q1159" s="80"/>
      <c r="R1159" s="5"/>
      <c r="S1159" s="80"/>
      <c r="T1159" s="5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5"/>
      <c r="AE1159" s="80"/>
      <c r="AF1159" s="5"/>
      <c r="AG1159" s="80"/>
      <c r="AH1159" s="5"/>
      <c r="AI1159" s="80"/>
      <c r="AJ1159" s="5"/>
      <c r="AK1159" s="80"/>
      <c r="AL1159" s="5"/>
      <c r="AM1159" s="80"/>
      <c r="AN1159" s="5"/>
      <c r="AO1159" s="80"/>
      <c r="AP1159" s="80"/>
      <c r="AQ1159" s="5"/>
      <c r="AR1159" s="80"/>
      <c r="AS1159" s="5"/>
      <c r="AT1159" s="80"/>
      <c r="AU1159" s="5"/>
      <c r="AV1159" s="80"/>
      <c r="AW1159" s="5"/>
      <c r="AX1159" s="80"/>
      <c r="AY1159" s="5"/>
      <c r="AZ1159" s="80"/>
      <c r="BA1159" s="5"/>
      <c r="BB1159" s="80"/>
      <c r="BC1159" s="80"/>
      <c r="BD1159" s="80"/>
      <c r="BE1159" s="80"/>
      <c r="BF1159" s="80"/>
      <c r="BG1159" s="80"/>
      <c r="BH1159" s="80"/>
      <c r="BI1159" s="80"/>
      <c r="BJ1159" s="80"/>
      <c r="BK1159" s="80"/>
      <c r="BL1159" s="80"/>
      <c r="BM1159" s="80"/>
      <c r="BN1159" s="80"/>
      <c r="BO1159" s="80"/>
      <c r="BP1159" s="80"/>
      <c r="BQ1159" s="80"/>
      <c r="BR1159" s="80"/>
      <c r="BS1159" s="80"/>
      <c r="BT1159" s="80"/>
      <c r="BU1159" s="80"/>
      <c r="BV1159" s="80"/>
      <c r="BW1159" s="80"/>
      <c r="BX1159" s="80"/>
      <c r="BY1159" s="80"/>
      <c r="BZ1159" s="80"/>
      <c r="CE1159" s="5"/>
    </row>
    <row r="1160" spans="1:83" s="6" customFormat="1" ht="18.75" hidden="1" x14ac:dyDescent="0.3">
      <c r="B1160" s="651"/>
      <c r="C1160" s="659">
        <v>2026</v>
      </c>
      <c r="D1160" s="660">
        <v>0.61</v>
      </c>
      <c r="E1160" s="658"/>
      <c r="F1160" s="658"/>
      <c r="G1160" s="658"/>
      <c r="H1160" s="658"/>
      <c r="I1160" s="658"/>
      <c r="J1160" s="660">
        <v>0.43</v>
      </c>
      <c r="K1160" s="5"/>
      <c r="L1160" s="5"/>
      <c r="M1160" s="80"/>
      <c r="N1160" s="5"/>
      <c r="O1160" s="80"/>
      <c r="P1160" s="5"/>
      <c r="Q1160" s="80"/>
      <c r="R1160" s="5"/>
      <c r="S1160" s="80"/>
      <c r="T1160" s="5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5"/>
      <c r="AE1160" s="80"/>
      <c r="AF1160" s="5"/>
      <c r="AG1160" s="80"/>
      <c r="AH1160" s="5"/>
      <c r="AI1160" s="80"/>
      <c r="AJ1160" s="5"/>
      <c r="AK1160" s="80"/>
      <c r="AL1160" s="5"/>
      <c r="AM1160" s="80"/>
      <c r="AN1160" s="5"/>
      <c r="AO1160" s="80"/>
      <c r="AP1160" s="80"/>
      <c r="AQ1160" s="5"/>
      <c r="AR1160" s="80"/>
      <c r="AS1160" s="5"/>
      <c r="AT1160" s="80"/>
      <c r="AU1160" s="5"/>
      <c r="AV1160" s="80"/>
      <c r="AW1160" s="5"/>
      <c r="AX1160" s="80"/>
      <c r="AY1160" s="5"/>
      <c r="AZ1160" s="80"/>
      <c r="BA1160" s="5"/>
      <c r="BB1160" s="80"/>
      <c r="BC1160" s="80"/>
      <c r="BD1160" s="80"/>
      <c r="BE1160" s="80"/>
      <c r="BF1160" s="80"/>
      <c r="BG1160" s="80"/>
      <c r="BH1160" s="80"/>
      <c r="BI1160" s="80"/>
      <c r="BJ1160" s="80"/>
      <c r="BK1160" s="80"/>
      <c r="BL1160" s="80"/>
      <c r="BM1160" s="80"/>
      <c r="BN1160" s="80"/>
      <c r="BO1160" s="80"/>
      <c r="BP1160" s="80"/>
      <c r="BQ1160" s="80"/>
      <c r="BR1160" s="80"/>
      <c r="BS1160" s="80"/>
      <c r="BT1160" s="80"/>
      <c r="BU1160" s="80"/>
      <c r="BV1160" s="80"/>
      <c r="BW1160" s="80"/>
      <c r="BX1160" s="80"/>
      <c r="BY1160" s="80"/>
      <c r="BZ1160" s="80"/>
      <c r="CE1160" s="5"/>
    </row>
    <row r="1161" spans="1:83" s="6" customFormat="1" ht="18.75" hidden="1" x14ac:dyDescent="0.3">
      <c r="B1161" s="651"/>
      <c r="C1161" s="659">
        <v>2027</v>
      </c>
      <c r="D1161" s="660">
        <v>0.56000000000000005</v>
      </c>
      <c r="E1161" s="658"/>
      <c r="F1161" s="658"/>
      <c r="G1161" s="658"/>
      <c r="H1161" s="658"/>
      <c r="I1161" s="658"/>
      <c r="J1161" s="660">
        <v>0.43</v>
      </c>
      <c r="K1161" s="5"/>
      <c r="L1161" s="5"/>
      <c r="M1161" s="80"/>
      <c r="N1161" s="5"/>
      <c r="O1161" s="80"/>
      <c r="P1161" s="5"/>
      <c r="Q1161" s="80"/>
      <c r="R1161" s="5"/>
      <c r="S1161" s="80"/>
      <c r="T1161" s="5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5"/>
      <c r="AE1161" s="80"/>
      <c r="AF1161" s="5"/>
      <c r="AG1161" s="80"/>
      <c r="AH1161" s="5"/>
      <c r="AI1161" s="80"/>
      <c r="AJ1161" s="5"/>
      <c r="AK1161" s="80"/>
      <c r="AL1161" s="5"/>
      <c r="AM1161" s="80"/>
      <c r="AN1161" s="5"/>
      <c r="AO1161" s="80"/>
      <c r="AP1161" s="80"/>
      <c r="AQ1161" s="5"/>
      <c r="AR1161" s="80"/>
      <c r="AS1161" s="5"/>
      <c r="AT1161" s="80"/>
      <c r="AU1161" s="5"/>
      <c r="AV1161" s="80"/>
      <c r="AW1161" s="5"/>
      <c r="AX1161" s="80"/>
      <c r="AY1161" s="5"/>
      <c r="AZ1161" s="80"/>
      <c r="BA1161" s="5"/>
      <c r="BB1161" s="80"/>
      <c r="BC1161" s="80"/>
      <c r="BD1161" s="80"/>
      <c r="BE1161" s="80"/>
      <c r="BF1161" s="80"/>
      <c r="BG1161" s="80"/>
      <c r="BH1161" s="80"/>
      <c r="BI1161" s="80"/>
      <c r="BJ1161" s="80"/>
      <c r="BK1161" s="80"/>
      <c r="BL1161" s="80"/>
      <c r="BM1161" s="80"/>
      <c r="BN1161" s="80"/>
      <c r="BO1161" s="80"/>
      <c r="BP1161" s="80"/>
      <c r="BQ1161" s="80"/>
      <c r="BR1161" s="80"/>
      <c r="BS1161" s="80"/>
      <c r="BT1161" s="80"/>
      <c r="BU1161" s="80"/>
      <c r="BV1161" s="80"/>
      <c r="BW1161" s="80"/>
      <c r="BX1161" s="80"/>
      <c r="BY1161" s="80"/>
      <c r="BZ1161" s="80"/>
      <c r="CE1161" s="5"/>
    </row>
    <row r="1162" spans="1:83" s="6" customFormat="1" ht="18.75" hidden="1" x14ac:dyDescent="0.3">
      <c r="B1162" s="651"/>
      <c r="C1162" s="659"/>
      <c r="D1162" s="660"/>
      <c r="E1162" s="658"/>
      <c r="F1162" s="658"/>
      <c r="G1162" s="658"/>
      <c r="H1162" s="658"/>
      <c r="I1162" s="658"/>
      <c r="J1162" s="658"/>
      <c r="K1162" s="5"/>
      <c r="L1162" s="5"/>
      <c r="M1162" s="80"/>
      <c r="N1162" s="5"/>
      <c r="O1162" s="80"/>
      <c r="P1162" s="5"/>
      <c r="Q1162" s="80"/>
      <c r="R1162" s="5"/>
      <c r="S1162" s="80"/>
      <c r="T1162" s="5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5"/>
      <c r="AE1162" s="80"/>
      <c r="AF1162" s="5"/>
      <c r="AG1162" s="80"/>
      <c r="AH1162" s="5"/>
      <c r="AI1162" s="80"/>
      <c r="AJ1162" s="5"/>
      <c r="AK1162" s="80"/>
      <c r="AL1162" s="5"/>
      <c r="AM1162" s="80"/>
      <c r="AN1162" s="5"/>
      <c r="AO1162" s="80"/>
      <c r="AP1162" s="80"/>
      <c r="AQ1162" s="5"/>
      <c r="AR1162" s="80"/>
      <c r="AS1162" s="5"/>
      <c r="AT1162" s="80"/>
      <c r="AU1162" s="5"/>
      <c r="AV1162" s="80"/>
      <c r="AW1162" s="5"/>
      <c r="AX1162" s="80"/>
      <c r="AY1162" s="5"/>
      <c r="AZ1162" s="80"/>
      <c r="BA1162" s="5"/>
      <c r="BB1162" s="80"/>
      <c r="BC1162" s="80"/>
      <c r="BD1162" s="80"/>
      <c r="BE1162" s="80"/>
      <c r="BF1162" s="80"/>
      <c r="BG1162" s="80"/>
      <c r="BH1162" s="80"/>
      <c r="BI1162" s="80"/>
      <c r="BJ1162" s="80"/>
      <c r="BK1162" s="80"/>
      <c r="BL1162" s="80"/>
      <c r="BM1162" s="80"/>
      <c r="BN1162" s="80"/>
      <c r="BO1162" s="80"/>
      <c r="BP1162" s="80"/>
      <c r="BQ1162" s="80"/>
      <c r="BR1162" s="80"/>
      <c r="BS1162" s="80"/>
      <c r="BT1162" s="80"/>
      <c r="BU1162" s="80"/>
      <c r="BV1162" s="80"/>
      <c r="BW1162" s="80"/>
      <c r="BX1162" s="80"/>
      <c r="BY1162" s="80"/>
      <c r="BZ1162" s="80"/>
      <c r="CE1162" s="5"/>
    </row>
    <row r="1163" spans="1:83" s="6" customFormat="1" ht="18.75" hidden="1" x14ac:dyDescent="0.3">
      <c r="B1163" s="651"/>
      <c r="C1163" s="67"/>
      <c r="D1163" s="652"/>
      <c r="E1163" s="80"/>
      <c r="F1163" s="80"/>
      <c r="G1163" s="80"/>
      <c r="H1163" s="80"/>
      <c r="I1163" s="80"/>
      <c r="J1163" s="80"/>
      <c r="K1163" s="5"/>
      <c r="L1163" s="5"/>
      <c r="M1163" s="80"/>
      <c r="N1163" s="5"/>
      <c r="O1163" s="80"/>
      <c r="P1163" s="5"/>
      <c r="Q1163" s="80"/>
      <c r="R1163" s="5"/>
      <c r="S1163" s="80"/>
      <c r="T1163" s="5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5"/>
      <c r="AE1163" s="80"/>
      <c r="AF1163" s="5"/>
      <c r="AG1163" s="80"/>
      <c r="AH1163" s="5"/>
      <c r="AI1163" s="80"/>
      <c r="AJ1163" s="5"/>
      <c r="AK1163" s="80"/>
      <c r="AL1163" s="5"/>
      <c r="AM1163" s="80"/>
      <c r="AN1163" s="5"/>
      <c r="AO1163" s="80"/>
      <c r="AP1163" s="80"/>
      <c r="AQ1163" s="5"/>
      <c r="AR1163" s="80"/>
      <c r="AS1163" s="5"/>
      <c r="AT1163" s="80"/>
      <c r="AU1163" s="5"/>
      <c r="AV1163" s="80"/>
      <c r="AW1163" s="5"/>
      <c r="AX1163" s="80"/>
      <c r="AY1163" s="5"/>
      <c r="AZ1163" s="80"/>
      <c r="BA1163" s="5"/>
      <c r="BB1163" s="80"/>
      <c r="BC1163" s="80"/>
      <c r="BD1163" s="80"/>
      <c r="BE1163" s="80"/>
      <c r="BF1163" s="80"/>
      <c r="BG1163" s="80"/>
      <c r="BH1163" s="80"/>
      <c r="BI1163" s="80"/>
      <c r="BJ1163" s="80"/>
      <c r="BK1163" s="80"/>
      <c r="BL1163" s="80"/>
      <c r="BM1163" s="80"/>
      <c r="BN1163" s="80"/>
      <c r="BO1163" s="80"/>
      <c r="BP1163" s="80"/>
      <c r="BQ1163" s="80"/>
      <c r="BR1163" s="80"/>
      <c r="BS1163" s="80"/>
      <c r="BT1163" s="80"/>
      <c r="BU1163" s="80"/>
      <c r="BV1163" s="80"/>
      <c r="BW1163" s="80"/>
      <c r="BX1163" s="80"/>
      <c r="BY1163" s="80"/>
      <c r="BZ1163" s="80"/>
      <c r="CE1163" s="5"/>
    </row>
    <row r="1164" spans="1:83" s="6" customFormat="1" hidden="1" x14ac:dyDescent="0.25">
      <c r="B1164" s="77"/>
      <c r="C1164" s="78"/>
      <c r="D1164" s="80"/>
      <c r="E1164" s="80"/>
      <c r="F1164" s="80"/>
      <c r="G1164" s="80"/>
      <c r="H1164" s="80"/>
      <c r="I1164" s="80"/>
      <c r="J1164" s="80"/>
      <c r="K1164" s="5"/>
      <c r="L1164" s="5"/>
      <c r="M1164" s="80"/>
      <c r="N1164" s="5"/>
      <c r="O1164" s="80"/>
      <c r="P1164" s="5"/>
      <c r="Q1164" s="80"/>
      <c r="R1164" s="5"/>
      <c r="S1164" s="80"/>
      <c r="T1164" s="5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5"/>
      <c r="AE1164" s="80"/>
      <c r="AF1164" s="5"/>
      <c r="AG1164" s="80"/>
      <c r="AH1164" s="5"/>
      <c r="AI1164" s="80"/>
      <c r="AJ1164" s="5"/>
      <c r="AK1164" s="80"/>
      <c r="AL1164" s="5"/>
      <c r="AM1164" s="80"/>
      <c r="AN1164" s="5"/>
      <c r="AO1164" s="80"/>
      <c r="AP1164" s="80"/>
      <c r="AQ1164" s="5"/>
      <c r="AR1164" s="80"/>
      <c r="AS1164" s="5"/>
      <c r="AT1164" s="80"/>
      <c r="AU1164" s="5"/>
      <c r="AV1164" s="80"/>
      <c r="AW1164" s="5"/>
      <c r="AX1164" s="80"/>
      <c r="AY1164" s="5"/>
      <c r="AZ1164" s="80"/>
      <c r="BA1164" s="5"/>
      <c r="BB1164" s="80"/>
      <c r="BC1164" s="80"/>
      <c r="BD1164" s="80"/>
      <c r="BE1164" s="80"/>
      <c r="BF1164" s="80"/>
      <c r="BG1164" s="80"/>
      <c r="BH1164" s="80"/>
      <c r="BI1164" s="80"/>
      <c r="BJ1164" s="80"/>
      <c r="BK1164" s="80"/>
      <c r="BL1164" s="80"/>
      <c r="BM1164" s="80"/>
      <c r="BN1164" s="80"/>
      <c r="BO1164" s="80"/>
      <c r="BP1164" s="80"/>
      <c r="BQ1164" s="80"/>
      <c r="BR1164" s="80"/>
      <c r="BS1164" s="80"/>
      <c r="BT1164" s="80"/>
      <c r="BU1164" s="80"/>
      <c r="BV1164" s="80"/>
      <c r="BW1164" s="80"/>
      <c r="BX1164" s="80"/>
      <c r="BY1164" s="80"/>
      <c r="BZ1164" s="80"/>
      <c r="CE1164" s="5"/>
    </row>
    <row r="1165" spans="1:83" s="6" customFormat="1" x14ac:dyDescent="0.25">
      <c r="B1165" s="77"/>
      <c r="C1165" s="78"/>
      <c r="D1165" s="80"/>
      <c r="E1165" s="80"/>
      <c r="F1165" s="80"/>
      <c r="G1165" s="80"/>
      <c r="H1165" s="80"/>
      <c r="I1165" s="80"/>
      <c r="J1165" s="80"/>
      <c r="K1165" s="5"/>
      <c r="L1165" s="5"/>
      <c r="M1165" s="80"/>
      <c r="N1165" s="5"/>
      <c r="O1165" s="80"/>
      <c r="P1165" s="5"/>
      <c r="Q1165" s="80"/>
      <c r="R1165" s="5"/>
      <c r="S1165" s="80"/>
      <c r="T1165" s="5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5"/>
      <c r="AE1165" s="80"/>
      <c r="AF1165" s="5"/>
      <c r="AG1165" s="80"/>
      <c r="AH1165" s="5"/>
      <c r="AI1165" s="80"/>
      <c r="AJ1165" s="5"/>
      <c r="AK1165" s="80"/>
      <c r="AL1165" s="5"/>
      <c r="AM1165" s="80"/>
      <c r="AN1165" s="5"/>
      <c r="AO1165" s="80"/>
      <c r="AP1165" s="80"/>
      <c r="AQ1165" s="5"/>
      <c r="AR1165" s="80"/>
      <c r="AS1165" s="5"/>
      <c r="AT1165" s="80"/>
      <c r="AU1165" s="5"/>
      <c r="AV1165" s="80"/>
      <c r="AW1165" s="5"/>
      <c r="AX1165" s="80"/>
      <c r="AY1165" s="5"/>
      <c r="AZ1165" s="80"/>
      <c r="BA1165" s="5"/>
      <c r="BB1165" s="80"/>
      <c r="BC1165" s="80"/>
      <c r="BD1165" s="80"/>
      <c r="BE1165" s="80"/>
      <c r="BF1165" s="80"/>
      <c r="BG1165" s="80"/>
      <c r="BH1165" s="80"/>
      <c r="BI1165" s="80"/>
      <c r="BJ1165" s="80"/>
      <c r="BK1165" s="80"/>
      <c r="BL1165" s="80"/>
      <c r="BM1165" s="80"/>
      <c r="BN1165" s="80"/>
      <c r="BO1165" s="80"/>
      <c r="BP1165" s="80"/>
      <c r="BQ1165" s="80"/>
      <c r="BR1165" s="80"/>
      <c r="BS1165" s="80"/>
      <c r="BT1165" s="80"/>
      <c r="BU1165" s="80"/>
      <c r="BV1165" s="80"/>
      <c r="BW1165" s="80"/>
      <c r="BX1165" s="80"/>
      <c r="BY1165" s="80"/>
      <c r="BZ1165" s="80"/>
      <c r="CE1165" s="5"/>
    </row>
    <row r="1166" spans="1:83" s="78" customFormat="1" x14ac:dyDescent="0.25">
      <c r="A1166" s="6"/>
      <c r="D1166" s="80"/>
      <c r="E1166" s="80"/>
      <c r="F1166" s="80"/>
      <c r="G1166" s="80"/>
      <c r="H1166" s="80"/>
      <c r="I1166" s="80"/>
      <c r="J1166" s="80"/>
      <c r="K1166" s="5"/>
      <c r="L1166" s="5"/>
      <c r="M1166" s="80"/>
      <c r="N1166" s="5"/>
      <c r="O1166" s="80"/>
      <c r="P1166" s="5"/>
      <c r="Q1166" s="80"/>
      <c r="R1166" s="5"/>
      <c r="S1166" s="80"/>
      <c r="T1166" s="5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5"/>
      <c r="AE1166" s="80"/>
      <c r="AF1166" s="5"/>
      <c r="AG1166" s="80"/>
      <c r="AH1166" s="5"/>
      <c r="AI1166" s="80"/>
      <c r="AJ1166" s="5"/>
      <c r="AK1166" s="80"/>
      <c r="AL1166" s="5"/>
      <c r="AM1166" s="80"/>
      <c r="AN1166" s="5"/>
      <c r="AO1166" s="80"/>
      <c r="AP1166" s="80"/>
      <c r="AQ1166" s="5"/>
      <c r="AR1166" s="80"/>
      <c r="AS1166" s="5"/>
      <c r="AT1166" s="80"/>
      <c r="AU1166" s="5"/>
      <c r="AV1166" s="80"/>
      <c r="AW1166" s="5"/>
      <c r="AX1166" s="80"/>
      <c r="AY1166" s="5"/>
      <c r="AZ1166" s="80"/>
      <c r="BA1166" s="5"/>
      <c r="BB1166" s="80"/>
      <c r="BC1166" s="80"/>
      <c r="BD1166" s="80"/>
      <c r="BE1166" s="80"/>
      <c r="BF1166" s="80"/>
      <c r="BG1166" s="80"/>
      <c r="BH1166" s="80"/>
      <c r="BI1166" s="80"/>
      <c r="BJ1166" s="80"/>
      <c r="BK1166" s="80"/>
      <c r="BL1166" s="80"/>
      <c r="BM1166" s="80"/>
      <c r="BN1166" s="80"/>
      <c r="BO1166" s="80"/>
      <c r="BP1166" s="80"/>
      <c r="BQ1166" s="80"/>
      <c r="BR1166" s="80"/>
      <c r="BS1166" s="80"/>
      <c r="BT1166" s="80"/>
      <c r="BU1166" s="80"/>
      <c r="BV1166" s="80"/>
      <c r="BW1166" s="80"/>
      <c r="BX1166" s="80"/>
      <c r="BY1166" s="80"/>
      <c r="BZ1166" s="80"/>
      <c r="CE1166" s="5"/>
    </row>
    <row r="1167" spans="1:83" s="6" customFormat="1" x14ac:dyDescent="0.25">
      <c r="B1167" s="77"/>
      <c r="C1167" s="78"/>
      <c r="D1167" s="80"/>
      <c r="E1167" s="80"/>
      <c r="F1167" s="80"/>
      <c r="G1167" s="80"/>
      <c r="H1167" s="80"/>
      <c r="I1167" s="80"/>
      <c r="J1167" s="80"/>
      <c r="K1167" s="5"/>
      <c r="L1167" s="5"/>
      <c r="M1167" s="80"/>
      <c r="N1167" s="5"/>
      <c r="O1167" s="80"/>
      <c r="P1167" s="5"/>
      <c r="Q1167" s="80"/>
      <c r="R1167" s="5"/>
      <c r="S1167" s="80"/>
      <c r="T1167" s="5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5"/>
      <c r="AE1167" s="80"/>
      <c r="AF1167" s="5"/>
      <c r="AG1167" s="80"/>
      <c r="AH1167" s="5"/>
      <c r="AI1167" s="80"/>
      <c r="AJ1167" s="5"/>
      <c r="AK1167" s="80"/>
      <c r="AL1167" s="5"/>
      <c r="AM1167" s="80"/>
      <c r="AN1167" s="5"/>
      <c r="AO1167" s="80"/>
      <c r="AP1167" s="80"/>
      <c r="AQ1167" s="5"/>
      <c r="AR1167" s="80"/>
      <c r="AS1167" s="5"/>
      <c r="AT1167" s="80"/>
      <c r="AU1167" s="5"/>
      <c r="AV1167" s="80"/>
      <c r="AW1167" s="5"/>
      <c r="AX1167" s="80"/>
      <c r="AY1167" s="5"/>
      <c r="AZ1167" s="80"/>
      <c r="BA1167" s="5"/>
      <c r="BB1167" s="80"/>
      <c r="BC1167" s="80"/>
      <c r="BD1167" s="80"/>
      <c r="BE1167" s="80"/>
      <c r="BF1167" s="80"/>
      <c r="BG1167" s="80"/>
      <c r="BH1167" s="80"/>
      <c r="BI1167" s="80"/>
      <c r="BJ1167" s="80"/>
      <c r="BK1167" s="80"/>
      <c r="BL1167" s="80"/>
      <c r="BM1167" s="80"/>
      <c r="BN1167" s="80"/>
      <c r="BO1167" s="80"/>
      <c r="BP1167" s="80"/>
      <c r="BQ1167" s="80"/>
      <c r="BR1167" s="80"/>
      <c r="BS1167" s="80"/>
      <c r="BT1167" s="80"/>
      <c r="BU1167" s="80"/>
      <c r="BV1167" s="80"/>
      <c r="BW1167" s="80"/>
      <c r="BX1167" s="80"/>
      <c r="BY1167" s="80"/>
      <c r="BZ1167" s="80"/>
      <c r="CE1167" s="5"/>
    </row>
    <row r="1168" spans="1:83" s="6" customFormat="1" x14ac:dyDescent="0.25">
      <c r="B1168" s="77"/>
      <c r="C1168" s="78"/>
      <c r="D1168" s="80"/>
      <c r="E1168" s="80"/>
      <c r="F1168" s="80"/>
      <c r="G1168" s="80"/>
      <c r="H1168" s="80"/>
      <c r="I1168" s="80"/>
      <c r="J1168" s="80"/>
      <c r="K1168" s="5"/>
      <c r="L1168" s="5"/>
      <c r="M1168" s="80"/>
      <c r="N1168" s="5"/>
      <c r="O1168" s="80"/>
      <c r="P1168" s="5"/>
      <c r="Q1168" s="80"/>
      <c r="R1168" s="5"/>
      <c r="S1168" s="80"/>
      <c r="T1168" s="5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5"/>
      <c r="AE1168" s="80"/>
      <c r="AF1168" s="5"/>
      <c r="AG1168" s="80"/>
      <c r="AH1168" s="5"/>
      <c r="AI1168" s="80"/>
      <c r="AJ1168" s="5"/>
      <c r="AK1168" s="80"/>
      <c r="AL1168" s="5"/>
      <c r="AM1168" s="80"/>
      <c r="AN1168" s="5"/>
      <c r="AO1168" s="80"/>
      <c r="AP1168" s="80"/>
      <c r="AQ1168" s="5"/>
      <c r="AR1168" s="80"/>
      <c r="AS1168" s="5"/>
      <c r="AT1168" s="80"/>
      <c r="AU1168" s="5"/>
      <c r="AV1168" s="80"/>
      <c r="AW1168" s="5"/>
      <c r="AX1168" s="80"/>
      <c r="AY1168" s="5"/>
      <c r="AZ1168" s="80"/>
      <c r="BA1168" s="5"/>
      <c r="BB1168" s="80"/>
      <c r="BC1168" s="80"/>
      <c r="BD1168" s="80"/>
      <c r="BE1168" s="80"/>
      <c r="BF1168" s="80"/>
      <c r="BG1168" s="80"/>
      <c r="BH1168" s="80"/>
      <c r="BI1168" s="80"/>
      <c r="BJ1168" s="80"/>
      <c r="BK1168" s="80"/>
      <c r="BL1168" s="80"/>
      <c r="BM1168" s="80"/>
      <c r="BN1168" s="80"/>
      <c r="BO1168" s="80"/>
      <c r="BP1168" s="80"/>
      <c r="BQ1168" s="80"/>
      <c r="BR1168" s="80"/>
      <c r="BS1168" s="80"/>
      <c r="BT1168" s="80"/>
      <c r="BU1168" s="80"/>
      <c r="BV1168" s="80"/>
      <c r="BW1168" s="80"/>
      <c r="BX1168" s="80"/>
      <c r="BY1168" s="80"/>
      <c r="BZ1168" s="80"/>
      <c r="CE1168" s="5"/>
    </row>
    <row r="1169" spans="2:83" s="6" customFormat="1" x14ac:dyDescent="0.25">
      <c r="B1169" s="77"/>
      <c r="C1169" s="78"/>
      <c r="D1169" s="80"/>
      <c r="E1169" s="80"/>
      <c r="F1169" s="80"/>
      <c r="G1169" s="80"/>
      <c r="H1169" s="80"/>
      <c r="I1169" s="80"/>
      <c r="J1169" s="80"/>
      <c r="K1169" s="5"/>
      <c r="L1169" s="5"/>
      <c r="M1169" s="80"/>
      <c r="N1169" s="5"/>
      <c r="O1169" s="80"/>
      <c r="P1169" s="5"/>
      <c r="Q1169" s="80"/>
      <c r="R1169" s="5"/>
      <c r="S1169" s="80"/>
      <c r="T1169" s="5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5"/>
      <c r="AE1169" s="80"/>
      <c r="AF1169" s="5"/>
      <c r="AG1169" s="80"/>
      <c r="AH1169" s="5"/>
      <c r="AI1169" s="80"/>
      <c r="AJ1169" s="5"/>
      <c r="AK1169" s="80"/>
      <c r="AL1169" s="5"/>
      <c r="AM1169" s="80"/>
      <c r="AN1169" s="5"/>
      <c r="AO1169" s="80"/>
      <c r="AP1169" s="80"/>
      <c r="AQ1169" s="5"/>
      <c r="AR1169" s="80"/>
      <c r="AS1169" s="5"/>
      <c r="AT1169" s="80"/>
      <c r="AU1169" s="5"/>
      <c r="AV1169" s="80"/>
      <c r="AW1169" s="5"/>
      <c r="AX1169" s="80"/>
      <c r="AY1169" s="5"/>
      <c r="AZ1169" s="80"/>
      <c r="BA1169" s="5"/>
      <c r="BB1169" s="80"/>
      <c r="BC1169" s="80"/>
      <c r="BD1169" s="80"/>
      <c r="BE1169" s="80"/>
      <c r="BF1169" s="80"/>
      <c r="BG1169" s="80"/>
      <c r="BH1169" s="80"/>
      <c r="BI1169" s="80"/>
      <c r="BJ1169" s="80"/>
      <c r="BK1169" s="80"/>
      <c r="BL1169" s="80"/>
      <c r="BM1169" s="80"/>
      <c r="BN1169" s="80"/>
      <c r="BO1169" s="80"/>
      <c r="BP1169" s="80"/>
      <c r="BQ1169" s="80"/>
      <c r="BR1169" s="80"/>
      <c r="BS1169" s="80"/>
      <c r="BT1169" s="80"/>
      <c r="BU1169" s="80"/>
      <c r="BV1169" s="80"/>
      <c r="BW1169" s="80"/>
      <c r="BX1169" s="80"/>
      <c r="BY1169" s="80"/>
      <c r="BZ1169" s="80"/>
      <c r="CE1169" s="5"/>
    </row>
    <row r="1170" spans="2:83" s="6" customFormat="1" x14ac:dyDescent="0.25">
      <c r="B1170" s="77"/>
      <c r="C1170" s="78"/>
      <c r="D1170" s="80"/>
      <c r="E1170" s="80"/>
      <c r="F1170" s="80"/>
      <c r="G1170" s="80"/>
      <c r="H1170" s="80"/>
      <c r="I1170" s="80"/>
      <c r="J1170" s="80"/>
      <c r="K1170" s="5"/>
      <c r="L1170" s="5"/>
      <c r="M1170" s="80"/>
      <c r="N1170" s="5"/>
      <c r="O1170" s="80"/>
      <c r="P1170" s="5"/>
      <c r="Q1170" s="80"/>
      <c r="R1170" s="5"/>
      <c r="S1170" s="80"/>
      <c r="T1170" s="5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5"/>
      <c r="AE1170" s="80"/>
      <c r="AF1170" s="5"/>
      <c r="AG1170" s="80"/>
      <c r="AH1170" s="5"/>
      <c r="AI1170" s="80"/>
      <c r="AJ1170" s="5"/>
      <c r="AK1170" s="80"/>
      <c r="AL1170" s="5"/>
      <c r="AM1170" s="80"/>
      <c r="AN1170" s="5"/>
      <c r="AO1170" s="80"/>
      <c r="AP1170" s="80"/>
      <c r="AQ1170" s="5"/>
      <c r="AR1170" s="80"/>
      <c r="AS1170" s="5"/>
      <c r="AT1170" s="80"/>
      <c r="AU1170" s="5"/>
      <c r="AV1170" s="80"/>
      <c r="AW1170" s="5"/>
      <c r="AX1170" s="80"/>
      <c r="AY1170" s="5"/>
      <c r="AZ1170" s="80"/>
      <c r="BA1170" s="5"/>
      <c r="BB1170" s="80"/>
      <c r="BC1170" s="80"/>
      <c r="BD1170" s="80"/>
      <c r="BE1170" s="80"/>
      <c r="BF1170" s="80"/>
      <c r="BG1170" s="80"/>
      <c r="BH1170" s="80"/>
      <c r="BI1170" s="80"/>
      <c r="BJ1170" s="80"/>
      <c r="BK1170" s="80"/>
      <c r="BL1170" s="80"/>
      <c r="BM1170" s="80"/>
      <c r="BN1170" s="80"/>
      <c r="BO1170" s="80"/>
      <c r="BP1170" s="80"/>
      <c r="BQ1170" s="80"/>
      <c r="BR1170" s="80"/>
      <c r="BS1170" s="80"/>
      <c r="BT1170" s="80"/>
      <c r="BU1170" s="80"/>
      <c r="BV1170" s="80"/>
      <c r="BW1170" s="80"/>
      <c r="BX1170" s="80"/>
      <c r="BY1170" s="80"/>
      <c r="BZ1170" s="80"/>
      <c r="CE1170" s="5"/>
    </row>
    <row r="1171" spans="2:83" s="6" customFormat="1" x14ac:dyDescent="0.25">
      <c r="B1171" s="77"/>
      <c r="C1171" s="78"/>
      <c r="D1171" s="80"/>
      <c r="E1171" s="80"/>
      <c r="F1171" s="80"/>
      <c r="G1171" s="80"/>
      <c r="H1171" s="80"/>
      <c r="I1171" s="80"/>
      <c r="J1171" s="80"/>
      <c r="K1171" s="5"/>
      <c r="L1171" s="5"/>
      <c r="M1171" s="80"/>
      <c r="N1171" s="5"/>
      <c r="O1171" s="80"/>
      <c r="P1171" s="5"/>
      <c r="Q1171" s="80"/>
      <c r="R1171" s="5"/>
      <c r="S1171" s="80"/>
      <c r="T1171" s="5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5"/>
      <c r="AE1171" s="80"/>
      <c r="AF1171" s="5"/>
      <c r="AG1171" s="80"/>
      <c r="AH1171" s="5"/>
      <c r="AI1171" s="80"/>
      <c r="AJ1171" s="5"/>
      <c r="AK1171" s="80"/>
      <c r="AL1171" s="5"/>
      <c r="AM1171" s="80"/>
      <c r="AN1171" s="5"/>
      <c r="AO1171" s="80"/>
      <c r="AP1171" s="80"/>
      <c r="AQ1171" s="5"/>
      <c r="AR1171" s="80"/>
      <c r="AS1171" s="5"/>
      <c r="AT1171" s="80"/>
      <c r="AU1171" s="5"/>
      <c r="AV1171" s="80"/>
      <c r="AW1171" s="5"/>
      <c r="AX1171" s="80"/>
      <c r="AY1171" s="5"/>
      <c r="AZ1171" s="80"/>
      <c r="BA1171" s="5"/>
      <c r="BB1171" s="80"/>
      <c r="BC1171" s="80"/>
      <c r="BD1171" s="80"/>
      <c r="BE1171" s="80"/>
      <c r="BF1171" s="80"/>
      <c r="BG1171" s="80"/>
      <c r="BH1171" s="80"/>
      <c r="BI1171" s="80"/>
      <c r="BJ1171" s="80"/>
      <c r="BK1171" s="80"/>
      <c r="BL1171" s="80"/>
      <c r="BM1171" s="80"/>
      <c r="BN1171" s="80"/>
      <c r="BO1171" s="80"/>
      <c r="BP1171" s="80"/>
      <c r="BQ1171" s="80"/>
      <c r="BR1171" s="80"/>
      <c r="BS1171" s="80"/>
      <c r="BT1171" s="80"/>
      <c r="BU1171" s="80"/>
      <c r="BV1171" s="80"/>
      <c r="BW1171" s="80"/>
      <c r="BX1171" s="80"/>
      <c r="BY1171" s="80"/>
      <c r="BZ1171" s="80"/>
      <c r="CE1171" s="5"/>
    </row>
    <row r="1172" spans="2:83" s="6" customFormat="1" x14ac:dyDescent="0.25">
      <c r="B1172" s="77"/>
      <c r="C1172" s="78"/>
      <c r="D1172" s="80"/>
      <c r="E1172" s="80"/>
      <c r="F1172" s="80"/>
      <c r="G1172" s="80"/>
      <c r="H1172" s="80"/>
      <c r="I1172" s="80"/>
      <c r="J1172" s="80"/>
      <c r="K1172" s="5"/>
      <c r="L1172" s="5"/>
      <c r="M1172" s="80"/>
      <c r="N1172" s="5"/>
      <c r="O1172" s="80"/>
      <c r="P1172" s="5"/>
      <c r="Q1172" s="80"/>
      <c r="R1172" s="5"/>
      <c r="S1172" s="80"/>
      <c r="T1172" s="5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5"/>
      <c r="AE1172" s="80"/>
      <c r="AF1172" s="5"/>
      <c r="AG1172" s="80"/>
      <c r="AH1172" s="5"/>
      <c r="AI1172" s="80"/>
      <c r="AJ1172" s="5"/>
      <c r="AK1172" s="80"/>
      <c r="AL1172" s="5"/>
      <c r="AM1172" s="80"/>
      <c r="AN1172" s="5"/>
      <c r="AO1172" s="80"/>
      <c r="AP1172" s="80"/>
      <c r="AQ1172" s="5"/>
      <c r="AR1172" s="80"/>
      <c r="AS1172" s="5"/>
      <c r="AT1172" s="80"/>
      <c r="AU1172" s="5"/>
      <c r="AV1172" s="80"/>
      <c r="AW1172" s="5"/>
      <c r="AX1172" s="80"/>
      <c r="AY1172" s="5"/>
      <c r="AZ1172" s="80"/>
      <c r="BA1172" s="5"/>
      <c r="BB1172" s="80"/>
      <c r="BC1172" s="80"/>
      <c r="BD1172" s="80"/>
      <c r="BE1172" s="80"/>
      <c r="BF1172" s="80"/>
      <c r="BG1172" s="80"/>
      <c r="BH1172" s="80"/>
      <c r="BI1172" s="80"/>
      <c r="BJ1172" s="80"/>
      <c r="BK1172" s="80"/>
      <c r="BL1172" s="80"/>
      <c r="BM1172" s="80"/>
      <c r="BN1172" s="80"/>
      <c r="BO1172" s="80"/>
      <c r="BP1172" s="80"/>
      <c r="BQ1172" s="80"/>
      <c r="BR1172" s="80"/>
      <c r="BS1172" s="80"/>
      <c r="BT1172" s="80"/>
      <c r="BU1172" s="80"/>
      <c r="BV1172" s="80"/>
      <c r="BW1172" s="80"/>
      <c r="BX1172" s="80"/>
      <c r="BY1172" s="80"/>
      <c r="BZ1172" s="80"/>
      <c r="CE1172" s="5"/>
    </row>
    <row r="1173" spans="2:83" s="6" customFormat="1" x14ac:dyDescent="0.25">
      <c r="B1173" s="77"/>
      <c r="C1173" s="78"/>
      <c r="D1173" s="80"/>
      <c r="E1173" s="80"/>
      <c r="F1173" s="80"/>
      <c r="G1173" s="80"/>
      <c r="H1173" s="80"/>
      <c r="I1173" s="80"/>
      <c r="J1173" s="80"/>
      <c r="K1173" s="5"/>
      <c r="L1173" s="5"/>
      <c r="M1173" s="80"/>
      <c r="N1173" s="5"/>
      <c r="O1173" s="80"/>
      <c r="P1173" s="5"/>
      <c r="Q1173" s="80"/>
      <c r="R1173" s="5"/>
      <c r="S1173" s="80"/>
      <c r="T1173" s="5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5"/>
      <c r="AE1173" s="80"/>
      <c r="AF1173" s="5"/>
      <c r="AG1173" s="80"/>
      <c r="AH1173" s="5"/>
      <c r="AI1173" s="80"/>
      <c r="AJ1173" s="5"/>
      <c r="AK1173" s="80"/>
      <c r="AL1173" s="5"/>
      <c r="AM1173" s="80"/>
      <c r="AN1173" s="5"/>
      <c r="AO1173" s="80"/>
      <c r="AP1173" s="80"/>
      <c r="AQ1173" s="5"/>
      <c r="AR1173" s="80"/>
      <c r="AS1173" s="5"/>
      <c r="AT1173" s="80"/>
      <c r="AU1173" s="5"/>
      <c r="AV1173" s="80"/>
      <c r="AW1173" s="5"/>
      <c r="AX1173" s="80"/>
      <c r="AY1173" s="5"/>
      <c r="AZ1173" s="80"/>
      <c r="BA1173" s="5"/>
      <c r="BB1173" s="80"/>
      <c r="BC1173" s="80"/>
      <c r="BD1173" s="80"/>
      <c r="BE1173" s="80"/>
      <c r="BF1173" s="80"/>
      <c r="BG1173" s="80"/>
      <c r="BH1173" s="80"/>
      <c r="BI1173" s="80"/>
      <c r="BJ1173" s="80"/>
      <c r="BK1173" s="80"/>
      <c r="BL1173" s="80"/>
      <c r="BM1173" s="80"/>
      <c r="BN1173" s="80"/>
      <c r="BO1173" s="80"/>
      <c r="BP1173" s="80"/>
      <c r="BQ1173" s="80"/>
      <c r="BR1173" s="80"/>
      <c r="BS1173" s="80"/>
      <c r="BT1173" s="80"/>
      <c r="BU1173" s="80"/>
      <c r="BV1173" s="80"/>
      <c r="BW1173" s="80"/>
      <c r="BX1173" s="80"/>
      <c r="BY1173" s="80"/>
      <c r="BZ1173" s="80"/>
      <c r="CE1173" s="5"/>
    </row>
    <row r="1174" spans="2:83" s="6" customFormat="1" x14ac:dyDescent="0.25">
      <c r="B1174" s="77"/>
      <c r="C1174" s="78"/>
      <c r="D1174" s="80"/>
      <c r="E1174" s="80"/>
      <c r="F1174" s="80"/>
      <c r="G1174" s="80"/>
      <c r="H1174" s="80"/>
      <c r="I1174" s="80"/>
      <c r="J1174" s="80"/>
      <c r="K1174" s="5"/>
      <c r="L1174" s="5"/>
      <c r="M1174" s="80"/>
      <c r="N1174" s="5"/>
      <c r="O1174" s="80"/>
      <c r="P1174" s="5"/>
      <c r="Q1174" s="80"/>
      <c r="R1174" s="5"/>
      <c r="S1174" s="80"/>
      <c r="T1174" s="5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5"/>
      <c r="AE1174" s="80"/>
      <c r="AF1174" s="5"/>
      <c r="AG1174" s="80"/>
      <c r="AH1174" s="5"/>
      <c r="AI1174" s="80"/>
      <c r="AJ1174" s="5"/>
      <c r="AK1174" s="80"/>
      <c r="AL1174" s="5"/>
      <c r="AM1174" s="80"/>
      <c r="AN1174" s="5"/>
      <c r="AO1174" s="80"/>
      <c r="AP1174" s="80"/>
      <c r="AQ1174" s="5"/>
      <c r="AR1174" s="80"/>
      <c r="AS1174" s="5"/>
      <c r="AT1174" s="80"/>
      <c r="AU1174" s="5"/>
      <c r="AV1174" s="80"/>
      <c r="AW1174" s="5"/>
      <c r="AX1174" s="80"/>
      <c r="AY1174" s="5"/>
      <c r="AZ1174" s="80"/>
      <c r="BA1174" s="5"/>
      <c r="BB1174" s="80"/>
      <c r="BC1174" s="80"/>
      <c r="BD1174" s="80"/>
      <c r="BE1174" s="80"/>
      <c r="BF1174" s="80"/>
      <c r="BG1174" s="80"/>
      <c r="BH1174" s="80"/>
      <c r="BI1174" s="80"/>
      <c r="BJ1174" s="80"/>
      <c r="BK1174" s="80"/>
      <c r="BL1174" s="80"/>
      <c r="BM1174" s="80"/>
      <c r="BN1174" s="80"/>
      <c r="BO1174" s="80"/>
      <c r="BP1174" s="80"/>
      <c r="BQ1174" s="80"/>
      <c r="BR1174" s="80"/>
      <c r="BS1174" s="80"/>
      <c r="BT1174" s="80"/>
      <c r="BU1174" s="80"/>
      <c r="BV1174" s="80"/>
      <c r="BW1174" s="80"/>
      <c r="BX1174" s="80"/>
      <c r="BY1174" s="80"/>
      <c r="BZ1174" s="80"/>
      <c r="CE1174" s="5"/>
    </row>
    <row r="1175" spans="2:83" s="6" customFormat="1" x14ac:dyDescent="0.25">
      <c r="B1175" s="77"/>
      <c r="C1175" s="78"/>
      <c r="D1175" s="80"/>
      <c r="E1175" s="80"/>
      <c r="F1175" s="80"/>
      <c r="G1175" s="80"/>
      <c r="H1175" s="80"/>
      <c r="I1175" s="80"/>
      <c r="J1175" s="80"/>
      <c r="K1175" s="5"/>
      <c r="L1175" s="5"/>
      <c r="M1175" s="80"/>
      <c r="N1175" s="5"/>
      <c r="O1175" s="80"/>
      <c r="P1175" s="5"/>
      <c r="Q1175" s="80"/>
      <c r="R1175" s="5"/>
      <c r="S1175" s="80"/>
      <c r="T1175" s="5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5"/>
      <c r="AE1175" s="80"/>
      <c r="AF1175" s="5"/>
      <c r="AG1175" s="80"/>
      <c r="AH1175" s="5"/>
      <c r="AI1175" s="80"/>
      <c r="AJ1175" s="5"/>
      <c r="AK1175" s="80"/>
      <c r="AL1175" s="5"/>
      <c r="AM1175" s="80"/>
      <c r="AN1175" s="5"/>
      <c r="AO1175" s="80"/>
      <c r="AP1175" s="80"/>
      <c r="AQ1175" s="5"/>
      <c r="AR1175" s="80"/>
      <c r="AS1175" s="5"/>
      <c r="AT1175" s="80"/>
      <c r="AU1175" s="5"/>
      <c r="AV1175" s="80"/>
      <c r="AW1175" s="5"/>
      <c r="AX1175" s="80"/>
      <c r="AY1175" s="5"/>
      <c r="AZ1175" s="80"/>
      <c r="BA1175" s="5"/>
      <c r="BB1175" s="80"/>
      <c r="BC1175" s="80"/>
      <c r="BD1175" s="80"/>
      <c r="BE1175" s="80"/>
      <c r="BF1175" s="80"/>
      <c r="BG1175" s="80"/>
      <c r="BH1175" s="80"/>
      <c r="BI1175" s="80"/>
      <c r="BJ1175" s="80"/>
      <c r="BK1175" s="80"/>
      <c r="BL1175" s="80"/>
      <c r="BM1175" s="80"/>
      <c r="BN1175" s="80"/>
      <c r="BO1175" s="80"/>
      <c r="BP1175" s="80"/>
      <c r="BQ1175" s="80"/>
      <c r="BR1175" s="80"/>
      <c r="BS1175" s="80"/>
      <c r="BT1175" s="80"/>
      <c r="BU1175" s="80"/>
      <c r="BV1175" s="80"/>
      <c r="BW1175" s="80"/>
      <c r="BX1175" s="80"/>
      <c r="BY1175" s="80"/>
      <c r="BZ1175" s="80"/>
      <c r="CE1175" s="5"/>
    </row>
    <row r="1176" spans="2:83" s="6" customFormat="1" x14ac:dyDescent="0.25">
      <c r="B1176" s="77"/>
      <c r="C1176" s="78"/>
      <c r="D1176" s="80"/>
      <c r="E1176" s="80"/>
      <c r="F1176" s="80"/>
      <c r="G1176" s="80"/>
      <c r="H1176" s="80"/>
      <c r="I1176" s="80"/>
      <c r="J1176" s="80"/>
      <c r="K1176" s="5"/>
      <c r="L1176" s="5"/>
      <c r="M1176" s="80"/>
      <c r="N1176" s="5"/>
      <c r="O1176" s="80"/>
      <c r="P1176" s="5"/>
      <c r="Q1176" s="80"/>
      <c r="R1176" s="5"/>
      <c r="S1176" s="80"/>
      <c r="T1176" s="5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5"/>
      <c r="AE1176" s="80"/>
      <c r="AF1176" s="5"/>
      <c r="AG1176" s="80"/>
      <c r="AH1176" s="5"/>
      <c r="AI1176" s="80"/>
      <c r="AJ1176" s="5"/>
      <c r="AK1176" s="80"/>
      <c r="AL1176" s="5"/>
      <c r="AM1176" s="80"/>
      <c r="AN1176" s="5"/>
      <c r="AO1176" s="80"/>
      <c r="AP1176" s="80"/>
      <c r="AQ1176" s="5"/>
      <c r="AR1176" s="80"/>
      <c r="AS1176" s="5"/>
      <c r="AT1176" s="80"/>
      <c r="AU1176" s="5"/>
      <c r="AV1176" s="80"/>
      <c r="AW1176" s="5"/>
      <c r="AX1176" s="80"/>
      <c r="AY1176" s="5"/>
      <c r="AZ1176" s="80"/>
      <c r="BA1176" s="5"/>
      <c r="BB1176" s="80"/>
      <c r="BC1176" s="80"/>
      <c r="BD1176" s="80"/>
      <c r="BE1176" s="80"/>
      <c r="BF1176" s="80"/>
      <c r="BG1176" s="80"/>
      <c r="BH1176" s="80"/>
      <c r="BI1176" s="80"/>
      <c r="BJ1176" s="80"/>
      <c r="BK1176" s="80"/>
      <c r="BL1176" s="80"/>
      <c r="BM1176" s="80"/>
      <c r="BN1176" s="80"/>
      <c r="BO1176" s="80"/>
      <c r="BP1176" s="80"/>
      <c r="BQ1176" s="80"/>
      <c r="BR1176" s="80"/>
      <c r="BS1176" s="80"/>
      <c r="BT1176" s="80"/>
      <c r="BU1176" s="80"/>
      <c r="BV1176" s="80"/>
      <c r="BW1176" s="80"/>
      <c r="BX1176" s="80"/>
      <c r="BY1176" s="80"/>
      <c r="BZ1176" s="80"/>
      <c r="CE1176" s="5"/>
    </row>
    <row r="1177" spans="2:83" s="6" customFormat="1" x14ac:dyDescent="0.25">
      <c r="B1177" s="77"/>
      <c r="C1177" s="78"/>
      <c r="D1177" s="80"/>
      <c r="E1177" s="80"/>
      <c r="F1177" s="80"/>
      <c r="G1177" s="80"/>
      <c r="H1177" s="80"/>
      <c r="I1177" s="80"/>
      <c r="J1177" s="80"/>
      <c r="K1177" s="5"/>
      <c r="L1177" s="5"/>
      <c r="M1177" s="80"/>
      <c r="N1177" s="5"/>
      <c r="O1177" s="80"/>
      <c r="P1177" s="5"/>
      <c r="Q1177" s="80"/>
      <c r="R1177" s="5"/>
      <c r="S1177" s="80"/>
      <c r="T1177" s="5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5"/>
      <c r="AE1177" s="80"/>
      <c r="AF1177" s="5"/>
      <c r="AG1177" s="80"/>
      <c r="AH1177" s="5"/>
      <c r="AI1177" s="80"/>
      <c r="AJ1177" s="5"/>
      <c r="AK1177" s="80"/>
      <c r="AL1177" s="5"/>
      <c r="AM1177" s="80"/>
      <c r="AN1177" s="5"/>
      <c r="AO1177" s="80"/>
      <c r="AP1177" s="80"/>
      <c r="AQ1177" s="5"/>
      <c r="AR1177" s="80"/>
      <c r="AS1177" s="5"/>
      <c r="AT1177" s="80"/>
      <c r="AU1177" s="5"/>
      <c r="AV1177" s="80"/>
      <c r="AW1177" s="5"/>
      <c r="AX1177" s="80"/>
      <c r="AY1177" s="5"/>
      <c r="AZ1177" s="80"/>
      <c r="BA1177" s="5"/>
      <c r="BB1177" s="80"/>
      <c r="BC1177" s="80"/>
      <c r="BD1177" s="80"/>
      <c r="BE1177" s="80"/>
      <c r="BF1177" s="80"/>
      <c r="BG1177" s="80"/>
      <c r="BH1177" s="80"/>
      <c r="BI1177" s="80"/>
      <c r="BJ1177" s="80"/>
      <c r="BK1177" s="80"/>
      <c r="BL1177" s="80"/>
      <c r="BM1177" s="80"/>
      <c r="BN1177" s="80"/>
      <c r="BO1177" s="80"/>
      <c r="BP1177" s="80"/>
      <c r="BQ1177" s="80"/>
      <c r="BR1177" s="80"/>
      <c r="BS1177" s="80"/>
      <c r="BT1177" s="80"/>
      <c r="BU1177" s="80"/>
      <c r="BV1177" s="80"/>
      <c r="BW1177" s="80"/>
      <c r="BX1177" s="80"/>
      <c r="BY1177" s="80"/>
      <c r="BZ1177" s="80"/>
      <c r="CE1177" s="5"/>
    </row>
    <row r="1178" spans="2:83" s="6" customFormat="1" x14ac:dyDescent="0.25">
      <c r="B1178" s="77"/>
      <c r="C1178" s="78"/>
      <c r="D1178" s="80"/>
      <c r="E1178" s="80"/>
      <c r="F1178" s="80"/>
      <c r="G1178" s="80"/>
      <c r="H1178" s="80"/>
      <c r="I1178" s="80"/>
      <c r="J1178" s="80"/>
      <c r="K1178" s="5"/>
      <c r="L1178" s="5"/>
      <c r="M1178" s="80"/>
      <c r="N1178" s="5"/>
      <c r="O1178" s="80"/>
      <c r="P1178" s="5"/>
      <c r="Q1178" s="80"/>
      <c r="R1178" s="5"/>
      <c r="S1178" s="80"/>
      <c r="T1178" s="5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5"/>
      <c r="AE1178" s="80"/>
      <c r="AF1178" s="5"/>
      <c r="AG1178" s="80"/>
      <c r="AH1178" s="5"/>
      <c r="AI1178" s="80"/>
      <c r="AJ1178" s="5"/>
      <c r="AK1178" s="80"/>
      <c r="AL1178" s="5"/>
      <c r="AM1178" s="80"/>
      <c r="AN1178" s="5"/>
      <c r="AO1178" s="80"/>
      <c r="AP1178" s="80"/>
      <c r="AQ1178" s="5"/>
      <c r="AR1178" s="80"/>
      <c r="AS1178" s="5"/>
      <c r="AT1178" s="80"/>
      <c r="AU1178" s="5"/>
      <c r="AV1178" s="80"/>
      <c r="AW1178" s="5"/>
      <c r="AX1178" s="80"/>
      <c r="AY1178" s="5"/>
      <c r="AZ1178" s="80"/>
      <c r="BA1178" s="5"/>
      <c r="BB1178" s="80"/>
      <c r="BC1178" s="80"/>
      <c r="BD1178" s="80"/>
      <c r="BE1178" s="80"/>
      <c r="BF1178" s="80"/>
      <c r="BG1178" s="80"/>
      <c r="BH1178" s="80"/>
      <c r="BI1178" s="80"/>
      <c r="BJ1178" s="80"/>
      <c r="BK1178" s="80"/>
      <c r="BL1178" s="80"/>
      <c r="BM1178" s="80"/>
      <c r="BN1178" s="80"/>
      <c r="BO1178" s="80"/>
      <c r="BP1178" s="80"/>
      <c r="BQ1178" s="80"/>
      <c r="BR1178" s="80"/>
      <c r="BS1178" s="80"/>
      <c r="BT1178" s="80"/>
      <c r="BU1178" s="80"/>
      <c r="BV1178" s="80"/>
      <c r="BW1178" s="80"/>
      <c r="BX1178" s="80"/>
      <c r="BY1178" s="80"/>
      <c r="BZ1178" s="80"/>
      <c r="CE1178" s="5"/>
    </row>
    <row r="1179" spans="2:83" s="6" customFormat="1" x14ac:dyDescent="0.25">
      <c r="B1179" s="77"/>
      <c r="C1179" s="78"/>
      <c r="D1179" s="80"/>
      <c r="E1179" s="80"/>
      <c r="F1179" s="80"/>
      <c r="G1179" s="80"/>
      <c r="H1179" s="80"/>
      <c r="I1179" s="80"/>
      <c r="J1179" s="80"/>
      <c r="K1179" s="5"/>
      <c r="L1179" s="5"/>
      <c r="M1179" s="80"/>
      <c r="N1179" s="5"/>
      <c r="O1179" s="80"/>
      <c r="P1179" s="5"/>
      <c r="Q1179" s="80"/>
      <c r="R1179" s="5"/>
      <c r="S1179" s="80"/>
      <c r="T1179" s="5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5"/>
      <c r="AE1179" s="80"/>
      <c r="AF1179" s="5"/>
      <c r="AG1179" s="80"/>
      <c r="AH1179" s="5"/>
      <c r="AI1179" s="80"/>
      <c r="AJ1179" s="5"/>
      <c r="AK1179" s="80"/>
      <c r="AL1179" s="5"/>
      <c r="AM1179" s="80"/>
      <c r="AN1179" s="5"/>
      <c r="AO1179" s="80"/>
      <c r="AP1179" s="80"/>
      <c r="AQ1179" s="5"/>
      <c r="AR1179" s="80"/>
      <c r="AS1179" s="5"/>
      <c r="AT1179" s="80"/>
      <c r="AU1179" s="5"/>
      <c r="AV1179" s="80"/>
      <c r="AW1179" s="5"/>
      <c r="AX1179" s="80"/>
      <c r="AY1179" s="5"/>
      <c r="AZ1179" s="80"/>
      <c r="BA1179" s="5"/>
      <c r="BB1179" s="80"/>
      <c r="BC1179" s="80"/>
      <c r="BD1179" s="80"/>
      <c r="BE1179" s="80"/>
      <c r="BF1179" s="80"/>
      <c r="BG1179" s="80"/>
      <c r="BH1179" s="80"/>
      <c r="BI1179" s="80"/>
      <c r="BJ1179" s="80"/>
      <c r="BK1179" s="80"/>
      <c r="BL1179" s="80"/>
      <c r="BM1179" s="80"/>
      <c r="BN1179" s="80"/>
      <c r="BO1179" s="80"/>
      <c r="BP1179" s="80"/>
      <c r="BQ1179" s="80"/>
      <c r="BR1179" s="80"/>
      <c r="BS1179" s="80"/>
      <c r="BT1179" s="80"/>
      <c r="BU1179" s="80"/>
      <c r="BV1179" s="80"/>
      <c r="BW1179" s="80"/>
      <c r="BX1179" s="80"/>
      <c r="BY1179" s="80"/>
      <c r="BZ1179" s="80"/>
      <c r="CE1179" s="5"/>
    </row>
    <row r="1180" spans="2:83" s="6" customFormat="1" x14ac:dyDescent="0.25">
      <c r="B1180" s="77"/>
      <c r="C1180" s="78"/>
      <c r="D1180" s="80"/>
      <c r="E1180" s="80"/>
      <c r="F1180" s="80"/>
      <c r="G1180" s="80"/>
      <c r="H1180" s="80"/>
      <c r="I1180" s="80"/>
      <c r="J1180" s="80"/>
      <c r="K1180" s="5"/>
      <c r="L1180" s="5"/>
      <c r="M1180" s="80"/>
      <c r="N1180" s="5"/>
      <c r="O1180" s="80"/>
      <c r="P1180" s="5"/>
      <c r="Q1180" s="80"/>
      <c r="R1180" s="5"/>
      <c r="S1180" s="80"/>
      <c r="T1180" s="5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5"/>
      <c r="AE1180" s="80"/>
      <c r="AF1180" s="5"/>
      <c r="AG1180" s="80"/>
      <c r="AH1180" s="5"/>
      <c r="AI1180" s="80"/>
      <c r="AJ1180" s="5"/>
      <c r="AK1180" s="80"/>
      <c r="AL1180" s="5"/>
      <c r="AM1180" s="80"/>
      <c r="AN1180" s="5"/>
      <c r="AO1180" s="80"/>
      <c r="AP1180" s="80"/>
      <c r="AQ1180" s="5"/>
      <c r="AR1180" s="80"/>
      <c r="AS1180" s="5"/>
      <c r="AT1180" s="80"/>
      <c r="AU1180" s="5"/>
      <c r="AV1180" s="80"/>
      <c r="AW1180" s="5"/>
      <c r="AX1180" s="80"/>
      <c r="AY1180" s="5"/>
      <c r="AZ1180" s="80"/>
      <c r="BA1180" s="5"/>
      <c r="BB1180" s="80"/>
      <c r="BC1180" s="80"/>
      <c r="BD1180" s="80"/>
      <c r="BE1180" s="80"/>
      <c r="BF1180" s="80"/>
      <c r="BG1180" s="80"/>
      <c r="BH1180" s="80"/>
      <c r="BI1180" s="80"/>
      <c r="BJ1180" s="80"/>
      <c r="BK1180" s="80"/>
      <c r="BL1180" s="80"/>
      <c r="BM1180" s="80"/>
      <c r="BN1180" s="80"/>
      <c r="BO1180" s="80"/>
      <c r="BP1180" s="80"/>
      <c r="BQ1180" s="80"/>
      <c r="BR1180" s="80"/>
      <c r="BS1180" s="80"/>
      <c r="BT1180" s="80"/>
      <c r="BU1180" s="80"/>
      <c r="BV1180" s="80"/>
      <c r="BW1180" s="80"/>
      <c r="BX1180" s="80"/>
      <c r="BY1180" s="80"/>
      <c r="BZ1180" s="80"/>
      <c r="CE1180" s="5"/>
    </row>
    <row r="1181" spans="2:83" s="6" customFormat="1" x14ac:dyDescent="0.25">
      <c r="B1181" s="77"/>
      <c r="C1181" s="78"/>
      <c r="D1181" s="80"/>
      <c r="E1181" s="80"/>
      <c r="F1181" s="80"/>
      <c r="G1181" s="80"/>
      <c r="H1181" s="80"/>
      <c r="I1181" s="80"/>
      <c r="J1181" s="80"/>
      <c r="K1181" s="5"/>
      <c r="L1181" s="5"/>
      <c r="M1181" s="80"/>
      <c r="N1181" s="5"/>
      <c r="O1181" s="80"/>
      <c r="P1181" s="5"/>
      <c r="Q1181" s="80"/>
      <c r="R1181" s="5"/>
      <c r="S1181" s="80"/>
      <c r="T1181" s="5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5"/>
      <c r="AE1181" s="80"/>
      <c r="AF1181" s="5"/>
      <c r="AG1181" s="80"/>
      <c r="AH1181" s="5"/>
      <c r="AI1181" s="80"/>
      <c r="AJ1181" s="5"/>
      <c r="AK1181" s="80"/>
      <c r="AL1181" s="5"/>
      <c r="AM1181" s="80"/>
      <c r="AN1181" s="5"/>
      <c r="AO1181" s="80"/>
      <c r="AP1181" s="80"/>
      <c r="AQ1181" s="5"/>
      <c r="AR1181" s="80"/>
      <c r="AS1181" s="5"/>
      <c r="AT1181" s="80"/>
      <c r="AU1181" s="5"/>
      <c r="AV1181" s="80"/>
      <c r="AW1181" s="5"/>
      <c r="AX1181" s="80"/>
      <c r="AY1181" s="5"/>
      <c r="AZ1181" s="80"/>
      <c r="BA1181" s="5"/>
      <c r="BB1181" s="80"/>
      <c r="BC1181" s="80"/>
      <c r="BD1181" s="80"/>
      <c r="BE1181" s="80"/>
      <c r="BF1181" s="80"/>
      <c r="BG1181" s="80"/>
      <c r="BH1181" s="80"/>
      <c r="BI1181" s="80"/>
      <c r="BJ1181" s="80"/>
      <c r="BK1181" s="80"/>
      <c r="BL1181" s="80"/>
      <c r="BM1181" s="80"/>
      <c r="BN1181" s="80"/>
      <c r="BO1181" s="80"/>
      <c r="BP1181" s="80"/>
      <c r="BQ1181" s="80"/>
      <c r="BR1181" s="80"/>
      <c r="BS1181" s="80"/>
      <c r="BT1181" s="80"/>
      <c r="BU1181" s="80"/>
      <c r="BV1181" s="80"/>
      <c r="BW1181" s="80"/>
      <c r="BX1181" s="80"/>
      <c r="BY1181" s="80"/>
      <c r="BZ1181" s="80"/>
      <c r="CE1181" s="5"/>
    </row>
    <row r="1182" spans="2:83" s="6" customFormat="1" x14ac:dyDescent="0.25">
      <c r="B1182" s="77"/>
      <c r="C1182" s="78"/>
      <c r="D1182" s="80"/>
      <c r="E1182" s="80"/>
      <c r="F1182" s="80"/>
      <c r="G1182" s="80"/>
      <c r="H1182" s="80"/>
      <c r="I1182" s="80"/>
      <c r="J1182" s="80"/>
      <c r="K1182" s="5"/>
      <c r="L1182" s="5"/>
      <c r="M1182" s="80"/>
      <c r="N1182" s="5"/>
      <c r="O1182" s="80"/>
      <c r="P1182" s="5"/>
      <c r="Q1182" s="80"/>
      <c r="R1182" s="5"/>
      <c r="S1182" s="80"/>
      <c r="T1182" s="5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5"/>
      <c r="AE1182" s="80"/>
      <c r="AF1182" s="5"/>
      <c r="AG1182" s="80"/>
      <c r="AH1182" s="5"/>
      <c r="AI1182" s="80"/>
      <c r="AJ1182" s="5"/>
      <c r="AK1182" s="80"/>
      <c r="AL1182" s="5"/>
      <c r="AM1182" s="80"/>
      <c r="AN1182" s="5"/>
      <c r="AO1182" s="80"/>
      <c r="AP1182" s="80"/>
      <c r="AQ1182" s="5"/>
      <c r="AR1182" s="80"/>
      <c r="AS1182" s="5"/>
      <c r="AT1182" s="80"/>
      <c r="AU1182" s="5"/>
      <c r="AV1182" s="80"/>
      <c r="AW1182" s="5"/>
      <c r="AX1182" s="80"/>
      <c r="AY1182" s="5"/>
      <c r="AZ1182" s="80"/>
      <c r="BA1182" s="5"/>
      <c r="BB1182" s="80"/>
      <c r="BC1182" s="80"/>
      <c r="BD1182" s="80"/>
      <c r="BE1182" s="80"/>
      <c r="BF1182" s="80"/>
      <c r="BG1182" s="80"/>
      <c r="BH1182" s="80"/>
      <c r="BI1182" s="80"/>
      <c r="BJ1182" s="80"/>
      <c r="BK1182" s="80"/>
      <c r="BL1182" s="80"/>
      <c r="BM1182" s="80"/>
      <c r="BN1182" s="80"/>
      <c r="BO1182" s="80"/>
      <c r="BP1182" s="80"/>
      <c r="BQ1182" s="80"/>
      <c r="BR1182" s="80"/>
      <c r="BS1182" s="80"/>
      <c r="BT1182" s="80"/>
      <c r="BU1182" s="80"/>
      <c r="BV1182" s="80"/>
      <c r="BW1182" s="80"/>
      <c r="BX1182" s="80"/>
      <c r="BY1182" s="80"/>
      <c r="BZ1182" s="80"/>
      <c r="CE1182" s="5"/>
    </row>
    <row r="1183" spans="2:83" s="6" customFormat="1" x14ac:dyDescent="0.25">
      <c r="B1183" s="77"/>
      <c r="C1183" s="78"/>
      <c r="D1183" s="80"/>
      <c r="E1183" s="80"/>
      <c r="F1183" s="80"/>
      <c r="G1183" s="80"/>
      <c r="H1183" s="80"/>
      <c r="I1183" s="80"/>
      <c r="J1183" s="80"/>
      <c r="K1183" s="5"/>
      <c r="L1183" s="5"/>
      <c r="M1183" s="80"/>
      <c r="N1183" s="5"/>
      <c r="O1183" s="80"/>
      <c r="P1183" s="5"/>
      <c r="Q1183" s="80"/>
      <c r="R1183" s="5"/>
      <c r="S1183" s="80"/>
      <c r="T1183" s="5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5"/>
      <c r="AE1183" s="80"/>
      <c r="AF1183" s="5"/>
      <c r="AG1183" s="80"/>
      <c r="AH1183" s="5"/>
      <c r="AI1183" s="80"/>
      <c r="AJ1183" s="5"/>
      <c r="AK1183" s="80"/>
      <c r="AL1183" s="5"/>
      <c r="AM1183" s="80"/>
      <c r="AN1183" s="5"/>
      <c r="AO1183" s="80"/>
      <c r="AP1183" s="80"/>
      <c r="AQ1183" s="5"/>
      <c r="AR1183" s="80"/>
      <c r="AS1183" s="5"/>
      <c r="AT1183" s="80"/>
      <c r="AU1183" s="5"/>
      <c r="AV1183" s="80"/>
      <c r="AW1183" s="5"/>
      <c r="AX1183" s="80"/>
      <c r="AY1183" s="5"/>
      <c r="AZ1183" s="80"/>
      <c r="BA1183" s="5"/>
      <c r="BB1183" s="80"/>
      <c r="BC1183" s="80"/>
      <c r="BD1183" s="80"/>
      <c r="BE1183" s="80"/>
      <c r="BF1183" s="80"/>
      <c r="BG1183" s="80"/>
      <c r="BH1183" s="80"/>
      <c r="BI1183" s="80"/>
      <c r="BJ1183" s="80"/>
      <c r="BK1183" s="80"/>
      <c r="BL1183" s="80"/>
      <c r="BM1183" s="80"/>
      <c r="BN1183" s="80"/>
      <c r="BO1183" s="80"/>
      <c r="BP1183" s="80"/>
      <c r="BQ1183" s="80"/>
      <c r="BR1183" s="80"/>
      <c r="BS1183" s="80"/>
      <c r="BT1183" s="80"/>
      <c r="BU1183" s="80"/>
      <c r="BV1183" s="80"/>
      <c r="BW1183" s="80"/>
      <c r="BX1183" s="80"/>
      <c r="BY1183" s="80"/>
      <c r="BZ1183" s="80"/>
      <c r="CE1183" s="5"/>
    </row>
    <row r="1184" spans="2:83" s="6" customFormat="1" x14ac:dyDescent="0.25">
      <c r="B1184" s="77"/>
      <c r="C1184" s="78"/>
      <c r="D1184" s="80"/>
      <c r="E1184" s="80"/>
      <c r="F1184" s="80"/>
      <c r="G1184" s="80"/>
      <c r="H1184" s="80"/>
      <c r="I1184" s="80"/>
      <c r="J1184" s="80"/>
      <c r="K1184" s="5"/>
      <c r="L1184" s="5"/>
      <c r="M1184" s="80"/>
      <c r="N1184" s="5"/>
      <c r="O1184" s="80"/>
      <c r="P1184" s="5"/>
      <c r="Q1184" s="80"/>
      <c r="R1184" s="5"/>
      <c r="S1184" s="80"/>
      <c r="T1184" s="5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5"/>
      <c r="AE1184" s="80"/>
      <c r="AF1184" s="5"/>
      <c r="AG1184" s="80"/>
      <c r="AH1184" s="5"/>
      <c r="AI1184" s="80"/>
      <c r="AJ1184" s="5"/>
      <c r="AK1184" s="80"/>
      <c r="AL1184" s="5"/>
      <c r="AM1184" s="80"/>
      <c r="AN1184" s="5"/>
      <c r="AO1184" s="80"/>
      <c r="AP1184" s="80"/>
      <c r="AQ1184" s="5"/>
      <c r="AR1184" s="80"/>
      <c r="AS1184" s="5"/>
      <c r="AT1184" s="80"/>
      <c r="AU1184" s="5"/>
      <c r="AV1184" s="80"/>
      <c r="AW1184" s="5"/>
      <c r="AX1184" s="80"/>
      <c r="AY1184" s="5"/>
      <c r="AZ1184" s="80"/>
      <c r="BA1184" s="5"/>
      <c r="BB1184" s="80"/>
      <c r="BC1184" s="80"/>
      <c r="BD1184" s="80"/>
      <c r="BE1184" s="80"/>
      <c r="BF1184" s="80"/>
      <c r="BG1184" s="80"/>
      <c r="BH1184" s="80"/>
      <c r="BI1184" s="80"/>
      <c r="BJ1184" s="80"/>
      <c r="BK1184" s="80"/>
      <c r="BL1184" s="80"/>
      <c r="BM1184" s="80"/>
      <c r="BN1184" s="80"/>
      <c r="BO1184" s="80"/>
      <c r="BP1184" s="80"/>
      <c r="BQ1184" s="80"/>
      <c r="BR1184" s="80"/>
      <c r="BS1184" s="80"/>
      <c r="BT1184" s="80"/>
      <c r="BU1184" s="80"/>
      <c r="BV1184" s="80"/>
      <c r="BW1184" s="80"/>
      <c r="BX1184" s="80"/>
      <c r="BY1184" s="80"/>
      <c r="BZ1184" s="80"/>
      <c r="CE1184" s="5"/>
    </row>
    <row r="1185" spans="2:83" s="6" customFormat="1" x14ac:dyDescent="0.25">
      <c r="B1185" s="77"/>
      <c r="C1185" s="78"/>
      <c r="D1185" s="80"/>
      <c r="E1185" s="80"/>
      <c r="F1185" s="80"/>
      <c r="G1185" s="80"/>
      <c r="H1185" s="80"/>
      <c r="I1185" s="80"/>
      <c r="J1185" s="80"/>
      <c r="K1185" s="5"/>
      <c r="L1185" s="5"/>
      <c r="M1185" s="80"/>
      <c r="N1185" s="5"/>
      <c r="O1185" s="80"/>
      <c r="P1185" s="5"/>
      <c r="Q1185" s="80"/>
      <c r="R1185" s="5"/>
      <c r="S1185" s="80"/>
      <c r="T1185" s="5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5"/>
      <c r="AE1185" s="80"/>
      <c r="AF1185" s="5"/>
      <c r="AG1185" s="80"/>
      <c r="AH1185" s="5"/>
      <c r="AI1185" s="80"/>
      <c r="AJ1185" s="5"/>
      <c r="AK1185" s="80"/>
      <c r="AL1185" s="5"/>
      <c r="AM1185" s="80"/>
      <c r="AN1185" s="5"/>
      <c r="AO1185" s="80"/>
      <c r="AP1185" s="80"/>
      <c r="AQ1185" s="5"/>
      <c r="AR1185" s="80"/>
      <c r="AS1185" s="5"/>
      <c r="AT1185" s="80"/>
      <c r="AU1185" s="5"/>
      <c r="AV1185" s="80"/>
      <c r="AW1185" s="5"/>
      <c r="AX1185" s="80"/>
      <c r="AY1185" s="5"/>
      <c r="AZ1185" s="80"/>
      <c r="BA1185" s="5"/>
      <c r="BB1185" s="80"/>
      <c r="BC1185" s="80"/>
      <c r="BD1185" s="80"/>
      <c r="BE1185" s="80"/>
      <c r="BF1185" s="80"/>
      <c r="BG1185" s="80"/>
      <c r="BH1185" s="80"/>
      <c r="BI1185" s="80"/>
      <c r="BJ1185" s="80"/>
      <c r="BK1185" s="80"/>
      <c r="BL1185" s="80"/>
      <c r="BM1185" s="80"/>
      <c r="BN1185" s="80"/>
      <c r="BO1185" s="80"/>
      <c r="BP1185" s="80"/>
      <c r="BQ1185" s="80"/>
      <c r="BR1185" s="80"/>
      <c r="BS1185" s="80"/>
      <c r="BT1185" s="80"/>
      <c r="BU1185" s="80"/>
      <c r="BV1185" s="80"/>
      <c r="BW1185" s="80"/>
      <c r="BX1185" s="80"/>
      <c r="BY1185" s="80"/>
      <c r="BZ1185" s="80"/>
      <c r="CE1185" s="5"/>
    </row>
    <row r="1186" spans="2:83" s="6" customFormat="1" x14ac:dyDescent="0.25">
      <c r="B1186" s="77"/>
      <c r="C1186" s="78"/>
      <c r="D1186" s="80"/>
      <c r="E1186" s="80"/>
      <c r="F1186" s="80"/>
      <c r="G1186" s="80"/>
      <c r="H1186" s="80"/>
      <c r="I1186" s="80"/>
      <c r="J1186" s="80"/>
      <c r="K1186" s="5"/>
      <c r="L1186" s="5"/>
      <c r="M1186" s="80"/>
      <c r="N1186" s="5"/>
      <c r="O1186" s="80"/>
      <c r="P1186" s="5"/>
      <c r="Q1186" s="80"/>
      <c r="R1186" s="5"/>
      <c r="S1186" s="80"/>
      <c r="T1186" s="5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5"/>
      <c r="AE1186" s="80"/>
      <c r="AF1186" s="5"/>
      <c r="AG1186" s="80"/>
      <c r="AH1186" s="5"/>
      <c r="AI1186" s="80"/>
      <c r="AJ1186" s="5"/>
      <c r="AK1186" s="80"/>
      <c r="AL1186" s="5"/>
      <c r="AM1186" s="80"/>
      <c r="AN1186" s="5"/>
      <c r="AO1186" s="80"/>
      <c r="AP1186" s="80"/>
      <c r="AQ1186" s="5"/>
      <c r="AR1186" s="80"/>
      <c r="AS1186" s="5"/>
      <c r="AT1186" s="80"/>
      <c r="AU1186" s="5"/>
      <c r="AV1186" s="80"/>
      <c r="AW1186" s="5"/>
      <c r="AX1186" s="80"/>
      <c r="AY1186" s="5"/>
      <c r="AZ1186" s="80"/>
      <c r="BA1186" s="5"/>
      <c r="BB1186" s="80"/>
      <c r="BC1186" s="80"/>
      <c r="BD1186" s="80"/>
      <c r="BE1186" s="80"/>
      <c r="BF1186" s="80"/>
      <c r="BG1186" s="80"/>
      <c r="BH1186" s="80"/>
      <c r="BI1186" s="80"/>
      <c r="BJ1186" s="80"/>
      <c r="BK1186" s="80"/>
      <c r="BL1186" s="80"/>
      <c r="BM1186" s="80"/>
      <c r="BN1186" s="80"/>
      <c r="BO1186" s="80"/>
      <c r="BP1186" s="80"/>
      <c r="BQ1186" s="80"/>
      <c r="BR1186" s="80"/>
      <c r="BS1186" s="80"/>
      <c r="BT1186" s="80"/>
      <c r="BU1186" s="80"/>
      <c r="BV1186" s="80"/>
      <c r="BW1186" s="80"/>
      <c r="BX1186" s="80"/>
      <c r="BY1186" s="80"/>
      <c r="BZ1186" s="80"/>
      <c r="CE1186" s="5"/>
    </row>
    <row r="1187" spans="2:83" s="6" customFormat="1" x14ac:dyDescent="0.25">
      <c r="B1187" s="77"/>
      <c r="C1187" s="78"/>
      <c r="D1187" s="80"/>
      <c r="E1187" s="80"/>
      <c r="F1187" s="80"/>
      <c r="G1187" s="80"/>
      <c r="H1187" s="80"/>
      <c r="I1187" s="80"/>
      <c r="J1187" s="80"/>
      <c r="K1187" s="5"/>
      <c r="L1187" s="5"/>
      <c r="M1187" s="80"/>
      <c r="N1187" s="5"/>
      <c r="O1187" s="80"/>
      <c r="P1187" s="5"/>
      <c r="Q1187" s="80"/>
      <c r="R1187" s="5"/>
      <c r="S1187" s="80"/>
      <c r="T1187" s="5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5"/>
      <c r="AE1187" s="80"/>
      <c r="AF1187" s="5"/>
      <c r="AG1187" s="80"/>
      <c r="AH1187" s="5"/>
      <c r="AI1187" s="80"/>
      <c r="AJ1187" s="5"/>
      <c r="AK1187" s="80"/>
      <c r="AL1187" s="5"/>
      <c r="AM1187" s="80"/>
      <c r="AN1187" s="5"/>
      <c r="AO1187" s="80"/>
      <c r="AP1187" s="80"/>
      <c r="AQ1187" s="5"/>
      <c r="AR1187" s="80"/>
      <c r="AS1187" s="5"/>
      <c r="AT1187" s="80"/>
      <c r="AU1187" s="5"/>
      <c r="AV1187" s="80"/>
      <c r="AW1187" s="5"/>
      <c r="AX1187" s="80"/>
      <c r="AY1187" s="5"/>
      <c r="AZ1187" s="80"/>
      <c r="BA1187" s="5"/>
      <c r="BB1187" s="80"/>
      <c r="BC1187" s="80"/>
      <c r="BD1187" s="80"/>
      <c r="BE1187" s="80"/>
      <c r="BF1187" s="80"/>
      <c r="BG1187" s="80"/>
      <c r="BH1187" s="80"/>
      <c r="BI1187" s="80"/>
      <c r="BJ1187" s="80"/>
      <c r="BK1187" s="80"/>
      <c r="BL1187" s="80"/>
      <c r="BM1187" s="80"/>
      <c r="BN1187" s="80"/>
      <c r="BO1187" s="80"/>
      <c r="BP1187" s="80"/>
      <c r="BQ1187" s="80"/>
      <c r="BR1187" s="80"/>
      <c r="BS1187" s="80"/>
      <c r="BT1187" s="80"/>
      <c r="BU1187" s="80"/>
      <c r="BV1187" s="80"/>
      <c r="BW1187" s="80"/>
      <c r="BX1187" s="80"/>
      <c r="BY1187" s="80"/>
      <c r="BZ1187" s="80"/>
      <c r="CE1187" s="5"/>
    </row>
    <row r="1188" spans="2:83" s="6" customFormat="1" x14ac:dyDescent="0.25">
      <c r="B1188" s="77"/>
      <c r="C1188" s="78"/>
      <c r="D1188" s="80"/>
      <c r="E1188" s="80"/>
      <c r="F1188" s="80"/>
      <c r="G1188" s="80"/>
      <c r="H1188" s="80"/>
      <c r="I1188" s="80"/>
      <c r="J1188" s="80"/>
      <c r="K1188" s="5"/>
      <c r="L1188" s="5"/>
      <c r="M1188" s="80"/>
      <c r="N1188" s="5"/>
      <c r="O1188" s="80"/>
      <c r="P1188" s="5"/>
      <c r="Q1188" s="80"/>
      <c r="R1188" s="5"/>
      <c r="S1188" s="80"/>
      <c r="T1188" s="5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5"/>
      <c r="AE1188" s="80"/>
      <c r="AF1188" s="5"/>
      <c r="AG1188" s="80"/>
      <c r="AH1188" s="5"/>
      <c r="AI1188" s="80"/>
      <c r="AJ1188" s="5"/>
      <c r="AK1188" s="80"/>
      <c r="AL1188" s="5"/>
      <c r="AM1188" s="80"/>
      <c r="AN1188" s="5"/>
      <c r="AO1188" s="80"/>
      <c r="AP1188" s="80"/>
      <c r="AQ1188" s="5"/>
      <c r="AR1188" s="80"/>
      <c r="AS1188" s="5"/>
      <c r="AT1188" s="80"/>
      <c r="AU1188" s="5"/>
      <c r="AV1188" s="80"/>
      <c r="AW1188" s="5"/>
      <c r="AX1188" s="80"/>
      <c r="AY1188" s="5"/>
      <c r="AZ1188" s="80"/>
      <c r="BA1188" s="5"/>
      <c r="BB1188" s="80"/>
      <c r="BC1188" s="80"/>
      <c r="BD1188" s="80"/>
      <c r="BE1188" s="80"/>
      <c r="BF1188" s="80"/>
      <c r="BG1188" s="80"/>
      <c r="BH1188" s="80"/>
      <c r="BI1188" s="80"/>
      <c r="BJ1188" s="80"/>
      <c r="BK1188" s="80"/>
      <c r="BL1188" s="80"/>
      <c r="BM1188" s="80"/>
      <c r="BN1188" s="80"/>
      <c r="BO1188" s="80"/>
      <c r="BP1188" s="80"/>
      <c r="BQ1188" s="80"/>
      <c r="BR1188" s="80"/>
      <c r="BS1188" s="80"/>
      <c r="BT1188" s="80"/>
      <c r="BU1188" s="80"/>
      <c r="BV1188" s="80"/>
      <c r="BW1188" s="80"/>
      <c r="BX1188" s="80"/>
      <c r="BY1188" s="80"/>
      <c r="BZ1188" s="80"/>
      <c r="CE1188" s="5"/>
    </row>
    <row r="1189" spans="2:83" s="6" customFormat="1" x14ac:dyDescent="0.25">
      <c r="B1189" s="77"/>
      <c r="C1189" s="78"/>
      <c r="D1189" s="80"/>
      <c r="E1189" s="80"/>
      <c r="F1189" s="80"/>
      <c r="G1189" s="80"/>
      <c r="H1189" s="80"/>
      <c r="I1189" s="80"/>
      <c r="J1189" s="80"/>
      <c r="K1189" s="5"/>
      <c r="L1189" s="5"/>
      <c r="M1189" s="80"/>
      <c r="N1189" s="5"/>
      <c r="O1189" s="80"/>
      <c r="P1189" s="5"/>
      <c r="Q1189" s="80"/>
      <c r="R1189" s="5"/>
      <c r="S1189" s="80"/>
      <c r="T1189" s="5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5"/>
      <c r="AE1189" s="80"/>
      <c r="AF1189" s="5"/>
      <c r="AG1189" s="80"/>
      <c r="AH1189" s="5"/>
      <c r="AI1189" s="80"/>
      <c r="AJ1189" s="5"/>
      <c r="AK1189" s="80"/>
      <c r="AL1189" s="5"/>
      <c r="AM1189" s="80"/>
      <c r="AN1189" s="5"/>
      <c r="AO1189" s="80"/>
      <c r="AP1189" s="80"/>
      <c r="AQ1189" s="5"/>
      <c r="AR1189" s="80"/>
      <c r="AS1189" s="5"/>
      <c r="AT1189" s="80"/>
      <c r="AU1189" s="5"/>
      <c r="AV1189" s="80"/>
      <c r="AW1189" s="5"/>
      <c r="AX1189" s="80"/>
      <c r="AY1189" s="5"/>
      <c r="AZ1189" s="80"/>
      <c r="BA1189" s="5"/>
      <c r="BB1189" s="80"/>
      <c r="BC1189" s="80"/>
      <c r="BD1189" s="80"/>
      <c r="BE1189" s="80"/>
      <c r="BF1189" s="80"/>
      <c r="BG1189" s="80"/>
      <c r="BH1189" s="80"/>
      <c r="BI1189" s="80"/>
      <c r="BJ1189" s="80"/>
      <c r="BK1189" s="80"/>
      <c r="BL1189" s="80"/>
      <c r="BM1189" s="80"/>
      <c r="BN1189" s="80"/>
      <c r="BO1189" s="80"/>
      <c r="BP1189" s="80"/>
      <c r="BQ1189" s="80"/>
      <c r="BR1189" s="80"/>
      <c r="BS1189" s="80"/>
      <c r="BT1189" s="80"/>
      <c r="BU1189" s="80"/>
      <c r="BV1189" s="80"/>
      <c r="BW1189" s="80"/>
      <c r="BX1189" s="80"/>
      <c r="BY1189" s="80"/>
      <c r="BZ1189" s="80"/>
      <c r="CE1189" s="5"/>
    </row>
    <row r="1190" spans="2:83" s="6" customFormat="1" x14ac:dyDescent="0.25">
      <c r="B1190" s="77"/>
      <c r="C1190" s="78"/>
      <c r="D1190" s="80"/>
      <c r="E1190" s="80"/>
      <c r="F1190" s="80"/>
      <c r="G1190" s="80"/>
      <c r="H1190" s="80"/>
      <c r="I1190" s="80"/>
      <c r="J1190" s="80"/>
      <c r="K1190" s="5"/>
      <c r="L1190" s="5"/>
      <c r="M1190" s="80"/>
      <c r="N1190" s="5"/>
      <c r="O1190" s="80"/>
      <c r="P1190" s="5"/>
      <c r="Q1190" s="80"/>
      <c r="R1190" s="5"/>
      <c r="S1190" s="80"/>
      <c r="T1190" s="5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5"/>
      <c r="AE1190" s="80"/>
      <c r="AF1190" s="5"/>
      <c r="AG1190" s="80"/>
      <c r="AH1190" s="5"/>
      <c r="AI1190" s="80"/>
      <c r="AJ1190" s="5"/>
      <c r="AK1190" s="80"/>
      <c r="AL1190" s="5"/>
      <c r="AM1190" s="80"/>
      <c r="AN1190" s="5"/>
      <c r="AO1190" s="80"/>
      <c r="AP1190" s="80"/>
      <c r="AQ1190" s="5"/>
      <c r="AR1190" s="80"/>
      <c r="AS1190" s="5"/>
      <c r="AT1190" s="80"/>
      <c r="AU1190" s="5"/>
      <c r="AV1190" s="80"/>
      <c r="AW1190" s="5"/>
      <c r="AX1190" s="80"/>
      <c r="AY1190" s="5"/>
      <c r="AZ1190" s="80"/>
      <c r="BA1190" s="5"/>
      <c r="BB1190" s="80"/>
      <c r="BC1190" s="80"/>
      <c r="BD1190" s="80"/>
      <c r="BE1190" s="80"/>
      <c r="BF1190" s="80"/>
      <c r="BG1190" s="80"/>
      <c r="BH1190" s="80"/>
      <c r="BI1190" s="80"/>
      <c r="BJ1190" s="80"/>
      <c r="BK1190" s="80"/>
      <c r="BL1190" s="80"/>
      <c r="BM1190" s="80"/>
      <c r="BN1190" s="80"/>
      <c r="BO1190" s="80"/>
      <c r="BP1190" s="80"/>
      <c r="BQ1190" s="80"/>
      <c r="BR1190" s="80"/>
      <c r="BS1190" s="80"/>
      <c r="BT1190" s="80"/>
      <c r="BU1190" s="80"/>
      <c r="BV1190" s="80"/>
      <c r="BW1190" s="80"/>
      <c r="BX1190" s="80"/>
      <c r="BY1190" s="80"/>
      <c r="BZ1190" s="80"/>
      <c r="CE1190" s="5"/>
    </row>
    <row r="1191" spans="2:83" s="6" customFormat="1" x14ac:dyDescent="0.25">
      <c r="B1191" s="77"/>
      <c r="C1191" s="78"/>
      <c r="D1191" s="80"/>
      <c r="E1191" s="80"/>
      <c r="F1191" s="80"/>
      <c r="G1191" s="80"/>
      <c r="H1191" s="80"/>
      <c r="I1191" s="80"/>
      <c r="J1191" s="80"/>
      <c r="K1191" s="5"/>
      <c r="L1191" s="5"/>
      <c r="M1191" s="80"/>
      <c r="N1191" s="5"/>
      <c r="O1191" s="80"/>
      <c r="P1191" s="5"/>
      <c r="Q1191" s="80"/>
      <c r="R1191" s="5"/>
      <c r="S1191" s="80"/>
      <c r="T1191" s="5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5"/>
      <c r="AE1191" s="80"/>
      <c r="AF1191" s="5"/>
      <c r="AG1191" s="80"/>
      <c r="AH1191" s="5"/>
      <c r="AI1191" s="80"/>
      <c r="AJ1191" s="5"/>
      <c r="AK1191" s="80"/>
      <c r="AL1191" s="5"/>
      <c r="AM1191" s="80"/>
      <c r="AN1191" s="5"/>
      <c r="AO1191" s="80"/>
      <c r="AP1191" s="80"/>
      <c r="AQ1191" s="5"/>
      <c r="AR1191" s="80"/>
      <c r="AS1191" s="5"/>
      <c r="AT1191" s="80"/>
      <c r="AU1191" s="5"/>
      <c r="AV1191" s="80"/>
      <c r="AW1191" s="5"/>
      <c r="AX1191" s="80"/>
      <c r="AY1191" s="5"/>
      <c r="AZ1191" s="80"/>
      <c r="BA1191" s="5"/>
      <c r="BB1191" s="80"/>
      <c r="BC1191" s="80"/>
      <c r="BD1191" s="80"/>
      <c r="BE1191" s="80"/>
      <c r="BF1191" s="80"/>
      <c r="BG1191" s="80"/>
      <c r="BH1191" s="80"/>
      <c r="BI1191" s="80"/>
      <c r="BJ1191" s="80"/>
      <c r="BK1191" s="80"/>
      <c r="BL1191" s="80"/>
      <c r="BM1191" s="80"/>
      <c r="BN1191" s="80"/>
      <c r="BO1191" s="80"/>
      <c r="BP1191" s="80"/>
      <c r="BQ1191" s="80"/>
      <c r="BR1191" s="80"/>
      <c r="BS1191" s="80"/>
      <c r="BT1191" s="80"/>
      <c r="BU1191" s="80"/>
      <c r="BV1191" s="80"/>
      <c r="BW1191" s="80"/>
      <c r="BX1191" s="80"/>
      <c r="BY1191" s="80"/>
      <c r="BZ1191" s="80"/>
      <c r="CE1191" s="5"/>
    </row>
    <row r="1192" spans="2:83" s="6" customFormat="1" x14ac:dyDescent="0.25">
      <c r="B1192" s="77"/>
      <c r="C1192" s="78"/>
      <c r="D1192" s="80"/>
      <c r="E1192" s="80"/>
      <c r="F1192" s="80"/>
      <c r="G1192" s="80"/>
      <c r="H1192" s="80"/>
      <c r="I1192" s="80"/>
      <c r="J1192" s="80"/>
      <c r="K1192" s="5"/>
      <c r="L1192" s="5"/>
      <c r="M1192" s="80"/>
      <c r="N1192" s="5"/>
      <c r="O1192" s="80"/>
      <c r="P1192" s="5"/>
      <c r="Q1192" s="80"/>
      <c r="R1192" s="5"/>
      <c r="S1192" s="80"/>
      <c r="T1192" s="5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5"/>
      <c r="AE1192" s="80"/>
      <c r="AF1192" s="5"/>
      <c r="AG1192" s="80"/>
      <c r="AH1192" s="5"/>
      <c r="AI1192" s="80"/>
      <c r="AJ1192" s="5"/>
      <c r="AK1192" s="80"/>
      <c r="AL1192" s="5"/>
      <c r="AM1192" s="80"/>
      <c r="AN1192" s="5"/>
      <c r="AO1192" s="80"/>
      <c r="AP1192" s="80"/>
      <c r="AQ1192" s="5"/>
      <c r="AR1192" s="80"/>
      <c r="AS1192" s="5"/>
      <c r="AT1192" s="80"/>
      <c r="AU1192" s="5"/>
      <c r="AV1192" s="80"/>
      <c r="AW1192" s="5"/>
      <c r="AX1192" s="80"/>
      <c r="AY1192" s="5"/>
      <c r="AZ1192" s="80"/>
      <c r="BA1192" s="5"/>
      <c r="BB1192" s="80"/>
      <c r="BC1192" s="80"/>
      <c r="BD1192" s="80"/>
      <c r="BE1192" s="80"/>
      <c r="BF1192" s="80"/>
      <c r="BG1192" s="80"/>
      <c r="BH1192" s="80"/>
      <c r="BI1192" s="80"/>
      <c r="BJ1192" s="80"/>
      <c r="BK1192" s="80"/>
      <c r="BL1192" s="80"/>
      <c r="BM1192" s="80"/>
      <c r="BN1192" s="80"/>
      <c r="BO1192" s="80"/>
      <c r="BP1192" s="80"/>
      <c r="BQ1192" s="80"/>
      <c r="BR1192" s="80"/>
      <c r="BS1192" s="80"/>
      <c r="BT1192" s="80"/>
      <c r="BU1192" s="80"/>
      <c r="BV1192" s="80"/>
      <c r="BW1192" s="80"/>
      <c r="BX1192" s="80"/>
      <c r="BY1192" s="80"/>
      <c r="BZ1192" s="80"/>
      <c r="CE1192" s="5"/>
    </row>
    <row r="1193" spans="2:83" s="6" customFormat="1" x14ac:dyDescent="0.25">
      <c r="B1193" s="77"/>
      <c r="C1193" s="78"/>
      <c r="D1193" s="80"/>
      <c r="E1193" s="80"/>
      <c r="F1193" s="80"/>
      <c r="G1193" s="80"/>
      <c r="H1193" s="80"/>
      <c r="I1193" s="80"/>
      <c r="J1193" s="80"/>
      <c r="K1193" s="5"/>
      <c r="L1193" s="5"/>
      <c r="M1193" s="80"/>
      <c r="N1193" s="5"/>
      <c r="O1193" s="80"/>
      <c r="P1193" s="5"/>
      <c r="Q1193" s="80"/>
      <c r="R1193" s="5"/>
      <c r="S1193" s="80"/>
      <c r="T1193" s="5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5"/>
      <c r="AE1193" s="80"/>
      <c r="AF1193" s="5"/>
      <c r="AG1193" s="80"/>
      <c r="AH1193" s="5"/>
      <c r="AI1193" s="80"/>
      <c r="AJ1193" s="5"/>
      <c r="AK1193" s="80"/>
      <c r="AL1193" s="5"/>
      <c r="AM1193" s="80"/>
      <c r="AN1193" s="5"/>
      <c r="AO1193" s="80"/>
      <c r="AP1193" s="80"/>
      <c r="AQ1193" s="5"/>
      <c r="AR1193" s="80"/>
      <c r="AS1193" s="5"/>
      <c r="AT1193" s="80"/>
      <c r="AU1193" s="5"/>
      <c r="AV1193" s="80"/>
      <c r="AW1193" s="5"/>
      <c r="AX1193" s="80"/>
      <c r="AY1193" s="5"/>
      <c r="AZ1193" s="80"/>
      <c r="BA1193" s="5"/>
      <c r="BB1193" s="80"/>
      <c r="BC1193" s="80"/>
      <c r="BD1193" s="80"/>
      <c r="BE1193" s="80"/>
      <c r="BF1193" s="80"/>
      <c r="BG1193" s="80"/>
      <c r="BH1193" s="80"/>
      <c r="BI1193" s="80"/>
      <c r="BJ1193" s="80"/>
      <c r="BK1193" s="80"/>
      <c r="BL1193" s="80"/>
      <c r="BM1193" s="80"/>
      <c r="BN1193" s="80"/>
      <c r="BO1193" s="80"/>
      <c r="BP1193" s="80"/>
      <c r="BQ1193" s="80"/>
      <c r="BR1193" s="80"/>
      <c r="BS1193" s="80"/>
      <c r="BT1193" s="80"/>
      <c r="BU1193" s="80"/>
      <c r="BV1193" s="80"/>
      <c r="BW1193" s="80"/>
      <c r="BX1193" s="80"/>
      <c r="BY1193" s="80"/>
      <c r="BZ1193" s="80"/>
      <c r="CE1193" s="5"/>
    </row>
    <row r="1194" spans="2:83" s="6" customFormat="1" x14ac:dyDescent="0.25">
      <c r="B1194" s="77"/>
      <c r="C1194" s="78"/>
      <c r="D1194" s="80"/>
      <c r="E1194" s="80"/>
      <c r="F1194" s="80"/>
      <c r="G1194" s="80"/>
      <c r="H1194" s="80"/>
      <c r="I1194" s="80"/>
      <c r="J1194" s="80"/>
      <c r="K1194" s="5"/>
      <c r="L1194" s="5"/>
      <c r="M1194" s="80"/>
      <c r="N1194" s="5"/>
      <c r="O1194" s="80"/>
      <c r="P1194" s="5"/>
      <c r="Q1194" s="80"/>
      <c r="R1194" s="5"/>
      <c r="S1194" s="80"/>
      <c r="T1194" s="5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5"/>
      <c r="AE1194" s="80"/>
      <c r="AF1194" s="5"/>
      <c r="AG1194" s="80"/>
      <c r="AH1194" s="5"/>
      <c r="AI1194" s="80"/>
      <c r="AJ1194" s="5"/>
      <c r="AK1194" s="80"/>
      <c r="AL1194" s="5"/>
      <c r="AM1194" s="80"/>
      <c r="AN1194" s="5"/>
      <c r="AO1194" s="80"/>
      <c r="AP1194" s="80"/>
      <c r="AQ1194" s="5"/>
      <c r="AR1194" s="80"/>
      <c r="AS1194" s="5"/>
      <c r="AT1194" s="80"/>
      <c r="AU1194" s="5"/>
      <c r="AV1194" s="80"/>
      <c r="AW1194" s="5"/>
      <c r="AX1194" s="80"/>
      <c r="AY1194" s="5"/>
      <c r="AZ1194" s="80"/>
      <c r="BA1194" s="5"/>
      <c r="BB1194" s="80"/>
      <c r="BC1194" s="80"/>
      <c r="BD1194" s="80"/>
      <c r="BE1194" s="80"/>
      <c r="BF1194" s="80"/>
      <c r="BG1194" s="80"/>
      <c r="BH1194" s="80"/>
      <c r="BI1194" s="80"/>
      <c r="BJ1194" s="80"/>
      <c r="BK1194" s="80"/>
      <c r="BL1194" s="80"/>
      <c r="BM1194" s="80"/>
      <c r="BN1194" s="80"/>
      <c r="BO1194" s="80"/>
      <c r="BP1194" s="80"/>
      <c r="BQ1194" s="80"/>
      <c r="BR1194" s="80"/>
      <c r="BS1194" s="80"/>
      <c r="BT1194" s="80"/>
      <c r="BU1194" s="80"/>
      <c r="BV1194" s="80"/>
      <c r="BW1194" s="80"/>
      <c r="BX1194" s="80"/>
      <c r="BY1194" s="80"/>
      <c r="BZ1194" s="80"/>
      <c r="CE1194" s="5"/>
    </row>
    <row r="1195" spans="2:83" s="6" customFormat="1" x14ac:dyDescent="0.25">
      <c r="B1195" s="77"/>
      <c r="C1195" s="78"/>
      <c r="D1195" s="80"/>
      <c r="E1195" s="80"/>
      <c r="F1195" s="80"/>
      <c r="G1195" s="80"/>
      <c r="H1195" s="80"/>
      <c r="I1195" s="80"/>
      <c r="J1195" s="80"/>
      <c r="K1195" s="5"/>
      <c r="L1195" s="5"/>
      <c r="M1195" s="80"/>
      <c r="N1195" s="5"/>
      <c r="O1195" s="80"/>
      <c r="P1195" s="5"/>
      <c r="Q1195" s="80"/>
      <c r="R1195" s="5"/>
      <c r="S1195" s="80"/>
      <c r="T1195" s="5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5"/>
      <c r="AE1195" s="80"/>
      <c r="AF1195" s="5"/>
      <c r="AG1195" s="80"/>
      <c r="AH1195" s="5"/>
      <c r="AI1195" s="80"/>
      <c r="AJ1195" s="5"/>
      <c r="AK1195" s="80"/>
      <c r="AL1195" s="5"/>
      <c r="AM1195" s="80"/>
      <c r="AN1195" s="5"/>
      <c r="AO1195" s="80"/>
      <c r="AP1195" s="80"/>
      <c r="AQ1195" s="5"/>
      <c r="AR1195" s="80"/>
      <c r="AS1195" s="5"/>
      <c r="AT1195" s="80"/>
      <c r="AU1195" s="5"/>
      <c r="AV1195" s="80"/>
      <c r="AW1195" s="5"/>
      <c r="AX1195" s="80"/>
      <c r="AY1195" s="5"/>
      <c r="AZ1195" s="80"/>
      <c r="BA1195" s="5"/>
      <c r="BB1195" s="80"/>
      <c r="BC1195" s="80"/>
      <c r="BD1195" s="80"/>
      <c r="BE1195" s="80"/>
      <c r="BF1195" s="80"/>
      <c r="BG1195" s="80"/>
      <c r="BH1195" s="80"/>
      <c r="BI1195" s="80"/>
      <c r="BJ1195" s="80"/>
      <c r="BK1195" s="80"/>
      <c r="BL1195" s="80"/>
      <c r="BM1195" s="80"/>
      <c r="BN1195" s="80"/>
      <c r="BO1195" s="80"/>
      <c r="BP1195" s="80"/>
      <c r="BQ1195" s="80"/>
      <c r="BR1195" s="80"/>
      <c r="BS1195" s="80"/>
      <c r="BT1195" s="80"/>
      <c r="BU1195" s="80"/>
      <c r="BV1195" s="80"/>
      <c r="BW1195" s="80"/>
      <c r="BX1195" s="80"/>
      <c r="BY1195" s="80"/>
      <c r="BZ1195" s="80"/>
      <c r="CE1195" s="5"/>
    </row>
    <row r="1196" spans="2:83" s="6" customFormat="1" x14ac:dyDescent="0.25">
      <c r="B1196" s="77"/>
      <c r="C1196" s="78"/>
      <c r="D1196" s="80"/>
      <c r="E1196" s="80"/>
      <c r="F1196" s="80"/>
      <c r="G1196" s="80"/>
      <c r="H1196" s="80"/>
      <c r="I1196" s="80"/>
      <c r="J1196" s="80"/>
      <c r="K1196" s="5"/>
      <c r="L1196" s="5"/>
      <c r="M1196" s="80"/>
      <c r="N1196" s="5"/>
      <c r="O1196" s="80"/>
      <c r="P1196" s="5"/>
      <c r="Q1196" s="80"/>
      <c r="R1196" s="5"/>
      <c r="S1196" s="80"/>
      <c r="T1196" s="5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5"/>
      <c r="AE1196" s="80"/>
      <c r="AF1196" s="5"/>
      <c r="AG1196" s="80"/>
      <c r="AH1196" s="5"/>
      <c r="AI1196" s="80"/>
      <c r="AJ1196" s="5"/>
      <c r="AK1196" s="80"/>
      <c r="AL1196" s="5"/>
      <c r="AM1196" s="80"/>
      <c r="AN1196" s="5"/>
      <c r="AO1196" s="80"/>
      <c r="AP1196" s="80"/>
      <c r="AQ1196" s="5"/>
      <c r="AR1196" s="80"/>
      <c r="AS1196" s="5"/>
      <c r="AT1196" s="80"/>
      <c r="AU1196" s="5"/>
      <c r="AV1196" s="80"/>
      <c r="AW1196" s="5"/>
      <c r="AX1196" s="80"/>
      <c r="AY1196" s="5"/>
      <c r="AZ1196" s="80"/>
      <c r="BA1196" s="5"/>
      <c r="BB1196" s="80"/>
      <c r="BC1196" s="80"/>
      <c r="BD1196" s="80"/>
      <c r="BE1196" s="80"/>
      <c r="BF1196" s="80"/>
      <c r="BG1196" s="80"/>
      <c r="BH1196" s="80"/>
      <c r="BI1196" s="80"/>
      <c r="BJ1196" s="80"/>
      <c r="BK1196" s="80"/>
      <c r="BL1196" s="80"/>
      <c r="BM1196" s="80"/>
      <c r="BN1196" s="80"/>
      <c r="BO1196" s="80"/>
      <c r="BP1196" s="80"/>
      <c r="BQ1196" s="80"/>
      <c r="BR1196" s="80"/>
      <c r="BS1196" s="80"/>
      <c r="BT1196" s="80"/>
      <c r="BU1196" s="80"/>
      <c r="BV1196" s="80"/>
      <c r="BW1196" s="80"/>
      <c r="BX1196" s="80"/>
      <c r="BY1196" s="80"/>
      <c r="BZ1196" s="80"/>
      <c r="CE1196" s="5"/>
    </row>
    <row r="1197" spans="2:83" s="6" customFormat="1" x14ac:dyDescent="0.25">
      <c r="B1197" s="77"/>
      <c r="C1197" s="78"/>
      <c r="D1197" s="80"/>
      <c r="E1197" s="80"/>
      <c r="F1197" s="80"/>
      <c r="G1197" s="80"/>
      <c r="H1197" s="80"/>
      <c r="I1197" s="80"/>
      <c r="J1197" s="80"/>
      <c r="K1197" s="5"/>
      <c r="L1197" s="5"/>
      <c r="M1197" s="80"/>
      <c r="N1197" s="5"/>
      <c r="O1197" s="80"/>
      <c r="P1197" s="5"/>
      <c r="Q1197" s="80"/>
      <c r="R1197" s="5"/>
      <c r="S1197" s="80"/>
      <c r="T1197" s="5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5"/>
      <c r="AE1197" s="80"/>
      <c r="AF1197" s="5"/>
      <c r="AG1197" s="80"/>
      <c r="AH1197" s="5"/>
      <c r="AI1197" s="80"/>
      <c r="AJ1197" s="5"/>
      <c r="AK1197" s="80"/>
      <c r="AL1197" s="5"/>
      <c r="AM1197" s="80"/>
      <c r="AN1197" s="5"/>
      <c r="AO1197" s="80"/>
      <c r="AP1197" s="80"/>
      <c r="AQ1197" s="5"/>
      <c r="AR1197" s="80"/>
      <c r="AS1197" s="5"/>
      <c r="AT1197" s="80"/>
      <c r="AU1197" s="5"/>
      <c r="AV1197" s="80"/>
      <c r="AW1197" s="5"/>
      <c r="AX1197" s="80"/>
      <c r="AY1197" s="5"/>
      <c r="AZ1197" s="80"/>
      <c r="BA1197" s="5"/>
      <c r="BB1197" s="80"/>
      <c r="BC1197" s="80"/>
      <c r="BD1197" s="80"/>
      <c r="BE1197" s="80"/>
      <c r="BF1197" s="80"/>
      <c r="BG1197" s="80"/>
      <c r="BH1197" s="80"/>
      <c r="BI1197" s="80"/>
      <c r="BJ1197" s="80"/>
      <c r="BK1197" s="80"/>
      <c r="BL1197" s="80"/>
      <c r="BM1197" s="80"/>
      <c r="BN1197" s="80"/>
      <c r="BO1197" s="80"/>
      <c r="BP1197" s="80"/>
      <c r="BQ1197" s="80"/>
      <c r="BR1197" s="80"/>
      <c r="BS1197" s="80"/>
      <c r="BT1197" s="80"/>
      <c r="BU1197" s="80"/>
      <c r="BV1197" s="80"/>
      <c r="BW1197" s="80"/>
      <c r="BX1197" s="80"/>
      <c r="BY1197" s="80"/>
      <c r="BZ1197" s="80"/>
      <c r="CE1197" s="5"/>
    </row>
    <row r="1198" spans="2:83" s="6" customFormat="1" x14ac:dyDescent="0.25">
      <c r="B1198" s="77"/>
      <c r="C1198" s="78"/>
      <c r="D1198" s="80"/>
      <c r="E1198" s="80"/>
      <c r="F1198" s="80"/>
      <c r="G1198" s="80"/>
      <c r="H1198" s="80"/>
      <c r="I1198" s="80"/>
      <c r="J1198" s="80"/>
      <c r="K1198" s="5"/>
      <c r="L1198" s="5"/>
      <c r="M1198" s="80"/>
      <c r="N1198" s="5"/>
      <c r="O1198" s="80"/>
      <c r="P1198" s="5"/>
      <c r="Q1198" s="80"/>
      <c r="R1198" s="5"/>
      <c r="S1198" s="80"/>
      <c r="T1198" s="5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5"/>
      <c r="AE1198" s="80"/>
      <c r="AF1198" s="5"/>
      <c r="AG1198" s="80"/>
      <c r="AH1198" s="5"/>
      <c r="AI1198" s="80"/>
      <c r="AJ1198" s="5"/>
      <c r="AK1198" s="80"/>
      <c r="AL1198" s="5"/>
      <c r="AM1198" s="80"/>
      <c r="AN1198" s="5"/>
      <c r="AO1198" s="80"/>
      <c r="AP1198" s="80"/>
      <c r="AQ1198" s="5"/>
      <c r="AR1198" s="80"/>
      <c r="AS1198" s="5"/>
      <c r="AT1198" s="80"/>
      <c r="AU1198" s="5"/>
      <c r="AV1198" s="80"/>
      <c r="AW1198" s="5"/>
      <c r="AX1198" s="80"/>
      <c r="AY1198" s="5"/>
      <c r="AZ1198" s="80"/>
      <c r="BA1198" s="5"/>
      <c r="BB1198" s="80"/>
      <c r="BC1198" s="80"/>
      <c r="BD1198" s="80"/>
      <c r="BE1198" s="80"/>
      <c r="BF1198" s="80"/>
      <c r="BG1198" s="80"/>
      <c r="BH1198" s="80"/>
      <c r="BI1198" s="80"/>
      <c r="BJ1198" s="80"/>
      <c r="BK1198" s="80"/>
      <c r="BL1198" s="80"/>
      <c r="BM1198" s="80"/>
      <c r="BN1198" s="80"/>
      <c r="BO1198" s="80"/>
      <c r="BP1198" s="80"/>
      <c r="BQ1198" s="80"/>
      <c r="BR1198" s="80"/>
      <c r="BS1198" s="80"/>
      <c r="BT1198" s="80"/>
      <c r="BU1198" s="80"/>
      <c r="BV1198" s="80"/>
      <c r="BW1198" s="80"/>
      <c r="BX1198" s="80"/>
      <c r="BY1198" s="80"/>
      <c r="BZ1198" s="80"/>
      <c r="CE1198" s="5"/>
    </row>
    <row r="1199" spans="2:83" s="6" customFormat="1" x14ac:dyDescent="0.25">
      <c r="B1199" s="77"/>
      <c r="C1199" s="78"/>
      <c r="D1199" s="80"/>
      <c r="E1199" s="80"/>
      <c r="F1199" s="80"/>
      <c r="G1199" s="80"/>
      <c r="H1199" s="80"/>
      <c r="I1199" s="80"/>
      <c r="J1199" s="80"/>
      <c r="K1199" s="5"/>
      <c r="L1199" s="5"/>
      <c r="M1199" s="80"/>
      <c r="N1199" s="5"/>
      <c r="O1199" s="80"/>
      <c r="P1199" s="5"/>
      <c r="Q1199" s="80"/>
      <c r="R1199" s="5"/>
      <c r="S1199" s="80"/>
      <c r="T1199" s="5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5"/>
      <c r="AE1199" s="80"/>
      <c r="AF1199" s="5"/>
      <c r="AG1199" s="80"/>
      <c r="AH1199" s="5"/>
      <c r="AI1199" s="80"/>
      <c r="AJ1199" s="5"/>
      <c r="AK1199" s="80"/>
      <c r="AL1199" s="5"/>
      <c r="AM1199" s="80"/>
      <c r="AN1199" s="5"/>
      <c r="AO1199" s="80"/>
      <c r="AP1199" s="80"/>
      <c r="AQ1199" s="5"/>
      <c r="AR1199" s="80"/>
      <c r="AS1199" s="5"/>
      <c r="AT1199" s="80"/>
      <c r="AU1199" s="5"/>
      <c r="AV1199" s="80"/>
      <c r="AW1199" s="5"/>
      <c r="AX1199" s="80"/>
      <c r="AY1199" s="5"/>
      <c r="AZ1199" s="80"/>
      <c r="BA1199" s="5"/>
      <c r="BB1199" s="80"/>
      <c r="BC1199" s="80"/>
      <c r="BD1199" s="80"/>
      <c r="BE1199" s="80"/>
      <c r="BF1199" s="80"/>
      <c r="BG1199" s="80"/>
      <c r="BH1199" s="80"/>
      <c r="BI1199" s="80"/>
      <c r="BJ1199" s="80"/>
      <c r="BK1199" s="80"/>
      <c r="BL1199" s="80"/>
      <c r="BM1199" s="80"/>
      <c r="BN1199" s="80"/>
      <c r="BO1199" s="80"/>
      <c r="BP1199" s="80"/>
      <c r="BQ1199" s="80"/>
      <c r="BR1199" s="80"/>
      <c r="BS1199" s="80"/>
      <c r="BT1199" s="80"/>
      <c r="BU1199" s="80"/>
      <c r="BV1199" s="80"/>
      <c r="BW1199" s="80"/>
      <c r="BX1199" s="80"/>
      <c r="BY1199" s="80"/>
      <c r="BZ1199" s="80"/>
      <c r="CE1199" s="5"/>
    </row>
    <row r="1200" spans="2:83" s="6" customFormat="1" x14ac:dyDescent="0.25">
      <c r="B1200" s="77"/>
      <c r="C1200" s="78"/>
      <c r="D1200" s="80"/>
      <c r="E1200" s="80"/>
      <c r="F1200" s="80"/>
      <c r="G1200" s="80"/>
      <c r="H1200" s="80"/>
      <c r="I1200" s="80"/>
      <c r="J1200" s="80"/>
      <c r="K1200" s="5"/>
      <c r="L1200" s="5"/>
      <c r="M1200" s="80"/>
      <c r="N1200" s="5"/>
      <c r="O1200" s="80"/>
      <c r="P1200" s="5"/>
      <c r="Q1200" s="80"/>
      <c r="R1200" s="5"/>
      <c r="S1200" s="80"/>
      <c r="T1200" s="5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5"/>
      <c r="AE1200" s="80"/>
      <c r="AF1200" s="5"/>
      <c r="AG1200" s="80"/>
      <c r="AH1200" s="5"/>
      <c r="AI1200" s="80"/>
      <c r="AJ1200" s="5"/>
      <c r="AK1200" s="80"/>
      <c r="AL1200" s="5"/>
      <c r="AM1200" s="80"/>
      <c r="AN1200" s="5"/>
      <c r="AO1200" s="80"/>
      <c r="AP1200" s="80"/>
      <c r="AQ1200" s="5"/>
      <c r="AR1200" s="80"/>
      <c r="AS1200" s="5"/>
      <c r="AT1200" s="80"/>
      <c r="AU1200" s="5"/>
      <c r="AV1200" s="80"/>
      <c r="AW1200" s="5"/>
      <c r="AX1200" s="80"/>
      <c r="AY1200" s="5"/>
      <c r="AZ1200" s="80"/>
      <c r="BA1200" s="5"/>
      <c r="BB1200" s="80"/>
      <c r="BC1200" s="80"/>
      <c r="BD1200" s="80"/>
      <c r="BE1200" s="80"/>
      <c r="BF1200" s="80"/>
      <c r="BG1200" s="80"/>
      <c r="BH1200" s="80"/>
      <c r="BI1200" s="80"/>
      <c r="BJ1200" s="80"/>
      <c r="BK1200" s="80"/>
      <c r="BL1200" s="80"/>
      <c r="BM1200" s="80"/>
      <c r="BN1200" s="80"/>
      <c r="BO1200" s="80"/>
      <c r="BP1200" s="80"/>
      <c r="BQ1200" s="80"/>
      <c r="BR1200" s="80"/>
      <c r="BS1200" s="80"/>
      <c r="BT1200" s="80"/>
      <c r="BU1200" s="80"/>
      <c r="BV1200" s="80"/>
      <c r="BW1200" s="80"/>
      <c r="BX1200" s="80"/>
      <c r="BY1200" s="80"/>
      <c r="BZ1200" s="80"/>
      <c r="CE1200" s="5"/>
    </row>
    <row r="1201" spans="2:83" s="6" customFormat="1" x14ac:dyDescent="0.25">
      <c r="B1201" s="77"/>
      <c r="C1201" s="78"/>
      <c r="D1201" s="80"/>
      <c r="E1201" s="80"/>
      <c r="F1201" s="80"/>
      <c r="G1201" s="80"/>
      <c r="H1201" s="80"/>
      <c r="I1201" s="80"/>
      <c r="J1201" s="80"/>
      <c r="K1201" s="5"/>
      <c r="L1201" s="5"/>
      <c r="M1201" s="80"/>
      <c r="N1201" s="5"/>
      <c r="O1201" s="80"/>
      <c r="P1201" s="5"/>
      <c r="Q1201" s="80"/>
      <c r="R1201" s="5"/>
      <c r="S1201" s="80"/>
      <c r="T1201" s="5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5"/>
      <c r="AE1201" s="80"/>
      <c r="AF1201" s="5"/>
      <c r="AG1201" s="80"/>
      <c r="AH1201" s="5"/>
      <c r="AI1201" s="80"/>
      <c r="AJ1201" s="5"/>
      <c r="AK1201" s="80"/>
      <c r="AL1201" s="5"/>
      <c r="AM1201" s="80"/>
      <c r="AN1201" s="5"/>
      <c r="AO1201" s="80"/>
      <c r="AP1201" s="80"/>
      <c r="AQ1201" s="5"/>
      <c r="AR1201" s="80"/>
      <c r="AS1201" s="5"/>
      <c r="AT1201" s="80"/>
      <c r="AU1201" s="5"/>
      <c r="AV1201" s="80"/>
      <c r="AW1201" s="5"/>
      <c r="AX1201" s="80"/>
      <c r="AY1201" s="5"/>
      <c r="AZ1201" s="80"/>
      <c r="BA1201" s="5"/>
      <c r="BB1201" s="80"/>
      <c r="BC1201" s="80"/>
      <c r="BD1201" s="80"/>
      <c r="BE1201" s="80"/>
      <c r="BF1201" s="80"/>
      <c r="BG1201" s="80"/>
      <c r="BH1201" s="80"/>
      <c r="BI1201" s="80"/>
      <c r="BJ1201" s="80"/>
      <c r="BK1201" s="80"/>
      <c r="BL1201" s="80"/>
      <c r="BM1201" s="80"/>
      <c r="BN1201" s="80"/>
      <c r="BO1201" s="80"/>
      <c r="BP1201" s="80"/>
      <c r="BQ1201" s="80"/>
      <c r="BR1201" s="80"/>
      <c r="BS1201" s="80"/>
      <c r="BT1201" s="80"/>
      <c r="BU1201" s="80"/>
      <c r="BV1201" s="80"/>
      <c r="BW1201" s="80"/>
      <c r="BX1201" s="80"/>
      <c r="BY1201" s="80"/>
      <c r="BZ1201" s="80"/>
      <c r="CE1201" s="5"/>
    </row>
    <row r="1202" spans="2:83" s="6" customFormat="1" x14ac:dyDescent="0.25">
      <c r="B1202" s="77"/>
      <c r="C1202" s="78"/>
      <c r="D1202" s="80"/>
      <c r="E1202" s="80"/>
      <c r="F1202" s="80"/>
      <c r="G1202" s="80"/>
      <c r="H1202" s="80"/>
      <c r="I1202" s="80"/>
      <c r="J1202" s="80"/>
      <c r="K1202" s="5"/>
      <c r="L1202" s="5"/>
      <c r="M1202" s="80"/>
      <c r="N1202" s="5"/>
      <c r="O1202" s="80"/>
      <c r="P1202" s="5"/>
      <c r="Q1202" s="80"/>
      <c r="R1202" s="5"/>
      <c r="S1202" s="80"/>
      <c r="T1202" s="5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5"/>
      <c r="AE1202" s="80"/>
      <c r="AF1202" s="5"/>
      <c r="AG1202" s="80"/>
      <c r="AH1202" s="5"/>
      <c r="AI1202" s="80"/>
      <c r="AJ1202" s="5"/>
      <c r="AK1202" s="80"/>
      <c r="AL1202" s="5"/>
      <c r="AM1202" s="80"/>
      <c r="AN1202" s="5"/>
      <c r="AO1202" s="80"/>
      <c r="AP1202" s="80"/>
      <c r="AQ1202" s="5"/>
      <c r="AR1202" s="80"/>
      <c r="AS1202" s="5"/>
      <c r="AT1202" s="80"/>
      <c r="AU1202" s="5"/>
      <c r="AV1202" s="80"/>
      <c r="AW1202" s="5"/>
      <c r="AX1202" s="80"/>
      <c r="AY1202" s="5"/>
      <c r="AZ1202" s="80"/>
      <c r="BA1202" s="5"/>
      <c r="BB1202" s="80"/>
      <c r="BC1202" s="80"/>
      <c r="BD1202" s="80"/>
      <c r="BE1202" s="80"/>
      <c r="BF1202" s="80"/>
      <c r="BG1202" s="80"/>
      <c r="BH1202" s="80"/>
      <c r="BI1202" s="80"/>
      <c r="BJ1202" s="80"/>
      <c r="BK1202" s="80"/>
      <c r="BL1202" s="80"/>
      <c r="BM1202" s="80"/>
      <c r="BN1202" s="80"/>
      <c r="BO1202" s="80"/>
      <c r="BP1202" s="80"/>
      <c r="BQ1202" s="80"/>
      <c r="BR1202" s="80"/>
      <c r="BS1202" s="80"/>
      <c r="BT1202" s="80"/>
      <c r="BU1202" s="80"/>
      <c r="BV1202" s="80"/>
      <c r="BW1202" s="80"/>
      <c r="BX1202" s="80"/>
      <c r="BY1202" s="80"/>
      <c r="BZ1202" s="80"/>
      <c r="CE1202" s="5"/>
    </row>
    <row r="1203" spans="2:83" s="6" customFormat="1" x14ac:dyDescent="0.25">
      <c r="B1203" s="77"/>
      <c r="C1203" s="78"/>
      <c r="D1203" s="80"/>
      <c r="E1203" s="80"/>
      <c r="F1203" s="80"/>
      <c r="G1203" s="80"/>
      <c r="H1203" s="80"/>
      <c r="I1203" s="80"/>
      <c r="J1203" s="80"/>
      <c r="K1203" s="5"/>
      <c r="L1203" s="5"/>
      <c r="M1203" s="80"/>
      <c r="N1203" s="5"/>
      <c r="O1203" s="80"/>
      <c r="P1203" s="5"/>
      <c r="Q1203" s="80"/>
      <c r="R1203" s="5"/>
      <c r="S1203" s="80"/>
      <c r="T1203" s="5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5"/>
      <c r="AE1203" s="80"/>
      <c r="AF1203" s="5"/>
      <c r="AG1203" s="80"/>
      <c r="AH1203" s="5"/>
      <c r="AI1203" s="80"/>
      <c r="AJ1203" s="5"/>
      <c r="AK1203" s="80"/>
      <c r="AL1203" s="5"/>
      <c r="AM1203" s="80"/>
      <c r="AN1203" s="5"/>
      <c r="AO1203" s="80"/>
      <c r="AP1203" s="80"/>
      <c r="AQ1203" s="5"/>
      <c r="AR1203" s="80"/>
      <c r="AS1203" s="5"/>
      <c r="AT1203" s="80"/>
      <c r="AU1203" s="5"/>
      <c r="AV1203" s="80"/>
      <c r="AW1203" s="5"/>
      <c r="AX1203" s="80"/>
      <c r="AY1203" s="5"/>
      <c r="AZ1203" s="80"/>
      <c r="BA1203" s="5"/>
      <c r="BB1203" s="80"/>
      <c r="BC1203" s="80"/>
      <c r="BD1203" s="80"/>
      <c r="BE1203" s="80"/>
      <c r="BF1203" s="80"/>
      <c r="BG1203" s="80"/>
      <c r="BH1203" s="80"/>
      <c r="BI1203" s="80"/>
      <c r="BJ1203" s="80"/>
      <c r="BK1203" s="80"/>
      <c r="BL1203" s="80"/>
      <c r="BM1203" s="80"/>
      <c r="BN1203" s="80"/>
      <c r="BO1203" s="80"/>
      <c r="BP1203" s="80"/>
      <c r="BQ1203" s="80"/>
      <c r="BR1203" s="80"/>
      <c r="BS1203" s="80"/>
      <c r="BT1203" s="80"/>
      <c r="BU1203" s="80"/>
      <c r="BV1203" s="80"/>
      <c r="BW1203" s="80"/>
      <c r="BX1203" s="80"/>
      <c r="BY1203" s="80"/>
      <c r="BZ1203" s="80"/>
      <c r="CE1203" s="5"/>
    </row>
    <row r="1204" spans="2:83" s="6" customFormat="1" x14ac:dyDescent="0.25">
      <c r="B1204" s="77"/>
      <c r="C1204" s="78"/>
      <c r="D1204" s="80"/>
      <c r="E1204" s="80"/>
      <c r="F1204" s="80"/>
      <c r="G1204" s="80"/>
      <c r="H1204" s="80"/>
      <c r="I1204" s="80"/>
      <c r="J1204" s="80"/>
      <c r="K1204" s="5"/>
      <c r="L1204" s="5"/>
      <c r="M1204" s="80"/>
      <c r="N1204" s="5"/>
      <c r="O1204" s="80"/>
      <c r="P1204" s="5"/>
      <c r="Q1204" s="80"/>
      <c r="R1204" s="5"/>
      <c r="S1204" s="80"/>
      <c r="T1204" s="5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5"/>
      <c r="AE1204" s="80"/>
      <c r="AF1204" s="5"/>
      <c r="AG1204" s="80"/>
      <c r="AH1204" s="5"/>
      <c r="AI1204" s="80"/>
      <c r="AJ1204" s="5"/>
      <c r="AK1204" s="80"/>
      <c r="AL1204" s="5"/>
      <c r="AM1204" s="80"/>
      <c r="AN1204" s="5"/>
      <c r="AO1204" s="80"/>
      <c r="AP1204" s="80"/>
      <c r="AQ1204" s="5"/>
      <c r="AR1204" s="80"/>
      <c r="AS1204" s="5"/>
      <c r="AT1204" s="80"/>
      <c r="AU1204" s="5"/>
      <c r="AV1204" s="80"/>
      <c r="AW1204" s="5"/>
      <c r="AX1204" s="80"/>
      <c r="AY1204" s="5"/>
      <c r="AZ1204" s="80"/>
      <c r="BA1204" s="5"/>
      <c r="BB1204" s="80"/>
      <c r="BC1204" s="80"/>
      <c r="BD1204" s="80"/>
      <c r="BE1204" s="80"/>
      <c r="BF1204" s="80"/>
      <c r="BG1204" s="80"/>
      <c r="BH1204" s="80"/>
      <c r="BI1204" s="80"/>
      <c r="BJ1204" s="80"/>
      <c r="BK1204" s="80"/>
      <c r="BL1204" s="80"/>
      <c r="BM1204" s="80"/>
      <c r="BN1204" s="80"/>
      <c r="BO1204" s="80"/>
      <c r="BP1204" s="80"/>
      <c r="BQ1204" s="80"/>
      <c r="BR1204" s="80"/>
      <c r="BS1204" s="80"/>
      <c r="BT1204" s="80"/>
      <c r="BU1204" s="80"/>
      <c r="BV1204" s="80"/>
      <c r="BW1204" s="80"/>
      <c r="BX1204" s="80"/>
      <c r="BY1204" s="80"/>
      <c r="BZ1204" s="80"/>
      <c r="CE1204" s="5"/>
    </row>
    <row r="1205" spans="2:83" s="6" customFormat="1" x14ac:dyDescent="0.25">
      <c r="B1205" s="77"/>
      <c r="C1205" s="78"/>
      <c r="D1205" s="80"/>
      <c r="E1205" s="80"/>
      <c r="F1205" s="80"/>
      <c r="G1205" s="80"/>
      <c r="H1205" s="80"/>
      <c r="I1205" s="80"/>
      <c r="J1205" s="80"/>
      <c r="K1205" s="5"/>
      <c r="L1205" s="5"/>
      <c r="M1205" s="80"/>
      <c r="N1205" s="5"/>
      <c r="O1205" s="80"/>
      <c r="P1205" s="5"/>
      <c r="Q1205" s="80"/>
      <c r="R1205" s="5"/>
      <c r="S1205" s="80"/>
      <c r="T1205" s="5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5"/>
      <c r="AE1205" s="80"/>
      <c r="AF1205" s="5"/>
      <c r="AG1205" s="80"/>
      <c r="AH1205" s="5"/>
      <c r="AI1205" s="80"/>
      <c r="AJ1205" s="5"/>
      <c r="AK1205" s="80"/>
      <c r="AL1205" s="5"/>
      <c r="AM1205" s="80"/>
      <c r="AN1205" s="5"/>
      <c r="AO1205" s="80"/>
      <c r="AP1205" s="80"/>
      <c r="AQ1205" s="5"/>
      <c r="AR1205" s="80"/>
      <c r="AS1205" s="5"/>
      <c r="AT1205" s="80"/>
      <c r="AU1205" s="5"/>
      <c r="AV1205" s="80"/>
      <c r="AW1205" s="5"/>
      <c r="AX1205" s="80"/>
      <c r="AY1205" s="5"/>
      <c r="AZ1205" s="80"/>
      <c r="BA1205" s="5"/>
      <c r="BB1205" s="80"/>
      <c r="BC1205" s="80"/>
      <c r="BD1205" s="80"/>
      <c r="BE1205" s="80"/>
      <c r="BF1205" s="80"/>
      <c r="BG1205" s="80"/>
      <c r="BH1205" s="80"/>
      <c r="BI1205" s="80"/>
      <c r="BJ1205" s="80"/>
      <c r="BK1205" s="80"/>
      <c r="BL1205" s="80"/>
      <c r="BM1205" s="80"/>
      <c r="BN1205" s="80"/>
      <c r="BO1205" s="80"/>
      <c r="BP1205" s="80"/>
      <c r="BQ1205" s="80"/>
      <c r="BR1205" s="80"/>
      <c r="BS1205" s="80"/>
      <c r="BT1205" s="80"/>
      <c r="BU1205" s="80"/>
      <c r="BV1205" s="80"/>
      <c r="BW1205" s="80"/>
      <c r="BX1205" s="80"/>
      <c r="BY1205" s="80"/>
      <c r="BZ1205" s="80"/>
      <c r="CE1205" s="5"/>
    </row>
    <row r="1206" spans="2:83" s="6" customFormat="1" x14ac:dyDescent="0.25">
      <c r="B1206" s="77"/>
      <c r="C1206" s="78"/>
      <c r="D1206" s="80"/>
      <c r="E1206" s="80"/>
      <c r="F1206" s="80"/>
      <c r="G1206" s="80"/>
      <c r="H1206" s="80"/>
      <c r="I1206" s="80"/>
      <c r="J1206" s="80"/>
      <c r="K1206" s="5"/>
      <c r="L1206" s="5"/>
      <c r="M1206" s="80"/>
      <c r="N1206" s="5"/>
      <c r="O1206" s="80"/>
      <c r="P1206" s="5"/>
      <c r="Q1206" s="80"/>
      <c r="R1206" s="5"/>
      <c r="S1206" s="80"/>
      <c r="T1206" s="5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5"/>
      <c r="AE1206" s="80"/>
      <c r="AF1206" s="5"/>
      <c r="AG1206" s="80"/>
      <c r="AH1206" s="5"/>
      <c r="AI1206" s="80"/>
      <c r="AJ1206" s="5"/>
      <c r="AK1206" s="80"/>
      <c r="AL1206" s="5"/>
      <c r="AM1206" s="80"/>
      <c r="AN1206" s="5"/>
      <c r="AO1206" s="80"/>
      <c r="AP1206" s="80"/>
      <c r="AQ1206" s="5"/>
      <c r="AR1206" s="80"/>
      <c r="AS1206" s="5"/>
      <c r="AT1206" s="80"/>
      <c r="AU1206" s="5"/>
      <c r="AV1206" s="80"/>
      <c r="AW1206" s="5"/>
      <c r="AX1206" s="80"/>
      <c r="AY1206" s="5"/>
      <c r="AZ1206" s="80"/>
      <c r="BA1206" s="5"/>
      <c r="BB1206" s="80"/>
      <c r="BC1206" s="80"/>
      <c r="BD1206" s="80"/>
      <c r="BE1206" s="80"/>
      <c r="BF1206" s="80"/>
      <c r="BG1206" s="80"/>
      <c r="BH1206" s="80"/>
      <c r="BI1206" s="80"/>
      <c r="BJ1206" s="80"/>
      <c r="BK1206" s="80"/>
      <c r="BL1206" s="80"/>
      <c r="BM1206" s="80"/>
      <c r="BN1206" s="80"/>
      <c r="BO1206" s="80"/>
      <c r="BP1206" s="80"/>
      <c r="BQ1206" s="80"/>
      <c r="BR1206" s="80"/>
      <c r="BS1206" s="80"/>
      <c r="BT1206" s="80"/>
      <c r="BU1206" s="80"/>
      <c r="BV1206" s="80"/>
      <c r="BW1206" s="80"/>
      <c r="BX1206" s="80"/>
      <c r="BY1206" s="80"/>
      <c r="BZ1206" s="80"/>
      <c r="CE1206" s="5"/>
    </row>
    <row r="1207" spans="2:83" s="6" customFormat="1" x14ac:dyDescent="0.25">
      <c r="B1207" s="77"/>
      <c r="C1207" s="78"/>
      <c r="D1207" s="80"/>
      <c r="E1207" s="80"/>
      <c r="F1207" s="80"/>
      <c r="G1207" s="80"/>
      <c r="H1207" s="80"/>
      <c r="I1207" s="80"/>
      <c r="J1207" s="80"/>
      <c r="K1207" s="5"/>
      <c r="L1207" s="5"/>
      <c r="M1207" s="80"/>
      <c r="N1207" s="5"/>
      <c r="O1207" s="80"/>
      <c r="P1207" s="5"/>
      <c r="Q1207" s="80"/>
      <c r="R1207" s="5"/>
      <c r="S1207" s="80"/>
      <c r="T1207" s="5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5"/>
      <c r="AE1207" s="80"/>
      <c r="AF1207" s="5"/>
      <c r="AG1207" s="80"/>
      <c r="AH1207" s="5"/>
      <c r="AI1207" s="80"/>
      <c r="AJ1207" s="5"/>
      <c r="AK1207" s="80"/>
      <c r="AL1207" s="5"/>
      <c r="AM1207" s="80"/>
      <c r="AN1207" s="5"/>
      <c r="AO1207" s="80"/>
      <c r="AP1207" s="80"/>
      <c r="AQ1207" s="5"/>
      <c r="AR1207" s="80"/>
      <c r="AS1207" s="5"/>
      <c r="AT1207" s="80"/>
      <c r="AU1207" s="5"/>
      <c r="AV1207" s="80"/>
      <c r="AW1207" s="5"/>
      <c r="AX1207" s="80"/>
      <c r="AY1207" s="5"/>
      <c r="AZ1207" s="80"/>
      <c r="BA1207" s="5"/>
      <c r="BB1207" s="80"/>
      <c r="BC1207" s="80"/>
      <c r="BD1207" s="80"/>
      <c r="BE1207" s="80"/>
      <c r="BF1207" s="80"/>
      <c r="BG1207" s="80"/>
      <c r="BH1207" s="80"/>
      <c r="BI1207" s="80"/>
      <c r="BJ1207" s="80"/>
      <c r="BK1207" s="80"/>
      <c r="BL1207" s="80"/>
      <c r="BM1207" s="80"/>
      <c r="BN1207" s="80"/>
      <c r="BO1207" s="80"/>
      <c r="BP1207" s="80"/>
      <c r="BQ1207" s="80"/>
      <c r="BR1207" s="80"/>
      <c r="BS1207" s="80"/>
      <c r="BT1207" s="80"/>
      <c r="BU1207" s="80"/>
      <c r="BV1207" s="80"/>
      <c r="BW1207" s="80"/>
      <c r="BX1207" s="80"/>
      <c r="BY1207" s="80"/>
      <c r="BZ1207" s="80"/>
      <c r="CE1207" s="5"/>
    </row>
    <row r="1208" spans="2:83" s="6" customFormat="1" x14ac:dyDescent="0.25">
      <c r="B1208" s="77"/>
      <c r="C1208" s="78"/>
      <c r="D1208" s="80"/>
      <c r="E1208" s="80"/>
      <c r="F1208" s="80"/>
      <c r="G1208" s="80"/>
      <c r="H1208" s="80"/>
      <c r="I1208" s="80"/>
      <c r="J1208" s="80"/>
      <c r="K1208" s="5"/>
      <c r="L1208" s="5"/>
      <c r="M1208" s="80"/>
      <c r="N1208" s="5"/>
      <c r="O1208" s="80"/>
      <c r="P1208" s="5"/>
      <c r="Q1208" s="80"/>
      <c r="R1208" s="5"/>
      <c r="S1208" s="80"/>
      <c r="T1208" s="5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5"/>
      <c r="AE1208" s="80"/>
      <c r="AF1208" s="5"/>
      <c r="AG1208" s="80"/>
      <c r="AH1208" s="5"/>
      <c r="AI1208" s="80"/>
      <c r="AJ1208" s="5"/>
      <c r="AK1208" s="80"/>
      <c r="AL1208" s="5"/>
      <c r="AM1208" s="80"/>
      <c r="AN1208" s="5"/>
      <c r="AO1208" s="80"/>
      <c r="AP1208" s="80"/>
      <c r="AQ1208" s="5"/>
      <c r="AR1208" s="80"/>
      <c r="AS1208" s="5"/>
      <c r="AT1208" s="80"/>
      <c r="AU1208" s="5"/>
      <c r="AV1208" s="80"/>
      <c r="AW1208" s="5"/>
      <c r="AX1208" s="80"/>
      <c r="AY1208" s="5"/>
      <c r="AZ1208" s="80"/>
      <c r="BA1208" s="5"/>
      <c r="BB1208" s="80"/>
      <c r="BC1208" s="80"/>
      <c r="BD1208" s="80"/>
      <c r="BE1208" s="80"/>
      <c r="BF1208" s="80"/>
      <c r="BG1208" s="80"/>
      <c r="BH1208" s="80"/>
      <c r="BI1208" s="80"/>
      <c r="BJ1208" s="80"/>
      <c r="BK1208" s="80"/>
      <c r="BL1208" s="80"/>
      <c r="BM1208" s="80"/>
      <c r="BN1208" s="80"/>
      <c r="BO1208" s="80"/>
      <c r="BP1208" s="80"/>
      <c r="BQ1208" s="80"/>
      <c r="BR1208" s="80"/>
      <c r="BS1208" s="80"/>
      <c r="BT1208" s="80"/>
      <c r="BU1208" s="80"/>
      <c r="BV1208" s="80"/>
      <c r="BW1208" s="80"/>
      <c r="BX1208" s="80"/>
      <c r="BY1208" s="80"/>
      <c r="BZ1208" s="80"/>
      <c r="CE1208" s="5"/>
    </row>
    <row r="1209" spans="2:83" s="6" customFormat="1" x14ac:dyDescent="0.25">
      <c r="B1209" s="77"/>
      <c r="C1209" s="78"/>
      <c r="D1209" s="80"/>
      <c r="E1209" s="80"/>
      <c r="F1209" s="80"/>
      <c r="G1209" s="80"/>
      <c r="H1209" s="80"/>
      <c r="I1209" s="80"/>
      <c r="J1209" s="80"/>
      <c r="K1209" s="5"/>
      <c r="L1209" s="5"/>
      <c r="M1209" s="80"/>
      <c r="N1209" s="5"/>
      <c r="O1209" s="80"/>
      <c r="P1209" s="5"/>
      <c r="Q1209" s="80"/>
      <c r="R1209" s="5"/>
      <c r="S1209" s="80"/>
      <c r="T1209" s="5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5"/>
      <c r="AE1209" s="80"/>
      <c r="AF1209" s="5"/>
      <c r="AG1209" s="80"/>
      <c r="AH1209" s="5"/>
      <c r="AI1209" s="80"/>
      <c r="AJ1209" s="5"/>
      <c r="AK1209" s="80"/>
      <c r="AL1209" s="5"/>
      <c r="AM1209" s="80"/>
      <c r="AN1209" s="5"/>
      <c r="AO1209" s="80"/>
      <c r="AP1209" s="80"/>
      <c r="AQ1209" s="5"/>
      <c r="AR1209" s="80"/>
      <c r="AS1209" s="5"/>
      <c r="AT1209" s="80"/>
      <c r="AU1209" s="5"/>
      <c r="AV1209" s="80"/>
      <c r="AW1209" s="5"/>
      <c r="AX1209" s="80"/>
      <c r="AY1209" s="5"/>
      <c r="AZ1209" s="80"/>
      <c r="BA1209" s="5"/>
      <c r="BB1209" s="80"/>
      <c r="BC1209" s="80"/>
      <c r="BD1209" s="80"/>
      <c r="BE1209" s="80"/>
      <c r="BF1209" s="80"/>
      <c r="BG1209" s="80"/>
      <c r="BH1209" s="80"/>
      <c r="BI1209" s="80"/>
      <c r="BJ1209" s="80"/>
      <c r="BK1209" s="80"/>
      <c r="BL1209" s="80"/>
      <c r="BM1209" s="80"/>
      <c r="BN1209" s="80"/>
      <c r="BO1209" s="80"/>
      <c r="BP1209" s="80"/>
      <c r="BQ1209" s="80"/>
      <c r="BR1209" s="80"/>
      <c r="BS1209" s="80"/>
      <c r="BT1209" s="80"/>
      <c r="BU1209" s="80"/>
      <c r="BV1209" s="80"/>
      <c r="BW1209" s="80"/>
      <c r="BX1209" s="80"/>
      <c r="BY1209" s="80"/>
      <c r="BZ1209" s="80"/>
      <c r="CE1209" s="5"/>
    </row>
    <row r="1210" spans="2:83" s="6" customFormat="1" x14ac:dyDescent="0.25">
      <c r="B1210" s="77"/>
      <c r="C1210" s="78"/>
      <c r="D1210" s="80"/>
      <c r="E1210" s="80"/>
      <c r="F1210" s="80"/>
      <c r="G1210" s="80"/>
      <c r="H1210" s="80"/>
      <c r="I1210" s="80"/>
      <c r="J1210" s="80"/>
      <c r="K1210" s="5"/>
      <c r="L1210" s="5"/>
      <c r="M1210" s="80"/>
      <c r="N1210" s="5"/>
      <c r="O1210" s="80"/>
      <c r="P1210" s="5"/>
      <c r="Q1210" s="80"/>
      <c r="R1210" s="5"/>
      <c r="S1210" s="80"/>
      <c r="T1210" s="5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5"/>
      <c r="AE1210" s="80"/>
      <c r="AF1210" s="5"/>
      <c r="AG1210" s="80"/>
      <c r="AH1210" s="5"/>
      <c r="AI1210" s="80"/>
      <c r="AJ1210" s="5"/>
      <c r="AK1210" s="80"/>
      <c r="AL1210" s="5"/>
      <c r="AM1210" s="80"/>
      <c r="AN1210" s="5"/>
      <c r="AO1210" s="80"/>
      <c r="AP1210" s="80"/>
      <c r="AQ1210" s="5"/>
      <c r="AR1210" s="80"/>
      <c r="AS1210" s="5"/>
      <c r="AT1210" s="80"/>
      <c r="AU1210" s="5"/>
      <c r="AV1210" s="80"/>
      <c r="AW1210" s="5"/>
      <c r="AX1210" s="80"/>
      <c r="AY1210" s="5"/>
      <c r="AZ1210" s="80"/>
      <c r="BA1210" s="5"/>
      <c r="BB1210" s="80"/>
      <c r="BC1210" s="80"/>
      <c r="BD1210" s="80"/>
      <c r="BE1210" s="80"/>
      <c r="BF1210" s="80"/>
      <c r="BG1210" s="80"/>
      <c r="BH1210" s="80"/>
      <c r="BI1210" s="80"/>
      <c r="BJ1210" s="80"/>
      <c r="BK1210" s="80"/>
      <c r="BL1210" s="80"/>
      <c r="BM1210" s="80"/>
      <c r="BN1210" s="80"/>
      <c r="BO1210" s="80"/>
      <c r="BP1210" s="80"/>
      <c r="BQ1210" s="80"/>
      <c r="BR1210" s="80"/>
      <c r="BS1210" s="80"/>
      <c r="BT1210" s="80"/>
      <c r="BU1210" s="80"/>
      <c r="BV1210" s="80"/>
      <c r="BW1210" s="80"/>
      <c r="BX1210" s="80"/>
      <c r="BY1210" s="80"/>
      <c r="BZ1210" s="80"/>
      <c r="CE1210" s="5"/>
    </row>
    <row r="1211" spans="2:83" s="6" customFormat="1" x14ac:dyDescent="0.25">
      <c r="B1211" s="77"/>
      <c r="C1211" s="78"/>
      <c r="D1211" s="80"/>
      <c r="E1211" s="80"/>
      <c r="F1211" s="80"/>
      <c r="G1211" s="80"/>
      <c r="H1211" s="80"/>
      <c r="I1211" s="80"/>
      <c r="J1211" s="80"/>
      <c r="K1211" s="5"/>
      <c r="L1211" s="5"/>
      <c r="M1211" s="80"/>
      <c r="N1211" s="5"/>
      <c r="O1211" s="80"/>
      <c r="P1211" s="5"/>
      <c r="Q1211" s="80"/>
      <c r="R1211" s="5"/>
      <c r="S1211" s="80"/>
      <c r="T1211" s="5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5"/>
      <c r="AE1211" s="80"/>
      <c r="AF1211" s="5"/>
      <c r="AG1211" s="80"/>
      <c r="AH1211" s="5"/>
      <c r="AI1211" s="80"/>
      <c r="AJ1211" s="5"/>
      <c r="AK1211" s="80"/>
      <c r="AL1211" s="5"/>
      <c r="AM1211" s="80"/>
      <c r="AN1211" s="5"/>
      <c r="AO1211" s="80"/>
      <c r="AP1211" s="80"/>
      <c r="AQ1211" s="5"/>
      <c r="AR1211" s="80"/>
      <c r="AS1211" s="5"/>
      <c r="AT1211" s="80"/>
      <c r="AU1211" s="5"/>
      <c r="AV1211" s="80"/>
      <c r="AW1211" s="5"/>
      <c r="AX1211" s="80"/>
      <c r="AY1211" s="5"/>
      <c r="AZ1211" s="80"/>
      <c r="BA1211" s="5"/>
      <c r="BB1211" s="80"/>
      <c r="BC1211" s="80"/>
      <c r="BD1211" s="80"/>
      <c r="BE1211" s="80"/>
      <c r="BF1211" s="80"/>
      <c r="BG1211" s="80"/>
      <c r="BH1211" s="80"/>
      <c r="BI1211" s="80"/>
      <c r="BJ1211" s="80"/>
      <c r="BK1211" s="80"/>
      <c r="BL1211" s="80"/>
      <c r="BM1211" s="80"/>
      <c r="BN1211" s="80"/>
      <c r="BO1211" s="80"/>
      <c r="BP1211" s="80"/>
      <c r="BQ1211" s="80"/>
      <c r="BR1211" s="80"/>
      <c r="BS1211" s="80"/>
      <c r="BT1211" s="80"/>
      <c r="BU1211" s="80"/>
      <c r="BV1211" s="80"/>
      <c r="BW1211" s="80"/>
      <c r="BX1211" s="80"/>
      <c r="BY1211" s="80"/>
      <c r="BZ1211" s="80"/>
      <c r="CE1211" s="5"/>
    </row>
    <row r="1212" spans="2:83" s="6" customFormat="1" x14ac:dyDescent="0.25">
      <c r="B1212" s="77"/>
      <c r="C1212" s="78"/>
      <c r="D1212" s="80"/>
      <c r="E1212" s="80"/>
      <c r="F1212" s="80"/>
      <c r="G1212" s="80"/>
      <c r="H1212" s="80"/>
      <c r="I1212" s="80"/>
      <c r="J1212" s="80"/>
      <c r="K1212" s="5"/>
      <c r="L1212" s="5"/>
      <c r="M1212" s="80"/>
      <c r="N1212" s="5"/>
      <c r="O1212" s="80"/>
      <c r="P1212" s="5"/>
      <c r="Q1212" s="80"/>
      <c r="R1212" s="5"/>
      <c r="S1212" s="80"/>
      <c r="T1212" s="5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5"/>
      <c r="AE1212" s="80"/>
      <c r="AF1212" s="5"/>
      <c r="AG1212" s="80"/>
      <c r="AH1212" s="5"/>
      <c r="AI1212" s="80"/>
      <c r="AJ1212" s="5"/>
      <c r="AK1212" s="80"/>
      <c r="AL1212" s="5"/>
      <c r="AM1212" s="80"/>
      <c r="AN1212" s="5"/>
      <c r="AO1212" s="80"/>
      <c r="AP1212" s="80"/>
      <c r="AQ1212" s="5"/>
      <c r="AR1212" s="80"/>
      <c r="AS1212" s="5"/>
      <c r="AT1212" s="80"/>
      <c r="AU1212" s="5"/>
      <c r="AV1212" s="80"/>
      <c r="AW1212" s="5"/>
      <c r="AX1212" s="80"/>
      <c r="AY1212" s="5"/>
      <c r="AZ1212" s="80"/>
      <c r="BA1212" s="5"/>
      <c r="BB1212" s="80"/>
      <c r="BC1212" s="80"/>
      <c r="BD1212" s="80"/>
      <c r="BE1212" s="80"/>
      <c r="BF1212" s="80"/>
      <c r="BG1212" s="80"/>
      <c r="BH1212" s="80"/>
      <c r="BI1212" s="80"/>
      <c r="BJ1212" s="80"/>
      <c r="BK1212" s="80"/>
      <c r="BL1212" s="80"/>
      <c r="BM1212" s="80"/>
      <c r="BN1212" s="80"/>
      <c r="BO1212" s="80"/>
      <c r="BP1212" s="80"/>
      <c r="BQ1212" s="80"/>
      <c r="BR1212" s="80"/>
      <c r="BS1212" s="80"/>
      <c r="BT1212" s="80"/>
      <c r="BU1212" s="80"/>
      <c r="BV1212" s="80"/>
      <c r="BW1212" s="80"/>
      <c r="BX1212" s="80"/>
      <c r="BY1212" s="80"/>
      <c r="BZ1212" s="80"/>
      <c r="CE1212" s="5"/>
    </row>
    <row r="1213" spans="2:83" s="6" customFormat="1" x14ac:dyDescent="0.25">
      <c r="B1213" s="77"/>
      <c r="C1213" s="78"/>
      <c r="D1213" s="80"/>
      <c r="E1213" s="80"/>
      <c r="F1213" s="80"/>
      <c r="G1213" s="80"/>
      <c r="H1213" s="80"/>
      <c r="I1213" s="80"/>
      <c r="J1213" s="80"/>
      <c r="K1213" s="5"/>
      <c r="L1213" s="5"/>
      <c r="M1213" s="80"/>
      <c r="N1213" s="5"/>
      <c r="O1213" s="80"/>
      <c r="P1213" s="5"/>
      <c r="Q1213" s="80"/>
      <c r="R1213" s="5"/>
      <c r="S1213" s="80"/>
      <c r="T1213" s="5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5"/>
      <c r="AE1213" s="80"/>
      <c r="AF1213" s="5"/>
      <c r="AG1213" s="80"/>
      <c r="AH1213" s="5"/>
      <c r="AI1213" s="80"/>
      <c r="AJ1213" s="5"/>
      <c r="AK1213" s="80"/>
      <c r="AL1213" s="5"/>
      <c r="AM1213" s="80"/>
      <c r="AN1213" s="5"/>
      <c r="AO1213" s="80"/>
      <c r="AP1213" s="80"/>
      <c r="AQ1213" s="5"/>
      <c r="AR1213" s="80"/>
      <c r="AS1213" s="5"/>
      <c r="AT1213" s="80"/>
      <c r="AU1213" s="5"/>
      <c r="AV1213" s="80"/>
      <c r="AW1213" s="5"/>
      <c r="AX1213" s="80"/>
      <c r="AY1213" s="5"/>
      <c r="AZ1213" s="80"/>
      <c r="BA1213" s="5"/>
      <c r="BB1213" s="80"/>
      <c r="BC1213" s="80"/>
      <c r="BD1213" s="80"/>
      <c r="BE1213" s="80"/>
      <c r="BF1213" s="80"/>
      <c r="BG1213" s="80"/>
      <c r="BH1213" s="80"/>
      <c r="BI1213" s="80"/>
      <c r="BJ1213" s="80"/>
      <c r="BK1213" s="80"/>
      <c r="BL1213" s="80"/>
      <c r="BM1213" s="80"/>
      <c r="BN1213" s="80"/>
      <c r="BO1213" s="80"/>
      <c r="BP1213" s="80"/>
      <c r="BQ1213" s="80"/>
      <c r="BR1213" s="80"/>
      <c r="BS1213" s="80"/>
      <c r="BT1213" s="80"/>
      <c r="BU1213" s="80"/>
      <c r="BV1213" s="80"/>
      <c r="BW1213" s="80"/>
      <c r="BX1213" s="80"/>
      <c r="BY1213" s="80"/>
      <c r="BZ1213" s="80"/>
      <c r="CE1213" s="5"/>
    </row>
    <row r="1214" spans="2:83" s="6" customFormat="1" x14ac:dyDescent="0.25">
      <c r="B1214" s="77"/>
      <c r="C1214" s="78"/>
      <c r="D1214" s="80"/>
      <c r="E1214" s="80"/>
      <c r="F1214" s="80"/>
      <c r="G1214" s="80"/>
      <c r="H1214" s="80"/>
      <c r="I1214" s="80"/>
      <c r="J1214" s="80"/>
      <c r="K1214" s="5"/>
      <c r="L1214" s="5"/>
      <c r="M1214" s="80"/>
      <c r="N1214" s="5"/>
      <c r="O1214" s="80"/>
      <c r="P1214" s="5"/>
      <c r="Q1214" s="80"/>
      <c r="R1214" s="5"/>
      <c r="S1214" s="80"/>
      <c r="T1214" s="5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5"/>
      <c r="AE1214" s="80"/>
      <c r="AF1214" s="5"/>
      <c r="AG1214" s="80"/>
      <c r="AH1214" s="5"/>
      <c r="AI1214" s="80"/>
      <c r="AJ1214" s="5"/>
      <c r="AK1214" s="80"/>
      <c r="AL1214" s="5"/>
      <c r="AM1214" s="80"/>
      <c r="AN1214" s="5"/>
      <c r="AO1214" s="80"/>
      <c r="AP1214" s="80"/>
      <c r="AQ1214" s="5"/>
      <c r="AR1214" s="80"/>
      <c r="AS1214" s="5"/>
      <c r="AT1214" s="80"/>
      <c r="AU1214" s="5"/>
      <c r="AV1214" s="80"/>
      <c r="AW1214" s="5"/>
      <c r="AX1214" s="80"/>
      <c r="AY1214" s="5"/>
      <c r="AZ1214" s="80"/>
      <c r="BA1214" s="5"/>
      <c r="BB1214" s="80"/>
      <c r="BC1214" s="80"/>
      <c r="BD1214" s="80"/>
      <c r="BE1214" s="80"/>
      <c r="BF1214" s="80"/>
      <c r="BG1214" s="80"/>
      <c r="BH1214" s="80"/>
      <c r="BI1214" s="80"/>
      <c r="BJ1214" s="80"/>
      <c r="BK1214" s="80"/>
      <c r="BL1214" s="80"/>
      <c r="BM1214" s="80"/>
      <c r="BN1214" s="80"/>
      <c r="BO1214" s="80"/>
      <c r="BP1214" s="80"/>
      <c r="BQ1214" s="80"/>
      <c r="BR1214" s="80"/>
      <c r="BS1214" s="80"/>
      <c r="BT1214" s="80"/>
      <c r="BU1214" s="80"/>
      <c r="BV1214" s="80"/>
      <c r="BW1214" s="80"/>
      <c r="BX1214" s="80"/>
      <c r="BY1214" s="80"/>
      <c r="BZ1214" s="80"/>
      <c r="CE1214" s="5"/>
    </row>
    <row r="1215" spans="2:83" s="6" customFormat="1" x14ac:dyDescent="0.25">
      <c r="B1215" s="77"/>
      <c r="C1215" s="78"/>
      <c r="D1215" s="80"/>
      <c r="E1215" s="80"/>
      <c r="F1215" s="80"/>
      <c r="G1215" s="80"/>
      <c r="H1215" s="80"/>
      <c r="I1215" s="80"/>
      <c r="J1215" s="80"/>
      <c r="K1215" s="5"/>
      <c r="L1215" s="5"/>
      <c r="M1215" s="80"/>
      <c r="N1215" s="5"/>
      <c r="O1215" s="80"/>
      <c r="P1215" s="5"/>
      <c r="Q1215" s="80"/>
      <c r="R1215" s="5"/>
      <c r="S1215" s="80"/>
      <c r="T1215" s="5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5"/>
      <c r="AE1215" s="80"/>
      <c r="AF1215" s="5"/>
      <c r="AG1215" s="80"/>
      <c r="AH1215" s="5"/>
      <c r="AI1215" s="80"/>
      <c r="AJ1215" s="5"/>
      <c r="AK1215" s="80"/>
      <c r="AL1215" s="5"/>
      <c r="AM1215" s="80"/>
      <c r="AN1215" s="5"/>
      <c r="AO1215" s="80"/>
      <c r="AP1215" s="80"/>
      <c r="AQ1215" s="5"/>
      <c r="AR1215" s="80"/>
      <c r="AS1215" s="5"/>
      <c r="AT1215" s="80"/>
      <c r="AU1215" s="5"/>
      <c r="AV1215" s="80"/>
      <c r="AW1215" s="5"/>
      <c r="AX1215" s="80"/>
      <c r="AY1215" s="5"/>
      <c r="AZ1215" s="80"/>
      <c r="BA1215" s="5"/>
      <c r="BB1215" s="80"/>
      <c r="BC1215" s="80"/>
      <c r="BD1215" s="80"/>
      <c r="BE1215" s="80"/>
      <c r="BF1215" s="80"/>
      <c r="BG1215" s="80"/>
      <c r="BH1215" s="80"/>
      <c r="BI1215" s="80"/>
      <c r="BJ1215" s="80"/>
      <c r="BK1215" s="80"/>
      <c r="BL1215" s="80"/>
      <c r="BM1215" s="80"/>
      <c r="BN1215" s="80"/>
      <c r="BO1215" s="80"/>
      <c r="BP1215" s="80"/>
      <c r="BQ1215" s="80"/>
      <c r="BR1215" s="80"/>
      <c r="BS1215" s="80"/>
      <c r="BT1215" s="80"/>
      <c r="BU1215" s="80"/>
      <c r="BV1215" s="80"/>
      <c r="BW1215" s="80"/>
      <c r="BX1215" s="80"/>
      <c r="BY1215" s="80"/>
      <c r="BZ1215" s="80"/>
      <c r="CE1215" s="5"/>
    </row>
    <row r="1216" spans="2:83" s="6" customFormat="1" x14ac:dyDescent="0.25">
      <c r="B1216" s="77"/>
      <c r="C1216" s="78"/>
      <c r="D1216" s="80"/>
      <c r="E1216" s="80"/>
      <c r="F1216" s="80"/>
      <c r="G1216" s="80"/>
      <c r="H1216" s="80"/>
      <c r="I1216" s="80"/>
      <c r="J1216" s="80"/>
      <c r="K1216" s="5"/>
      <c r="L1216" s="5"/>
      <c r="M1216" s="80"/>
      <c r="N1216" s="5"/>
      <c r="O1216" s="80"/>
      <c r="P1216" s="5"/>
      <c r="Q1216" s="80"/>
      <c r="R1216" s="5"/>
      <c r="S1216" s="80"/>
      <c r="T1216" s="5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5"/>
      <c r="AE1216" s="80"/>
      <c r="AF1216" s="5"/>
      <c r="AG1216" s="80"/>
      <c r="AH1216" s="5"/>
      <c r="AI1216" s="80"/>
      <c r="AJ1216" s="5"/>
      <c r="AK1216" s="80"/>
      <c r="AL1216" s="5"/>
      <c r="AM1216" s="80"/>
      <c r="AN1216" s="5"/>
      <c r="AO1216" s="80"/>
      <c r="AP1216" s="80"/>
      <c r="AQ1216" s="5"/>
      <c r="AR1216" s="80"/>
      <c r="AS1216" s="5"/>
      <c r="AT1216" s="80"/>
      <c r="AU1216" s="5"/>
      <c r="AV1216" s="80"/>
      <c r="AW1216" s="5"/>
      <c r="AX1216" s="80"/>
      <c r="AY1216" s="5"/>
      <c r="AZ1216" s="80"/>
      <c r="BA1216" s="5"/>
      <c r="BB1216" s="80"/>
      <c r="BC1216" s="80"/>
      <c r="BD1216" s="80"/>
      <c r="BE1216" s="80"/>
      <c r="BF1216" s="80"/>
      <c r="BG1216" s="80"/>
      <c r="BH1216" s="80"/>
      <c r="BI1216" s="80"/>
      <c r="BJ1216" s="80"/>
      <c r="BK1216" s="80"/>
      <c r="BL1216" s="80"/>
      <c r="BM1216" s="80"/>
      <c r="BN1216" s="80"/>
      <c r="BO1216" s="80"/>
      <c r="BP1216" s="80"/>
      <c r="BQ1216" s="80"/>
      <c r="BR1216" s="80"/>
      <c r="BS1216" s="80"/>
      <c r="BT1216" s="80"/>
      <c r="BU1216" s="80"/>
      <c r="BV1216" s="80"/>
      <c r="BW1216" s="80"/>
      <c r="BX1216" s="80"/>
      <c r="BY1216" s="80"/>
      <c r="BZ1216" s="80"/>
      <c r="CE1216" s="5"/>
    </row>
    <row r="1217" spans="2:83" s="6" customFormat="1" x14ac:dyDescent="0.25">
      <c r="B1217" s="77"/>
      <c r="C1217" s="78"/>
      <c r="D1217" s="80"/>
      <c r="E1217" s="80"/>
      <c r="F1217" s="80"/>
      <c r="G1217" s="80"/>
      <c r="H1217" s="80"/>
      <c r="I1217" s="80"/>
      <c r="J1217" s="80"/>
      <c r="K1217" s="5"/>
      <c r="L1217" s="5"/>
      <c r="M1217" s="80"/>
      <c r="N1217" s="5"/>
      <c r="O1217" s="80"/>
      <c r="P1217" s="5"/>
      <c r="Q1217" s="80"/>
      <c r="R1217" s="5"/>
      <c r="S1217" s="80"/>
      <c r="T1217" s="5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5"/>
      <c r="AE1217" s="80"/>
      <c r="AF1217" s="5"/>
      <c r="AG1217" s="80"/>
      <c r="AH1217" s="5"/>
      <c r="AI1217" s="80"/>
      <c r="AJ1217" s="5"/>
      <c r="AK1217" s="80"/>
      <c r="AL1217" s="5"/>
      <c r="AM1217" s="80"/>
      <c r="AN1217" s="5"/>
      <c r="AO1217" s="80"/>
      <c r="AP1217" s="80"/>
      <c r="AQ1217" s="5"/>
      <c r="AR1217" s="80"/>
      <c r="AS1217" s="5"/>
      <c r="AT1217" s="80"/>
      <c r="AU1217" s="5"/>
      <c r="AV1217" s="80"/>
      <c r="AW1217" s="5"/>
      <c r="AX1217" s="80"/>
      <c r="AY1217" s="5"/>
      <c r="AZ1217" s="80"/>
      <c r="BA1217" s="5"/>
      <c r="BB1217" s="80"/>
      <c r="BC1217" s="80"/>
      <c r="BD1217" s="80"/>
      <c r="BE1217" s="80"/>
      <c r="BF1217" s="80"/>
      <c r="BG1217" s="80"/>
      <c r="BH1217" s="80"/>
      <c r="BI1217" s="80"/>
      <c r="BJ1217" s="80"/>
      <c r="BK1217" s="80"/>
      <c r="BL1217" s="80"/>
      <c r="BM1217" s="80"/>
      <c r="BN1217" s="80"/>
      <c r="BO1217" s="80"/>
      <c r="BP1217" s="80"/>
      <c r="BQ1217" s="80"/>
      <c r="BR1217" s="80"/>
      <c r="BS1217" s="80"/>
      <c r="BT1217" s="80"/>
      <c r="BU1217" s="80"/>
      <c r="BV1217" s="80"/>
      <c r="BW1217" s="80"/>
      <c r="BX1217" s="80"/>
      <c r="BY1217" s="80"/>
      <c r="BZ1217" s="80"/>
      <c r="CE1217" s="5"/>
    </row>
    <row r="1218" spans="2:83" s="6" customFormat="1" x14ac:dyDescent="0.25">
      <c r="B1218" s="77"/>
      <c r="C1218" s="78"/>
      <c r="D1218" s="80"/>
      <c r="E1218" s="80"/>
      <c r="F1218" s="80"/>
      <c r="G1218" s="80"/>
      <c r="H1218" s="80"/>
      <c r="I1218" s="80"/>
      <c r="J1218" s="80"/>
      <c r="K1218" s="5"/>
      <c r="L1218" s="5"/>
      <c r="M1218" s="80"/>
      <c r="N1218" s="5"/>
      <c r="O1218" s="80"/>
      <c r="P1218" s="5"/>
      <c r="Q1218" s="80"/>
      <c r="R1218" s="5"/>
      <c r="S1218" s="80"/>
      <c r="T1218" s="5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5"/>
      <c r="AE1218" s="80"/>
      <c r="AF1218" s="5"/>
      <c r="AG1218" s="80"/>
      <c r="AH1218" s="5"/>
      <c r="AI1218" s="80"/>
      <c r="AJ1218" s="5"/>
      <c r="AK1218" s="80"/>
      <c r="AL1218" s="5"/>
      <c r="AM1218" s="80"/>
      <c r="AN1218" s="5"/>
      <c r="AO1218" s="80"/>
      <c r="AP1218" s="80"/>
      <c r="AQ1218" s="5"/>
      <c r="AR1218" s="80"/>
      <c r="AS1218" s="5"/>
      <c r="AT1218" s="80"/>
      <c r="AU1218" s="5"/>
      <c r="AV1218" s="80"/>
      <c r="AW1218" s="5"/>
      <c r="AX1218" s="80"/>
      <c r="AY1218" s="5"/>
      <c r="AZ1218" s="80"/>
      <c r="BA1218" s="5"/>
      <c r="BB1218" s="80"/>
      <c r="BC1218" s="80"/>
      <c r="BD1218" s="80"/>
      <c r="BE1218" s="80"/>
      <c r="BF1218" s="80"/>
      <c r="BG1218" s="80"/>
      <c r="BH1218" s="80"/>
      <c r="BI1218" s="80"/>
      <c r="BJ1218" s="80"/>
      <c r="BK1218" s="80"/>
      <c r="BL1218" s="80"/>
      <c r="BM1218" s="80"/>
      <c r="BN1218" s="80"/>
      <c r="BO1218" s="80"/>
      <c r="BP1218" s="80"/>
      <c r="BQ1218" s="80"/>
      <c r="BR1218" s="80"/>
      <c r="BS1218" s="80"/>
      <c r="BT1218" s="80"/>
      <c r="BU1218" s="80"/>
      <c r="BV1218" s="80"/>
      <c r="BW1218" s="80"/>
      <c r="BX1218" s="80"/>
      <c r="BY1218" s="80"/>
      <c r="BZ1218" s="80"/>
      <c r="CE1218" s="5"/>
    </row>
    <row r="1219" spans="2:83" s="6" customFormat="1" x14ac:dyDescent="0.25">
      <c r="B1219" s="77"/>
      <c r="C1219" s="78"/>
      <c r="D1219" s="80"/>
      <c r="E1219" s="80"/>
      <c r="F1219" s="80"/>
      <c r="G1219" s="80"/>
      <c r="H1219" s="80"/>
      <c r="I1219" s="80"/>
      <c r="J1219" s="80"/>
      <c r="K1219" s="5"/>
      <c r="L1219" s="5"/>
      <c r="M1219" s="80"/>
      <c r="N1219" s="5"/>
      <c r="O1219" s="80"/>
      <c r="P1219" s="5"/>
      <c r="Q1219" s="80"/>
      <c r="R1219" s="5"/>
      <c r="S1219" s="80"/>
      <c r="T1219" s="5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5"/>
      <c r="AE1219" s="80"/>
      <c r="AF1219" s="5"/>
      <c r="AG1219" s="80"/>
      <c r="AH1219" s="5"/>
      <c r="AI1219" s="80"/>
      <c r="AJ1219" s="5"/>
      <c r="AK1219" s="80"/>
      <c r="AL1219" s="5"/>
      <c r="AM1219" s="80"/>
      <c r="AN1219" s="5"/>
      <c r="AO1219" s="80"/>
      <c r="AP1219" s="80"/>
      <c r="AQ1219" s="5"/>
      <c r="AR1219" s="80"/>
      <c r="AS1219" s="5"/>
      <c r="AT1219" s="80"/>
      <c r="AU1219" s="5"/>
      <c r="AV1219" s="80"/>
      <c r="AW1219" s="5"/>
      <c r="AX1219" s="80"/>
      <c r="AY1219" s="5"/>
      <c r="AZ1219" s="80"/>
      <c r="BA1219" s="5"/>
      <c r="BB1219" s="80"/>
      <c r="BC1219" s="80"/>
      <c r="BD1219" s="80"/>
      <c r="BE1219" s="80"/>
      <c r="BF1219" s="80"/>
      <c r="BG1219" s="80"/>
      <c r="BH1219" s="80"/>
      <c r="BI1219" s="80"/>
      <c r="BJ1219" s="80"/>
      <c r="BK1219" s="80"/>
      <c r="BL1219" s="80"/>
      <c r="BM1219" s="80"/>
      <c r="BN1219" s="80"/>
      <c r="BO1219" s="80"/>
      <c r="BP1219" s="80"/>
      <c r="BQ1219" s="80"/>
      <c r="BR1219" s="80"/>
      <c r="BS1219" s="80"/>
      <c r="BT1219" s="80"/>
      <c r="BU1219" s="80"/>
      <c r="BV1219" s="80"/>
      <c r="BW1219" s="80"/>
      <c r="BX1219" s="80"/>
      <c r="BY1219" s="80"/>
      <c r="BZ1219" s="80"/>
      <c r="CE1219" s="5"/>
    </row>
    <row r="1220" spans="2:83" s="6" customFormat="1" x14ac:dyDescent="0.25">
      <c r="B1220" s="77"/>
      <c r="C1220" s="78"/>
      <c r="D1220" s="80"/>
      <c r="E1220" s="80"/>
      <c r="F1220" s="80"/>
      <c r="G1220" s="80"/>
      <c r="H1220" s="80"/>
      <c r="I1220" s="80"/>
      <c r="J1220" s="80"/>
      <c r="K1220" s="5"/>
      <c r="L1220" s="5"/>
      <c r="M1220" s="80"/>
      <c r="N1220" s="5"/>
      <c r="O1220" s="80"/>
      <c r="P1220" s="5"/>
      <c r="Q1220" s="80"/>
      <c r="R1220" s="5"/>
      <c r="S1220" s="80"/>
      <c r="T1220" s="5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5"/>
      <c r="AE1220" s="80"/>
      <c r="AF1220" s="5"/>
      <c r="AG1220" s="80"/>
      <c r="AH1220" s="5"/>
      <c r="AI1220" s="80"/>
      <c r="AJ1220" s="5"/>
      <c r="AK1220" s="80"/>
      <c r="AL1220" s="5"/>
      <c r="AM1220" s="80"/>
      <c r="AN1220" s="5"/>
      <c r="AO1220" s="80"/>
      <c r="AP1220" s="80"/>
      <c r="AQ1220" s="5"/>
      <c r="AR1220" s="80"/>
      <c r="AS1220" s="5"/>
      <c r="AT1220" s="80"/>
      <c r="AU1220" s="5"/>
      <c r="AV1220" s="80"/>
      <c r="AW1220" s="5"/>
      <c r="AX1220" s="80"/>
      <c r="AY1220" s="5"/>
      <c r="AZ1220" s="80"/>
      <c r="BA1220" s="5"/>
      <c r="BB1220" s="80"/>
      <c r="BC1220" s="80"/>
      <c r="BD1220" s="80"/>
      <c r="BE1220" s="80"/>
      <c r="BF1220" s="80"/>
      <c r="BG1220" s="80"/>
      <c r="BH1220" s="80"/>
      <c r="BI1220" s="80"/>
      <c r="BJ1220" s="80"/>
      <c r="BK1220" s="80"/>
      <c r="BL1220" s="80"/>
      <c r="BM1220" s="80"/>
      <c r="BN1220" s="80"/>
      <c r="BO1220" s="80"/>
      <c r="BP1220" s="80"/>
      <c r="BQ1220" s="80"/>
      <c r="BR1220" s="80"/>
      <c r="BS1220" s="80"/>
      <c r="BT1220" s="80"/>
      <c r="BU1220" s="80"/>
      <c r="BV1220" s="80"/>
      <c r="BW1220" s="80"/>
      <c r="BX1220" s="80"/>
      <c r="BY1220" s="80"/>
      <c r="BZ1220" s="80"/>
      <c r="CE1220" s="5"/>
    </row>
    <row r="1221" spans="2:83" s="6" customFormat="1" x14ac:dyDescent="0.25">
      <c r="B1221" s="77"/>
      <c r="C1221" s="78"/>
      <c r="D1221" s="80"/>
      <c r="E1221" s="80"/>
      <c r="F1221" s="80"/>
      <c r="G1221" s="80"/>
      <c r="H1221" s="80"/>
      <c r="I1221" s="80"/>
      <c r="J1221" s="80"/>
      <c r="K1221" s="5"/>
      <c r="L1221" s="5"/>
      <c r="M1221" s="80"/>
      <c r="N1221" s="5"/>
      <c r="O1221" s="80"/>
      <c r="P1221" s="5"/>
      <c r="Q1221" s="80"/>
      <c r="R1221" s="5"/>
      <c r="S1221" s="80"/>
      <c r="T1221" s="5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5"/>
      <c r="AE1221" s="80"/>
      <c r="AF1221" s="5"/>
      <c r="AG1221" s="80"/>
      <c r="AH1221" s="5"/>
      <c r="AI1221" s="80"/>
      <c r="AJ1221" s="5"/>
      <c r="AK1221" s="80"/>
      <c r="AL1221" s="5"/>
      <c r="AM1221" s="80"/>
      <c r="AN1221" s="5"/>
      <c r="AO1221" s="80"/>
      <c r="AP1221" s="80"/>
      <c r="AQ1221" s="5"/>
      <c r="AR1221" s="80"/>
      <c r="AS1221" s="5"/>
      <c r="AT1221" s="80"/>
      <c r="AU1221" s="5"/>
      <c r="AV1221" s="80"/>
      <c r="AW1221" s="5"/>
      <c r="AX1221" s="80"/>
      <c r="AY1221" s="5"/>
      <c r="AZ1221" s="80"/>
      <c r="BA1221" s="5"/>
      <c r="BB1221" s="80"/>
      <c r="BC1221" s="80"/>
      <c r="BD1221" s="80"/>
      <c r="BE1221" s="80"/>
      <c r="BF1221" s="80"/>
      <c r="BG1221" s="80"/>
      <c r="BH1221" s="80"/>
      <c r="BI1221" s="80"/>
      <c r="BJ1221" s="80"/>
      <c r="BK1221" s="80"/>
      <c r="BL1221" s="80"/>
      <c r="BM1221" s="80"/>
      <c r="BN1221" s="80"/>
      <c r="BO1221" s="80"/>
      <c r="BP1221" s="80"/>
      <c r="BQ1221" s="80"/>
      <c r="BR1221" s="80"/>
      <c r="BS1221" s="80"/>
      <c r="BT1221" s="80"/>
      <c r="BU1221" s="80"/>
      <c r="BV1221" s="80"/>
      <c r="BW1221" s="80"/>
      <c r="BX1221" s="80"/>
      <c r="BY1221" s="80"/>
      <c r="BZ1221" s="80"/>
      <c r="CE1221" s="5"/>
    </row>
    <row r="1222" spans="2:83" s="6" customFormat="1" x14ac:dyDescent="0.25">
      <c r="B1222" s="77"/>
      <c r="C1222" s="78"/>
      <c r="D1222" s="80"/>
      <c r="E1222" s="80"/>
      <c r="F1222" s="80"/>
      <c r="G1222" s="80"/>
      <c r="H1222" s="80"/>
      <c r="I1222" s="80"/>
      <c r="J1222" s="80"/>
      <c r="K1222" s="5"/>
      <c r="L1222" s="5"/>
      <c r="M1222" s="80"/>
      <c r="N1222" s="5"/>
      <c r="O1222" s="80"/>
      <c r="P1222" s="5"/>
      <c r="Q1222" s="80"/>
      <c r="R1222" s="5"/>
      <c r="S1222" s="80"/>
      <c r="T1222" s="5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5"/>
      <c r="AE1222" s="80"/>
      <c r="AF1222" s="5"/>
      <c r="AG1222" s="80"/>
      <c r="AH1222" s="5"/>
      <c r="AI1222" s="80"/>
      <c r="AJ1222" s="5"/>
      <c r="AK1222" s="80"/>
      <c r="AL1222" s="5"/>
      <c r="AM1222" s="80"/>
      <c r="AN1222" s="5"/>
      <c r="AO1222" s="80"/>
      <c r="AP1222" s="80"/>
      <c r="AQ1222" s="5"/>
      <c r="AR1222" s="80"/>
      <c r="AS1222" s="5"/>
      <c r="AT1222" s="80"/>
      <c r="AU1222" s="5"/>
      <c r="AV1222" s="80"/>
      <c r="AW1222" s="5"/>
      <c r="AX1222" s="80"/>
      <c r="AY1222" s="5"/>
      <c r="AZ1222" s="80"/>
      <c r="BA1222" s="5"/>
      <c r="BB1222" s="80"/>
      <c r="BC1222" s="80"/>
      <c r="BD1222" s="80"/>
      <c r="BE1222" s="80"/>
      <c r="BF1222" s="80"/>
      <c r="BG1222" s="80"/>
      <c r="BH1222" s="80"/>
      <c r="BI1222" s="80"/>
      <c r="BJ1222" s="80"/>
      <c r="BK1222" s="80"/>
      <c r="BL1222" s="80"/>
      <c r="BM1222" s="80"/>
      <c r="BN1222" s="80"/>
      <c r="BO1222" s="80"/>
      <c r="BP1222" s="80"/>
      <c r="BQ1222" s="80"/>
      <c r="BR1222" s="80"/>
      <c r="BS1222" s="80"/>
      <c r="BT1222" s="80"/>
      <c r="BU1222" s="80"/>
      <c r="BV1222" s="80"/>
      <c r="BW1222" s="80"/>
      <c r="BX1222" s="80"/>
      <c r="BY1222" s="80"/>
      <c r="BZ1222" s="80"/>
      <c r="CE1222" s="5"/>
    </row>
    <row r="1223" spans="2:83" s="6" customFormat="1" x14ac:dyDescent="0.25">
      <c r="B1223" s="77"/>
      <c r="C1223" s="78"/>
      <c r="D1223" s="80"/>
      <c r="E1223" s="80"/>
      <c r="F1223" s="80"/>
      <c r="G1223" s="80"/>
      <c r="H1223" s="80"/>
      <c r="I1223" s="80"/>
      <c r="J1223" s="80"/>
      <c r="K1223" s="5"/>
      <c r="L1223" s="5"/>
      <c r="M1223" s="80"/>
      <c r="N1223" s="5"/>
      <c r="O1223" s="80"/>
      <c r="P1223" s="5"/>
      <c r="Q1223" s="80"/>
      <c r="R1223" s="5"/>
      <c r="S1223" s="80"/>
      <c r="T1223" s="5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5"/>
      <c r="AE1223" s="80"/>
      <c r="AF1223" s="5"/>
      <c r="AG1223" s="80"/>
      <c r="AH1223" s="5"/>
      <c r="AI1223" s="80"/>
      <c r="AJ1223" s="5"/>
      <c r="AK1223" s="80"/>
      <c r="AL1223" s="5"/>
      <c r="AM1223" s="80"/>
      <c r="AN1223" s="5"/>
      <c r="AO1223" s="80"/>
      <c r="AP1223" s="80"/>
      <c r="AQ1223" s="5"/>
      <c r="AR1223" s="80"/>
      <c r="AS1223" s="5"/>
      <c r="AT1223" s="80"/>
      <c r="AU1223" s="5"/>
      <c r="AV1223" s="80"/>
      <c r="AW1223" s="5"/>
      <c r="AX1223" s="80"/>
      <c r="AY1223" s="5"/>
      <c r="AZ1223" s="80"/>
      <c r="BA1223" s="5"/>
      <c r="BB1223" s="80"/>
      <c r="BC1223" s="80"/>
      <c r="BD1223" s="80"/>
      <c r="BE1223" s="80"/>
      <c r="BF1223" s="80"/>
      <c r="BG1223" s="80"/>
      <c r="BH1223" s="80"/>
      <c r="BI1223" s="80"/>
      <c r="BJ1223" s="80"/>
      <c r="BK1223" s="80"/>
      <c r="BL1223" s="80"/>
      <c r="BM1223" s="80"/>
      <c r="BN1223" s="80"/>
      <c r="BO1223" s="80"/>
      <c r="BP1223" s="80"/>
      <c r="BQ1223" s="80"/>
      <c r="BR1223" s="80"/>
      <c r="BS1223" s="80"/>
      <c r="BT1223" s="80"/>
      <c r="BU1223" s="80"/>
      <c r="BV1223" s="80"/>
      <c r="BW1223" s="80"/>
      <c r="BX1223" s="80"/>
      <c r="BY1223" s="80"/>
      <c r="BZ1223" s="80"/>
      <c r="CE1223" s="5"/>
    </row>
    <row r="1224" spans="2:83" s="6" customFormat="1" x14ac:dyDescent="0.25">
      <c r="B1224" s="77"/>
      <c r="C1224" s="78"/>
      <c r="D1224" s="80"/>
      <c r="E1224" s="80"/>
      <c r="F1224" s="80"/>
      <c r="G1224" s="80"/>
      <c r="H1224" s="80"/>
      <c r="I1224" s="80"/>
      <c r="J1224" s="80"/>
      <c r="K1224" s="5"/>
      <c r="L1224" s="5"/>
      <c r="M1224" s="80"/>
      <c r="N1224" s="5"/>
      <c r="O1224" s="80"/>
      <c r="P1224" s="5"/>
      <c r="Q1224" s="80"/>
      <c r="R1224" s="5"/>
      <c r="S1224" s="80"/>
      <c r="T1224" s="5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5"/>
      <c r="AE1224" s="80"/>
      <c r="AF1224" s="5"/>
      <c r="AG1224" s="80"/>
      <c r="AH1224" s="5"/>
      <c r="AI1224" s="80"/>
      <c r="AJ1224" s="5"/>
      <c r="AK1224" s="80"/>
      <c r="AL1224" s="5"/>
      <c r="AM1224" s="80"/>
      <c r="AN1224" s="5"/>
      <c r="AO1224" s="80"/>
      <c r="AP1224" s="80"/>
      <c r="AQ1224" s="5"/>
      <c r="AR1224" s="80"/>
      <c r="AS1224" s="5"/>
      <c r="AT1224" s="80"/>
      <c r="AU1224" s="5"/>
      <c r="AV1224" s="80"/>
      <c r="AW1224" s="5"/>
      <c r="AX1224" s="80"/>
      <c r="AY1224" s="5"/>
      <c r="AZ1224" s="80"/>
      <c r="BA1224" s="5"/>
      <c r="BB1224" s="80"/>
      <c r="BC1224" s="80"/>
      <c r="BD1224" s="80"/>
      <c r="BE1224" s="80"/>
      <c r="BF1224" s="80"/>
      <c r="BG1224" s="80"/>
      <c r="BH1224" s="80"/>
      <c r="BI1224" s="80"/>
      <c r="BJ1224" s="80"/>
      <c r="BK1224" s="80"/>
      <c r="BL1224" s="80"/>
      <c r="BM1224" s="80"/>
      <c r="BN1224" s="80"/>
      <c r="BO1224" s="80"/>
      <c r="BP1224" s="80"/>
      <c r="BQ1224" s="80"/>
      <c r="BR1224" s="80"/>
      <c r="BS1224" s="80"/>
      <c r="BT1224" s="80"/>
      <c r="BU1224" s="80"/>
      <c r="BV1224" s="80"/>
      <c r="BW1224" s="80"/>
      <c r="BX1224" s="80"/>
      <c r="BY1224" s="80"/>
      <c r="BZ1224" s="80"/>
      <c r="CE1224" s="5"/>
    </row>
    <row r="1225" spans="2:83" s="6" customFormat="1" x14ac:dyDescent="0.25">
      <c r="B1225" s="77"/>
      <c r="C1225" s="78"/>
      <c r="D1225" s="80"/>
      <c r="E1225" s="80"/>
      <c r="F1225" s="80"/>
      <c r="G1225" s="80"/>
      <c r="H1225" s="80"/>
      <c r="I1225" s="80"/>
      <c r="J1225" s="80"/>
      <c r="K1225" s="5"/>
      <c r="L1225" s="5"/>
      <c r="M1225" s="80"/>
      <c r="N1225" s="5"/>
      <c r="O1225" s="80"/>
      <c r="P1225" s="5"/>
      <c r="Q1225" s="80"/>
      <c r="R1225" s="5"/>
      <c r="S1225" s="80"/>
      <c r="T1225" s="5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5"/>
      <c r="AE1225" s="80"/>
      <c r="AF1225" s="5"/>
      <c r="AG1225" s="80"/>
      <c r="AH1225" s="5"/>
      <c r="AI1225" s="80"/>
      <c r="AJ1225" s="5"/>
      <c r="AK1225" s="80"/>
      <c r="AL1225" s="5"/>
      <c r="AM1225" s="80"/>
      <c r="AN1225" s="5"/>
      <c r="AO1225" s="80"/>
      <c r="AP1225" s="80"/>
      <c r="AQ1225" s="5"/>
      <c r="AR1225" s="80"/>
      <c r="AS1225" s="5"/>
      <c r="AT1225" s="80"/>
      <c r="AU1225" s="5"/>
      <c r="AV1225" s="80"/>
      <c r="AW1225" s="5"/>
      <c r="AX1225" s="80"/>
      <c r="AY1225" s="5"/>
      <c r="AZ1225" s="80"/>
      <c r="BA1225" s="5"/>
      <c r="BB1225" s="80"/>
      <c r="BC1225" s="80"/>
      <c r="BD1225" s="80"/>
      <c r="BE1225" s="80"/>
      <c r="BF1225" s="80"/>
      <c r="BG1225" s="80"/>
      <c r="BH1225" s="80"/>
      <c r="BI1225" s="80"/>
      <c r="BJ1225" s="80"/>
      <c r="BK1225" s="80"/>
      <c r="BL1225" s="80"/>
      <c r="BM1225" s="80"/>
      <c r="BN1225" s="80"/>
      <c r="BO1225" s="80"/>
      <c r="BP1225" s="80"/>
      <c r="BQ1225" s="80"/>
      <c r="BR1225" s="80"/>
      <c r="BS1225" s="80"/>
      <c r="BT1225" s="80"/>
      <c r="BU1225" s="80"/>
      <c r="BV1225" s="80"/>
      <c r="BW1225" s="80"/>
      <c r="BX1225" s="80"/>
      <c r="BY1225" s="80"/>
      <c r="BZ1225" s="80"/>
      <c r="CE1225" s="5"/>
    </row>
    <row r="1226" spans="2:83" s="6" customFormat="1" x14ac:dyDescent="0.25">
      <c r="B1226" s="77"/>
      <c r="C1226" s="78"/>
      <c r="D1226" s="80"/>
      <c r="E1226" s="80"/>
      <c r="F1226" s="80"/>
      <c r="G1226" s="80"/>
      <c r="H1226" s="80"/>
      <c r="I1226" s="80"/>
      <c r="J1226" s="80"/>
      <c r="K1226" s="5"/>
      <c r="L1226" s="5"/>
      <c r="M1226" s="80"/>
      <c r="N1226" s="5"/>
      <c r="O1226" s="80"/>
      <c r="P1226" s="5"/>
      <c r="Q1226" s="80"/>
      <c r="R1226" s="5"/>
      <c r="S1226" s="80"/>
      <c r="T1226" s="5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5"/>
      <c r="AE1226" s="80"/>
      <c r="AF1226" s="5"/>
      <c r="AG1226" s="80"/>
      <c r="AH1226" s="5"/>
      <c r="AI1226" s="80"/>
      <c r="AJ1226" s="5"/>
      <c r="AK1226" s="80"/>
      <c r="AL1226" s="5"/>
      <c r="AM1226" s="80"/>
      <c r="AN1226" s="5"/>
      <c r="AO1226" s="80"/>
      <c r="AP1226" s="80"/>
      <c r="AQ1226" s="5"/>
      <c r="AR1226" s="80"/>
      <c r="AS1226" s="5"/>
      <c r="AT1226" s="80"/>
      <c r="AU1226" s="5"/>
      <c r="AV1226" s="80"/>
      <c r="AW1226" s="5"/>
      <c r="AX1226" s="80"/>
      <c r="AY1226" s="5"/>
      <c r="AZ1226" s="80"/>
      <c r="BA1226" s="5"/>
      <c r="BB1226" s="80"/>
      <c r="BC1226" s="80"/>
      <c r="BD1226" s="80"/>
      <c r="BE1226" s="80"/>
      <c r="BF1226" s="80"/>
      <c r="BG1226" s="80"/>
      <c r="BH1226" s="80"/>
      <c r="BI1226" s="80"/>
      <c r="BJ1226" s="80"/>
      <c r="BK1226" s="80"/>
      <c r="BL1226" s="80"/>
      <c r="BM1226" s="80"/>
      <c r="BN1226" s="80"/>
      <c r="BO1226" s="80"/>
      <c r="BP1226" s="80"/>
      <c r="BQ1226" s="80"/>
      <c r="BR1226" s="80"/>
      <c r="BS1226" s="80"/>
      <c r="BT1226" s="80"/>
      <c r="BU1226" s="80"/>
      <c r="BV1226" s="80"/>
      <c r="BW1226" s="80"/>
      <c r="BX1226" s="80"/>
      <c r="BY1226" s="80"/>
      <c r="BZ1226" s="80"/>
      <c r="CE1226" s="5"/>
    </row>
    <row r="1227" spans="2:83" s="6" customFormat="1" x14ac:dyDescent="0.25">
      <c r="B1227" s="77"/>
      <c r="C1227" s="78"/>
      <c r="D1227" s="80"/>
      <c r="E1227" s="80"/>
      <c r="F1227" s="80"/>
      <c r="G1227" s="80"/>
      <c r="H1227" s="80"/>
      <c r="I1227" s="80"/>
      <c r="J1227" s="80"/>
      <c r="K1227" s="5"/>
      <c r="L1227" s="5"/>
      <c r="M1227" s="80"/>
      <c r="N1227" s="5"/>
      <c r="O1227" s="80"/>
      <c r="P1227" s="5"/>
      <c r="Q1227" s="80"/>
      <c r="R1227" s="5"/>
      <c r="S1227" s="80"/>
      <c r="T1227" s="5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5"/>
      <c r="AE1227" s="80"/>
      <c r="AF1227" s="5"/>
      <c r="AG1227" s="80"/>
      <c r="AH1227" s="5"/>
      <c r="AI1227" s="80"/>
      <c r="AJ1227" s="5"/>
      <c r="AK1227" s="80"/>
      <c r="AL1227" s="5"/>
      <c r="AM1227" s="80"/>
      <c r="AN1227" s="5"/>
      <c r="AO1227" s="80"/>
      <c r="AP1227" s="80"/>
      <c r="AQ1227" s="5"/>
      <c r="AR1227" s="80"/>
      <c r="AS1227" s="5"/>
      <c r="AT1227" s="80"/>
      <c r="AU1227" s="5"/>
      <c r="AV1227" s="80"/>
      <c r="AW1227" s="5"/>
      <c r="AX1227" s="80"/>
      <c r="AY1227" s="5"/>
      <c r="AZ1227" s="80"/>
      <c r="BA1227" s="5"/>
      <c r="BB1227" s="80"/>
      <c r="BC1227" s="80"/>
      <c r="BD1227" s="80"/>
      <c r="BE1227" s="80"/>
      <c r="BF1227" s="80"/>
      <c r="BG1227" s="80"/>
      <c r="BH1227" s="80"/>
      <c r="BI1227" s="80"/>
      <c r="BJ1227" s="80"/>
      <c r="BK1227" s="80"/>
      <c r="BL1227" s="80"/>
      <c r="BM1227" s="80"/>
      <c r="BN1227" s="80"/>
      <c r="BO1227" s="80"/>
      <c r="BP1227" s="80"/>
      <c r="BQ1227" s="80"/>
      <c r="BR1227" s="80"/>
      <c r="BS1227" s="80"/>
      <c r="BT1227" s="80"/>
      <c r="BU1227" s="80"/>
      <c r="BV1227" s="80"/>
      <c r="BW1227" s="80"/>
      <c r="BX1227" s="80"/>
      <c r="BY1227" s="80"/>
      <c r="BZ1227" s="80"/>
      <c r="CE1227" s="5"/>
    </row>
    <row r="1228" spans="2:83" s="6" customFormat="1" x14ac:dyDescent="0.25">
      <c r="B1228" s="77"/>
      <c r="C1228" s="78"/>
      <c r="D1228" s="80"/>
      <c r="E1228" s="80"/>
      <c r="F1228" s="80"/>
      <c r="G1228" s="80"/>
      <c r="H1228" s="80"/>
      <c r="I1228" s="80"/>
      <c r="J1228" s="80"/>
      <c r="K1228" s="5"/>
      <c r="L1228" s="5"/>
      <c r="M1228" s="80"/>
      <c r="N1228" s="5"/>
      <c r="O1228" s="80"/>
      <c r="P1228" s="5"/>
      <c r="Q1228" s="80"/>
      <c r="R1228" s="5"/>
      <c r="S1228" s="80"/>
      <c r="T1228" s="5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5"/>
      <c r="AE1228" s="80"/>
      <c r="AF1228" s="5"/>
      <c r="AG1228" s="80"/>
      <c r="AH1228" s="5"/>
      <c r="AI1228" s="80"/>
      <c r="AJ1228" s="5"/>
      <c r="AK1228" s="80"/>
      <c r="AL1228" s="5"/>
      <c r="AM1228" s="80"/>
      <c r="AN1228" s="5"/>
      <c r="AO1228" s="80"/>
      <c r="AP1228" s="80"/>
      <c r="AQ1228" s="5"/>
      <c r="AR1228" s="80"/>
      <c r="AS1228" s="5"/>
      <c r="AT1228" s="80"/>
      <c r="AU1228" s="5"/>
      <c r="AV1228" s="80"/>
      <c r="AW1228" s="5"/>
      <c r="AX1228" s="80"/>
      <c r="AY1228" s="5"/>
      <c r="AZ1228" s="80"/>
      <c r="BA1228" s="5"/>
      <c r="BB1228" s="80"/>
      <c r="BC1228" s="80"/>
      <c r="BD1228" s="80"/>
      <c r="BE1228" s="80"/>
      <c r="BF1228" s="80"/>
      <c r="BG1228" s="80"/>
      <c r="BH1228" s="80"/>
      <c r="BI1228" s="80"/>
      <c r="BJ1228" s="80"/>
      <c r="BK1228" s="80"/>
      <c r="BL1228" s="80"/>
      <c r="BM1228" s="80"/>
      <c r="BN1228" s="80"/>
      <c r="BO1228" s="80"/>
      <c r="BP1228" s="80"/>
      <c r="BQ1228" s="80"/>
      <c r="BR1228" s="80"/>
      <c r="BS1228" s="80"/>
      <c r="BT1228" s="80"/>
      <c r="BU1228" s="80"/>
      <c r="BV1228" s="80"/>
      <c r="BW1228" s="80"/>
      <c r="BX1228" s="80"/>
      <c r="BY1228" s="80"/>
      <c r="BZ1228" s="80"/>
      <c r="CE1228" s="5"/>
    </row>
    <row r="1229" spans="2:83" s="6" customFormat="1" x14ac:dyDescent="0.25">
      <c r="B1229" s="77"/>
      <c r="C1229" s="78"/>
      <c r="D1229" s="80"/>
      <c r="E1229" s="80"/>
      <c r="F1229" s="80"/>
      <c r="G1229" s="80"/>
      <c r="H1229" s="80"/>
      <c r="I1229" s="80"/>
      <c r="J1229" s="80"/>
      <c r="K1229" s="5"/>
      <c r="L1229" s="5"/>
      <c r="M1229" s="80"/>
      <c r="N1229" s="5"/>
      <c r="O1229" s="80"/>
      <c r="P1229" s="5"/>
      <c r="Q1229" s="80"/>
      <c r="R1229" s="5"/>
      <c r="S1229" s="80"/>
      <c r="T1229" s="5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5"/>
      <c r="AE1229" s="80"/>
      <c r="AF1229" s="5"/>
      <c r="AG1229" s="80"/>
      <c r="AH1229" s="5"/>
      <c r="AI1229" s="80"/>
      <c r="AJ1229" s="5"/>
      <c r="AK1229" s="80"/>
      <c r="AL1229" s="5"/>
      <c r="AM1229" s="80"/>
      <c r="AN1229" s="5"/>
      <c r="AO1229" s="80"/>
      <c r="AP1229" s="80"/>
      <c r="AQ1229" s="5"/>
      <c r="AR1229" s="80"/>
      <c r="AS1229" s="5"/>
      <c r="AT1229" s="80"/>
      <c r="AU1229" s="5"/>
      <c r="AV1229" s="80"/>
      <c r="AW1229" s="5"/>
      <c r="AX1229" s="80"/>
      <c r="AY1229" s="5"/>
      <c r="AZ1229" s="80"/>
      <c r="BA1229" s="5"/>
      <c r="BB1229" s="80"/>
      <c r="BC1229" s="80"/>
      <c r="BD1229" s="80"/>
      <c r="BE1229" s="80"/>
      <c r="BF1229" s="80"/>
      <c r="BG1229" s="80"/>
      <c r="BH1229" s="80"/>
      <c r="BI1229" s="80"/>
      <c r="BJ1229" s="80"/>
      <c r="BK1229" s="80"/>
      <c r="BL1229" s="80"/>
      <c r="BM1229" s="80"/>
      <c r="BN1229" s="80"/>
      <c r="BO1229" s="80"/>
      <c r="BP1229" s="80"/>
      <c r="BQ1229" s="80"/>
      <c r="BR1229" s="80"/>
      <c r="BS1229" s="80"/>
      <c r="BT1229" s="80"/>
      <c r="BU1229" s="80"/>
      <c r="BV1229" s="80"/>
      <c r="BW1229" s="80"/>
      <c r="BX1229" s="80"/>
      <c r="BY1229" s="80"/>
      <c r="BZ1229" s="80"/>
      <c r="CE1229" s="5"/>
    </row>
    <row r="1230" spans="2:83" s="6" customFormat="1" x14ac:dyDescent="0.25">
      <c r="B1230" s="77"/>
      <c r="C1230" s="78"/>
      <c r="D1230" s="80"/>
      <c r="E1230" s="80"/>
      <c r="F1230" s="80"/>
      <c r="G1230" s="80"/>
      <c r="H1230" s="80"/>
      <c r="I1230" s="80"/>
      <c r="J1230" s="80"/>
      <c r="K1230" s="5"/>
      <c r="L1230" s="5"/>
      <c r="M1230" s="80"/>
      <c r="N1230" s="5"/>
      <c r="O1230" s="80"/>
      <c r="P1230" s="5"/>
      <c r="Q1230" s="80"/>
      <c r="R1230" s="5"/>
      <c r="S1230" s="80"/>
      <c r="T1230" s="5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5"/>
      <c r="AE1230" s="80"/>
      <c r="AF1230" s="5"/>
      <c r="AG1230" s="80"/>
      <c r="AH1230" s="5"/>
      <c r="AI1230" s="80"/>
      <c r="AJ1230" s="5"/>
      <c r="AK1230" s="80"/>
      <c r="AL1230" s="5"/>
      <c r="AM1230" s="80"/>
      <c r="AN1230" s="5"/>
      <c r="AO1230" s="80"/>
      <c r="AP1230" s="80"/>
      <c r="AQ1230" s="5"/>
      <c r="AR1230" s="80"/>
      <c r="AS1230" s="5"/>
      <c r="AT1230" s="80"/>
      <c r="AU1230" s="5"/>
      <c r="AV1230" s="80"/>
      <c r="AW1230" s="5"/>
      <c r="AX1230" s="80"/>
      <c r="AY1230" s="5"/>
      <c r="AZ1230" s="80"/>
      <c r="BA1230" s="5"/>
      <c r="BB1230" s="80"/>
      <c r="BC1230" s="80"/>
      <c r="BD1230" s="80"/>
      <c r="BE1230" s="80"/>
      <c r="BF1230" s="80"/>
      <c r="BG1230" s="80"/>
      <c r="BH1230" s="80"/>
      <c r="BI1230" s="80"/>
      <c r="BJ1230" s="80"/>
      <c r="BK1230" s="80"/>
      <c r="BL1230" s="80"/>
      <c r="BM1230" s="80"/>
      <c r="BN1230" s="80"/>
      <c r="BO1230" s="80"/>
      <c r="BP1230" s="80"/>
      <c r="BQ1230" s="80"/>
      <c r="BR1230" s="80"/>
      <c r="BS1230" s="80"/>
      <c r="BT1230" s="80"/>
      <c r="BU1230" s="80"/>
      <c r="BV1230" s="80"/>
      <c r="BW1230" s="80"/>
      <c r="BX1230" s="80"/>
      <c r="BY1230" s="80"/>
      <c r="BZ1230" s="80"/>
      <c r="CE1230" s="5"/>
    </row>
    <row r="1231" spans="2:83" s="6" customFormat="1" x14ac:dyDescent="0.25">
      <c r="B1231" s="77"/>
      <c r="C1231" s="78"/>
      <c r="D1231" s="80"/>
      <c r="E1231" s="80"/>
      <c r="F1231" s="80"/>
      <c r="G1231" s="80"/>
      <c r="H1231" s="80"/>
      <c r="I1231" s="80"/>
      <c r="J1231" s="80"/>
      <c r="K1231" s="5"/>
      <c r="L1231" s="5"/>
      <c r="M1231" s="80"/>
      <c r="N1231" s="5"/>
      <c r="O1231" s="80"/>
      <c r="P1231" s="5"/>
      <c r="Q1231" s="80"/>
      <c r="R1231" s="5"/>
      <c r="S1231" s="80"/>
      <c r="T1231" s="5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5"/>
      <c r="AE1231" s="80"/>
      <c r="AF1231" s="5"/>
      <c r="AG1231" s="80"/>
      <c r="AH1231" s="5"/>
      <c r="AI1231" s="80"/>
      <c r="AJ1231" s="5"/>
      <c r="AK1231" s="80"/>
      <c r="AL1231" s="5"/>
      <c r="AM1231" s="80"/>
      <c r="AN1231" s="5"/>
      <c r="AO1231" s="80"/>
      <c r="AP1231" s="80"/>
      <c r="AQ1231" s="5"/>
      <c r="AR1231" s="80"/>
      <c r="AS1231" s="5"/>
      <c r="AT1231" s="80"/>
      <c r="AU1231" s="5"/>
      <c r="AV1231" s="80"/>
      <c r="AW1231" s="5"/>
      <c r="AX1231" s="80"/>
      <c r="AY1231" s="5"/>
      <c r="AZ1231" s="80"/>
      <c r="BA1231" s="5"/>
      <c r="BB1231" s="80"/>
      <c r="BC1231" s="80"/>
      <c r="BD1231" s="80"/>
      <c r="BE1231" s="80"/>
      <c r="BF1231" s="80"/>
      <c r="BG1231" s="80"/>
      <c r="BH1231" s="80"/>
      <c r="BI1231" s="80"/>
      <c r="BJ1231" s="80"/>
      <c r="BK1231" s="80"/>
      <c r="BL1231" s="80"/>
      <c r="BM1231" s="80"/>
      <c r="BN1231" s="80"/>
      <c r="BO1231" s="80"/>
      <c r="BP1231" s="80"/>
      <c r="BQ1231" s="80"/>
      <c r="BR1231" s="80"/>
      <c r="BS1231" s="80"/>
      <c r="BT1231" s="80"/>
      <c r="BU1231" s="80"/>
      <c r="BV1231" s="80"/>
      <c r="BW1231" s="80"/>
      <c r="BX1231" s="80"/>
      <c r="BY1231" s="80"/>
      <c r="BZ1231" s="80"/>
      <c r="CE1231" s="5"/>
    </row>
    <row r="1232" spans="2:83" s="6" customFormat="1" x14ac:dyDescent="0.25">
      <c r="B1232" s="77"/>
      <c r="C1232" s="78"/>
      <c r="D1232" s="80"/>
      <c r="E1232" s="80"/>
      <c r="F1232" s="80"/>
      <c r="G1232" s="80"/>
      <c r="H1232" s="80"/>
      <c r="I1232" s="80"/>
      <c r="J1232" s="80"/>
      <c r="K1232" s="5"/>
      <c r="L1232" s="5"/>
      <c r="M1232" s="80"/>
      <c r="N1232" s="5"/>
      <c r="O1232" s="80"/>
      <c r="P1232" s="5"/>
      <c r="Q1232" s="80"/>
      <c r="R1232" s="5"/>
      <c r="S1232" s="80"/>
      <c r="T1232" s="5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5"/>
      <c r="AE1232" s="80"/>
      <c r="AF1232" s="5"/>
      <c r="AG1232" s="80"/>
      <c r="AH1232" s="5"/>
      <c r="AI1232" s="80"/>
      <c r="AJ1232" s="5"/>
      <c r="AK1232" s="80"/>
      <c r="AL1232" s="5"/>
      <c r="AM1232" s="80"/>
      <c r="AN1232" s="5"/>
      <c r="AO1232" s="80"/>
      <c r="AP1232" s="80"/>
      <c r="AQ1232" s="5"/>
      <c r="AR1232" s="80"/>
      <c r="AS1232" s="5"/>
      <c r="AT1232" s="80"/>
      <c r="AU1232" s="5"/>
      <c r="AV1232" s="80"/>
      <c r="AW1232" s="5"/>
      <c r="AX1232" s="80"/>
      <c r="AY1232" s="5"/>
      <c r="AZ1232" s="80"/>
      <c r="BA1232" s="5"/>
      <c r="BB1232" s="80"/>
      <c r="BC1232" s="80"/>
      <c r="BD1232" s="80"/>
      <c r="BE1232" s="80"/>
      <c r="BF1232" s="80"/>
      <c r="BG1232" s="80"/>
      <c r="BH1232" s="80"/>
      <c r="BI1232" s="80"/>
      <c r="BJ1232" s="80"/>
      <c r="BK1232" s="80"/>
      <c r="BL1232" s="80"/>
      <c r="BM1232" s="80"/>
      <c r="BN1232" s="80"/>
      <c r="BO1232" s="80"/>
      <c r="BP1232" s="80"/>
      <c r="BQ1232" s="80"/>
      <c r="BR1232" s="80"/>
      <c r="BS1232" s="80"/>
      <c r="BT1232" s="80"/>
      <c r="BU1232" s="80"/>
      <c r="BV1232" s="80"/>
      <c r="BW1232" s="80"/>
      <c r="BX1232" s="80"/>
      <c r="BY1232" s="80"/>
      <c r="BZ1232" s="80"/>
      <c r="CE1232" s="5"/>
    </row>
    <row r="1233" spans="2:83" s="6" customFormat="1" x14ac:dyDescent="0.25">
      <c r="B1233" s="77"/>
      <c r="C1233" s="78"/>
      <c r="D1233" s="80"/>
      <c r="E1233" s="80"/>
      <c r="F1233" s="80"/>
      <c r="G1233" s="80"/>
      <c r="H1233" s="80"/>
      <c r="I1233" s="80"/>
      <c r="J1233" s="80"/>
      <c r="K1233" s="5"/>
      <c r="L1233" s="5"/>
      <c r="M1233" s="80"/>
      <c r="N1233" s="5"/>
      <c r="O1233" s="80"/>
      <c r="P1233" s="5"/>
      <c r="Q1233" s="80"/>
      <c r="R1233" s="5"/>
      <c r="S1233" s="80"/>
      <c r="T1233" s="5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5"/>
      <c r="AE1233" s="80"/>
      <c r="AF1233" s="5"/>
      <c r="AG1233" s="80"/>
      <c r="AH1233" s="5"/>
      <c r="AI1233" s="80"/>
      <c r="AJ1233" s="5"/>
      <c r="AK1233" s="80"/>
      <c r="AL1233" s="5"/>
      <c r="AM1233" s="80"/>
      <c r="AN1233" s="5"/>
      <c r="AO1233" s="80"/>
      <c r="AP1233" s="80"/>
      <c r="AQ1233" s="5"/>
      <c r="AR1233" s="80"/>
      <c r="AS1233" s="5"/>
      <c r="AT1233" s="80"/>
      <c r="AU1233" s="5"/>
      <c r="AV1233" s="80"/>
      <c r="AW1233" s="5"/>
      <c r="AX1233" s="80"/>
      <c r="AY1233" s="5"/>
      <c r="AZ1233" s="80"/>
      <c r="BA1233" s="5"/>
      <c r="BB1233" s="80"/>
      <c r="BC1233" s="80"/>
      <c r="BD1233" s="80"/>
      <c r="BE1233" s="80"/>
      <c r="BF1233" s="80"/>
      <c r="BG1233" s="80"/>
      <c r="BH1233" s="80"/>
      <c r="BI1233" s="80"/>
      <c r="BJ1233" s="80"/>
      <c r="BK1233" s="80"/>
      <c r="BL1233" s="80"/>
      <c r="BM1233" s="80"/>
      <c r="BN1233" s="80"/>
      <c r="BO1233" s="80"/>
      <c r="BP1233" s="80"/>
      <c r="BQ1233" s="80"/>
      <c r="BR1233" s="80"/>
      <c r="BS1233" s="80"/>
      <c r="BT1233" s="80"/>
      <c r="BU1233" s="80"/>
      <c r="BV1233" s="80"/>
      <c r="BW1233" s="80"/>
      <c r="BX1233" s="80"/>
      <c r="BY1233" s="80"/>
      <c r="BZ1233" s="80"/>
      <c r="CE1233" s="5"/>
    </row>
    <row r="1234" spans="2:83" s="6" customFormat="1" x14ac:dyDescent="0.25">
      <c r="B1234" s="77"/>
      <c r="C1234" s="78"/>
      <c r="D1234" s="80"/>
      <c r="E1234" s="80"/>
      <c r="F1234" s="80"/>
      <c r="G1234" s="80"/>
      <c r="H1234" s="80"/>
      <c r="I1234" s="80"/>
      <c r="J1234" s="80"/>
      <c r="K1234" s="5"/>
      <c r="L1234" s="5"/>
      <c r="M1234" s="80"/>
      <c r="N1234" s="5"/>
      <c r="O1234" s="80"/>
      <c r="P1234" s="5"/>
      <c r="Q1234" s="80"/>
      <c r="R1234" s="5"/>
      <c r="S1234" s="80"/>
      <c r="T1234" s="5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5"/>
      <c r="AE1234" s="80"/>
      <c r="AF1234" s="5"/>
      <c r="AG1234" s="80"/>
      <c r="AH1234" s="5"/>
      <c r="AI1234" s="80"/>
      <c r="AJ1234" s="5"/>
      <c r="AK1234" s="80"/>
      <c r="AL1234" s="5"/>
      <c r="AM1234" s="80"/>
      <c r="AN1234" s="5"/>
      <c r="AO1234" s="80"/>
      <c r="AP1234" s="80"/>
      <c r="AQ1234" s="5"/>
      <c r="AR1234" s="80"/>
      <c r="AS1234" s="5"/>
      <c r="AT1234" s="80"/>
      <c r="AU1234" s="5"/>
      <c r="AV1234" s="80"/>
      <c r="AW1234" s="5"/>
      <c r="AX1234" s="80"/>
      <c r="AY1234" s="5"/>
      <c r="AZ1234" s="80"/>
      <c r="BA1234" s="5"/>
      <c r="BB1234" s="80"/>
      <c r="BC1234" s="80"/>
      <c r="BD1234" s="80"/>
      <c r="BE1234" s="80"/>
      <c r="BF1234" s="80"/>
      <c r="BG1234" s="80"/>
      <c r="BH1234" s="80"/>
      <c r="BI1234" s="80"/>
      <c r="BJ1234" s="80"/>
      <c r="BK1234" s="80"/>
      <c r="BL1234" s="80"/>
      <c r="BM1234" s="80"/>
      <c r="BN1234" s="80"/>
      <c r="BO1234" s="80"/>
      <c r="BP1234" s="80"/>
      <c r="BQ1234" s="80"/>
      <c r="BR1234" s="80"/>
      <c r="BS1234" s="80"/>
      <c r="BT1234" s="80"/>
      <c r="BU1234" s="80"/>
      <c r="BV1234" s="80"/>
      <c r="BW1234" s="80"/>
      <c r="BX1234" s="80"/>
      <c r="BY1234" s="80"/>
      <c r="BZ1234" s="80"/>
      <c r="CE1234" s="5"/>
    </row>
    <row r="1235" spans="2:83" s="6" customFormat="1" x14ac:dyDescent="0.25">
      <c r="B1235" s="77"/>
      <c r="C1235" s="78"/>
      <c r="D1235" s="80"/>
      <c r="E1235" s="80"/>
      <c r="F1235" s="80"/>
      <c r="G1235" s="80"/>
      <c r="H1235" s="80"/>
      <c r="I1235" s="80"/>
      <c r="J1235" s="80"/>
      <c r="K1235" s="5"/>
      <c r="L1235" s="5"/>
      <c r="M1235" s="80"/>
      <c r="N1235" s="5"/>
      <c r="O1235" s="80"/>
      <c r="P1235" s="5"/>
      <c r="Q1235" s="80"/>
      <c r="R1235" s="5"/>
      <c r="S1235" s="80"/>
      <c r="T1235" s="5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5"/>
      <c r="AE1235" s="80"/>
      <c r="AF1235" s="5"/>
      <c r="AG1235" s="80"/>
      <c r="AH1235" s="5"/>
      <c r="AI1235" s="80"/>
      <c r="AJ1235" s="5"/>
      <c r="AK1235" s="80"/>
      <c r="AL1235" s="5"/>
      <c r="AM1235" s="80"/>
      <c r="AN1235" s="5"/>
      <c r="AO1235" s="80"/>
      <c r="AP1235" s="80"/>
      <c r="AQ1235" s="5"/>
      <c r="AR1235" s="80"/>
      <c r="AS1235" s="5"/>
      <c r="AT1235" s="80"/>
      <c r="AU1235" s="5"/>
      <c r="AV1235" s="80"/>
      <c r="AW1235" s="5"/>
      <c r="AX1235" s="80"/>
      <c r="AY1235" s="5"/>
      <c r="AZ1235" s="80"/>
      <c r="BA1235" s="5"/>
      <c r="BB1235" s="80"/>
      <c r="BC1235" s="80"/>
      <c r="BD1235" s="80"/>
      <c r="BE1235" s="80"/>
      <c r="BF1235" s="80"/>
      <c r="BG1235" s="80"/>
      <c r="BH1235" s="80"/>
      <c r="BI1235" s="80"/>
      <c r="BJ1235" s="80"/>
      <c r="BK1235" s="80"/>
      <c r="BL1235" s="80"/>
      <c r="BM1235" s="80"/>
      <c r="BN1235" s="80"/>
      <c r="BO1235" s="80"/>
      <c r="BP1235" s="80"/>
      <c r="BQ1235" s="80"/>
      <c r="BR1235" s="80"/>
      <c r="BS1235" s="80"/>
      <c r="BT1235" s="80"/>
      <c r="BU1235" s="80"/>
      <c r="BV1235" s="80"/>
      <c r="BW1235" s="80"/>
      <c r="BX1235" s="80"/>
      <c r="BY1235" s="80"/>
      <c r="BZ1235" s="80"/>
      <c r="CE1235" s="5"/>
    </row>
    <row r="1236" spans="2:83" s="6" customFormat="1" x14ac:dyDescent="0.25">
      <c r="B1236" s="77"/>
      <c r="C1236" s="78"/>
      <c r="D1236" s="80"/>
      <c r="E1236" s="80"/>
      <c r="F1236" s="80"/>
      <c r="G1236" s="80"/>
      <c r="H1236" s="80"/>
      <c r="I1236" s="80"/>
      <c r="J1236" s="80"/>
      <c r="K1236" s="5"/>
      <c r="L1236" s="5"/>
      <c r="M1236" s="80"/>
      <c r="N1236" s="5"/>
      <c r="O1236" s="80"/>
      <c r="P1236" s="5"/>
      <c r="Q1236" s="80"/>
      <c r="R1236" s="5"/>
      <c r="S1236" s="80"/>
      <c r="T1236" s="5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5"/>
      <c r="AE1236" s="80"/>
      <c r="AF1236" s="5"/>
      <c r="AG1236" s="80"/>
      <c r="AH1236" s="5"/>
      <c r="AI1236" s="80"/>
      <c r="AJ1236" s="5"/>
      <c r="AK1236" s="80"/>
      <c r="AL1236" s="5"/>
      <c r="AM1236" s="80"/>
      <c r="AN1236" s="5"/>
      <c r="AO1236" s="80"/>
      <c r="AP1236" s="80"/>
      <c r="AQ1236" s="5"/>
      <c r="AR1236" s="80"/>
      <c r="AS1236" s="5"/>
      <c r="AT1236" s="80"/>
      <c r="AU1236" s="5"/>
      <c r="AV1236" s="80"/>
      <c r="AW1236" s="5"/>
      <c r="AX1236" s="80"/>
      <c r="AY1236" s="5"/>
      <c r="AZ1236" s="80"/>
      <c r="BA1236" s="5"/>
      <c r="BB1236" s="80"/>
      <c r="BC1236" s="80"/>
      <c r="BD1236" s="80"/>
      <c r="BE1236" s="80"/>
      <c r="BF1236" s="80"/>
      <c r="BG1236" s="80"/>
      <c r="BH1236" s="80"/>
      <c r="BI1236" s="80"/>
      <c r="BJ1236" s="80"/>
      <c r="BK1236" s="80"/>
      <c r="BL1236" s="80"/>
      <c r="BM1236" s="80"/>
      <c r="BN1236" s="80"/>
      <c r="BO1236" s="80"/>
      <c r="BP1236" s="80"/>
      <c r="BQ1236" s="80"/>
      <c r="BR1236" s="80"/>
      <c r="BS1236" s="80"/>
      <c r="BT1236" s="80"/>
      <c r="BU1236" s="80"/>
      <c r="BV1236" s="80"/>
      <c r="BW1236" s="80"/>
      <c r="BX1236" s="80"/>
      <c r="BY1236" s="80"/>
      <c r="BZ1236" s="80"/>
      <c r="CE1236" s="5"/>
    </row>
    <row r="1237" spans="2:83" s="6" customFormat="1" x14ac:dyDescent="0.25">
      <c r="B1237" s="77"/>
      <c r="C1237" s="78"/>
      <c r="D1237" s="80"/>
      <c r="E1237" s="80"/>
      <c r="F1237" s="80"/>
      <c r="G1237" s="80"/>
      <c r="H1237" s="80"/>
      <c r="I1237" s="80"/>
      <c r="J1237" s="80"/>
      <c r="K1237" s="5"/>
      <c r="L1237" s="5"/>
      <c r="M1237" s="80"/>
      <c r="N1237" s="5"/>
      <c r="O1237" s="80"/>
      <c r="P1237" s="5"/>
      <c r="Q1237" s="80"/>
      <c r="R1237" s="5"/>
      <c r="S1237" s="80"/>
      <c r="T1237" s="5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5"/>
      <c r="AE1237" s="80"/>
      <c r="AF1237" s="5"/>
      <c r="AG1237" s="80"/>
      <c r="AH1237" s="5"/>
      <c r="AI1237" s="80"/>
      <c r="AJ1237" s="5"/>
      <c r="AK1237" s="80"/>
      <c r="AL1237" s="5"/>
      <c r="AM1237" s="80"/>
      <c r="AN1237" s="5"/>
      <c r="AO1237" s="80"/>
      <c r="AP1237" s="80"/>
      <c r="AQ1237" s="5"/>
      <c r="AR1237" s="80"/>
      <c r="AS1237" s="5"/>
      <c r="AT1237" s="80"/>
      <c r="AU1237" s="5"/>
      <c r="AV1237" s="80"/>
      <c r="AW1237" s="5"/>
      <c r="AX1237" s="80"/>
      <c r="AY1237" s="5"/>
      <c r="AZ1237" s="80"/>
      <c r="BA1237" s="5"/>
      <c r="BB1237" s="80"/>
      <c r="BC1237" s="80"/>
      <c r="BD1237" s="80"/>
      <c r="BE1237" s="80"/>
      <c r="BF1237" s="80"/>
      <c r="BG1237" s="80"/>
      <c r="BH1237" s="80"/>
      <c r="BI1237" s="80"/>
      <c r="BJ1237" s="80"/>
      <c r="BK1237" s="80"/>
      <c r="BL1237" s="80"/>
      <c r="BM1237" s="80"/>
      <c r="BN1237" s="80"/>
      <c r="BO1237" s="80"/>
      <c r="BP1237" s="80"/>
      <c r="BQ1237" s="80"/>
      <c r="BR1237" s="80"/>
      <c r="BS1237" s="80"/>
      <c r="BT1237" s="80"/>
      <c r="BU1237" s="80"/>
      <c r="BV1237" s="80"/>
      <c r="BW1237" s="80"/>
      <c r="BX1237" s="80"/>
      <c r="BY1237" s="80"/>
      <c r="BZ1237" s="80"/>
      <c r="CE1237" s="5"/>
    </row>
    <row r="1238" spans="2:83" s="6" customFormat="1" x14ac:dyDescent="0.25">
      <c r="B1238" s="77"/>
      <c r="C1238" s="78"/>
      <c r="D1238" s="80"/>
      <c r="E1238" s="80"/>
      <c r="F1238" s="80"/>
      <c r="G1238" s="80"/>
      <c r="H1238" s="80"/>
      <c r="I1238" s="80"/>
      <c r="J1238" s="80"/>
      <c r="K1238" s="5"/>
      <c r="L1238" s="5"/>
      <c r="M1238" s="80"/>
      <c r="N1238" s="5"/>
      <c r="O1238" s="80"/>
      <c r="P1238" s="5"/>
      <c r="Q1238" s="80"/>
      <c r="R1238" s="5"/>
      <c r="S1238" s="80"/>
      <c r="T1238" s="5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5"/>
      <c r="AE1238" s="80"/>
      <c r="AF1238" s="5"/>
      <c r="AG1238" s="80"/>
      <c r="AH1238" s="5"/>
      <c r="AI1238" s="80"/>
      <c r="AJ1238" s="5"/>
      <c r="AK1238" s="80"/>
      <c r="AL1238" s="5"/>
      <c r="AM1238" s="80"/>
      <c r="AN1238" s="5"/>
      <c r="AO1238" s="80"/>
      <c r="AP1238" s="80"/>
      <c r="AQ1238" s="5"/>
      <c r="AR1238" s="80"/>
      <c r="AS1238" s="5"/>
      <c r="AT1238" s="80"/>
      <c r="AU1238" s="5"/>
      <c r="AV1238" s="80"/>
      <c r="AW1238" s="5"/>
      <c r="AX1238" s="80"/>
      <c r="AY1238" s="5"/>
      <c r="AZ1238" s="80"/>
      <c r="BA1238" s="5"/>
      <c r="BB1238" s="80"/>
      <c r="BC1238" s="80"/>
      <c r="BD1238" s="80"/>
      <c r="BE1238" s="80"/>
      <c r="BF1238" s="80"/>
      <c r="BG1238" s="80"/>
      <c r="BH1238" s="80"/>
      <c r="BI1238" s="80"/>
      <c r="BJ1238" s="80"/>
      <c r="BK1238" s="80"/>
      <c r="BL1238" s="80"/>
      <c r="BM1238" s="80"/>
      <c r="BN1238" s="80"/>
      <c r="BO1238" s="80"/>
      <c r="BP1238" s="80"/>
      <c r="BQ1238" s="80"/>
      <c r="BR1238" s="80"/>
      <c r="BS1238" s="80"/>
      <c r="BT1238" s="80"/>
      <c r="BU1238" s="80"/>
      <c r="BV1238" s="80"/>
      <c r="BW1238" s="80"/>
      <c r="BX1238" s="80"/>
      <c r="BY1238" s="80"/>
      <c r="BZ1238" s="80"/>
      <c r="CE1238" s="5"/>
    </row>
    <row r="1239" spans="2:83" s="6" customFormat="1" x14ac:dyDescent="0.25">
      <c r="B1239" s="77"/>
      <c r="C1239" s="78"/>
      <c r="D1239" s="80"/>
      <c r="E1239" s="80"/>
      <c r="F1239" s="80"/>
      <c r="G1239" s="80"/>
      <c r="H1239" s="80"/>
      <c r="I1239" s="80"/>
      <c r="J1239" s="80"/>
      <c r="K1239" s="5"/>
      <c r="L1239" s="5"/>
      <c r="M1239" s="80"/>
      <c r="N1239" s="5"/>
      <c r="O1239" s="80"/>
      <c r="P1239" s="5"/>
      <c r="Q1239" s="80"/>
      <c r="R1239" s="5"/>
      <c r="S1239" s="80"/>
      <c r="T1239" s="5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5"/>
      <c r="AE1239" s="80"/>
      <c r="AF1239" s="5"/>
      <c r="AG1239" s="80"/>
      <c r="AH1239" s="5"/>
      <c r="AI1239" s="80"/>
      <c r="AJ1239" s="5"/>
      <c r="AK1239" s="80"/>
      <c r="AL1239" s="5"/>
      <c r="AM1239" s="80"/>
      <c r="AN1239" s="5"/>
      <c r="AO1239" s="80"/>
      <c r="AP1239" s="80"/>
      <c r="AQ1239" s="5"/>
      <c r="AR1239" s="80"/>
      <c r="AS1239" s="5"/>
      <c r="AT1239" s="80"/>
      <c r="AU1239" s="5"/>
      <c r="AV1239" s="80"/>
      <c r="AW1239" s="5"/>
      <c r="AX1239" s="80"/>
      <c r="AY1239" s="5"/>
      <c r="AZ1239" s="80"/>
      <c r="BA1239" s="5"/>
      <c r="BB1239" s="80"/>
      <c r="BC1239" s="80"/>
      <c r="BD1239" s="80"/>
      <c r="BE1239" s="80"/>
      <c r="BF1239" s="80"/>
      <c r="BG1239" s="80"/>
      <c r="BH1239" s="80"/>
      <c r="BI1239" s="80"/>
      <c r="BJ1239" s="80"/>
      <c r="BK1239" s="80"/>
      <c r="BL1239" s="80"/>
      <c r="BM1239" s="80"/>
      <c r="BN1239" s="80"/>
      <c r="BO1239" s="80"/>
      <c r="BP1239" s="80"/>
      <c r="BQ1239" s="80"/>
      <c r="BR1239" s="80"/>
      <c r="BS1239" s="80"/>
      <c r="BT1239" s="80"/>
      <c r="BU1239" s="80"/>
      <c r="BV1239" s="80"/>
      <c r="BW1239" s="80"/>
      <c r="BX1239" s="80"/>
      <c r="BY1239" s="80"/>
      <c r="BZ1239" s="80"/>
      <c r="CE1239" s="5"/>
    </row>
    <row r="1240" spans="2:83" s="6" customFormat="1" x14ac:dyDescent="0.25">
      <c r="B1240" s="77"/>
      <c r="C1240" s="78"/>
      <c r="D1240" s="80"/>
      <c r="E1240" s="80"/>
      <c r="F1240" s="80"/>
      <c r="G1240" s="80"/>
      <c r="H1240" s="80"/>
      <c r="I1240" s="80"/>
      <c r="J1240" s="80"/>
      <c r="K1240" s="5"/>
      <c r="L1240" s="5"/>
      <c r="M1240" s="80"/>
      <c r="N1240" s="5"/>
      <c r="O1240" s="80"/>
      <c r="P1240" s="5"/>
      <c r="Q1240" s="80"/>
      <c r="R1240" s="5"/>
      <c r="S1240" s="80"/>
      <c r="T1240" s="5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5"/>
      <c r="AE1240" s="80"/>
      <c r="AF1240" s="5"/>
      <c r="AG1240" s="80"/>
      <c r="AH1240" s="5"/>
      <c r="AI1240" s="80"/>
      <c r="AJ1240" s="5"/>
      <c r="AK1240" s="80"/>
      <c r="AL1240" s="5"/>
      <c r="AM1240" s="80"/>
      <c r="AN1240" s="5"/>
      <c r="AO1240" s="80"/>
      <c r="AP1240" s="80"/>
      <c r="AQ1240" s="5"/>
      <c r="AR1240" s="80"/>
      <c r="AS1240" s="5"/>
      <c r="AT1240" s="80"/>
      <c r="AU1240" s="5"/>
      <c r="AV1240" s="80"/>
      <c r="AW1240" s="5"/>
      <c r="AX1240" s="80"/>
      <c r="AY1240" s="5"/>
      <c r="AZ1240" s="80"/>
      <c r="BA1240" s="5"/>
      <c r="BB1240" s="80"/>
      <c r="BC1240" s="80"/>
      <c r="BD1240" s="80"/>
      <c r="BE1240" s="80"/>
      <c r="BF1240" s="80"/>
      <c r="BG1240" s="80"/>
      <c r="BH1240" s="80"/>
      <c r="BI1240" s="80"/>
      <c r="BJ1240" s="80"/>
      <c r="BK1240" s="80"/>
      <c r="BL1240" s="80"/>
      <c r="BM1240" s="80"/>
      <c r="BN1240" s="80"/>
      <c r="BO1240" s="80"/>
      <c r="BP1240" s="80"/>
      <c r="BQ1240" s="80"/>
      <c r="BR1240" s="80"/>
      <c r="BS1240" s="80"/>
      <c r="BT1240" s="80"/>
      <c r="BU1240" s="80"/>
      <c r="BV1240" s="80"/>
      <c r="BW1240" s="80"/>
      <c r="BX1240" s="80"/>
      <c r="BY1240" s="80"/>
      <c r="BZ1240" s="80"/>
      <c r="CE1240" s="5"/>
    </row>
    <row r="1241" spans="2:83" s="6" customFormat="1" x14ac:dyDescent="0.25">
      <c r="B1241" s="77"/>
      <c r="C1241" s="78"/>
      <c r="D1241" s="80"/>
      <c r="E1241" s="80"/>
      <c r="F1241" s="80"/>
      <c r="G1241" s="80"/>
      <c r="H1241" s="80"/>
      <c r="I1241" s="80"/>
      <c r="J1241" s="80"/>
      <c r="K1241" s="5"/>
      <c r="L1241" s="5"/>
      <c r="M1241" s="80"/>
      <c r="N1241" s="5"/>
      <c r="O1241" s="80"/>
      <c r="P1241" s="5"/>
      <c r="Q1241" s="80"/>
      <c r="R1241" s="5"/>
      <c r="S1241" s="80"/>
      <c r="T1241" s="5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5"/>
      <c r="AE1241" s="80"/>
      <c r="AF1241" s="5"/>
      <c r="AG1241" s="80"/>
      <c r="AH1241" s="5"/>
      <c r="AI1241" s="80"/>
      <c r="AJ1241" s="5"/>
      <c r="AK1241" s="80"/>
      <c r="AL1241" s="5"/>
      <c r="AM1241" s="80"/>
      <c r="AN1241" s="5"/>
      <c r="AO1241" s="80"/>
      <c r="AP1241" s="80"/>
      <c r="AQ1241" s="5"/>
      <c r="AR1241" s="80"/>
      <c r="AS1241" s="5"/>
      <c r="AT1241" s="80"/>
      <c r="AU1241" s="5"/>
      <c r="AV1241" s="80"/>
      <c r="AW1241" s="5"/>
      <c r="AX1241" s="80"/>
      <c r="AY1241" s="5"/>
      <c r="AZ1241" s="80"/>
      <c r="BA1241" s="5"/>
      <c r="BB1241" s="80"/>
      <c r="BC1241" s="80"/>
      <c r="BD1241" s="80"/>
      <c r="BE1241" s="80"/>
      <c r="BF1241" s="80"/>
      <c r="BG1241" s="80"/>
      <c r="BH1241" s="80"/>
      <c r="BI1241" s="80"/>
      <c r="BJ1241" s="80"/>
      <c r="BK1241" s="80"/>
      <c r="BL1241" s="80"/>
      <c r="BM1241" s="80"/>
      <c r="BN1241" s="80"/>
      <c r="BO1241" s="80"/>
      <c r="BP1241" s="80"/>
      <c r="BQ1241" s="80"/>
      <c r="BR1241" s="80"/>
      <c r="BS1241" s="80"/>
      <c r="BT1241" s="80"/>
      <c r="BU1241" s="80"/>
      <c r="BV1241" s="80"/>
      <c r="BW1241" s="80"/>
      <c r="BX1241" s="80"/>
      <c r="BY1241" s="80"/>
      <c r="BZ1241" s="80"/>
      <c r="CE1241" s="5"/>
    </row>
    <row r="1242" spans="2:83" s="6" customFormat="1" x14ac:dyDescent="0.25">
      <c r="B1242" s="77"/>
      <c r="C1242" s="78"/>
      <c r="D1242" s="80"/>
      <c r="E1242" s="80"/>
      <c r="F1242" s="80"/>
      <c r="G1242" s="80"/>
      <c r="H1242" s="80"/>
      <c r="I1242" s="80"/>
      <c r="J1242" s="80"/>
      <c r="K1242" s="5"/>
      <c r="L1242" s="5"/>
      <c r="M1242" s="80"/>
      <c r="N1242" s="5"/>
      <c r="O1242" s="80"/>
      <c r="P1242" s="5"/>
      <c r="Q1242" s="80"/>
      <c r="R1242" s="5"/>
      <c r="S1242" s="80"/>
      <c r="T1242" s="5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5"/>
      <c r="AE1242" s="80"/>
      <c r="AF1242" s="5"/>
      <c r="AG1242" s="80"/>
      <c r="AH1242" s="5"/>
      <c r="AI1242" s="80"/>
      <c r="AJ1242" s="5"/>
      <c r="AK1242" s="80"/>
      <c r="AL1242" s="5"/>
      <c r="AM1242" s="80"/>
      <c r="AN1242" s="5"/>
      <c r="AO1242" s="80"/>
      <c r="AP1242" s="80"/>
      <c r="AQ1242" s="5"/>
      <c r="AR1242" s="80"/>
      <c r="AS1242" s="5"/>
      <c r="AT1242" s="80"/>
      <c r="AU1242" s="5"/>
      <c r="AV1242" s="80"/>
      <c r="AW1242" s="5"/>
      <c r="AX1242" s="80"/>
      <c r="AY1242" s="5"/>
      <c r="AZ1242" s="80"/>
      <c r="BA1242" s="5"/>
      <c r="BB1242" s="80"/>
      <c r="BC1242" s="80"/>
      <c r="BD1242" s="80"/>
      <c r="BE1242" s="80"/>
      <c r="BF1242" s="80"/>
      <c r="BG1242" s="80"/>
      <c r="BH1242" s="80"/>
      <c r="BI1242" s="80"/>
      <c r="BJ1242" s="80"/>
      <c r="BK1242" s="80"/>
      <c r="BL1242" s="80"/>
      <c r="BM1242" s="80"/>
      <c r="BN1242" s="80"/>
      <c r="BO1242" s="80"/>
      <c r="BP1242" s="80"/>
      <c r="BQ1242" s="80"/>
      <c r="BR1242" s="80"/>
      <c r="BS1242" s="80"/>
      <c r="BT1242" s="80"/>
      <c r="BU1242" s="80"/>
      <c r="BV1242" s="80"/>
      <c r="BW1242" s="80"/>
      <c r="BX1242" s="80"/>
      <c r="BY1242" s="80"/>
      <c r="BZ1242" s="80"/>
      <c r="CE1242" s="5"/>
    </row>
    <row r="1243" spans="2:83" s="6" customFormat="1" x14ac:dyDescent="0.25">
      <c r="B1243" s="77"/>
      <c r="C1243" s="78"/>
      <c r="D1243" s="80"/>
      <c r="E1243" s="80"/>
      <c r="F1243" s="80"/>
      <c r="G1243" s="80"/>
      <c r="H1243" s="80"/>
      <c r="I1243" s="80"/>
      <c r="J1243" s="80"/>
      <c r="K1243" s="5"/>
      <c r="L1243" s="5"/>
      <c r="M1243" s="80"/>
      <c r="N1243" s="5"/>
      <c r="O1243" s="80"/>
      <c r="P1243" s="5"/>
      <c r="Q1243" s="80"/>
      <c r="R1243" s="5"/>
      <c r="S1243" s="80"/>
      <c r="T1243" s="5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5"/>
      <c r="AE1243" s="80"/>
      <c r="AF1243" s="5"/>
      <c r="AG1243" s="80"/>
      <c r="AH1243" s="5"/>
      <c r="AI1243" s="80"/>
      <c r="AJ1243" s="5"/>
      <c r="AK1243" s="80"/>
      <c r="AL1243" s="5"/>
      <c r="AM1243" s="80"/>
      <c r="AN1243" s="5"/>
      <c r="AO1243" s="80"/>
      <c r="AP1243" s="80"/>
      <c r="AQ1243" s="5"/>
      <c r="AR1243" s="80"/>
      <c r="AS1243" s="5"/>
      <c r="AT1243" s="80"/>
      <c r="AU1243" s="5"/>
      <c r="AV1243" s="80"/>
      <c r="AW1243" s="5"/>
      <c r="AX1243" s="80"/>
      <c r="AY1243" s="5"/>
      <c r="AZ1243" s="80"/>
      <c r="BA1243" s="5"/>
      <c r="BB1243" s="80"/>
      <c r="BC1243" s="80"/>
      <c r="BD1243" s="80"/>
      <c r="BE1243" s="80"/>
      <c r="BF1243" s="80"/>
      <c r="BG1243" s="80"/>
      <c r="BH1243" s="80"/>
      <c r="BI1243" s="80"/>
      <c r="BJ1243" s="80"/>
      <c r="BK1243" s="80"/>
      <c r="BL1243" s="80"/>
      <c r="BM1243" s="80"/>
      <c r="BN1243" s="80"/>
      <c r="BO1243" s="80"/>
      <c r="BP1243" s="80"/>
      <c r="BQ1243" s="80"/>
      <c r="BR1243" s="80"/>
      <c r="BS1243" s="80"/>
      <c r="BT1243" s="80"/>
      <c r="BU1243" s="80"/>
      <c r="BV1243" s="80"/>
      <c r="BW1243" s="80"/>
      <c r="BX1243" s="80"/>
      <c r="BY1243" s="80"/>
      <c r="BZ1243" s="80"/>
      <c r="CE1243" s="5"/>
    </row>
    <row r="1244" spans="2:83" s="6" customFormat="1" x14ac:dyDescent="0.25">
      <c r="B1244" s="77"/>
      <c r="C1244" s="78"/>
      <c r="D1244" s="80"/>
      <c r="E1244" s="80"/>
      <c r="F1244" s="80"/>
      <c r="G1244" s="80"/>
      <c r="H1244" s="80"/>
      <c r="I1244" s="80"/>
      <c r="J1244" s="80"/>
      <c r="K1244" s="5"/>
      <c r="L1244" s="5"/>
      <c r="M1244" s="80"/>
      <c r="N1244" s="5"/>
      <c r="O1244" s="80"/>
      <c r="P1244" s="5"/>
      <c r="Q1244" s="80"/>
      <c r="R1244" s="5"/>
      <c r="S1244" s="80"/>
      <c r="T1244" s="5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5"/>
      <c r="AE1244" s="80"/>
      <c r="AF1244" s="5"/>
      <c r="AG1244" s="80"/>
      <c r="AH1244" s="5"/>
      <c r="AI1244" s="80"/>
      <c r="AJ1244" s="5"/>
      <c r="AK1244" s="80"/>
      <c r="AL1244" s="5"/>
      <c r="AM1244" s="80"/>
      <c r="AN1244" s="5"/>
      <c r="AO1244" s="80"/>
      <c r="AP1244" s="80"/>
      <c r="AQ1244" s="5"/>
      <c r="AR1244" s="80"/>
      <c r="AS1244" s="5"/>
      <c r="AT1244" s="80"/>
      <c r="AU1244" s="5"/>
      <c r="AV1244" s="80"/>
      <c r="AW1244" s="5"/>
      <c r="AX1244" s="80"/>
      <c r="AY1244" s="5"/>
      <c r="AZ1244" s="80"/>
      <c r="BA1244" s="5"/>
      <c r="BB1244" s="80"/>
      <c r="BC1244" s="80"/>
      <c r="BD1244" s="80"/>
      <c r="BE1244" s="80"/>
      <c r="BF1244" s="80"/>
      <c r="BG1244" s="80"/>
      <c r="BH1244" s="80"/>
      <c r="BI1244" s="80"/>
      <c r="BJ1244" s="80"/>
      <c r="BK1244" s="80"/>
      <c r="BL1244" s="80"/>
      <c r="BM1244" s="80"/>
      <c r="BN1244" s="80"/>
      <c r="BO1244" s="80"/>
      <c r="BP1244" s="80"/>
      <c r="BQ1244" s="80"/>
      <c r="BR1244" s="80"/>
      <c r="BS1244" s="80"/>
      <c r="BT1244" s="80"/>
      <c r="BU1244" s="80"/>
      <c r="BV1244" s="80"/>
      <c r="BW1244" s="80"/>
      <c r="BX1244" s="80"/>
      <c r="BY1244" s="80"/>
      <c r="BZ1244" s="80"/>
      <c r="CE1244" s="5"/>
    </row>
    <row r="1245" spans="2:83" s="6" customFormat="1" x14ac:dyDescent="0.25">
      <c r="B1245" s="77"/>
      <c r="C1245" s="78"/>
      <c r="D1245" s="80"/>
      <c r="E1245" s="80"/>
      <c r="F1245" s="80"/>
      <c r="G1245" s="80"/>
      <c r="H1245" s="80"/>
      <c r="I1245" s="80"/>
      <c r="J1245" s="80"/>
      <c r="K1245" s="5"/>
      <c r="L1245" s="5"/>
      <c r="M1245" s="80"/>
      <c r="N1245" s="5"/>
      <c r="O1245" s="80"/>
      <c r="P1245" s="5"/>
      <c r="Q1245" s="80"/>
      <c r="R1245" s="5"/>
      <c r="S1245" s="80"/>
      <c r="T1245" s="5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5"/>
      <c r="AE1245" s="80"/>
      <c r="AF1245" s="5"/>
      <c r="AG1245" s="80"/>
      <c r="AH1245" s="5"/>
      <c r="AI1245" s="80"/>
      <c r="AJ1245" s="5"/>
      <c r="AK1245" s="80"/>
      <c r="AL1245" s="5"/>
      <c r="AM1245" s="80"/>
      <c r="AN1245" s="5"/>
      <c r="AO1245" s="80"/>
      <c r="AP1245" s="80"/>
      <c r="AQ1245" s="5"/>
      <c r="AR1245" s="80"/>
      <c r="AS1245" s="5"/>
      <c r="AT1245" s="80"/>
      <c r="AU1245" s="5"/>
      <c r="AV1245" s="80"/>
      <c r="AW1245" s="5"/>
      <c r="AX1245" s="80"/>
      <c r="AY1245" s="5"/>
      <c r="AZ1245" s="80"/>
      <c r="BA1245" s="5"/>
      <c r="BB1245" s="80"/>
      <c r="BC1245" s="80"/>
      <c r="BD1245" s="80"/>
      <c r="BE1245" s="80"/>
      <c r="BF1245" s="80"/>
      <c r="BG1245" s="80"/>
      <c r="BH1245" s="80"/>
      <c r="BI1245" s="80"/>
      <c r="BJ1245" s="80"/>
      <c r="BK1245" s="80"/>
      <c r="BL1245" s="80"/>
      <c r="BM1245" s="80"/>
      <c r="BN1245" s="80"/>
      <c r="BO1245" s="80"/>
      <c r="BP1245" s="80"/>
      <c r="BQ1245" s="80"/>
      <c r="BR1245" s="80"/>
      <c r="BS1245" s="80"/>
      <c r="BT1245" s="80"/>
      <c r="BU1245" s="80"/>
      <c r="BV1245" s="80"/>
      <c r="BW1245" s="80"/>
      <c r="BX1245" s="80"/>
      <c r="BY1245" s="80"/>
      <c r="BZ1245" s="80"/>
      <c r="CE1245" s="5"/>
    </row>
    <row r="1246" spans="2:83" s="6" customFormat="1" x14ac:dyDescent="0.25">
      <c r="B1246" s="77"/>
      <c r="C1246" s="78"/>
      <c r="D1246" s="80"/>
      <c r="E1246" s="80"/>
      <c r="F1246" s="80"/>
      <c r="G1246" s="80"/>
      <c r="H1246" s="80"/>
      <c r="I1246" s="80"/>
      <c r="J1246" s="80"/>
      <c r="K1246" s="5"/>
      <c r="L1246" s="5"/>
      <c r="M1246" s="80"/>
      <c r="N1246" s="5"/>
      <c r="O1246" s="80"/>
      <c r="P1246" s="5"/>
      <c r="Q1246" s="80"/>
      <c r="R1246" s="5"/>
      <c r="S1246" s="80"/>
      <c r="T1246" s="5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5"/>
      <c r="AE1246" s="80"/>
      <c r="AF1246" s="5"/>
      <c r="AG1246" s="80"/>
      <c r="AH1246" s="5"/>
      <c r="AI1246" s="80"/>
      <c r="AJ1246" s="5"/>
      <c r="AK1246" s="80"/>
      <c r="AL1246" s="5"/>
      <c r="AM1246" s="80"/>
      <c r="AN1246" s="5"/>
      <c r="AO1246" s="80"/>
      <c r="AP1246" s="80"/>
      <c r="AQ1246" s="5"/>
      <c r="AR1246" s="80"/>
      <c r="AS1246" s="5"/>
      <c r="AT1246" s="80"/>
      <c r="AU1246" s="5"/>
      <c r="AV1246" s="80"/>
      <c r="AW1246" s="5"/>
      <c r="AX1246" s="80"/>
      <c r="AY1246" s="5"/>
      <c r="AZ1246" s="80"/>
      <c r="BA1246" s="5"/>
      <c r="BB1246" s="80"/>
      <c r="BC1246" s="80"/>
      <c r="BD1246" s="80"/>
      <c r="BE1246" s="80"/>
      <c r="BF1246" s="80"/>
      <c r="BG1246" s="80"/>
      <c r="BH1246" s="80"/>
      <c r="BI1246" s="80"/>
      <c r="BJ1246" s="80"/>
      <c r="BK1246" s="80"/>
      <c r="BL1246" s="80"/>
      <c r="BM1246" s="80"/>
      <c r="BN1246" s="80"/>
      <c r="BO1246" s="80"/>
      <c r="BP1246" s="80"/>
      <c r="BQ1246" s="80"/>
      <c r="BR1246" s="80"/>
      <c r="BS1246" s="80"/>
      <c r="BT1246" s="80"/>
      <c r="BU1246" s="80"/>
      <c r="BV1246" s="80"/>
      <c r="BW1246" s="80"/>
      <c r="BX1246" s="80"/>
      <c r="BY1246" s="80"/>
      <c r="BZ1246" s="80"/>
      <c r="CE1246" s="5"/>
    </row>
    <row r="1247" spans="2:83" s="6" customFormat="1" x14ac:dyDescent="0.25">
      <c r="B1247" s="77"/>
      <c r="C1247" s="78"/>
      <c r="D1247" s="80"/>
      <c r="E1247" s="80"/>
      <c r="F1247" s="80"/>
      <c r="G1247" s="80"/>
      <c r="H1247" s="80"/>
      <c r="I1247" s="80"/>
      <c r="J1247" s="80"/>
      <c r="K1247" s="5"/>
      <c r="L1247" s="5"/>
      <c r="M1247" s="80"/>
      <c r="N1247" s="5"/>
      <c r="O1247" s="80"/>
      <c r="P1247" s="5"/>
      <c r="Q1247" s="80"/>
      <c r="R1247" s="5"/>
      <c r="S1247" s="80"/>
      <c r="T1247" s="5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5"/>
      <c r="AE1247" s="80"/>
      <c r="AF1247" s="5"/>
      <c r="AG1247" s="80"/>
      <c r="AH1247" s="5"/>
      <c r="AI1247" s="80"/>
      <c r="AJ1247" s="5"/>
      <c r="AK1247" s="80"/>
      <c r="AL1247" s="5"/>
      <c r="AM1247" s="80"/>
      <c r="AN1247" s="5"/>
      <c r="AO1247" s="80"/>
      <c r="AP1247" s="80"/>
      <c r="AQ1247" s="5"/>
      <c r="AR1247" s="80"/>
      <c r="AS1247" s="5"/>
      <c r="AT1247" s="80"/>
      <c r="AU1247" s="5"/>
      <c r="AV1247" s="80"/>
      <c r="AW1247" s="5"/>
      <c r="AX1247" s="80"/>
      <c r="AY1247" s="5"/>
      <c r="AZ1247" s="80"/>
      <c r="BA1247" s="5"/>
      <c r="BB1247" s="80"/>
      <c r="BC1247" s="80"/>
      <c r="BD1247" s="80"/>
      <c r="BE1247" s="80"/>
      <c r="BF1247" s="80"/>
      <c r="BG1247" s="80"/>
      <c r="BH1247" s="80"/>
      <c r="BI1247" s="80"/>
      <c r="BJ1247" s="80"/>
      <c r="BK1247" s="80"/>
      <c r="BL1247" s="80"/>
      <c r="BM1247" s="80"/>
      <c r="BN1247" s="80"/>
      <c r="BO1247" s="80"/>
      <c r="BP1247" s="80"/>
      <c r="BQ1247" s="80"/>
      <c r="BR1247" s="80"/>
      <c r="BS1247" s="80"/>
      <c r="BT1247" s="80"/>
      <c r="BU1247" s="80"/>
      <c r="BV1247" s="80"/>
      <c r="BW1247" s="80"/>
      <c r="BX1247" s="80"/>
      <c r="BY1247" s="80"/>
      <c r="BZ1247" s="80"/>
      <c r="CE1247" s="5"/>
    </row>
    <row r="1248" spans="2:83" s="6" customFormat="1" x14ac:dyDescent="0.25">
      <c r="B1248" s="77"/>
      <c r="C1248" s="78"/>
      <c r="D1248" s="80"/>
      <c r="E1248" s="80"/>
      <c r="F1248" s="80"/>
      <c r="G1248" s="80"/>
      <c r="H1248" s="80"/>
      <c r="I1248" s="80"/>
      <c r="J1248" s="80"/>
      <c r="K1248" s="5"/>
      <c r="L1248" s="5"/>
      <c r="M1248" s="80"/>
      <c r="N1248" s="5"/>
      <c r="O1248" s="80"/>
      <c r="P1248" s="5"/>
      <c r="Q1248" s="80"/>
      <c r="R1248" s="5"/>
      <c r="S1248" s="80"/>
      <c r="T1248" s="5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5"/>
      <c r="AE1248" s="80"/>
      <c r="AF1248" s="5"/>
      <c r="AG1248" s="80"/>
      <c r="AH1248" s="5"/>
      <c r="AI1248" s="80"/>
      <c r="AJ1248" s="5"/>
      <c r="AK1248" s="80"/>
      <c r="AL1248" s="5"/>
      <c r="AM1248" s="80"/>
      <c r="AN1248" s="5"/>
      <c r="AO1248" s="80"/>
      <c r="AP1248" s="80"/>
      <c r="AQ1248" s="5"/>
      <c r="AR1248" s="80"/>
      <c r="AS1248" s="5"/>
      <c r="AT1248" s="80"/>
      <c r="AU1248" s="5"/>
      <c r="AV1248" s="80"/>
      <c r="AW1248" s="5"/>
      <c r="AX1248" s="80"/>
      <c r="AY1248" s="5"/>
      <c r="AZ1248" s="80"/>
      <c r="BA1248" s="5"/>
      <c r="BB1248" s="80"/>
      <c r="BC1248" s="80"/>
      <c r="BD1248" s="80"/>
      <c r="BE1248" s="80"/>
      <c r="BF1248" s="80"/>
      <c r="BG1248" s="80"/>
      <c r="BH1248" s="80"/>
      <c r="BI1248" s="80"/>
      <c r="BJ1248" s="80"/>
      <c r="BK1248" s="80"/>
      <c r="BL1248" s="80"/>
      <c r="BM1248" s="80"/>
      <c r="BN1248" s="80"/>
      <c r="BO1248" s="80"/>
      <c r="BP1248" s="80"/>
      <c r="BQ1248" s="80"/>
      <c r="BR1248" s="80"/>
      <c r="BS1248" s="80"/>
      <c r="BT1248" s="80"/>
      <c r="BU1248" s="80"/>
      <c r="BV1248" s="80"/>
      <c r="BW1248" s="80"/>
      <c r="BX1248" s="80"/>
      <c r="BY1248" s="80"/>
      <c r="BZ1248" s="80"/>
      <c r="CE1248" s="5"/>
    </row>
    <row r="1249" spans="2:83" s="6" customFormat="1" x14ac:dyDescent="0.25">
      <c r="B1249" s="77"/>
      <c r="C1249" s="78"/>
      <c r="D1249" s="80"/>
      <c r="E1249" s="80"/>
      <c r="F1249" s="80"/>
      <c r="G1249" s="80"/>
      <c r="H1249" s="80"/>
      <c r="I1249" s="80"/>
      <c r="J1249" s="80"/>
      <c r="K1249" s="5"/>
      <c r="L1249" s="5"/>
      <c r="M1249" s="80"/>
      <c r="N1249" s="5"/>
      <c r="O1249" s="80"/>
      <c r="P1249" s="5"/>
      <c r="Q1249" s="80"/>
      <c r="R1249" s="5"/>
      <c r="S1249" s="80"/>
      <c r="T1249" s="5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5"/>
      <c r="AE1249" s="80"/>
      <c r="AF1249" s="5"/>
      <c r="AG1249" s="80"/>
      <c r="AH1249" s="5"/>
      <c r="AI1249" s="80"/>
      <c r="AJ1249" s="5"/>
      <c r="AK1249" s="80"/>
      <c r="AL1249" s="5"/>
      <c r="AM1249" s="80"/>
      <c r="AN1249" s="5"/>
      <c r="AO1249" s="80"/>
      <c r="AP1249" s="80"/>
      <c r="AQ1249" s="5"/>
      <c r="AR1249" s="80"/>
      <c r="AS1249" s="5"/>
      <c r="AT1249" s="80"/>
      <c r="AU1249" s="5"/>
      <c r="AV1249" s="80"/>
      <c r="AW1249" s="5"/>
      <c r="AX1249" s="80"/>
      <c r="AY1249" s="5"/>
      <c r="AZ1249" s="80"/>
      <c r="BA1249" s="5"/>
      <c r="BB1249" s="80"/>
      <c r="BC1249" s="80"/>
      <c r="BD1249" s="80"/>
      <c r="BE1249" s="80"/>
      <c r="BF1249" s="80"/>
      <c r="BG1249" s="80"/>
      <c r="BH1249" s="80"/>
      <c r="BI1249" s="80"/>
      <c r="BJ1249" s="80"/>
      <c r="BK1249" s="80"/>
      <c r="BL1249" s="80"/>
      <c r="BM1249" s="80"/>
      <c r="BN1249" s="80"/>
      <c r="BO1249" s="80"/>
      <c r="BP1249" s="80"/>
      <c r="BQ1249" s="80"/>
      <c r="BR1249" s="80"/>
      <c r="BS1249" s="80"/>
      <c r="BT1249" s="80"/>
      <c r="BU1249" s="80"/>
      <c r="BV1249" s="80"/>
      <c r="BW1249" s="80"/>
      <c r="BX1249" s="80"/>
      <c r="BY1249" s="80"/>
      <c r="BZ1249" s="80"/>
      <c r="CE1249" s="5"/>
    </row>
    <row r="1250" spans="2:83" s="6" customFormat="1" x14ac:dyDescent="0.25">
      <c r="B1250" s="77"/>
      <c r="C1250" s="78"/>
      <c r="D1250" s="80"/>
      <c r="E1250" s="80"/>
      <c r="F1250" s="80"/>
      <c r="G1250" s="80"/>
      <c r="H1250" s="80"/>
      <c r="I1250" s="80"/>
      <c r="J1250" s="80"/>
      <c r="K1250" s="5"/>
      <c r="L1250" s="5"/>
      <c r="M1250" s="80"/>
      <c r="N1250" s="5"/>
      <c r="O1250" s="80"/>
      <c r="P1250" s="5"/>
      <c r="Q1250" s="80"/>
      <c r="R1250" s="5"/>
      <c r="S1250" s="80"/>
      <c r="T1250" s="5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5"/>
      <c r="AE1250" s="80"/>
      <c r="AF1250" s="5"/>
      <c r="AG1250" s="80"/>
      <c r="AH1250" s="5"/>
      <c r="AI1250" s="80"/>
      <c r="AJ1250" s="5"/>
      <c r="AK1250" s="80"/>
      <c r="AL1250" s="5"/>
      <c r="AM1250" s="80"/>
      <c r="AN1250" s="5"/>
      <c r="AO1250" s="80"/>
      <c r="AP1250" s="80"/>
      <c r="AQ1250" s="5"/>
      <c r="AR1250" s="80"/>
      <c r="AS1250" s="5"/>
      <c r="AT1250" s="80"/>
      <c r="AU1250" s="5"/>
      <c r="AV1250" s="80"/>
      <c r="AW1250" s="5"/>
      <c r="AX1250" s="80"/>
      <c r="AY1250" s="5"/>
      <c r="AZ1250" s="80"/>
      <c r="BA1250" s="5"/>
      <c r="BB1250" s="80"/>
      <c r="BC1250" s="80"/>
      <c r="BD1250" s="80"/>
      <c r="BE1250" s="80"/>
      <c r="BF1250" s="80"/>
      <c r="BG1250" s="80"/>
      <c r="BH1250" s="80"/>
      <c r="BI1250" s="80"/>
      <c r="BJ1250" s="80"/>
      <c r="BK1250" s="80"/>
      <c r="BL1250" s="80"/>
      <c r="BM1250" s="80"/>
      <c r="BN1250" s="80"/>
      <c r="BO1250" s="80"/>
      <c r="BP1250" s="80"/>
      <c r="BQ1250" s="80"/>
      <c r="BR1250" s="80"/>
      <c r="BS1250" s="80"/>
      <c r="BT1250" s="80"/>
      <c r="BU1250" s="80"/>
      <c r="BV1250" s="80"/>
      <c r="BW1250" s="80"/>
      <c r="BX1250" s="80"/>
      <c r="BY1250" s="80"/>
      <c r="BZ1250" s="80"/>
      <c r="CE1250" s="5"/>
    </row>
    <row r="1251" spans="2:83" s="6" customFormat="1" x14ac:dyDescent="0.25">
      <c r="B1251" s="77"/>
      <c r="C1251" s="78"/>
      <c r="D1251" s="80"/>
      <c r="E1251" s="80"/>
      <c r="F1251" s="80"/>
      <c r="G1251" s="80"/>
      <c r="H1251" s="80"/>
      <c r="I1251" s="80"/>
      <c r="J1251" s="80"/>
      <c r="K1251" s="5"/>
      <c r="L1251" s="5"/>
      <c r="M1251" s="80"/>
      <c r="N1251" s="5"/>
      <c r="O1251" s="80"/>
      <c r="P1251" s="5"/>
      <c r="Q1251" s="80"/>
      <c r="R1251" s="5"/>
      <c r="S1251" s="80"/>
      <c r="T1251" s="5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5"/>
      <c r="AE1251" s="80"/>
      <c r="AF1251" s="5"/>
      <c r="AG1251" s="80"/>
      <c r="AH1251" s="5"/>
      <c r="AI1251" s="80"/>
      <c r="AJ1251" s="5"/>
      <c r="AK1251" s="80"/>
      <c r="AL1251" s="5"/>
      <c r="AM1251" s="80"/>
      <c r="AN1251" s="5"/>
      <c r="AO1251" s="80"/>
      <c r="AP1251" s="80"/>
      <c r="AQ1251" s="5"/>
      <c r="AR1251" s="80"/>
      <c r="AS1251" s="5"/>
      <c r="AT1251" s="80"/>
      <c r="AU1251" s="5"/>
      <c r="AV1251" s="80"/>
      <c r="AW1251" s="5"/>
      <c r="AX1251" s="80"/>
      <c r="AY1251" s="5"/>
      <c r="AZ1251" s="80"/>
      <c r="BA1251" s="5"/>
      <c r="BB1251" s="80"/>
      <c r="BC1251" s="80"/>
      <c r="BD1251" s="80"/>
      <c r="BE1251" s="80"/>
      <c r="BF1251" s="80"/>
      <c r="BG1251" s="80"/>
      <c r="BH1251" s="80"/>
      <c r="BI1251" s="80"/>
      <c r="BJ1251" s="80"/>
      <c r="BK1251" s="80"/>
      <c r="BL1251" s="80"/>
      <c r="BM1251" s="80"/>
      <c r="BN1251" s="80"/>
      <c r="BO1251" s="80"/>
      <c r="BP1251" s="80"/>
      <c r="BQ1251" s="80"/>
      <c r="BR1251" s="80"/>
      <c r="BS1251" s="80"/>
      <c r="BT1251" s="80"/>
      <c r="BU1251" s="80"/>
      <c r="BV1251" s="80"/>
      <c r="BW1251" s="80"/>
      <c r="BX1251" s="80"/>
      <c r="BY1251" s="80"/>
      <c r="BZ1251" s="80"/>
      <c r="CE1251" s="5"/>
    </row>
    <row r="1252" spans="2:83" s="6" customFormat="1" x14ac:dyDescent="0.25">
      <c r="B1252" s="77"/>
      <c r="C1252" s="78"/>
      <c r="D1252" s="80"/>
      <c r="E1252" s="80"/>
      <c r="F1252" s="80"/>
      <c r="G1252" s="80"/>
      <c r="H1252" s="80"/>
      <c r="I1252" s="80"/>
      <c r="J1252" s="80"/>
      <c r="K1252" s="5"/>
      <c r="L1252" s="5"/>
      <c r="M1252" s="80"/>
      <c r="N1252" s="5"/>
      <c r="O1252" s="80"/>
      <c r="P1252" s="5"/>
      <c r="Q1252" s="80"/>
      <c r="R1252" s="5"/>
      <c r="S1252" s="80"/>
      <c r="T1252" s="5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5"/>
      <c r="AE1252" s="80"/>
      <c r="AF1252" s="5"/>
      <c r="AG1252" s="80"/>
      <c r="AH1252" s="5"/>
      <c r="AI1252" s="80"/>
      <c r="AJ1252" s="5"/>
      <c r="AK1252" s="80"/>
      <c r="AL1252" s="5"/>
      <c r="AM1252" s="80"/>
      <c r="AN1252" s="5"/>
      <c r="AO1252" s="80"/>
      <c r="AP1252" s="80"/>
      <c r="AQ1252" s="5"/>
      <c r="AR1252" s="80"/>
      <c r="AS1252" s="5"/>
      <c r="AT1252" s="80"/>
      <c r="AU1252" s="5"/>
      <c r="AV1252" s="80"/>
      <c r="AW1252" s="5"/>
      <c r="AX1252" s="80"/>
      <c r="AY1252" s="5"/>
      <c r="AZ1252" s="80"/>
      <c r="BA1252" s="5"/>
      <c r="BB1252" s="80"/>
      <c r="BC1252" s="80"/>
      <c r="BD1252" s="80"/>
      <c r="BE1252" s="80"/>
      <c r="BF1252" s="80"/>
      <c r="BG1252" s="80"/>
      <c r="BH1252" s="80"/>
      <c r="BI1252" s="80"/>
      <c r="BJ1252" s="80"/>
      <c r="BK1252" s="80"/>
      <c r="BL1252" s="80"/>
      <c r="BM1252" s="80"/>
      <c r="BN1252" s="80"/>
      <c r="BO1252" s="80"/>
      <c r="BP1252" s="80"/>
      <c r="BQ1252" s="80"/>
      <c r="BR1252" s="80"/>
      <c r="BS1252" s="80"/>
      <c r="BT1252" s="80"/>
      <c r="BU1252" s="80"/>
      <c r="BV1252" s="80"/>
      <c r="BW1252" s="80"/>
      <c r="BX1252" s="80"/>
      <c r="BY1252" s="80"/>
      <c r="BZ1252" s="80"/>
      <c r="CE1252" s="5"/>
    </row>
    <row r="1253" spans="2:83" s="6" customFormat="1" x14ac:dyDescent="0.25">
      <c r="B1253" s="77"/>
      <c r="C1253" s="78"/>
      <c r="D1253" s="80"/>
      <c r="E1253" s="80"/>
      <c r="F1253" s="80"/>
      <c r="G1253" s="80"/>
      <c r="H1253" s="80"/>
      <c r="I1253" s="80"/>
      <c r="J1253" s="80"/>
      <c r="K1253" s="5"/>
      <c r="L1253" s="5"/>
      <c r="M1253" s="80"/>
      <c r="N1253" s="5"/>
      <c r="O1253" s="80"/>
      <c r="P1253" s="5"/>
      <c r="Q1253" s="80"/>
      <c r="R1253" s="5"/>
      <c r="S1253" s="80"/>
      <c r="T1253" s="5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5"/>
      <c r="AE1253" s="80"/>
      <c r="AF1253" s="5"/>
      <c r="AG1253" s="80"/>
      <c r="AH1253" s="5"/>
      <c r="AI1253" s="80"/>
      <c r="AJ1253" s="5"/>
      <c r="AK1253" s="80"/>
      <c r="AL1253" s="5"/>
      <c r="AM1253" s="80"/>
      <c r="AN1253" s="5"/>
      <c r="AO1253" s="80"/>
      <c r="AP1253" s="80"/>
      <c r="AQ1253" s="5"/>
      <c r="AR1253" s="80"/>
      <c r="AS1253" s="5"/>
      <c r="AT1253" s="80"/>
      <c r="AU1253" s="5"/>
      <c r="AV1253" s="80"/>
      <c r="AW1253" s="5"/>
      <c r="AX1253" s="80"/>
      <c r="AY1253" s="5"/>
      <c r="AZ1253" s="80"/>
      <c r="BA1253" s="5"/>
      <c r="BB1253" s="80"/>
      <c r="BC1253" s="80"/>
      <c r="BD1253" s="80"/>
      <c r="BE1253" s="80"/>
      <c r="BF1253" s="80"/>
      <c r="BG1253" s="80"/>
      <c r="BH1253" s="80"/>
      <c r="BI1253" s="80"/>
      <c r="BJ1253" s="80"/>
      <c r="BK1253" s="80"/>
      <c r="BL1253" s="80"/>
      <c r="BM1253" s="80"/>
      <c r="BN1253" s="80"/>
      <c r="BO1253" s="80"/>
      <c r="BP1253" s="80"/>
      <c r="BQ1253" s="80"/>
      <c r="BR1253" s="80"/>
      <c r="BS1253" s="80"/>
      <c r="BT1253" s="80"/>
      <c r="BU1253" s="80"/>
      <c r="BV1253" s="80"/>
      <c r="BW1253" s="80"/>
      <c r="BX1253" s="80"/>
      <c r="BY1253" s="80"/>
      <c r="BZ1253" s="80"/>
      <c r="CE1253" s="5"/>
    </row>
    <row r="1254" spans="2:83" s="6" customFormat="1" x14ac:dyDescent="0.25">
      <c r="B1254" s="77"/>
      <c r="C1254" s="78"/>
      <c r="D1254" s="80"/>
      <c r="E1254" s="80"/>
      <c r="F1254" s="80"/>
      <c r="G1254" s="80"/>
      <c r="H1254" s="80"/>
      <c r="I1254" s="80"/>
      <c r="J1254" s="80"/>
      <c r="K1254" s="5"/>
      <c r="L1254" s="5"/>
      <c r="M1254" s="80"/>
      <c r="N1254" s="5"/>
      <c r="O1254" s="80"/>
      <c r="P1254" s="5"/>
      <c r="Q1254" s="80"/>
      <c r="R1254" s="5"/>
      <c r="S1254" s="80"/>
      <c r="T1254" s="5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5"/>
      <c r="AE1254" s="80"/>
      <c r="AF1254" s="5"/>
      <c r="AG1254" s="80"/>
      <c r="AH1254" s="5"/>
      <c r="AI1254" s="80"/>
      <c r="AJ1254" s="5"/>
      <c r="AK1254" s="80"/>
      <c r="AL1254" s="5"/>
      <c r="AM1254" s="80"/>
      <c r="AN1254" s="5"/>
      <c r="AO1254" s="80"/>
      <c r="AP1254" s="80"/>
      <c r="AQ1254" s="5"/>
      <c r="AR1254" s="80"/>
      <c r="AS1254" s="5"/>
      <c r="AT1254" s="80"/>
      <c r="AU1254" s="5"/>
      <c r="AV1254" s="80"/>
      <c r="AW1254" s="5"/>
      <c r="AX1254" s="80"/>
      <c r="AY1254" s="5"/>
      <c r="AZ1254" s="80"/>
      <c r="BA1254" s="5"/>
      <c r="BB1254" s="80"/>
      <c r="BC1254" s="80"/>
      <c r="BD1254" s="80"/>
      <c r="BE1254" s="80"/>
      <c r="BF1254" s="80"/>
      <c r="BG1254" s="80"/>
      <c r="BH1254" s="80"/>
      <c r="BI1254" s="80"/>
      <c r="BJ1254" s="80"/>
      <c r="BK1254" s="80"/>
      <c r="BL1254" s="80"/>
      <c r="BM1254" s="80"/>
      <c r="BN1254" s="80"/>
      <c r="BO1254" s="80"/>
      <c r="BP1254" s="80"/>
      <c r="BQ1254" s="80"/>
      <c r="BR1254" s="80"/>
      <c r="BS1254" s="80"/>
      <c r="BT1254" s="80"/>
      <c r="BU1254" s="80"/>
      <c r="BV1254" s="80"/>
      <c r="BW1254" s="80"/>
      <c r="BX1254" s="80"/>
      <c r="BY1254" s="80"/>
      <c r="BZ1254" s="80"/>
      <c r="CE1254" s="5"/>
    </row>
    <row r="1255" spans="2:83" s="6" customFormat="1" x14ac:dyDescent="0.25">
      <c r="B1255" s="77"/>
      <c r="C1255" s="78"/>
      <c r="D1255" s="80"/>
      <c r="E1255" s="80"/>
      <c r="F1255" s="80"/>
      <c r="G1255" s="80"/>
      <c r="H1255" s="80"/>
      <c r="I1255" s="80"/>
      <c r="J1255" s="80"/>
      <c r="K1255" s="5"/>
      <c r="L1255" s="5"/>
      <c r="M1255" s="80"/>
      <c r="N1255" s="5"/>
      <c r="O1255" s="80"/>
      <c r="P1255" s="5"/>
      <c r="Q1255" s="80"/>
      <c r="R1255" s="5"/>
      <c r="S1255" s="80"/>
      <c r="T1255" s="5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5"/>
      <c r="AE1255" s="80"/>
      <c r="AF1255" s="5"/>
      <c r="AG1255" s="80"/>
      <c r="AH1255" s="5"/>
      <c r="AI1255" s="80"/>
      <c r="AJ1255" s="5"/>
      <c r="AK1255" s="80"/>
      <c r="AL1255" s="5"/>
      <c r="AM1255" s="80"/>
      <c r="AN1255" s="5"/>
      <c r="AO1255" s="80"/>
      <c r="AP1255" s="80"/>
      <c r="AQ1255" s="5"/>
      <c r="AR1255" s="80"/>
      <c r="AS1255" s="5"/>
      <c r="AT1255" s="80"/>
      <c r="AU1255" s="5"/>
      <c r="AV1255" s="80"/>
      <c r="AW1255" s="5"/>
      <c r="AX1255" s="80"/>
      <c r="AY1255" s="5"/>
      <c r="AZ1255" s="80"/>
      <c r="BA1255" s="5"/>
      <c r="BB1255" s="80"/>
      <c r="BC1255" s="80"/>
      <c r="BD1255" s="80"/>
      <c r="BE1255" s="80"/>
      <c r="BF1255" s="80"/>
      <c r="BG1255" s="80"/>
      <c r="BH1255" s="80"/>
      <c r="BI1255" s="80"/>
      <c r="BJ1255" s="80"/>
      <c r="BK1255" s="80"/>
      <c r="BL1255" s="80"/>
      <c r="BM1255" s="80"/>
      <c r="BN1255" s="80"/>
      <c r="BO1255" s="80"/>
      <c r="BP1255" s="80"/>
      <c r="BQ1255" s="80"/>
      <c r="BR1255" s="80"/>
      <c r="BS1255" s="80"/>
      <c r="BT1255" s="80"/>
      <c r="BU1255" s="80"/>
      <c r="BV1255" s="80"/>
      <c r="BW1255" s="80"/>
      <c r="BX1255" s="80"/>
      <c r="BY1255" s="80"/>
      <c r="BZ1255" s="80"/>
      <c r="CE1255" s="5"/>
    </row>
    <row r="1256" spans="2:83" s="6" customFormat="1" x14ac:dyDescent="0.25">
      <c r="B1256" s="77"/>
      <c r="C1256" s="78"/>
      <c r="D1256" s="80"/>
      <c r="E1256" s="80"/>
      <c r="F1256" s="80"/>
      <c r="G1256" s="80"/>
      <c r="H1256" s="80"/>
      <c r="I1256" s="80"/>
      <c r="J1256" s="80"/>
      <c r="K1256" s="5"/>
      <c r="L1256" s="5"/>
      <c r="M1256" s="80"/>
      <c r="N1256" s="5"/>
      <c r="O1256" s="80"/>
      <c r="P1256" s="5"/>
      <c r="Q1256" s="80"/>
      <c r="R1256" s="5"/>
      <c r="S1256" s="80"/>
      <c r="T1256" s="5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5"/>
      <c r="AE1256" s="80"/>
      <c r="AF1256" s="5"/>
      <c r="AG1256" s="80"/>
      <c r="AH1256" s="5"/>
      <c r="AI1256" s="80"/>
      <c r="AJ1256" s="5"/>
      <c r="AK1256" s="80"/>
      <c r="AL1256" s="5"/>
      <c r="AM1256" s="80"/>
      <c r="AN1256" s="5"/>
      <c r="AO1256" s="80"/>
      <c r="AP1256" s="80"/>
      <c r="AQ1256" s="5"/>
      <c r="AR1256" s="80"/>
      <c r="AS1256" s="5"/>
      <c r="AT1256" s="80"/>
      <c r="AU1256" s="5"/>
      <c r="AV1256" s="80"/>
      <c r="AW1256" s="5"/>
      <c r="AX1256" s="80"/>
      <c r="AY1256" s="5"/>
      <c r="AZ1256" s="80"/>
      <c r="BA1256" s="5"/>
      <c r="BB1256" s="80"/>
      <c r="BC1256" s="80"/>
      <c r="BD1256" s="80"/>
      <c r="BE1256" s="80"/>
      <c r="BF1256" s="80"/>
      <c r="BG1256" s="80"/>
      <c r="BH1256" s="80"/>
      <c r="BI1256" s="80"/>
      <c r="BJ1256" s="80"/>
      <c r="BK1256" s="80"/>
      <c r="BL1256" s="80"/>
      <c r="BM1256" s="80"/>
      <c r="BN1256" s="80"/>
      <c r="BO1256" s="80"/>
      <c r="BP1256" s="80"/>
      <c r="BQ1256" s="80"/>
      <c r="BR1256" s="80"/>
      <c r="BS1256" s="80"/>
      <c r="BT1256" s="80"/>
      <c r="BU1256" s="80"/>
      <c r="BV1256" s="80"/>
      <c r="BW1256" s="80"/>
      <c r="BX1256" s="80"/>
      <c r="BY1256" s="80"/>
      <c r="BZ1256" s="80"/>
      <c r="CE1256" s="5"/>
    </row>
    <row r="1257" spans="2:83" s="6" customFormat="1" x14ac:dyDescent="0.25">
      <c r="B1257" s="77"/>
      <c r="C1257" s="78"/>
      <c r="D1257" s="80"/>
      <c r="E1257" s="80"/>
      <c r="F1257" s="80"/>
      <c r="G1257" s="80"/>
      <c r="H1257" s="80"/>
      <c r="I1257" s="80"/>
      <c r="J1257" s="80"/>
      <c r="K1257" s="5"/>
      <c r="L1257" s="5"/>
      <c r="M1257" s="80"/>
      <c r="N1257" s="5"/>
      <c r="O1257" s="80"/>
      <c r="P1257" s="5"/>
      <c r="Q1257" s="80"/>
      <c r="R1257" s="5"/>
      <c r="S1257" s="80"/>
      <c r="T1257" s="5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5"/>
      <c r="AE1257" s="80"/>
      <c r="AF1257" s="5"/>
      <c r="AG1257" s="80"/>
      <c r="AH1257" s="5"/>
      <c r="AI1257" s="80"/>
      <c r="AJ1257" s="5"/>
      <c r="AK1257" s="80"/>
      <c r="AL1257" s="5"/>
      <c r="AM1257" s="80"/>
      <c r="AN1257" s="5"/>
      <c r="AO1257" s="80"/>
      <c r="AP1257" s="80"/>
      <c r="AQ1257" s="5"/>
      <c r="AR1257" s="80"/>
      <c r="AS1257" s="5"/>
      <c r="AT1257" s="80"/>
      <c r="AU1257" s="5"/>
      <c r="AV1257" s="80"/>
      <c r="AW1257" s="5"/>
      <c r="AX1257" s="80"/>
      <c r="AY1257" s="5"/>
      <c r="AZ1257" s="80"/>
      <c r="BA1257" s="5"/>
      <c r="BB1257" s="80"/>
      <c r="BC1257" s="80"/>
      <c r="BD1257" s="80"/>
      <c r="BE1257" s="80"/>
      <c r="BF1257" s="80"/>
      <c r="BG1257" s="80"/>
      <c r="BH1257" s="80"/>
      <c r="BI1257" s="80"/>
      <c r="BJ1257" s="80"/>
      <c r="BK1257" s="80"/>
      <c r="BL1257" s="80"/>
      <c r="BM1257" s="80"/>
      <c r="BN1257" s="80"/>
      <c r="BO1257" s="80"/>
      <c r="BP1257" s="80"/>
      <c r="BQ1257" s="80"/>
      <c r="BR1257" s="80"/>
      <c r="BS1257" s="80"/>
      <c r="BT1257" s="80"/>
      <c r="BU1257" s="80"/>
      <c r="BV1257" s="80"/>
      <c r="BW1257" s="80"/>
      <c r="BX1257" s="80"/>
      <c r="BY1257" s="80"/>
      <c r="BZ1257" s="80"/>
      <c r="CE1257" s="5"/>
    </row>
    <row r="1258" spans="2:83" s="6" customFormat="1" x14ac:dyDescent="0.25">
      <c r="B1258" s="77"/>
      <c r="C1258" s="78"/>
      <c r="D1258" s="80"/>
      <c r="E1258" s="80"/>
      <c r="F1258" s="80"/>
      <c r="G1258" s="80"/>
      <c r="H1258" s="80"/>
      <c r="I1258" s="80"/>
      <c r="J1258" s="80"/>
      <c r="K1258" s="5"/>
      <c r="L1258" s="5"/>
      <c r="M1258" s="80"/>
      <c r="N1258" s="5"/>
      <c r="O1258" s="80"/>
      <c r="P1258" s="5"/>
      <c r="Q1258" s="80"/>
      <c r="R1258" s="5"/>
      <c r="S1258" s="80"/>
      <c r="T1258" s="5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5"/>
      <c r="AE1258" s="80"/>
      <c r="AF1258" s="5"/>
      <c r="AG1258" s="80"/>
      <c r="AH1258" s="5"/>
      <c r="AI1258" s="80"/>
      <c r="AJ1258" s="5"/>
      <c r="AK1258" s="80"/>
      <c r="AL1258" s="5"/>
      <c r="AM1258" s="80"/>
      <c r="AN1258" s="5"/>
      <c r="AO1258" s="80"/>
      <c r="AP1258" s="80"/>
      <c r="AQ1258" s="5"/>
      <c r="AR1258" s="80"/>
      <c r="AS1258" s="5"/>
      <c r="AT1258" s="80"/>
      <c r="AU1258" s="5"/>
      <c r="AV1258" s="80"/>
      <c r="AW1258" s="5"/>
      <c r="AX1258" s="80"/>
      <c r="AY1258" s="5"/>
      <c r="AZ1258" s="80"/>
      <c r="BA1258" s="5"/>
      <c r="BB1258" s="80"/>
      <c r="BC1258" s="80"/>
      <c r="BD1258" s="80"/>
      <c r="BE1258" s="80"/>
      <c r="BF1258" s="80"/>
      <c r="BG1258" s="80"/>
      <c r="BH1258" s="80"/>
      <c r="BI1258" s="80"/>
      <c r="BJ1258" s="80"/>
      <c r="BK1258" s="80"/>
      <c r="BL1258" s="80"/>
      <c r="BM1258" s="80"/>
      <c r="BN1258" s="80"/>
      <c r="BO1258" s="80"/>
      <c r="BP1258" s="80"/>
      <c r="BQ1258" s="80"/>
      <c r="BR1258" s="80"/>
      <c r="BS1258" s="80"/>
      <c r="BT1258" s="80"/>
      <c r="BU1258" s="80"/>
      <c r="BV1258" s="80"/>
      <c r="BW1258" s="80"/>
      <c r="BX1258" s="80"/>
      <c r="BY1258" s="80"/>
      <c r="BZ1258" s="80"/>
      <c r="CE1258" s="5"/>
    </row>
    <row r="1259" spans="2:83" s="6" customFormat="1" x14ac:dyDescent="0.25">
      <c r="B1259" s="77"/>
      <c r="C1259" s="78"/>
      <c r="D1259" s="80"/>
      <c r="E1259" s="80"/>
      <c r="F1259" s="80"/>
      <c r="G1259" s="80"/>
      <c r="H1259" s="80"/>
      <c r="I1259" s="80"/>
      <c r="J1259" s="80"/>
      <c r="K1259" s="5"/>
      <c r="L1259" s="5"/>
      <c r="M1259" s="80"/>
      <c r="N1259" s="5"/>
      <c r="O1259" s="80"/>
      <c r="P1259" s="5"/>
      <c r="Q1259" s="80"/>
      <c r="R1259" s="5"/>
      <c r="S1259" s="80"/>
      <c r="T1259" s="5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5"/>
      <c r="AE1259" s="80"/>
      <c r="AF1259" s="5"/>
      <c r="AG1259" s="80"/>
      <c r="AH1259" s="5"/>
      <c r="AI1259" s="80"/>
      <c r="AJ1259" s="5"/>
      <c r="AK1259" s="80"/>
      <c r="AL1259" s="5"/>
      <c r="AM1259" s="80"/>
      <c r="AN1259" s="5"/>
      <c r="AO1259" s="80"/>
      <c r="AP1259" s="80"/>
      <c r="AQ1259" s="5"/>
      <c r="AR1259" s="80"/>
      <c r="AS1259" s="5"/>
      <c r="AT1259" s="80"/>
      <c r="AU1259" s="5"/>
      <c r="AV1259" s="80"/>
      <c r="AW1259" s="5"/>
      <c r="AX1259" s="80"/>
      <c r="AY1259" s="5"/>
      <c r="AZ1259" s="80"/>
      <c r="BA1259" s="5"/>
      <c r="BB1259" s="80"/>
      <c r="BC1259" s="80"/>
      <c r="BD1259" s="80"/>
      <c r="BE1259" s="80"/>
      <c r="BF1259" s="80"/>
      <c r="BG1259" s="80"/>
      <c r="BH1259" s="80"/>
      <c r="BI1259" s="80"/>
      <c r="BJ1259" s="80"/>
      <c r="BK1259" s="80"/>
      <c r="BL1259" s="80"/>
      <c r="BM1259" s="80"/>
      <c r="BN1259" s="80"/>
      <c r="BO1259" s="80"/>
      <c r="BP1259" s="80"/>
      <c r="BQ1259" s="80"/>
      <c r="BR1259" s="80"/>
      <c r="BS1259" s="80"/>
      <c r="BT1259" s="80"/>
      <c r="BU1259" s="80"/>
      <c r="BV1259" s="80"/>
      <c r="BW1259" s="80"/>
      <c r="BX1259" s="80"/>
      <c r="BY1259" s="80"/>
      <c r="BZ1259" s="80"/>
      <c r="CE1259" s="5"/>
    </row>
    <row r="1260" spans="2:83" s="6" customFormat="1" x14ac:dyDescent="0.25">
      <c r="B1260" s="77"/>
      <c r="C1260" s="78"/>
      <c r="D1260" s="80"/>
      <c r="E1260" s="80"/>
      <c r="F1260" s="80"/>
      <c r="G1260" s="80"/>
      <c r="H1260" s="80"/>
      <c r="I1260" s="80"/>
      <c r="J1260" s="80"/>
      <c r="K1260" s="5"/>
      <c r="L1260" s="5"/>
      <c r="M1260" s="80"/>
      <c r="N1260" s="5"/>
      <c r="O1260" s="80"/>
      <c r="P1260" s="5"/>
      <c r="Q1260" s="80"/>
      <c r="R1260" s="5"/>
      <c r="S1260" s="80"/>
      <c r="T1260" s="5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5"/>
      <c r="AE1260" s="80"/>
      <c r="AF1260" s="5"/>
      <c r="AG1260" s="80"/>
      <c r="AH1260" s="5"/>
      <c r="AI1260" s="80"/>
      <c r="AJ1260" s="5"/>
      <c r="AK1260" s="80"/>
      <c r="AL1260" s="5"/>
      <c r="AM1260" s="80"/>
      <c r="AN1260" s="5"/>
      <c r="AO1260" s="80"/>
      <c r="AP1260" s="80"/>
      <c r="AQ1260" s="5"/>
      <c r="AR1260" s="80"/>
      <c r="AS1260" s="5"/>
      <c r="AT1260" s="80"/>
      <c r="AU1260" s="5"/>
      <c r="AV1260" s="80"/>
      <c r="AW1260" s="5"/>
      <c r="AX1260" s="80"/>
      <c r="AY1260" s="5"/>
      <c r="AZ1260" s="80"/>
      <c r="BA1260" s="5"/>
      <c r="BB1260" s="80"/>
      <c r="BC1260" s="80"/>
      <c r="BD1260" s="80"/>
      <c r="BE1260" s="80"/>
      <c r="BF1260" s="80"/>
      <c r="BG1260" s="80"/>
      <c r="BH1260" s="80"/>
      <c r="BI1260" s="80"/>
      <c r="BJ1260" s="80"/>
      <c r="BK1260" s="80"/>
      <c r="BL1260" s="80"/>
      <c r="BM1260" s="80"/>
      <c r="BN1260" s="80"/>
      <c r="BO1260" s="80"/>
      <c r="BP1260" s="80"/>
      <c r="BQ1260" s="80"/>
      <c r="BR1260" s="80"/>
      <c r="BS1260" s="80"/>
      <c r="BT1260" s="80"/>
      <c r="BU1260" s="80"/>
      <c r="BV1260" s="80"/>
      <c r="BW1260" s="80"/>
      <c r="BX1260" s="80"/>
      <c r="BY1260" s="80"/>
      <c r="BZ1260" s="80"/>
      <c r="CE1260" s="5"/>
    </row>
    <row r="1261" spans="2:83" s="6" customFormat="1" x14ac:dyDescent="0.25">
      <c r="B1261" s="77"/>
      <c r="C1261" s="78"/>
      <c r="D1261" s="80"/>
      <c r="E1261" s="80"/>
      <c r="F1261" s="80"/>
      <c r="G1261" s="80"/>
      <c r="H1261" s="80"/>
      <c r="I1261" s="80"/>
      <c r="J1261" s="80"/>
      <c r="K1261" s="5"/>
      <c r="L1261" s="5"/>
      <c r="M1261" s="80"/>
      <c r="N1261" s="5"/>
      <c r="O1261" s="80"/>
      <c r="P1261" s="5"/>
      <c r="Q1261" s="80"/>
      <c r="R1261" s="5"/>
      <c r="S1261" s="80"/>
      <c r="T1261" s="5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5"/>
      <c r="AE1261" s="80"/>
      <c r="AF1261" s="5"/>
      <c r="AG1261" s="80"/>
      <c r="AH1261" s="5"/>
      <c r="AI1261" s="80"/>
      <c r="AJ1261" s="5"/>
      <c r="AK1261" s="80"/>
      <c r="AL1261" s="5"/>
      <c r="AM1261" s="80"/>
      <c r="AN1261" s="5"/>
      <c r="AO1261" s="80"/>
      <c r="AP1261" s="80"/>
      <c r="AQ1261" s="5"/>
      <c r="AR1261" s="80"/>
      <c r="AS1261" s="5"/>
      <c r="AT1261" s="80"/>
      <c r="AU1261" s="5"/>
      <c r="AV1261" s="80"/>
      <c r="AW1261" s="5"/>
      <c r="AX1261" s="80"/>
      <c r="AY1261" s="5"/>
      <c r="AZ1261" s="80"/>
      <c r="BA1261" s="5"/>
      <c r="BB1261" s="80"/>
      <c r="BC1261" s="80"/>
      <c r="BD1261" s="80"/>
      <c r="BE1261" s="80"/>
      <c r="BF1261" s="80"/>
      <c r="BG1261" s="80"/>
      <c r="BH1261" s="80"/>
      <c r="BI1261" s="80"/>
      <c r="BJ1261" s="80"/>
      <c r="BK1261" s="80"/>
      <c r="BL1261" s="80"/>
      <c r="BM1261" s="80"/>
      <c r="BN1261" s="80"/>
      <c r="BO1261" s="80"/>
      <c r="BP1261" s="80"/>
      <c r="BQ1261" s="80"/>
      <c r="BR1261" s="80"/>
      <c r="BS1261" s="80"/>
      <c r="BT1261" s="80"/>
      <c r="BU1261" s="80"/>
      <c r="BV1261" s="80"/>
      <c r="BW1261" s="80"/>
      <c r="BX1261" s="80"/>
      <c r="BY1261" s="80"/>
      <c r="BZ1261" s="80"/>
      <c r="CE1261" s="5"/>
    </row>
    <row r="1262" spans="2:83" s="6" customFormat="1" x14ac:dyDescent="0.25">
      <c r="B1262" s="77"/>
      <c r="C1262" s="78"/>
      <c r="D1262" s="80"/>
      <c r="E1262" s="80"/>
      <c r="F1262" s="80"/>
      <c r="G1262" s="80"/>
      <c r="H1262" s="80"/>
      <c r="I1262" s="80"/>
      <c r="J1262" s="80"/>
      <c r="K1262" s="5"/>
      <c r="L1262" s="5"/>
      <c r="M1262" s="80"/>
      <c r="N1262" s="5"/>
      <c r="O1262" s="80"/>
      <c r="P1262" s="5"/>
      <c r="Q1262" s="80"/>
      <c r="R1262" s="5"/>
      <c r="S1262" s="80"/>
      <c r="T1262" s="5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5"/>
      <c r="AE1262" s="80"/>
      <c r="AF1262" s="5"/>
      <c r="AG1262" s="80"/>
      <c r="AH1262" s="5"/>
      <c r="AI1262" s="80"/>
      <c r="AJ1262" s="5"/>
      <c r="AK1262" s="80"/>
      <c r="AL1262" s="5"/>
      <c r="AM1262" s="80"/>
      <c r="AN1262" s="5"/>
      <c r="AO1262" s="80"/>
      <c r="AP1262" s="80"/>
      <c r="AQ1262" s="5"/>
      <c r="AR1262" s="80"/>
      <c r="AS1262" s="5"/>
      <c r="AT1262" s="80"/>
      <c r="AU1262" s="5"/>
      <c r="AV1262" s="80"/>
      <c r="AW1262" s="5"/>
      <c r="AX1262" s="80"/>
      <c r="AY1262" s="5"/>
      <c r="AZ1262" s="80"/>
      <c r="BA1262" s="5"/>
      <c r="BB1262" s="80"/>
      <c r="BC1262" s="80"/>
      <c r="BD1262" s="80"/>
      <c r="BE1262" s="80"/>
      <c r="BF1262" s="80"/>
      <c r="BG1262" s="80"/>
      <c r="BH1262" s="80"/>
      <c r="BI1262" s="80"/>
      <c r="BJ1262" s="80"/>
      <c r="BK1262" s="80"/>
      <c r="BL1262" s="80"/>
      <c r="BM1262" s="80"/>
      <c r="BN1262" s="80"/>
      <c r="BO1262" s="80"/>
      <c r="BP1262" s="80"/>
      <c r="BQ1262" s="80"/>
      <c r="BR1262" s="80"/>
      <c r="BS1262" s="80"/>
      <c r="BT1262" s="80"/>
      <c r="BU1262" s="80"/>
      <c r="BV1262" s="80"/>
      <c r="BW1262" s="80"/>
      <c r="BX1262" s="80"/>
      <c r="BY1262" s="80"/>
      <c r="BZ1262" s="80"/>
      <c r="CE1262" s="5"/>
    </row>
    <row r="1263" spans="2:83" s="6" customFormat="1" x14ac:dyDescent="0.25">
      <c r="B1263" s="77"/>
      <c r="C1263" s="78"/>
      <c r="D1263" s="80"/>
      <c r="E1263" s="80"/>
      <c r="F1263" s="80"/>
      <c r="G1263" s="80"/>
      <c r="H1263" s="80"/>
      <c r="I1263" s="80"/>
      <c r="J1263" s="80"/>
      <c r="K1263" s="5"/>
      <c r="L1263" s="5"/>
      <c r="M1263" s="80"/>
      <c r="N1263" s="5"/>
      <c r="O1263" s="80"/>
      <c r="P1263" s="5"/>
      <c r="Q1263" s="80"/>
      <c r="R1263" s="5"/>
      <c r="S1263" s="80"/>
      <c r="T1263" s="5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5"/>
      <c r="AE1263" s="80"/>
      <c r="AF1263" s="5"/>
      <c r="AG1263" s="80"/>
      <c r="AH1263" s="5"/>
      <c r="AI1263" s="80"/>
      <c r="AJ1263" s="5"/>
      <c r="AK1263" s="80"/>
      <c r="AL1263" s="5"/>
      <c r="AM1263" s="80"/>
      <c r="AN1263" s="5"/>
      <c r="AO1263" s="80"/>
      <c r="AP1263" s="80"/>
      <c r="AQ1263" s="5"/>
      <c r="AR1263" s="80"/>
      <c r="AS1263" s="5"/>
      <c r="AT1263" s="80"/>
      <c r="AU1263" s="5"/>
      <c r="AV1263" s="80"/>
      <c r="AW1263" s="5"/>
      <c r="AX1263" s="80"/>
      <c r="AY1263" s="5"/>
      <c r="AZ1263" s="80"/>
      <c r="BA1263" s="5"/>
      <c r="BB1263" s="80"/>
      <c r="BC1263" s="80"/>
      <c r="BD1263" s="80"/>
      <c r="BE1263" s="80"/>
      <c r="BF1263" s="80"/>
      <c r="BG1263" s="80"/>
      <c r="BH1263" s="80"/>
      <c r="BI1263" s="80"/>
      <c r="BJ1263" s="80"/>
      <c r="BK1263" s="80"/>
      <c r="BL1263" s="80"/>
      <c r="BM1263" s="80"/>
      <c r="BN1263" s="80"/>
      <c r="BO1263" s="80"/>
      <c r="BP1263" s="80"/>
      <c r="BQ1263" s="80"/>
      <c r="BR1263" s="80"/>
      <c r="BS1263" s="80"/>
      <c r="BT1263" s="80"/>
      <c r="BU1263" s="80"/>
      <c r="BV1263" s="80"/>
      <c r="BW1263" s="80"/>
      <c r="BX1263" s="80"/>
      <c r="BY1263" s="80"/>
      <c r="BZ1263" s="80"/>
      <c r="CE1263" s="5"/>
    </row>
    <row r="1264" spans="2:83" s="6" customFormat="1" x14ac:dyDescent="0.25">
      <c r="B1264" s="77"/>
      <c r="C1264" s="78"/>
      <c r="D1264" s="80"/>
      <c r="E1264" s="80"/>
      <c r="F1264" s="80"/>
      <c r="G1264" s="80"/>
      <c r="H1264" s="80"/>
      <c r="I1264" s="80"/>
      <c r="J1264" s="80"/>
      <c r="K1264" s="5"/>
      <c r="L1264" s="5"/>
      <c r="M1264" s="80"/>
      <c r="N1264" s="5"/>
      <c r="O1264" s="80"/>
      <c r="P1264" s="5"/>
      <c r="Q1264" s="80"/>
      <c r="R1264" s="5"/>
      <c r="S1264" s="80"/>
      <c r="T1264" s="5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5"/>
      <c r="AE1264" s="80"/>
      <c r="AF1264" s="5"/>
      <c r="AG1264" s="80"/>
      <c r="AH1264" s="5"/>
      <c r="AI1264" s="80"/>
      <c r="AJ1264" s="5"/>
      <c r="AK1264" s="80"/>
      <c r="AL1264" s="5"/>
      <c r="AM1264" s="80"/>
      <c r="AN1264" s="5"/>
      <c r="AO1264" s="80"/>
      <c r="AP1264" s="80"/>
      <c r="AQ1264" s="5"/>
      <c r="AR1264" s="80"/>
      <c r="AS1264" s="5"/>
      <c r="AT1264" s="80"/>
      <c r="AU1264" s="5"/>
      <c r="AV1264" s="80"/>
      <c r="AW1264" s="5"/>
      <c r="AX1264" s="80"/>
      <c r="AY1264" s="5"/>
      <c r="AZ1264" s="80"/>
      <c r="BA1264" s="5"/>
      <c r="BB1264" s="80"/>
      <c r="BC1264" s="80"/>
      <c r="BD1264" s="80"/>
      <c r="BE1264" s="80"/>
      <c r="BF1264" s="80"/>
      <c r="BG1264" s="80"/>
      <c r="BH1264" s="80"/>
      <c r="BI1264" s="80"/>
      <c r="BJ1264" s="80"/>
      <c r="BK1264" s="80"/>
      <c r="BL1264" s="80"/>
      <c r="BM1264" s="80"/>
      <c r="BN1264" s="80"/>
      <c r="BO1264" s="80"/>
      <c r="BP1264" s="80"/>
      <c r="BQ1264" s="80"/>
      <c r="BR1264" s="80"/>
      <c r="BS1264" s="80"/>
      <c r="BT1264" s="80"/>
      <c r="BU1264" s="80"/>
      <c r="BV1264" s="80"/>
      <c r="BW1264" s="80"/>
      <c r="BX1264" s="80"/>
      <c r="BY1264" s="80"/>
      <c r="BZ1264" s="80"/>
      <c r="CE1264" s="5"/>
    </row>
    <row r="1265" spans="2:83" s="6" customFormat="1" x14ac:dyDescent="0.25">
      <c r="B1265" s="77"/>
      <c r="C1265" s="78"/>
      <c r="D1265" s="80"/>
      <c r="E1265" s="80"/>
      <c r="F1265" s="80"/>
      <c r="G1265" s="80"/>
      <c r="H1265" s="80"/>
      <c r="I1265" s="80"/>
      <c r="J1265" s="80"/>
      <c r="K1265" s="5"/>
      <c r="L1265" s="5"/>
      <c r="M1265" s="80"/>
      <c r="N1265" s="5"/>
      <c r="O1265" s="80"/>
      <c r="P1265" s="5"/>
      <c r="Q1265" s="80"/>
      <c r="R1265" s="5"/>
      <c r="S1265" s="80"/>
      <c r="T1265" s="5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5"/>
      <c r="AE1265" s="80"/>
      <c r="AF1265" s="5"/>
      <c r="AG1265" s="80"/>
      <c r="AH1265" s="5"/>
      <c r="AI1265" s="80"/>
      <c r="AJ1265" s="5"/>
      <c r="AK1265" s="80"/>
      <c r="AL1265" s="5"/>
      <c r="AM1265" s="80"/>
      <c r="AN1265" s="5"/>
      <c r="AO1265" s="80"/>
      <c r="AP1265" s="80"/>
      <c r="AQ1265" s="5"/>
      <c r="AR1265" s="80"/>
      <c r="AS1265" s="5"/>
      <c r="AT1265" s="80"/>
      <c r="AU1265" s="5"/>
      <c r="AV1265" s="80"/>
      <c r="AW1265" s="5"/>
      <c r="AX1265" s="80"/>
      <c r="AY1265" s="5"/>
      <c r="AZ1265" s="80"/>
      <c r="BA1265" s="5"/>
      <c r="BB1265" s="80"/>
      <c r="BC1265" s="80"/>
      <c r="BD1265" s="80"/>
      <c r="BE1265" s="80"/>
      <c r="BF1265" s="80"/>
      <c r="BG1265" s="80"/>
      <c r="BH1265" s="80"/>
      <c r="BI1265" s="80"/>
      <c r="BJ1265" s="80"/>
      <c r="BK1265" s="80"/>
      <c r="BL1265" s="80"/>
      <c r="BM1265" s="80"/>
      <c r="BN1265" s="80"/>
      <c r="BO1265" s="80"/>
      <c r="BP1265" s="80"/>
      <c r="BQ1265" s="80"/>
      <c r="BR1265" s="80"/>
      <c r="BS1265" s="80"/>
      <c r="BT1265" s="80"/>
      <c r="BU1265" s="80"/>
      <c r="BV1265" s="80"/>
      <c r="BW1265" s="80"/>
      <c r="BX1265" s="80"/>
      <c r="BY1265" s="80"/>
      <c r="BZ1265" s="80"/>
      <c r="CE1265" s="5"/>
    </row>
    <row r="1266" spans="2:83" s="6" customFormat="1" x14ac:dyDescent="0.25">
      <c r="B1266" s="77"/>
      <c r="C1266" s="78"/>
      <c r="D1266" s="80"/>
      <c r="E1266" s="80"/>
      <c r="F1266" s="80"/>
      <c r="G1266" s="80"/>
      <c r="H1266" s="80"/>
      <c r="I1266" s="80"/>
      <c r="J1266" s="80"/>
      <c r="K1266" s="5"/>
      <c r="L1266" s="5"/>
      <c r="M1266" s="80"/>
      <c r="N1266" s="5"/>
      <c r="O1266" s="80"/>
      <c r="P1266" s="5"/>
      <c r="Q1266" s="80"/>
      <c r="R1266" s="5"/>
      <c r="S1266" s="80"/>
      <c r="T1266" s="5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5"/>
      <c r="AE1266" s="80"/>
      <c r="AF1266" s="5"/>
      <c r="AG1266" s="80"/>
      <c r="AH1266" s="5"/>
      <c r="AI1266" s="80"/>
      <c r="AJ1266" s="5"/>
      <c r="AK1266" s="80"/>
      <c r="AL1266" s="5"/>
      <c r="AM1266" s="80"/>
      <c r="AN1266" s="5"/>
      <c r="AO1266" s="80"/>
      <c r="AP1266" s="80"/>
      <c r="AQ1266" s="5"/>
      <c r="AR1266" s="80"/>
      <c r="AS1266" s="5"/>
      <c r="AT1266" s="80"/>
      <c r="AU1266" s="5"/>
      <c r="AV1266" s="80"/>
      <c r="AW1266" s="5"/>
      <c r="AX1266" s="80"/>
      <c r="AY1266" s="5"/>
      <c r="AZ1266" s="80"/>
      <c r="BA1266" s="5"/>
      <c r="BB1266" s="80"/>
      <c r="BC1266" s="80"/>
      <c r="BD1266" s="80"/>
      <c r="BE1266" s="80"/>
      <c r="BF1266" s="80"/>
      <c r="BG1266" s="80"/>
      <c r="BH1266" s="80"/>
      <c r="BI1266" s="80"/>
      <c r="BJ1266" s="80"/>
      <c r="BK1266" s="80"/>
      <c r="BL1266" s="80"/>
      <c r="BM1266" s="80"/>
      <c r="BN1266" s="80"/>
      <c r="BO1266" s="80"/>
      <c r="BP1266" s="80"/>
      <c r="BQ1266" s="80"/>
      <c r="BR1266" s="80"/>
      <c r="BS1266" s="80"/>
      <c r="BT1266" s="80"/>
      <c r="BU1266" s="80"/>
      <c r="BV1266" s="80"/>
      <c r="BW1266" s="80"/>
      <c r="BX1266" s="80"/>
      <c r="BY1266" s="80"/>
      <c r="BZ1266" s="80"/>
      <c r="CE1266" s="5"/>
    </row>
    <row r="1267" spans="2:83" s="6" customFormat="1" x14ac:dyDescent="0.25">
      <c r="B1267" s="77"/>
      <c r="C1267" s="78"/>
      <c r="D1267" s="80"/>
      <c r="E1267" s="80"/>
      <c r="F1267" s="80"/>
      <c r="G1267" s="80"/>
      <c r="H1267" s="80"/>
      <c r="I1267" s="80"/>
      <c r="J1267" s="80"/>
      <c r="K1267" s="5"/>
      <c r="L1267" s="5"/>
      <c r="M1267" s="80"/>
      <c r="N1267" s="5"/>
      <c r="O1267" s="80"/>
      <c r="P1267" s="5"/>
      <c r="Q1267" s="80"/>
      <c r="R1267" s="5"/>
      <c r="S1267" s="80"/>
      <c r="T1267" s="5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5"/>
      <c r="AE1267" s="80"/>
      <c r="AF1267" s="5"/>
      <c r="AG1267" s="80"/>
      <c r="AH1267" s="5"/>
      <c r="AI1267" s="80"/>
      <c r="AJ1267" s="5"/>
      <c r="AK1267" s="80"/>
      <c r="AL1267" s="5"/>
      <c r="AM1267" s="80"/>
      <c r="AN1267" s="5"/>
      <c r="AO1267" s="80"/>
      <c r="AP1267" s="80"/>
      <c r="AQ1267" s="5"/>
      <c r="AR1267" s="80"/>
      <c r="AS1267" s="5"/>
      <c r="AT1267" s="80"/>
      <c r="AU1267" s="5"/>
      <c r="AV1267" s="80"/>
      <c r="AW1267" s="5"/>
      <c r="AX1267" s="80"/>
      <c r="AY1267" s="5"/>
      <c r="AZ1267" s="80"/>
      <c r="BA1267" s="5"/>
      <c r="BB1267" s="80"/>
      <c r="BC1267" s="80"/>
      <c r="BD1267" s="80"/>
      <c r="BE1267" s="80"/>
      <c r="BF1267" s="80"/>
      <c r="BG1267" s="80"/>
      <c r="BH1267" s="80"/>
      <c r="BI1267" s="80"/>
      <c r="BJ1267" s="80"/>
      <c r="BK1267" s="80"/>
      <c r="BL1267" s="80"/>
      <c r="BM1267" s="80"/>
      <c r="BN1267" s="80"/>
      <c r="BO1267" s="80"/>
      <c r="BP1267" s="80"/>
      <c r="BQ1267" s="80"/>
      <c r="BR1267" s="80"/>
      <c r="BS1267" s="80"/>
      <c r="BT1267" s="80"/>
      <c r="BU1267" s="80"/>
      <c r="BV1267" s="80"/>
      <c r="BW1267" s="80"/>
      <c r="BX1267" s="80"/>
      <c r="BY1267" s="80"/>
      <c r="BZ1267" s="80"/>
      <c r="CE1267" s="5"/>
    </row>
    <row r="1268" spans="2:83" s="6" customFormat="1" x14ac:dyDescent="0.25">
      <c r="B1268" s="77"/>
      <c r="C1268" s="78"/>
      <c r="D1268" s="80"/>
      <c r="E1268" s="80"/>
      <c r="F1268" s="80"/>
      <c r="G1268" s="80"/>
      <c r="H1268" s="80"/>
      <c r="I1268" s="80"/>
      <c r="J1268" s="80"/>
      <c r="K1268" s="5"/>
      <c r="L1268" s="5"/>
      <c r="M1268" s="80"/>
      <c r="N1268" s="5"/>
      <c r="O1268" s="80"/>
      <c r="P1268" s="5"/>
      <c r="Q1268" s="80"/>
      <c r="R1268" s="5"/>
      <c r="S1268" s="80"/>
      <c r="T1268" s="5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5"/>
      <c r="AE1268" s="80"/>
      <c r="AF1268" s="5"/>
      <c r="AG1268" s="80"/>
      <c r="AH1268" s="5"/>
      <c r="AI1268" s="80"/>
      <c r="AJ1268" s="5"/>
      <c r="AK1268" s="80"/>
      <c r="AL1268" s="5"/>
      <c r="AM1268" s="80"/>
      <c r="AN1268" s="5"/>
      <c r="AO1268" s="80"/>
      <c r="AP1268" s="80"/>
      <c r="AQ1268" s="5"/>
      <c r="AR1268" s="80"/>
      <c r="AS1268" s="5"/>
      <c r="AT1268" s="80"/>
      <c r="AU1268" s="5"/>
      <c r="AV1268" s="80"/>
      <c r="AW1268" s="5"/>
      <c r="AX1268" s="80"/>
      <c r="AY1268" s="5"/>
      <c r="AZ1268" s="80"/>
      <c r="BA1268" s="5"/>
      <c r="BB1268" s="80"/>
      <c r="BC1268" s="80"/>
      <c r="BD1268" s="80"/>
      <c r="BE1268" s="80"/>
      <c r="BF1268" s="80"/>
      <c r="BG1268" s="80"/>
      <c r="BH1268" s="80"/>
      <c r="BI1268" s="80"/>
      <c r="BJ1268" s="80"/>
      <c r="BK1268" s="80"/>
      <c r="BL1268" s="80"/>
      <c r="BM1268" s="80"/>
      <c r="BN1268" s="80"/>
      <c r="BO1268" s="80"/>
      <c r="BP1268" s="80"/>
      <c r="BQ1268" s="80"/>
      <c r="BR1268" s="80"/>
      <c r="BS1268" s="80"/>
      <c r="BT1268" s="80"/>
      <c r="BU1268" s="80"/>
      <c r="BV1268" s="80"/>
      <c r="BW1268" s="80"/>
      <c r="BX1268" s="80"/>
      <c r="BY1268" s="80"/>
      <c r="BZ1268" s="80"/>
      <c r="CE1268" s="5"/>
    </row>
    <row r="1269" spans="2:83" s="6" customFormat="1" x14ac:dyDescent="0.25">
      <c r="B1269" s="77"/>
      <c r="C1269" s="78"/>
      <c r="D1269" s="80"/>
      <c r="E1269" s="80"/>
      <c r="F1269" s="80"/>
      <c r="G1269" s="80"/>
      <c r="H1269" s="80"/>
      <c r="I1269" s="80"/>
      <c r="J1269" s="80"/>
      <c r="K1269" s="5"/>
      <c r="L1269" s="5"/>
      <c r="M1269" s="80"/>
      <c r="N1269" s="5"/>
      <c r="O1269" s="80"/>
      <c r="P1269" s="5"/>
      <c r="Q1269" s="80"/>
      <c r="R1269" s="5"/>
      <c r="S1269" s="80"/>
      <c r="T1269" s="5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5"/>
      <c r="AE1269" s="80"/>
      <c r="AF1269" s="5"/>
      <c r="AG1269" s="80"/>
      <c r="AH1269" s="5"/>
      <c r="AI1269" s="80"/>
      <c r="AJ1269" s="5"/>
      <c r="AK1269" s="80"/>
      <c r="AL1269" s="5"/>
      <c r="AM1269" s="80"/>
      <c r="AN1269" s="5"/>
      <c r="AO1269" s="80"/>
      <c r="AP1269" s="80"/>
      <c r="AQ1269" s="5"/>
      <c r="AR1269" s="80"/>
      <c r="AS1269" s="5"/>
      <c r="AT1269" s="80"/>
      <c r="AU1269" s="5"/>
      <c r="AV1269" s="80"/>
      <c r="AW1269" s="5"/>
      <c r="AX1269" s="80"/>
      <c r="AY1269" s="5"/>
      <c r="AZ1269" s="80"/>
      <c r="BA1269" s="5"/>
      <c r="BB1269" s="80"/>
      <c r="BC1269" s="80"/>
      <c r="BD1269" s="80"/>
      <c r="BE1269" s="80"/>
      <c r="BF1269" s="80"/>
      <c r="BG1269" s="80"/>
      <c r="BH1269" s="80"/>
      <c r="BI1269" s="80"/>
      <c r="BJ1269" s="80"/>
      <c r="BK1269" s="80"/>
      <c r="BL1269" s="80"/>
      <c r="BM1269" s="80"/>
      <c r="BN1269" s="80"/>
      <c r="BO1269" s="80"/>
      <c r="BP1269" s="80"/>
      <c r="BQ1269" s="80"/>
      <c r="BR1269" s="80"/>
      <c r="BS1269" s="80"/>
      <c r="BT1269" s="80"/>
      <c r="BU1269" s="80"/>
      <c r="BV1269" s="80"/>
      <c r="BW1269" s="80"/>
      <c r="BX1269" s="80"/>
      <c r="BY1269" s="80"/>
      <c r="BZ1269" s="80"/>
      <c r="CE1269" s="5"/>
    </row>
    <row r="1270" spans="2:83" s="6" customFormat="1" x14ac:dyDescent="0.25">
      <c r="B1270" s="77"/>
      <c r="C1270" s="78"/>
      <c r="D1270" s="80"/>
      <c r="E1270" s="80"/>
      <c r="F1270" s="80"/>
      <c r="G1270" s="80"/>
      <c r="H1270" s="80"/>
      <c r="I1270" s="80"/>
      <c r="J1270" s="80"/>
      <c r="K1270" s="5"/>
      <c r="L1270" s="5"/>
      <c r="M1270" s="80"/>
      <c r="N1270" s="5"/>
      <c r="O1270" s="80"/>
      <c r="P1270" s="5"/>
      <c r="Q1270" s="80"/>
      <c r="R1270" s="5"/>
      <c r="S1270" s="80"/>
      <c r="T1270" s="5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5"/>
      <c r="AE1270" s="80"/>
      <c r="AF1270" s="5"/>
      <c r="AG1270" s="80"/>
      <c r="AH1270" s="5"/>
      <c r="AI1270" s="80"/>
      <c r="AJ1270" s="5"/>
      <c r="AK1270" s="80"/>
      <c r="AL1270" s="5"/>
      <c r="AM1270" s="80"/>
      <c r="AN1270" s="5"/>
      <c r="AO1270" s="80"/>
      <c r="AP1270" s="80"/>
      <c r="AQ1270" s="5"/>
      <c r="AR1270" s="80"/>
      <c r="AS1270" s="5"/>
      <c r="AT1270" s="80"/>
      <c r="AU1270" s="5"/>
      <c r="AV1270" s="80"/>
      <c r="AW1270" s="5"/>
      <c r="AX1270" s="80"/>
      <c r="AY1270" s="5"/>
      <c r="AZ1270" s="80"/>
      <c r="BA1270" s="5"/>
      <c r="BB1270" s="80"/>
      <c r="BC1270" s="80"/>
      <c r="BD1270" s="80"/>
      <c r="BE1270" s="80"/>
      <c r="BF1270" s="80"/>
      <c r="BG1270" s="80"/>
      <c r="BH1270" s="80"/>
      <c r="BI1270" s="80"/>
      <c r="BJ1270" s="80"/>
      <c r="BK1270" s="80"/>
      <c r="BL1270" s="80"/>
      <c r="BM1270" s="80"/>
      <c r="BN1270" s="80"/>
      <c r="BO1270" s="80"/>
      <c r="BP1270" s="80"/>
      <c r="BQ1270" s="80"/>
      <c r="BR1270" s="80"/>
      <c r="BS1270" s="80"/>
      <c r="BT1270" s="80"/>
      <c r="BU1270" s="80"/>
      <c r="BV1270" s="80"/>
      <c r="BW1270" s="80"/>
      <c r="BX1270" s="80"/>
      <c r="BY1270" s="80"/>
      <c r="BZ1270" s="80"/>
      <c r="CE1270" s="5"/>
    </row>
    <row r="1271" spans="2:83" s="6" customFormat="1" x14ac:dyDescent="0.25">
      <c r="B1271" s="77"/>
      <c r="C1271" s="78"/>
      <c r="D1271" s="80"/>
      <c r="E1271" s="80"/>
      <c r="F1271" s="80"/>
      <c r="G1271" s="80"/>
      <c r="H1271" s="80"/>
      <c r="I1271" s="80"/>
      <c r="J1271" s="80"/>
      <c r="K1271" s="5"/>
      <c r="L1271" s="5"/>
      <c r="M1271" s="80"/>
      <c r="N1271" s="5"/>
      <c r="O1271" s="80"/>
      <c r="P1271" s="5"/>
      <c r="Q1271" s="80"/>
      <c r="R1271" s="5"/>
      <c r="S1271" s="80"/>
      <c r="T1271" s="5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5"/>
      <c r="AE1271" s="80"/>
      <c r="AF1271" s="5"/>
      <c r="AG1271" s="80"/>
      <c r="AH1271" s="5"/>
      <c r="AI1271" s="80"/>
      <c r="AJ1271" s="5"/>
      <c r="AK1271" s="80"/>
      <c r="AL1271" s="5"/>
      <c r="AM1271" s="80"/>
      <c r="AN1271" s="5"/>
      <c r="AO1271" s="80"/>
      <c r="AP1271" s="80"/>
      <c r="AQ1271" s="5"/>
      <c r="AR1271" s="80"/>
      <c r="AS1271" s="5"/>
      <c r="AT1271" s="80"/>
      <c r="AU1271" s="5"/>
      <c r="AV1271" s="80"/>
      <c r="AW1271" s="5"/>
      <c r="AX1271" s="80"/>
      <c r="AY1271" s="5"/>
      <c r="AZ1271" s="80"/>
      <c r="BA1271" s="5"/>
      <c r="BB1271" s="80"/>
      <c r="BC1271" s="80"/>
      <c r="BD1271" s="80"/>
      <c r="BE1271" s="80"/>
      <c r="BF1271" s="80"/>
      <c r="BG1271" s="80"/>
      <c r="BH1271" s="80"/>
      <c r="BI1271" s="80"/>
      <c r="BJ1271" s="80"/>
      <c r="BK1271" s="80"/>
      <c r="BL1271" s="80"/>
      <c r="BM1271" s="80"/>
      <c r="BN1271" s="80"/>
      <c r="BO1271" s="80"/>
      <c r="BP1271" s="80"/>
      <c r="BQ1271" s="80"/>
      <c r="BR1271" s="80"/>
      <c r="BS1271" s="80"/>
      <c r="BT1271" s="80"/>
      <c r="BU1271" s="80"/>
      <c r="BV1271" s="80"/>
      <c r="BW1271" s="80"/>
      <c r="BX1271" s="80"/>
      <c r="BY1271" s="80"/>
      <c r="BZ1271" s="80"/>
      <c r="CE1271" s="5"/>
    </row>
    <row r="1272" spans="2:83" s="6" customFormat="1" x14ac:dyDescent="0.25">
      <c r="B1272" s="77"/>
      <c r="C1272" s="78"/>
      <c r="D1272" s="80"/>
      <c r="E1272" s="80"/>
      <c r="F1272" s="80"/>
      <c r="G1272" s="80"/>
      <c r="H1272" s="80"/>
      <c r="I1272" s="80"/>
      <c r="J1272" s="80"/>
      <c r="K1272" s="5"/>
      <c r="L1272" s="5"/>
      <c r="M1272" s="80"/>
      <c r="N1272" s="5"/>
      <c r="O1272" s="80"/>
      <c r="P1272" s="5"/>
      <c r="Q1272" s="80"/>
      <c r="R1272" s="5"/>
      <c r="S1272" s="80"/>
      <c r="T1272" s="5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5"/>
      <c r="AE1272" s="80"/>
      <c r="AF1272" s="5"/>
      <c r="AG1272" s="80"/>
      <c r="AH1272" s="5"/>
      <c r="AI1272" s="80"/>
      <c r="AJ1272" s="5"/>
      <c r="AK1272" s="80"/>
      <c r="AL1272" s="5"/>
      <c r="AM1272" s="80"/>
      <c r="AN1272" s="5"/>
      <c r="AO1272" s="80"/>
      <c r="AP1272" s="80"/>
      <c r="AQ1272" s="5"/>
      <c r="AR1272" s="80"/>
      <c r="AS1272" s="5"/>
      <c r="AT1272" s="80"/>
      <c r="AU1272" s="5"/>
      <c r="AV1272" s="80"/>
      <c r="AW1272" s="5"/>
      <c r="AX1272" s="80"/>
      <c r="AY1272" s="5"/>
      <c r="AZ1272" s="80"/>
      <c r="BA1272" s="5"/>
      <c r="BB1272" s="80"/>
      <c r="BC1272" s="80"/>
      <c r="BD1272" s="80"/>
      <c r="BE1272" s="80"/>
      <c r="BF1272" s="80"/>
      <c r="BG1272" s="80"/>
      <c r="BH1272" s="80"/>
      <c r="BI1272" s="80"/>
      <c r="BJ1272" s="80"/>
      <c r="BK1272" s="80"/>
      <c r="BL1272" s="80"/>
      <c r="BM1272" s="80"/>
      <c r="BN1272" s="80"/>
      <c r="BO1272" s="80"/>
      <c r="BP1272" s="80"/>
      <c r="BQ1272" s="80"/>
      <c r="BR1272" s="80"/>
      <c r="BS1272" s="80"/>
      <c r="BT1272" s="80"/>
      <c r="BU1272" s="80"/>
      <c r="BV1272" s="80"/>
      <c r="BW1272" s="80"/>
      <c r="BX1272" s="80"/>
      <c r="BY1272" s="80"/>
      <c r="BZ1272" s="80"/>
      <c r="CE1272" s="5"/>
    </row>
    <row r="1273" spans="2:83" s="6" customFormat="1" x14ac:dyDescent="0.25">
      <c r="B1273" s="77"/>
      <c r="C1273" s="78"/>
      <c r="D1273" s="80"/>
      <c r="E1273" s="80"/>
      <c r="F1273" s="80"/>
      <c r="G1273" s="80"/>
      <c r="H1273" s="80"/>
      <c r="I1273" s="80"/>
      <c r="J1273" s="80"/>
      <c r="K1273" s="5"/>
      <c r="L1273" s="5"/>
      <c r="M1273" s="80"/>
      <c r="N1273" s="5"/>
      <c r="O1273" s="80"/>
      <c r="P1273" s="5"/>
      <c r="Q1273" s="80"/>
      <c r="R1273" s="5"/>
      <c r="S1273" s="80"/>
      <c r="T1273" s="5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5"/>
      <c r="AE1273" s="80"/>
      <c r="AF1273" s="5"/>
      <c r="AG1273" s="80"/>
      <c r="AH1273" s="5"/>
      <c r="AI1273" s="80"/>
      <c r="AJ1273" s="5"/>
      <c r="AK1273" s="80"/>
      <c r="AL1273" s="5"/>
      <c r="AM1273" s="80"/>
      <c r="AN1273" s="5"/>
      <c r="AO1273" s="80"/>
      <c r="AP1273" s="80"/>
      <c r="AQ1273" s="5"/>
      <c r="AR1273" s="80"/>
      <c r="AS1273" s="5"/>
      <c r="AT1273" s="80"/>
      <c r="AU1273" s="5"/>
      <c r="AV1273" s="80"/>
      <c r="AW1273" s="5"/>
      <c r="AX1273" s="80"/>
      <c r="AY1273" s="5"/>
      <c r="AZ1273" s="80"/>
      <c r="BA1273" s="5"/>
      <c r="BB1273" s="80"/>
      <c r="BC1273" s="80"/>
      <c r="BD1273" s="80"/>
      <c r="BE1273" s="80"/>
      <c r="BF1273" s="80"/>
      <c r="BG1273" s="80"/>
      <c r="BH1273" s="80"/>
      <c r="BI1273" s="80"/>
      <c r="BJ1273" s="80"/>
      <c r="BK1273" s="80"/>
      <c r="BL1273" s="80"/>
      <c r="BM1273" s="80"/>
      <c r="BN1273" s="80"/>
      <c r="BO1273" s="80"/>
      <c r="BP1273" s="80"/>
      <c r="BQ1273" s="80"/>
      <c r="BR1273" s="80"/>
      <c r="BS1273" s="80"/>
      <c r="BT1273" s="80"/>
      <c r="BU1273" s="80"/>
      <c r="BV1273" s="80"/>
      <c r="BW1273" s="80"/>
      <c r="BX1273" s="80"/>
      <c r="BY1273" s="80"/>
      <c r="BZ1273" s="80"/>
      <c r="CE1273" s="5"/>
    </row>
    <row r="1274" spans="2:83" s="6" customFormat="1" x14ac:dyDescent="0.25">
      <c r="B1274" s="77"/>
      <c r="C1274" s="78"/>
      <c r="D1274" s="80"/>
      <c r="E1274" s="80"/>
      <c r="F1274" s="80"/>
      <c r="G1274" s="80"/>
      <c r="H1274" s="80"/>
      <c r="I1274" s="80"/>
      <c r="J1274" s="80"/>
      <c r="K1274" s="5"/>
      <c r="L1274" s="5"/>
      <c r="M1274" s="80"/>
      <c r="N1274" s="5"/>
      <c r="O1274" s="80"/>
      <c r="P1274" s="5"/>
      <c r="Q1274" s="80"/>
      <c r="R1274" s="5"/>
      <c r="S1274" s="80"/>
      <c r="T1274" s="5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5"/>
      <c r="AE1274" s="80"/>
      <c r="AF1274" s="5"/>
      <c r="AG1274" s="80"/>
      <c r="AH1274" s="5"/>
      <c r="AI1274" s="80"/>
      <c r="AJ1274" s="5"/>
      <c r="AK1274" s="80"/>
      <c r="AL1274" s="5"/>
      <c r="AM1274" s="80"/>
      <c r="AN1274" s="5"/>
      <c r="AO1274" s="80"/>
      <c r="AP1274" s="80"/>
      <c r="AQ1274" s="5"/>
      <c r="AR1274" s="80"/>
      <c r="AS1274" s="5"/>
      <c r="AT1274" s="80"/>
      <c r="AU1274" s="5"/>
      <c r="AV1274" s="80"/>
      <c r="AW1274" s="5"/>
      <c r="AX1274" s="80"/>
      <c r="AY1274" s="5"/>
      <c r="AZ1274" s="80"/>
      <c r="BA1274" s="5"/>
      <c r="BB1274" s="80"/>
      <c r="BC1274" s="80"/>
      <c r="BD1274" s="80"/>
      <c r="BE1274" s="80"/>
      <c r="BF1274" s="80"/>
      <c r="BG1274" s="80"/>
      <c r="BH1274" s="80"/>
      <c r="BI1274" s="80"/>
      <c r="BJ1274" s="80"/>
      <c r="BK1274" s="80"/>
      <c r="BL1274" s="80"/>
      <c r="BM1274" s="80"/>
      <c r="BN1274" s="80"/>
      <c r="BO1274" s="80"/>
      <c r="BP1274" s="80"/>
      <c r="BQ1274" s="80"/>
      <c r="BR1274" s="80"/>
      <c r="BS1274" s="80"/>
      <c r="BT1274" s="80"/>
      <c r="BU1274" s="80"/>
      <c r="BV1274" s="80"/>
      <c r="BW1274" s="80"/>
      <c r="BX1274" s="80"/>
      <c r="BY1274" s="80"/>
      <c r="BZ1274" s="80"/>
      <c r="CE1274" s="5"/>
    </row>
    <row r="1275" spans="2:83" s="6" customFormat="1" x14ac:dyDescent="0.25">
      <c r="B1275" s="77"/>
      <c r="C1275" s="78"/>
      <c r="D1275" s="80"/>
      <c r="E1275" s="80"/>
      <c r="F1275" s="80"/>
      <c r="G1275" s="80"/>
      <c r="H1275" s="80"/>
      <c r="I1275" s="80"/>
      <c r="J1275" s="80"/>
      <c r="K1275" s="5"/>
      <c r="L1275" s="5"/>
      <c r="M1275" s="80"/>
      <c r="N1275" s="5"/>
      <c r="O1275" s="80"/>
      <c r="P1275" s="5"/>
      <c r="Q1275" s="80"/>
      <c r="R1275" s="5"/>
      <c r="S1275" s="80"/>
      <c r="T1275" s="5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5"/>
      <c r="AE1275" s="80"/>
      <c r="AF1275" s="5"/>
      <c r="AG1275" s="80"/>
      <c r="AH1275" s="5"/>
      <c r="AI1275" s="80"/>
      <c r="AJ1275" s="5"/>
      <c r="AK1275" s="80"/>
      <c r="AL1275" s="5"/>
      <c r="AM1275" s="80"/>
      <c r="AN1275" s="5"/>
      <c r="AO1275" s="80"/>
      <c r="AP1275" s="80"/>
      <c r="AQ1275" s="5"/>
      <c r="AR1275" s="80"/>
      <c r="AS1275" s="5"/>
      <c r="AT1275" s="80"/>
      <c r="AU1275" s="5"/>
      <c r="AV1275" s="80"/>
      <c r="AW1275" s="5"/>
      <c r="AX1275" s="80"/>
      <c r="AY1275" s="5"/>
      <c r="AZ1275" s="80"/>
      <c r="BA1275" s="5"/>
      <c r="BB1275" s="80"/>
      <c r="BC1275" s="80"/>
      <c r="BD1275" s="80"/>
      <c r="BE1275" s="80"/>
      <c r="BF1275" s="80"/>
      <c r="BG1275" s="80"/>
      <c r="BH1275" s="80"/>
      <c r="BI1275" s="80"/>
      <c r="BJ1275" s="80"/>
      <c r="BK1275" s="80"/>
      <c r="BL1275" s="80"/>
      <c r="BM1275" s="80"/>
      <c r="BN1275" s="80"/>
      <c r="BO1275" s="80"/>
      <c r="BP1275" s="80"/>
      <c r="BQ1275" s="80"/>
      <c r="BR1275" s="80"/>
      <c r="BS1275" s="80"/>
      <c r="BT1275" s="80"/>
      <c r="BU1275" s="80"/>
      <c r="BV1275" s="80"/>
      <c r="BW1275" s="80"/>
      <c r="BX1275" s="80"/>
      <c r="BY1275" s="80"/>
      <c r="BZ1275" s="80"/>
      <c r="CE1275" s="5"/>
    </row>
    <row r="1276" spans="2:83" s="6" customFormat="1" x14ac:dyDescent="0.25">
      <c r="B1276" s="77"/>
      <c r="C1276" s="78"/>
      <c r="D1276" s="80"/>
      <c r="E1276" s="80"/>
      <c r="F1276" s="80"/>
      <c r="G1276" s="80"/>
      <c r="H1276" s="80"/>
      <c r="I1276" s="80"/>
      <c r="J1276" s="80"/>
      <c r="K1276" s="5"/>
      <c r="L1276" s="5"/>
      <c r="M1276" s="80"/>
      <c r="N1276" s="5"/>
      <c r="O1276" s="80"/>
      <c r="P1276" s="5"/>
      <c r="Q1276" s="80"/>
      <c r="R1276" s="5"/>
      <c r="S1276" s="80"/>
      <c r="T1276" s="5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5"/>
      <c r="AE1276" s="80"/>
      <c r="AF1276" s="5"/>
      <c r="AG1276" s="80"/>
      <c r="AH1276" s="5"/>
      <c r="AI1276" s="80"/>
      <c r="AJ1276" s="5"/>
      <c r="AK1276" s="80"/>
      <c r="AL1276" s="5"/>
      <c r="AM1276" s="80"/>
      <c r="AN1276" s="5"/>
      <c r="AO1276" s="80"/>
      <c r="AP1276" s="80"/>
      <c r="AQ1276" s="5"/>
      <c r="AR1276" s="80"/>
      <c r="AS1276" s="5"/>
      <c r="AT1276" s="80"/>
      <c r="AU1276" s="5"/>
      <c r="AV1276" s="80"/>
      <c r="AW1276" s="5"/>
      <c r="AX1276" s="80"/>
      <c r="AY1276" s="5"/>
      <c r="AZ1276" s="80"/>
      <c r="BA1276" s="5"/>
      <c r="BB1276" s="80"/>
      <c r="BC1276" s="80"/>
      <c r="BD1276" s="80"/>
      <c r="BE1276" s="80"/>
      <c r="BF1276" s="80"/>
      <c r="BG1276" s="80"/>
      <c r="BH1276" s="80"/>
      <c r="BI1276" s="80"/>
      <c r="BJ1276" s="80"/>
      <c r="BK1276" s="80"/>
      <c r="BL1276" s="80"/>
      <c r="BM1276" s="80"/>
      <c r="BN1276" s="80"/>
      <c r="BO1276" s="80"/>
      <c r="BP1276" s="80"/>
      <c r="BQ1276" s="80"/>
      <c r="BR1276" s="80"/>
      <c r="BS1276" s="80"/>
      <c r="BT1276" s="80"/>
      <c r="BU1276" s="80"/>
      <c r="BV1276" s="80"/>
      <c r="BW1276" s="80"/>
      <c r="BX1276" s="80"/>
      <c r="BY1276" s="80"/>
      <c r="BZ1276" s="80"/>
      <c r="CE1276" s="5"/>
    </row>
    <row r="1277" spans="2:83" s="6" customFormat="1" x14ac:dyDescent="0.25">
      <c r="B1277" s="77"/>
      <c r="C1277" s="78"/>
      <c r="D1277" s="80"/>
      <c r="E1277" s="80"/>
      <c r="F1277" s="80"/>
      <c r="G1277" s="80"/>
      <c r="H1277" s="80"/>
      <c r="I1277" s="80"/>
      <c r="J1277" s="80"/>
      <c r="K1277" s="5"/>
      <c r="L1277" s="5"/>
      <c r="M1277" s="80"/>
      <c r="N1277" s="5"/>
      <c r="O1277" s="80"/>
      <c r="P1277" s="5"/>
      <c r="Q1277" s="80"/>
      <c r="R1277" s="5"/>
      <c r="S1277" s="80"/>
      <c r="T1277" s="5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5"/>
      <c r="AE1277" s="80"/>
      <c r="AF1277" s="5"/>
      <c r="AG1277" s="80"/>
      <c r="AH1277" s="5"/>
      <c r="AI1277" s="80"/>
      <c r="AJ1277" s="5"/>
      <c r="AK1277" s="80"/>
      <c r="AL1277" s="5"/>
      <c r="AM1277" s="80"/>
      <c r="AN1277" s="5"/>
      <c r="AO1277" s="80"/>
      <c r="AP1277" s="80"/>
      <c r="AQ1277" s="5"/>
      <c r="AR1277" s="80"/>
      <c r="AS1277" s="5"/>
      <c r="AT1277" s="80"/>
      <c r="AU1277" s="5"/>
      <c r="AV1277" s="80"/>
      <c r="AW1277" s="5"/>
      <c r="AX1277" s="80"/>
      <c r="AY1277" s="5"/>
      <c r="AZ1277" s="80"/>
      <c r="BA1277" s="5"/>
      <c r="BB1277" s="80"/>
      <c r="BC1277" s="80"/>
      <c r="BD1277" s="80"/>
      <c r="BE1277" s="80"/>
      <c r="BF1277" s="80"/>
      <c r="BG1277" s="80"/>
      <c r="BH1277" s="80"/>
      <c r="BI1277" s="80"/>
      <c r="BJ1277" s="80"/>
      <c r="BK1277" s="80"/>
      <c r="BL1277" s="80"/>
      <c r="BM1277" s="80"/>
      <c r="BN1277" s="80"/>
      <c r="BO1277" s="80"/>
      <c r="BP1277" s="80"/>
      <c r="BQ1277" s="80"/>
      <c r="BR1277" s="80"/>
      <c r="BS1277" s="80"/>
      <c r="BT1277" s="80"/>
      <c r="BU1277" s="80"/>
      <c r="BV1277" s="80"/>
      <c r="BW1277" s="80"/>
      <c r="BX1277" s="80"/>
      <c r="BY1277" s="80"/>
      <c r="BZ1277" s="80"/>
      <c r="CE1277" s="5"/>
    </row>
    <row r="1278" spans="2:83" s="6" customFormat="1" x14ac:dyDescent="0.25">
      <c r="B1278" s="77"/>
      <c r="C1278" s="78"/>
      <c r="D1278" s="80"/>
      <c r="E1278" s="80"/>
      <c r="F1278" s="80"/>
      <c r="G1278" s="80"/>
      <c r="H1278" s="80"/>
      <c r="I1278" s="80"/>
      <c r="J1278" s="80"/>
      <c r="K1278" s="5"/>
      <c r="L1278" s="5"/>
      <c r="M1278" s="80"/>
      <c r="N1278" s="5"/>
      <c r="O1278" s="80"/>
      <c r="P1278" s="5"/>
      <c r="Q1278" s="80"/>
      <c r="R1278" s="5"/>
      <c r="S1278" s="80"/>
      <c r="T1278" s="5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5"/>
      <c r="AE1278" s="80"/>
      <c r="AF1278" s="5"/>
      <c r="AG1278" s="80"/>
      <c r="AH1278" s="5"/>
      <c r="AI1278" s="80"/>
      <c r="AJ1278" s="5"/>
      <c r="AK1278" s="80"/>
      <c r="AL1278" s="5"/>
      <c r="AM1278" s="80"/>
      <c r="AN1278" s="5"/>
      <c r="AO1278" s="80"/>
      <c r="AP1278" s="80"/>
      <c r="AQ1278" s="5"/>
      <c r="AR1278" s="80"/>
      <c r="AS1278" s="5"/>
      <c r="AT1278" s="80"/>
      <c r="AU1278" s="5"/>
      <c r="AV1278" s="80"/>
      <c r="AW1278" s="5"/>
      <c r="AX1278" s="80"/>
      <c r="AY1278" s="5"/>
      <c r="AZ1278" s="80"/>
      <c r="BA1278" s="5"/>
      <c r="BB1278" s="80"/>
      <c r="BC1278" s="80"/>
      <c r="BD1278" s="80"/>
      <c r="BE1278" s="80"/>
      <c r="BF1278" s="80"/>
      <c r="BG1278" s="80"/>
      <c r="BH1278" s="80"/>
      <c r="BI1278" s="80"/>
      <c r="BJ1278" s="80"/>
      <c r="BK1278" s="80"/>
      <c r="BL1278" s="80"/>
      <c r="BM1278" s="80"/>
      <c r="BN1278" s="80"/>
      <c r="BO1278" s="80"/>
      <c r="BP1278" s="80"/>
      <c r="BQ1278" s="80"/>
      <c r="BR1278" s="80"/>
      <c r="BS1278" s="80"/>
      <c r="BT1278" s="80"/>
      <c r="BU1278" s="80"/>
      <c r="BV1278" s="80"/>
      <c r="BW1278" s="80"/>
      <c r="BX1278" s="80"/>
      <c r="BY1278" s="80"/>
      <c r="BZ1278" s="80"/>
      <c r="CE1278" s="5"/>
    </row>
    <row r="1279" spans="2:83" s="6" customFormat="1" x14ac:dyDescent="0.25">
      <c r="B1279" s="77"/>
      <c r="C1279" s="78"/>
      <c r="D1279" s="80"/>
      <c r="E1279" s="80"/>
      <c r="F1279" s="80"/>
      <c r="G1279" s="80"/>
      <c r="H1279" s="80"/>
      <c r="I1279" s="80"/>
      <c r="J1279" s="80"/>
      <c r="K1279" s="5"/>
      <c r="L1279" s="5"/>
      <c r="M1279" s="80"/>
      <c r="N1279" s="5"/>
      <c r="O1279" s="80"/>
      <c r="P1279" s="5"/>
      <c r="Q1279" s="80"/>
      <c r="R1279" s="5"/>
      <c r="S1279" s="80"/>
      <c r="T1279" s="5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5"/>
      <c r="AE1279" s="80"/>
      <c r="AF1279" s="5"/>
      <c r="AG1279" s="80"/>
      <c r="AH1279" s="5"/>
      <c r="AI1279" s="80"/>
      <c r="AJ1279" s="5"/>
      <c r="AK1279" s="80"/>
      <c r="AL1279" s="5"/>
      <c r="AM1279" s="80"/>
      <c r="AN1279" s="5"/>
      <c r="AO1279" s="80"/>
      <c r="AP1279" s="80"/>
      <c r="AQ1279" s="5"/>
      <c r="AR1279" s="80"/>
      <c r="AS1279" s="5"/>
      <c r="AT1279" s="80"/>
      <c r="AU1279" s="5"/>
      <c r="AV1279" s="80"/>
      <c r="AW1279" s="5"/>
      <c r="AX1279" s="80"/>
      <c r="AY1279" s="5"/>
      <c r="AZ1279" s="80"/>
      <c r="BA1279" s="5"/>
      <c r="BB1279" s="80"/>
      <c r="BC1279" s="80"/>
      <c r="BD1279" s="80"/>
      <c r="BE1279" s="80"/>
      <c r="BF1279" s="80"/>
      <c r="BG1279" s="80"/>
      <c r="BH1279" s="80"/>
      <c r="BI1279" s="80"/>
      <c r="BJ1279" s="80"/>
      <c r="BK1279" s="80"/>
      <c r="BL1279" s="80"/>
      <c r="BM1279" s="80"/>
      <c r="BN1279" s="80"/>
      <c r="BO1279" s="80"/>
      <c r="BP1279" s="80"/>
      <c r="BQ1279" s="80"/>
      <c r="BR1279" s="80"/>
      <c r="BS1279" s="80"/>
      <c r="BT1279" s="80"/>
      <c r="BU1279" s="80"/>
      <c r="BV1279" s="80"/>
      <c r="BW1279" s="80"/>
      <c r="BX1279" s="80"/>
      <c r="BY1279" s="80"/>
      <c r="BZ1279" s="80"/>
      <c r="CE1279" s="5"/>
    </row>
    <row r="1280" spans="2:83" s="6" customFormat="1" x14ac:dyDescent="0.25">
      <c r="B1280" s="77"/>
      <c r="C1280" s="78"/>
      <c r="D1280" s="80"/>
      <c r="E1280" s="80"/>
      <c r="F1280" s="80"/>
      <c r="G1280" s="80"/>
      <c r="H1280" s="80"/>
      <c r="I1280" s="80"/>
      <c r="J1280" s="80"/>
      <c r="K1280" s="5"/>
      <c r="L1280" s="5"/>
      <c r="M1280" s="80"/>
      <c r="N1280" s="5"/>
      <c r="O1280" s="80"/>
      <c r="P1280" s="5"/>
      <c r="Q1280" s="80"/>
      <c r="R1280" s="5"/>
      <c r="S1280" s="80"/>
      <c r="T1280" s="5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5"/>
      <c r="AE1280" s="80"/>
      <c r="AF1280" s="5"/>
      <c r="AG1280" s="80"/>
      <c r="AH1280" s="5"/>
      <c r="AI1280" s="80"/>
      <c r="AJ1280" s="5"/>
      <c r="AK1280" s="80"/>
      <c r="AL1280" s="5"/>
      <c r="AM1280" s="80"/>
      <c r="AN1280" s="5"/>
      <c r="AO1280" s="80"/>
      <c r="AP1280" s="80"/>
      <c r="AQ1280" s="5"/>
      <c r="AR1280" s="80"/>
      <c r="AS1280" s="5"/>
      <c r="AT1280" s="80"/>
      <c r="AU1280" s="5"/>
      <c r="AV1280" s="80"/>
      <c r="AW1280" s="5"/>
      <c r="AX1280" s="80"/>
      <c r="AY1280" s="5"/>
      <c r="AZ1280" s="80"/>
      <c r="BA1280" s="5"/>
      <c r="BB1280" s="80"/>
      <c r="BC1280" s="80"/>
      <c r="BD1280" s="80"/>
      <c r="BE1280" s="80"/>
      <c r="BF1280" s="80"/>
      <c r="BG1280" s="80"/>
      <c r="BH1280" s="80"/>
      <c r="BI1280" s="80"/>
      <c r="BJ1280" s="80"/>
      <c r="BK1280" s="80"/>
      <c r="BL1280" s="80"/>
      <c r="BM1280" s="80"/>
      <c r="BN1280" s="80"/>
      <c r="BO1280" s="80"/>
      <c r="BP1280" s="80"/>
      <c r="BQ1280" s="80"/>
      <c r="BR1280" s="80"/>
      <c r="BS1280" s="80"/>
      <c r="BT1280" s="80"/>
      <c r="BU1280" s="80"/>
      <c r="BV1280" s="80"/>
      <c r="BW1280" s="80"/>
      <c r="BX1280" s="80"/>
      <c r="BY1280" s="80"/>
      <c r="BZ1280" s="80"/>
      <c r="CE1280" s="5"/>
    </row>
    <row r="1281" spans="2:83" s="6" customFormat="1" x14ac:dyDescent="0.25">
      <c r="B1281" s="77"/>
      <c r="C1281" s="78"/>
      <c r="D1281" s="80"/>
      <c r="E1281" s="80"/>
      <c r="F1281" s="80"/>
      <c r="G1281" s="80"/>
      <c r="H1281" s="80"/>
      <c r="I1281" s="80"/>
      <c r="J1281" s="80"/>
      <c r="K1281" s="5"/>
      <c r="L1281" s="5"/>
      <c r="M1281" s="80"/>
      <c r="N1281" s="5"/>
      <c r="O1281" s="80"/>
      <c r="P1281" s="5"/>
      <c r="Q1281" s="80"/>
      <c r="R1281" s="5"/>
      <c r="S1281" s="80"/>
      <c r="T1281" s="5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5"/>
      <c r="AE1281" s="80"/>
      <c r="AF1281" s="5"/>
      <c r="AG1281" s="80"/>
      <c r="AH1281" s="5"/>
      <c r="AI1281" s="80"/>
      <c r="AJ1281" s="5"/>
      <c r="AK1281" s="80"/>
      <c r="AL1281" s="5"/>
      <c r="AM1281" s="80"/>
      <c r="AN1281" s="5"/>
      <c r="AO1281" s="80"/>
      <c r="AP1281" s="80"/>
      <c r="AQ1281" s="5"/>
      <c r="AR1281" s="80"/>
      <c r="AS1281" s="5"/>
      <c r="AT1281" s="80"/>
      <c r="AU1281" s="5"/>
      <c r="AV1281" s="80"/>
      <c r="AW1281" s="5"/>
      <c r="AX1281" s="80"/>
      <c r="AY1281" s="5"/>
      <c r="AZ1281" s="80"/>
      <c r="BA1281" s="5"/>
      <c r="BB1281" s="80"/>
      <c r="BC1281" s="80"/>
      <c r="BD1281" s="80"/>
      <c r="BE1281" s="80"/>
      <c r="BF1281" s="80"/>
      <c r="BG1281" s="80"/>
      <c r="BH1281" s="80"/>
      <c r="BI1281" s="80"/>
      <c r="BJ1281" s="80"/>
      <c r="BK1281" s="80"/>
      <c r="BL1281" s="80"/>
      <c r="BM1281" s="80"/>
      <c r="BN1281" s="80"/>
      <c r="BO1281" s="80"/>
      <c r="BP1281" s="80"/>
      <c r="BQ1281" s="80"/>
      <c r="BR1281" s="80"/>
      <c r="BS1281" s="80"/>
      <c r="BT1281" s="80"/>
      <c r="BU1281" s="80"/>
      <c r="BV1281" s="80"/>
      <c r="BW1281" s="80"/>
      <c r="BX1281" s="80"/>
      <c r="BY1281" s="80"/>
      <c r="BZ1281" s="80"/>
      <c r="CE1281" s="5"/>
    </row>
    <row r="1282" spans="2:83" s="6" customFormat="1" x14ac:dyDescent="0.25">
      <c r="B1282" s="77"/>
      <c r="C1282" s="78"/>
      <c r="D1282" s="80"/>
      <c r="E1282" s="80"/>
      <c r="F1282" s="80"/>
      <c r="G1282" s="80"/>
      <c r="H1282" s="80"/>
      <c r="I1282" s="80"/>
      <c r="J1282" s="80"/>
      <c r="K1282" s="5"/>
      <c r="L1282" s="5"/>
      <c r="M1282" s="80"/>
      <c r="N1282" s="5"/>
      <c r="O1282" s="80"/>
      <c r="P1282" s="5"/>
      <c r="Q1282" s="80"/>
      <c r="R1282" s="5"/>
      <c r="S1282" s="80"/>
      <c r="T1282" s="5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5"/>
      <c r="AE1282" s="80"/>
      <c r="AF1282" s="5"/>
      <c r="AG1282" s="80"/>
      <c r="AH1282" s="5"/>
      <c r="AI1282" s="80"/>
      <c r="AJ1282" s="5"/>
      <c r="AK1282" s="80"/>
      <c r="AL1282" s="5"/>
      <c r="AM1282" s="80"/>
      <c r="AN1282" s="5"/>
      <c r="AO1282" s="80"/>
      <c r="AP1282" s="80"/>
      <c r="AQ1282" s="5"/>
      <c r="AR1282" s="80"/>
      <c r="AS1282" s="5"/>
      <c r="AT1282" s="80"/>
      <c r="AU1282" s="5"/>
      <c r="AV1282" s="80"/>
      <c r="AW1282" s="5"/>
      <c r="AX1282" s="80"/>
      <c r="AY1282" s="5"/>
      <c r="AZ1282" s="80"/>
      <c r="BA1282" s="5"/>
      <c r="BB1282" s="80"/>
      <c r="BC1282" s="80"/>
      <c r="BD1282" s="80"/>
      <c r="BE1282" s="80"/>
      <c r="BF1282" s="80"/>
      <c r="BG1282" s="80"/>
      <c r="BH1282" s="80"/>
      <c r="BI1282" s="80"/>
      <c r="BJ1282" s="80"/>
      <c r="BK1282" s="80"/>
      <c r="BL1282" s="80"/>
      <c r="BM1282" s="80"/>
      <c r="BN1282" s="80"/>
      <c r="BO1282" s="80"/>
      <c r="BP1282" s="80"/>
      <c r="BQ1282" s="80"/>
      <c r="BR1282" s="80"/>
      <c r="BS1282" s="80"/>
      <c r="BT1282" s="80"/>
      <c r="BU1282" s="80"/>
      <c r="BV1282" s="80"/>
      <c r="BW1282" s="80"/>
      <c r="BX1282" s="80"/>
      <c r="BY1282" s="80"/>
      <c r="BZ1282" s="80"/>
      <c r="CE1282" s="5"/>
    </row>
    <row r="1283" spans="2:83" s="6" customFormat="1" x14ac:dyDescent="0.25">
      <c r="B1283" s="77"/>
      <c r="C1283" s="78"/>
      <c r="D1283" s="80"/>
      <c r="E1283" s="80"/>
      <c r="F1283" s="80"/>
      <c r="G1283" s="80"/>
      <c r="H1283" s="80"/>
      <c r="I1283" s="80"/>
      <c r="J1283" s="80"/>
      <c r="K1283" s="5"/>
      <c r="L1283" s="5"/>
      <c r="M1283" s="80"/>
      <c r="N1283" s="5"/>
      <c r="O1283" s="80"/>
      <c r="P1283" s="5"/>
      <c r="Q1283" s="80"/>
      <c r="R1283" s="5"/>
      <c r="S1283" s="80"/>
      <c r="T1283" s="5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5"/>
      <c r="AE1283" s="80"/>
      <c r="AF1283" s="5"/>
      <c r="AG1283" s="80"/>
      <c r="AH1283" s="5"/>
      <c r="AI1283" s="80"/>
      <c r="AJ1283" s="5"/>
      <c r="AK1283" s="80"/>
      <c r="AL1283" s="5"/>
      <c r="AM1283" s="80"/>
      <c r="AN1283" s="5"/>
      <c r="AO1283" s="80"/>
      <c r="AP1283" s="80"/>
      <c r="AQ1283" s="5"/>
      <c r="AR1283" s="80"/>
      <c r="AS1283" s="5"/>
      <c r="AT1283" s="80"/>
      <c r="AU1283" s="5"/>
      <c r="AV1283" s="80"/>
      <c r="AW1283" s="5"/>
      <c r="AX1283" s="80"/>
      <c r="AY1283" s="5"/>
      <c r="AZ1283" s="80"/>
      <c r="BA1283" s="5"/>
      <c r="BB1283" s="80"/>
      <c r="BC1283" s="80"/>
      <c r="BD1283" s="80"/>
      <c r="BE1283" s="80"/>
      <c r="BF1283" s="80"/>
      <c r="BG1283" s="80"/>
      <c r="BH1283" s="80"/>
      <c r="BI1283" s="80"/>
      <c r="BJ1283" s="80"/>
      <c r="BK1283" s="80"/>
      <c r="BL1283" s="80"/>
      <c r="BM1283" s="80"/>
      <c r="BN1283" s="80"/>
      <c r="BO1283" s="80"/>
      <c r="BP1283" s="80"/>
      <c r="BQ1283" s="80"/>
      <c r="BR1283" s="80"/>
      <c r="BS1283" s="80"/>
      <c r="BT1283" s="80"/>
      <c r="BU1283" s="80"/>
      <c r="BV1283" s="80"/>
      <c r="BW1283" s="80"/>
      <c r="BX1283" s="80"/>
      <c r="BY1283" s="80"/>
      <c r="BZ1283" s="80"/>
      <c r="CE1283" s="5"/>
    </row>
    <row r="1284" spans="2:83" s="6" customFormat="1" x14ac:dyDescent="0.25">
      <c r="B1284" s="77"/>
      <c r="C1284" s="78"/>
      <c r="D1284" s="80"/>
      <c r="E1284" s="80"/>
      <c r="F1284" s="80"/>
      <c r="G1284" s="80"/>
      <c r="H1284" s="80"/>
      <c r="I1284" s="80"/>
      <c r="J1284" s="80"/>
      <c r="K1284" s="5"/>
      <c r="L1284" s="5"/>
      <c r="M1284" s="80"/>
      <c r="N1284" s="5"/>
      <c r="O1284" s="80"/>
      <c r="P1284" s="5"/>
      <c r="Q1284" s="80"/>
      <c r="R1284" s="5"/>
      <c r="S1284" s="80"/>
      <c r="T1284" s="5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5"/>
      <c r="AE1284" s="80"/>
      <c r="AF1284" s="5"/>
      <c r="AG1284" s="80"/>
      <c r="AH1284" s="5"/>
      <c r="AI1284" s="80"/>
      <c r="AJ1284" s="5"/>
      <c r="AK1284" s="80"/>
      <c r="AL1284" s="5"/>
      <c r="AM1284" s="80"/>
      <c r="AN1284" s="5"/>
      <c r="AO1284" s="80"/>
      <c r="AP1284" s="80"/>
      <c r="AQ1284" s="5"/>
      <c r="AR1284" s="80"/>
      <c r="AS1284" s="5"/>
      <c r="AT1284" s="80"/>
      <c r="AU1284" s="5"/>
      <c r="AV1284" s="80"/>
      <c r="AW1284" s="5"/>
      <c r="AX1284" s="80"/>
      <c r="AY1284" s="5"/>
      <c r="AZ1284" s="80"/>
      <c r="BA1284" s="5"/>
      <c r="BB1284" s="80"/>
      <c r="BC1284" s="80"/>
      <c r="BD1284" s="80"/>
      <c r="BE1284" s="80"/>
      <c r="BF1284" s="80"/>
      <c r="BG1284" s="80"/>
      <c r="BH1284" s="80"/>
      <c r="BI1284" s="80"/>
      <c r="BJ1284" s="80"/>
      <c r="BK1284" s="80"/>
      <c r="BL1284" s="80"/>
      <c r="BM1284" s="80"/>
      <c r="BN1284" s="80"/>
      <c r="BO1284" s="80"/>
      <c r="BP1284" s="80"/>
      <c r="BQ1284" s="80"/>
      <c r="BR1284" s="80"/>
      <c r="BS1284" s="80"/>
      <c r="BT1284" s="80"/>
      <c r="BU1284" s="80"/>
      <c r="BV1284" s="80"/>
      <c r="BW1284" s="80"/>
      <c r="BX1284" s="80"/>
      <c r="BY1284" s="80"/>
      <c r="BZ1284" s="80"/>
      <c r="CE1284" s="5"/>
    </row>
    <row r="1285" spans="2:83" s="6" customFormat="1" x14ac:dyDescent="0.25">
      <c r="B1285" s="77"/>
      <c r="C1285" s="78"/>
      <c r="D1285" s="80"/>
      <c r="E1285" s="80"/>
      <c r="F1285" s="80"/>
      <c r="G1285" s="80"/>
      <c r="H1285" s="80"/>
      <c r="I1285" s="80"/>
      <c r="J1285" s="80"/>
      <c r="K1285" s="5"/>
      <c r="L1285" s="5"/>
      <c r="M1285" s="80"/>
      <c r="N1285" s="5"/>
      <c r="O1285" s="80"/>
      <c r="P1285" s="5"/>
      <c r="Q1285" s="80"/>
      <c r="R1285" s="5"/>
      <c r="S1285" s="80"/>
      <c r="T1285" s="5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5"/>
      <c r="AE1285" s="80"/>
      <c r="AF1285" s="5"/>
      <c r="AG1285" s="80"/>
      <c r="AH1285" s="5"/>
      <c r="AI1285" s="80"/>
      <c r="AJ1285" s="5"/>
      <c r="AK1285" s="80"/>
      <c r="AL1285" s="5"/>
      <c r="AM1285" s="80"/>
      <c r="AN1285" s="5"/>
      <c r="AO1285" s="80"/>
      <c r="AP1285" s="80"/>
      <c r="AQ1285" s="5"/>
      <c r="AR1285" s="80"/>
      <c r="AS1285" s="5"/>
      <c r="AT1285" s="80"/>
      <c r="AU1285" s="5"/>
      <c r="AV1285" s="80"/>
      <c r="AW1285" s="5"/>
      <c r="AX1285" s="80"/>
      <c r="AY1285" s="5"/>
      <c r="AZ1285" s="80"/>
      <c r="BA1285" s="5"/>
      <c r="BB1285" s="80"/>
      <c r="BC1285" s="80"/>
      <c r="BD1285" s="80"/>
      <c r="BE1285" s="80"/>
      <c r="BF1285" s="80"/>
      <c r="BG1285" s="80"/>
      <c r="BH1285" s="80"/>
      <c r="BI1285" s="80"/>
      <c r="BJ1285" s="80"/>
      <c r="BK1285" s="80"/>
      <c r="BL1285" s="80"/>
      <c r="BM1285" s="80"/>
      <c r="BN1285" s="80"/>
      <c r="BO1285" s="80"/>
      <c r="BP1285" s="80"/>
      <c r="BQ1285" s="80"/>
      <c r="BR1285" s="80"/>
      <c r="BS1285" s="80"/>
      <c r="BT1285" s="80"/>
      <c r="BU1285" s="80"/>
      <c r="BV1285" s="80"/>
      <c r="BW1285" s="80"/>
      <c r="BX1285" s="80"/>
      <c r="BY1285" s="80"/>
      <c r="BZ1285" s="80"/>
      <c r="CE1285" s="5"/>
    </row>
    <row r="1286" spans="2:83" s="6" customFormat="1" x14ac:dyDescent="0.25">
      <c r="B1286" s="77"/>
      <c r="C1286" s="78"/>
      <c r="D1286" s="80"/>
      <c r="E1286" s="80"/>
      <c r="F1286" s="80"/>
      <c r="G1286" s="80"/>
      <c r="H1286" s="80"/>
      <c r="I1286" s="80"/>
      <c r="J1286" s="80"/>
      <c r="K1286" s="5"/>
      <c r="L1286" s="5"/>
      <c r="M1286" s="80"/>
      <c r="N1286" s="5"/>
      <c r="O1286" s="80"/>
      <c r="P1286" s="5"/>
      <c r="Q1286" s="80"/>
      <c r="R1286" s="5"/>
      <c r="S1286" s="80"/>
      <c r="T1286" s="5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5"/>
      <c r="AE1286" s="80"/>
      <c r="AF1286" s="5"/>
      <c r="AG1286" s="80"/>
      <c r="AH1286" s="5"/>
      <c r="AI1286" s="80"/>
      <c r="AJ1286" s="5"/>
      <c r="AK1286" s="80"/>
      <c r="AL1286" s="5"/>
      <c r="AM1286" s="80"/>
      <c r="AN1286" s="5"/>
      <c r="AO1286" s="80"/>
      <c r="AP1286" s="80"/>
      <c r="AQ1286" s="5"/>
      <c r="AR1286" s="80"/>
      <c r="AS1286" s="5"/>
      <c r="AT1286" s="80"/>
      <c r="AU1286" s="5"/>
      <c r="AV1286" s="80"/>
      <c r="AW1286" s="5"/>
      <c r="AX1286" s="80"/>
      <c r="AY1286" s="5"/>
      <c r="AZ1286" s="80"/>
      <c r="BA1286" s="5"/>
      <c r="BB1286" s="80"/>
      <c r="BC1286" s="80"/>
      <c r="BD1286" s="80"/>
      <c r="BE1286" s="80"/>
      <c r="BF1286" s="80"/>
      <c r="BG1286" s="80"/>
      <c r="BH1286" s="80"/>
      <c r="BI1286" s="80"/>
      <c r="BJ1286" s="80"/>
      <c r="BK1286" s="80"/>
      <c r="BL1286" s="80"/>
      <c r="BM1286" s="80"/>
      <c r="BN1286" s="80"/>
      <c r="BO1286" s="80"/>
      <c r="BP1286" s="80"/>
      <c r="BQ1286" s="80"/>
      <c r="BR1286" s="80"/>
      <c r="BS1286" s="80"/>
      <c r="BT1286" s="80"/>
      <c r="BU1286" s="80"/>
      <c r="BV1286" s="80"/>
      <c r="BW1286" s="80"/>
      <c r="BX1286" s="80"/>
      <c r="BY1286" s="80"/>
      <c r="BZ1286" s="80"/>
      <c r="CE1286" s="5"/>
    </row>
    <row r="1287" spans="2:83" s="6" customFormat="1" x14ac:dyDescent="0.25">
      <c r="B1287" s="77"/>
      <c r="C1287" s="78"/>
      <c r="D1287" s="80"/>
      <c r="E1287" s="80"/>
      <c r="F1287" s="80"/>
      <c r="G1287" s="80"/>
      <c r="H1287" s="80"/>
      <c r="I1287" s="80"/>
      <c r="J1287" s="80"/>
      <c r="K1287" s="5"/>
      <c r="L1287" s="5"/>
      <c r="M1287" s="80"/>
      <c r="N1287" s="5"/>
      <c r="O1287" s="80"/>
      <c r="P1287" s="5"/>
      <c r="Q1287" s="80"/>
      <c r="R1287" s="5"/>
      <c r="S1287" s="80"/>
      <c r="T1287" s="5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5"/>
      <c r="AE1287" s="80"/>
      <c r="AF1287" s="5"/>
      <c r="AG1287" s="80"/>
      <c r="AH1287" s="5"/>
      <c r="AI1287" s="80"/>
      <c r="AJ1287" s="5"/>
      <c r="AK1287" s="80"/>
      <c r="AL1287" s="5"/>
      <c r="AM1287" s="80"/>
      <c r="AN1287" s="5"/>
      <c r="AO1287" s="80"/>
      <c r="AP1287" s="80"/>
      <c r="AQ1287" s="5"/>
      <c r="AR1287" s="80"/>
      <c r="AS1287" s="5"/>
      <c r="AT1287" s="80"/>
      <c r="AU1287" s="5"/>
      <c r="AV1287" s="80"/>
      <c r="AW1287" s="5"/>
      <c r="AX1287" s="80"/>
      <c r="AY1287" s="5"/>
      <c r="AZ1287" s="80"/>
      <c r="BA1287" s="5"/>
      <c r="BB1287" s="80"/>
      <c r="BC1287" s="80"/>
      <c r="BD1287" s="80"/>
      <c r="BE1287" s="80"/>
      <c r="BF1287" s="80"/>
      <c r="BG1287" s="80"/>
      <c r="BH1287" s="80"/>
      <c r="BI1287" s="80"/>
      <c r="BJ1287" s="80"/>
      <c r="BK1287" s="80"/>
      <c r="BL1287" s="80"/>
      <c r="BM1287" s="80"/>
      <c r="BN1287" s="80"/>
      <c r="BO1287" s="80"/>
      <c r="BP1287" s="80"/>
      <c r="BQ1287" s="80"/>
      <c r="BR1287" s="80"/>
      <c r="BS1287" s="80"/>
      <c r="BT1287" s="80"/>
      <c r="BU1287" s="80"/>
      <c r="BV1287" s="80"/>
      <c r="BW1287" s="80"/>
      <c r="BX1287" s="80"/>
      <c r="BY1287" s="80"/>
      <c r="BZ1287" s="80"/>
      <c r="CE1287" s="5"/>
    </row>
    <row r="1288" spans="2:83" s="6" customFormat="1" x14ac:dyDescent="0.25">
      <c r="B1288" s="77"/>
      <c r="C1288" s="78"/>
      <c r="D1288" s="80"/>
      <c r="E1288" s="80"/>
      <c r="F1288" s="80"/>
      <c r="G1288" s="80"/>
      <c r="H1288" s="80"/>
      <c r="I1288" s="80"/>
      <c r="J1288" s="80"/>
      <c r="K1288" s="5"/>
      <c r="L1288" s="5"/>
      <c r="M1288" s="80"/>
      <c r="N1288" s="5"/>
      <c r="O1288" s="80"/>
      <c r="P1288" s="5"/>
      <c r="Q1288" s="80"/>
      <c r="R1288" s="5"/>
      <c r="S1288" s="80"/>
      <c r="T1288" s="5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5"/>
      <c r="AE1288" s="80"/>
      <c r="AF1288" s="5"/>
      <c r="AG1288" s="80"/>
      <c r="AH1288" s="5"/>
      <c r="AI1288" s="80"/>
      <c r="AJ1288" s="5"/>
      <c r="AK1288" s="80"/>
      <c r="AL1288" s="5"/>
      <c r="AM1288" s="80"/>
      <c r="AN1288" s="5"/>
      <c r="AO1288" s="80"/>
      <c r="AP1288" s="80"/>
      <c r="AQ1288" s="5"/>
      <c r="AR1288" s="80"/>
      <c r="AS1288" s="5"/>
      <c r="AT1288" s="80"/>
      <c r="AU1288" s="5"/>
      <c r="AV1288" s="80"/>
      <c r="AW1288" s="5"/>
      <c r="AX1288" s="80"/>
      <c r="AY1288" s="5"/>
      <c r="AZ1288" s="80"/>
      <c r="BA1288" s="5"/>
      <c r="BB1288" s="80"/>
      <c r="BC1288" s="80"/>
      <c r="BD1288" s="80"/>
      <c r="BE1288" s="80"/>
      <c r="BF1288" s="80"/>
      <c r="BG1288" s="80"/>
      <c r="BH1288" s="80"/>
      <c r="BI1288" s="80"/>
      <c r="BJ1288" s="80"/>
      <c r="BK1288" s="80"/>
      <c r="BL1288" s="80"/>
      <c r="BM1288" s="80"/>
      <c r="BN1288" s="80"/>
      <c r="BO1288" s="80"/>
      <c r="BP1288" s="80"/>
      <c r="BQ1288" s="80"/>
      <c r="BR1288" s="80"/>
      <c r="BS1288" s="80"/>
      <c r="BT1288" s="80"/>
      <c r="BU1288" s="80"/>
      <c r="BV1288" s="80"/>
      <c r="BW1288" s="80"/>
      <c r="BX1288" s="80"/>
      <c r="BY1288" s="80"/>
      <c r="BZ1288" s="80"/>
      <c r="CE1288" s="5"/>
    </row>
    <row r="1289" spans="2:83" s="6" customFormat="1" x14ac:dyDescent="0.25">
      <c r="B1289" s="77"/>
      <c r="C1289" s="78"/>
      <c r="D1289" s="80"/>
      <c r="E1289" s="80"/>
      <c r="F1289" s="80"/>
      <c r="G1289" s="80"/>
      <c r="H1289" s="80"/>
      <c r="I1289" s="80"/>
      <c r="J1289" s="80"/>
      <c r="K1289" s="5"/>
      <c r="L1289" s="5"/>
      <c r="M1289" s="80"/>
      <c r="N1289" s="5"/>
      <c r="O1289" s="80"/>
      <c r="P1289" s="5"/>
      <c r="Q1289" s="80"/>
      <c r="R1289" s="5"/>
      <c r="S1289" s="80"/>
      <c r="T1289" s="5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5"/>
      <c r="AE1289" s="80"/>
      <c r="AF1289" s="5"/>
      <c r="AG1289" s="80"/>
      <c r="AH1289" s="5"/>
      <c r="AI1289" s="80"/>
      <c r="AJ1289" s="5"/>
      <c r="AK1289" s="80"/>
      <c r="AL1289" s="5"/>
      <c r="AM1289" s="80"/>
      <c r="AN1289" s="5"/>
      <c r="AO1289" s="80"/>
      <c r="AP1289" s="80"/>
      <c r="AQ1289" s="5"/>
      <c r="AR1289" s="80"/>
      <c r="AS1289" s="5"/>
      <c r="AT1289" s="80"/>
      <c r="AU1289" s="5"/>
      <c r="AV1289" s="80"/>
      <c r="AW1289" s="5"/>
      <c r="AX1289" s="80"/>
      <c r="AY1289" s="5"/>
      <c r="AZ1289" s="80"/>
      <c r="BA1289" s="5"/>
      <c r="BB1289" s="80"/>
      <c r="BC1289" s="80"/>
      <c r="BD1289" s="80"/>
      <c r="BE1289" s="80"/>
      <c r="BF1289" s="80"/>
      <c r="BG1289" s="80"/>
      <c r="BH1289" s="80"/>
      <c r="BI1289" s="80"/>
      <c r="BJ1289" s="80"/>
      <c r="BK1289" s="80"/>
      <c r="BL1289" s="80"/>
      <c r="BM1289" s="80"/>
      <c r="BN1289" s="80"/>
      <c r="BO1289" s="80"/>
      <c r="BP1289" s="80"/>
      <c r="BQ1289" s="80"/>
      <c r="BR1289" s="80"/>
      <c r="BS1289" s="80"/>
      <c r="BT1289" s="80"/>
      <c r="BU1289" s="80"/>
      <c r="BV1289" s="80"/>
      <c r="BW1289" s="80"/>
      <c r="BX1289" s="80"/>
      <c r="BY1289" s="80"/>
      <c r="BZ1289" s="80"/>
      <c r="CE1289" s="5"/>
    </row>
    <row r="1290" spans="2:83" s="6" customFormat="1" x14ac:dyDescent="0.25">
      <c r="B1290" s="77"/>
      <c r="C1290" s="78"/>
      <c r="D1290" s="80"/>
      <c r="E1290" s="80"/>
      <c r="F1290" s="80"/>
      <c r="G1290" s="80"/>
      <c r="H1290" s="80"/>
      <c r="I1290" s="80"/>
      <c r="J1290" s="80"/>
      <c r="K1290" s="5"/>
      <c r="L1290" s="5"/>
      <c r="M1290" s="80"/>
      <c r="N1290" s="5"/>
      <c r="O1290" s="80"/>
      <c r="P1290" s="5"/>
      <c r="Q1290" s="80"/>
      <c r="R1290" s="5"/>
      <c r="S1290" s="80"/>
      <c r="T1290" s="5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5"/>
      <c r="AE1290" s="80"/>
      <c r="AF1290" s="5"/>
      <c r="AG1290" s="80"/>
      <c r="AH1290" s="5"/>
      <c r="AI1290" s="80"/>
      <c r="AJ1290" s="5"/>
      <c r="AK1290" s="80"/>
      <c r="AL1290" s="5"/>
      <c r="AM1290" s="80"/>
      <c r="AN1290" s="5"/>
      <c r="AO1290" s="80"/>
      <c r="AP1290" s="80"/>
      <c r="AQ1290" s="5"/>
      <c r="AR1290" s="80"/>
      <c r="AS1290" s="5"/>
      <c r="AT1290" s="80"/>
      <c r="AU1290" s="5"/>
      <c r="AV1290" s="80"/>
      <c r="AW1290" s="5"/>
      <c r="AX1290" s="80"/>
      <c r="AY1290" s="5"/>
      <c r="AZ1290" s="80"/>
      <c r="BA1290" s="5"/>
      <c r="BB1290" s="80"/>
      <c r="BC1290" s="80"/>
      <c r="BD1290" s="80"/>
      <c r="BE1290" s="80"/>
      <c r="BF1290" s="80"/>
      <c r="BG1290" s="80"/>
      <c r="BH1290" s="80"/>
      <c r="BI1290" s="80"/>
      <c r="BJ1290" s="80"/>
      <c r="BK1290" s="80"/>
      <c r="BL1290" s="80"/>
      <c r="BM1290" s="80"/>
      <c r="BN1290" s="80"/>
      <c r="BO1290" s="80"/>
      <c r="BP1290" s="80"/>
      <c r="BQ1290" s="80"/>
      <c r="BR1290" s="80"/>
      <c r="BS1290" s="80"/>
      <c r="BT1290" s="80"/>
      <c r="BU1290" s="80"/>
      <c r="BV1290" s="80"/>
      <c r="BW1290" s="80"/>
      <c r="BX1290" s="80"/>
      <c r="BY1290" s="80"/>
      <c r="BZ1290" s="80"/>
      <c r="CE1290" s="5"/>
    </row>
    <row r="1291" spans="2:83" s="6" customFormat="1" x14ac:dyDescent="0.25">
      <c r="B1291" s="77"/>
      <c r="C1291" s="78"/>
      <c r="D1291" s="80"/>
      <c r="E1291" s="80"/>
      <c r="F1291" s="80"/>
      <c r="G1291" s="80"/>
      <c r="H1291" s="80"/>
      <c r="I1291" s="80"/>
      <c r="J1291" s="80"/>
      <c r="K1291" s="5"/>
      <c r="L1291" s="5"/>
      <c r="M1291" s="80"/>
      <c r="N1291" s="5"/>
      <c r="O1291" s="80"/>
      <c r="P1291" s="5"/>
      <c r="Q1291" s="80"/>
      <c r="R1291" s="5"/>
      <c r="S1291" s="80"/>
      <c r="T1291" s="5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5"/>
      <c r="AE1291" s="80"/>
      <c r="AF1291" s="5"/>
      <c r="AG1291" s="80"/>
      <c r="AH1291" s="5"/>
      <c r="AI1291" s="80"/>
      <c r="AJ1291" s="5"/>
      <c r="AK1291" s="80"/>
      <c r="AL1291" s="5"/>
      <c r="AM1291" s="80"/>
      <c r="AN1291" s="5"/>
      <c r="AO1291" s="80"/>
      <c r="AP1291" s="80"/>
      <c r="AQ1291" s="5"/>
      <c r="AR1291" s="80"/>
      <c r="AS1291" s="5"/>
      <c r="AT1291" s="80"/>
      <c r="AU1291" s="5"/>
      <c r="AV1291" s="80"/>
      <c r="AW1291" s="5"/>
      <c r="AX1291" s="80"/>
      <c r="AY1291" s="5"/>
      <c r="AZ1291" s="80"/>
      <c r="BA1291" s="5"/>
      <c r="BB1291" s="80"/>
      <c r="BC1291" s="80"/>
      <c r="BD1291" s="80"/>
      <c r="BE1291" s="80"/>
      <c r="BF1291" s="80"/>
      <c r="BG1291" s="80"/>
      <c r="BH1291" s="80"/>
      <c r="BI1291" s="80"/>
      <c r="BJ1291" s="80"/>
      <c r="BK1291" s="80"/>
      <c r="BL1291" s="80"/>
      <c r="BM1291" s="80"/>
      <c r="BN1291" s="80"/>
      <c r="BO1291" s="80"/>
      <c r="BP1291" s="80"/>
      <c r="BQ1291" s="80"/>
      <c r="BR1291" s="80"/>
      <c r="BS1291" s="80"/>
      <c r="BT1291" s="80"/>
      <c r="BU1291" s="80"/>
      <c r="BV1291" s="80"/>
      <c r="BW1291" s="80"/>
      <c r="BX1291" s="80"/>
      <c r="BY1291" s="80"/>
      <c r="BZ1291" s="80"/>
      <c r="CE1291" s="5"/>
    </row>
    <row r="1292" spans="2:83" s="6" customFormat="1" x14ac:dyDescent="0.25">
      <c r="B1292" s="77"/>
      <c r="C1292" s="78"/>
      <c r="D1292" s="80"/>
      <c r="E1292" s="80"/>
      <c r="F1292" s="80"/>
      <c r="G1292" s="80"/>
      <c r="H1292" s="80"/>
      <c r="I1292" s="80"/>
      <c r="J1292" s="80"/>
      <c r="K1292" s="5"/>
      <c r="L1292" s="5"/>
      <c r="M1292" s="80"/>
      <c r="N1292" s="5"/>
      <c r="O1292" s="80"/>
      <c r="P1292" s="5"/>
      <c r="Q1292" s="80"/>
      <c r="R1292" s="5"/>
      <c r="S1292" s="80"/>
      <c r="T1292" s="5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5"/>
      <c r="AE1292" s="80"/>
      <c r="AF1292" s="5"/>
      <c r="AG1292" s="80"/>
      <c r="AH1292" s="5"/>
      <c r="AI1292" s="80"/>
      <c r="AJ1292" s="5"/>
      <c r="AK1292" s="80"/>
      <c r="AL1292" s="5"/>
      <c r="AM1292" s="80"/>
      <c r="AN1292" s="5"/>
      <c r="AO1292" s="80"/>
      <c r="AP1292" s="80"/>
      <c r="AQ1292" s="5"/>
      <c r="AR1292" s="80"/>
      <c r="AS1292" s="5"/>
      <c r="AT1292" s="80"/>
      <c r="AU1292" s="5"/>
      <c r="AV1292" s="80"/>
      <c r="AW1292" s="5"/>
      <c r="AX1292" s="80"/>
      <c r="AY1292" s="5"/>
      <c r="AZ1292" s="80"/>
      <c r="BA1292" s="5"/>
      <c r="BB1292" s="80"/>
      <c r="BC1292" s="80"/>
      <c r="BD1292" s="80"/>
      <c r="BE1292" s="80"/>
      <c r="BF1292" s="80"/>
      <c r="BG1292" s="80"/>
      <c r="BH1292" s="80"/>
      <c r="BI1292" s="80"/>
      <c r="BJ1292" s="80"/>
      <c r="BK1292" s="80"/>
      <c r="BL1292" s="80"/>
      <c r="BM1292" s="80"/>
      <c r="BN1292" s="80"/>
      <c r="BO1292" s="80"/>
      <c r="BP1292" s="80"/>
      <c r="BQ1292" s="80"/>
      <c r="BR1292" s="80"/>
      <c r="BS1292" s="80"/>
      <c r="BT1292" s="80"/>
      <c r="BU1292" s="80"/>
      <c r="BV1292" s="80"/>
      <c r="BW1292" s="80"/>
      <c r="BX1292" s="80"/>
      <c r="BY1292" s="80"/>
      <c r="BZ1292" s="80"/>
      <c r="CE1292" s="5"/>
    </row>
    <row r="1293" spans="2:83" s="6" customFormat="1" x14ac:dyDescent="0.25">
      <c r="B1293" s="77"/>
      <c r="C1293" s="78"/>
      <c r="D1293" s="80"/>
      <c r="E1293" s="80"/>
      <c r="F1293" s="80"/>
      <c r="G1293" s="80"/>
      <c r="H1293" s="80"/>
      <c r="I1293" s="80"/>
      <c r="J1293" s="80"/>
      <c r="K1293" s="5"/>
      <c r="L1293" s="5"/>
      <c r="M1293" s="80"/>
      <c r="N1293" s="5"/>
      <c r="O1293" s="80"/>
      <c r="P1293" s="5"/>
      <c r="Q1293" s="80"/>
      <c r="R1293" s="5"/>
      <c r="S1293" s="80"/>
      <c r="T1293" s="5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5"/>
      <c r="AE1293" s="80"/>
      <c r="AF1293" s="5"/>
      <c r="AG1293" s="80"/>
      <c r="AH1293" s="5"/>
      <c r="AI1293" s="80"/>
      <c r="AJ1293" s="5"/>
      <c r="AK1293" s="80"/>
      <c r="AL1293" s="5"/>
      <c r="AM1293" s="80"/>
      <c r="AN1293" s="5"/>
      <c r="AO1293" s="80"/>
      <c r="AP1293" s="80"/>
      <c r="AQ1293" s="5"/>
      <c r="AR1293" s="80"/>
      <c r="AS1293" s="5"/>
      <c r="AT1293" s="80"/>
      <c r="AU1293" s="5"/>
      <c r="AV1293" s="80"/>
      <c r="AW1293" s="5"/>
      <c r="AX1293" s="80"/>
      <c r="AY1293" s="5"/>
      <c r="AZ1293" s="80"/>
      <c r="BA1293" s="5"/>
      <c r="BB1293" s="80"/>
      <c r="BC1293" s="80"/>
      <c r="BD1293" s="80"/>
      <c r="BE1293" s="80"/>
      <c r="BF1293" s="80"/>
      <c r="BG1293" s="80"/>
      <c r="BH1293" s="80"/>
      <c r="BI1293" s="80"/>
      <c r="BJ1293" s="80"/>
      <c r="BK1293" s="80"/>
      <c r="BL1293" s="80"/>
      <c r="BM1293" s="80"/>
      <c r="BN1293" s="80"/>
      <c r="BO1293" s="80"/>
      <c r="BP1293" s="80"/>
      <c r="BQ1293" s="80"/>
      <c r="BR1293" s="80"/>
      <c r="BS1293" s="80"/>
      <c r="BT1293" s="80"/>
      <c r="BU1293" s="80"/>
      <c r="BV1293" s="80"/>
      <c r="BW1293" s="80"/>
      <c r="BX1293" s="80"/>
      <c r="BY1293" s="80"/>
      <c r="BZ1293" s="80"/>
      <c r="CE1293" s="5"/>
    </row>
    <row r="1294" spans="2:83" s="6" customFormat="1" x14ac:dyDescent="0.25">
      <c r="B1294" s="77"/>
      <c r="C1294" s="78"/>
      <c r="D1294" s="80"/>
      <c r="E1294" s="80"/>
      <c r="F1294" s="80"/>
      <c r="G1294" s="80"/>
      <c r="H1294" s="80"/>
      <c r="I1294" s="80"/>
      <c r="J1294" s="80"/>
      <c r="K1294" s="5"/>
      <c r="L1294" s="5"/>
      <c r="M1294" s="80"/>
      <c r="N1294" s="5"/>
      <c r="O1294" s="80"/>
      <c r="P1294" s="5"/>
      <c r="Q1294" s="80"/>
      <c r="R1294" s="5"/>
      <c r="S1294" s="80"/>
      <c r="T1294" s="5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5"/>
      <c r="AE1294" s="80"/>
      <c r="AF1294" s="5"/>
      <c r="AG1294" s="80"/>
      <c r="AH1294" s="5"/>
      <c r="AI1294" s="80"/>
      <c r="AJ1294" s="5"/>
      <c r="AK1294" s="80"/>
      <c r="AL1294" s="5"/>
      <c r="AM1294" s="80"/>
      <c r="AN1294" s="5"/>
      <c r="AO1294" s="80"/>
      <c r="AP1294" s="80"/>
      <c r="AQ1294" s="5"/>
      <c r="AR1294" s="80"/>
      <c r="AS1294" s="5"/>
      <c r="AT1294" s="80"/>
      <c r="AU1294" s="5"/>
      <c r="AV1294" s="80"/>
      <c r="AW1294" s="5"/>
      <c r="AX1294" s="80"/>
      <c r="AY1294" s="5"/>
      <c r="AZ1294" s="80"/>
      <c r="BA1294" s="5"/>
      <c r="BB1294" s="80"/>
      <c r="BC1294" s="80"/>
      <c r="BD1294" s="80"/>
      <c r="BE1294" s="80"/>
      <c r="BF1294" s="80"/>
      <c r="BG1294" s="80"/>
      <c r="BH1294" s="80"/>
      <c r="BI1294" s="80"/>
      <c r="BJ1294" s="80"/>
      <c r="BK1294" s="80"/>
      <c r="BL1294" s="80"/>
      <c r="BM1294" s="80"/>
      <c r="BN1294" s="80"/>
      <c r="BO1294" s="80"/>
      <c r="BP1294" s="80"/>
      <c r="BQ1294" s="80"/>
      <c r="BR1294" s="80"/>
      <c r="BS1294" s="80"/>
      <c r="BT1294" s="80"/>
      <c r="BU1294" s="80"/>
      <c r="BV1294" s="80"/>
      <c r="BW1294" s="80"/>
      <c r="BX1294" s="80"/>
      <c r="BY1294" s="80"/>
      <c r="BZ1294" s="80"/>
      <c r="CE1294" s="5"/>
    </row>
    <row r="1295" spans="2:83" s="6" customFormat="1" x14ac:dyDescent="0.25">
      <c r="B1295" s="77"/>
      <c r="C1295" s="78"/>
      <c r="D1295" s="80"/>
      <c r="E1295" s="80"/>
      <c r="F1295" s="80"/>
      <c r="G1295" s="80"/>
      <c r="H1295" s="80"/>
      <c r="I1295" s="80"/>
      <c r="J1295" s="80"/>
      <c r="K1295" s="5"/>
      <c r="L1295" s="5"/>
      <c r="M1295" s="80"/>
      <c r="N1295" s="5"/>
      <c r="O1295" s="80"/>
      <c r="P1295" s="5"/>
      <c r="Q1295" s="80"/>
      <c r="R1295" s="5"/>
      <c r="S1295" s="80"/>
      <c r="T1295" s="5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5"/>
      <c r="AE1295" s="80"/>
      <c r="AF1295" s="5"/>
      <c r="AG1295" s="80"/>
      <c r="AH1295" s="5"/>
      <c r="AI1295" s="80"/>
      <c r="AJ1295" s="5"/>
      <c r="AK1295" s="80"/>
      <c r="AL1295" s="5"/>
      <c r="AM1295" s="80"/>
      <c r="AN1295" s="5"/>
      <c r="AO1295" s="80"/>
      <c r="AP1295" s="80"/>
      <c r="AQ1295" s="5"/>
      <c r="AR1295" s="80"/>
      <c r="AS1295" s="5"/>
      <c r="AT1295" s="80"/>
      <c r="AU1295" s="5"/>
      <c r="AV1295" s="80"/>
      <c r="AW1295" s="5"/>
      <c r="AX1295" s="80"/>
      <c r="AY1295" s="5"/>
      <c r="AZ1295" s="80"/>
      <c r="BA1295" s="5"/>
      <c r="BB1295" s="80"/>
      <c r="BC1295" s="80"/>
      <c r="BD1295" s="80"/>
      <c r="BE1295" s="80"/>
      <c r="BF1295" s="80"/>
      <c r="BG1295" s="80"/>
      <c r="BH1295" s="80"/>
      <c r="BI1295" s="80"/>
      <c r="BJ1295" s="80"/>
      <c r="BK1295" s="80"/>
      <c r="BL1295" s="80"/>
      <c r="BM1295" s="80"/>
      <c r="BN1295" s="80"/>
      <c r="BO1295" s="80"/>
      <c r="BP1295" s="80"/>
      <c r="BQ1295" s="80"/>
      <c r="BR1295" s="80"/>
      <c r="BS1295" s="80"/>
      <c r="BT1295" s="80"/>
      <c r="BU1295" s="80"/>
      <c r="BV1295" s="80"/>
      <c r="BW1295" s="80"/>
      <c r="BX1295" s="80"/>
      <c r="BY1295" s="80"/>
      <c r="BZ1295" s="80"/>
      <c r="CE1295" s="5"/>
    </row>
    <row r="1296" spans="2:83" s="6" customFormat="1" x14ac:dyDescent="0.25">
      <c r="B1296" s="77"/>
      <c r="C1296" s="78"/>
      <c r="D1296" s="80"/>
      <c r="E1296" s="80"/>
      <c r="F1296" s="80"/>
      <c r="G1296" s="80"/>
      <c r="H1296" s="80"/>
      <c r="I1296" s="80"/>
      <c r="J1296" s="80"/>
      <c r="K1296" s="5"/>
      <c r="L1296" s="5"/>
      <c r="M1296" s="80"/>
      <c r="N1296" s="5"/>
      <c r="O1296" s="80"/>
      <c r="P1296" s="5"/>
      <c r="Q1296" s="80"/>
      <c r="R1296" s="5"/>
      <c r="S1296" s="80"/>
      <c r="T1296" s="5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5"/>
      <c r="AE1296" s="80"/>
      <c r="AF1296" s="5"/>
      <c r="AG1296" s="80"/>
      <c r="AH1296" s="5"/>
      <c r="AI1296" s="80"/>
      <c r="AJ1296" s="5"/>
      <c r="AK1296" s="80"/>
      <c r="AL1296" s="5"/>
      <c r="AM1296" s="80"/>
      <c r="AN1296" s="5"/>
      <c r="AO1296" s="80"/>
      <c r="AP1296" s="80"/>
      <c r="AQ1296" s="5"/>
      <c r="AR1296" s="80"/>
      <c r="AS1296" s="5"/>
      <c r="AT1296" s="80"/>
      <c r="AU1296" s="5"/>
      <c r="AV1296" s="80"/>
      <c r="AW1296" s="5"/>
      <c r="AX1296" s="80"/>
      <c r="AY1296" s="5"/>
      <c r="AZ1296" s="80"/>
      <c r="BA1296" s="5"/>
      <c r="BB1296" s="80"/>
      <c r="BC1296" s="80"/>
      <c r="BD1296" s="80"/>
      <c r="BE1296" s="80"/>
      <c r="BF1296" s="80"/>
      <c r="BG1296" s="80"/>
      <c r="BH1296" s="80"/>
      <c r="BI1296" s="80"/>
      <c r="BJ1296" s="80"/>
      <c r="BK1296" s="80"/>
      <c r="BL1296" s="80"/>
      <c r="BM1296" s="80"/>
      <c r="BN1296" s="80"/>
      <c r="BO1296" s="80"/>
      <c r="BP1296" s="80"/>
      <c r="BQ1296" s="80"/>
      <c r="BR1296" s="80"/>
      <c r="BS1296" s="80"/>
      <c r="BT1296" s="80"/>
      <c r="BU1296" s="80"/>
      <c r="BV1296" s="80"/>
      <c r="BW1296" s="80"/>
      <c r="BX1296" s="80"/>
      <c r="BY1296" s="80"/>
      <c r="BZ1296" s="80"/>
      <c r="CE1296" s="5"/>
    </row>
    <row r="1297" spans="2:83" s="6" customFormat="1" x14ac:dyDescent="0.25">
      <c r="B1297" s="77"/>
      <c r="C1297" s="78"/>
      <c r="D1297" s="80"/>
      <c r="E1297" s="80"/>
      <c r="F1297" s="80"/>
      <c r="G1297" s="80"/>
      <c r="H1297" s="80"/>
      <c r="I1297" s="80"/>
      <c r="J1297" s="80"/>
      <c r="K1297" s="5"/>
      <c r="L1297" s="5"/>
      <c r="M1297" s="80"/>
      <c r="N1297" s="5"/>
      <c r="O1297" s="80"/>
      <c r="P1297" s="5"/>
      <c r="Q1297" s="80"/>
      <c r="R1297" s="5"/>
      <c r="S1297" s="80"/>
      <c r="T1297" s="5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5"/>
      <c r="AE1297" s="80"/>
      <c r="AF1297" s="5"/>
      <c r="AG1297" s="80"/>
      <c r="AH1297" s="5"/>
      <c r="AI1297" s="80"/>
      <c r="AJ1297" s="5"/>
      <c r="AK1297" s="80"/>
      <c r="AL1297" s="5"/>
      <c r="AM1297" s="80"/>
      <c r="AN1297" s="5"/>
      <c r="AO1297" s="80"/>
      <c r="AP1297" s="80"/>
      <c r="AQ1297" s="5"/>
      <c r="AR1297" s="80"/>
      <c r="AS1297" s="5"/>
      <c r="AT1297" s="80"/>
      <c r="AU1297" s="5"/>
      <c r="AV1297" s="80"/>
      <c r="AW1297" s="5"/>
      <c r="AX1297" s="80"/>
      <c r="AY1297" s="5"/>
      <c r="AZ1297" s="80"/>
      <c r="BA1297" s="5"/>
      <c r="BB1297" s="80"/>
      <c r="BC1297" s="80"/>
      <c r="BD1297" s="80"/>
      <c r="BE1297" s="80"/>
      <c r="BF1297" s="80"/>
      <c r="BG1297" s="80"/>
      <c r="BH1297" s="80"/>
      <c r="BI1297" s="80"/>
      <c r="BJ1297" s="80"/>
      <c r="BK1297" s="80"/>
      <c r="BL1297" s="80"/>
      <c r="BM1297" s="80"/>
      <c r="BN1297" s="80"/>
      <c r="BO1297" s="80"/>
      <c r="BP1297" s="80"/>
      <c r="BQ1297" s="80"/>
      <c r="BR1297" s="80"/>
      <c r="BS1297" s="80"/>
      <c r="BT1297" s="80"/>
      <c r="BU1297" s="80"/>
      <c r="BV1297" s="80"/>
      <c r="BW1297" s="80"/>
      <c r="BX1297" s="80"/>
      <c r="BY1297" s="80"/>
      <c r="BZ1297" s="80"/>
      <c r="CE1297" s="5"/>
    </row>
    <row r="1298" spans="2:83" s="6" customFormat="1" x14ac:dyDescent="0.25">
      <c r="B1298" s="77"/>
      <c r="C1298" s="78"/>
      <c r="D1298" s="80"/>
      <c r="E1298" s="80"/>
      <c r="F1298" s="80"/>
      <c r="G1298" s="80"/>
      <c r="H1298" s="80"/>
      <c r="I1298" s="80"/>
      <c r="J1298" s="80"/>
      <c r="K1298" s="5"/>
      <c r="L1298" s="5"/>
      <c r="M1298" s="80"/>
      <c r="N1298" s="5"/>
      <c r="O1298" s="80"/>
      <c r="P1298" s="5"/>
      <c r="Q1298" s="80"/>
      <c r="R1298" s="5"/>
      <c r="S1298" s="80"/>
      <c r="T1298" s="5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5"/>
      <c r="AE1298" s="80"/>
      <c r="AF1298" s="5"/>
      <c r="AG1298" s="80"/>
      <c r="AH1298" s="5"/>
      <c r="AI1298" s="80"/>
      <c r="AJ1298" s="5"/>
      <c r="AK1298" s="80"/>
      <c r="AL1298" s="5"/>
      <c r="AM1298" s="80"/>
      <c r="AN1298" s="5"/>
      <c r="AO1298" s="80"/>
      <c r="AP1298" s="80"/>
      <c r="AQ1298" s="5"/>
      <c r="AR1298" s="80"/>
      <c r="AS1298" s="5"/>
      <c r="AT1298" s="80"/>
      <c r="AU1298" s="5"/>
      <c r="AV1298" s="80"/>
      <c r="AW1298" s="5"/>
      <c r="AX1298" s="80"/>
      <c r="AY1298" s="5"/>
      <c r="AZ1298" s="80"/>
      <c r="BA1298" s="5"/>
      <c r="BB1298" s="80"/>
      <c r="BC1298" s="80"/>
      <c r="BD1298" s="80"/>
      <c r="BE1298" s="80"/>
      <c r="BF1298" s="80"/>
      <c r="BG1298" s="80"/>
      <c r="BH1298" s="80"/>
      <c r="BI1298" s="80"/>
      <c r="BJ1298" s="80"/>
      <c r="BK1298" s="80"/>
      <c r="BL1298" s="80"/>
      <c r="BM1298" s="80"/>
      <c r="BN1298" s="80"/>
      <c r="BO1298" s="80"/>
      <c r="BP1298" s="80"/>
      <c r="BQ1298" s="80"/>
      <c r="BR1298" s="80"/>
      <c r="BS1298" s="80"/>
      <c r="BT1298" s="80"/>
      <c r="BU1298" s="80"/>
      <c r="BV1298" s="80"/>
      <c r="BW1298" s="80"/>
      <c r="BX1298" s="80"/>
      <c r="BY1298" s="80"/>
      <c r="BZ1298" s="80"/>
      <c r="CE1298" s="5"/>
    </row>
    <row r="1299" spans="2:83" s="6" customFormat="1" x14ac:dyDescent="0.25">
      <c r="B1299" s="77"/>
      <c r="C1299" s="78"/>
      <c r="D1299" s="80"/>
      <c r="E1299" s="80"/>
      <c r="F1299" s="80"/>
      <c r="G1299" s="80"/>
      <c r="H1299" s="80"/>
      <c r="I1299" s="80"/>
      <c r="J1299" s="80"/>
      <c r="K1299" s="5"/>
      <c r="L1299" s="5"/>
      <c r="M1299" s="80"/>
      <c r="N1299" s="5"/>
      <c r="O1299" s="80"/>
      <c r="P1299" s="5"/>
      <c r="Q1299" s="80"/>
      <c r="R1299" s="5"/>
      <c r="S1299" s="80"/>
      <c r="T1299" s="5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5"/>
      <c r="AE1299" s="80"/>
      <c r="AF1299" s="5"/>
      <c r="AG1299" s="80"/>
      <c r="AH1299" s="5"/>
      <c r="AI1299" s="80"/>
      <c r="AJ1299" s="5"/>
      <c r="AK1299" s="80"/>
      <c r="AL1299" s="5"/>
      <c r="AM1299" s="80"/>
      <c r="AN1299" s="5"/>
      <c r="AO1299" s="80"/>
      <c r="AP1299" s="80"/>
      <c r="AQ1299" s="5"/>
      <c r="AR1299" s="80"/>
      <c r="AS1299" s="5"/>
      <c r="AT1299" s="80"/>
      <c r="AU1299" s="5"/>
      <c r="AV1299" s="80"/>
      <c r="AW1299" s="5"/>
      <c r="AX1299" s="80"/>
      <c r="AY1299" s="5"/>
      <c r="AZ1299" s="80"/>
      <c r="BA1299" s="5"/>
      <c r="BB1299" s="80"/>
      <c r="BC1299" s="80"/>
      <c r="BD1299" s="80"/>
      <c r="BE1299" s="80"/>
      <c r="BF1299" s="80"/>
      <c r="BG1299" s="80"/>
      <c r="BH1299" s="80"/>
      <c r="BI1299" s="80"/>
      <c r="BJ1299" s="80"/>
      <c r="BK1299" s="80"/>
      <c r="BL1299" s="80"/>
      <c r="BM1299" s="80"/>
      <c r="BN1299" s="80"/>
      <c r="BO1299" s="80"/>
      <c r="BP1299" s="80"/>
      <c r="BQ1299" s="80"/>
      <c r="BR1299" s="80"/>
      <c r="BS1299" s="80"/>
      <c r="BT1299" s="80"/>
      <c r="BU1299" s="80"/>
      <c r="BV1299" s="80"/>
      <c r="BW1299" s="80"/>
      <c r="BX1299" s="80"/>
      <c r="BY1299" s="80"/>
      <c r="BZ1299" s="80"/>
      <c r="CE1299" s="5"/>
    </row>
    <row r="1300" spans="2:83" s="6" customFormat="1" x14ac:dyDescent="0.25">
      <c r="B1300" s="77"/>
      <c r="C1300" s="78"/>
      <c r="D1300" s="80"/>
      <c r="E1300" s="80"/>
      <c r="F1300" s="80"/>
      <c r="G1300" s="80"/>
      <c r="H1300" s="80"/>
      <c r="I1300" s="80"/>
      <c r="J1300" s="80"/>
      <c r="K1300" s="5"/>
      <c r="L1300" s="5"/>
      <c r="M1300" s="80"/>
      <c r="N1300" s="5"/>
      <c r="O1300" s="80"/>
      <c r="P1300" s="5"/>
      <c r="Q1300" s="80"/>
      <c r="R1300" s="5"/>
      <c r="S1300" s="80"/>
      <c r="T1300" s="5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5"/>
      <c r="AE1300" s="80"/>
      <c r="AF1300" s="5"/>
      <c r="AG1300" s="80"/>
      <c r="AH1300" s="5"/>
      <c r="AI1300" s="80"/>
      <c r="AJ1300" s="5"/>
      <c r="AK1300" s="80"/>
      <c r="AL1300" s="5"/>
      <c r="AM1300" s="80"/>
      <c r="AN1300" s="5"/>
      <c r="AO1300" s="80"/>
      <c r="AP1300" s="80"/>
      <c r="AQ1300" s="5"/>
      <c r="AR1300" s="80"/>
      <c r="AS1300" s="5"/>
      <c r="AT1300" s="80"/>
      <c r="AU1300" s="5"/>
      <c r="AV1300" s="80"/>
      <c r="AW1300" s="5"/>
      <c r="AX1300" s="80"/>
      <c r="AY1300" s="5"/>
      <c r="AZ1300" s="80"/>
      <c r="BA1300" s="5"/>
      <c r="BB1300" s="80"/>
      <c r="BC1300" s="80"/>
      <c r="BD1300" s="80"/>
      <c r="BE1300" s="80"/>
      <c r="BF1300" s="80"/>
      <c r="BG1300" s="80"/>
      <c r="BH1300" s="80"/>
      <c r="BI1300" s="80"/>
      <c r="BJ1300" s="80"/>
      <c r="BK1300" s="80"/>
      <c r="BL1300" s="80"/>
      <c r="BM1300" s="80"/>
      <c r="BN1300" s="80"/>
      <c r="BO1300" s="80"/>
      <c r="BP1300" s="80"/>
      <c r="BQ1300" s="80"/>
      <c r="BR1300" s="80"/>
      <c r="BS1300" s="80"/>
      <c r="BT1300" s="80"/>
      <c r="BU1300" s="80"/>
      <c r="BV1300" s="80"/>
      <c r="BW1300" s="80"/>
      <c r="BX1300" s="80"/>
      <c r="BY1300" s="80"/>
      <c r="BZ1300" s="80"/>
      <c r="CE1300" s="5"/>
    </row>
    <row r="1301" spans="2:83" s="6" customFormat="1" x14ac:dyDescent="0.25">
      <c r="B1301" s="77"/>
      <c r="C1301" s="78"/>
      <c r="D1301" s="80"/>
      <c r="E1301" s="80"/>
      <c r="F1301" s="80"/>
      <c r="G1301" s="80"/>
      <c r="H1301" s="80"/>
      <c r="I1301" s="80"/>
      <c r="J1301" s="80"/>
      <c r="K1301" s="5"/>
      <c r="L1301" s="5"/>
      <c r="M1301" s="80"/>
      <c r="N1301" s="5"/>
      <c r="O1301" s="80"/>
      <c r="P1301" s="5"/>
      <c r="Q1301" s="80"/>
      <c r="R1301" s="5"/>
      <c r="S1301" s="80"/>
      <c r="T1301" s="5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5"/>
      <c r="AE1301" s="80"/>
      <c r="AF1301" s="5"/>
      <c r="AG1301" s="80"/>
      <c r="AH1301" s="5"/>
      <c r="AI1301" s="80"/>
      <c r="AJ1301" s="5"/>
      <c r="AK1301" s="80"/>
      <c r="AL1301" s="5"/>
      <c r="AM1301" s="80"/>
      <c r="AN1301" s="5"/>
      <c r="AO1301" s="80"/>
      <c r="AP1301" s="80"/>
      <c r="AQ1301" s="5"/>
      <c r="AR1301" s="80"/>
      <c r="AS1301" s="5"/>
      <c r="AT1301" s="80"/>
      <c r="AU1301" s="5"/>
      <c r="AV1301" s="80"/>
      <c r="AW1301" s="5"/>
      <c r="AX1301" s="80"/>
      <c r="AY1301" s="5"/>
      <c r="AZ1301" s="80"/>
      <c r="BA1301" s="5"/>
      <c r="BB1301" s="80"/>
      <c r="BC1301" s="80"/>
      <c r="BD1301" s="80"/>
      <c r="BE1301" s="80"/>
      <c r="BF1301" s="80"/>
      <c r="BG1301" s="80"/>
      <c r="BH1301" s="80"/>
      <c r="BI1301" s="80"/>
      <c r="BJ1301" s="80"/>
      <c r="BK1301" s="80"/>
      <c r="BL1301" s="80"/>
      <c r="BM1301" s="80"/>
      <c r="BN1301" s="80"/>
      <c r="BO1301" s="80"/>
      <c r="BP1301" s="80"/>
      <c r="BQ1301" s="80"/>
      <c r="BR1301" s="80"/>
      <c r="BS1301" s="80"/>
      <c r="BT1301" s="80"/>
      <c r="BU1301" s="80"/>
      <c r="BV1301" s="80"/>
      <c r="BW1301" s="80"/>
      <c r="BX1301" s="80"/>
      <c r="BY1301" s="80"/>
      <c r="BZ1301" s="80"/>
      <c r="CE1301" s="5"/>
    </row>
    <row r="1302" spans="2:83" s="6" customFormat="1" x14ac:dyDescent="0.25">
      <c r="B1302" s="77"/>
      <c r="C1302" s="78"/>
      <c r="D1302" s="80"/>
      <c r="E1302" s="80"/>
      <c r="F1302" s="80"/>
      <c r="G1302" s="80"/>
      <c r="H1302" s="80"/>
      <c r="I1302" s="80"/>
      <c r="J1302" s="80"/>
      <c r="K1302" s="5"/>
      <c r="L1302" s="5"/>
      <c r="M1302" s="80"/>
      <c r="N1302" s="5"/>
      <c r="O1302" s="80"/>
      <c r="P1302" s="5"/>
      <c r="Q1302" s="80"/>
      <c r="R1302" s="5"/>
      <c r="S1302" s="80"/>
      <c r="T1302" s="5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5"/>
      <c r="AE1302" s="80"/>
      <c r="AF1302" s="5"/>
      <c r="AG1302" s="80"/>
      <c r="AH1302" s="5"/>
      <c r="AI1302" s="80"/>
      <c r="AJ1302" s="5"/>
      <c r="AK1302" s="80"/>
      <c r="AL1302" s="5"/>
      <c r="AM1302" s="80"/>
      <c r="AN1302" s="5"/>
      <c r="AO1302" s="80"/>
      <c r="AP1302" s="80"/>
      <c r="AQ1302" s="5"/>
      <c r="AR1302" s="80"/>
      <c r="AS1302" s="5"/>
      <c r="AT1302" s="80"/>
      <c r="AU1302" s="5"/>
      <c r="AV1302" s="80"/>
      <c r="AW1302" s="5"/>
      <c r="AX1302" s="80"/>
      <c r="AY1302" s="5"/>
      <c r="AZ1302" s="80"/>
      <c r="BA1302" s="5"/>
      <c r="BB1302" s="80"/>
      <c r="BC1302" s="80"/>
      <c r="BD1302" s="80"/>
      <c r="BE1302" s="80"/>
      <c r="BF1302" s="80"/>
      <c r="BG1302" s="80"/>
      <c r="BH1302" s="80"/>
      <c r="BI1302" s="80"/>
      <c r="BJ1302" s="80"/>
      <c r="BK1302" s="80"/>
      <c r="BL1302" s="80"/>
      <c r="BM1302" s="80"/>
      <c r="BN1302" s="80"/>
      <c r="BO1302" s="80"/>
      <c r="BP1302" s="80"/>
      <c r="BQ1302" s="80"/>
      <c r="BR1302" s="80"/>
      <c r="BS1302" s="80"/>
      <c r="BT1302" s="80"/>
      <c r="BU1302" s="80"/>
      <c r="BV1302" s="80"/>
      <c r="BW1302" s="80"/>
      <c r="BX1302" s="80"/>
      <c r="BY1302" s="80"/>
      <c r="BZ1302" s="80"/>
      <c r="CE1302" s="5"/>
    </row>
    <row r="1303" spans="2:83" s="6" customFormat="1" x14ac:dyDescent="0.25">
      <c r="B1303" s="77"/>
      <c r="C1303" s="78"/>
      <c r="D1303" s="80"/>
      <c r="E1303" s="80"/>
      <c r="F1303" s="80"/>
      <c r="G1303" s="80"/>
      <c r="H1303" s="80"/>
      <c r="I1303" s="80"/>
      <c r="J1303" s="80"/>
      <c r="K1303" s="5"/>
      <c r="L1303" s="5"/>
      <c r="M1303" s="80"/>
      <c r="N1303" s="5"/>
      <c r="O1303" s="80"/>
      <c r="P1303" s="5"/>
      <c r="Q1303" s="80"/>
      <c r="R1303" s="5"/>
      <c r="S1303" s="80"/>
      <c r="T1303" s="5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5"/>
      <c r="AE1303" s="80"/>
      <c r="AF1303" s="5"/>
      <c r="AG1303" s="80"/>
      <c r="AH1303" s="5"/>
      <c r="AI1303" s="80"/>
      <c r="AJ1303" s="5"/>
      <c r="AK1303" s="80"/>
      <c r="AL1303" s="5"/>
      <c r="AM1303" s="80"/>
      <c r="AN1303" s="5"/>
      <c r="AO1303" s="80"/>
      <c r="AP1303" s="80"/>
      <c r="AQ1303" s="5"/>
      <c r="AR1303" s="80"/>
      <c r="AS1303" s="5"/>
      <c r="AT1303" s="80"/>
      <c r="AU1303" s="5"/>
      <c r="AV1303" s="80"/>
      <c r="AW1303" s="5"/>
      <c r="AX1303" s="80"/>
      <c r="AY1303" s="5"/>
      <c r="AZ1303" s="80"/>
      <c r="BA1303" s="5"/>
      <c r="BB1303" s="80"/>
      <c r="BC1303" s="80"/>
      <c r="BD1303" s="80"/>
      <c r="BE1303" s="80"/>
      <c r="BF1303" s="80"/>
      <c r="BG1303" s="80"/>
      <c r="BH1303" s="80"/>
      <c r="BI1303" s="80"/>
      <c r="BJ1303" s="80"/>
      <c r="BK1303" s="80"/>
      <c r="BL1303" s="80"/>
      <c r="BM1303" s="80"/>
      <c r="BN1303" s="80"/>
      <c r="BO1303" s="80"/>
      <c r="BP1303" s="80"/>
      <c r="BQ1303" s="80"/>
      <c r="BR1303" s="80"/>
      <c r="BS1303" s="80"/>
      <c r="BT1303" s="80"/>
      <c r="BU1303" s="80"/>
      <c r="BV1303" s="80"/>
      <c r="BW1303" s="80"/>
      <c r="BX1303" s="80"/>
      <c r="BY1303" s="80"/>
      <c r="BZ1303" s="80"/>
      <c r="CE1303" s="5"/>
    </row>
    <row r="1304" spans="2:83" s="6" customFormat="1" x14ac:dyDescent="0.25">
      <c r="B1304" s="77"/>
      <c r="C1304" s="78"/>
      <c r="D1304" s="80"/>
      <c r="E1304" s="80"/>
      <c r="F1304" s="80"/>
      <c r="G1304" s="80"/>
      <c r="H1304" s="80"/>
      <c r="I1304" s="80"/>
      <c r="J1304" s="80"/>
      <c r="K1304" s="5"/>
      <c r="L1304" s="5"/>
      <c r="M1304" s="80"/>
      <c r="N1304" s="5"/>
      <c r="O1304" s="80"/>
      <c r="P1304" s="5"/>
      <c r="Q1304" s="80"/>
      <c r="R1304" s="5"/>
      <c r="S1304" s="80"/>
      <c r="T1304" s="5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5"/>
      <c r="AE1304" s="80"/>
      <c r="AF1304" s="5"/>
      <c r="AG1304" s="80"/>
      <c r="AH1304" s="5"/>
      <c r="AI1304" s="80"/>
      <c r="AJ1304" s="5"/>
      <c r="AK1304" s="80"/>
      <c r="AL1304" s="5"/>
      <c r="AM1304" s="80"/>
      <c r="AN1304" s="5"/>
      <c r="AO1304" s="80"/>
      <c r="AP1304" s="80"/>
      <c r="AQ1304" s="5"/>
      <c r="AR1304" s="80"/>
      <c r="AS1304" s="5"/>
      <c r="AT1304" s="80"/>
      <c r="AU1304" s="5"/>
      <c r="AV1304" s="80"/>
      <c r="AW1304" s="5"/>
      <c r="AX1304" s="80"/>
      <c r="AY1304" s="5"/>
      <c r="AZ1304" s="80"/>
      <c r="BA1304" s="5"/>
      <c r="BB1304" s="80"/>
      <c r="BC1304" s="80"/>
      <c r="BD1304" s="80"/>
      <c r="BE1304" s="80"/>
      <c r="BF1304" s="80"/>
      <c r="BG1304" s="80"/>
      <c r="BH1304" s="80"/>
      <c r="BI1304" s="80"/>
      <c r="BJ1304" s="80"/>
      <c r="BK1304" s="80"/>
      <c r="BL1304" s="80"/>
      <c r="BM1304" s="80"/>
      <c r="BN1304" s="80"/>
      <c r="BO1304" s="80"/>
      <c r="BP1304" s="80"/>
      <c r="BQ1304" s="80"/>
      <c r="BR1304" s="80"/>
      <c r="BS1304" s="80"/>
      <c r="BT1304" s="80"/>
      <c r="BU1304" s="80"/>
      <c r="BV1304" s="80"/>
      <c r="BW1304" s="80"/>
      <c r="BX1304" s="80"/>
      <c r="BY1304" s="80"/>
      <c r="BZ1304" s="80"/>
      <c r="CE1304" s="5"/>
    </row>
    <row r="1305" spans="2:83" s="6" customFormat="1" x14ac:dyDescent="0.25">
      <c r="B1305" s="77"/>
      <c r="C1305" s="78"/>
      <c r="D1305" s="80"/>
      <c r="E1305" s="80"/>
      <c r="F1305" s="80"/>
      <c r="G1305" s="80"/>
      <c r="H1305" s="80"/>
      <c r="I1305" s="80"/>
      <c r="J1305" s="80"/>
      <c r="K1305" s="5"/>
      <c r="L1305" s="5"/>
      <c r="M1305" s="80"/>
      <c r="N1305" s="5"/>
      <c r="O1305" s="80"/>
      <c r="P1305" s="5"/>
      <c r="Q1305" s="80"/>
      <c r="R1305" s="5"/>
      <c r="S1305" s="80"/>
      <c r="T1305" s="5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5"/>
      <c r="AE1305" s="80"/>
      <c r="AF1305" s="5"/>
      <c r="AG1305" s="80"/>
      <c r="AH1305" s="5"/>
      <c r="AI1305" s="80"/>
      <c r="AJ1305" s="5"/>
      <c r="AK1305" s="80"/>
      <c r="AL1305" s="5"/>
      <c r="AM1305" s="80"/>
      <c r="AN1305" s="5"/>
      <c r="AO1305" s="80"/>
      <c r="AP1305" s="80"/>
      <c r="AQ1305" s="5"/>
      <c r="AR1305" s="80"/>
      <c r="AS1305" s="5"/>
      <c r="AT1305" s="80"/>
      <c r="AU1305" s="5"/>
      <c r="AV1305" s="80"/>
      <c r="AW1305" s="5"/>
      <c r="AX1305" s="80"/>
      <c r="AY1305" s="5"/>
      <c r="AZ1305" s="80"/>
      <c r="BA1305" s="5"/>
      <c r="BB1305" s="80"/>
      <c r="BC1305" s="80"/>
      <c r="BD1305" s="80"/>
      <c r="BE1305" s="80"/>
      <c r="BF1305" s="80"/>
      <c r="BG1305" s="80"/>
      <c r="BH1305" s="80"/>
      <c r="BI1305" s="80"/>
      <c r="BJ1305" s="80"/>
      <c r="BK1305" s="80"/>
      <c r="BL1305" s="80"/>
      <c r="BM1305" s="80"/>
      <c r="BN1305" s="80"/>
      <c r="BO1305" s="80"/>
      <c r="BP1305" s="80"/>
      <c r="BQ1305" s="80"/>
      <c r="BR1305" s="80"/>
      <c r="BS1305" s="80"/>
      <c r="BT1305" s="80"/>
      <c r="BU1305" s="80"/>
      <c r="BV1305" s="80"/>
      <c r="BW1305" s="80"/>
      <c r="BX1305" s="80"/>
      <c r="BY1305" s="80"/>
      <c r="BZ1305" s="80"/>
      <c r="CE1305" s="5"/>
    </row>
    <row r="1306" spans="2:83" s="6" customFormat="1" x14ac:dyDescent="0.25">
      <c r="B1306" s="77"/>
      <c r="C1306" s="78"/>
      <c r="D1306" s="80"/>
      <c r="E1306" s="80"/>
      <c r="F1306" s="80"/>
      <c r="G1306" s="80"/>
      <c r="H1306" s="80"/>
      <c r="I1306" s="80"/>
      <c r="J1306" s="80"/>
      <c r="K1306" s="5"/>
      <c r="L1306" s="5"/>
      <c r="M1306" s="80"/>
      <c r="N1306" s="5"/>
      <c r="O1306" s="80"/>
      <c r="P1306" s="5"/>
      <c r="Q1306" s="80"/>
      <c r="R1306" s="5"/>
      <c r="S1306" s="80"/>
      <c r="T1306" s="5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5"/>
      <c r="AE1306" s="80"/>
      <c r="AF1306" s="5"/>
      <c r="AG1306" s="80"/>
      <c r="AH1306" s="5"/>
      <c r="AI1306" s="80"/>
      <c r="AJ1306" s="5"/>
      <c r="AK1306" s="80"/>
      <c r="AL1306" s="5"/>
      <c r="AM1306" s="80"/>
      <c r="AN1306" s="5"/>
      <c r="AO1306" s="80"/>
      <c r="AP1306" s="80"/>
      <c r="AQ1306" s="5"/>
      <c r="AR1306" s="80"/>
      <c r="AS1306" s="5"/>
      <c r="AT1306" s="80"/>
      <c r="AU1306" s="5"/>
      <c r="AV1306" s="80"/>
      <c r="AW1306" s="5"/>
      <c r="AX1306" s="80"/>
      <c r="AY1306" s="5"/>
      <c r="AZ1306" s="80"/>
      <c r="BA1306" s="5"/>
      <c r="BB1306" s="80"/>
      <c r="BC1306" s="80"/>
      <c r="BD1306" s="80"/>
      <c r="BE1306" s="80"/>
      <c r="BF1306" s="80"/>
      <c r="BG1306" s="80"/>
      <c r="BH1306" s="80"/>
      <c r="BI1306" s="80"/>
      <c r="BJ1306" s="80"/>
      <c r="BK1306" s="80"/>
      <c r="BL1306" s="80"/>
      <c r="BM1306" s="80"/>
      <c r="BN1306" s="80"/>
      <c r="BO1306" s="80"/>
      <c r="BP1306" s="80"/>
      <c r="BQ1306" s="80"/>
      <c r="BR1306" s="80"/>
      <c r="BS1306" s="80"/>
      <c r="BT1306" s="80"/>
      <c r="BU1306" s="80"/>
      <c r="BV1306" s="80"/>
      <c r="BW1306" s="80"/>
      <c r="BX1306" s="80"/>
      <c r="BY1306" s="80"/>
      <c r="BZ1306" s="80"/>
      <c r="CE1306" s="5"/>
    </row>
    <row r="1307" spans="2:83" s="6" customFormat="1" x14ac:dyDescent="0.25">
      <c r="B1307" s="77"/>
      <c r="C1307" s="78"/>
      <c r="D1307" s="80"/>
      <c r="E1307" s="80"/>
      <c r="F1307" s="80"/>
      <c r="G1307" s="80"/>
      <c r="H1307" s="80"/>
      <c r="I1307" s="80"/>
      <c r="J1307" s="80"/>
      <c r="K1307" s="5"/>
      <c r="L1307" s="5"/>
      <c r="M1307" s="80"/>
      <c r="N1307" s="5"/>
      <c r="O1307" s="80"/>
      <c r="P1307" s="5"/>
      <c r="Q1307" s="80"/>
      <c r="R1307" s="5"/>
      <c r="S1307" s="80"/>
      <c r="T1307" s="5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5"/>
      <c r="AE1307" s="80"/>
      <c r="AF1307" s="5"/>
      <c r="AG1307" s="80"/>
      <c r="AH1307" s="5"/>
      <c r="AI1307" s="80"/>
      <c r="AJ1307" s="5"/>
      <c r="AK1307" s="80"/>
      <c r="AL1307" s="5"/>
      <c r="AM1307" s="80"/>
      <c r="AN1307" s="5"/>
      <c r="AO1307" s="80"/>
      <c r="AP1307" s="80"/>
      <c r="AQ1307" s="5"/>
      <c r="AR1307" s="80"/>
      <c r="AS1307" s="5"/>
      <c r="AT1307" s="80"/>
      <c r="AU1307" s="5"/>
      <c r="AV1307" s="80"/>
      <c r="AW1307" s="5"/>
      <c r="AX1307" s="80"/>
      <c r="AY1307" s="5"/>
      <c r="AZ1307" s="80"/>
      <c r="BA1307" s="5"/>
      <c r="BB1307" s="80"/>
      <c r="BC1307" s="80"/>
      <c r="BD1307" s="80"/>
      <c r="BE1307" s="80"/>
      <c r="BF1307" s="80"/>
      <c r="BG1307" s="80"/>
      <c r="BH1307" s="80"/>
      <c r="BI1307" s="80"/>
      <c r="BJ1307" s="80"/>
      <c r="BK1307" s="80"/>
      <c r="BL1307" s="80"/>
      <c r="BM1307" s="80"/>
      <c r="BN1307" s="80"/>
      <c r="BO1307" s="80"/>
      <c r="BP1307" s="80"/>
      <c r="BQ1307" s="80"/>
      <c r="BR1307" s="80"/>
      <c r="BS1307" s="80"/>
      <c r="BT1307" s="80"/>
      <c r="BU1307" s="80"/>
      <c r="BV1307" s="80"/>
      <c r="BW1307" s="80"/>
      <c r="BX1307" s="80"/>
      <c r="BY1307" s="80"/>
      <c r="BZ1307" s="80"/>
      <c r="CE1307" s="5"/>
    </row>
    <row r="1308" spans="2:83" s="6" customFormat="1" x14ac:dyDescent="0.25">
      <c r="B1308" s="77"/>
      <c r="C1308" s="78"/>
      <c r="D1308" s="80"/>
      <c r="E1308" s="80"/>
      <c r="F1308" s="80"/>
      <c r="G1308" s="80"/>
      <c r="H1308" s="80"/>
      <c r="I1308" s="80"/>
      <c r="J1308" s="80"/>
      <c r="K1308" s="5"/>
      <c r="L1308" s="5"/>
      <c r="M1308" s="80"/>
      <c r="N1308" s="5"/>
      <c r="O1308" s="80"/>
      <c r="P1308" s="5"/>
      <c r="Q1308" s="80"/>
      <c r="R1308" s="5"/>
      <c r="S1308" s="80"/>
      <c r="T1308" s="5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5"/>
      <c r="AE1308" s="80"/>
      <c r="AF1308" s="5"/>
      <c r="AG1308" s="80"/>
      <c r="AH1308" s="5"/>
      <c r="AI1308" s="80"/>
      <c r="AJ1308" s="5"/>
      <c r="AK1308" s="80"/>
      <c r="AL1308" s="5"/>
      <c r="AM1308" s="80"/>
      <c r="AN1308" s="5"/>
      <c r="AO1308" s="80"/>
      <c r="AP1308" s="80"/>
      <c r="AQ1308" s="5"/>
      <c r="AR1308" s="80"/>
      <c r="AS1308" s="5"/>
      <c r="AT1308" s="80"/>
      <c r="AU1308" s="5"/>
      <c r="AV1308" s="80"/>
      <c r="AW1308" s="5"/>
      <c r="AX1308" s="80"/>
      <c r="AY1308" s="5"/>
      <c r="AZ1308" s="80"/>
      <c r="BA1308" s="5"/>
      <c r="BB1308" s="80"/>
      <c r="BC1308" s="80"/>
      <c r="BD1308" s="80"/>
      <c r="BE1308" s="80"/>
      <c r="BF1308" s="80"/>
      <c r="BG1308" s="80"/>
      <c r="BH1308" s="80"/>
      <c r="BI1308" s="80"/>
      <c r="BJ1308" s="80"/>
      <c r="BK1308" s="80"/>
      <c r="BL1308" s="80"/>
      <c r="BM1308" s="80"/>
      <c r="BN1308" s="80"/>
      <c r="BO1308" s="80"/>
      <c r="BP1308" s="80"/>
      <c r="BQ1308" s="80"/>
      <c r="BR1308" s="80"/>
      <c r="BS1308" s="80"/>
      <c r="BT1308" s="80"/>
      <c r="BU1308" s="80"/>
      <c r="BV1308" s="80"/>
      <c r="BW1308" s="80"/>
      <c r="BX1308" s="80"/>
      <c r="BY1308" s="80"/>
      <c r="BZ1308" s="80"/>
      <c r="CE1308" s="5"/>
    </row>
    <row r="1309" spans="2:83" s="6" customFormat="1" x14ac:dyDescent="0.25">
      <c r="B1309" s="77"/>
      <c r="C1309" s="78"/>
      <c r="D1309" s="80"/>
      <c r="E1309" s="80"/>
      <c r="F1309" s="80"/>
      <c r="G1309" s="80"/>
      <c r="H1309" s="80"/>
      <c r="I1309" s="80"/>
      <c r="J1309" s="80"/>
      <c r="K1309" s="5"/>
      <c r="L1309" s="5"/>
      <c r="M1309" s="80"/>
      <c r="N1309" s="5"/>
      <c r="O1309" s="80"/>
      <c r="P1309" s="5"/>
      <c r="Q1309" s="80"/>
      <c r="R1309" s="5"/>
      <c r="S1309" s="80"/>
      <c r="T1309" s="5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5"/>
      <c r="AE1309" s="80"/>
      <c r="AF1309" s="5"/>
      <c r="AG1309" s="80"/>
      <c r="AH1309" s="5"/>
      <c r="AI1309" s="80"/>
      <c r="AJ1309" s="5"/>
      <c r="AK1309" s="80"/>
      <c r="AL1309" s="5"/>
      <c r="AM1309" s="80"/>
      <c r="AN1309" s="5"/>
      <c r="AO1309" s="80"/>
      <c r="AP1309" s="80"/>
      <c r="AQ1309" s="5"/>
      <c r="AR1309" s="80"/>
      <c r="AS1309" s="5"/>
      <c r="AT1309" s="80"/>
      <c r="AU1309" s="5"/>
      <c r="AV1309" s="80"/>
      <c r="AW1309" s="5"/>
      <c r="AX1309" s="80"/>
      <c r="AY1309" s="5"/>
      <c r="AZ1309" s="80"/>
      <c r="BA1309" s="5"/>
      <c r="BB1309" s="80"/>
      <c r="BC1309" s="80"/>
      <c r="BD1309" s="80"/>
      <c r="BE1309" s="80"/>
      <c r="BF1309" s="80"/>
      <c r="BG1309" s="80"/>
      <c r="BH1309" s="80"/>
      <c r="BI1309" s="80"/>
      <c r="BJ1309" s="80"/>
      <c r="BK1309" s="80"/>
      <c r="BL1309" s="80"/>
      <c r="BM1309" s="80"/>
      <c r="BN1309" s="80"/>
      <c r="BO1309" s="80"/>
      <c r="BP1309" s="80"/>
      <c r="BQ1309" s="80"/>
      <c r="BR1309" s="80"/>
      <c r="BS1309" s="80"/>
      <c r="BT1309" s="80"/>
      <c r="BU1309" s="80"/>
      <c r="BV1309" s="80"/>
      <c r="BW1309" s="80"/>
      <c r="BX1309" s="80"/>
      <c r="BY1309" s="80"/>
      <c r="BZ1309" s="80"/>
      <c r="CE1309" s="5"/>
    </row>
    <row r="1310" spans="2:83" s="6" customFormat="1" x14ac:dyDescent="0.25">
      <c r="B1310" s="77"/>
      <c r="C1310" s="78"/>
      <c r="D1310" s="80"/>
      <c r="E1310" s="80"/>
      <c r="F1310" s="80"/>
      <c r="G1310" s="80"/>
      <c r="H1310" s="80"/>
      <c r="I1310" s="80"/>
      <c r="J1310" s="80"/>
      <c r="K1310" s="5"/>
      <c r="L1310" s="5"/>
      <c r="M1310" s="80"/>
      <c r="N1310" s="5"/>
      <c r="O1310" s="80"/>
      <c r="P1310" s="5"/>
      <c r="Q1310" s="80"/>
      <c r="R1310" s="5"/>
      <c r="S1310" s="80"/>
      <c r="T1310" s="5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5"/>
      <c r="AE1310" s="80"/>
      <c r="AF1310" s="5"/>
      <c r="AG1310" s="80"/>
      <c r="AH1310" s="5"/>
      <c r="AI1310" s="80"/>
      <c r="AJ1310" s="5"/>
      <c r="AK1310" s="80"/>
      <c r="AL1310" s="5"/>
      <c r="AM1310" s="80"/>
      <c r="AN1310" s="5"/>
      <c r="AO1310" s="80"/>
      <c r="AP1310" s="80"/>
      <c r="AQ1310" s="5"/>
      <c r="AR1310" s="80"/>
      <c r="AS1310" s="5"/>
      <c r="AT1310" s="80"/>
      <c r="AU1310" s="5"/>
      <c r="AV1310" s="80"/>
      <c r="AW1310" s="5"/>
      <c r="AX1310" s="80"/>
      <c r="AY1310" s="5"/>
      <c r="AZ1310" s="80"/>
      <c r="BA1310" s="5"/>
      <c r="BB1310" s="80"/>
      <c r="BC1310" s="80"/>
      <c r="BD1310" s="80"/>
      <c r="BE1310" s="80"/>
      <c r="BF1310" s="80"/>
      <c r="BG1310" s="80"/>
      <c r="BH1310" s="80"/>
      <c r="BI1310" s="80"/>
      <c r="BJ1310" s="80"/>
      <c r="BK1310" s="80"/>
      <c r="BL1310" s="80"/>
      <c r="BM1310" s="80"/>
      <c r="BN1310" s="80"/>
      <c r="BO1310" s="80"/>
      <c r="BP1310" s="80"/>
      <c r="BQ1310" s="80"/>
      <c r="BR1310" s="80"/>
      <c r="BS1310" s="80"/>
      <c r="BT1310" s="80"/>
      <c r="BU1310" s="80"/>
      <c r="BV1310" s="80"/>
      <c r="BW1310" s="80"/>
      <c r="BX1310" s="80"/>
      <c r="BY1310" s="80"/>
      <c r="BZ1310" s="80"/>
      <c r="CE1310" s="5"/>
    </row>
    <row r="1311" spans="2:83" s="6" customFormat="1" x14ac:dyDescent="0.25">
      <c r="B1311" s="77"/>
      <c r="C1311" s="78"/>
      <c r="D1311" s="80"/>
      <c r="E1311" s="80"/>
      <c r="F1311" s="80"/>
      <c r="G1311" s="80"/>
      <c r="H1311" s="80"/>
      <c r="I1311" s="80"/>
      <c r="J1311" s="80"/>
      <c r="K1311" s="5"/>
      <c r="L1311" s="5"/>
      <c r="M1311" s="80"/>
      <c r="N1311" s="5"/>
      <c r="O1311" s="80"/>
      <c r="P1311" s="5"/>
      <c r="Q1311" s="80"/>
      <c r="R1311" s="5"/>
      <c r="S1311" s="80"/>
      <c r="T1311" s="5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5"/>
      <c r="AE1311" s="80"/>
      <c r="AF1311" s="5"/>
      <c r="AG1311" s="80"/>
      <c r="AH1311" s="5"/>
      <c r="AI1311" s="80"/>
      <c r="AJ1311" s="5"/>
      <c r="AK1311" s="80"/>
      <c r="AL1311" s="5"/>
      <c r="AM1311" s="80"/>
      <c r="AN1311" s="5"/>
      <c r="AO1311" s="80"/>
      <c r="AP1311" s="80"/>
      <c r="AQ1311" s="5"/>
      <c r="AR1311" s="80"/>
      <c r="AS1311" s="5"/>
      <c r="AT1311" s="80"/>
      <c r="AU1311" s="5"/>
      <c r="AV1311" s="80"/>
      <c r="AW1311" s="5"/>
      <c r="AX1311" s="80"/>
      <c r="AY1311" s="5"/>
      <c r="AZ1311" s="80"/>
      <c r="BA1311" s="5"/>
      <c r="BB1311" s="80"/>
      <c r="BC1311" s="80"/>
      <c r="BD1311" s="80"/>
      <c r="BE1311" s="80"/>
      <c r="BF1311" s="80"/>
      <c r="BG1311" s="80"/>
      <c r="BH1311" s="80"/>
      <c r="BI1311" s="80"/>
      <c r="BJ1311" s="80"/>
      <c r="BK1311" s="80"/>
      <c r="BL1311" s="80"/>
      <c r="BM1311" s="80"/>
      <c r="BN1311" s="80"/>
      <c r="BO1311" s="80"/>
      <c r="BP1311" s="80"/>
      <c r="BQ1311" s="80"/>
      <c r="BR1311" s="80"/>
      <c r="BS1311" s="80"/>
      <c r="BT1311" s="80"/>
      <c r="BU1311" s="80"/>
      <c r="BV1311" s="80"/>
      <c r="BW1311" s="80"/>
      <c r="BX1311" s="80"/>
      <c r="BY1311" s="80"/>
      <c r="BZ1311" s="80"/>
      <c r="CE1311" s="5"/>
    </row>
    <row r="1312" spans="2:83" s="6" customFormat="1" x14ac:dyDescent="0.25">
      <c r="B1312" s="77"/>
      <c r="C1312" s="78"/>
      <c r="D1312" s="80"/>
      <c r="E1312" s="80"/>
      <c r="F1312" s="80"/>
      <c r="G1312" s="80"/>
      <c r="H1312" s="80"/>
      <c r="I1312" s="80"/>
      <c r="J1312" s="80"/>
      <c r="K1312" s="5"/>
      <c r="L1312" s="5"/>
      <c r="M1312" s="80"/>
      <c r="N1312" s="5"/>
      <c r="O1312" s="80"/>
      <c r="P1312" s="5"/>
      <c r="Q1312" s="80"/>
      <c r="R1312" s="5"/>
      <c r="S1312" s="80"/>
      <c r="T1312" s="5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5"/>
      <c r="AE1312" s="80"/>
      <c r="AF1312" s="5"/>
      <c r="AG1312" s="80"/>
      <c r="AH1312" s="5"/>
      <c r="AI1312" s="80"/>
      <c r="AJ1312" s="5"/>
      <c r="AK1312" s="80"/>
      <c r="AL1312" s="5"/>
      <c r="AM1312" s="80"/>
      <c r="AN1312" s="5"/>
      <c r="AO1312" s="80"/>
      <c r="AP1312" s="80"/>
      <c r="AQ1312" s="5"/>
      <c r="AR1312" s="80"/>
      <c r="AS1312" s="5"/>
      <c r="AT1312" s="80"/>
      <c r="AU1312" s="5"/>
      <c r="AV1312" s="80"/>
      <c r="AW1312" s="5"/>
      <c r="AX1312" s="80"/>
      <c r="AY1312" s="5"/>
      <c r="AZ1312" s="80"/>
      <c r="BA1312" s="5"/>
      <c r="BB1312" s="80"/>
      <c r="BC1312" s="80"/>
      <c r="BD1312" s="80"/>
      <c r="BE1312" s="80"/>
      <c r="BF1312" s="80"/>
      <c r="BG1312" s="80"/>
      <c r="BH1312" s="80"/>
      <c r="BI1312" s="80"/>
      <c r="BJ1312" s="80"/>
      <c r="BK1312" s="80"/>
      <c r="BL1312" s="80"/>
      <c r="BM1312" s="80"/>
      <c r="BN1312" s="80"/>
      <c r="BO1312" s="80"/>
      <c r="BP1312" s="80"/>
      <c r="BQ1312" s="80"/>
      <c r="BR1312" s="80"/>
      <c r="BS1312" s="80"/>
      <c r="BT1312" s="80"/>
      <c r="BU1312" s="80"/>
      <c r="BV1312" s="80"/>
      <c r="BW1312" s="80"/>
      <c r="BX1312" s="80"/>
      <c r="BY1312" s="80"/>
      <c r="BZ1312" s="80"/>
      <c r="CE1312" s="5"/>
    </row>
    <row r="1313" spans="2:83" s="6" customFormat="1" x14ac:dyDescent="0.25">
      <c r="B1313" s="77"/>
      <c r="C1313" s="78"/>
      <c r="D1313" s="80"/>
      <c r="E1313" s="80"/>
      <c r="F1313" s="80"/>
      <c r="G1313" s="80"/>
      <c r="H1313" s="80"/>
      <c r="I1313" s="80"/>
      <c r="J1313" s="80"/>
      <c r="K1313" s="5"/>
      <c r="L1313" s="5"/>
      <c r="M1313" s="80"/>
      <c r="N1313" s="5"/>
      <c r="O1313" s="80"/>
      <c r="P1313" s="5"/>
      <c r="Q1313" s="80"/>
      <c r="R1313" s="5"/>
      <c r="S1313" s="80"/>
      <c r="T1313" s="5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5"/>
      <c r="AE1313" s="80"/>
      <c r="AF1313" s="5"/>
      <c r="AG1313" s="80"/>
      <c r="AH1313" s="5"/>
      <c r="AI1313" s="80"/>
      <c r="AJ1313" s="5"/>
      <c r="AK1313" s="80"/>
      <c r="AL1313" s="5"/>
      <c r="AM1313" s="80"/>
      <c r="AN1313" s="5"/>
      <c r="AO1313" s="80"/>
      <c r="AP1313" s="80"/>
      <c r="AQ1313" s="5"/>
      <c r="AR1313" s="80"/>
      <c r="AS1313" s="5"/>
      <c r="AT1313" s="80"/>
      <c r="AU1313" s="5"/>
      <c r="AV1313" s="80"/>
      <c r="AW1313" s="5"/>
      <c r="AX1313" s="80"/>
      <c r="AY1313" s="5"/>
      <c r="AZ1313" s="80"/>
      <c r="BA1313" s="5"/>
      <c r="BB1313" s="80"/>
      <c r="BC1313" s="80"/>
      <c r="BD1313" s="80"/>
      <c r="BE1313" s="80"/>
      <c r="BF1313" s="80"/>
      <c r="BG1313" s="80"/>
      <c r="BH1313" s="80"/>
      <c r="BI1313" s="80"/>
      <c r="BJ1313" s="80"/>
      <c r="BK1313" s="80"/>
      <c r="BL1313" s="80"/>
      <c r="BM1313" s="80"/>
      <c r="BN1313" s="80"/>
      <c r="BO1313" s="80"/>
      <c r="BP1313" s="80"/>
      <c r="BQ1313" s="80"/>
      <c r="BR1313" s="80"/>
      <c r="BS1313" s="80"/>
      <c r="BT1313" s="80"/>
      <c r="BU1313" s="80"/>
      <c r="BV1313" s="80"/>
      <c r="BW1313" s="80"/>
      <c r="BX1313" s="80"/>
      <c r="BY1313" s="80"/>
      <c r="BZ1313" s="80"/>
      <c r="CE1313" s="5"/>
    </row>
    <row r="1314" spans="2:83" s="6" customFormat="1" x14ac:dyDescent="0.25">
      <c r="B1314" s="77"/>
      <c r="C1314" s="78"/>
      <c r="D1314" s="80"/>
      <c r="E1314" s="80"/>
      <c r="F1314" s="80"/>
      <c r="G1314" s="80"/>
      <c r="H1314" s="80"/>
      <c r="I1314" s="80"/>
      <c r="J1314" s="80"/>
      <c r="K1314" s="5"/>
      <c r="L1314" s="5"/>
      <c r="M1314" s="80"/>
      <c r="N1314" s="5"/>
      <c r="O1314" s="80"/>
      <c r="P1314" s="5"/>
      <c r="Q1314" s="80"/>
      <c r="R1314" s="5"/>
      <c r="S1314" s="80"/>
      <c r="T1314" s="5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5"/>
      <c r="AE1314" s="80"/>
      <c r="AF1314" s="5"/>
      <c r="AG1314" s="80"/>
      <c r="AH1314" s="5"/>
      <c r="AI1314" s="80"/>
      <c r="AJ1314" s="5"/>
      <c r="AK1314" s="80"/>
      <c r="AL1314" s="5"/>
      <c r="AM1314" s="80"/>
      <c r="AN1314" s="5"/>
      <c r="AO1314" s="80"/>
      <c r="AP1314" s="80"/>
      <c r="AQ1314" s="5"/>
      <c r="AR1314" s="80"/>
      <c r="AS1314" s="5"/>
      <c r="AT1314" s="80"/>
      <c r="AU1314" s="5"/>
      <c r="AV1314" s="80"/>
      <c r="AW1314" s="5"/>
      <c r="AX1314" s="80"/>
      <c r="AY1314" s="5"/>
      <c r="AZ1314" s="80"/>
      <c r="BA1314" s="5"/>
      <c r="BB1314" s="80"/>
      <c r="BC1314" s="80"/>
      <c r="BD1314" s="80"/>
      <c r="BE1314" s="80"/>
      <c r="BF1314" s="80"/>
      <c r="BG1314" s="80"/>
      <c r="BH1314" s="80"/>
      <c r="BI1314" s="80"/>
      <c r="BJ1314" s="80"/>
      <c r="BK1314" s="80"/>
      <c r="BL1314" s="80"/>
      <c r="BM1314" s="80"/>
      <c r="BN1314" s="80"/>
      <c r="BO1314" s="80"/>
      <c r="BP1314" s="80"/>
      <c r="BQ1314" s="80"/>
      <c r="BR1314" s="80"/>
      <c r="BS1314" s="80"/>
      <c r="BT1314" s="80"/>
      <c r="BU1314" s="80"/>
      <c r="BV1314" s="80"/>
      <c r="BW1314" s="80"/>
      <c r="BX1314" s="80"/>
      <c r="BY1314" s="80"/>
      <c r="BZ1314" s="80"/>
      <c r="CE1314" s="5"/>
    </row>
    <row r="1315" spans="2:83" s="6" customFormat="1" x14ac:dyDescent="0.25">
      <c r="B1315" s="77"/>
      <c r="C1315" s="78"/>
      <c r="D1315" s="80"/>
      <c r="E1315" s="80"/>
      <c r="F1315" s="80"/>
      <c r="G1315" s="80"/>
      <c r="H1315" s="80"/>
      <c r="I1315" s="80"/>
      <c r="J1315" s="80"/>
      <c r="K1315" s="5"/>
      <c r="L1315" s="5"/>
      <c r="M1315" s="80"/>
      <c r="N1315" s="5"/>
      <c r="O1315" s="80"/>
      <c r="P1315" s="5"/>
      <c r="Q1315" s="80"/>
      <c r="R1315" s="5"/>
      <c r="S1315" s="80"/>
      <c r="T1315" s="5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5"/>
      <c r="AE1315" s="80"/>
      <c r="AF1315" s="5"/>
      <c r="AG1315" s="80"/>
      <c r="AH1315" s="5"/>
      <c r="AI1315" s="80"/>
      <c r="AJ1315" s="5"/>
      <c r="AK1315" s="80"/>
      <c r="AL1315" s="5"/>
      <c r="AM1315" s="80"/>
      <c r="AN1315" s="5"/>
      <c r="AO1315" s="80"/>
      <c r="AP1315" s="80"/>
      <c r="AQ1315" s="5"/>
      <c r="AR1315" s="80"/>
      <c r="AS1315" s="5"/>
      <c r="AT1315" s="80"/>
      <c r="AU1315" s="5"/>
      <c r="AV1315" s="80"/>
      <c r="AW1315" s="5"/>
      <c r="AX1315" s="80"/>
      <c r="AY1315" s="5"/>
      <c r="AZ1315" s="80"/>
      <c r="BA1315" s="5"/>
      <c r="BB1315" s="80"/>
      <c r="BC1315" s="80"/>
      <c r="BD1315" s="80"/>
      <c r="BE1315" s="80"/>
      <c r="BF1315" s="80"/>
      <c r="BG1315" s="80"/>
      <c r="BH1315" s="80"/>
      <c r="BI1315" s="80"/>
      <c r="BJ1315" s="80"/>
      <c r="BK1315" s="80"/>
      <c r="BL1315" s="80"/>
      <c r="BM1315" s="80"/>
      <c r="BN1315" s="80"/>
      <c r="BO1315" s="80"/>
      <c r="BP1315" s="80"/>
      <c r="BQ1315" s="80"/>
      <c r="BR1315" s="80"/>
      <c r="BS1315" s="80"/>
      <c r="BT1315" s="80"/>
      <c r="BU1315" s="80"/>
      <c r="BV1315" s="80"/>
      <c r="BW1315" s="80"/>
      <c r="BX1315" s="80"/>
      <c r="BY1315" s="80"/>
      <c r="BZ1315" s="80"/>
      <c r="CE1315" s="5"/>
    </row>
    <row r="1316" spans="2:83" s="6" customFormat="1" x14ac:dyDescent="0.25">
      <c r="B1316" s="77"/>
      <c r="C1316" s="78"/>
      <c r="D1316" s="80"/>
      <c r="E1316" s="80"/>
      <c r="F1316" s="80"/>
      <c r="G1316" s="80"/>
      <c r="H1316" s="80"/>
      <c r="I1316" s="80"/>
      <c r="J1316" s="80"/>
      <c r="K1316" s="5"/>
      <c r="L1316" s="5"/>
      <c r="M1316" s="80"/>
      <c r="N1316" s="5"/>
      <c r="O1316" s="80"/>
      <c r="P1316" s="5"/>
      <c r="Q1316" s="80"/>
      <c r="R1316" s="5"/>
      <c r="S1316" s="80"/>
      <c r="T1316" s="5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5"/>
      <c r="AE1316" s="80"/>
      <c r="AF1316" s="5"/>
      <c r="AG1316" s="80"/>
      <c r="AH1316" s="5"/>
      <c r="AI1316" s="80"/>
      <c r="AJ1316" s="5"/>
      <c r="AK1316" s="80"/>
      <c r="AL1316" s="5"/>
      <c r="AM1316" s="80"/>
      <c r="AN1316" s="5"/>
      <c r="AO1316" s="80"/>
      <c r="AP1316" s="80"/>
      <c r="AQ1316" s="5"/>
      <c r="AR1316" s="80"/>
      <c r="AS1316" s="5"/>
      <c r="AT1316" s="80"/>
      <c r="AU1316" s="5"/>
      <c r="AV1316" s="80"/>
      <c r="AW1316" s="5"/>
      <c r="AX1316" s="80"/>
      <c r="AY1316" s="5"/>
      <c r="AZ1316" s="80"/>
      <c r="BA1316" s="5"/>
      <c r="BB1316" s="80"/>
      <c r="BC1316" s="80"/>
      <c r="BD1316" s="80"/>
      <c r="BE1316" s="80"/>
      <c r="BF1316" s="80"/>
      <c r="BG1316" s="80"/>
      <c r="BH1316" s="80"/>
      <c r="BI1316" s="80"/>
      <c r="BJ1316" s="80"/>
      <c r="BK1316" s="80"/>
      <c r="BL1316" s="80"/>
      <c r="BM1316" s="80"/>
      <c r="BN1316" s="80"/>
      <c r="BO1316" s="80"/>
      <c r="BP1316" s="80"/>
      <c r="BQ1316" s="80"/>
      <c r="BR1316" s="80"/>
      <c r="BS1316" s="80"/>
      <c r="BT1316" s="80"/>
      <c r="BU1316" s="80"/>
      <c r="BV1316" s="80"/>
      <c r="BW1316" s="80"/>
      <c r="BX1316" s="80"/>
      <c r="BY1316" s="80"/>
      <c r="BZ1316" s="80"/>
      <c r="CE1316" s="5"/>
    </row>
    <row r="1317" spans="2:83" s="6" customFormat="1" x14ac:dyDescent="0.25">
      <c r="B1317" s="77"/>
      <c r="C1317" s="78"/>
      <c r="D1317" s="80"/>
      <c r="E1317" s="80"/>
      <c r="F1317" s="80"/>
      <c r="G1317" s="80"/>
      <c r="H1317" s="80"/>
      <c r="I1317" s="80"/>
      <c r="J1317" s="80"/>
      <c r="K1317" s="5"/>
      <c r="L1317" s="5"/>
      <c r="M1317" s="80"/>
      <c r="N1317" s="5"/>
      <c r="O1317" s="80"/>
      <c r="P1317" s="5"/>
      <c r="Q1317" s="80"/>
      <c r="R1317" s="5"/>
      <c r="S1317" s="80"/>
      <c r="T1317" s="5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5"/>
      <c r="AE1317" s="80"/>
      <c r="AF1317" s="5"/>
      <c r="AG1317" s="80"/>
      <c r="AH1317" s="5"/>
      <c r="AI1317" s="80"/>
      <c r="AJ1317" s="5"/>
      <c r="AK1317" s="80"/>
      <c r="AL1317" s="5"/>
      <c r="AM1317" s="80"/>
      <c r="AN1317" s="5"/>
      <c r="AO1317" s="80"/>
      <c r="AP1317" s="80"/>
      <c r="AQ1317" s="5"/>
      <c r="AR1317" s="80"/>
      <c r="AS1317" s="5"/>
      <c r="AT1317" s="80"/>
      <c r="AU1317" s="5"/>
      <c r="AV1317" s="80"/>
      <c r="AW1317" s="5"/>
      <c r="AX1317" s="80"/>
      <c r="AY1317" s="5"/>
      <c r="AZ1317" s="80"/>
      <c r="BA1317" s="5"/>
      <c r="BB1317" s="80"/>
      <c r="BC1317" s="80"/>
      <c r="BD1317" s="80"/>
      <c r="BE1317" s="80"/>
      <c r="BF1317" s="80"/>
      <c r="BG1317" s="80"/>
      <c r="BH1317" s="80"/>
      <c r="BI1317" s="80"/>
      <c r="BJ1317" s="80"/>
      <c r="BK1317" s="80"/>
      <c r="BL1317" s="80"/>
      <c r="BM1317" s="80"/>
      <c r="BN1317" s="80"/>
      <c r="BO1317" s="80"/>
      <c r="BP1317" s="80"/>
      <c r="BQ1317" s="80"/>
      <c r="BR1317" s="80"/>
      <c r="BS1317" s="80"/>
      <c r="BT1317" s="80"/>
      <c r="BU1317" s="80"/>
      <c r="BV1317" s="80"/>
      <c r="BW1317" s="80"/>
      <c r="BX1317" s="80"/>
      <c r="BY1317" s="80"/>
      <c r="BZ1317" s="80"/>
      <c r="CE1317" s="5"/>
    </row>
    <row r="1318" spans="2:83" s="6" customFormat="1" x14ac:dyDescent="0.25">
      <c r="B1318" s="77"/>
      <c r="C1318" s="78"/>
      <c r="D1318" s="80"/>
      <c r="E1318" s="80"/>
      <c r="F1318" s="80"/>
      <c r="G1318" s="80"/>
      <c r="H1318" s="80"/>
      <c r="I1318" s="80"/>
      <c r="J1318" s="80"/>
      <c r="K1318" s="5"/>
      <c r="L1318" s="5"/>
      <c r="M1318" s="80"/>
      <c r="N1318" s="5"/>
      <c r="O1318" s="80"/>
      <c r="P1318" s="5"/>
      <c r="Q1318" s="80"/>
      <c r="R1318" s="5"/>
      <c r="S1318" s="80"/>
      <c r="T1318" s="5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5"/>
      <c r="AE1318" s="80"/>
      <c r="AF1318" s="5"/>
      <c r="AG1318" s="80"/>
      <c r="AH1318" s="5"/>
      <c r="AI1318" s="80"/>
      <c r="AJ1318" s="5"/>
      <c r="AK1318" s="80"/>
      <c r="AL1318" s="5"/>
      <c r="AM1318" s="80"/>
      <c r="AN1318" s="5"/>
      <c r="AO1318" s="80"/>
      <c r="AP1318" s="80"/>
      <c r="AQ1318" s="5"/>
      <c r="AR1318" s="80"/>
      <c r="AS1318" s="5"/>
      <c r="AT1318" s="80"/>
      <c r="AU1318" s="5"/>
      <c r="AV1318" s="80"/>
      <c r="AW1318" s="5"/>
      <c r="AX1318" s="80"/>
      <c r="AY1318" s="5"/>
      <c r="AZ1318" s="80"/>
      <c r="BA1318" s="5"/>
      <c r="BB1318" s="80"/>
      <c r="BC1318" s="80"/>
      <c r="BD1318" s="80"/>
      <c r="BE1318" s="80"/>
      <c r="BF1318" s="80"/>
      <c r="BG1318" s="80"/>
      <c r="BH1318" s="80"/>
      <c r="BI1318" s="80"/>
      <c r="BJ1318" s="80"/>
      <c r="BK1318" s="80"/>
      <c r="BL1318" s="80"/>
      <c r="BM1318" s="80"/>
      <c r="BN1318" s="80"/>
      <c r="BO1318" s="80"/>
      <c r="BP1318" s="80"/>
      <c r="BQ1318" s="80"/>
      <c r="BR1318" s="80"/>
      <c r="BS1318" s="80"/>
      <c r="BT1318" s="80"/>
      <c r="BU1318" s="80"/>
      <c r="BV1318" s="80"/>
      <c r="BW1318" s="80"/>
      <c r="BX1318" s="80"/>
      <c r="BY1318" s="80"/>
      <c r="BZ1318" s="80"/>
      <c r="CE1318" s="5"/>
    </row>
    <row r="1319" spans="2:83" s="6" customFormat="1" x14ac:dyDescent="0.25">
      <c r="B1319" s="77"/>
      <c r="C1319" s="78"/>
      <c r="D1319" s="80"/>
      <c r="E1319" s="80"/>
      <c r="F1319" s="80"/>
      <c r="G1319" s="80"/>
      <c r="H1319" s="80"/>
      <c r="I1319" s="80"/>
      <c r="J1319" s="80"/>
      <c r="K1319" s="5"/>
      <c r="L1319" s="5"/>
      <c r="M1319" s="80"/>
      <c r="N1319" s="5"/>
      <c r="O1319" s="80"/>
      <c r="P1319" s="5"/>
      <c r="Q1319" s="80"/>
      <c r="R1319" s="5"/>
      <c r="S1319" s="80"/>
      <c r="T1319" s="5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5"/>
      <c r="AE1319" s="80"/>
      <c r="AF1319" s="5"/>
      <c r="AG1319" s="80"/>
      <c r="AH1319" s="5"/>
      <c r="AI1319" s="80"/>
      <c r="AJ1319" s="5"/>
      <c r="AK1319" s="80"/>
      <c r="AL1319" s="5"/>
      <c r="AM1319" s="80"/>
      <c r="AN1319" s="5"/>
      <c r="AO1319" s="80"/>
      <c r="AP1319" s="80"/>
      <c r="AQ1319" s="5"/>
      <c r="AR1319" s="80"/>
      <c r="AS1319" s="5"/>
      <c r="AT1319" s="80"/>
      <c r="AU1319" s="5"/>
      <c r="AV1319" s="80"/>
      <c r="AW1319" s="5"/>
      <c r="AX1319" s="80"/>
      <c r="AY1319" s="5"/>
      <c r="AZ1319" s="80"/>
      <c r="BA1319" s="5"/>
      <c r="BB1319" s="80"/>
      <c r="BC1319" s="80"/>
      <c r="BD1319" s="80"/>
      <c r="BE1319" s="80"/>
      <c r="BF1319" s="80"/>
      <c r="BG1319" s="80"/>
      <c r="BH1319" s="80"/>
      <c r="BI1319" s="80"/>
      <c r="BJ1319" s="80"/>
      <c r="BK1319" s="80"/>
      <c r="BL1319" s="80"/>
      <c r="BM1319" s="80"/>
      <c r="BN1319" s="80"/>
      <c r="BO1319" s="80"/>
      <c r="BP1319" s="80"/>
      <c r="BQ1319" s="80"/>
      <c r="BR1319" s="80"/>
      <c r="BS1319" s="80"/>
      <c r="BT1319" s="80"/>
      <c r="BU1319" s="80"/>
      <c r="BV1319" s="80"/>
      <c r="BW1319" s="80"/>
      <c r="BX1319" s="80"/>
      <c r="BY1319" s="80"/>
      <c r="BZ1319" s="80"/>
      <c r="CE1319" s="5"/>
    </row>
    <row r="1320" spans="2:83" s="6" customFormat="1" x14ac:dyDescent="0.25">
      <c r="B1320" s="77"/>
      <c r="C1320" s="78"/>
      <c r="D1320" s="80"/>
      <c r="E1320" s="80"/>
      <c r="F1320" s="80"/>
      <c r="G1320" s="80"/>
      <c r="H1320" s="80"/>
      <c r="I1320" s="80"/>
      <c r="J1320" s="80"/>
      <c r="K1320" s="5"/>
      <c r="L1320" s="5"/>
      <c r="M1320" s="80"/>
      <c r="N1320" s="5"/>
      <c r="O1320" s="80"/>
      <c r="P1320" s="5"/>
      <c r="Q1320" s="80"/>
      <c r="R1320" s="5"/>
      <c r="S1320" s="80"/>
      <c r="T1320" s="5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5"/>
      <c r="AE1320" s="80"/>
      <c r="AF1320" s="5"/>
      <c r="AG1320" s="80"/>
      <c r="AH1320" s="5"/>
      <c r="AI1320" s="80"/>
      <c r="AJ1320" s="5"/>
      <c r="AK1320" s="80"/>
      <c r="AL1320" s="5"/>
      <c r="AM1320" s="80"/>
      <c r="AN1320" s="5"/>
      <c r="AO1320" s="80"/>
      <c r="AP1320" s="80"/>
      <c r="AQ1320" s="5"/>
      <c r="AR1320" s="80"/>
      <c r="AS1320" s="5"/>
      <c r="AT1320" s="80"/>
      <c r="AU1320" s="5"/>
      <c r="AV1320" s="80"/>
      <c r="AW1320" s="5"/>
      <c r="AX1320" s="80"/>
      <c r="AY1320" s="5"/>
      <c r="AZ1320" s="80"/>
      <c r="BA1320" s="5"/>
      <c r="BB1320" s="80"/>
      <c r="BC1320" s="80"/>
      <c r="BD1320" s="80"/>
      <c r="BE1320" s="80"/>
      <c r="BF1320" s="80"/>
      <c r="BG1320" s="80"/>
      <c r="BH1320" s="80"/>
      <c r="BI1320" s="80"/>
      <c r="BJ1320" s="80"/>
      <c r="BK1320" s="80"/>
      <c r="BL1320" s="80"/>
      <c r="BM1320" s="80"/>
      <c r="BN1320" s="80"/>
      <c r="BO1320" s="80"/>
      <c r="BP1320" s="80"/>
      <c r="BQ1320" s="80"/>
      <c r="BR1320" s="80"/>
      <c r="BS1320" s="80"/>
      <c r="BT1320" s="80"/>
      <c r="BU1320" s="80"/>
      <c r="BV1320" s="80"/>
      <c r="BW1320" s="80"/>
      <c r="BX1320" s="80"/>
      <c r="BY1320" s="80"/>
      <c r="BZ1320" s="80"/>
      <c r="CE1320" s="5"/>
    </row>
    <row r="1321" spans="2:83" s="6" customFormat="1" x14ac:dyDescent="0.25">
      <c r="B1321" s="77"/>
      <c r="C1321" s="78"/>
      <c r="D1321" s="80"/>
      <c r="E1321" s="80"/>
      <c r="F1321" s="80"/>
      <c r="G1321" s="80"/>
      <c r="H1321" s="80"/>
      <c r="I1321" s="80"/>
      <c r="J1321" s="80"/>
      <c r="K1321" s="5"/>
      <c r="L1321" s="5"/>
      <c r="M1321" s="80"/>
      <c r="N1321" s="5"/>
      <c r="O1321" s="80"/>
      <c r="P1321" s="5"/>
      <c r="Q1321" s="80"/>
      <c r="R1321" s="5"/>
      <c r="S1321" s="80"/>
      <c r="T1321" s="5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5"/>
      <c r="AE1321" s="80"/>
      <c r="AF1321" s="5"/>
      <c r="AG1321" s="80"/>
      <c r="AH1321" s="5"/>
      <c r="AI1321" s="80"/>
      <c r="AJ1321" s="5"/>
      <c r="AK1321" s="80"/>
      <c r="AL1321" s="5"/>
      <c r="AM1321" s="80"/>
      <c r="AN1321" s="5"/>
      <c r="AO1321" s="80"/>
      <c r="AP1321" s="80"/>
      <c r="AQ1321" s="5"/>
      <c r="AR1321" s="80"/>
      <c r="AS1321" s="5"/>
      <c r="AT1321" s="80"/>
      <c r="AU1321" s="5"/>
      <c r="AV1321" s="80"/>
      <c r="AW1321" s="5"/>
      <c r="AX1321" s="80"/>
      <c r="AY1321" s="5"/>
      <c r="AZ1321" s="80"/>
      <c r="BA1321" s="5"/>
      <c r="BB1321" s="80"/>
      <c r="BC1321" s="80"/>
      <c r="BD1321" s="80"/>
      <c r="BE1321" s="80"/>
      <c r="BF1321" s="80"/>
      <c r="BG1321" s="80"/>
      <c r="BH1321" s="80"/>
      <c r="BI1321" s="80"/>
      <c r="BJ1321" s="80"/>
      <c r="BK1321" s="80"/>
      <c r="BL1321" s="80"/>
      <c r="BM1321" s="80"/>
      <c r="BN1321" s="80"/>
      <c r="BO1321" s="80"/>
      <c r="BP1321" s="80"/>
      <c r="BQ1321" s="80"/>
      <c r="BR1321" s="80"/>
      <c r="BS1321" s="80"/>
      <c r="BT1321" s="80"/>
      <c r="BU1321" s="80"/>
      <c r="BV1321" s="80"/>
      <c r="BW1321" s="80"/>
      <c r="BX1321" s="80"/>
      <c r="BY1321" s="80"/>
      <c r="BZ1321" s="80"/>
      <c r="CE1321" s="5"/>
    </row>
    <row r="1322" spans="2:83" s="6" customFormat="1" x14ac:dyDescent="0.25">
      <c r="B1322" s="77"/>
      <c r="C1322" s="78"/>
      <c r="D1322" s="80"/>
      <c r="E1322" s="80"/>
      <c r="F1322" s="80"/>
      <c r="G1322" s="80"/>
      <c r="H1322" s="80"/>
      <c r="I1322" s="80"/>
      <c r="J1322" s="80"/>
      <c r="K1322" s="5"/>
      <c r="L1322" s="5"/>
      <c r="M1322" s="80"/>
      <c r="N1322" s="5"/>
      <c r="O1322" s="80"/>
      <c r="P1322" s="5"/>
      <c r="Q1322" s="80"/>
      <c r="R1322" s="5"/>
      <c r="S1322" s="80"/>
      <c r="T1322" s="5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5"/>
      <c r="AE1322" s="80"/>
      <c r="AF1322" s="5"/>
      <c r="AG1322" s="80"/>
      <c r="AH1322" s="5"/>
      <c r="AI1322" s="80"/>
      <c r="AJ1322" s="5"/>
      <c r="AK1322" s="80"/>
      <c r="AL1322" s="5"/>
      <c r="AM1322" s="80"/>
      <c r="AN1322" s="5"/>
      <c r="AO1322" s="80"/>
      <c r="AP1322" s="80"/>
      <c r="AQ1322" s="5"/>
      <c r="AR1322" s="80"/>
      <c r="AS1322" s="5"/>
      <c r="AT1322" s="80"/>
      <c r="AU1322" s="5"/>
      <c r="AV1322" s="80"/>
      <c r="AW1322" s="5"/>
      <c r="AX1322" s="80"/>
      <c r="AY1322" s="5"/>
      <c r="AZ1322" s="80"/>
      <c r="BA1322" s="5"/>
      <c r="BB1322" s="80"/>
      <c r="BC1322" s="80"/>
      <c r="BD1322" s="80"/>
      <c r="BE1322" s="80"/>
      <c r="BF1322" s="80"/>
      <c r="BG1322" s="80"/>
      <c r="BH1322" s="80"/>
      <c r="BI1322" s="80"/>
      <c r="BJ1322" s="80"/>
      <c r="BK1322" s="80"/>
      <c r="BL1322" s="80"/>
      <c r="BM1322" s="80"/>
      <c r="BN1322" s="80"/>
      <c r="BO1322" s="80"/>
      <c r="BP1322" s="80"/>
      <c r="BQ1322" s="80"/>
      <c r="BR1322" s="80"/>
      <c r="BS1322" s="80"/>
      <c r="BT1322" s="80"/>
      <c r="BU1322" s="80"/>
      <c r="BV1322" s="80"/>
      <c r="BW1322" s="80"/>
      <c r="BX1322" s="80"/>
      <c r="BY1322" s="80"/>
      <c r="BZ1322" s="80"/>
      <c r="CE1322" s="5"/>
    </row>
    <row r="1323" spans="2:83" s="6" customFormat="1" x14ac:dyDescent="0.25">
      <c r="B1323" s="77"/>
      <c r="C1323" s="78"/>
      <c r="D1323" s="80"/>
      <c r="E1323" s="80"/>
      <c r="F1323" s="80"/>
      <c r="G1323" s="80"/>
      <c r="H1323" s="80"/>
      <c r="I1323" s="80"/>
      <c r="J1323" s="80"/>
      <c r="K1323" s="5"/>
      <c r="L1323" s="5"/>
      <c r="M1323" s="80"/>
      <c r="N1323" s="5"/>
      <c r="O1323" s="80"/>
      <c r="P1323" s="5"/>
      <c r="Q1323" s="80"/>
      <c r="R1323" s="5"/>
      <c r="S1323" s="80"/>
      <c r="T1323" s="5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5"/>
      <c r="AE1323" s="80"/>
      <c r="AF1323" s="5"/>
      <c r="AG1323" s="80"/>
      <c r="AH1323" s="5"/>
      <c r="AI1323" s="80"/>
      <c r="AJ1323" s="5"/>
      <c r="AK1323" s="80"/>
      <c r="AL1323" s="5"/>
      <c r="AM1323" s="80"/>
      <c r="AN1323" s="5"/>
      <c r="AO1323" s="80"/>
      <c r="AP1323" s="80"/>
      <c r="AQ1323" s="5"/>
      <c r="AR1323" s="80"/>
      <c r="AS1323" s="5"/>
      <c r="AT1323" s="80"/>
      <c r="AU1323" s="5"/>
      <c r="AV1323" s="80"/>
      <c r="AW1323" s="5"/>
      <c r="AX1323" s="80"/>
      <c r="AY1323" s="5"/>
      <c r="AZ1323" s="80"/>
      <c r="BA1323" s="5"/>
      <c r="BB1323" s="80"/>
      <c r="BC1323" s="80"/>
      <c r="BD1323" s="80"/>
      <c r="BE1323" s="80"/>
      <c r="BF1323" s="80"/>
      <c r="BG1323" s="80"/>
      <c r="BH1323" s="80"/>
      <c r="BI1323" s="80"/>
      <c r="BJ1323" s="80"/>
      <c r="BK1323" s="80"/>
      <c r="BL1323" s="80"/>
      <c r="BM1323" s="80"/>
      <c r="BN1323" s="80"/>
      <c r="BO1323" s="80"/>
      <c r="BP1323" s="80"/>
      <c r="BQ1323" s="80"/>
      <c r="BR1323" s="80"/>
      <c r="BS1323" s="80"/>
      <c r="BT1323" s="80"/>
      <c r="BU1323" s="80"/>
      <c r="BV1323" s="80"/>
      <c r="BW1323" s="80"/>
      <c r="BX1323" s="80"/>
      <c r="BY1323" s="80"/>
      <c r="BZ1323" s="80"/>
      <c r="CE1323" s="5"/>
    </row>
    <row r="1324" spans="2:83" s="6" customFormat="1" x14ac:dyDescent="0.25">
      <c r="B1324" s="77"/>
      <c r="C1324" s="78"/>
      <c r="D1324" s="80"/>
      <c r="E1324" s="80"/>
      <c r="F1324" s="80"/>
      <c r="G1324" s="80"/>
      <c r="H1324" s="80"/>
      <c r="I1324" s="80"/>
      <c r="J1324" s="80"/>
      <c r="K1324" s="5"/>
      <c r="L1324" s="5"/>
      <c r="M1324" s="80"/>
      <c r="N1324" s="5"/>
      <c r="O1324" s="80"/>
      <c r="P1324" s="5"/>
      <c r="Q1324" s="80"/>
      <c r="R1324" s="5"/>
      <c r="S1324" s="80"/>
      <c r="T1324" s="5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5"/>
      <c r="AE1324" s="80"/>
      <c r="AF1324" s="5"/>
      <c r="AG1324" s="80"/>
      <c r="AH1324" s="5"/>
      <c r="AI1324" s="80"/>
      <c r="AJ1324" s="5"/>
      <c r="AK1324" s="80"/>
      <c r="AL1324" s="5"/>
      <c r="AM1324" s="80"/>
      <c r="AN1324" s="5"/>
      <c r="AO1324" s="80"/>
      <c r="AP1324" s="80"/>
      <c r="AQ1324" s="5"/>
      <c r="AR1324" s="80"/>
      <c r="AS1324" s="5"/>
      <c r="AT1324" s="80"/>
      <c r="AU1324" s="5"/>
      <c r="AV1324" s="80"/>
      <c r="AW1324" s="5"/>
      <c r="AX1324" s="80"/>
      <c r="AY1324" s="5"/>
      <c r="AZ1324" s="80"/>
      <c r="BA1324" s="5"/>
      <c r="BB1324" s="80"/>
      <c r="BC1324" s="80"/>
      <c r="BD1324" s="80"/>
      <c r="BE1324" s="80"/>
      <c r="BF1324" s="80"/>
      <c r="BG1324" s="80"/>
      <c r="BH1324" s="80"/>
      <c r="BI1324" s="80"/>
      <c r="BJ1324" s="80"/>
      <c r="BK1324" s="80"/>
      <c r="BL1324" s="80"/>
      <c r="BM1324" s="80"/>
      <c r="BN1324" s="80"/>
      <c r="BO1324" s="80"/>
      <c r="BP1324" s="80"/>
      <c r="BQ1324" s="80"/>
      <c r="BR1324" s="80"/>
      <c r="BS1324" s="80"/>
      <c r="BT1324" s="80"/>
      <c r="BU1324" s="80"/>
      <c r="BV1324" s="80"/>
      <c r="BW1324" s="80"/>
      <c r="BX1324" s="80"/>
      <c r="BY1324" s="80"/>
      <c r="BZ1324" s="80"/>
      <c r="CE1324" s="5"/>
    </row>
    <row r="1325" spans="2:83" s="6" customFormat="1" x14ac:dyDescent="0.25">
      <c r="B1325" s="77"/>
      <c r="C1325" s="78"/>
      <c r="D1325" s="80"/>
      <c r="E1325" s="80"/>
      <c r="F1325" s="80"/>
      <c r="G1325" s="80"/>
      <c r="H1325" s="80"/>
      <c r="I1325" s="80"/>
      <c r="J1325" s="80"/>
      <c r="K1325" s="5"/>
      <c r="L1325" s="5"/>
      <c r="M1325" s="80"/>
      <c r="N1325" s="5"/>
      <c r="O1325" s="80"/>
      <c r="P1325" s="5"/>
      <c r="Q1325" s="80"/>
      <c r="R1325" s="5"/>
      <c r="S1325" s="80"/>
      <c r="T1325" s="5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5"/>
      <c r="AE1325" s="80"/>
      <c r="AF1325" s="5"/>
      <c r="AG1325" s="80"/>
      <c r="AH1325" s="5"/>
      <c r="AI1325" s="80"/>
      <c r="AJ1325" s="5"/>
      <c r="AK1325" s="80"/>
      <c r="AL1325" s="5"/>
      <c r="AM1325" s="80"/>
      <c r="AN1325" s="5"/>
      <c r="AO1325" s="80"/>
      <c r="AP1325" s="80"/>
      <c r="AQ1325" s="5"/>
      <c r="AR1325" s="80"/>
      <c r="AS1325" s="5"/>
      <c r="AT1325" s="80"/>
      <c r="AU1325" s="5"/>
      <c r="AV1325" s="80"/>
      <c r="AW1325" s="5"/>
      <c r="AX1325" s="80"/>
      <c r="AY1325" s="5"/>
      <c r="AZ1325" s="80"/>
      <c r="BA1325" s="5"/>
      <c r="BB1325" s="80"/>
      <c r="BC1325" s="80"/>
      <c r="BD1325" s="80"/>
      <c r="BE1325" s="80"/>
      <c r="BF1325" s="80"/>
      <c r="BG1325" s="80"/>
      <c r="BH1325" s="80"/>
      <c r="BI1325" s="80"/>
      <c r="BJ1325" s="80"/>
      <c r="BK1325" s="80"/>
      <c r="BL1325" s="80"/>
      <c r="BM1325" s="80"/>
      <c r="BN1325" s="80"/>
      <c r="BO1325" s="80"/>
      <c r="BP1325" s="80"/>
      <c r="BQ1325" s="80"/>
      <c r="BR1325" s="80"/>
      <c r="BS1325" s="80"/>
      <c r="BT1325" s="80"/>
      <c r="BU1325" s="80"/>
      <c r="BV1325" s="80"/>
      <c r="BW1325" s="80"/>
      <c r="BX1325" s="80"/>
      <c r="BY1325" s="80"/>
      <c r="BZ1325" s="80"/>
      <c r="CE1325" s="5"/>
    </row>
    <row r="1326" spans="2:83" s="6" customFormat="1" x14ac:dyDescent="0.25">
      <c r="B1326" s="77"/>
      <c r="C1326" s="78"/>
      <c r="D1326" s="80"/>
      <c r="E1326" s="80"/>
      <c r="F1326" s="80"/>
      <c r="G1326" s="80"/>
      <c r="H1326" s="80"/>
      <c r="I1326" s="80"/>
      <c r="J1326" s="80"/>
      <c r="K1326" s="5"/>
      <c r="L1326" s="5"/>
      <c r="M1326" s="80"/>
      <c r="N1326" s="5"/>
      <c r="O1326" s="80"/>
      <c r="P1326" s="5"/>
      <c r="Q1326" s="80"/>
      <c r="R1326" s="5"/>
      <c r="S1326" s="80"/>
      <c r="T1326" s="5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5"/>
      <c r="AE1326" s="80"/>
      <c r="AF1326" s="5"/>
      <c r="AG1326" s="80"/>
      <c r="AH1326" s="5"/>
      <c r="AI1326" s="80"/>
      <c r="AJ1326" s="5"/>
      <c r="AK1326" s="80"/>
      <c r="AL1326" s="5"/>
      <c r="AM1326" s="80"/>
      <c r="AN1326" s="5"/>
      <c r="AO1326" s="80"/>
      <c r="AP1326" s="80"/>
      <c r="AQ1326" s="5"/>
      <c r="AR1326" s="80"/>
      <c r="AS1326" s="5"/>
      <c r="AT1326" s="80"/>
      <c r="AU1326" s="5"/>
      <c r="AV1326" s="80"/>
      <c r="AW1326" s="5"/>
      <c r="AX1326" s="80"/>
      <c r="AY1326" s="5"/>
      <c r="AZ1326" s="80"/>
      <c r="BA1326" s="5"/>
      <c r="BB1326" s="80"/>
      <c r="BC1326" s="80"/>
      <c r="BD1326" s="80"/>
      <c r="BE1326" s="80"/>
      <c r="BF1326" s="80"/>
      <c r="BG1326" s="80"/>
      <c r="BH1326" s="80"/>
      <c r="BI1326" s="80"/>
      <c r="BJ1326" s="80"/>
      <c r="BK1326" s="80"/>
      <c r="BL1326" s="80"/>
      <c r="BM1326" s="80"/>
      <c r="BN1326" s="80"/>
      <c r="BO1326" s="80"/>
      <c r="BP1326" s="80"/>
      <c r="BQ1326" s="80"/>
      <c r="BR1326" s="80"/>
      <c r="BS1326" s="80"/>
      <c r="BT1326" s="80"/>
      <c r="BU1326" s="80"/>
      <c r="BV1326" s="80"/>
      <c r="BW1326" s="80"/>
      <c r="BX1326" s="80"/>
      <c r="BY1326" s="80"/>
      <c r="BZ1326" s="80"/>
      <c r="CE1326" s="5"/>
    </row>
    <row r="1327" spans="2:83" s="6" customFormat="1" x14ac:dyDescent="0.25">
      <c r="B1327" s="77"/>
      <c r="C1327" s="78"/>
      <c r="D1327" s="80"/>
      <c r="E1327" s="80"/>
      <c r="F1327" s="80"/>
      <c r="G1327" s="80"/>
      <c r="H1327" s="80"/>
      <c r="I1327" s="80"/>
      <c r="J1327" s="80"/>
      <c r="K1327" s="5"/>
      <c r="L1327" s="5"/>
      <c r="M1327" s="80"/>
      <c r="N1327" s="5"/>
      <c r="O1327" s="80"/>
      <c r="P1327" s="5"/>
      <c r="Q1327" s="80"/>
      <c r="R1327" s="5"/>
      <c r="S1327" s="80"/>
      <c r="T1327" s="5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5"/>
      <c r="AE1327" s="80"/>
      <c r="AF1327" s="5"/>
      <c r="AG1327" s="80"/>
      <c r="AH1327" s="5"/>
      <c r="AI1327" s="80"/>
      <c r="AJ1327" s="5"/>
      <c r="AK1327" s="80"/>
      <c r="AL1327" s="5"/>
      <c r="AM1327" s="80"/>
      <c r="AN1327" s="5"/>
      <c r="AO1327" s="80"/>
      <c r="AP1327" s="80"/>
      <c r="AQ1327" s="5"/>
      <c r="AR1327" s="80"/>
      <c r="AS1327" s="5"/>
      <c r="AT1327" s="80"/>
      <c r="AU1327" s="5"/>
      <c r="AV1327" s="80"/>
      <c r="AW1327" s="5"/>
      <c r="AX1327" s="80"/>
      <c r="AY1327" s="5"/>
      <c r="AZ1327" s="80"/>
      <c r="BA1327" s="5"/>
      <c r="BB1327" s="80"/>
      <c r="BC1327" s="80"/>
      <c r="BD1327" s="80"/>
      <c r="BE1327" s="80"/>
      <c r="BF1327" s="80"/>
      <c r="BG1327" s="80"/>
      <c r="BH1327" s="80"/>
      <c r="BI1327" s="80"/>
      <c r="BJ1327" s="80"/>
      <c r="BK1327" s="80"/>
      <c r="BL1327" s="80"/>
      <c r="BM1327" s="80"/>
      <c r="BN1327" s="80"/>
      <c r="BO1327" s="80"/>
      <c r="BP1327" s="80"/>
      <c r="BQ1327" s="80"/>
      <c r="BR1327" s="80"/>
      <c r="BS1327" s="80"/>
      <c r="BT1327" s="80"/>
      <c r="BU1327" s="80"/>
      <c r="BV1327" s="80"/>
      <c r="BW1327" s="80"/>
      <c r="BX1327" s="80"/>
      <c r="BY1327" s="80"/>
      <c r="BZ1327" s="80"/>
      <c r="CE1327" s="5"/>
    </row>
    <row r="1328" spans="2:83" s="6" customFormat="1" x14ac:dyDescent="0.25">
      <c r="B1328" s="77"/>
      <c r="C1328" s="78"/>
      <c r="D1328" s="80"/>
      <c r="E1328" s="80"/>
      <c r="F1328" s="80"/>
      <c r="G1328" s="80"/>
      <c r="H1328" s="80"/>
      <c r="I1328" s="80"/>
      <c r="J1328" s="80"/>
      <c r="K1328" s="5"/>
      <c r="L1328" s="5"/>
      <c r="M1328" s="80"/>
      <c r="N1328" s="5"/>
      <c r="O1328" s="80"/>
      <c r="P1328" s="5"/>
      <c r="Q1328" s="80"/>
      <c r="R1328" s="5"/>
      <c r="S1328" s="80"/>
      <c r="T1328" s="5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5"/>
      <c r="AE1328" s="80"/>
      <c r="AF1328" s="5"/>
      <c r="AG1328" s="80"/>
      <c r="AH1328" s="5"/>
      <c r="AI1328" s="80"/>
      <c r="AJ1328" s="5"/>
      <c r="AK1328" s="80"/>
      <c r="AL1328" s="5"/>
      <c r="AM1328" s="80"/>
      <c r="AN1328" s="5"/>
      <c r="AO1328" s="80"/>
      <c r="AP1328" s="80"/>
      <c r="AQ1328" s="5"/>
      <c r="AR1328" s="80"/>
      <c r="AS1328" s="5"/>
      <c r="AT1328" s="80"/>
      <c r="AU1328" s="5"/>
      <c r="AV1328" s="80"/>
      <c r="AW1328" s="5"/>
      <c r="AX1328" s="80"/>
      <c r="AY1328" s="5"/>
      <c r="AZ1328" s="80"/>
      <c r="BA1328" s="5"/>
      <c r="BB1328" s="80"/>
      <c r="BC1328" s="80"/>
      <c r="BD1328" s="80"/>
      <c r="BE1328" s="80"/>
      <c r="BF1328" s="80"/>
      <c r="BG1328" s="80"/>
      <c r="BH1328" s="80"/>
      <c r="BI1328" s="80"/>
      <c r="BJ1328" s="80"/>
      <c r="BK1328" s="80"/>
      <c r="BL1328" s="80"/>
      <c r="BM1328" s="80"/>
      <c r="BN1328" s="80"/>
      <c r="BO1328" s="80"/>
      <c r="BP1328" s="80"/>
      <c r="BQ1328" s="80"/>
      <c r="BR1328" s="80"/>
      <c r="BS1328" s="80"/>
      <c r="BT1328" s="80"/>
      <c r="BU1328" s="80"/>
      <c r="BV1328" s="80"/>
      <c r="BW1328" s="80"/>
      <c r="BX1328" s="80"/>
      <c r="BY1328" s="80"/>
      <c r="BZ1328" s="80"/>
      <c r="CE1328" s="5"/>
    </row>
    <row r="1329" spans="2:83" s="6" customFormat="1" x14ac:dyDescent="0.25">
      <c r="B1329" s="77"/>
      <c r="C1329" s="78"/>
      <c r="D1329" s="80"/>
      <c r="E1329" s="80"/>
      <c r="F1329" s="80"/>
      <c r="G1329" s="80"/>
      <c r="H1329" s="80"/>
      <c r="I1329" s="80"/>
      <c r="J1329" s="80"/>
      <c r="K1329" s="5"/>
      <c r="L1329" s="5"/>
      <c r="M1329" s="80"/>
      <c r="N1329" s="5"/>
      <c r="O1329" s="80"/>
      <c r="P1329" s="5"/>
      <c r="Q1329" s="80"/>
      <c r="R1329" s="5"/>
      <c r="S1329" s="80"/>
      <c r="T1329" s="5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5"/>
      <c r="AE1329" s="80"/>
      <c r="AF1329" s="5"/>
      <c r="AG1329" s="80"/>
      <c r="AH1329" s="5"/>
      <c r="AI1329" s="80"/>
      <c r="AJ1329" s="5"/>
      <c r="AK1329" s="80"/>
      <c r="AL1329" s="5"/>
      <c r="AM1329" s="80"/>
      <c r="AN1329" s="5"/>
      <c r="AO1329" s="80"/>
      <c r="AP1329" s="80"/>
      <c r="AQ1329" s="5"/>
      <c r="AR1329" s="80"/>
      <c r="AS1329" s="5"/>
      <c r="AT1329" s="80"/>
      <c r="AU1329" s="5"/>
      <c r="AV1329" s="80"/>
      <c r="AW1329" s="5"/>
      <c r="AX1329" s="80"/>
      <c r="AY1329" s="5"/>
      <c r="AZ1329" s="80"/>
      <c r="BA1329" s="5"/>
      <c r="BB1329" s="80"/>
      <c r="BC1329" s="80"/>
      <c r="BD1329" s="80"/>
      <c r="BE1329" s="80"/>
      <c r="BF1329" s="80"/>
      <c r="BG1329" s="80"/>
      <c r="BH1329" s="80"/>
      <c r="BI1329" s="80"/>
      <c r="BJ1329" s="80"/>
      <c r="BK1329" s="80"/>
      <c r="BL1329" s="80"/>
      <c r="BM1329" s="80"/>
      <c r="BN1329" s="80"/>
      <c r="BO1329" s="80"/>
      <c r="BP1329" s="80"/>
      <c r="BQ1329" s="80"/>
      <c r="BR1329" s="80"/>
      <c r="BS1329" s="80"/>
      <c r="BT1329" s="80"/>
      <c r="BU1329" s="80"/>
      <c r="BV1329" s="80"/>
      <c r="BW1329" s="80"/>
      <c r="BX1329" s="80"/>
      <c r="BY1329" s="80"/>
      <c r="BZ1329" s="80"/>
      <c r="CE1329" s="5"/>
    </row>
    <row r="1330" spans="2:83" s="6" customFormat="1" x14ac:dyDescent="0.25">
      <c r="B1330" s="77"/>
      <c r="C1330" s="78"/>
      <c r="D1330" s="80"/>
      <c r="E1330" s="80"/>
      <c r="F1330" s="80"/>
      <c r="G1330" s="80"/>
      <c r="H1330" s="80"/>
      <c r="I1330" s="80"/>
      <c r="J1330" s="80"/>
      <c r="K1330" s="5"/>
      <c r="L1330" s="5"/>
      <c r="M1330" s="80"/>
      <c r="N1330" s="5"/>
      <c r="O1330" s="80"/>
      <c r="P1330" s="5"/>
      <c r="Q1330" s="80"/>
      <c r="R1330" s="5"/>
      <c r="S1330" s="80"/>
      <c r="T1330" s="5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5"/>
      <c r="AE1330" s="80"/>
      <c r="AF1330" s="5"/>
      <c r="AG1330" s="80"/>
      <c r="AH1330" s="5"/>
      <c r="AI1330" s="80"/>
      <c r="AJ1330" s="5"/>
      <c r="AK1330" s="80"/>
      <c r="AL1330" s="5"/>
      <c r="AM1330" s="80"/>
      <c r="AN1330" s="5"/>
      <c r="AO1330" s="80"/>
      <c r="AP1330" s="80"/>
      <c r="AQ1330" s="5"/>
      <c r="AR1330" s="80"/>
      <c r="AS1330" s="5"/>
      <c r="AT1330" s="80"/>
      <c r="AU1330" s="5"/>
      <c r="AV1330" s="80"/>
      <c r="AW1330" s="5"/>
      <c r="AX1330" s="80"/>
      <c r="AY1330" s="5"/>
      <c r="AZ1330" s="80"/>
      <c r="BA1330" s="5"/>
      <c r="BB1330" s="80"/>
      <c r="BC1330" s="80"/>
      <c r="BD1330" s="80"/>
      <c r="BE1330" s="80"/>
      <c r="BF1330" s="80"/>
      <c r="BG1330" s="80"/>
      <c r="BH1330" s="80"/>
      <c r="BI1330" s="80"/>
      <c r="BJ1330" s="80"/>
      <c r="BK1330" s="80"/>
      <c r="BL1330" s="80"/>
      <c r="BM1330" s="80"/>
      <c r="BN1330" s="80"/>
      <c r="BO1330" s="80"/>
      <c r="BP1330" s="80"/>
      <c r="BQ1330" s="80"/>
      <c r="BR1330" s="80"/>
      <c r="BS1330" s="80"/>
      <c r="BT1330" s="80"/>
      <c r="BU1330" s="80"/>
      <c r="BV1330" s="80"/>
      <c r="BW1330" s="80"/>
      <c r="BX1330" s="80"/>
      <c r="BY1330" s="80"/>
      <c r="BZ1330" s="80"/>
      <c r="CE1330" s="5"/>
    </row>
    <row r="1331" spans="2:83" s="6" customFormat="1" x14ac:dyDescent="0.25">
      <c r="B1331" s="77"/>
      <c r="C1331" s="78"/>
      <c r="D1331" s="80"/>
      <c r="E1331" s="80"/>
      <c r="F1331" s="80"/>
      <c r="G1331" s="80"/>
      <c r="H1331" s="80"/>
      <c r="I1331" s="80"/>
      <c r="J1331" s="80"/>
      <c r="K1331" s="5"/>
      <c r="L1331" s="5"/>
      <c r="M1331" s="80"/>
      <c r="N1331" s="5"/>
      <c r="O1331" s="80"/>
      <c r="P1331" s="5"/>
      <c r="Q1331" s="80"/>
      <c r="R1331" s="5"/>
      <c r="S1331" s="80"/>
      <c r="T1331" s="5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5"/>
      <c r="AE1331" s="80"/>
      <c r="AF1331" s="5"/>
      <c r="AG1331" s="80"/>
      <c r="AH1331" s="5"/>
      <c r="AI1331" s="80"/>
      <c r="AJ1331" s="5"/>
      <c r="AK1331" s="80"/>
      <c r="AL1331" s="5"/>
      <c r="AM1331" s="80"/>
      <c r="AN1331" s="5"/>
      <c r="AO1331" s="80"/>
      <c r="AP1331" s="80"/>
      <c r="AQ1331" s="5"/>
      <c r="AR1331" s="80"/>
      <c r="AS1331" s="5"/>
      <c r="AT1331" s="80"/>
      <c r="AU1331" s="5"/>
      <c r="AV1331" s="80"/>
      <c r="AW1331" s="5"/>
      <c r="AX1331" s="80"/>
      <c r="AY1331" s="5"/>
      <c r="AZ1331" s="80"/>
      <c r="BA1331" s="5"/>
      <c r="BB1331" s="80"/>
      <c r="BC1331" s="80"/>
      <c r="BD1331" s="80"/>
      <c r="BE1331" s="80"/>
      <c r="BF1331" s="80"/>
      <c r="BG1331" s="80"/>
      <c r="BH1331" s="80"/>
      <c r="BI1331" s="80"/>
      <c r="BJ1331" s="80"/>
      <c r="BK1331" s="80"/>
      <c r="BL1331" s="80"/>
      <c r="BM1331" s="80"/>
      <c r="BN1331" s="80"/>
      <c r="BO1331" s="80"/>
      <c r="BP1331" s="80"/>
      <c r="BQ1331" s="80"/>
      <c r="BR1331" s="80"/>
      <c r="BS1331" s="80"/>
      <c r="BT1331" s="80"/>
      <c r="BU1331" s="80"/>
      <c r="BV1331" s="80"/>
      <c r="BW1331" s="80"/>
      <c r="BX1331" s="80"/>
      <c r="BY1331" s="80"/>
      <c r="BZ1331" s="80"/>
      <c r="CE1331" s="5"/>
    </row>
    <row r="1332" spans="2:83" s="6" customFormat="1" x14ac:dyDescent="0.25">
      <c r="B1332" s="77"/>
      <c r="C1332" s="78"/>
      <c r="D1332" s="80"/>
      <c r="E1332" s="80"/>
      <c r="F1332" s="80"/>
      <c r="G1332" s="80"/>
      <c r="H1332" s="80"/>
      <c r="I1332" s="80"/>
      <c r="J1332" s="80"/>
      <c r="K1332" s="5"/>
      <c r="L1332" s="5"/>
      <c r="M1332" s="80"/>
      <c r="N1332" s="5"/>
      <c r="O1332" s="80"/>
      <c r="P1332" s="5"/>
      <c r="Q1332" s="80"/>
      <c r="R1332" s="5"/>
      <c r="S1332" s="80"/>
      <c r="T1332" s="5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5"/>
      <c r="AE1332" s="80"/>
      <c r="AF1332" s="5"/>
      <c r="AG1332" s="80"/>
      <c r="AH1332" s="5"/>
      <c r="AI1332" s="80"/>
      <c r="AJ1332" s="5"/>
      <c r="AK1332" s="80"/>
      <c r="AL1332" s="5"/>
      <c r="AM1332" s="80"/>
      <c r="AN1332" s="5"/>
      <c r="AO1332" s="80"/>
      <c r="AP1332" s="80"/>
      <c r="AQ1332" s="5"/>
      <c r="AR1332" s="80"/>
      <c r="AS1332" s="5"/>
      <c r="AT1332" s="80"/>
      <c r="AU1332" s="5"/>
      <c r="AV1332" s="80"/>
      <c r="AW1332" s="5"/>
      <c r="AX1332" s="80"/>
      <c r="AY1332" s="5"/>
      <c r="AZ1332" s="80"/>
      <c r="BA1332" s="5"/>
      <c r="BB1332" s="80"/>
      <c r="BC1332" s="80"/>
      <c r="BD1332" s="80"/>
      <c r="BE1332" s="80"/>
      <c r="BF1332" s="80"/>
      <c r="BG1332" s="80"/>
      <c r="BH1332" s="80"/>
      <c r="BI1332" s="80"/>
      <c r="BJ1332" s="80"/>
      <c r="BK1332" s="80"/>
      <c r="BL1332" s="80"/>
      <c r="BM1332" s="80"/>
      <c r="BN1332" s="80"/>
      <c r="BO1332" s="80"/>
      <c r="BP1332" s="80"/>
      <c r="BQ1332" s="80"/>
      <c r="BR1332" s="80"/>
      <c r="BS1332" s="80"/>
      <c r="BT1332" s="80"/>
      <c r="BU1332" s="80"/>
      <c r="BV1332" s="80"/>
      <c r="BW1332" s="80"/>
      <c r="BX1332" s="80"/>
      <c r="BY1332" s="80"/>
      <c r="BZ1332" s="80"/>
      <c r="CE1332" s="5"/>
    </row>
    <row r="1333" spans="2:83" s="6" customFormat="1" x14ac:dyDescent="0.25">
      <c r="B1333" s="77"/>
      <c r="C1333" s="78"/>
      <c r="D1333" s="80"/>
      <c r="E1333" s="80"/>
      <c r="F1333" s="80"/>
      <c r="G1333" s="80"/>
      <c r="H1333" s="80"/>
      <c r="I1333" s="80"/>
      <c r="J1333" s="80"/>
      <c r="K1333" s="5"/>
      <c r="L1333" s="5"/>
      <c r="M1333" s="80"/>
      <c r="N1333" s="5"/>
      <c r="O1333" s="80"/>
      <c r="P1333" s="5"/>
      <c r="Q1333" s="80"/>
      <c r="R1333" s="5"/>
      <c r="S1333" s="80"/>
      <c r="T1333" s="5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5"/>
      <c r="AE1333" s="80"/>
      <c r="AF1333" s="5"/>
      <c r="AG1333" s="80"/>
      <c r="AH1333" s="5"/>
      <c r="AI1333" s="80"/>
      <c r="AJ1333" s="5"/>
      <c r="AK1333" s="80"/>
      <c r="AL1333" s="5"/>
      <c r="AM1333" s="80"/>
      <c r="AN1333" s="5"/>
      <c r="AO1333" s="80"/>
      <c r="AP1333" s="80"/>
      <c r="AQ1333" s="5"/>
      <c r="AR1333" s="80"/>
      <c r="AS1333" s="5"/>
      <c r="AT1333" s="80"/>
      <c r="AU1333" s="5"/>
      <c r="AV1333" s="80"/>
      <c r="AW1333" s="5"/>
      <c r="AX1333" s="80"/>
      <c r="AY1333" s="5"/>
      <c r="AZ1333" s="80"/>
      <c r="BA1333" s="5"/>
      <c r="BB1333" s="80"/>
      <c r="BC1333" s="80"/>
      <c r="BD1333" s="80"/>
      <c r="BE1333" s="80"/>
      <c r="BF1333" s="80"/>
      <c r="BG1333" s="80"/>
      <c r="BH1333" s="80"/>
      <c r="BI1333" s="80"/>
      <c r="BJ1333" s="80"/>
      <c r="BK1333" s="80"/>
      <c r="BL1333" s="80"/>
      <c r="BM1333" s="80"/>
      <c r="BN1333" s="80"/>
      <c r="BO1333" s="80"/>
      <c r="BP1333" s="80"/>
      <c r="BQ1333" s="80"/>
      <c r="BR1333" s="80"/>
      <c r="BS1333" s="80"/>
      <c r="BT1333" s="80"/>
      <c r="BU1333" s="80"/>
      <c r="BV1333" s="80"/>
      <c r="BW1333" s="80"/>
      <c r="BX1333" s="80"/>
      <c r="BY1333" s="80"/>
      <c r="BZ1333" s="80"/>
      <c r="CE1333" s="5"/>
    </row>
    <row r="1334" spans="2:83" s="6" customFormat="1" x14ac:dyDescent="0.25">
      <c r="B1334" s="77"/>
      <c r="C1334" s="78"/>
      <c r="D1334" s="80"/>
      <c r="E1334" s="80"/>
      <c r="F1334" s="80"/>
      <c r="G1334" s="80"/>
      <c r="H1334" s="80"/>
      <c r="I1334" s="80"/>
      <c r="J1334" s="80"/>
      <c r="K1334" s="5"/>
      <c r="L1334" s="5"/>
      <c r="M1334" s="80"/>
      <c r="N1334" s="5"/>
      <c r="O1334" s="80"/>
      <c r="P1334" s="5"/>
      <c r="Q1334" s="80"/>
      <c r="R1334" s="5"/>
      <c r="S1334" s="80"/>
      <c r="T1334" s="5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5"/>
      <c r="AE1334" s="80"/>
      <c r="AF1334" s="5"/>
      <c r="AG1334" s="80"/>
      <c r="AH1334" s="5"/>
      <c r="AI1334" s="80"/>
      <c r="AJ1334" s="5"/>
      <c r="AK1334" s="80"/>
      <c r="AL1334" s="5"/>
      <c r="AM1334" s="80"/>
      <c r="AN1334" s="5"/>
      <c r="AO1334" s="80"/>
      <c r="AP1334" s="80"/>
      <c r="AQ1334" s="5"/>
      <c r="AR1334" s="80"/>
      <c r="AS1334" s="5"/>
      <c r="AT1334" s="80"/>
      <c r="AU1334" s="5"/>
      <c r="AV1334" s="80"/>
      <c r="AW1334" s="5"/>
      <c r="AX1334" s="80"/>
      <c r="AY1334" s="5"/>
      <c r="AZ1334" s="80"/>
      <c r="BA1334" s="5"/>
      <c r="BB1334" s="80"/>
      <c r="BC1334" s="80"/>
      <c r="BD1334" s="80"/>
      <c r="BE1334" s="80"/>
      <c r="BF1334" s="80"/>
      <c r="BG1334" s="80"/>
      <c r="BH1334" s="80"/>
      <c r="BI1334" s="80"/>
      <c r="BJ1334" s="80"/>
      <c r="BK1334" s="80"/>
      <c r="BL1334" s="80"/>
      <c r="BM1334" s="80"/>
      <c r="BN1334" s="80"/>
      <c r="BO1334" s="80"/>
      <c r="BP1334" s="80"/>
      <c r="BQ1334" s="80"/>
      <c r="BR1334" s="80"/>
      <c r="BS1334" s="80"/>
      <c r="BT1334" s="80"/>
      <c r="BU1334" s="80"/>
      <c r="BV1334" s="80"/>
      <c r="BW1334" s="80"/>
      <c r="BX1334" s="80"/>
      <c r="BY1334" s="80"/>
      <c r="BZ1334" s="80"/>
      <c r="CE1334" s="5"/>
    </row>
    <row r="1335" spans="2:83" s="6" customFormat="1" x14ac:dyDescent="0.25">
      <c r="B1335" s="77"/>
      <c r="C1335" s="78"/>
      <c r="D1335" s="80"/>
      <c r="E1335" s="80"/>
      <c r="F1335" s="80"/>
      <c r="G1335" s="80"/>
      <c r="H1335" s="80"/>
      <c r="I1335" s="80"/>
      <c r="J1335" s="80"/>
      <c r="K1335" s="5"/>
      <c r="L1335" s="5"/>
      <c r="M1335" s="80"/>
      <c r="N1335" s="5"/>
      <c r="O1335" s="80"/>
      <c r="P1335" s="5"/>
      <c r="Q1335" s="80"/>
      <c r="R1335" s="5"/>
      <c r="S1335" s="80"/>
      <c r="T1335" s="5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5"/>
      <c r="AE1335" s="80"/>
      <c r="AF1335" s="5"/>
      <c r="AG1335" s="80"/>
      <c r="AH1335" s="5"/>
      <c r="AI1335" s="80"/>
      <c r="AJ1335" s="5"/>
      <c r="AK1335" s="80"/>
      <c r="AL1335" s="5"/>
      <c r="AM1335" s="80"/>
      <c r="AN1335" s="5"/>
      <c r="AO1335" s="80"/>
      <c r="AP1335" s="80"/>
      <c r="AQ1335" s="5"/>
      <c r="AR1335" s="80"/>
      <c r="AS1335" s="5"/>
      <c r="AT1335" s="80"/>
      <c r="AU1335" s="5"/>
      <c r="AV1335" s="80"/>
      <c r="AW1335" s="5"/>
      <c r="AX1335" s="80"/>
      <c r="AY1335" s="5"/>
      <c r="AZ1335" s="80"/>
      <c r="BA1335" s="5"/>
      <c r="BB1335" s="80"/>
      <c r="BC1335" s="80"/>
      <c r="BD1335" s="80"/>
      <c r="BE1335" s="80"/>
      <c r="BF1335" s="80"/>
      <c r="BG1335" s="80"/>
      <c r="BH1335" s="80"/>
      <c r="BI1335" s="80"/>
      <c r="BJ1335" s="80"/>
      <c r="BK1335" s="80"/>
      <c r="BL1335" s="80"/>
      <c r="BM1335" s="80"/>
      <c r="BN1335" s="80"/>
      <c r="BO1335" s="80"/>
      <c r="BP1335" s="80"/>
      <c r="BQ1335" s="80"/>
      <c r="BR1335" s="80"/>
      <c r="BS1335" s="80"/>
      <c r="BT1335" s="80"/>
      <c r="BU1335" s="80"/>
      <c r="BV1335" s="80"/>
      <c r="BW1335" s="80"/>
      <c r="BX1335" s="80"/>
      <c r="BY1335" s="80"/>
      <c r="BZ1335" s="80"/>
      <c r="CE1335" s="5"/>
    </row>
    <row r="1336" spans="2:83" s="6" customFormat="1" x14ac:dyDescent="0.25">
      <c r="B1336" s="77"/>
      <c r="C1336" s="78"/>
      <c r="D1336" s="80"/>
      <c r="E1336" s="80"/>
      <c r="F1336" s="80"/>
      <c r="G1336" s="80"/>
      <c r="H1336" s="80"/>
      <c r="I1336" s="80"/>
      <c r="J1336" s="80"/>
      <c r="K1336" s="5"/>
      <c r="L1336" s="5"/>
      <c r="M1336" s="80"/>
      <c r="N1336" s="5"/>
      <c r="O1336" s="80"/>
      <c r="P1336" s="5"/>
      <c r="Q1336" s="80"/>
      <c r="R1336" s="5"/>
      <c r="S1336" s="80"/>
      <c r="T1336" s="5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5"/>
      <c r="AE1336" s="80"/>
      <c r="AF1336" s="5"/>
      <c r="AG1336" s="80"/>
      <c r="AH1336" s="5"/>
      <c r="AI1336" s="80"/>
      <c r="AJ1336" s="5"/>
      <c r="AK1336" s="80"/>
      <c r="AL1336" s="5"/>
      <c r="AM1336" s="80"/>
      <c r="AN1336" s="5"/>
      <c r="AO1336" s="80"/>
      <c r="AP1336" s="80"/>
      <c r="AQ1336" s="5"/>
      <c r="AR1336" s="80"/>
      <c r="AS1336" s="5"/>
      <c r="AT1336" s="80"/>
      <c r="AU1336" s="5"/>
      <c r="AV1336" s="80"/>
      <c r="AW1336" s="5"/>
      <c r="AX1336" s="80"/>
      <c r="AY1336" s="5"/>
      <c r="AZ1336" s="80"/>
      <c r="BA1336" s="5"/>
      <c r="BB1336" s="80"/>
      <c r="BC1336" s="80"/>
      <c r="BD1336" s="80"/>
      <c r="BE1336" s="80"/>
      <c r="BF1336" s="80"/>
      <c r="BG1336" s="80"/>
      <c r="BH1336" s="80"/>
      <c r="BI1336" s="80"/>
      <c r="BJ1336" s="80"/>
      <c r="BK1336" s="80"/>
      <c r="BL1336" s="80"/>
      <c r="BM1336" s="80"/>
      <c r="BN1336" s="80"/>
      <c r="BO1336" s="80"/>
      <c r="BP1336" s="80"/>
      <c r="BQ1336" s="80"/>
      <c r="BR1336" s="80"/>
      <c r="BS1336" s="80"/>
      <c r="BT1336" s="80"/>
      <c r="BU1336" s="80"/>
      <c r="BV1336" s="80"/>
      <c r="BW1336" s="80"/>
      <c r="BX1336" s="80"/>
      <c r="BY1336" s="80"/>
      <c r="BZ1336" s="80"/>
      <c r="CE1336" s="5"/>
    </row>
    <row r="1337" spans="2:83" s="6" customFormat="1" x14ac:dyDescent="0.25">
      <c r="B1337" s="77"/>
      <c r="C1337" s="78"/>
      <c r="D1337" s="80"/>
      <c r="E1337" s="80"/>
      <c r="F1337" s="80"/>
      <c r="G1337" s="80"/>
      <c r="H1337" s="80"/>
      <c r="I1337" s="80"/>
      <c r="J1337" s="80"/>
      <c r="K1337" s="5"/>
      <c r="L1337" s="5"/>
      <c r="M1337" s="80"/>
      <c r="N1337" s="5"/>
      <c r="O1337" s="80"/>
      <c r="P1337" s="5"/>
      <c r="Q1337" s="80"/>
      <c r="R1337" s="5"/>
      <c r="S1337" s="80"/>
      <c r="T1337" s="5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5"/>
      <c r="AE1337" s="80"/>
      <c r="AF1337" s="5"/>
      <c r="AG1337" s="80"/>
      <c r="AH1337" s="5"/>
      <c r="AI1337" s="80"/>
      <c r="AJ1337" s="5"/>
      <c r="AK1337" s="80"/>
      <c r="AL1337" s="5"/>
      <c r="AM1337" s="80"/>
      <c r="AN1337" s="5"/>
      <c r="AO1337" s="80"/>
      <c r="AP1337" s="80"/>
      <c r="AQ1337" s="5"/>
      <c r="AR1337" s="80"/>
      <c r="AS1337" s="5"/>
      <c r="AT1337" s="80"/>
      <c r="AU1337" s="5"/>
      <c r="AV1337" s="80"/>
      <c r="AW1337" s="5"/>
      <c r="AX1337" s="80"/>
      <c r="AY1337" s="5"/>
      <c r="AZ1337" s="80"/>
      <c r="BA1337" s="5"/>
      <c r="BB1337" s="80"/>
      <c r="BC1337" s="80"/>
      <c r="BD1337" s="80"/>
      <c r="BE1337" s="80"/>
      <c r="BF1337" s="80"/>
      <c r="BG1337" s="80"/>
      <c r="BH1337" s="80"/>
      <c r="BI1337" s="80"/>
      <c r="BJ1337" s="80"/>
      <c r="BK1337" s="80"/>
      <c r="BL1337" s="80"/>
      <c r="BM1337" s="80"/>
      <c r="BN1337" s="80"/>
      <c r="BO1337" s="80"/>
      <c r="BP1337" s="80"/>
      <c r="BQ1337" s="80"/>
      <c r="BR1337" s="80"/>
      <c r="BS1337" s="80"/>
      <c r="BT1337" s="80"/>
      <c r="BU1337" s="80"/>
      <c r="BV1337" s="80"/>
      <c r="BW1337" s="80"/>
      <c r="BX1337" s="80"/>
      <c r="BY1337" s="80"/>
      <c r="BZ1337" s="80"/>
      <c r="CE1337" s="5"/>
    </row>
    <row r="1338" spans="2:83" s="6" customFormat="1" x14ac:dyDescent="0.25">
      <c r="B1338" s="77"/>
      <c r="C1338" s="78"/>
      <c r="D1338" s="80"/>
      <c r="E1338" s="80"/>
      <c r="F1338" s="80"/>
      <c r="G1338" s="80"/>
      <c r="H1338" s="80"/>
      <c r="I1338" s="80"/>
      <c r="J1338" s="80"/>
      <c r="K1338" s="5"/>
      <c r="L1338" s="5"/>
      <c r="M1338" s="80"/>
      <c r="N1338" s="5"/>
      <c r="O1338" s="80"/>
      <c r="P1338" s="5"/>
      <c r="Q1338" s="80"/>
      <c r="R1338" s="5"/>
      <c r="S1338" s="80"/>
      <c r="T1338" s="5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5"/>
      <c r="AE1338" s="80"/>
      <c r="AF1338" s="5"/>
      <c r="AG1338" s="80"/>
      <c r="AH1338" s="5"/>
      <c r="AI1338" s="80"/>
      <c r="AJ1338" s="5"/>
      <c r="AK1338" s="80"/>
      <c r="AL1338" s="5"/>
      <c r="AM1338" s="80"/>
      <c r="AN1338" s="5"/>
      <c r="AO1338" s="80"/>
      <c r="AP1338" s="80"/>
      <c r="AQ1338" s="5"/>
      <c r="AR1338" s="80"/>
      <c r="AS1338" s="5"/>
      <c r="AT1338" s="80"/>
      <c r="AU1338" s="5"/>
      <c r="AV1338" s="80"/>
      <c r="AW1338" s="5"/>
      <c r="AX1338" s="80"/>
      <c r="AY1338" s="5"/>
      <c r="AZ1338" s="80"/>
      <c r="BA1338" s="5"/>
      <c r="BB1338" s="80"/>
      <c r="BC1338" s="80"/>
      <c r="BD1338" s="80"/>
      <c r="BE1338" s="80"/>
      <c r="BF1338" s="80"/>
      <c r="BG1338" s="80"/>
      <c r="BH1338" s="80"/>
      <c r="BI1338" s="80"/>
      <c r="BJ1338" s="80"/>
      <c r="BK1338" s="80"/>
      <c r="BL1338" s="80"/>
      <c r="BM1338" s="80"/>
      <c r="BN1338" s="80"/>
      <c r="BO1338" s="80"/>
      <c r="BP1338" s="80"/>
      <c r="BQ1338" s="80"/>
      <c r="BR1338" s="80"/>
      <c r="BS1338" s="80"/>
      <c r="BT1338" s="80"/>
      <c r="BU1338" s="80"/>
      <c r="BV1338" s="80"/>
      <c r="BW1338" s="80"/>
      <c r="BX1338" s="80"/>
      <c r="BY1338" s="80"/>
      <c r="BZ1338" s="80"/>
      <c r="CE1338" s="5"/>
    </row>
    <row r="1339" spans="2:83" s="6" customFormat="1" x14ac:dyDescent="0.25">
      <c r="B1339" s="77"/>
      <c r="C1339" s="78"/>
      <c r="D1339" s="80"/>
      <c r="E1339" s="80"/>
      <c r="F1339" s="80"/>
      <c r="G1339" s="80"/>
      <c r="H1339" s="80"/>
      <c r="I1339" s="80"/>
      <c r="J1339" s="80"/>
      <c r="K1339" s="5"/>
      <c r="L1339" s="5"/>
      <c r="M1339" s="80"/>
      <c r="N1339" s="5"/>
      <c r="O1339" s="80"/>
      <c r="P1339" s="5"/>
      <c r="Q1339" s="80"/>
      <c r="R1339" s="5"/>
      <c r="S1339" s="80"/>
      <c r="T1339" s="5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5"/>
      <c r="AE1339" s="80"/>
      <c r="AF1339" s="5"/>
      <c r="AG1339" s="80"/>
      <c r="AH1339" s="5"/>
      <c r="AI1339" s="80"/>
      <c r="AJ1339" s="5"/>
      <c r="AK1339" s="80"/>
      <c r="AL1339" s="5"/>
      <c r="AM1339" s="80"/>
      <c r="AN1339" s="5"/>
      <c r="AO1339" s="80"/>
      <c r="AP1339" s="80"/>
      <c r="AQ1339" s="5"/>
      <c r="AR1339" s="80"/>
      <c r="AS1339" s="5"/>
      <c r="AT1339" s="80"/>
      <c r="AU1339" s="5"/>
      <c r="AV1339" s="80"/>
      <c r="AW1339" s="5"/>
      <c r="AX1339" s="80"/>
      <c r="AY1339" s="5"/>
      <c r="AZ1339" s="80"/>
      <c r="BA1339" s="5"/>
      <c r="BB1339" s="80"/>
      <c r="BC1339" s="80"/>
      <c r="BD1339" s="80"/>
      <c r="BE1339" s="80"/>
      <c r="BF1339" s="80"/>
      <c r="BG1339" s="80"/>
      <c r="BH1339" s="80"/>
      <c r="BI1339" s="80"/>
      <c r="BJ1339" s="80"/>
      <c r="BK1339" s="80"/>
      <c r="BL1339" s="80"/>
      <c r="BM1339" s="80"/>
      <c r="BN1339" s="80"/>
      <c r="BO1339" s="80"/>
      <c r="BP1339" s="80"/>
      <c r="BQ1339" s="80"/>
      <c r="BR1339" s="80"/>
      <c r="BS1339" s="80"/>
      <c r="BT1339" s="80"/>
      <c r="BU1339" s="80"/>
      <c r="BV1339" s="80"/>
      <c r="BW1339" s="80"/>
      <c r="BX1339" s="80"/>
      <c r="BY1339" s="80"/>
      <c r="BZ1339" s="80"/>
      <c r="CE1339" s="5"/>
    </row>
    <row r="1340" spans="2:83" s="6" customFormat="1" x14ac:dyDescent="0.25">
      <c r="B1340" s="77"/>
      <c r="C1340" s="78"/>
      <c r="D1340" s="80"/>
      <c r="E1340" s="80"/>
      <c r="F1340" s="80"/>
      <c r="G1340" s="80"/>
      <c r="H1340" s="80"/>
      <c r="I1340" s="80"/>
      <c r="J1340" s="80"/>
      <c r="K1340" s="5"/>
      <c r="L1340" s="5"/>
      <c r="M1340" s="80"/>
      <c r="N1340" s="5"/>
      <c r="O1340" s="80"/>
      <c r="P1340" s="5"/>
      <c r="Q1340" s="80"/>
      <c r="R1340" s="5"/>
      <c r="S1340" s="80"/>
      <c r="T1340" s="5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5"/>
      <c r="AE1340" s="80"/>
      <c r="AF1340" s="5"/>
      <c r="AG1340" s="80"/>
      <c r="AH1340" s="5"/>
      <c r="AI1340" s="80"/>
      <c r="AJ1340" s="5"/>
      <c r="AK1340" s="80"/>
      <c r="AL1340" s="5"/>
      <c r="AM1340" s="80"/>
      <c r="AN1340" s="5"/>
      <c r="AO1340" s="80"/>
      <c r="AP1340" s="80"/>
      <c r="AQ1340" s="5"/>
      <c r="AR1340" s="80"/>
      <c r="AS1340" s="5"/>
      <c r="AT1340" s="80"/>
      <c r="AU1340" s="5"/>
      <c r="AV1340" s="80"/>
      <c r="AW1340" s="5"/>
      <c r="AX1340" s="80"/>
      <c r="AY1340" s="5"/>
      <c r="AZ1340" s="80"/>
      <c r="BA1340" s="5"/>
      <c r="BB1340" s="80"/>
      <c r="BC1340" s="80"/>
      <c r="BD1340" s="80"/>
      <c r="BE1340" s="80"/>
      <c r="BF1340" s="80"/>
      <c r="BG1340" s="80"/>
      <c r="BH1340" s="80"/>
      <c r="BI1340" s="80"/>
      <c r="BJ1340" s="80"/>
      <c r="BK1340" s="80"/>
      <c r="BL1340" s="80"/>
      <c r="BM1340" s="80"/>
      <c r="BN1340" s="80"/>
      <c r="BO1340" s="80"/>
      <c r="BP1340" s="80"/>
      <c r="BQ1340" s="80"/>
      <c r="BR1340" s="80"/>
      <c r="BS1340" s="80"/>
      <c r="BT1340" s="80"/>
      <c r="BU1340" s="80"/>
      <c r="BV1340" s="80"/>
      <c r="BW1340" s="80"/>
      <c r="BX1340" s="80"/>
      <c r="BY1340" s="80"/>
      <c r="BZ1340" s="80"/>
      <c r="CE1340" s="5"/>
    </row>
    <row r="1341" spans="2:83" s="6" customFormat="1" x14ac:dyDescent="0.25">
      <c r="B1341" s="77"/>
      <c r="C1341" s="78"/>
      <c r="D1341" s="80"/>
      <c r="E1341" s="80"/>
      <c r="F1341" s="80"/>
      <c r="G1341" s="80"/>
      <c r="H1341" s="80"/>
      <c r="I1341" s="80"/>
      <c r="J1341" s="80"/>
      <c r="K1341" s="5"/>
      <c r="L1341" s="5"/>
      <c r="M1341" s="80"/>
      <c r="N1341" s="5"/>
      <c r="O1341" s="80"/>
      <c r="P1341" s="5"/>
      <c r="Q1341" s="80"/>
      <c r="R1341" s="5"/>
      <c r="S1341" s="80"/>
      <c r="T1341" s="5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5"/>
      <c r="AE1341" s="80"/>
      <c r="AF1341" s="5"/>
      <c r="AG1341" s="80"/>
      <c r="AH1341" s="5"/>
      <c r="AI1341" s="80"/>
      <c r="AJ1341" s="5"/>
      <c r="AK1341" s="80"/>
      <c r="AL1341" s="5"/>
      <c r="AM1341" s="80"/>
      <c r="AN1341" s="5"/>
      <c r="AO1341" s="80"/>
      <c r="AP1341" s="80"/>
      <c r="AQ1341" s="5"/>
      <c r="AR1341" s="80"/>
      <c r="AS1341" s="5"/>
      <c r="AT1341" s="80"/>
      <c r="AU1341" s="5"/>
      <c r="AV1341" s="80"/>
      <c r="AW1341" s="5"/>
      <c r="AX1341" s="80"/>
      <c r="AY1341" s="5"/>
      <c r="AZ1341" s="80"/>
      <c r="BA1341" s="5"/>
      <c r="BB1341" s="80"/>
      <c r="BC1341" s="80"/>
      <c r="BD1341" s="80"/>
      <c r="BE1341" s="80"/>
      <c r="BF1341" s="80"/>
      <c r="BG1341" s="80"/>
      <c r="BH1341" s="80"/>
      <c r="BI1341" s="80"/>
      <c r="BJ1341" s="80"/>
      <c r="BK1341" s="80"/>
      <c r="BL1341" s="80"/>
      <c r="BM1341" s="80"/>
      <c r="BN1341" s="80"/>
      <c r="BO1341" s="80"/>
      <c r="BP1341" s="80"/>
      <c r="BQ1341" s="80"/>
      <c r="BR1341" s="80"/>
      <c r="BS1341" s="80"/>
      <c r="BT1341" s="80"/>
      <c r="BU1341" s="80"/>
      <c r="BV1341" s="80"/>
      <c r="BW1341" s="80"/>
      <c r="BX1341" s="80"/>
      <c r="BY1341" s="80"/>
      <c r="BZ1341" s="80"/>
      <c r="CE1341" s="5"/>
    </row>
    <row r="1342" spans="2:83" s="6" customFormat="1" x14ac:dyDescent="0.25">
      <c r="B1342" s="77"/>
      <c r="C1342" s="78"/>
      <c r="D1342" s="80"/>
      <c r="E1342" s="80"/>
      <c r="F1342" s="80"/>
      <c r="G1342" s="80"/>
      <c r="H1342" s="80"/>
      <c r="I1342" s="80"/>
      <c r="J1342" s="80"/>
      <c r="K1342" s="5"/>
      <c r="L1342" s="5"/>
      <c r="M1342" s="80"/>
      <c r="N1342" s="5"/>
      <c r="O1342" s="80"/>
      <c r="P1342" s="5"/>
      <c r="Q1342" s="80"/>
      <c r="R1342" s="5"/>
      <c r="S1342" s="80"/>
      <c r="T1342" s="5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5"/>
      <c r="AE1342" s="80"/>
      <c r="AF1342" s="5"/>
      <c r="AG1342" s="80"/>
      <c r="AH1342" s="5"/>
      <c r="AI1342" s="80"/>
      <c r="AJ1342" s="5"/>
      <c r="AK1342" s="80"/>
      <c r="AL1342" s="5"/>
      <c r="AM1342" s="80"/>
      <c r="AN1342" s="5"/>
      <c r="AO1342" s="80"/>
      <c r="AP1342" s="80"/>
      <c r="AQ1342" s="5"/>
      <c r="AR1342" s="80"/>
      <c r="AS1342" s="5"/>
      <c r="AT1342" s="80"/>
      <c r="AU1342" s="5"/>
      <c r="AV1342" s="80"/>
      <c r="AW1342" s="5"/>
      <c r="AX1342" s="80"/>
      <c r="AY1342" s="5"/>
      <c r="AZ1342" s="80"/>
      <c r="BA1342" s="5"/>
      <c r="BB1342" s="80"/>
      <c r="BC1342" s="80"/>
      <c r="BD1342" s="80"/>
      <c r="BE1342" s="80"/>
      <c r="BF1342" s="80"/>
      <c r="BG1342" s="80"/>
      <c r="BH1342" s="80"/>
      <c r="BI1342" s="80"/>
      <c r="BJ1342" s="80"/>
      <c r="BK1342" s="80"/>
      <c r="BL1342" s="80"/>
      <c r="BM1342" s="80"/>
      <c r="BN1342" s="80"/>
      <c r="BO1342" s="80"/>
      <c r="BP1342" s="80"/>
      <c r="BQ1342" s="80"/>
      <c r="BR1342" s="80"/>
      <c r="BS1342" s="80"/>
      <c r="BT1342" s="80"/>
      <c r="BU1342" s="80"/>
      <c r="BV1342" s="80"/>
      <c r="BW1342" s="80"/>
      <c r="BX1342" s="80"/>
      <c r="BY1342" s="80"/>
      <c r="BZ1342" s="80"/>
      <c r="CE1342" s="5"/>
    </row>
    <row r="1343" spans="2:83" s="6" customFormat="1" x14ac:dyDescent="0.25">
      <c r="B1343" s="77"/>
      <c r="C1343" s="78"/>
      <c r="D1343" s="80"/>
      <c r="E1343" s="80"/>
      <c r="F1343" s="80"/>
      <c r="G1343" s="80"/>
      <c r="H1343" s="80"/>
      <c r="I1343" s="80"/>
      <c r="J1343" s="80"/>
      <c r="K1343" s="5"/>
      <c r="L1343" s="5"/>
      <c r="M1343" s="80"/>
      <c r="N1343" s="5"/>
      <c r="O1343" s="80"/>
      <c r="P1343" s="5"/>
      <c r="Q1343" s="80"/>
      <c r="R1343" s="5"/>
      <c r="S1343" s="80"/>
      <c r="T1343" s="5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5"/>
      <c r="AE1343" s="80"/>
      <c r="AF1343" s="5"/>
      <c r="AG1343" s="80"/>
      <c r="AH1343" s="5"/>
      <c r="AI1343" s="80"/>
      <c r="AJ1343" s="5"/>
      <c r="AK1343" s="80"/>
      <c r="AL1343" s="5"/>
      <c r="AM1343" s="80"/>
      <c r="AN1343" s="5"/>
      <c r="AO1343" s="80"/>
      <c r="AP1343" s="80"/>
      <c r="AQ1343" s="5"/>
      <c r="AR1343" s="80"/>
      <c r="AS1343" s="5"/>
      <c r="AT1343" s="80"/>
      <c r="AU1343" s="5"/>
      <c r="AV1343" s="80"/>
      <c r="AW1343" s="5"/>
      <c r="AX1343" s="80"/>
      <c r="AY1343" s="5"/>
      <c r="AZ1343" s="80"/>
      <c r="BA1343" s="5"/>
      <c r="BB1343" s="80"/>
      <c r="BC1343" s="80"/>
      <c r="BD1343" s="80"/>
      <c r="BE1343" s="80"/>
      <c r="BF1343" s="80"/>
      <c r="BG1343" s="80"/>
      <c r="BH1343" s="80"/>
      <c r="BI1343" s="80"/>
      <c r="BJ1343" s="80"/>
      <c r="BK1343" s="80"/>
      <c r="BL1343" s="80"/>
      <c r="BM1343" s="80"/>
      <c r="BN1343" s="80"/>
      <c r="BO1343" s="80"/>
      <c r="BP1343" s="80"/>
      <c r="BQ1343" s="80"/>
      <c r="BR1343" s="80"/>
      <c r="BS1343" s="80"/>
      <c r="BT1343" s="80"/>
      <c r="BU1343" s="80"/>
      <c r="BV1343" s="80"/>
      <c r="BW1343" s="80"/>
      <c r="BX1343" s="80"/>
      <c r="BY1343" s="80"/>
      <c r="BZ1343" s="80"/>
      <c r="CE1343" s="5"/>
    </row>
    <row r="1344" spans="2:83" s="6" customFormat="1" x14ac:dyDescent="0.25">
      <c r="B1344" s="77"/>
      <c r="C1344" s="78"/>
      <c r="D1344" s="80"/>
      <c r="E1344" s="80"/>
      <c r="F1344" s="80"/>
      <c r="G1344" s="80"/>
      <c r="H1344" s="80"/>
      <c r="I1344" s="80"/>
      <c r="J1344" s="80"/>
      <c r="K1344" s="5"/>
      <c r="L1344" s="5"/>
      <c r="M1344" s="80"/>
      <c r="N1344" s="5"/>
      <c r="O1344" s="80"/>
      <c r="P1344" s="5"/>
      <c r="Q1344" s="80"/>
      <c r="R1344" s="5"/>
      <c r="S1344" s="80"/>
      <c r="T1344" s="5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5"/>
      <c r="AE1344" s="80"/>
      <c r="AF1344" s="5"/>
      <c r="AG1344" s="80"/>
      <c r="AH1344" s="5"/>
      <c r="AI1344" s="80"/>
      <c r="AJ1344" s="5"/>
      <c r="AK1344" s="80"/>
      <c r="AL1344" s="5"/>
      <c r="AM1344" s="80"/>
      <c r="AN1344" s="5"/>
      <c r="AO1344" s="80"/>
      <c r="AP1344" s="80"/>
      <c r="AQ1344" s="5"/>
      <c r="AR1344" s="80"/>
      <c r="AS1344" s="5"/>
      <c r="AT1344" s="80"/>
      <c r="AU1344" s="5"/>
      <c r="AV1344" s="80"/>
      <c r="AW1344" s="5"/>
      <c r="AX1344" s="80"/>
      <c r="AY1344" s="5"/>
      <c r="AZ1344" s="80"/>
      <c r="BA1344" s="5"/>
      <c r="BB1344" s="80"/>
      <c r="BC1344" s="80"/>
      <c r="BD1344" s="80"/>
      <c r="BE1344" s="80"/>
      <c r="BF1344" s="80"/>
      <c r="BG1344" s="80"/>
      <c r="BH1344" s="80"/>
      <c r="BI1344" s="80"/>
      <c r="BJ1344" s="80"/>
      <c r="BK1344" s="80"/>
      <c r="BL1344" s="80"/>
      <c r="BM1344" s="80"/>
      <c r="BN1344" s="80"/>
      <c r="BO1344" s="80"/>
      <c r="BP1344" s="80"/>
      <c r="BQ1344" s="80"/>
      <c r="BR1344" s="80"/>
      <c r="BS1344" s="80"/>
      <c r="BT1344" s="80"/>
      <c r="BU1344" s="80"/>
      <c r="BV1344" s="80"/>
      <c r="BW1344" s="80"/>
      <c r="BX1344" s="80"/>
      <c r="BY1344" s="80"/>
      <c r="BZ1344" s="80"/>
      <c r="CE1344" s="5"/>
    </row>
    <row r="1345" spans="2:83" s="6" customFormat="1" x14ac:dyDescent="0.25">
      <c r="B1345" s="77"/>
      <c r="C1345" s="78"/>
      <c r="D1345" s="80"/>
      <c r="E1345" s="80"/>
      <c r="F1345" s="80"/>
      <c r="G1345" s="80"/>
      <c r="H1345" s="80"/>
      <c r="I1345" s="80"/>
      <c r="J1345" s="80"/>
      <c r="K1345" s="5"/>
      <c r="L1345" s="5"/>
      <c r="M1345" s="80"/>
      <c r="N1345" s="5"/>
      <c r="O1345" s="80"/>
      <c r="P1345" s="5"/>
      <c r="Q1345" s="80"/>
      <c r="R1345" s="5"/>
      <c r="S1345" s="80"/>
      <c r="T1345" s="5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5"/>
      <c r="AE1345" s="80"/>
      <c r="AF1345" s="5"/>
      <c r="AG1345" s="80"/>
      <c r="AH1345" s="5"/>
      <c r="AI1345" s="80"/>
      <c r="AJ1345" s="5"/>
      <c r="AK1345" s="80"/>
      <c r="AL1345" s="5"/>
      <c r="AM1345" s="80"/>
      <c r="AN1345" s="5"/>
      <c r="AO1345" s="80"/>
      <c r="AP1345" s="80"/>
      <c r="AQ1345" s="5"/>
      <c r="AR1345" s="80"/>
      <c r="AS1345" s="5"/>
      <c r="AT1345" s="80"/>
      <c r="AU1345" s="5"/>
      <c r="AV1345" s="80"/>
      <c r="AW1345" s="5"/>
      <c r="AX1345" s="80"/>
      <c r="AY1345" s="5"/>
      <c r="AZ1345" s="80"/>
      <c r="BA1345" s="5"/>
      <c r="BB1345" s="80"/>
      <c r="BC1345" s="80"/>
      <c r="BD1345" s="80"/>
      <c r="BE1345" s="80"/>
      <c r="BF1345" s="80"/>
      <c r="BG1345" s="80"/>
      <c r="BH1345" s="80"/>
      <c r="BI1345" s="80"/>
      <c r="BJ1345" s="80"/>
      <c r="BK1345" s="80"/>
      <c r="BL1345" s="80"/>
      <c r="BM1345" s="80"/>
      <c r="BN1345" s="80"/>
      <c r="BO1345" s="80"/>
      <c r="BP1345" s="80"/>
      <c r="BQ1345" s="80"/>
      <c r="BR1345" s="80"/>
      <c r="BS1345" s="80"/>
      <c r="BT1345" s="80"/>
      <c r="BU1345" s="80"/>
      <c r="BV1345" s="80"/>
      <c r="BW1345" s="80"/>
      <c r="BX1345" s="80"/>
      <c r="BY1345" s="80"/>
      <c r="BZ1345" s="80"/>
      <c r="CE1345" s="5"/>
    </row>
    <row r="1346" spans="2:83" s="6" customFormat="1" x14ac:dyDescent="0.25">
      <c r="B1346" s="77"/>
      <c r="C1346" s="78"/>
      <c r="D1346" s="80"/>
      <c r="E1346" s="80"/>
      <c r="F1346" s="80"/>
      <c r="G1346" s="80"/>
      <c r="H1346" s="80"/>
      <c r="I1346" s="80"/>
      <c r="J1346" s="80"/>
      <c r="K1346" s="5"/>
      <c r="L1346" s="5"/>
      <c r="M1346" s="80"/>
      <c r="N1346" s="5"/>
      <c r="O1346" s="80"/>
      <c r="P1346" s="5"/>
      <c r="Q1346" s="80"/>
      <c r="R1346" s="5"/>
      <c r="S1346" s="80"/>
      <c r="T1346" s="5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5"/>
      <c r="AE1346" s="80"/>
      <c r="AF1346" s="5"/>
      <c r="AG1346" s="80"/>
      <c r="AH1346" s="5"/>
      <c r="AI1346" s="80"/>
      <c r="AJ1346" s="5"/>
      <c r="AK1346" s="80"/>
      <c r="AL1346" s="5"/>
      <c r="AM1346" s="80"/>
      <c r="AN1346" s="5"/>
      <c r="AO1346" s="80"/>
      <c r="AP1346" s="80"/>
      <c r="AQ1346" s="5"/>
      <c r="AR1346" s="80"/>
      <c r="AS1346" s="5"/>
      <c r="AT1346" s="80"/>
      <c r="AU1346" s="5"/>
      <c r="AV1346" s="80"/>
      <c r="AW1346" s="5"/>
      <c r="AX1346" s="80"/>
      <c r="AY1346" s="5"/>
      <c r="AZ1346" s="80"/>
      <c r="BA1346" s="5"/>
      <c r="BB1346" s="80"/>
      <c r="BC1346" s="80"/>
      <c r="BD1346" s="80"/>
      <c r="BE1346" s="80"/>
      <c r="BF1346" s="80"/>
      <c r="BG1346" s="80"/>
      <c r="BH1346" s="80"/>
      <c r="BI1346" s="80"/>
      <c r="BJ1346" s="80"/>
      <c r="BK1346" s="80"/>
      <c r="BL1346" s="80"/>
      <c r="BM1346" s="80"/>
      <c r="BN1346" s="80"/>
      <c r="BO1346" s="80"/>
      <c r="BP1346" s="80"/>
      <c r="BQ1346" s="80"/>
      <c r="BR1346" s="80"/>
      <c r="BS1346" s="80"/>
      <c r="BT1346" s="80"/>
      <c r="BU1346" s="80"/>
      <c r="BV1346" s="80"/>
      <c r="BW1346" s="80"/>
      <c r="BX1346" s="80"/>
      <c r="BY1346" s="80"/>
      <c r="BZ1346" s="80"/>
      <c r="CE1346" s="5"/>
    </row>
    <row r="1347" spans="2:83" s="6" customFormat="1" x14ac:dyDescent="0.25">
      <c r="B1347" s="77"/>
      <c r="C1347" s="78"/>
      <c r="D1347" s="80"/>
      <c r="E1347" s="80"/>
      <c r="F1347" s="80"/>
      <c r="G1347" s="80"/>
      <c r="H1347" s="80"/>
      <c r="I1347" s="80"/>
      <c r="J1347" s="80"/>
      <c r="K1347" s="5"/>
      <c r="L1347" s="5"/>
      <c r="M1347" s="80"/>
      <c r="N1347" s="5"/>
      <c r="O1347" s="80"/>
      <c r="P1347" s="5"/>
      <c r="Q1347" s="80"/>
      <c r="R1347" s="5"/>
      <c r="S1347" s="80"/>
      <c r="T1347" s="5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5"/>
      <c r="AE1347" s="80"/>
      <c r="AF1347" s="5"/>
      <c r="AG1347" s="80"/>
      <c r="AH1347" s="5"/>
      <c r="AI1347" s="80"/>
      <c r="AJ1347" s="5"/>
      <c r="AK1347" s="80"/>
      <c r="AL1347" s="5"/>
      <c r="AM1347" s="80"/>
      <c r="AN1347" s="5"/>
      <c r="AO1347" s="80"/>
      <c r="AP1347" s="80"/>
      <c r="AQ1347" s="5"/>
      <c r="AR1347" s="80"/>
      <c r="AS1347" s="5"/>
      <c r="AT1347" s="80"/>
      <c r="AU1347" s="5"/>
      <c r="AV1347" s="80"/>
      <c r="AW1347" s="5"/>
      <c r="AX1347" s="80"/>
      <c r="AY1347" s="5"/>
      <c r="AZ1347" s="80"/>
      <c r="BA1347" s="5"/>
      <c r="BB1347" s="80"/>
      <c r="BC1347" s="80"/>
      <c r="BD1347" s="80"/>
      <c r="BE1347" s="80"/>
      <c r="BF1347" s="80"/>
      <c r="BG1347" s="80"/>
      <c r="BH1347" s="80"/>
      <c r="BI1347" s="80"/>
      <c r="BJ1347" s="80"/>
      <c r="BK1347" s="80"/>
      <c r="BL1347" s="80"/>
      <c r="BM1347" s="80"/>
      <c r="BN1347" s="80"/>
      <c r="BO1347" s="80"/>
      <c r="BP1347" s="80"/>
      <c r="BQ1347" s="80"/>
      <c r="BR1347" s="80"/>
      <c r="BS1347" s="80"/>
      <c r="BT1347" s="80"/>
      <c r="BU1347" s="80"/>
      <c r="BV1347" s="80"/>
      <c r="BW1347" s="80"/>
      <c r="BX1347" s="80"/>
      <c r="BY1347" s="80"/>
      <c r="BZ1347" s="80"/>
      <c r="CE1347" s="5"/>
    </row>
    <row r="1348" spans="2:83" s="6" customFormat="1" x14ac:dyDescent="0.25">
      <c r="B1348" s="77"/>
      <c r="C1348" s="78"/>
      <c r="D1348" s="80"/>
      <c r="E1348" s="80"/>
      <c r="F1348" s="80"/>
      <c r="G1348" s="80"/>
      <c r="H1348" s="80"/>
      <c r="I1348" s="80"/>
      <c r="J1348" s="80"/>
      <c r="K1348" s="5"/>
      <c r="L1348" s="5"/>
      <c r="M1348" s="80"/>
      <c r="N1348" s="5"/>
      <c r="O1348" s="80"/>
      <c r="P1348" s="5"/>
      <c r="Q1348" s="80"/>
      <c r="R1348" s="5"/>
      <c r="S1348" s="80"/>
      <c r="T1348" s="5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5"/>
      <c r="AE1348" s="80"/>
      <c r="AF1348" s="5"/>
      <c r="AG1348" s="80"/>
      <c r="AH1348" s="5"/>
      <c r="AI1348" s="80"/>
      <c r="AJ1348" s="5"/>
      <c r="AK1348" s="80"/>
      <c r="AL1348" s="5"/>
      <c r="AM1348" s="80"/>
      <c r="AN1348" s="5"/>
      <c r="AO1348" s="80"/>
      <c r="AP1348" s="80"/>
      <c r="AQ1348" s="5"/>
      <c r="AR1348" s="80"/>
      <c r="AS1348" s="5"/>
      <c r="AT1348" s="80"/>
      <c r="AU1348" s="5"/>
      <c r="AV1348" s="80"/>
      <c r="AW1348" s="5"/>
      <c r="AX1348" s="80"/>
      <c r="AY1348" s="5"/>
      <c r="AZ1348" s="80"/>
      <c r="BA1348" s="5"/>
      <c r="BB1348" s="80"/>
      <c r="BC1348" s="80"/>
      <c r="BD1348" s="80"/>
      <c r="BE1348" s="80"/>
      <c r="BF1348" s="80"/>
      <c r="BG1348" s="80"/>
      <c r="BH1348" s="80"/>
      <c r="BI1348" s="80"/>
      <c r="BJ1348" s="80"/>
      <c r="BK1348" s="80"/>
      <c r="BL1348" s="80"/>
      <c r="BM1348" s="80"/>
      <c r="BN1348" s="80"/>
      <c r="BO1348" s="80"/>
      <c r="BP1348" s="80"/>
      <c r="BQ1348" s="80"/>
      <c r="BR1348" s="80"/>
      <c r="BS1348" s="80"/>
      <c r="BT1348" s="80"/>
      <c r="BU1348" s="80"/>
      <c r="BV1348" s="80"/>
      <c r="BW1348" s="80"/>
      <c r="BX1348" s="80"/>
      <c r="BY1348" s="80"/>
      <c r="BZ1348" s="80"/>
      <c r="CE1348" s="5"/>
    </row>
    <row r="1349" spans="2:83" s="6" customFormat="1" x14ac:dyDescent="0.25">
      <c r="B1349" s="77"/>
      <c r="C1349" s="78"/>
      <c r="D1349" s="80"/>
      <c r="E1349" s="80"/>
      <c r="F1349" s="80"/>
      <c r="G1349" s="80"/>
      <c r="H1349" s="80"/>
      <c r="I1349" s="80"/>
      <c r="J1349" s="80"/>
      <c r="K1349" s="5"/>
      <c r="L1349" s="5"/>
      <c r="M1349" s="80"/>
      <c r="N1349" s="5"/>
      <c r="O1349" s="80"/>
      <c r="P1349" s="5"/>
      <c r="Q1349" s="80"/>
      <c r="R1349" s="5"/>
      <c r="S1349" s="80"/>
      <c r="T1349" s="5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5"/>
      <c r="AE1349" s="80"/>
      <c r="AF1349" s="5"/>
      <c r="AG1349" s="80"/>
      <c r="AH1349" s="5"/>
      <c r="AI1349" s="80"/>
      <c r="AJ1349" s="5"/>
      <c r="AK1349" s="80"/>
      <c r="AL1349" s="5"/>
      <c r="AM1349" s="80"/>
      <c r="AN1349" s="5"/>
      <c r="AO1349" s="80"/>
      <c r="AP1349" s="80"/>
      <c r="AQ1349" s="5"/>
      <c r="AR1349" s="80"/>
      <c r="AS1349" s="5"/>
      <c r="AT1349" s="80"/>
      <c r="AU1349" s="5"/>
      <c r="AV1349" s="80"/>
      <c r="AW1349" s="5"/>
      <c r="AX1349" s="80"/>
      <c r="AY1349" s="5"/>
      <c r="AZ1349" s="80"/>
      <c r="BA1349" s="5"/>
      <c r="BB1349" s="80"/>
      <c r="BC1349" s="80"/>
      <c r="BD1349" s="80"/>
      <c r="BE1349" s="80"/>
      <c r="BF1349" s="80"/>
      <c r="BG1349" s="80"/>
      <c r="BH1349" s="80"/>
      <c r="BI1349" s="80"/>
      <c r="BJ1349" s="80"/>
      <c r="BK1349" s="80"/>
      <c r="BL1349" s="80"/>
      <c r="BM1349" s="80"/>
      <c r="BN1349" s="80"/>
      <c r="BO1349" s="80"/>
      <c r="BP1349" s="80"/>
      <c r="BQ1349" s="80"/>
      <c r="BR1349" s="80"/>
      <c r="BS1349" s="80"/>
      <c r="BT1349" s="80"/>
      <c r="BU1349" s="80"/>
      <c r="BV1349" s="80"/>
      <c r="BW1349" s="80"/>
      <c r="BX1349" s="80"/>
      <c r="BY1349" s="80"/>
      <c r="BZ1349" s="80"/>
      <c r="CE1349" s="5"/>
    </row>
    <row r="1350" spans="2:83" s="6" customFormat="1" x14ac:dyDescent="0.25">
      <c r="B1350" s="77"/>
      <c r="C1350" s="78"/>
      <c r="D1350" s="80"/>
      <c r="E1350" s="80"/>
      <c r="F1350" s="80"/>
      <c r="G1350" s="80"/>
      <c r="H1350" s="80"/>
      <c r="I1350" s="80"/>
      <c r="J1350" s="80"/>
      <c r="K1350" s="5"/>
      <c r="L1350" s="5"/>
      <c r="M1350" s="80"/>
      <c r="N1350" s="5"/>
      <c r="O1350" s="80"/>
      <c r="P1350" s="5"/>
      <c r="Q1350" s="80"/>
      <c r="R1350" s="5"/>
      <c r="S1350" s="80"/>
      <c r="T1350" s="5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5"/>
      <c r="AE1350" s="80"/>
      <c r="AF1350" s="5"/>
      <c r="AG1350" s="80"/>
      <c r="AH1350" s="5"/>
      <c r="AI1350" s="80"/>
      <c r="AJ1350" s="5"/>
      <c r="AK1350" s="80"/>
      <c r="AL1350" s="5"/>
      <c r="AM1350" s="80"/>
      <c r="AN1350" s="5"/>
      <c r="AO1350" s="80"/>
      <c r="AP1350" s="80"/>
      <c r="AQ1350" s="5"/>
      <c r="AR1350" s="80"/>
      <c r="AS1350" s="5"/>
      <c r="AT1350" s="80"/>
      <c r="AU1350" s="5"/>
      <c r="AV1350" s="80"/>
      <c r="AW1350" s="5"/>
      <c r="AX1350" s="80"/>
      <c r="AY1350" s="5"/>
      <c r="AZ1350" s="80"/>
      <c r="BA1350" s="5"/>
      <c r="BB1350" s="80"/>
      <c r="BC1350" s="80"/>
      <c r="BD1350" s="80"/>
      <c r="BE1350" s="80"/>
      <c r="BF1350" s="80"/>
      <c r="BG1350" s="80"/>
      <c r="BH1350" s="80"/>
      <c r="BI1350" s="80"/>
      <c r="BJ1350" s="80"/>
      <c r="BK1350" s="80"/>
      <c r="BL1350" s="80"/>
      <c r="BM1350" s="80"/>
      <c r="BN1350" s="80"/>
      <c r="BO1350" s="80"/>
      <c r="BP1350" s="80"/>
      <c r="BQ1350" s="80"/>
      <c r="BR1350" s="80"/>
      <c r="BS1350" s="80"/>
      <c r="BT1350" s="80"/>
      <c r="BU1350" s="80"/>
      <c r="BV1350" s="80"/>
      <c r="BW1350" s="80"/>
      <c r="BX1350" s="80"/>
      <c r="BY1350" s="80"/>
      <c r="BZ1350" s="80"/>
      <c r="CE1350" s="5"/>
    </row>
    <row r="1351" spans="2:83" s="6" customFormat="1" x14ac:dyDescent="0.25">
      <c r="B1351" s="77"/>
      <c r="C1351" s="78"/>
      <c r="D1351" s="80"/>
      <c r="E1351" s="80"/>
      <c r="F1351" s="80"/>
      <c r="G1351" s="80"/>
      <c r="H1351" s="80"/>
      <c r="I1351" s="80"/>
      <c r="J1351" s="80"/>
      <c r="K1351" s="5"/>
      <c r="L1351" s="5"/>
      <c r="M1351" s="80"/>
      <c r="N1351" s="5"/>
      <c r="O1351" s="80"/>
      <c r="P1351" s="5"/>
      <c r="Q1351" s="80"/>
      <c r="R1351" s="5"/>
      <c r="S1351" s="80"/>
      <c r="T1351" s="5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5"/>
      <c r="AE1351" s="80"/>
      <c r="AF1351" s="5"/>
      <c r="AG1351" s="80"/>
      <c r="AH1351" s="5"/>
      <c r="AI1351" s="80"/>
      <c r="AJ1351" s="5"/>
      <c r="AK1351" s="80"/>
      <c r="AL1351" s="5"/>
      <c r="AM1351" s="80"/>
      <c r="AN1351" s="5"/>
      <c r="AO1351" s="80"/>
      <c r="AP1351" s="80"/>
      <c r="AQ1351" s="5"/>
      <c r="AR1351" s="80"/>
      <c r="AS1351" s="5"/>
      <c r="AT1351" s="80"/>
      <c r="AU1351" s="5"/>
      <c r="AV1351" s="80"/>
      <c r="AW1351" s="5"/>
      <c r="AX1351" s="80"/>
      <c r="AY1351" s="5"/>
      <c r="AZ1351" s="80"/>
      <c r="BA1351" s="5"/>
      <c r="BB1351" s="80"/>
      <c r="BC1351" s="80"/>
      <c r="BD1351" s="80"/>
      <c r="BE1351" s="80"/>
      <c r="BF1351" s="80"/>
      <c r="BG1351" s="80"/>
      <c r="BH1351" s="80"/>
      <c r="BI1351" s="80"/>
      <c r="BJ1351" s="80"/>
      <c r="BK1351" s="80"/>
      <c r="BL1351" s="80"/>
      <c r="BM1351" s="80"/>
      <c r="BN1351" s="80"/>
      <c r="BO1351" s="80"/>
      <c r="BP1351" s="80"/>
      <c r="BQ1351" s="80"/>
      <c r="BR1351" s="80"/>
      <c r="BS1351" s="80"/>
      <c r="BT1351" s="80"/>
      <c r="BU1351" s="80"/>
      <c r="BV1351" s="80"/>
      <c r="BW1351" s="80"/>
      <c r="BX1351" s="80"/>
      <c r="BY1351" s="80"/>
      <c r="BZ1351" s="80"/>
      <c r="CE1351" s="5"/>
    </row>
    <row r="1352" spans="2:83" s="6" customFormat="1" x14ac:dyDescent="0.25">
      <c r="B1352" s="77"/>
      <c r="C1352" s="78"/>
      <c r="D1352" s="80"/>
      <c r="E1352" s="80"/>
      <c r="F1352" s="80"/>
      <c r="G1352" s="80"/>
      <c r="H1352" s="80"/>
      <c r="I1352" s="80"/>
      <c r="J1352" s="80"/>
      <c r="K1352" s="5"/>
      <c r="L1352" s="5"/>
      <c r="M1352" s="80"/>
      <c r="N1352" s="5"/>
      <c r="O1352" s="80"/>
      <c r="P1352" s="5"/>
      <c r="Q1352" s="80"/>
      <c r="R1352" s="5"/>
      <c r="S1352" s="80"/>
      <c r="T1352" s="5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5"/>
      <c r="AE1352" s="80"/>
      <c r="AF1352" s="5"/>
      <c r="AG1352" s="80"/>
      <c r="AH1352" s="5"/>
      <c r="AI1352" s="80"/>
      <c r="AJ1352" s="5"/>
      <c r="AK1352" s="80"/>
      <c r="AL1352" s="5"/>
      <c r="AM1352" s="80"/>
      <c r="AN1352" s="5"/>
      <c r="AO1352" s="80"/>
      <c r="AP1352" s="80"/>
      <c r="AQ1352" s="5"/>
      <c r="AR1352" s="80"/>
      <c r="AS1352" s="5"/>
      <c r="AT1352" s="80"/>
      <c r="AU1352" s="5"/>
      <c r="AV1352" s="80"/>
      <c r="AW1352" s="5"/>
      <c r="AX1352" s="80"/>
      <c r="AY1352" s="5"/>
      <c r="AZ1352" s="80"/>
      <c r="BA1352" s="5"/>
      <c r="BB1352" s="80"/>
      <c r="BC1352" s="80"/>
      <c r="BD1352" s="80"/>
      <c r="BE1352" s="80"/>
      <c r="BF1352" s="80"/>
      <c r="BG1352" s="80"/>
      <c r="BH1352" s="80"/>
      <c r="BI1352" s="80"/>
      <c r="BJ1352" s="80"/>
      <c r="BK1352" s="80"/>
      <c r="BL1352" s="80"/>
      <c r="BM1352" s="80"/>
      <c r="BN1352" s="80"/>
      <c r="BO1352" s="80"/>
      <c r="BP1352" s="80"/>
      <c r="BQ1352" s="80"/>
      <c r="BR1352" s="80"/>
      <c r="BS1352" s="80"/>
      <c r="BT1352" s="80"/>
      <c r="BU1352" s="80"/>
      <c r="BV1352" s="80"/>
      <c r="BW1352" s="80"/>
      <c r="BX1352" s="80"/>
      <c r="BY1352" s="80"/>
      <c r="BZ1352" s="80"/>
      <c r="CE1352" s="5"/>
    </row>
    <row r="1353" spans="2:83" s="6" customFormat="1" x14ac:dyDescent="0.25">
      <c r="B1353" s="77"/>
      <c r="C1353" s="78"/>
      <c r="D1353" s="80"/>
      <c r="E1353" s="80"/>
      <c r="F1353" s="80"/>
      <c r="G1353" s="80"/>
      <c r="H1353" s="80"/>
      <c r="I1353" s="80"/>
      <c r="J1353" s="80"/>
      <c r="K1353" s="5"/>
      <c r="L1353" s="5"/>
      <c r="M1353" s="80"/>
      <c r="N1353" s="5"/>
      <c r="O1353" s="80"/>
      <c r="P1353" s="5"/>
      <c r="Q1353" s="80"/>
      <c r="R1353" s="5"/>
      <c r="S1353" s="80"/>
      <c r="T1353" s="5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5"/>
      <c r="AE1353" s="80"/>
      <c r="AF1353" s="5"/>
      <c r="AG1353" s="80"/>
      <c r="AH1353" s="5"/>
      <c r="AI1353" s="80"/>
      <c r="AJ1353" s="5"/>
      <c r="AK1353" s="80"/>
      <c r="AL1353" s="5"/>
      <c r="AM1353" s="80"/>
      <c r="AN1353" s="5"/>
      <c r="AO1353" s="80"/>
      <c r="AP1353" s="80"/>
      <c r="AQ1353" s="5"/>
      <c r="AR1353" s="80"/>
      <c r="AS1353" s="5"/>
      <c r="AT1353" s="80"/>
      <c r="AU1353" s="5"/>
      <c r="AV1353" s="80"/>
      <c r="AW1353" s="5"/>
      <c r="AX1353" s="80"/>
      <c r="AY1353" s="5"/>
      <c r="AZ1353" s="80"/>
      <c r="BA1353" s="5"/>
      <c r="BB1353" s="80"/>
      <c r="BC1353" s="80"/>
      <c r="BD1353" s="80"/>
      <c r="BE1353" s="80"/>
      <c r="BF1353" s="80"/>
      <c r="BG1353" s="80"/>
      <c r="BH1353" s="80"/>
      <c r="BI1353" s="80"/>
      <c r="BJ1353" s="80"/>
      <c r="BK1353" s="80"/>
      <c r="BL1353" s="80"/>
      <c r="BM1353" s="80"/>
      <c r="BN1353" s="80"/>
      <c r="BO1353" s="80"/>
      <c r="BP1353" s="80"/>
      <c r="BQ1353" s="80"/>
      <c r="BR1353" s="80"/>
      <c r="BS1353" s="80"/>
      <c r="BT1353" s="80"/>
      <c r="BU1353" s="80"/>
      <c r="BV1353" s="80"/>
      <c r="BW1353" s="80"/>
      <c r="BX1353" s="80"/>
      <c r="BY1353" s="80"/>
      <c r="BZ1353" s="80"/>
      <c r="CE1353" s="5"/>
    </row>
    <row r="1354" spans="2:83" s="6" customFormat="1" x14ac:dyDescent="0.25">
      <c r="B1354" s="77"/>
      <c r="C1354" s="78"/>
      <c r="D1354" s="80"/>
      <c r="E1354" s="80"/>
      <c r="F1354" s="80"/>
      <c r="G1354" s="80"/>
      <c r="H1354" s="80"/>
      <c r="I1354" s="80"/>
      <c r="J1354" s="80"/>
      <c r="K1354" s="5"/>
      <c r="L1354" s="5"/>
      <c r="M1354" s="80"/>
      <c r="N1354" s="5"/>
      <c r="O1354" s="80"/>
      <c r="P1354" s="5"/>
      <c r="Q1354" s="80"/>
      <c r="R1354" s="5"/>
      <c r="S1354" s="80"/>
      <c r="T1354" s="5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5"/>
      <c r="AE1354" s="80"/>
      <c r="AF1354" s="5"/>
      <c r="AG1354" s="80"/>
      <c r="AH1354" s="5"/>
      <c r="AI1354" s="80"/>
      <c r="AJ1354" s="5"/>
      <c r="AK1354" s="80"/>
      <c r="AL1354" s="5"/>
      <c r="AM1354" s="80"/>
      <c r="AN1354" s="5"/>
      <c r="AO1354" s="80"/>
      <c r="AP1354" s="80"/>
      <c r="AQ1354" s="5"/>
      <c r="AR1354" s="80"/>
      <c r="AS1354" s="5"/>
      <c r="AT1354" s="80"/>
      <c r="AU1354" s="5"/>
      <c r="AV1354" s="80"/>
      <c r="AW1354" s="5"/>
      <c r="AX1354" s="80"/>
      <c r="AY1354" s="5"/>
      <c r="AZ1354" s="80"/>
      <c r="BA1354" s="5"/>
      <c r="BB1354" s="80"/>
      <c r="BC1354" s="80"/>
      <c r="BD1354" s="80"/>
      <c r="BE1354" s="80"/>
      <c r="BF1354" s="80"/>
      <c r="BG1354" s="80"/>
      <c r="BH1354" s="80"/>
      <c r="BI1354" s="80"/>
      <c r="BJ1354" s="80"/>
      <c r="BK1354" s="80"/>
      <c r="BL1354" s="80"/>
      <c r="BM1354" s="80"/>
      <c r="BN1354" s="80"/>
      <c r="BO1354" s="80"/>
      <c r="BP1354" s="80"/>
      <c r="BQ1354" s="80"/>
      <c r="BR1354" s="80"/>
      <c r="BS1354" s="80"/>
      <c r="BT1354" s="80"/>
      <c r="BU1354" s="80"/>
      <c r="BV1354" s="80"/>
      <c r="BW1354" s="80"/>
      <c r="BX1354" s="80"/>
      <c r="BY1354" s="80"/>
      <c r="BZ1354" s="80"/>
      <c r="CE1354" s="5"/>
    </row>
    <row r="1355" spans="2:83" s="6" customFormat="1" x14ac:dyDescent="0.25">
      <c r="B1355" s="77"/>
      <c r="C1355" s="78"/>
      <c r="D1355" s="80"/>
      <c r="E1355" s="80"/>
      <c r="F1355" s="80"/>
      <c r="G1355" s="80"/>
      <c r="H1355" s="80"/>
      <c r="I1355" s="80"/>
      <c r="J1355" s="80"/>
      <c r="K1355" s="5"/>
      <c r="L1355" s="5"/>
      <c r="M1355" s="80"/>
      <c r="N1355" s="5"/>
      <c r="O1355" s="80"/>
      <c r="P1355" s="5"/>
      <c r="Q1355" s="80"/>
      <c r="R1355" s="5"/>
      <c r="S1355" s="80"/>
      <c r="T1355" s="5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5"/>
      <c r="AE1355" s="80"/>
      <c r="AF1355" s="5"/>
      <c r="AG1355" s="80"/>
      <c r="AH1355" s="5"/>
      <c r="AI1355" s="80"/>
      <c r="AJ1355" s="5"/>
      <c r="AK1355" s="80"/>
      <c r="AL1355" s="5"/>
      <c r="AM1355" s="80"/>
      <c r="AN1355" s="5"/>
      <c r="AO1355" s="80"/>
      <c r="AP1355" s="80"/>
      <c r="AQ1355" s="5"/>
      <c r="AR1355" s="80"/>
      <c r="AS1355" s="5"/>
      <c r="AT1355" s="80"/>
      <c r="AU1355" s="5"/>
      <c r="AV1355" s="80"/>
      <c r="AW1355" s="5"/>
      <c r="AX1355" s="80"/>
      <c r="AY1355" s="5"/>
      <c r="AZ1355" s="80"/>
      <c r="BA1355" s="5"/>
      <c r="BB1355" s="80"/>
      <c r="BC1355" s="80"/>
      <c r="BD1355" s="80"/>
      <c r="BE1355" s="80"/>
      <c r="BF1355" s="80"/>
      <c r="BG1355" s="80"/>
      <c r="BH1355" s="80"/>
      <c r="BI1355" s="80"/>
      <c r="BJ1355" s="80"/>
      <c r="BK1355" s="80"/>
      <c r="BL1355" s="80"/>
      <c r="BM1355" s="80"/>
      <c r="BN1355" s="80"/>
      <c r="BO1355" s="80"/>
      <c r="BP1355" s="80"/>
      <c r="BQ1355" s="80"/>
      <c r="BR1355" s="80"/>
      <c r="BS1355" s="80"/>
      <c r="BT1355" s="80"/>
      <c r="BU1355" s="80"/>
      <c r="BV1355" s="80"/>
      <c r="BW1355" s="80"/>
      <c r="BX1355" s="80"/>
      <c r="BY1355" s="80"/>
      <c r="BZ1355" s="80"/>
      <c r="CE1355" s="5"/>
    </row>
    <row r="1356" spans="2:83" s="6" customFormat="1" x14ac:dyDescent="0.25">
      <c r="B1356" s="77"/>
      <c r="C1356" s="78"/>
      <c r="D1356" s="80"/>
      <c r="E1356" s="80"/>
      <c r="F1356" s="80"/>
      <c r="G1356" s="80"/>
      <c r="H1356" s="80"/>
      <c r="I1356" s="80"/>
      <c r="J1356" s="80"/>
      <c r="K1356" s="5"/>
      <c r="L1356" s="5"/>
      <c r="M1356" s="80"/>
      <c r="N1356" s="5"/>
      <c r="O1356" s="80"/>
      <c r="P1356" s="5"/>
      <c r="Q1356" s="80"/>
      <c r="R1356" s="5"/>
      <c r="S1356" s="80"/>
      <c r="T1356" s="5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5"/>
      <c r="AE1356" s="80"/>
      <c r="AF1356" s="5"/>
      <c r="AG1356" s="80"/>
      <c r="AH1356" s="5"/>
      <c r="AI1356" s="80"/>
      <c r="AJ1356" s="5"/>
      <c r="AK1356" s="80"/>
      <c r="AL1356" s="5"/>
      <c r="AM1356" s="80"/>
      <c r="AN1356" s="5"/>
      <c r="AO1356" s="80"/>
      <c r="AP1356" s="80"/>
      <c r="AQ1356" s="5"/>
      <c r="AR1356" s="80"/>
      <c r="AS1356" s="5"/>
      <c r="AT1356" s="80"/>
      <c r="AU1356" s="5"/>
      <c r="AV1356" s="80"/>
      <c r="AW1356" s="5"/>
      <c r="AX1356" s="80"/>
      <c r="AY1356" s="5"/>
      <c r="AZ1356" s="80"/>
      <c r="BA1356" s="5"/>
      <c r="BB1356" s="80"/>
      <c r="BC1356" s="80"/>
      <c r="BD1356" s="80"/>
      <c r="BE1356" s="80"/>
      <c r="BF1356" s="80"/>
      <c r="BG1356" s="80"/>
      <c r="BH1356" s="80"/>
      <c r="BI1356" s="80"/>
      <c r="BJ1356" s="80"/>
      <c r="BK1356" s="80"/>
      <c r="BL1356" s="80"/>
      <c r="BM1356" s="80"/>
      <c r="BN1356" s="80"/>
      <c r="BO1356" s="80"/>
      <c r="BP1356" s="80"/>
      <c r="BQ1356" s="80"/>
      <c r="BR1356" s="80"/>
      <c r="BS1356" s="80"/>
      <c r="BT1356" s="80"/>
      <c r="BU1356" s="80"/>
      <c r="BV1356" s="80"/>
      <c r="BW1356" s="80"/>
      <c r="BX1356" s="80"/>
      <c r="BY1356" s="80"/>
      <c r="BZ1356" s="80"/>
      <c r="CE1356" s="5"/>
    </row>
    <row r="1357" spans="2:83" s="6" customFormat="1" x14ac:dyDescent="0.25">
      <c r="B1357" s="77"/>
      <c r="C1357" s="78"/>
      <c r="D1357" s="80"/>
      <c r="E1357" s="80"/>
      <c r="F1357" s="80"/>
      <c r="G1357" s="80"/>
      <c r="H1357" s="80"/>
      <c r="I1357" s="80"/>
      <c r="J1357" s="80"/>
      <c r="K1357" s="5"/>
      <c r="L1357" s="5"/>
      <c r="M1357" s="80"/>
      <c r="N1357" s="5"/>
      <c r="O1357" s="80"/>
      <c r="P1357" s="5"/>
      <c r="Q1357" s="80"/>
      <c r="R1357" s="5"/>
      <c r="S1357" s="80"/>
      <c r="T1357" s="5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5"/>
      <c r="AE1357" s="80"/>
      <c r="AF1357" s="5"/>
      <c r="AG1357" s="80"/>
      <c r="AH1357" s="5"/>
      <c r="AI1357" s="80"/>
      <c r="AJ1357" s="5"/>
      <c r="AK1357" s="80"/>
      <c r="AL1357" s="5"/>
      <c r="AM1357" s="80"/>
      <c r="AN1357" s="5"/>
      <c r="AO1357" s="80"/>
      <c r="AP1357" s="80"/>
      <c r="AQ1357" s="5"/>
      <c r="AR1357" s="80"/>
      <c r="AS1357" s="5"/>
      <c r="AT1357" s="80"/>
      <c r="AU1357" s="5"/>
      <c r="AV1357" s="80"/>
      <c r="AW1357" s="5"/>
      <c r="AX1357" s="80"/>
      <c r="AY1357" s="5"/>
      <c r="AZ1357" s="80"/>
      <c r="BA1357" s="5"/>
      <c r="BB1357" s="80"/>
      <c r="BC1357" s="80"/>
      <c r="BD1357" s="80"/>
      <c r="BE1357" s="80"/>
      <c r="BF1357" s="80"/>
      <c r="BG1357" s="80"/>
      <c r="BH1357" s="80"/>
      <c r="BI1357" s="80"/>
      <c r="BJ1357" s="80"/>
      <c r="BK1357" s="80"/>
      <c r="BL1357" s="80"/>
      <c r="BM1357" s="80"/>
      <c r="BN1357" s="80"/>
      <c r="BO1357" s="80"/>
      <c r="BP1357" s="80"/>
      <c r="BQ1357" s="80"/>
      <c r="BR1357" s="80"/>
      <c r="BS1357" s="80"/>
      <c r="BT1357" s="80"/>
      <c r="BU1357" s="80"/>
      <c r="BV1357" s="80"/>
      <c r="BW1357" s="80"/>
      <c r="BX1357" s="80"/>
      <c r="BY1357" s="80"/>
      <c r="BZ1357" s="80"/>
      <c r="CE1357" s="5"/>
    </row>
    <row r="1358" spans="2:83" s="6" customFormat="1" x14ac:dyDescent="0.25">
      <c r="B1358" s="77"/>
      <c r="C1358" s="78"/>
      <c r="D1358" s="80"/>
      <c r="E1358" s="80"/>
      <c r="F1358" s="80"/>
      <c r="G1358" s="80"/>
      <c r="H1358" s="80"/>
      <c r="I1358" s="80"/>
      <c r="J1358" s="80"/>
      <c r="K1358" s="5"/>
      <c r="L1358" s="5"/>
      <c r="M1358" s="80"/>
      <c r="N1358" s="5"/>
      <c r="O1358" s="80"/>
      <c r="P1358" s="5"/>
      <c r="Q1358" s="80"/>
      <c r="R1358" s="5"/>
      <c r="S1358" s="80"/>
      <c r="T1358" s="5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5"/>
      <c r="AE1358" s="80"/>
      <c r="AF1358" s="5"/>
      <c r="AG1358" s="80"/>
      <c r="AH1358" s="5"/>
      <c r="AI1358" s="80"/>
      <c r="AJ1358" s="5"/>
      <c r="AK1358" s="80"/>
      <c r="AL1358" s="5"/>
      <c r="AM1358" s="80"/>
      <c r="AN1358" s="5"/>
      <c r="AO1358" s="80"/>
      <c r="AP1358" s="80"/>
      <c r="AQ1358" s="5"/>
      <c r="AR1358" s="80"/>
      <c r="AS1358" s="5"/>
      <c r="AT1358" s="80"/>
      <c r="AU1358" s="5"/>
      <c r="AV1358" s="80"/>
      <c r="AW1358" s="5"/>
      <c r="AX1358" s="80"/>
      <c r="AY1358" s="5"/>
      <c r="AZ1358" s="80"/>
      <c r="BA1358" s="5"/>
      <c r="BB1358" s="80"/>
      <c r="BC1358" s="80"/>
      <c r="BD1358" s="80"/>
      <c r="BE1358" s="80"/>
      <c r="BF1358" s="80"/>
      <c r="BG1358" s="80"/>
      <c r="BH1358" s="80"/>
      <c r="BI1358" s="80"/>
      <c r="BJ1358" s="80"/>
      <c r="BK1358" s="80"/>
      <c r="BL1358" s="80"/>
      <c r="BM1358" s="80"/>
      <c r="BN1358" s="80"/>
      <c r="BO1358" s="80"/>
      <c r="BP1358" s="80"/>
      <c r="BQ1358" s="80"/>
      <c r="BR1358" s="80"/>
      <c r="BS1358" s="80"/>
      <c r="BT1358" s="80"/>
      <c r="BU1358" s="80"/>
      <c r="BV1358" s="80"/>
      <c r="BW1358" s="80"/>
      <c r="BX1358" s="80"/>
      <c r="BY1358" s="80"/>
      <c r="BZ1358" s="80"/>
      <c r="CE1358" s="5"/>
    </row>
    <row r="1359" spans="2:83" s="6" customFormat="1" x14ac:dyDescent="0.25">
      <c r="B1359" s="77"/>
      <c r="C1359" s="78"/>
      <c r="D1359" s="80"/>
      <c r="E1359" s="80"/>
      <c r="F1359" s="80"/>
      <c r="G1359" s="80"/>
      <c r="H1359" s="80"/>
      <c r="I1359" s="80"/>
      <c r="J1359" s="80"/>
      <c r="K1359" s="5"/>
      <c r="L1359" s="5"/>
      <c r="M1359" s="80"/>
      <c r="N1359" s="5"/>
      <c r="O1359" s="80"/>
      <c r="P1359" s="5"/>
      <c r="Q1359" s="80"/>
      <c r="R1359" s="5"/>
      <c r="S1359" s="80"/>
      <c r="T1359" s="5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5"/>
      <c r="AE1359" s="80"/>
      <c r="AF1359" s="5"/>
      <c r="AG1359" s="80"/>
      <c r="AH1359" s="5"/>
      <c r="AI1359" s="80"/>
      <c r="AJ1359" s="5"/>
      <c r="AK1359" s="80"/>
      <c r="AL1359" s="5"/>
      <c r="AM1359" s="80"/>
      <c r="AN1359" s="5"/>
      <c r="AO1359" s="80"/>
      <c r="AP1359" s="80"/>
      <c r="AQ1359" s="5"/>
      <c r="AR1359" s="80"/>
      <c r="AS1359" s="5"/>
      <c r="AT1359" s="80"/>
      <c r="AU1359" s="5"/>
      <c r="AV1359" s="80"/>
      <c r="AW1359" s="5"/>
      <c r="AX1359" s="80"/>
      <c r="AY1359" s="5"/>
      <c r="AZ1359" s="80"/>
      <c r="BA1359" s="5"/>
      <c r="BB1359" s="80"/>
      <c r="BC1359" s="80"/>
      <c r="BD1359" s="80"/>
      <c r="BE1359" s="80"/>
      <c r="BF1359" s="80"/>
      <c r="BG1359" s="80"/>
      <c r="BH1359" s="80"/>
      <c r="BI1359" s="80"/>
      <c r="BJ1359" s="80"/>
      <c r="BK1359" s="80"/>
      <c r="BL1359" s="80"/>
      <c r="BM1359" s="80"/>
      <c r="BN1359" s="80"/>
      <c r="BO1359" s="80"/>
      <c r="BP1359" s="80"/>
      <c r="BQ1359" s="80"/>
      <c r="BR1359" s="80"/>
      <c r="BS1359" s="80"/>
      <c r="BT1359" s="80"/>
      <c r="BU1359" s="80"/>
      <c r="BV1359" s="80"/>
      <c r="BW1359" s="80"/>
      <c r="BX1359" s="80"/>
      <c r="BY1359" s="80"/>
      <c r="BZ1359" s="80"/>
      <c r="CE1359" s="5"/>
    </row>
    <row r="1360" spans="2:83" s="6" customFormat="1" x14ac:dyDescent="0.25">
      <c r="B1360" s="77"/>
      <c r="C1360" s="78"/>
      <c r="D1360" s="80"/>
      <c r="E1360" s="80"/>
      <c r="F1360" s="80"/>
      <c r="G1360" s="80"/>
      <c r="H1360" s="80"/>
      <c r="I1360" s="80"/>
      <c r="J1360" s="80"/>
      <c r="K1360" s="5"/>
      <c r="L1360" s="5"/>
      <c r="M1360" s="80"/>
      <c r="N1360" s="5"/>
      <c r="O1360" s="80"/>
      <c r="P1360" s="5"/>
      <c r="Q1360" s="80"/>
      <c r="R1360" s="5"/>
      <c r="S1360" s="80"/>
      <c r="T1360" s="5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5"/>
      <c r="AE1360" s="80"/>
      <c r="AF1360" s="5"/>
      <c r="AG1360" s="80"/>
      <c r="AH1360" s="5"/>
      <c r="AI1360" s="80"/>
      <c r="AJ1360" s="5"/>
      <c r="AK1360" s="80"/>
      <c r="AL1360" s="5"/>
      <c r="AM1360" s="80"/>
      <c r="AN1360" s="5"/>
      <c r="AO1360" s="80"/>
      <c r="AP1360" s="80"/>
      <c r="AQ1360" s="5"/>
      <c r="AR1360" s="80"/>
      <c r="AS1360" s="5"/>
      <c r="AT1360" s="80"/>
      <c r="AU1360" s="5"/>
      <c r="AV1360" s="80"/>
      <c r="AW1360" s="5"/>
      <c r="AX1360" s="80"/>
      <c r="AY1360" s="5"/>
      <c r="AZ1360" s="80"/>
      <c r="BA1360" s="5"/>
      <c r="BB1360" s="80"/>
      <c r="BC1360" s="80"/>
      <c r="BD1360" s="80"/>
      <c r="BE1360" s="80"/>
      <c r="BF1360" s="80"/>
      <c r="BG1360" s="80"/>
      <c r="BH1360" s="80"/>
      <c r="BI1360" s="80"/>
      <c r="BJ1360" s="80"/>
      <c r="BK1360" s="80"/>
      <c r="BL1360" s="80"/>
      <c r="BM1360" s="80"/>
      <c r="BN1360" s="80"/>
      <c r="BO1360" s="80"/>
      <c r="BP1360" s="80"/>
      <c r="BQ1360" s="80"/>
      <c r="BR1360" s="80"/>
      <c r="BS1360" s="80"/>
      <c r="BT1360" s="80"/>
      <c r="BU1360" s="80"/>
      <c r="BV1360" s="80"/>
      <c r="BW1360" s="80"/>
      <c r="BX1360" s="80"/>
      <c r="BY1360" s="80"/>
      <c r="BZ1360" s="80"/>
      <c r="CE1360" s="5"/>
    </row>
    <row r="1361" spans="2:83" s="6" customFormat="1" x14ac:dyDescent="0.25">
      <c r="B1361" s="77"/>
      <c r="C1361" s="78"/>
      <c r="D1361" s="80"/>
      <c r="E1361" s="80"/>
      <c r="F1361" s="80"/>
      <c r="G1361" s="80"/>
      <c r="H1361" s="80"/>
      <c r="I1361" s="80"/>
      <c r="J1361" s="80"/>
      <c r="K1361" s="5"/>
      <c r="L1361" s="5"/>
      <c r="M1361" s="80"/>
      <c r="N1361" s="5"/>
      <c r="O1361" s="80"/>
      <c r="P1361" s="5"/>
      <c r="Q1361" s="80"/>
      <c r="R1361" s="5"/>
      <c r="S1361" s="80"/>
      <c r="T1361" s="5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5"/>
      <c r="AE1361" s="80"/>
      <c r="AF1361" s="5"/>
      <c r="AG1361" s="80"/>
      <c r="AH1361" s="5"/>
      <c r="AI1361" s="80"/>
      <c r="AJ1361" s="5"/>
      <c r="AK1361" s="80"/>
      <c r="AL1361" s="5"/>
      <c r="AM1361" s="80"/>
      <c r="AN1361" s="5"/>
      <c r="AO1361" s="80"/>
      <c r="AP1361" s="80"/>
      <c r="AQ1361" s="5"/>
      <c r="AR1361" s="80"/>
      <c r="AS1361" s="5"/>
      <c r="AT1361" s="80"/>
      <c r="AU1361" s="5"/>
      <c r="AV1361" s="80"/>
      <c r="AW1361" s="5"/>
      <c r="AX1361" s="80"/>
      <c r="AY1361" s="5"/>
      <c r="AZ1361" s="80"/>
      <c r="BA1361" s="5"/>
      <c r="BB1361" s="80"/>
      <c r="BC1361" s="80"/>
      <c r="BD1361" s="80"/>
      <c r="BE1361" s="80"/>
      <c r="BF1361" s="80"/>
      <c r="BG1361" s="80"/>
      <c r="BH1361" s="80"/>
      <c r="BI1361" s="80"/>
      <c r="BJ1361" s="80"/>
      <c r="BK1361" s="80"/>
      <c r="BL1361" s="80"/>
      <c r="BM1361" s="80"/>
      <c r="BN1361" s="80"/>
      <c r="BO1361" s="80"/>
      <c r="BP1361" s="80"/>
      <c r="BQ1361" s="80"/>
      <c r="BR1361" s="80"/>
      <c r="BS1361" s="80"/>
      <c r="BT1361" s="80"/>
      <c r="BU1361" s="80"/>
      <c r="BV1361" s="80"/>
      <c r="BW1361" s="80"/>
      <c r="BX1361" s="80"/>
      <c r="BY1361" s="80"/>
      <c r="BZ1361" s="80"/>
      <c r="CE1361" s="5"/>
    </row>
    <row r="1362" spans="2:83" s="6" customFormat="1" x14ac:dyDescent="0.25">
      <c r="B1362" s="77"/>
      <c r="C1362" s="78"/>
      <c r="D1362" s="80"/>
      <c r="E1362" s="80"/>
      <c r="F1362" s="80"/>
      <c r="G1362" s="80"/>
      <c r="H1362" s="80"/>
      <c r="I1362" s="80"/>
      <c r="J1362" s="80"/>
      <c r="K1362" s="5"/>
      <c r="L1362" s="5"/>
      <c r="M1362" s="80"/>
      <c r="N1362" s="5"/>
      <c r="O1362" s="80"/>
      <c r="P1362" s="5"/>
      <c r="Q1362" s="80"/>
      <c r="R1362" s="5"/>
      <c r="S1362" s="80"/>
      <c r="T1362" s="5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5"/>
      <c r="AE1362" s="80"/>
      <c r="AF1362" s="5"/>
      <c r="AG1362" s="80"/>
      <c r="AH1362" s="5"/>
      <c r="AI1362" s="80"/>
      <c r="AJ1362" s="5"/>
      <c r="AK1362" s="80"/>
      <c r="AL1362" s="5"/>
      <c r="AM1362" s="80"/>
      <c r="AN1362" s="5"/>
      <c r="AO1362" s="80"/>
      <c r="AP1362" s="80"/>
      <c r="AQ1362" s="5"/>
      <c r="AR1362" s="80"/>
      <c r="AS1362" s="5"/>
      <c r="AT1362" s="80"/>
      <c r="AU1362" s="5"/>
      <c r="AV1362" s="80"/>
      <c r="AW1362" s="5"/>
      <c r="AX1362" s="80"/>
      <c r="AY1362" s="5"/>
      <c r="AZ1362" s="80"/>
      <c r="BA1362" s="5"/>
      <c r="BB1362" s="80"/>
      <c r="BC1362" s="80"/>
      <c r="BD1362" s="80"/>
      <c r="BE1362" s="80"/>
      <c r="BF1362" s="80"/>
      <c r="BG1362" s="80"/>
      <c r="BH1362" s="80"/>
      <c r="BI1362" s="80"/>
      <c r="BJ1362" s="80"/>
      <c r="BK1362" s="80"/>
      <c r="BL1362" s="80"/>
      <c r="BM1362" s="80"/>
      <c r="BN1362" s="80"/>
      <c r="BO1362" s="80"/>
      <c r="BP1362" s="80"/>
      <c r="BQ1362" s="80"/>
      <c r="BR1362" s="80"/>
      <c r="BS1362" s="80"/>
      <c r="BT1362" s="80"/>
      <c r="BU1362" s="80"/>
      <c r="BV1362" s="80"/>
      <c r="BW1362" s="80"/>
      <c r="BX1362" s="80"/>
      <c r="BY1362" s="80"/>
      <c r="BZ1362" s="80"/>
      <c r="CE1362" s="5"/>
    </row>
    <row r="1363" spans="2:83" s="6" customFormat="1" x14ac:dyDescent="0.25">
      <c r="B1363" s="77"/>
      <c r="C1363" s="78"/>
      <c r="D1363" s="80"/>
      <c r="E1363" s="80"/>
      <c r="F1363" s="80"/>
      <c r="G1363" s="80"/>
      <c r="H1363" s="80"/>
      <c r="I1363" s="80"/>
      <c r="J1363" s="80"/>
      <c r="K1363" s="5"/>
      <c r="L1363" s="5"/>
      <c r="M1363" s="80"/>
      <c r="N1363" s="5"/>
      <c r="O1363" s="80"/>
      <c r="P1363" s="5"/>
      <c r="Q1363" s="80"/>
      <c r="R1363" s="5"/>
      <c r="S1363" s="80"/>
      <c r="T1363" s="5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5"/>
      <c r="AE1363" s="80"/>
      <c r="AF1363" s="5"/>
      <c r="AG1363" s="80"/>
      <c r="AH1363" s="5"/>
      <c r="AI1363" s="80"/>
      <c r="AJ1363" s="5"/>
      <c r="AK1363" s="80"/>
      <c r="AL1363" s="5"/>
      <c r="AM1363" s="80"/>
      <c r="AN1363" s="5"/>
      <c r="AO1363" s="80"/>
      <c r="AP1363" s="80"/>
      <c r="AQ1363" s="5"/>
      <c r="AR1363" s="80"/>
      <c r="AS1363" s="5"/>
      <c r="AT1363" s="80"/>
      <c r="AU1363" s="5"/>
      <c r="AV1363" s="80"/>
      <c r="AW1363" s="5"/>
      <c r="AX1363" s="80"/>
      <c r="AY1363" s="5"/>
      <c r="AZ1363" s="80"/>
      <c r="BA1363" s="5"/>
      <c r="BB1363" s="80"/>
      <c r="BC1363" s="80"/>
      <c r="BD1363" s="80"/>
      <c r="BE1363" s="80"/>
      <c r="BF1363" s="80"/>
      <c r="BG1363" s="80"/>
      <c r="BH1363" s="80"/>
      <c r="BI1363" s="80"/>
      <c r="BJ1363" s="80"/>
      <c r="BK1363" s="80"/>
      <c r="BL1363" s="80"/>
      <c r="BM1363" s="80"/>
      <c r="BN1363" s="80"/>
      <c r="BO1363" s="80"/>
      <c r="BP1363" s="80"/>
      <c r="BQ1363" s="80"/>
      <c r="BR1363" s="80"/>
      <c r="BS1363" s="80"/>
      <c r="BT1363" s="80"/>
      <c r="BU1363" s="80"/>
      <c r="BV1363" s="80"/>
      <c r="BW1363" s="80"/>
      <c r="BX1363" s="80"/>
      <c r="BY1363" s="80"/>
      <c r="BZ1363" s="80"/>
      <c r="CE1363" s="5"/>
    </row>
    <row r="1364" spans="2:83" s="6" customFormat="1" x14ac:dyDescent="0.25">
      <c r="B1364" s="77"/>
      <c r="C1364" s="78"/>
      <c r="D1364" s="80"/>
      <c r="E1364" s="80"/>
      <c r="F1364" s="80"/>
      <c r="G1364" s="80"/>
      <c r="H1364" s="80"/>
      <c r="I1364" s="80"/>
      <c r="J1364" s="80"/>
      <c r="K1364" s="5"/>
      <c r="L1364" s="5"/>
      <c r="M1364" s="80"/>
      <c r="N1364" s="5"/>
      <c r="O1364" s="80"/>
      <c r="P1364" s="5"/>
      <c r="Q1364" s="80"/>
      <c r="R1364" s="5"/>
      <c r="S1364" s="80"/>
      <c r="T1364" s="5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5"/>
      <c r="AE1364" s="80"/>
      <c r="AF1364" s="5"/>
      <c r="AG1364" s="80"/>
      <c r="AH1364" s="5"/>
      <c r="AI1364" s="80"/>
      <c r="AJ1364" s="5"/>
      <c r="AK1364" s="80"/>
      <c r="AL1364" s="5"/>
      <c r="AM1364" s="80"/>
      <c r="AN1364" s="5"/>
      <c r="AO1364" s="80"/>
      <c r="AP1364" s="80"/>
      <c r="AQ1364" s="5"/>
      <c r="AR1364" s="80"/>
      <c r="AS1364" s="5"/>
      <c r="AT1364" s="80"/>
      <c r="AU1364" s="5"/>
      <c r="AV1364" s="80"/>
      <c r="AW1364" s="5"/>
      <c r="AX1364" s="80"/>
      <c r="AY1364" s="5"/>
      <c r="AZ1364" s="80"/>
      <c r="BA1364" s="5"/>
      <c r="BB1364" s="80"/>
      <c r="BC1364" s="80"/>
      <c r="BD1364" s="80"/>
      <c r="BE1364" s="80"/>
      <c r="BF1364" s="80"/>
      <c r="BG1364" s="80"/>
      <c r="BH1364" s="80"/>
      <c r="BI1364" s="80"/>
      <c r="BJ1364" s="80"/>
      <c r="BK1364" s="80"/>
      <c r="BL1364" s="80"/>
      <c r="BM1364" s="80"/>
      <c r="BN1364" s="80"/>
      <c r="BO1364" s="80"/>
      <c r="BP1364" s="80"/>
      <c r="BQ1364" s="80"/>
      <c r="BR1364" s="80"/>
      <c r="BS1364" s="80"/>
      <c r="BT1364" s="80"/>
      <c r="BU1364" s="80"/>
      <c r="BV1364" s="80"/>
      <c r="BW1364" s="80"/>
      <c r="BX1364" s="80"/>
      <c r="BY1364" s="80"/>
      <c r="BZ1364" s="80"/>
      <c r="CE1364" s="5"/>
    </row>
    <row r="1365" spans="2:83" s="6" customFormat="1" x14ac:dyDescent="0.25">
      <c r="B1365" s="77"/>
      <c r="C1365" s="78"/>
      <c r="D1365" s="80"/>
      <c r="E1365" s="80"/>
      <c r="F1365" s="80"/>
      <c r="G1365" s="80"/>
      <c r="H1365" s="80"/>
      <c r="I1365" s="80"/>
      <c r="J1365" s="80"/>
      <c r="K1365" s="5"/>
      <c r="L1365" s="5"/>
      <c r="M1365" s="80"/>
      <c r="N1365" s="5"/>
      <c r="O1365" s="80"/>
      <c r="P1365" s="5"/>
      <c r="Q1365" s="80"/>
      <c r="R1365" s="5"/>
      <c r="S1365" s="80"/>
      <c r="T1365" s="5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5"/>
      <c r="AE1365" s="80"/>
      <c r="AF1365" s="5"/>
      <c r="AG1365" s="80"/>
      <c r="AH1365" s="5"/>
      <c r="AI1365" s="80"/>
      <c r="AJ1365" s="5"/>
      <c r="AK1365" s="80"/>
      <c r="AL1365" s="5"/>
      <c r="AM1365" s="80"/>
      <c r="AN1365" s="5"/>
      <c r="AO1365" s="80"/>
      <c r="AP1365" s="80"/>
      <c r="AQ1365" s="5"/>
      <c r="AR1365" s="80"/>
      <c r="AS1365" s="5"/>
      <c r="AT1365" s="80"/>
      <c r="AU1365" s="5"/>
      <c r="AV1365" s="80"/>
      <c r="AW1365" s="5"/>
      <c r="AX1365" s="80"/>
      <c r="AY1365" s="5"/>
      <c r="AZ1365" s="80"/>
      <c r="BA1365" s="5"/>
      <c r="BB1365" s="80"/>
      <c r="BC1365" s="80"/>
      <c r="BD1365" s="80"/>
      <c r="BE1365" s="80"/>
      <c r="BF1365" s="80"/>
      <c r="BG1365" s="80"/>
      <c r="BH1365" s="80"/>
      <c r="BI1365" s="80"/>
      <c r="BJ1365" s="80"/>
      <c r="BK1365" s="80"/>
      <c r="BL1365" s="80"/>
      <c r="BM1365" s="80"/>
      <c r="BN1365" s="80"/>
      <c r="BO1365" s="80"/>
      <c r="BP1365" s="80"/>
      <c r="BQ1365" s="80"/>
      <c r="BR1365" s="80"/>
      <c r="BS1365" s="80"/>
      <c r="BT1365" s="80"/>
      <c r="BU1365" s="80"/>
      <c r="BV1365" s="80"/>
      <c r="BW1365" s="80"/>
      <c r="BX1365" s="80"/>
      <c r="BY1365" s="80"/>
      <c r="BZ1365" s="80"/>
      <c r="CE1365" s="5"/>
    </row>
    <row r="1366" spans="2:83" s="6" customFormat="1" x14ac:dyDescent="0.25">
      <c r="B1366" s="77"/>
      <c r="C1366" s="78"/>
      <c r="D1366" s="80"/>
      <c r="E1366" s="80"/>
      <c r="F1366" s="80"/>
      <c r="G1366" s="80"/>
      <c r="H1366" s="80"/>
      <c r="I1366" s="80"/>
      <c r="J1366" s="80"/>
      <c r="K1366" s="5"/>
      <c r="L1366" s="5"/>
      <c r="M1366" s="80"/>
      <c r="N1366" s="5"/>
      <c r="O1366" s="80"/>
      <c r="P1366" s="5"/>
      <c r="Q1366" s="80"/>
      <c r="R1366" s="5"/>
      <c r="S1366" s="80"/>
      <c r="T1366" s="5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5"/>
      <c r="AE1366" s="80"/>
      <c r="AF1366" s="5"/>
      <c r="AG1366" s="80"/>
      <c r="AH1366" s="5"/>
      <c r="AI1366" s="80"/>
      <c r="AJ1366" s="5"/>
      <c r="AK1366" s="80"/>
      <c r="AL1366" s="5"/>
      <c r="AM1366" s="80"/>
      <c r="AN1366" s="5"/>
      <c r="AO1366" s="80"/>
      <c r="AP1366" s="80"/>
      <c r="AQ1366" s="5"/>
      <c r="AR1366" s="80"/>
      <c r="AS1366" s="5"/>
      <c r="AT1366" s="80"/>
      <c r="AU1366" s="5"/>
      <c r="AV1366" s="80"/>
      <c r="AW1366" s="5"/>
      <c r="AX1366" s="80"/>
      <c r="AY1366" s="5"/>
      <c r="AZ1366" s="80"/>
      <c r="BA1366" s="5"/>
      <c r="BB1366" s="80"/>
      <c r="BC1366" s="80"/>
      <c r="BD1366" s="80"/>
      <c r="BE1366" s="80"/>
      <c r="BF1366" s="80"/>
      <c r="BG1366" s="80"/>
      <c r="BH1366" s="80"/>
      <c r="BI1366" s="80"/>
      <c r="BJ1366" s="80"/>
      <c r="BK1366" s="80"/>
      <c r="BL1366" s="80"/>
      <c r="BM1366" s="80"/>
      <c r="BN1366" s="80"/>
      <c r="BO1366" s="80"/>
      <c r="BP1366" s="80"/>
      <c r="BQ1366" s="80"/>
      <c r="BR1366" s="80"/>
      <c r="BS1366" s="80"/>
      <c r="BT1366" s="80"/>
      <c r="BU1366" s="80"/>
      <c r="BV1366" s="80"/>
      <c r="BW1366" s="80"/>
      <c r="BX1366" s="80"/>
      <c r="BY1366" s="80"/>
      <c r="BZ1366" s="80"/>
      <c r="CE1366" s="5"/>
    </row>
    <row r="1367" spans="2:83" s="6" customFormat="1" x14ac:dyDescent="0.25">
      <c r="B1367" s="77"/>
      <c r="C1367" s="78"/>
      <c r="D1367" s="80"/>
      <c r="E1367" s="80"/>
      <c r="F1367" s="80"/>
      <c r="G1367" s="80"/>
      <c r="H1367" s="80"/>
      <c r="I1367" s="80"/>
      <c r="J1367" s="80"/>
      <c r="K1367" s="5"/>
      <c r="L1367" s="5"/>
      <c r="M1367" s="80"/>
      <c r="N1367" s="5"/>
      <c r="O1367" s="80"/>
      <c r="P1367" s="5"/>
      <c r="Q1367" s="80"/>
      <c r="R1367" s="5"/>
      <c r="S1367" s="80"/>
      <c r="T1367" s="5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5"/>
      <c r="AE1367" s="80"/>
      <c r="AF1367" s="5"/>
      <c r="AG1367" s="80"/>
      <c r="AH1367" s="5"/>
      <c r="AI1367" s="80"/>
      <c r="AJ1367" s="5"/>
      <c r="AK1367" s="80"/>
      <c r="AL1367" s="5"/>
      <c r="AM1367" s="80"/>
      <c r="AN1367" s="5"/>
      <c r="AO1367" s="80"/>
      <c r="AP1367" s="80"/>
      <c r="AQ1367" s="5"/>
      <c r="AR1367" s="80"/>
      <c r="AS1367" s="5"/>
      <c r="AT1367" s="80"/>
      <c r="AU1367" s="5"/>
      <c r="AV1367" s="80"/>
      <c r="AW1367" s="5"/>
      <c r="AX1367" s="80"/>
      <c r="AY1367" s="5"/>
      <c r="AZ1367" s="80"/>
      <c r="BA1367" s="5"/>
      <c r="BB1367" s="80"/>
      <c r="BC1367" s="80"/>
      <c r="BD1367" s="80"/>
      <c r="BE1367" s="80"/>
      <c r="BF1367" s="80"/>
      <c r="BG1367" s="80"/>
      <c r="BH1367" s="80"/>
      <c r="BI1367" s="80"/>
      <c r="BJ1367" s="80"/>
      <c r="BK1367" s="80"/>
      <c r="BL1367" s="80"/>
      <c r="BM1367" s="80"/>
      <c r="BN1367" s="80"/>
      <c r="BO1367" s="80"/>
      <c r="BP1367" s="80"/>
      <c r="BQ1367" s="80"/>
      <c r="BR1367" s="80"/>
      <c r="BS1367" s="80"/>
      <c r="BT1367" s="80"/>
      <c r="BU1367" s="80"/>
      <c r="BV1367" s="80"/>
      <c r="BW1367" s="80"/>
      <c r="BX1367" s="80"/>
      <c r="BY1367" s="80"/>
      <c r="BZ1367" s="80"/>
      <c r="CE1367" s="5"/>
    </row>
    <row r="1368" spans="2:83" s="6" customFormat="1" x14ac:dyDescent="0.25">
      <c r="B1368" s="77"/>
      <c r="C1368" s="78"/>
      <c r="D1368" s="80"/>
      <c r="E1368" s="80"/>
      <c r="F1368" s="80"/>
      <c r="G1368" s="80"/>
      <c r="H1368" s="80"/>
      <c r="I1368" s="80"/>
      <c r="J1368" s="80"/>
      <c r="K1368" s="5"/>
      <c r="L1368" s="5"/>
      <c r="M1368" s="80"/>
      <c r="N1368" s="5"/>
      <c r="O1368" s="80"/>
      <c r="P1368" s="5"/>
      <c r="Q1368" s="80"/>
      <c r="R1368" s="5"/>
      <c r="S1368" s="80"/>
      <c r="T1368" s="5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5"/>
      <c r="AE1368" s="80"/>
      <c r="AF1368" s="5"/>
      <c r="AG1368" s="80"/>
      <c r="AH1368" s="5"/>
      <c r="AI1368" s="80"/>
      <c r="AJ1368" s="5"/>
      <c r="AK1368" s="80"/>
      <c r="AL1368" s="5"/>
      <c r="AM1368" s="80"/>
      <c r="AN1368" s="5"/>
      <c r="AO1368" s="80"/>
      <c r="AP1368" s="80"/>
      <c r="AQ1368" s="5"/>
      <c r="AR1368" s="80"/>
      <c r="AS1368" s="5"/>
      <c r="AT1368" s="80"/>
      <c r="AU1368" s="5"/>
      <c r="AV1368" s="80"/>
      <c r="AW1368" s="5"/>
      <c r="AX1368" s="80"/>
      <c r="AY1368" s="5"/>
      <c r="AZ1368" s="80"/>
      <c r="BA1368" s="5"/>
      <c r="BB1368" s="80"/>
      <c r="BC1368" s="80"/>
      <c r="BD1368" s="80"/>
      <c r="BE1368" s="80"/>
      <c r="BF1368" s="80"/>
      <c r="BG1368" s="80"/>
      <c r="BH1368" s="80"/>
      <c r="BI1368" s="80"/>
      <c r="BJ1368" s="80"/>
      <c r="BK1368" s="80"/>
      <c r="BL1368" s="80"/>
      <c r="BM1368" s="80"/>
      <c r="BN1368" s="80"/>
      <c r="BO1368" s="80"/>
      <c r="BP1368" s="80"/>
      <c r="BQ1368" s="80"/>
      <c r="BR1368" s="80"/>
      <c r="BS1368" s="80"/>
      <c r="BT1368" s="80"/>
      <c r="BU1368" s="80"/>
      <c r="BV1368" s="80"/>
      <c r="BW1368" s="80"/>
      <c r="BX1368" s="80"/>
      <c r="BY1368" s="80"/>
      <c r="BZ1368" s="80"/>
      <c r="CE1368" s="5"/>
    </row>
    <row r="1369" spans="2:83" s="6" customFormat="1" x14ac:dyDescent="0.25">
      <c r="B1369" s="77"/>
      <c r="C1369" s="78"/>
      <c r="D1369" s="80"/>
      <c r="E1369" s="80"/>
      <c r="F1369" s="80"/>
      <c r="G1369" s="80"/>
      <c r="H1369" s="80"/>
      <c r="I1369" s="80"/>
      <c r="J1369" s="80"/>
      <c r="K1369" s="5"/>
      <c r="L1369" s="5"/>
      <c r="M1369" s="80"/>
      <c r="N1369" s="5"/>
      <c r="O1369" s="80"/>
      <c r="P1369" s="5"/>
      <c r="Q1369" s="80"/>
      <c r="R1369" s="5"/>
      <c r="S1369" s="80"/>
      <c r="T1369" s="5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5"/>
      <c r="AE1369" s="80"/>
      <c r="AF1369" s="5"/>
      <c r="AG1369" s="80"/>
      <c r="AH1369" s="5"/>
      <c r="AI1369" s="80"/>
      <c r="AJ1369" s="5"/>
      <c r="AK1369" s="80"/>
      <c r="AL1369" s="5"/>
      <c r="AM1369" s="80"/>
      <c r="AN1369" s="5"/>
      <c r="AO1369" s="80"/>
      <c r="AP1369" s="80"/>
      <c r="AQ1369" s="5"/>
      <c r="AR1369" s="80"/>
      <c r="AS1369" s="5"/>
      <c r="AT1369" s="80"/>
      <c r="AU1369" s="5"/>
      <c r="AV1369" s="80"/>
      <c r="AW1369" s="5"/>
      <c r="AX1369" s="80"/>
      <c r="AY1369" s="5"/>
      <c r="AZ1369" s="80"/>
      <c r="BA1369" s="5"/>
      <c r="BB1369" s="80"/>
      <c r="BC1369" s="80"/>
      <c r="BD1369" s="80"/>
      <c r="BE1369" s="80"/>
      <c r="BF1369" s="80"/>
      <c r="BG1369" s="80"/>
      <c r="BH1369" s="80"/>
      <c r="BI1369" s="80"/>
      <c r="BJ1369" s="80"/>
      <c r="BK1369" s="80"/>
      <c r="BL1369" s="80"/>
      <c r="BM1369" s="80"/>
      <c r="BN1369" s="80"/>
      <c r="BO1369" s="80"/>
      <c r="BP1369" s="80"/>
      <c r="BQ1369" s="80"/>
      <c r="BR1369" s="80"/>
      <c r="BS1369" s="80"/>
      <c r="BT1369" s="80"/>
      <c r="BU1369" s="80"/>
      <c r="BV1369" s="80"/>
      <c r="BW1369" s="80"/>
      <c r="BX1369" s="80"/>
      <c r="BY1369" s="80"/>
      <c r="BZ1369" s="80"/>
      <c r="CE1369" s="5"/>
    </row>
    <row r="1370" spans="2:83" s="6" customFormat="1" x14ac:dyDescent="0.25">
      <c r="B1370" s="77"/>
      <c r="C1370" s="78"/>
      <c r="D1370" s="80"/>
      <c r="E1370" s="80"/>
      <c r="F1370" s="80"/>
      <c r="G1370" s="80"/>
      <c r="H1370" s="80"/>
      <c r="I1370" s="80"/>
      <c r="J1370" s="80"/>
      <c r="K1370" s="5"/>
      <c r="L1370" s="5"/>
      <c r="M1370" s="80"/>
      <c r="N1370" s="5"/>
      <c r="O1370" s="80"/>
      <c r="P1370" s="5"/>
      <c r="Q1370" s="80"/>
      <c r="R1370" s="5"/>
      <c r="S1370" s="80"/>
      <c r="T1370" s="5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5"/>
      <c r="AE1370" s="80"/>
      <c r="AF1370" s="5"/>
      <c r="AG1370" s="80"/>
      <c r="AH1370" s="5"/>
      <c r="AI1370" s="80"/>
      <c r="AJ1370" s="5"/>
      <c r="AK1370" s="80"/>
      <c r="AL1370" s="5"/>
      <c r="AM1370" s="80"/>
      <c r="AN1370" s="5"/>
      <c r="AO1370" s="80"/>
      <c r="AP1370" s="80"/>
      <c r="AQ1370" s="5"/>
      <c r="AR1370" s="80"/>
      <c r="AS1370" s="5"/>
      <c r="AT1370" s="80"/>
      <c r="AU1370" s="5"/>
      <c r="AV1370" s="80"/>
      <c r="AW1370" s="5"/>
      <c r="AX1370" s="80"/>
      <c r="AY1370" s="5"/>
      <c r="AZ1370" s="80"/>
      <c r="BA1370" s="5"/>
      <c r="BB1370" s="80"/>
      <c r="BC1370" s="80"/>
      <c r="BD1370" s="80"/>
      <c r="BE1370" s="80"/>
      <c r="BF1370" s="80"/>
      <c r="BG1370" s="80"/>
      <c r="BH1370" s="80"/>
      <c r="BI1370" s="80"/>
      <c r="BJ1370" s="80"/>
      <c r="BK1370" s="80"/>
      <c r="BL1370" s="80"/>
      <c r="BM1370" s="80"/>
      <c r="BN1370" s="80"/>
      <c r="BO1370" s="80"/>
      <c r="BP1370" s="80"/>
      <c r="BQ1370" s="80"/>
      <c r="BR1370" s="80"/>
      <c r="BS1370" s="80"/>
      <c r="BT1370" s="80"/>
      <c r="BU1370" s="80"/>
      <c r="BV1370" s="80"/>
      <c r="BW1370" s="80"/>
      <c r="BX1370" s="80"/>
      <c r="BY1370" s="80"/>
      <c r="BZ1370" s="80"/>
      <c r="CE1370" s="5"/>
    </row>
    <row r="1371" spans="2:83" s="6" customFormat="1" x14ac:dyDescent="0.25">
      <c r="B1371" s="77"/>
      <c r="C1371" s="78"/>
      <c r="D1371" s="80"/>
      <c r="E1371" s="80"/>
      <c r="F1371" s="80"/>
      <c r="G1371" s="80"/>
      <c r="H1371" s="80"/>
      <c r="I1371" s="80"/>
      <c r="J1371" s="80"/>
      <c r="K1371" s="5"/>
      <c r="L1371" s="5"/>
      <c r="M1371" s="80"/>
      <c r="N1371" s="5"/>
      <c r="O1371" s="80"/>
      <c r="P1371" s="5"/>
      <c r="Q1371" s="80"/>
      <c r="R1371" s="5"/>
      <c r="S1371" s="80"/>
      <c r="T1371" s="5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5"/>
      <c r="AE1371" s="80"/>
      <c r="AF1371" s="5"/>
      <c r="AG1371" s="80"/>
      <c r="AH1371" s="5"/>
      <c r="AI1371" s="80"/>
      <c r="AJ1371" s="5"/>
      <c r="AK1371" s="80"/>
      <c r="AL1371" s="5"/>
      <c r="AM1371" s="80"/>
      <c r="AN1371" s="5"/>
      <c r="AO1371" s="80"/>
      <c r="AP1371" s="80"/>
      <c r="AQ1371" s="5"/>
      <c r="AR1371" s="80"/>
      <c r="AS1371" s="5"/>
      <c r="AT1371" s="80"/>
      <c r="AU1371" s="5"/>
      <c r="AV1371" s="80"/>
      <c r="AW1371" s="5"/>
      <c r="AX1371" s="80"/>
      <c r="AY1371" s="5"/>
      <c r="AZ1371" s="80"/>
      <c r="BA1371" s="5"/>
      <c r="BB1371" s="80"/>
      <c r="BC1371" s="80"/>
      <c r="BD1371" s="80"/>
      <c r="BE1371" s="80"/>
      <c r="BF1371" s="80"/>
      <c r="BG1371" s="80"/>
      <c r="BH1371" s="80"/>
      <c r="BI1371" s="80"/>
      <c r="BJ1371" s="80"/>
      <c r="BK1371" s="80"/>
      <c r="BL1371" s="80"/>
      <c r="BM1371" s="80"/>
      <c r="BN1371" s="80"/>
      <c r="BO1371" s="80"/>
      <c r="BP1371" s="80"/>
      <c r="BQ1371" s="80"/>
      <c r="BR1371" s="80"/>
      <c r="BS1371" s="80"/>
      <c r="BT1371" s="80"/>
      <c r="BU1371" s="80"/>
      <c r="BV1371" s="80"/>
      <c r="BW1371" s="80"/>
      <c r="BX1371" s="80"/>
      <c r="BY1371" s="80"/>
      <c r="BZ1371" s="80"/>
      <c r="CE1371" s="5"/>
    </row>
    <row r="1372" spans="2:83" s="6" customFormat="1" x14ac:dyDescent="0.25">
      <c r="B1372" s="77"/>
      <c r="C1372" s="78"/>
      <c r="D1372" s="80"/>
      <c r="E1372" s="80"/>
      <c r="F1372" s="80"/>
      <c r="G1372" s="80"/>
      <c r="H1372" s="80"/>
      <c r="I1372" s="80"/>
      <c r="J1372" s="80"/>
      <c r="K1372" s="5"/>
      <c r="L1372" s="5"/>
      <c r="M1372" s="80"/>
      <c r="N1372" s="5"/>
      <c r="O1372" s="80"/>
      <c r="P1372" s="5"/>
      <c r="Q1372" s="80"/>
      <c r="R1372" s="5"/>
      <c r="S1372" s="80"/>
      <c r="T1372" s="5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5"/>
      <c r="AE1372" s="80"/>
      <c r="AF1372" s="5"/>
      <c r="AG1372" s="80"/>
      <c r="AH1372" s="5"/>
      <c r="AI1372" s="80"/>
      <c r="AJ1372" s="5"/>
      <c r="AK1372" s="80"/>
      <c r="AL1372" s="5"/>
      <c r="AM1372" s="80"/>
      <c r="AN1372" s="5"/>
      <c r="AO1372" s="80"/>
      <c r="AP1372" s="80"/>
      <c r="AQ1372" s="5"/>
      <c r="AR1372" s="80"/>
      <c r="AS1372" s="5"/>
      <c r="AT1372" s="80"/>
      <c r="AU1372" s="5"/>
      <c r="AV1372" s="80"/>
      <c r="AW1372" s="5"/>
      <c r="AX1372" s="80"/>
      <c r="AY1372" s="5"/>
      <c r="AZ1372" s="80"/>
      <c r="BA1372" s="5"/>
      <c r="BB1372" s="80"/>
      <c r="BC1372" s="80"/>
      <c r="BD1372" s="80"/>
      <c r="BE1372" s="80"/>
      <c r="BF1372" s="80"/>
      <c r="BG1372" s="80"/>
      <c r="BH1372" s="80"/>
      <c r="BI1372" s="80"/>
      <c r="BJ1372" s="80"/>
      <c r="BK1372" s="80"/>
      <c r="BL1372" s="80"/>
      <c r="BM1372" s="80"/>
      <c r="BN1372" s="80"/>
      <c r="BO1372" s="80"/>
      <c r="BP1372" s="80"/>
      <c r="BQ1372" s="80"/>
      <c r="BR1372" s="80"/>
      <c r="BS1372" s="80"/>
      <c r="BT1372" s="80"/>
      <c r="BU1372" s="80"/>
      <c r="BV1372" s="80"/>
      <c r="BW1372" s="80"/>
      <c r="BX1372" s="80"/>
      <c r="BY1372" s="80"/>
      <c r="BZ1372" s="80"/>
      <c r="CE1372" s="5"/>
    </row>
    <row r="1373" spans="2:83" s="6" customFormat="1" x14ac:dyDescent="0.25">
      <c r="B1373" s="77"/>
      <c r="C1373" s="78"/>
      <c r="D1373" s="80"/>
      <c r="E1373" s="80"/>
      <c r="F1373" s="80"/>
      <c r="G1373" s="80"/>
      <c r="H1373" s="80"/>
      <c r="I1373" s="80"/>
      <c r="J1373" s="80"/>
      <c r="K1373" s="5"/>
      <c r="L1373" s="5"/>
      <c r="M1373" s="80"/>
      <c r="N1373" s="5"/>
      <c r="O1373" s="80"/>
      <c r="P1373" s="5"/>
      <c r="Q1373" s="80"/>
      <c r="R1373" s="5"/>
      <c r="S1373" s="80"/>
      <c r="T1373" s="5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5"/>
      <c r="AE1373" s="80"/>
      <c r="AF1373" s="5"/>
      <c r="AG1373" s="80"/>
      <c r="AH1373" s="5"/>
      <c r="AI1373" s="80"/>
      <c r="AJ1373" s="5"/>
      <c r="AK1373" s="80"/>
      <c r="AL1373" s="5"/>
      <c r="AM1373" s="80"/>
      <c r="AN1373" s="5"/>
      <c r="AO1373" s="80"/>
      <c r="AP1373" s="80"/>
      <c r="AQ1373" s="5"/>
      <c r="AR1373" s="80"/>
      <c r="AS1373" s="5"/>
      <c r="AT1373" s="80"/>
      <c r="AU1373" s="5"/>
      <c r="AV1373" s="80"/>
      <c r="AW1373" s="5"/>
      <c r="AX1373" s="80"/>
      <c r="AY1373" s="5"/>
      <c r="AZ1373" s="80"/>
      <c r="BA1373" s="5"/>
      <c r="BB1373" s="80"/>
      <c r="BC1373" s="80"/>
      <c r="BD1373" s="80"/>
      <c r="BE1373" s="80"/>
      <c r="BF1373" s="80"/>
      <c r="BG1373" s="80"/>
      <c r="BH1373" s="80"/>
      <c r="BI1373" s="80"/>
      <c r="BJ1373" s="80"/>
      <c r="BK1373" s="80"/>
      <c r="BL1373" s="80"/>
      <c r="BM1373" s="80"/>
      <c r="BN1373" s="80"/>
      <c r="BO1373" s="80"/>
      <c r="BP1373" s="80"/>
      <c r="BQ1373" s="80"/>
      <c r="BR1373" s="80"/>
      <c r="BS1373" s="80"/>
      <c r="BT1373" s="80"/>
      <c r="BU1373" s="80"/>
      <c r="BV1373" s="80"/>
      <c r="BW1373" s="80"/>
      <c r="BX1373" s="80"/>
      <c r="BY1373" s="80"/>
      <c r="BZ1373" s="80"/>
      <c r="CE1373" s="5"/>
    </row>
    <row r="1374" spans="2:83" s="6" customFormat="1" x14ac:dyDescent="0.25">
      <c r="B1374" s="77"/>
      <c r="C1374" s="78"/>
      <c r="D1374" s="80"/>
      <c r="E1374" s="80"/>
      <c r="F1374" s="80"/>
      <c r="G1374" s="80"/>
      <c r="H1374" s="80"/>
      <c r="I1374" s="80"/>
      <c r="J1374" s="80"/>
      <c r="K1374" s="5"/>
      <c r="L1374" s="5"/>
      <c r="M1374" s="80"/>
      <c r="N1374" s="5"/>
      <c r="O1374" s="80"/>
      <c r="P1374" s="5"/>
      <c r="Q1374" s="80"/>
      <c r="R1374" s="5"/>
      <c r="S1374" s="80"/>
      <c r="T1374" s="5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5"/>
      <c r="AE1374" s="80"/>
      <c r="AF1374" s="5"/>
      <c r="AG1374" s="80"/>
      <c r="AH1374" s="5"/>
      <c r="AI1374" s="80"/>
      <c r="AJ1374" s="5"/>
      <c r="AK1374" s="80"/>
      <c r="AL1374" s="5"/>
      <c r="AM1374" s="80"/>
      <c r="AN1374" s="5"/>
      <c r="AO1374" s="80"/>
      <c r="AP1374" s="80"/>
      <c r="AQ1374" s="5"/>
      <c r="AR1374" s="80"/>
      <c r="AS1374" s="5"/>
      <c r="AT1374" s="80"/>
      <c r="AU1374" s="5"/>
      <c r="AV1374" s="80"/>
      <c r="AW1374" s="5"/>
      <c r="AX1374" s="80"/>
      <c r="AY1374" s="5"/>
      <c r="AZ1374" s="80"/>
      <c r="BA1374" s="5"/>
      <c r="BB1374" s="80"/>
      <c r="BC1374" s="80"/>
      <c r="BD1374" s="80"/>
      <c r="BE1374" s="80"/>
      <c r="BF1374" s="80"/>
      <c r="BG1374" s="80"/>
      <c r="BH1374" s="80"/>
      <c r="BI1374" s="80"/>
      <c r="BJ1374" s="80"/>
      <c r="BK1374" s="80"/>
      <c r="BL1374" s="80"/>
      <c r="BM1374" s="80"/>
      <c r="BN1374" s="80"/>
      <c r="BO1374" s="80"/>
      <c r="BP1374" s="80"/>
      <c r="BQ1374" s="80"/>
      <c r="BR1374" s="80"/>
      <c r="BS1374" s="80"/>
      <c r="BT1374" s="80"/>
      <c r="BU1374" s="80"/>
      <c r="BV1374" s="80"/>
      <c r="BW1374" s="80"/>
      <c r="BX1374" s="80"/>
      <c r="BY1374" s="80"/>
      <c r="BZ1374" s="80"/>
      <c r="CE1374" s="5"/>
    </row>
    <row r="1375" spans="2:83" s="6" customFormat="1" x14ac:dyDescent="0.25">
      <c r="B1375" s="77"/>
      <c r="C1375" s="78"/>
      <c r="D1375" s="80"/>
      <c r="E1375" s="80"/>
      <c r="F1375" s="80"/>
      <c r="G1375" s="80"/>
      <c r="H1375" s="80"/>
      <c r="I1375" s="80"/>
      <c r="J1375" s="80"/>
      <c r="K1375" s="5"/>
      <c r="L1375" s="5"/>
      <c r="M1375" s="80"/>
      <c r="N1375" s="5"/>
      <c r="O1375" s="80"/>
      <c r="P1375" s="5"/>
      <c r="Q1375" s="80"/>
      <c r="R1375" s="5"/>
      <c r="S1375" s="80"/>
      <c r="T1375" s="5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5"/>
      <c r="AE1375" s="80"/>
      <c r="AF1375" s="5"/>
      <c r="AG1375" s="80"/>
      <c r="AH1375" s="5"/>
      <c r="AI1375" s="80"/>
      <c r="AJ1375" s="5"/>
      <c r="AK1375" s="80"/>
      <c r="AL1375" s="5"/>
      <c r="AM1375" s="80"/>
      <c r="AN1375" s="5"/>
      <c r="AO1375" s="80"/>
      <c r="AP1375" s="80"/>
      <c r="AQ1375" s="5"/>
      <c r="AR1375" s="80"/>
      <c r="AS1375" s="5"/>
      <c r="AT1375" s="80"/>
      <c r="AU1375" s="5"/>
      <c r="AV1375" s="80"/>
      <c r="AW1375" s="5"/>
      <c r="AX1375" s="80"/>
      <c r="AY1375" s="5"/>
      <c r="AZ1375" s="80"/>
      <c r="BA1375" s="5"/>
      <c r="BB1375" s="80"/>
      <c r="BC1375" s="80"/>
      <c r="BD1375" s="80"/>
      <c r="BE1375" s="80"/>
      <c r="BF1375" s="80"/>
      <c r="BG1375" s="80"/>
      <c r="BH1375" s="80"/>
      <c r="BI1375" s="80"/>
      <c r="BJ1375" s="80"/>
      <c r="BK1375" s="80"/>
      <c r="BL1375" s="80"/>
      <c r="BM1375" s="80"/>
      <c r="BN1375" s="80"/>
      <c r="BO1375" s="80"/>
      <c r="BP1375" s="80"/>
      <c r="BQ1375" s="80"/>
      <c r="BR1375" s="80"/>
      <c r="BS1375" s="80"/>
      <c r="BT1375" s="80"/>
      <c r="BU1375" s="80"/>
      <c r="BV1375" s="80"/>
      <c r="BW1375" s="80"/>
      <c r="BX1375" s="80"/>
      <c r="BY1375" s="80"/>
      <c r="BZ1375" s="80"/>
      <c r="CE1375" s="5"/>
    </row>
    <row r="1376" spans="2:83" s="6" customFormat="1" x14ac:dyDescent="0.25">
      <c r="B1376" s="77"/>
      <c r="C1376" s="78"/>
      <c r="D1376" s="80"/>
      <c r="E1376" s="80"/>
      <c r="F1376" s="80"/>
      <c r="G1376" s="80"/>
      <c r="H1376" s="80"/>
      <c r="I1376" s="80"/>
      <c r="J1376" s="80"/>
      <c r="K1376" s="5"/>
      <c r="L1376" s="5"/>
      <c r="M1376" s="80"/>
      <c r="N1376" s="5"/>
      <c r="O1376" s="80"/>
      <c r="P1376" s="5"/>
      <c r="Q1376" s="80"/>
      <c r="R1376" s="5"/>
      <c r="S1376" s="80"/>
      <c r="T1376" s="5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5"/>
      <c r="AE1376" s="80"/>
      <c r="AF1376" s="5"/>
      <c r="AG1376" s="80"/>
      <c r="AH1376" s="5"/>
      <c r="AI1376" s="80"/>
      <c r="AJ1376" s="5"/>
      <c r="AK1376" s="80"/>
      <c r="AL1376" s="5"/>
      <c r="AM1376" s="80"/>
      <c r="AN1376" s="5"/>
      <c r="AO1376" s="80"/>
      <c r="AP1376" s="80"/>
      <c r="AQ1376" s="5"/>
      <c r="AR1376" s="80"/>
      <c r="AS1376" s="5"/>
      <c r="AT1376" s="80"/>
      <c r="AU1376" s="5"/>
      <c r="AV1376" s="80"/>
      <c r="AW1376" s="5"/>
      <c r="AX1376" s="80"/>
      <c r="AY1376" s="5"/>
      <c r="AZ1376" s="80"/>
      <c r="BA1376" s="5"/>
      <c r="BB1376" s="80"/>
      <c r="BC1376" s="80"/>
      <c r="BD1376" s="80"/>
      <c r="BE1376" s="80"/>
      <c r="BF1376" s="80"/>
      <c r="BG1376" s="80"/>
      <c r="BH1376" s="80"/>
      <c r="BI1376" s="80"/>
      <c r="BJ1376" s="80"/>
      <c r="BK1376" s="80"/>
      <c r="BL1376" s="80"/>
      <c r="BM1376" s="80"/>
      <c r="BN1376" s="80"/>
      <c r="BO1376" s="80"/>
      <c r="BP1376" s="80"/>
      <c r="BQ1376" s="80"/>
      <c r="BR1376" s="80"/>
      <c r="BS1376" s="80"/>
      <c r="BT1376" s="80"/>
      <c r="BU1376" s="80"/>
      <c r="BV1376" s="80"/>
      <c r="BW1376" s="80"/>
      <c r="BX1376" s="80"/>
      <c r="BY1376" s="80"/>
      <c r="BZ1376" s="80"/>
      <c r="CE1376" s="5"/>
    </row>
    <row r="1377" spans="2:83" s="6" customFormat="1" x14ac:dyDescent="0.25">
      <c r="B1377" s="77"/>
      <c r="C1377" s="78"/>
      <c r="D1377" s="80"/>
      <c r="E1377" s="80"/>
      <c r="F1377" s="80"/>
      <c r="G1377" s="80"/>
      <c r="H1377" s="80"/>
      <c r="I1377" s="80"/>
      <c r="J1377" s="80"/>
      <c r="K1377" s="5"/>
      <c r="L1377" s="5"/>
      <c r="M1377" s="80"/>
      <c r="N1377" s="5"/>
      <c r="O1377" s="80"/>
      <c r="P1377" s="5"/>
      <c r="Q1377" s="80"/>
      <c r="R1377" s="5"/>
      <c r="S1377" s="80"/>
      <c r="T1377" s="5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5"/>
      <c r="AE1377" s="80"/>
      <c r="AF1377" s="5"/>
      <c r="AG1377" s="80"/>
      <c r="AH1377" s="5"/>
      <c r="AI1377" s="80"/>
      <c r="AJ1377" s="5"/>
      <c r="AK1377" s="80"/>
      <c r="AL1377" s="5"/>
      <c r="AM1377" s="80"/>
      <c r="AN1377" s="5"/>
      <c r="AO1377" s="80"/>
      <c r="AP1377" s="80"/>
      <c r="AQ1377" s="5"/>
      <c r="AR1377" s="80"/>
      <c r="AS1377" s="5"/>
      <c r="AT1377" s="80"/>
      <c r="AU1377" s="5"/>
      <c r="AV1377" s="80"/>
      <c r="AW1377" s="5"/>
      <c r="AX1377" s="80"/>
      <c r="AY1377" s="5"/>
      <c r="AZ1377" s="80"/>
      <c r="BA1377" s="5"/>
      <c r="BB1377" s="80"/>
      <c r="BC1377" s="80"/>
      <c r="BD1377" s="80"/>
      <c r="BE1377" s="80"/>
      <c r="BF1377" s="80"/>
      <c r="BG1377" s="80"/>
      <c r="BH1377" s="80"/>
      <c r="BI1377" s="80"/>
      <c r="BJ1377" s="80"/>
      <c r="BK1377" s="80"/>
      <c r="BL1377" s="80"/>
      <c r="BM1377" s="80"/>
      <c r="BN1377" s="80"/>
      <c r="BO1377" s="80"/>
      <c r="BP1377" s="80"/>
      <c r="BQ1377" s="80"/>
      <c r="BR1377" s="80"/>
      <c r="BS1377" s="80"/>
      <c r="BT1377" s="80"/>
      <c r="BU1377" s="80"/>
      <c r="BV1377" s="80"/>
      <c r="BW1377" s="80"/>
      <c r="BX1377" s="80"/>
      <c r="BY1377" s="80"/>
      <c r="BZ1377" s="80"/>
      <c r="CE1377" s="5"/>
    </row>
    <row r="1378" spans="2:83" s="6" customFormat="1" x14ac:dyDescent="0.25">
      <c r="B1378" s="77"/>
      <c r="C1378" s="78"/>
      <c r="D1378" s="80"/>
      <c r="E1378" s="80"/>
      <c r="F1378" s="80"/>
      <c r="G1378" s="80"/>
      <c r="H1378" s="80"/>
      <c r="I1378" s="80"/>
      <c r="J1378" s="80"/>
      <c r="K1378" s="5"/>
      <c r="L1378" s="5"/>
      <c r="M1378" s="80"/>
      <c r="N1378" s="5"/>
      <c r="O1378" s="80"/>
      <c r="P1378" s="5"/>
      <c r="Q1378" s="80"/>
      <c r="R1378" s="5"/>
      <c r="S1378" s="80"/>
      <c r="T1378" s="5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5"/>
      <c r="AE1378" s="80"/>
      <c r="AF1378" s="5"/>
      <c r="AG1378" s="80"/>
      <c r="AH1378" s="5"/>
      <c r="AI1378" s="80"/>
      <c r="AJ1378" s="5"/>
      <c r="AK1378" s="80"/>
      <c r="AL1378" s="5"/>
      <c r="AM1378" s="80"/>
      <c r="AN1378" s="5"/>
      <c r="AO1378" s="80"/>
      <c r="AP1378" s="80"/>
      <c r="AQ1378" s="5"/>
      <c r="AR1378" s="80"/>
      <c r="AS1378" s="5"/>
      <c r="AT1378" s="80"/>
      <c r="AU1378" s="5"/>
      <c r="AV1378" s="80"/>
      <c r="AW1378" s="5"/>
      <c r="AX1378" s="80"/>
      <c r="AY1378" s="5"/>
      <c r="AZ1378" s="80"/>
      <c r="BA1378" s="5"/>
      <c r="BB1378" s="80"/>
      <c r="BC1378" s="80"/>
      <c r="BD1378" s="80"/>
      <c r="BE1378" s="80"/>
      <c r="BF1378" s="80"/>
      <c r="BG1378" s="80"/>
      <c r="BH1378" s="80"/>
      <c r="BI1378" s="80"/>
      <c r="BJ1378" s="80"/>
      <c r="BK1378" s="80"/>
      <c r="BL1378" s="80"/>
      <c r="BM1378" s="80"/>
      <c r="BN1378" s="80"/>
      <c r="BO1378" s="80"/>
      <c r="BP1378" s="80"/>
      <c r="BQ1378" s="80"/>
      <c r="BR1378" s="80"/>
      <c r="BS1378" s="80"/>
      <c r="BT1378" s="80"/>
      <c r="BU1378" s="80"/>
      <c r="BV1378" s="80"/>
      <c r="BW1378" s="80"/>
      <c r="BX1378" s="80"/>
      <c r="BY1378" s="80"/>
      <c r="BZ1378" s="80"/>
      <c r="CE1378" s="5"/>
    </row>
    <row r="1379" spans="2:83" s="6" customFormat="1" x14ac:dyDescent="0.25">
      <c r="B1379" s="77"/>
      <c r="C1379" s="78"/>
      <c r="D1379" s="80"/>
      <c r="E1379" s="80"/>
      <c r="F1379" s="80"/>
      <c r="G1379" s="80"/>
      <c r="H1379" s="80"/>
      <c r="I1379" s="80"/>
      <c r="J1379" s="80"/>
      <c r="K1379" s="5"/>
      <c r="L1379" s="5"/>
      <c r="M1379" s="80"/>
      <c r="N1379" s="5"/>
      <c r="O1379" s="80"/>
      <c r="P1379" s="5"/>
      <c r="Q1379" s="80"/>
      <c r="R1379" s="5"/>
      <c r="S1379" s="80"/>
      <c r="T1379" s="5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5"/>
      <c r="AE1379" s="80"/>
      <c r="AF1379" s="5"/>
      <c r="AG1379" s="80"/>
      <c r="AH1379" s="5"/>
      <c r="AI1379" s="80"/>
      <c r="AJ1379" s="5"/>
      <c r="AK1379" s="80"/>
      <c r="AL1379" s="5"/>
      <c r="AM1379" s="80"/>
      <c r="AN1379" s="5"/>
      <c r="AO1379" s="80"/>
      <c r="AP1379" s="80"/>
      <c r="AQ1379" s="5"/>
      <c r="AR1379" s="80"/>
      <c r="AS1379" s="5"/>
      <c r="AT1379" s="80"/>
      <c r="AU1379" s="5"/>
      <c r="AV1379" s="80"/>
      <c r="AW1379" s="5"/>
      <c r="AX1379" s="80"/>
      <c r="AY1379" s="5"/>
      <c r="AZ1379" s="80"/>
      <c r="BA1379" s="5"/>
      <c r="BB1379" s="80"/>
      <c r="BC1379" s="80"/>
      <c r="BD1379" s="80"/>
      <c r="BE1379" s="80"/>
      <c r="BF1379" s="80"/>
      <c r="BG1379" s="80"/>
      <c r="BH1379" s="80"/>
      <c r="BI1379" s="80"/>
      <c r="BJ1379" s="80"/>
      <c r="BK1379" s="80"/>
      <c r="BL1379" s="80"/>
      <c r="BM1379" s="80"/>
      <c r="BN1379" s="80"/>
      <c r="BO1379" s="80"/>
      <c r="BP1379" s="80"/>
      <c r="BQ1379" s="80"/>
      <c r="BR1379" s="80"/>
      <c r="BS1379" s="80"/>
      <c r="BT1379" s="80"/>
      <c r="BU1379" s="80"/>
      <c r="BV1379" s="80"/>
      <c r="BW1379" s="80"/>
      <c r="BX1379" s="80"/>
      <c r="BY1379" s="80"/>
      <c r="BZ1379" s="80"/>
      <c r="CE1379" s="5"/>
    </row>
    <row r="1380" spans="2:83" s="6" customFormat="1" x14ac:dyDescent="0.25">
      <c r="B1380" s="77"/>
      <c r="C1380" s="78"/>
      <c r="D1380" s="80"/>
      <c r="E1380" s="80"/>
      <c r="F1380" s="80"/>
      <c r="G1380" s="80"/>
      <c r="H1380" s="80"/>
      <c r="I1380" s="80"/>
      <c r="J1380" s="80"/>
      <c r="K1380" s="5"/>
      <c r="L1380" s="5"/>
      <c r="M1380" s="80"/>
      <c r="N1380" s="5"/>
      <c r="O1380" s="80"/>
      <c r="P1380" s="5"/>
      <c r="Q1380" s="80"/>
      <c r="R1380" s="5"/>
      <c r="S1380" s="80"/>
      <c r="T1380" s="5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5"/>
      <c r="AE1380" s="80"/>
      <c r="AF1380" s="5"/>
      <c r="AG1380" s="80"/>
      <c r="AH1380" s="5"/>
      <c r="AI1380" s="80"/>
      <c r="AJ1380" s="5"/>
      <c r="AK1380" s="80"/>
      <c r="AL1380" s="5"/>
      <c r="AM1380" s="80"/>
      <c r="AN1380" s="5"/>
      <c r="AO1380" s="80"/>
      <c r="AP1380" s="80"/>
      <c r="AQ1380" s="5"/>
      <c r="AR1380" s="80"/>
      <c r="AS1380" s="5"/>
      <c r="AT1380" s="80"/>
      <c r="AU1380" s="5"/>
      <c r="AV1380" s="80"/>
      <c r="AW1380" s="5"/>
      <c r="AX1380" s="80"/>
      <c r="AY1380" s="5"/>
      <c r="AZ1380" s="80"/>
      <c r="BA1380" s="5"/>
      <c r="BB1380" s="80"/>
      <c r="BC1380" s="80"/>
      <c r="BD1380" s="80"/>
      <c r="BE1380" s="80"/>
      <c r="BF1380" s="80"/>
      <c r="BG1380" s="80"/>
      <c r="BH1380" s="80"/>
      <c r="BI1380" s="80"/>
      <c r="BJ1380" s="80"/>
      <c r="BK1380" s="80"/>
      <c r="BL1380" s="80"/>
      <c r="BM1380" s="80"/>
      <c r="BN1380" s="80"/>
      <c r="BO1380" s="80"/>
      <c r="BP1380" s="80"/>
      <c r="BQ1380" s="80"/>
      <c r="BR1380" s="80"/>
      <c r="BS1380" s="80"/>
      <c r="BT1380" s="80"/>
      <c r="BU1380" s="80"/>
      <c r="BV1380" s="80"/>
      <c r="BW1380" s="80"/>
      <c r="BX1380" s="80"/>
      <c r="BY1380" s="80"/>
      <c r="BZ1380" s="80"/>
      <c r="CE1380" s="5"/>
    </row>
    <row r="1381" spans="2:83" s="6" customFormat="1" x14ac:dyDescent="0.25">
      <c r="B1381" s="77"/>
      <c r="C1381" s="78"/>
      <c r="D1381" s="80"/>
      <c r="E1381" s="80"/>
      <c r="F1381" s="80"/>
      <c r="G1381" s="80"/>
      <c r="H1381" s="80"/>
      <c r="I1381" s="80"/>
      <c r="J1381" s="80"/>
      <c r="K1381" s="5"/>
      <c r="L1381" s="5"/>
      <c r="M1381" s="80"/>
      <c r="N1381" s="5"/>
      <c r="O1381" s="80"/>
      <c r="P1381" s="5"/>
      <c r="Q1381" s="80"/>
      <c r="R1381" s="5"/>
      <c r="S1381" s="80"/>
      <c r="T1381" s="5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5"/>
      <c r="AE1381" s="80"/>
      <c r="AF1381" s="5"/>
      <c r="AG1381" s="80"/>
      <c r="AH1381" s="5"/>
      <c r="AI1381" s="80"/>
      <c r="AJ1381" s="5"/>
      <c r="AK1381" s="80"/>
      <c r="AL1381" s="5"/>
      <c r="AM1381" s="80"/>
      <c r="AN1381" s="5"/>
      <c r="AO1381" s="80"/>
      <c r="AP1381" s="80"/>
      <c r="AQ1381" s="5"/>
      <c r="AR1381" s="80"/>
      <c r="AS1381" s="5"/>
      <c r="AT1381" s="80"/>
      <c r="AU1381" s="5"/>
      <c r="AV1381" s="80"/>
      <c r="AW1381" s="5"/>
      <c r="AX1381" s="80"/>
      <c r="AY1381" s="5"/>
      <c r="AZ1381" s="80"/>
      <c r="BA1381" s="5"/>
      <c r="BB1381" s="80"/>
      <c r="BC1381" s="80"/>
      <c r="BD1381" s="80"/>
      <c r="BE1381" s="80"/>
      <c r="BF1381" s="80"/>
      <c r="BG1381" s="80"/>
      <c r="BH1381" s="80"/>
      <c r="BI1381" s="80"/>
      <c r="BJ1381" s="80"/>
      <c r="BK1381" s="80"/>
      <c r="BL1381" s="80"/>
      <c r="BM1381" s="80"/>
      <c r="BN1381" s="80"/>
      <c r="BO1381" s="80"/>
      <c r="BP1381" s="80"/>
      <c r="BQ1381" s="80"/>
      <c r="BR1381" s="80"/>
      <c r="BS1381" s="80"/>
      <c r="BT1381" s="80"/>
      <c r="BU1381" s="80"/>
      <c r="BV1381" s="80"/>
      <c r="BW1381" s="80"/>
      <c r="BX1381" s="80"/>
      <c r="BY1381" s="80"/>
      <c r="BZ1381" s="80"/>
      <c r="CE1381" s="5"/>
    </row>
    <row r="1382" spans="2:83" s="6" customFormat="1" x14ac:dyDescent="0.25">
      <c r="B1382" s="77"/>
      <c r="C1382" s="78"/>
      <c r="D1382" s="80"/>
      <c r="E1382" s="80"/>
      <c r="F1382" s="80"/>
      <c r="G1382" s="80"/>
      <c r="H1382" s="80"/>
      <c r="I1382" s="80"/>
      <c r="J1382" s="80"/>
      <c r="K1382" s="5"/>
      <c r="L1382" s="5"/>
      <c r="M1382" s="80"/>
      <c r="N1382" s="5"/>
      <c r="O1382" s="80"/>
      <c r="P1382" s="5"/>
      <c r="Q1382" s="80"/>
      <c r="R1382" s="5"/>
      <c r="S1382" s="80"/>
      <c r="T1382" s="5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5"/>
      <c r="AE1382" s="80"/>
      <c r="AF1382" s="5"/>
      <c r="AG1382" s="80"/>
      <c r="AH1382" s="5"/>
      <c r="AI1382" s="80"/>
      <c r="AJ1382" s="5"/>
      <c r="AK1382" s="80"/>
      <c r="AL1382" s="5"/>
      <c r="AM1382" s="80"/>
      <c r="AN1382" s="5"/>
      <c r="AO1382" s="80"/>
      <c r="AP1382" s="80"/>
      <c r="AQ1382" s="5"/>
      <c r="AR1382" s="80"/>
      <c r="AS1382" s="5"/>
      <c r="AT1382" s="80"/>
      <c r="AU1382" s="5"/>
      <c r="AV1382" s="80"/>
      <c r="AW1382" s="5"/>
      <c r="AX1382" s="80"/>
      <c r="AY1382" s="5"/>
      <c r="AZ1382" s="80"/>
      <c r="BA1382" s="5"/>
      <c r="BB1382" s="80"/>
      <c r="BC1382" s="80"/>
      <c r="BD1382" s="80"/>
      <c r="BE1382" s="80"/>
      <c r="BF1382" s="80"/>
      <c r="BG1382" s="80"/>
      <c r="BH1382" s="80"/>
      <c r="BI1382" s="80"/>
      <c r="BJ1382" s="80"/>
      <c r="BK1382" s="80"/>
      <c r="BL1382" s="80"/>
      <c r="BM1382" s="80"/>
      <c r="BN1382" s="80"/>
      <c r="BO1382" s="80"/>
      <c r="BP1382" s="80"/>
      <c r="BQ1382" s="80"/>
      <c r="BR1382" s="80"/>
      <c r="BS1382" s="80"/>
      <c r="BT1382" s="80"/>
      <c r="BU1382" s="80"/>
      <c r="BV1382" s="80"/>
      <c r="BW1382" s="80"/>
      <c r="BX1382" s="80"/>
      <c r="BY1382" s="80"/>
      <c r="BZ1382" s="80"/>
      <c r="CE1382" s="5"/>
    </row>
    <row r="1383" spans="2:83" s="6" customFormat="1" x14ac:dyDescent="0.25">
      <c r="B1383" s="77"/>
      <c r="C1383" s="78"/>
      <c r="D1383" s="80"/>
      <c r="E1383" s="80"/>
      <c r="F1383" s="80"/>
      <c r="G1383" s="80"/>
      <c r="H1383" s="80"/>
      <c r="I1383" s="80"/>
      <c r="J1383" s="80"/>
      <c r="K1383" s="5"/>
      <c r="L1383" s="5"/>
      <c r="M1383" s="80"/>
      <c r="N1383" s="5"/>
      <c r="O1383" s="80"/>
      <c r="P1383" s="5"/>
      <c r="Q1383" s="80"/>
      <c r="R1383" s="5"/>
      <c r="S1383" s="80"/>
      <c r="T1383" s="5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5"/>
      <c r="AE1383" s="80"/>
      <c r="AF1383" s="5"/>
      <c r="AG1383" s="80"/>
      <c r="AH1383" s="5"/>
      <c r="AI1383" s="80"/>
      <c r="AJ1383" s="5"/>
      <c r="AK1383" s="80"/>
      <c r="AL1383" s="5"/>
      <c r="AM1383" s="80"/>
      <c r="AN1383" s="5"/>
      <c r="AO1383" s="80"/>
      <c r="AP1383" s="80"/>
      <c r="AQ1383" s="5"/>
      <c r="AR1383" s="80"/>
      <c r="AS1383" s="5"/>
      <c r="AT1383" s="80"/>
      <c r="AU1383" s="5"/>
      <c r="AV1383" s="80"/>
      <c r="AW1383" s="5"/>
      <c r="AX1383" s="80"/>
      <c r="AY1383" s="5"/>
      <c r="AZ1383" s="80"/>
      <c r="BA1383" s="5"/>
      <c r="BB1383" s="80"/>
      <c r="BC1383" s="80"/>
      <c r="BD1383" s="80"/>
      <c r="BE1383" s="80"/>
      <c r="BF1383" s="80"/>
      <c r="BG1383" s="80"/>
      <c r="BH1383" s="80"/>
      <c r="BI1383" s="80"/>
      <c r="BJ1383" s="80"/>
      <c r="BK1383" s="80"/>
      <c r="BL1383" s="80"/>
      <c r="BM1383" s="80"/>
      <c r="BN1383" s="80"/>
      <c r="BO1383" s="80"/>
      <c r="BP1383" s="80"/>
      <c r="BQ1383" s="80"/>
      <c r="BR1383" s="80"/>
      <c r="BS1383" s="80"/>
      <c r="BT1383" s="80"/>
      <c r="BU1383" s="80"/>
      <c r="BV1383" s="80"/>
      <c r="BW1383" s="80"/>
      <c r="BX1383" s="80"/>
      <c r="BY1383" s="80"/>
      <c r="BZ1383" s="80"/>
      <c r="CE1383" s="5"/>
    </row>
    <row r="1384" spans="2:83" s="6" customFormat="1" x14ac:dyDescent="0.25">
      <c r="B1384" s="77"/>
      <c r="C1384" s="78"/>
      <c r="D1384" s="80"/>
      <c r="E1384" s="80"/>
      <c r="F1384" s="80"/>
      <c r="G1384" s="80"/>
      <c r="H1384" s="80"/>
      <c r="I1384" s="80"/>
      <c r="J1384" s="80"/>
      <c r="K1384" s="5"/>
      <c r="L1384" s="5"/>
      <c r="M1384" s="80"/>
      <c r="N1384" s="5"/>
      <c r="O1384" s="80"/>
      <c r="P1384" s="5"/>
      <c r="Q1384" s="80"/>
      <c r="R1384" s="5"/>
      <c r="S1384" s="80"/>
      <c r="T1384" s="5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5"/>
      <c r="AE1384" s="80"/>
      <c r="AF1384" s="5"/>
      <c r="AG1384" s="80"/>
      <c r="AH1384" s="5"/>
      <c r="AI1384" s="80"/>
      <c r="AJ1384" s="5"/>
      <c r="AK1384" s="80"/>
      <c r="AL1384" s="5"/>
      <c r="AM1384" s="80"/>
      <c r="AN1384" s="5"/>
      <c r="AO1384" s="80"/>
      <c r="AP1384" s="80"/>
      <c r="AQ1384" s="5"/>
      <c r="AR1384" s="80"/>
      <c r="AS1384" s="5"/>
      <c r="AT1384" s="80"/>
      <c r="AU1384" s="5"/>
      <c r="AV1384" s="80"/>
      <c r="AW1384" s="5"/>
      <c r="AX1384" s="80"/>
      <c r="AY1384" s="5"/>
      <c r="AZ1384" s="80"/>
      <c r="BA1384" s="5"/>
      <c r="BB1384" s="80"/>
      <c r="BC1384" s="80"/>
      <c r="BD1384" s="80"/>
      <c r="BE1384" s="80"/>
      <c r="BF1384" s="80"/>
      <c r="BG1384" s="80"/>
      <c r="BH1384" s="80"/>
      <c r="BI1384" s="80"/>
      <c r="BJ1384" s="80"/>
      <c r="BK1384" s="80"/>
      <c r="BL1384" s="80"/>
      <c r="BM1384" s="80"/>
      <c r="BN1384" s="80"/>
      <c r="BO1384" s="80"/>
      <c r="BP1384" s="80"/>
      <c r="BQ1384" s="80"/>
      <c r="BR1384" s="80"/>
      <c r="BS1384" s="80"/>
      <c r="BT1384" s="80"/>
      <c r="BU1384" s="80"/>
      <c r="BV1384" s="80"/>
      <c r="BW1384" s="80"/>
      <c r="BX1384" s="80"/>
      <c r="BY1384" s="80"/>
      <c r="BZ1384" s="80"/>
      <c r="CE1384" s="5"/>
    </row>
    <row r="1385" spans="2:83" s="6" customFormat="1" x14ac:dyDescent="0.25">
      <c r="B1385" s="77"/>
      <c r="C1385" s="78"/>
      <c r="D1385" s="80"/>
      <c r="E1385" s="80"/>
      <c r="F1385" s="80"/>
      <c r="G1385" s="80"/>
      <c r="H1385" s="80"/>
      <c r="I1385" s="80"/>
      <c r="J1385" s="80"/>
      <c r="K1385" s="5"/>
      <c r="L1385" s="5"/>
      <c r="M1385" s="80"/>
      <c r="N1385" s="5"/>
      <c r="O1385" s="80"/>
      <c r="P1385" s="5"/>
      <c r="Q1385" s="80"/>
      <c r="R1385" s="5"/>
      <c r="S1385" s="80"/>
      <c r="T1385" s="5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5"/>
      <c r="AE1385" s="80"/>
      <c r="AF1385" s="5"/>
      <c r="AG1385" s="80"/>
      <c r="AH1385" s="5"/>
      <c r="AI1385" s="80"/>
      <c r="AJ1385" s="5"/>
      <c r="AK1385" s="80"/>
      <c r="AL1385" s="5"/>
      <c r="AM1385" s="80"/>
      <c r="AN1385" s="5"/>
      <c r="AO1385" s="80"/>
      <c r="AP1385" s="80"/>
      <c r="AQ1385" s="5"/>
      <c r="AR1385" s="80"/>
      <c r="AS1385" s="5"/>
      <c r="AT1385" s="80"/>
      <c r="AU1385" s="5"/>
      <c r="AV1385" s="80"/>
      <c r="AW1385" s="5"/>
      <c r="AX1385" s="80"/>
      <c r="AY1385" s="5"/>
      <c r="AZ1385" s="80"/>
      <c r="BA1385" s="5"/>
      <c r="BB1385" s="80"/>
      <c r="BC1385" s="80"/>
      <c r="BD1385" s="80"/>
      <c r="BE1385" s="80"/>
      <c r="BF1385" s="80"/>
      <c r="BG1385" s="80"/>
      <c r="BH1385" s="80"/>
      <c r="BI1385" s="80"/>
      <c r="BJ1385" s="80"/>
      <c r="BK1385" s="80"/>
      <c r="BL1385" s="80"/>
      <c r="BM1385" s="80"/>
      <c r="BN1385" s="80"/>
      <c r="BO1385" s="80"/>
      <c r="BP1385" s="80"/>
      <c r="BQ1385" s="80"/>
      <c r="BR1385" s="80"/>
      <c r="BS1385" s="80"/>
      <c r="BT1385" s="80"/>
      <c r="BU1385" s="80"/>
      <c r="BV1385" s="80"/>
      <c r="BW1385" s="80"/>
      <c r="BX1385" s="80"/>
      <c r="BY1385" s="80"/>
      <c r="BZ1385" s="80"/>
      <c r="CE1385" s="5"/>
    </row>
    <row r="1386" spans="2:83" s="6" customFormat="1" x14ac:dyDescent="0.25">
      <c r="B1386" s="77"/>
      <c r="C1386" s="78"/>
      <c r="D1386" s="80"/>
      <c r="E1386" s="80"/>
      <c r="F1386" s="80"/>
      <c r="G1386" s="80"/>
      <c r="H1386" s="80"/>
      <c r="I1386" s="80"/>
      <c r="J1386" s="80"/>
      <c r="K1386" s="5"/>
      <c r="L1386" s="5"/>
      <c r="M1386" s="80"/>
      <c r="N1386" s="5"/>
      <c r="O1386" s="80"/>
      <c r="P1386" s="5"/>
      <c r="Q1386" s="80"/>
      <c r="R1386" s="5"/>
      <c r="S1386" s="80"/>
      <c r="T1386" s="5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5"/>
      <c r="AE1386" s="80"/>
      <c r="AF1386" s="5"/>
      <c r="AG1386" s="80"/>
      <c r="AH1386" s="5"/>
      <c r="AI1386" s="80"/>
      <c r="AJ1386" s="5"/>
      <c r="AK1386" s="80"/>
      <c r="AL1386" s="5"/>
      <c r="AM1386" s="80"/>
      <c r="AN1386" s="5"/>
      <c r="AO1386" s="80"/>
      <c r="AP1386" s="80"/>
      <c r="AQ1386" s="5"/>
      <c r="AR1386" s="80"/>
      <c r="AS1386" s="5"/>
      <c r="AT1386" s="80"/>
      <c r="AU1386" s="5"/>
      <c r="AV1386" s="80"/>
      <c r="AW1386" s="5"/>
      <c r="AX1386" s="80"/>
      <c r="AY1386" s="5"/>
      <c r="AZ1386" s="80"/>
      <c r="BA1386" s="5"/>
      <c r="BB1386" s="80"/>
      <c r="BC1386" s="80"/>
      <c r="BD1386" s="80"/>
      <c r="BE1386" s="80"/>
      <c r="BF1386" s="80"/>
      <c r="BG1386" s="80"/>
      <c r="BH1386" s="80"/>
      <c r="BI1386" s="80"/>
      <c r="BJ1386" s="80"/>
      <c r="BK1386" s="80"/>
      <c r="BL1386" s="80"/>
      <c r="BM1386" s="80"/>
      <c r="BN1386" s="80"/>
      <c r="BO1386" s="80"/>
      <c r="BP1386" s="80"/>
      <c r="BQ1386" s="80"/>
      <c r="BR1386" s="80"/>
      <c r="BS1386" s="80"/>
      <c r="BT1386" s="80"/>
      <c r="BU1386" s="80"/>
      <c r="BV1386" s="80"/>
      <c r="BW1386" s="80"/>
      <c r="BX1386" s="80"/>
      <c r="BY1386" s="80"/>
      <c r="BZ1386" s="80"/>
      <c r="CE1386" s="5"/>
    </row>
    <row r="1387" spans="2:83" s="6" customFormat="1" x14ac:dyDescent="0.25">
      <c r="B1387" s="77"/>
      <c r="C1387" s="78"/>
      <c r="D1387" s="80"/>
      <c r="E1387" s="80"/>
      <c r="F1387" s="80"/>
      <c r="G1387" s="80"/>
      <c r="H1387" s="80"/>
      <c r="I1387" s="80"/>
      <c r="J1387" s="80"/>
      <c r="K1387" s="5"/>
      <c r="L1387" s="5"/>
      <c r="M1387" s="80"/>
      <c r="N1387" s="5"/>
      <c r="O1387" s="80"/>
      <c r="P1387" s="5"/>
      <c r="Q1387" s="80"/>
      <c r="R1387" s="5"/>
      <c r="S1387" s="80"/>
      <c r="T1387" s="5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5"/>
      <c r="AE1387" s="80"/>
      <c r="AF1387" s="5"/>
      <c r="AG1387" s="80"/>
      <c r="AH1387" s="5"/>
      <c r="AI1387" s="80"/>
      <c r="AJ1387" s="5"/>
      <c r="AK1387" s="80"/>
      <c r="AL1387" s="5"/>
      <c r="AM1387" s="80"/>
      <c r="AN1387" s="5"/>
      <c r="AO1387" s="80"/>
      <c r="AP1387" s="80"/>
      <c r="AQ1387" s="5"/>
      <c r="AR1387" s="80"/>
      <c r="AS1387" s="5"/>
      <c r="AT1387" s="80"/>
      <c r="AU1387" s="5"/>
      <c r="AV1387" s="80"/>
      <c r="AW1387" s="5"/>
      <c r="AX1387" s="80"/>
      <c r="AY1387" s="5"/>
      <c r="AZ1387" s="80"/>
      <c r="BA1387" s="5"/>
      <c r="BB1387" s="80"/>
      <c r="BC1387" s="80"/>
      <c r="BD1387" s="80"/>
      <c r="BE1387" s="80"/>
      <c r="BF1387" s="80"/>
      <c r="BG1387" s="80"/>
      <c r="BH1387" s="80"/>
      <c r="BI1387" s="80"/>
      <c r="BJ1387" s="80"/>
      <c r="BK1387" s="80"/>
      <c r="BL1387" s="80"/>
      <c r="BM1387" s="80"/>
      <c r="BN1387" s="80"/>
      <c r="BO1387" s="80"/>
      <c r="BP1387" s="80"/>
      <c r="BQ1387" s="80"/>
      <c r="BR1387" s="80"/>
      <c r="BS1387" s="80"/>
      <c r="BT1387" s="80"/>
      <c r="BU1387" s="80"/>
      <c r="BV1387" s="80"/>
      <c r="BW1387" s="80"/>
      <c r="BX1387" s="80"/>
      <c r="BY1387" s="80"/>
      <c r="BZ1387" s="80"/>
      <c r="CE1387" s="5"/>
    </row>
    <row r="1388" spans="2:83" s="6" customFormat="1" x14ac:dyDescent="0.25">
      <c r="B1388" s="77"/>
      <c r="C1388" s="78"/>
      <c r="D1388" s="80"/>
      <c r="E1388" s="80"/>
      <c r="F1388" s="80"/>
      <c r="G1388" s="80"/>
      <c r="H1388" s="80"/>
      <c r="I1388" s="80"/>
      <c r="J1388" s="80"/>
      <c r="K1388" s="5"/>
      <c r="L1388" s="5"/>
      <c r="M1388" s="80"/>
      <c r="N1388" s="5"/>
      <c r="O1388" s="80"/>
      <c r="P1388" s="5"/>
      <c r="Q1388" s="80"/>
      <c r="R1388" s="5"/>
      <c r="S1388" s="80"/>
      <c r="T1388" s="5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5"/>
      <c r="AE1388" s="80"/>
      <c r="AF1388" s="5"/>
      <c r="AG1388" s="80"/>
      <c r="AH1388" s="5"/>
      <c r="AI1388" s="80"/>
      <c r="AJ1388" s="5"/>
      <c r="AK1388" s="80"/>
      <c r="AL1388" s="5"/>
      <c r="AM1388" s="80"/>
      <c r="AN1388" s="5"/>
      <c r="AO1388" s="80"/>
      <c r="AP1388" s="80"/>
      <c r="AQ1388" s="5"/>
      <c r="AR1388" s="80"/>
      <c r="AS1388" s="5"/>
      <c r="AT1388" s="80"/>
      <c r="AU1388" s="5"/>
      <c r="AV1388" s="80"/>
      <c r="AW1388" s="5"/>
      <c r="AX1388" s="80"/>
      <c r="AY1388" s="5"/>
      <c r="AZ1388" s="80"/>
      <c r="BA1388" s="5"/>
      <c r="BB1388" s="80"/>
      <c r="BC1388" s="80"/>
      <c r="BD1388" s="80"/>
      <c r="BE1388" s="80"/>
      <c r="BF1388" s="80"/>
      <c r="BG1388" s="80"/>
      <c r="BH1388" s="80"/>
      <c r="BI1388" s="80"/>
      <c r="BJ1388" s="80"/>
      <c r="BK1388" s="80"/>
      <c r="BL1388" s="80"/>
      <c r="BM1388" s="80"/>
      <c r="BN1388" s="80"/>
      <c r="BO1388" s="80"/>
      <c r="BP1388" s="80"/>
      <c r="BQ1388" s="80"/>
      <c r="BR1388" s="80"/>
      <c r="BS1388" s="80"/>
      <c r="BT1388" s="80"/>
      <c r="BU1388" s="80"/>
      <c r="BV1388" s="80"/>
      <c r="BW1388" s="80"/>
      <c r="BX1388" s="80"/>
      <c r="BY1388" s="80"/>
      <c r="BZ1388" s="80"/>
      <c r="CE1388" s="5"/>
    </row>
    <row r="1389" spans="2:83" s="6" customFormat="1" x14ac:dyDescent="0.25">
      <c r="B1389" s="77"/>
      <c r="C1389" s="78"/>
      <c r="D1389" s="80"/>
      <c r="E1389" s="80"/>
      <c r="F1389" s="80"/>
      <c r="G1389" s="80"/>
      <c r="H1389" s="80"/>
      <c r="I1389" s="80"/>
      <c r="J1389" s="80"/>
      <c r="K1389" s="5"/>
      <c r="L1389" s="5"/>
      <c r="M1389" s="80"/>
      <c r="N1389" s="5"/>
      <c r="O1389" s="80"/>
      <c r="P1389" s="5"/>
      <c r="Q1389" s="80"/>
      <c r="R1389" s="5"/>
      <c r="S1389" s="80"/>
      <c r="T1389" s="5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5"/>
      <c r="AE1389" s="80"/>
      <c r="AF1389" s="5"/>
      <c r="AG1389" s="80"/>
      <c r="AH1389" s="5"/>
      <c r="AI1389" s="80"/>
      <c r="AJ1389" s="5"/>
      <c r="AK1389" s="80"/>
      <c r="AL1389" s="5"/>
      <c r="AM1389" s="80"/>
      <c r="AN1389" s="5"/>
      <c r="AO1389" s="80"/>
      <c r="AP1389" s="80"/>
      <c r="AQ1389" s="5"/>
      <c r="AR1389" s="80"/>
      <c r="AS1389" s="5"/>
      <c r="AT1389" s="80"/>
      <c r="AU1389" s="5"/>
      <c r="AV1389" s="80"/>
      <c r="AW1389" s="5"/>
      <c r="AX1389" s="80"/>
      <c r="AY1389" s="5"/>
      <c r="AZ1389" s="80"/>
      <c r="BA1389" s="5"/>
      <c r="BB1389" s="80"/>
      <c r="BC1389" s="80"/>
      <c r="BD1389" s="80"/>
      <c r="BE1389" s="80"/>
      <c r="BF1389" s="80"/>
      <c r="BG1389" s="80"/>
      <c r="BH1389" s="80"/>
      <c r="BI1389" s="80"/>
      <c r="BJ1389" s="80"/>
      <c r="BK1389" s="80"/>
      <c r="BL1389" s="80"/>
      <c r="BM1389" s="80"/>
      <c r="BN1389" s="80"/>
      <c r="BO1389" s="80"/>
      <c r="BP1389" s="80"/>
      <c r="BQ1389" s="80"/>
      <c r="BR1389" s="80"/>
      <c r="BS1389" s="80"/>
      <c r="BT1389" s="80"/>
      <c r="BU1389" s="80"/>
      <c r="BV1389" s="80"/>
      <c r="BW1389" s="80"/>
      <c r="BX1389" s="80"/>
      <c r="BY1389" s="80"/>
      <c r="BZ1389" s="80"/>
      <c r="CE1389" s="5"/>
    </row>
    <row r="1390" spans="2:83" s="6" customFormat="1" x14ac:dyDescent="0.25">
      <c r="B1390" s="77"/>
      <c r="C1390" s="78"/>
      <c r="D1390" s="80"/>
      <c r="E1390" s="80"/>
      <c r="F1390" s="80"/>
      <c r="G1390" s="80"/>
      <c r="H1390" s="80"/>
      <c r="I1390" s="80"/>
      <c r="J1390" s="80"/>
      <c r="K1390" s="5"/>
      <c r="L1390" s="5"/>
      <c r="M1390" s="80"/>
      <c r="N1390" s="5"/>
      <c r="O1390" s="80"/>
      <c r="P1390" s="5"/>
      <c r="Q1390" s="80"/>
      <c r="R1390" s="5"/>
      <c r="S1390" s="80"/>
      <c r="T1390" s="5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5"/>
      <c r="AE1390" s="80"/>
      <c r="AF1390" s="5"/>
      <c r="AG1390" s="80"/>
      <c r="AH1390" s="5"/>
      <c r="AI1390" s="80"/>
      <c r="AJ1390" s="5"/>
      <c r="AK1390" s="80"/>
      <c r="AL1390" s="5"/>
      <c r="AM1390" s="80"/>
      <c r="AN1390" s="5"/>
      <c r="AO1390" s="80"/>
      <c r="AP1390" s="80"/>
      <c r="AQ1390" s="5"/>
      <c r="AR1390" s="80"/>
      <c r="AS1390" s="5"/>
      <c r="AT1390" s="80"/>
      <c r="AU1390" s="5"/>
      <c r="AV1390" s="80"/>
      <c r="AW1390" s="5"/>
      <c r="AX1390" s="80"/>
      <c r="AY1390" s="5"/>
      <c r="AZ1390" s="80"/>
      <c r="BA1390" s="5"/>
      <c r="BB1390" s="80"/>
      <c r="BC1390" s="80"/>
      <c r="BD1390" s="80"/>
      <c r="BE1390" s="80"/>
      <c r="BF1390" s="80"/>
      <c r="BG1390" s="80"/>
      <c r="BH1390" s="80"/>
      <c r="BI1390" s="80"/>
      <c r="BJ1390" s="80"/>
      <c r="BK1390" s="80"/>
      <c r="BL1390" s="80"/>
      <c r="BM1390" s="80"/>
      <c r="BN1390" s="80"/>
      <c r="BO1390" s="80"/>
      <c r="BP1390" s="80"/>
      <c r="BQ1390" s="80"/>
      <c r="BR1390" s="80"/>
      <c r="BS1390" s="80"/>
      <c r="BT1390" s="80"/>
      <c r="BU1390" s="80"/>
      <c r="BV1390" s="80"/>
      <c r="BW1390" s="80"/>
      <c r="BX1390" s="80"/>
      <c r="BY1390" s="80"/>
      <c r="BZ1390" s="80"/>
      <c r="CE1390" s="5"/>
    </row>
    <row r="1391" spans="2:83" s="6" customFormat="1" x14ac:dyDescent="0.25">
      <c r="B1391" s="77"/>
      <c r="C1391" s="78"/>
      <c r="D1391" s="80"/>
      <c r="E1391" s="80"/>
      <c r="F1391" s="80"/>
      <c r="G1391" s="80"/>
      <c r="H1391" s="80"/>
      <c r="I1391" s="80"/>
      <c r="J1391" s="80"/>
      <c r="K1391" s="5"/>
      <c r="L1391" s="5"/>
      <c r="M1391" s="80"/>
      <c r="N1391" s="5"/>
      <c r="O1391" s="80"/>
      <c r="P1391" s="5"/>
      <c r="Q1391" s="80"/>
      <c r="R1391" s="5"/>
      <c r="S1391" s="80"/>
      <c r="T1391" s="5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5"/>
      <c r="AE1391" s="80"/>
      <c r="AF1391" s="5"/>
      <c r="AG1391" s="80"/>
      <c r="AH1391" s="5"/>
      <c r="AI1391" s="80"/>
      <c r="AJ1391" s="5"/>
      <c r="AK1391" s="80"/>
      <c r="AL1391" s="5"/>
      <c r="AM1391" s="80"/>
      <c r="AN1391" s="5"/>
      <c r="AO1391" s="80"/>
      <c r="AP1391" s="80"/>
      <c r="AQ1391" s="5"/>
      <c r="AR1391" s="80"/>
      <c r="AS1391" s="5"/>
      <c r="AT1391" s="80"/>
      <c r="AU1391" s="5"/>
      <c r="AV1391" s="80"/>
      <c r="AW1391" s="5"/>
      <c r="AX1391" s="80"/>
      <c r="AY1391" s="5"/>
      <c r="AZ1391" s="80"/>
      <c r="BA1391" s="5"/>
      <c r="BB1391" s="80"/>
      <c r="BC1391" s="80"/>
      <c r="BD1391" s="80"/>
      <c r="BE1391" s="80"/>
      <c r="BF1391" s="80"/>
      <c r="BG1391" s="80"/>
      <c r="BH1391" s="80"/>
      <c r="BI1391" s="80"/>
      <c r="BJ1391" s="80"/>
      <c r="BK1391" s="80"/>
      <c r="BL1391" s="80"/>
      <c r="BM1391" s="80"/>
      <c r="BN1391" s="80"/>
      <c r="BO1391" s="80"/>
      <c r="BP1391" s="80"/>
      <c r="BQ1391" s="80"/>
      <c r="BR1391" s="80"/>
      <c r="BS1391" s="80"/>
      <c r="BT1391" s="80"/>
      <c r="BU1391" s="80"/>
      <c r="BV1391" s="80"/>
      <c r="BW1391" s="80"/>
      <c r="BX1391" s="80"/>
      <c r="BY1391" s="80"/>
      <c r="BZ1391" s="80"/>
      <c r="CE1391" s="5"/>
    </row>
    <row r="1392" spans="2:83" s="6" customFormat="1" x14ac:dyDescent="0.25">
      <c r="B1392" s="77"/>
      <c r="C1392" s="78"/>
      <c r="D1392" s="80"/>
      <c r="E1392" s="80"/>
      <c r="F1392" s="80"/>
      <c r="G1392" s="80"/>
      <c r="H1392" s="80"/>
      <c r="I1392" s="80"/>
      <c r="J1392" s="80"/>
      <c r="K1392" s="5"/>
      <c r="L1392" s="5"/>
      <c r="M1392" s="80"/>
      <c r="N1392" s="5"/>
      <c r="O1392" s="80"/>
      <c r="P1392" s="5"/>
      <c r="Q1392" s="80"/>
      <c r="R1392" s="5"/>
      <c r="S1392" s="80"/>
      <c r="T1392" s="5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5"/>
      <c r="AE1392" s="80"/>
      <c r="AF1392" s="5"/>
      <c r="AG1392" s="80"/>
      <c r="AH1392" s="5"/>
      <c r="AI1392" s="80"/>
      <c r="AJ1392" s="5"/>
      <c r="AK1392" s="80"/>
      <c r="AL1392" s="5"/>
      <c r="AM1392" s="80"/>
      <c r="AN1392" s="5"/>
      <c r="AO1392" s="80"/>
      <c r="AP1392" s="80"/>
      <c r="AQ1392" s="5"/>
      <c r="AR1392" s="80"/>
      <c r="AS1392" s="5"/>
      <c r="AT1392" s="80"/>
      <c r="AU1392" s="5"/>
      <c r="AV1392" s="80"/>
      <c r="AW1392" s="5"/>
      <c r="AX1392" s="80"/>
      <c r="AY1392" s="5"/>
      <c r="AZ1392" s="80"/>
      <c r="BA1392" s="5"/>
      <c r="BB1392" s="80"/>
      <c r="BC1392" s="80"/>
      <c r="BD1392" s="80"/>
      <c r="BE1392" s="80"/>
      <c r="BF1392" s="80"/>
      <c r="BG1392" s="80"/>
      <c r="BH1392" s="80"/>
      <c r="BI1392" s="80"/>
      <c r="BJ1392" s="80"/>
      <c r="BK1392" s="80"/>
      <c r="BL1392" s="80"/>
      <c r="BM1392" s="80"/>
      <c r="BN1392" s="80"/>
      <c r="BO1392" s="80"/>
      <c r="BP1392" s="80"/>
      <c r="BQ1392" s="80"/>
      <c r="BR1392" s="80"/>
      <c r="BS1392" s="80"/>
      <c r="BT1392" s="80"/>
      <c r="BU1392" s="80"/>
      <c r="BV1392" s="80"/>
      <c r="BW1392" s="80"/>
      <c r="BX1392" s="80"/>
      <c r="BY1392" s="80"/>
      <c r="BZ1392" s="80"/>
      <c r="CE1392" s="5"/>
    </row>
    <row r="1393" spans="2:83" s="6" customFormat="1" x14ac:dyDescent="0.25">
      <c r="B1393" s="77"/>
      <c r="C1393" s="78"/>
      <c r="D1393" s="80"/>
      <c r="E1393" s="80"/>
      <c r="F1393" s="80"/>
      <c r="G1393" s="80"/>
      <c r="H1393" s="80"/>
      <c r="I1393" s="80"/>
      <c r="J1393" s="80"/>
      <c r="K1393" s="5"/>
      <c r="L1393" s="5"/>
      <c r="M1393" s="80"/>
      <c r="N1393" s="5"/>
      <c r="O1393" s="80"/>
      <c r="P1393" s="5"/>
      <c r="Q1393" s="80"/>
      <c r="R1393" s="5"/>
      <c r="S1393" s="80"/>
      <c r="T1393" s="5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5"/>
      <c r="AE1393" s="80"/>
      <c r="AF1393" s="5"/>
      <c r="AG1393" s="80"/>
      <c r="AH1393" s="5"/>
      <c r="AI1393" s="80"/>
      <c r="AJ1393" s="5"/>
      <c r="AK1393" s="80"/>
      <c r="AL1393" s="5"/>
      <c r="AM1393" s="80"/>
      <c r="AN1393" s="5"/>
      <c r="AO1393" s="80"/>
      <c r="AP1393" s="80"/>
      <c r="AQ1393" s="5"/>
      <c r="AR1393" s="80"/>
      <c r="AS1393" s="5"/>
      <c r="AT1393" s="80"/>
      <c r="AU1393" s="5"/>
      <c r="AV1393" s="80"/>
      <c r="AW1393" s="5"/>
      <c r="AX1393" s="80"/>
      <c r="AY1393" s="5"/>
      <c r="AZ1393" s="80"/>
      <c r="BA1393" s="5"/>
      <c r="BB1393" s="80"/>
      <c r="BC1393" s="80"/>
      <c r="BD1393" s="80"/>
      <c r="BE1393" s="80"/>
      <c r="BF1393" s="80"/>
      <c r="BG1393" s="80"/>
      <c r="BH1393" s="80"/>
      <c r="BI1393" s="80"/>
      <c r="BJ1393" s="80"/>
      <c r="BK1393" s="80"/>
      <c r="BL1393" s="80"/>
      <c r="BM1393" s="80"/>
      <c r="BN1393" s="80"/>
      <c r="BO1393" s="80"/>
      <c r="BP1393" s="80"/>
      <c r="BQ1393" s="80"/>
      <c r="BR1393" s="80"/>
      <c r="BS1393" s="80"/>
      <c r="BT1393" s="80"/>
      <c r="BU1393" s="80"/>
      <c r="BV1393" s="80"/>
      <c r="BW1393" s="80"/>
      <c r="BX1393" s="80"/>
      <c r="BY1393" s="80"/>
      <c r="BZ1393" s="80"/>
      <c r="CE1393" s="5"/>
    </row>
    <row r="1394" spans="2:83" s="6" customFormat="1" x14ac:dyDescent="0.25">
      <c r="B1394" s="77"/>
      <c r="C1394" s="78"/>
      <c r="D1394" s="80"/>
      <c r="E1394" s="80"/>
      <c r="F1394" s="80"/>
      <c r="G1394" s="80"/>
      <c r="H1394" s="80"/>
      <c r="I1394" s="80"/>
      <c r="J1394" s="80"/>
      <c r="K1394" s="5"/>
      <c r="L1394" s="5"/>
      <c r="M1394" s="80"/>
      <c r="N1394" s="5"/>
      <c r="O1394" s="80"/>
      <c r="P1394" s="5"/>
      <c r="Q1394" s="80"/>
      <c r="R1394" s="5"/>
      <c r="S1394" s="80"/>
      <c r="T1394" s="5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5"/>
      <c r="AE1394" s="80"/>
      <c r="AF1394" s="5"/>
      <c r="AG1394" s="80"/>
      <c r="AH1394" s="5"/>
      <c r="AI1394" s="80"/>
      <c r="AJ1394" s="5"/>
      <c r="AK1394" s="80"/>
      <c r="AL1394" s="5"/>
      <c r="AM1394" s="80"/>
      <c r="AN1394" s="5"/>
      <c r="AO1394" s="80"/>
      <c r="AP1394" s="80"/>
      <c r="AQ1394" s="5"/>
      <c r="AR1394" s="80"/>
      <c r="AS1394" s="5"/>
      <c r="AT1394" s="80"/>
      <c r="AU1394" s="5"/>
      <c r="AV1394" s="80"/>
      <c r="AW1394" s="5"/>
      <c r="AX1394" s="80"/>
      <c r="AY1394" s="5"/>
      <c r="AZ1394" s="80"/>
      <c r="BA1394" s="5"/>
      <c r="BB1394" s="80"/>
      <c r="BC1394" s="80"/>
      <c r="BD1394" s="80"/>
      <c r="BE1394" s="80"/>
      <c r="BF1394" s="80"/>
      <c r="BG1394" s="80"/>
      <c r="BH1394" s="80"/>
      <c r="BI1394" s="80"/>
      <c r="BJ1394" s="80"/>
      <c r="BK1394" s="80"/>
      <c r="BL1394" s="80"/>
      <c r="BM1394" s="80"/>
      <c r="BN1394" s="80"/>
      <c r="BO1394" s="80"/>
      <c r="BP1394" s="80"/>
      <c r="BQ1394" s="80"/>
      <c r="BR1394" s="80"/>
      <c r="BS1394" s="80"/>
      <c r="BT1394" s="80"/>
      <c r="BU1394" s="80"/>
      <c r="BV1394" s="80"/>
      <c r="BW1394" s="80"/>
      <c r="BX1394" s="80"/>
      <c r="BY1394" s="80"/>
      <c r="BZ1394" s="80"/>
      <c r="CE1394" s="5"/>
    </row>
    <row r="1395" spans="2:83" s="6" customFormat="1" x14ac:dyDescent="0.25">
      <c r="B1395" s="77"/>
      <c r="C1395" s="78"/>
      <c r="D1395" s="80"/>
      <c r="E1395" s="80"/>
      <c r="F1395" s="80"/>
      <c r="G1395" s="80"/>
      <c r="H1395" s="80"/>
      <c r="I1395" s="80"/>
      <c r="J1395" s="80"/>
      <c r="K1395" s="5"/>
      <c r="L1395" s="5"/>
      <c r="M1395" s="80"/>
      <c r="N1395" s="5"/>
      <c r="O1395" s="80"/>
      <c r="P1395" s="5"/>
      <c r="Q1395" s="80"/>
      <c r="R1395" s="5"/>
      <c r="S1395" s="80"/>
      <c r="T1395" s="5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5"/>
      <c r="AE1395" s="80"/>
      <c r="AF1395" s="5"/>
      <c r="AG1395" s="80"/>
      <c r="AH1395" s="5"/>
      <c r="AI1395" s="80"/>
      <c r="AJ1395" s="5"/>
      <c r="AK1395" s="80"/>
      <c r="AL1395" s="5"/>
      <c r="AM1395" s="80"/>
      <c r="AN1395" s="5"/>
      <c r="AO1395" s="80"/>
      <c r="AP1395" s="80"/>
      <c r="AQ1395" s="5"/>
      <c r="AR1395" s="80"/>
      <c r="AS1395" s="5"/>
      <c r="AT1395" s="80"/>
      <c r="AU1395" s="5"/>
      <c r="AV1395" s="80"/>
      <c r="AW1395" s="5"/>
      <c r="AX1395" s="80"/>
      <c r="AY1395" s="5"/>
      <c r="AZ1395" s="80"/>
      <c r="BA1395" s="5"/>
      <c r="BB1395" s="80"/>
      <c r="BC1395" s="80"/>
      <c r="BD1395" s="80"/>
      <c r="BE1395" s="80"/>
      <c r="BF1395" s="80"/>
      <c r="BG1395" s="80"/>
      <c r="BH1395" s="80"/>
      <c r="BI1395" s="80"/>
      <c r="BJ1395" s="80"/>
      <c r="BK1395" s="80"/>
      <c r="BL1395" s="80"/>
      <c r="BM1395" s="80"/>
      <c r="BN1395" s="80"/>
      <c r="BO1395" s="80"/>
      <c r="BP1395" s="80"/>
      <c r="BQ1395" s="80"/>
      <c r="BR1395" s="80"/>
      <c r="BS1395" s="80"/>
      <c r="BT1395" s="80"/>
      <c r="BU1395" s="80"/>
      <c r="BV1395" s="80"/>
      <c r="BW1395" s="80"/>
      <c r="BX1395" s="80"/>
      <c r="BY1395" s="80"/>
      <c r="BZ1395" s="80"/>
      <c r="CE1395" s="5"/>
    </row>
    <row r="1396" spans="2:83" s="6" customFormat="1" x14ac:dyDescent="0.25">
      <c r="B1396" s="77"/>
      <c r="C1396" s="78"/>
      <c r="D1396" s="80"/>
      <c r="E1396" s="80"/>
      <c r="F1396" s="80"/>
      <c r="G1396" s="80"/>
      <c r="H1396" s="80"/>
      <c r="I1396" s="80"/>
      <c r="J1396" s="80"/>
      <c r="K1396" s="5"/>
      <c r="L1396" s="5"/>
      <c r="M1396" s="80"/>
      <c r="N1396" s="5"/>
      <c r="O1396" s="80"/>
      <c r="P1396" s="5"/>
      <c r="Q1396" s="80"/>
      <c r="R1396" s="5"/>
      <c r="S1396" s="80"/>
      <c r="T1396" s="5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5"/>
      <c r="AE1396" s="80"/>
      <c r="AF1396" s="5"/>
      <c r="AG1396" s="80"/>
      <c r="AH1396" s="5"/>
      <c r="AI1396" s="80"/>
      <c r="AJ1396" s="5"/>
      <c r="AK1396" s="80"/>
      <c r="AL1396" s="5"/>
      <c r="AM1396" s="80"/>
      <c r="AN1396" s="5"/>
      <c r="AO1396" s="80"/>
      <c r="AP1396" s="80"/>
      <c r="AQ1396" s="5"/>
      <c r="AR1396" s="80"/>
      <c r="AS1396" s="5"/>
      <c r="AT1396" s="80"/>
      <c r="AU1396" s="5"/>
      <c r="AV1396" s="80"/>
      <c r="AW1396" s="5"/>
      <c r="AX1396" s="80"/>
      <c r="AY1396" s="5"/>
      <c r="AZ1396" s="80"/>
      <c r="BA1396" s="5"/>
      <c r="BB1396" s="80"/>
      <c r="BC1396" s="80"/>
      <c r="BD1396" s="80"/>
      <c r="BE1396" s="80"/>
      <c r="BF1396" s="80"/>
      <c r="BG1396" s="80"/>
      <c r="BH1396" s="80"/>
      <c r="BI1396" s="80"/>
      <c r="BJ1396" s="80"/>
      <c r="BK1396" s="80"/>
      <c r="BL1396" s="80"/>
      <c r="BM1396" s="80"/>
      <c r="BN1396" s="80"/>
      <c r="BO1396" s="80"/>
      <c r="BP1396" s="80"/>
      <c r="BQ1396" s="80"/>
      <c r="BR1396" s="80"/>
      <c r="BS1396" s="80"/>
      <c r="BT1396" s="80"/>
      <c r="BU1396" s="80"/>
      <c r="BV1396" s="80"/>
      <c r="BW1396" s="80"/>
      <c r="BX1396" s="80"/>
      <c r="BY1396" s="80"/>
      <c r="BZ1396" s="80"/>
      <c r="CE1396" s="5"/>
    </row>
    <row r="1397" spans="2:83" s="6" customFormat="1" x14ac:dyDescent="0.25">
      <c r="B1397" s="77"/>
      <c r="C1397" s="78"/>
      <c r="D1397" s="80"/>
      <c r="E1397" s="80"/>
      <c r="F1397" s="80"/>
      <c r="G1397" s="80"/>
      <c r="H1397" s="80"/>
      <c r="I1397" s="80"/>
      <c r="J1397" s="80"/>
      <c r="K1397" s="5"/>
      <c r="L1397" s="5"/>
      <c r="M1397" s="80"/>
      <c r="N1397" s="5"/>
      <c r="O1397" s="80"/>
      <c r="P1397" s="5"/>
      <c r="Q1397" s="80"/>
      <c r="R1397" s="5"/>
      <c r="S1397" s="80"/>
      <c r="T1397" s="5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5"/>
      <c r="AE1397" s="80"/>
      <c r="AF1397" s="5"/>
      <c r="AG1397" s="80"/>
      <c r="AH1397" s="5"/>
      <c r="AI1397" s="80"/>
      <c r="AJ1397" s="5"/>
      <c r="AK1397" s="80"/>
      <c r="AL1397" s="5"/>
      <c r="AM1397" s="80"/>
      <c r="AN1397" s="5"/>
      <c r="AO1397" s="80"/>
      <c r="AP1397" s="80"/>
      <c r="AQ1397" s="5"/>
      <c r="AR1397" s="80"/>
      <c r="AS1397" s="5"/>
      <c r="AT1397" s="80"/>
      <c r="AU1397" s="5"/>
      <c r="AV1397" s="80"/>
      <c r="AW1397" s="5"/>
      <c r="AX1397" s="80"/>
      <c r="AY1397" s="5"/>
      <c r="AZ1397" s="80"/>
      <c r="BA1397" s="5"/>
      <c r="BB1397" s="80"/>
      <c r="BC1397" s="80"/>
      <c r="BD1397" s="80"/>
      <c r="BE1397" s="80"/>
      <c r="BF1397" s="80"/>
      <c r="BG1397" s="80"/>
      <c r="BH1397" s="80"/>
      <c r="BI1397" s="80"/>
      <c r="BJ1397" s="80"/>
      <c r="BK1397" s="80"/>
      <c r="BL1397" s="80"/>
      <c r="BM1397" s="80"/>
      <c r="BN1397" s="80"/>
      <c r="BO1397" s="80"/>
      <c r="BP1397" s="80"/>
      <c r="BQ1397" s="80"/>
      <c r="BR1397" s="80"/>
      <c r="BS1397" s="80"/>
      <c r="BT1397" s="80"/>
      <c r="BU1397" s="80"/>
      <c r="BV1397" s="80"/>
      <c r="BW1397" s="80"/>
      <c r="BX1397" s="80"/>
      <c r="BY1397" s="80"/>
      <c r="BZ1397" s="80"/>
      <c r="CE1397" s="5"/>
    </row>
    <row r="1398" spans="2:83" s="6" customFormat="1" x14ac:dyDescent="0.25">
      <c r="B1398" s="77"/>
      <c r="C1398" s="78"/>
      <c r="D1398" s="80"/>
      <c r="E1398" s="80"/>
      <c r="F1398" s="80"/>
      <c r="G1398" s="80"/>
      <c r="H1398" s="80"/>
      <c r="I1398" s="80"/>
      <c r="J1398" s="80"/>
      <c r="K1398" s="5"/>
      <c r="L1398" s="5"/>
      <c r="M1398" s="80"/>
      <c r="N1398" s="5"/>
      <c r="O1398" s="80"/>
      <c r="P1398" s="5"/>
      <c r="Q1398" s="80"/>
      <c r="R1398" s="5"/>
      <c r="S1398" s="80"/>
      <c r="T1398" s="5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5"/>
      <c r="AE1398" s="80"/>
      <c r="AF1398" s="5"/>
      <c r="AG1398" s="80"/>
      <c r="AH1398" s="5"/>
      <c r="AI1398" s="80"/>
      <c r="AJ1398" s="5"/>
      <c r="AK1398" s="80"/>
      <c r="AL1398" s="5"/>
      <c r="AM1398" s="80"/>
      <c r="AN1398" s="5"/>
      <c r="AO1398" s="80"/>
      <c r="AP1398" s="80"/>
      <c r="AQ1398" s="5"/>
      <c r="AR1398" s="80"/>
      <c r="AS1398" s="5"/>
      <c r="AT1398" s="80"/>
      <c r="AU1398" s="5"/>
      <c r="AV1398" s="80"/>
      <c r="AW1398" s="5"/>
      <c r="AX1398" s="80"/>
      <c r="AY1398" s="5"/>
      <c r="AZ1398" s="80"/>
      <c r="BA1398" s="5"/>
      <c r="BB1398" s="80"/>
      <c r="BC1398" s="80"/>
      <c r="BD1398" s="80"/>
      <c r="BE1398" s="80"/>
      <c r="BF1398" s="80"/>
      <c r="BG1398" s="80"/>
      <c r="BH1398" s="80"/>
      <c r="BI1398" s="80"/>
      <c r="BJ1398" s="80"/>
      <c r="BK1398" s="80"/>
      <c r="BL1398" s="80"/>
      <c r="BM1398" s="80"/>
      <c r="BN1398" s="80"/>
      <c r="BO1398" s="80"/>
      <c r="BP1398" s="80"/>
      <c r="BQ1398" s="80"/>
      <c r="BR1398" s="80"/>
      <c r="BS1398" s="80"/>
      <c r="BT1398" s="80"/>
      <c r="BU1398" s="80"/>
      <c r="BV1398" s="80"/>
      <c r="BW1398" s="80"/>
      <c r="BX1398" s="80"/>
      <c r="BY1398" s="80"/>
      <c r="BZ1398" s="80"/>
      <c r="CE1398" s="5"/>
    </row>
    <row r="1399" spans="2:83" s="6" customFormat="1" x14ac:dyDescent="0.25">
      <c r="B1399" s="77"/>
      <c r="C1399" s="78"/>
      <c r="D1399" s="80"/>
      <c r="E1399" s="80"/>
      <c r="F1399" s="80"/>
      <c r="G1399" s="80"/>
      <c r="H1399" s="80"/>
      <c r="I1399" s="80"/>
      <c r="J1399" s="80"/>
      <c r="K1399" s="5"/>
      <c r="L1399" s="5"/>
      <c r="M1399" s="80"/>
      <c r="N1399" s="5"/>
      <c r="O1399" s="80"/>
      <c r="P1399" s="5"/>
      <c r="Q1399" s="80"/>
      <c r="R1399" s="5"/>
      <c r="S1399" s="80"/>
      <c r="T1399" s="5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5"/>
      <c r="AE1399" s="80"/>
      <c r="AF1399" s="5"/>
      <c r="AG1399" s="80"/>
      <c r="AH1399" s="5"/>
      <c r="AI1399" s="80"/>
      <c r="AJ1399" s="5"/>
      <c r="AK1399" s="80"/>
      <c r="AL1399" s="5"/>
      <c r="AM1399" s="80"/>
      <c r="AN1399" s="5"/>
      <c r="AO1399" s="80"/>
      <c r="AP1399" s="80"/>
      <c r="AQ1399" s="5"/>
      <c r="AR1399" s="80"/>
      <c r="AS1399" s="5"/>
      <c r="AT1399" s="80"/>
      <c r="AU1399" s="5"/>
      <c r="AV1399" s="80"/>
      <c r="AW1399" s="5"/>
      <c r="AX1399" s="80"/>
      <c r="AY1399" s="5"/>
      <c r="AZ1399" s="80"/>
      <c r="BA1399" s="5"/>
      <c r="BB1399" s="80"/>
      <c r="BC1399" s="80"/>
      <c r="BD1399" s="80"/>
      <c r="BE1399" s="80"/>
      <c r="BF1399" s="80"/>
      <c r="BG1399" s="80"/>
      <c r="BH1399" s="80"/>
      <c r="BI1399" s="80"/>
      <c r="BJ1399" s="80"/>
      <c r="BK1399" s="80"/>
      <c r="BL1399" s="80"/>
      <c r="BM1399" s="80"/>
      <c r="BN1399" s="80"/>
      <c r="BO1399" s="80"/>
      <c r="BP1399" s="80"/>
      <c r="BQ1399" s="80"/>
      <c r="BR1399" s="80"/>
      <c r="BS1399" s="80"/>
      <c r="BT1399" s="80"/>
      <c r="BU1399" s="80"/>
      <c r="BV1399" s="80"/>
      <c r="BW1399" s="80"/>
      <c r="BX1399" s="80"/>
      <c r="BY1399" s="80"/>
      <c r="BZ1399" s="80"/>
      <c r="CE1399" s="5"/>
    </row>
    <row r="1400" spans="2:83" s="6" customFormat="1" x14ac:dyDescent="0.25">
      <c r="B1400" s="77"/>
      <c r="C1400" s="78"/>
      <c r="D1400" s="80"/>
      <c r="E1400" s="80"/>
      <c r="F1400" s="80"/>
      <c r="G1400" s="80"/>
      <c r="H1400" s="80"/>
      <c r="I1400" s="80"/>
      <c r="J1400" s="80"/>
      <c r="K1400" s="5"/>
      <c r="L1400" s="5"/>
      <c r="M1400" s="80"/>
      <c r="N1400" s="5"/>
      <c r="O1400" s="80"/>
      <c r="P1400" s="5"/>
      <c r="Q1400" s="80"/>
      <c r="R1400" s="5"/>
      <c r="S1400" s="80"/>
      <c r="T1400" s="5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5"/>
      <c r="AE1400" s="80"/>
      <c r="AF1400" s="5"/>
      <c r="AG1400" s="80"/>
      <c r="AH1400" s="5"/>
      <c r="AI1400" s="80"/>
      <c r="AJ1400" s="5"/>
      <c r="AK1400" s="80"/>
      <c r="AL1400" s="5"/>
      <c r="AM1400" s="80"/>
      <c r="AN1400" s="5"/>
      <c r="AO1400" s="80"/>
      <c r="AP1400" s="80"/>
      <c r="AQ1400" s="5"/>
      <c r="AR1400" s="80"/>
      <c r="AS1400" s="5"/>
      <c r="AT1400" s="80"/>
      <c r="AU1400" s="5"/>
      <c r="AV1400" s="80"/>
      <c r="AW1400" s="5"/>
      <c r="AX1400" s="80"/>
      <c r="AY1400" s="5"/>
      <c r="AZ1400" s="80"/>
      <c r="BA1400" s="5"/>
      <c r="BB1400" s="80"/>
      <c r="BC1400" s="80"/>
      <c r="BD1400" s="80"/>
      <c r="BE1400" s="80"/>
      <c r="BF1400" s="80"/>
      <c r="BG1400" s="80"/>
      <c r="BH1400" s="80"/>
      <c r="BI1400" s="80"/>
      <c r="BJ1400" s="80"/>
      <c r="BK1400" s="80"/>
      <c r="BL1400" s="80"/>
      <c r="BM1400" s="80"/>
      <c r="BN1400" s="80"/>
      <c r="BO1400" s="80"/>
      <c r="BP1400" s="80"/>
      <c r="BQ1400" s="80"/>
      <c r="BR1400" s="80"/>
      <c r="BS1400" s="80"/>
      <c r="BT1400" s="80"/>
      <c r="BU1400" s="80"/>
      <c r="BV1400" s="80"/>
      <c r="BW1400" s="80"/>
      <c r="BX1400" s="80"/>
      <c r="BY1400" s="80"/>
      <c r="BZ1400" s="80"/>
      <c r="CE1400" s="5"/>
    </row>
    <row r="1401" spans="2:83" s="6" customFormat="1" x14ac:dyDescent="0.25">
      <c r="B1401" s="77"/>
      <c r="C1401" s="78"/>
      <c r="D1401" s="80"/>
      <c r="E1401" s="80"/>
      <c r="F1401" s="80"/>
      <c r="G1401" s="80"/>
      <c r="H1401" s="80"/>
      <c r="I1401" s="80"/>
      <c r="J1401" s="80"/>
      <c r="K1401" s="5"/>
      <c r="L1401" s="5"/>
      <c r="M1401" s="80"/>
      <c r="N1401" s="5"/>
      <c r="O1401" s="80"/>
      <c r="P1401" s="5"/>
      <c r="Q1401" s="80"/>
      <c r="R1401" s="5"/>
      <c r="S1401" s="80"/>
      <c r="T1401" s="5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5"/>
      <c r="AE1401" s="80"/>
      <c r="AF1401" s="5"/>
      <c r="AG1401" s="80"/>
      <c r="AH1401" s="5"/>
      <c r="AI1401" s="80"/>
      <c r="AJ1401" s="5"/>
      <c r="AK1401" s="80"/>
      <c r="AL1401" s="5"/>
      <c r="AM1401" s="80"/>
      <c r="AN1401" s="5"/>
      <c r="AO1401" s="80"/>
      <c r="AP1401" s="80"/>
      <c r="AQ1401" s="5"/>
      <c r="AR1401" s="80"/>
      <c r="AS1401" s="5"/>
      <c r="AT1401" s="80"/>
      <c r="AU1401" s="5"/>
      <c r="AV1401" s="80"/>
      <c r="AW1401" s="5"/>
      <c r="AX1401" s="80"/>
      <c r="AY1401" s="5"/>
      <c r="AZ1401" s="80"/>
      <c r="BA1401" s="5"/>
      <c r="BB1401" s="80"/>
      <c r="BC1401" s="80"/>
      <c r="BD1401" s="80"/>
      <c r="BE1401" s="80"/>
      <c r="BF1401" s="80"/>
      <c r="BG1401" s="80"/>
      <c r="BH1401" s="80"/>
      <c r="BI1401" s="80"/>
      <c r="BJ1401" s="80"/>
      <c r="BK1401" s="80"/>
      <c r="BL1401" s="80"/>
      <c r="BM1401" s="80"/>
      <c r="BN1401" s="80"/>
      <c r="BO1401" s="80"/>
      <c r="BP1401" s="80"/>
      <c r="BQ1401" s="80"/>
      <c r="BR1401" s="80"/>
      <c r="BS1401" s="80"/>
      <c r="BT1401" s="80"/>
      <c r="BU1401" s="80"/>
      <c r="BV1401" s="80"/>
      <c r="BW1401" s="80"/>
      <c r="BX1401" s="80"/>
      <c r="BY1401" s="80"/>
      <c r="BZ1401" s="80"/>
      <c r="CE1401" s="5"/>
    </row>
    <row r="1402" spans="2:83" s="6" customFormat="1" x14ac:dyDescent="0.25">
      <c r="B1402" s="77"/>
      <c r="C1402" s="78"/>
      <c r="D1402" s="80"/>
      <c r="E1402" s="80"/>
      <c r="F1402" s="80"/>
      <c r="G1402" s="80"/>
      <c r="H1402" s="80"/>
      <c r="I1402" s="80"/>
      <c r="J1402" s="80"/>
      <c r="K1402" s="5"/>
      <c r="L1402" s="5"/>
      <c r="M1402" s="80"/>
      <c r="N1402" s="5"/>
      <c r="O1402" s="80"/>
      <c r="P1402" s="5"/>
      <c r="Q1402" s="80"/>
      <c r="R1402" s="5"/>
      <c r="S1402" s="80"/>
      <c r="T1402" s="5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5"/>
      <c r="AE1402" s="80"/>
      <c r="AF1402" s="5"/>
      <c r="AG1402" s="80"/>
      <c r="AH1402" s="5"/>
      <c r="AI1402" s="80"/>
      <c r="AJ1402" s="5"/>
      <c r="AK1402" s="80"/>
      <c r="AL1402" s="5"/>
      <c r="AM1402" s="80"/>
      <c r="AN1402" s="5"/>
      <c r="AO1402" s="80"/>
      <c r="AP1402" s="80"/>
      <c r="AQ1402" s="5"/>
      <c r="AR1402" s="80"/>
      <c r="AS1402" s="5"/>
      <c r="AT1402" s="80"/>
      <c r="AU1402" s="5"/>
      <c r="AV1402" s="80"/>
      <c r="AW1402" s="5"/>
      <c r="AX1402" s="80"/>
      <c r="AY1402" s="5"/>
      <c r="AZ1402" s="80"/>
      <c r="BA1402" s="5"/>
      <c r="BB1402" s="80"/>
      <c r="BC1402" s="80"/>
      <c r="BD1402" s="80"/>
      <c r="BE1402" s="80"/>
      <c r="BF1402" s="80"/>
      <c r="BG1402" s="80"/>
      <c r="BH1402" s="80"/>
      <c r="BI1402" s="80"/>
      <c r="BJ1402" s="80"/>
      <c r="BK1402" s="80"/>
      <c r="BL1402" s="80"/>
      <c r="BM1402" s="80"/>
      <c r="BN1402" s="80"/>
      <c r="BO1402" s="80"/>
      <c r="BP1402" s="80"/>
      <c r="BQ1402" s="80"/>
      <c r="BR1402" s="80"/>
      <c r="BS1402" s="80"/>
      <c r="BT1402" s="80"/>
      <c r="BU1402" s="80"/>
      <c r="BV1402" s="80"/>
      <c r="BW1402" s="80"/>
      <c r="BX1402" s="80"/>
      <c r="BY1402" s="80"/>
      <c r="BZ1402" s="80"/>
      <c r="CE1402" s="5"/>
    </row>
    <row r="1403" spans="2:83" s="6" customFormat="1" x14ac:dyDescent="0.25">
      <c r="B1403" s="77"/>
      <c r="C1403" s="78"/>
      <c r="D1403" s="80"/>
      <c r="E1403" s="80"/>
      <c r="F1403" s="80"/>
      <c r="G1403" s="80"/>
      <c r="H1403" s="80"/>
      <c r="I1403" s="80"/>
      <c r="J1403" s="80"/>
      <c r="K1403" s="5"/>
      <c r="L1403" s="5"/>
      <c r="M1403" s="80"/>
      <c r="N1403" s="5"/>
      <c r="O1403" s="80"/>
      <c r="P1403" s="5"/>
      <c r="Q1403" s="80"/>
      <c r="R1403" s="5"/>
      <c r="S1403" s="80"/>
      <c r="T1403" s="5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5"/>
      <c r="AE1403" s="80"/>
      <c r="AF1403" s="5"/>
      <c r="AG1403" s="80"/>
      <c r="AH1403" s="5"/>
      <c r="AI1403" s="80"/>
      <c r="AJ1403" s="5"/>
      <c r="AK1403" s="80"/>
      <c r="AL1403" s="5"/>
      <c r="AM1403" s="80"/>
      <c r="AN1403" s="5"/>
      <c r="AO1403" s="80"/>
      <c r="AP1403" s="80"/>
      <c r="AQ1403" s="5"/>
      <c r="AR1403" s="80"/>
      <c r="AS1403" s="5"/>
      <c r="AT1403" s="80"/>
      <c r="AU1403" s="5"/>
      <c r="AV1403" s="80"/>
      <c r="AW1403" s="5"/>
      <c r="AX1403" s="80"/>
      <c r="AY1403" s="5"/>
      <c r="AZ1403" s="80"/>
      <c r="BA1403" s="5"/>
      <c r="BB1403" s="80"/>
      <c r="BC1403" s="80"/>
      <c r="BD1403" s="80"/>
      <c r="BE1403" s="80"/>
      <c r="BF1403" s="80"/>
      <c r="BG1403" s="80"/>
      <c r="BH1403" s="80"/>
      <c r="BI1403" s="80"/>
      <c r="BJ1403" s="80"/>
      <c r="BK1403" s="80"/>
      <c r="BL1403" s="80"/>
      <c r="BM1403" s="80"/>
      <c r="BN1403" s="80"/>
      <c r="BO1403" s="80"/>
      <c r="BP1403" s="80"/>
      <c r="BQ1403" s="80"/>
      <c r="BR1403" s="80"/>
      <c r="BS1403" s="80"/>
      <c r="BT1403" s="80"/>
      <c r="BU1403" s="80"/>
      <c r="BV1403" s="80"/>
      <c r="BW1403" s="80"/>
      <c r="BX1403" s="80"/>
      <c r="BY1403" s="80"/>
      <c r="BZ1403" s="80"/>
      <c r="CE1403" s="5"/>
    </row>
    <row r="1404" spans="2:83" s="6" customFormat="1" x14ac:dyDescent="0.25">
      <c r="B1404" s="77"/>
      <c r="C1404" s="78"/>
      <c r="D1404" s="80"/>
      <c r="E1404" s="80"/>
      <c r="F1404" s="80"/>
      <c r="G1404" s="80"/>
      <c r="H1404" s="80"/>
      <c r="I1404" s="80"/>
      <c r="J1404" s="80"/>
      <c r="K1404" s="5"/>
      <c r="L1404" s="5"/>
      <c r="M1404" s="80"/>
      <c r="N1404" s="5"/>
      <c r="O1404" s="80"/>
      <c r="P1404" s="5"/>
      <c r="Q1404" s="80"/>
      <c r="R1404" s="5"/>
      <c r="S1404" s="80"/>
      <c r="T1404" s="5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5"/>
      <c r="AE1404" s="80"/>
      <c r="AF1404" s="5"/>
      <c r="AG1404" s="80"/>
      <c r="AH1404" s="5"/>
      <c r="AI1404" s="80"/>
      <c r="AJ1404" s="5"/>
      <c r="AK1404" s="80"/>
      <c r="AL1404" s="5"/>
      <c r="AM1404" s="80"/>
      <c r="AN1404" s="5"/>
      <c r="AO1404" s="80"/>
      <c r="AP1404" s="80"/>
      <c r="AQ1404" s="5"/>
      <c r="AR1404" s="80"/>
      <c r="AS1404" s="5"/>
      <c r="AT1404" s="80"/>
      <c r="AU1404" s="5"/>
      <c r="AV1404" s="80"/>
      <c r="AW1404" s="5"/>
      <c r="AX1404" s="80"/>
      <c r="AY1404" s="5"/>
      <c r="AZ1404" s="80"/>
      <c r="BA1404" s="5"/>
      <c r="BB1404" s="80"/>
      <c r="BC1404" s="80"/>
      <c r="BD1404" s="80"/>
      <c r="BE1404" s="80"/>
      <c r="BF1404" s="80"/>
      <c r="BG1404" s="80"/>
      <c r="BH1404" s="80"/>
      <c r="BI1404" s="80"/>
      <c r="BJ1404" s="80"/>
      <c r="BK1404" s="80"/>
      <c r="BL1404" s="80"/>
      <c r="BM1404" s="80"/>
      <c r="BN1404" s="80"/>
      <c r="BO1404" s="80"/>
      <c r="BP1404" s="80"/>
      <c r="BQ1404" s="80"/>
      <c r="BR1404" s="80"/>
      <c r="BS1404" s="80"/>
      <c r="BT1404" s="80"/>
      <c r="BU1404" s="80"/>
      <c r="BV1404" s="80"/>
      <c r="BW1404" s="80"/>
      <c r="BX1404" s="80"/>
      <c r="BY1404" s="80"/>
      <c r="BZ1404" s="80"/>
      <c r="CE1404" s="5"/>
    </row>
    <row r="1405" spans="2:83" s="6" customFormat="1" x14ac:dyDescent="0.25">
      <c r="B1405" s="77"/>
      <c r="C1405" s="78"/>
      <c r="D1405" s="80"/>
      <c r="E1405" s="80"/>
      <c r="F1405" s="80"/>
      <c r="G1405" s="80"/>
      <c r="H1405" s="80"/>
      <c r="I1405" s="80"/>
      <c r="J1405" s="80"/>
      <c r="K1405" s="5"/>
      <c r="L1405" s="5"/>
      <c r="M1405" s="80"/>
      <c r="N1405" s="5"/>
      <c r="O1405" s="80"/>
      <c r="P1405" s="5"/>
      <c r="Q1405" s="80"/>
      <c r="R1405" s="5"/>
      <c r="S1405" s="80"/>
      <c r="T1405" s="5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5"/>
      <c r="AE1405" s="80"/>
      <c r="AF1405" s="5"/>
      <c r="AG1405" s="80"/>
      <c r="AH1405" s="5"/>
      <c r="AI1405" s="80"/>
      <c r="AJ1405" s="5"/>
      <c r="AK1405" s="80"/>
      <c r="AL1405" s="5"/>
      <c r="AM1405" s="80"/>
      <c r="AN1405" s="5"/>
      <c r="AO1405" s="80"/>
      <c r="AP1405" s="80"/>
      <c r="AQ1405" s="5"/>
      <c r="AR1405" s="80"/>
      <c r="AS1405" s="5"/>
      <c r="AT1405" s="80"/>
      <c r="AU1405" s="5"/>
      <c r="AV1405" s="80"/>
      <c r="AW1405" s="5"/>
      <c r="AX1405" s="80"/>
      <c r="AY1405" s="5"/>
      <c r="AZ1405" s="80"/>
      <c r="BA1405" s="5"/>
      <c r="BB1405" s="80"/>
      <c r="BC1405" s="80"/>
      <c r="BD1405" s="80"/>
      <c r="BE1405" s="80"/>
      <c r="BF1405" s="80"/>
      <c r="BG1405" s="80"/>
      <c r="BH1405" s="80"/>
      <c r="BI1405" s="80"/>
      <c r="BJ1405" s="80"/>
      <c r="BK1405" s="80"/>
      <c r="BL1405" s="80"/>
      <c r="BM1405" s="80"/>
      <c r="BN1405" s="80"/>
      <c r="BO1405" s="80"/>
      <c r="BP1405" s="80"/>
      <c r="BQ1405" s="80"/>
      <c r="BR1405" s="80"/>
      <c r="BS1405" s="80"/>
      <c r="BT1405" s="80"/>
      <c r="BU1405" s="80"/>
      <c r="BV1405" s="80"/>
      <c r="BW1405" s="80"/>
      <c r="BX1405" s="80"/>
      <c r="BY1405" s="80"/>
      <c r="BZ1405" s="80"/>
      <c r="CE1405" s="5"/>
    </row>
    <row r="1406" spans="2:83" s="6" customFormat="1" x14ac:dyDescent="0.25">
      <c r="B1406" s="77"/>
      <c r="C1406" s="78"/>
      <c r="D1406" s="80"/>
      <c r="E1406" s="80"/>
      <c r="F1406" s="80"/>
      <c r="G1406" s="80"/>
      <c r="H1406" s="80"/>
      <c r="I1406" s="80"/>
      <c r="J1406" s="80"/>
      <c r="K1406" s="5"/>
      <c r="L1406" s="5"/>
      <c r="M1406" s="80"/>
      <c r="N1406" s="5"/>
      <c r="O1406" s="80"/>
      <c r="P1406" s="5"/>
      <c r="Q1406" s="80"/>
      <c r="R1406" s="5"/>
      <c r="S1406" s="80"/>
      <c r="T1406" s="5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5"/>
      <c r="AE1406" s="80"/>
      <c r="AF1406" s="5"/>
      <c r="AG1406" s="80"/>
      <c r="AH1406" s="5"/>
      <c r="AI1406" s="80"/>
      <c r="AJ1406" s="5"/>
      <c r="AK1406" s="80"/>
      <c r="AL1406" s="5"/>
      <c r="AM1406" s="80"/>
      <c r="AN1406" s="5"/>
      <c r="AO1406" s="80"/>
      <c r="AP1406" s="80"/>
      <c r="AQ1406" s="5"/>
      <c r="AR1406" s="80"/>
      <c r="AS1406" s="5"/>
      <c r="AT1406" s="80"/>
      <c r="AU1406" s="5"/>
      <c r="AV1406" s="80"/>
      <c r="AW1406" s="5"/>
      <c r="AX1406" s="80"/>
      <c r="AY1406" s="5"/>
      <c r="AZ1406" s="80"/>
      <c r="BA1406" s="5"/>
      <c r="BB1406" s="80"/>
      <c r="BC1406" s="80"/>
      <c r="BD1406" s="80"/>
      <c r="BE1406" s="80"/>
      <c r="BF1406" s="80"/>
      <c r="BG1406" s="80"/>
      <c r="BH1406" s="80"/>
      <c r="BI1406" s="80"/>
      <c r="BJ1406" s="80"/>
      <c r="BK1406" s="80"/>
      <c r="BL1406" s="80"/>
      <c r="BM1406" s="80"/>
      <c r="BN1406" s="80"/>
      <c r="BO1406" s="80"/>
      <c r="BP1406" s="80"/>
      <c r="BQ1406" s="80"/>
      <c r="BR1406" s="80"/>
      <c r="BS1406" s="80"/>
      <c r="BT1406" s="80"/>
      <c r="BU1406" s="80"/>
      <c r="BV1406" s="80"/>
      <c r="BW1406" s="80"/>
      <c r="BX1406" s="80"/>
      <c r="BY1406" s="80"/>
      <c r="BZ1406" s="80"/>
      <c r="CE1406" s="5"/>
    </row>
    <row r="1407" spans="2:83" s="6" customFormat="1" x14ac:dyDescent="0.25">
      <c r="B1407" s="77"/>
      <c r="C1407" s="78"/>
      <c r="D1407" s="80"/>
      <c r="E1407" s="80"/>
      <c r="F1407" s="80"/>
      <c r="G1407" s="80"/>
      <c r="H1407" s="80"/>
      <c r="I1407" s="80"/>
      <c r="J1407" s="80"/>
      <c r="K1407" s="5"/>
      <c r="L1407" s="5"/>
      <c r="M1407" s="80"/>
      <c r="N1407" s="5"/>
      <c r="O1407" s="80"/>
      <c r="P1407" s="5"/>
      <c r="Q1407" s="80"/>
      <c r="R1407" s="5"/>
      <c r="S1407" s="80"/>
      <c r="T1407" s="5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5"/>
      <c r="AE1407" s="80"/>
      <c r="AF1407" s="5"/>
      <c r="AG1407" s="80"/>
      <c r="AH1407" s="5"/>
      <c r="AI1407" s="80"/>
      <c r="AJ1407" s="5"/>
      <c r="AK1407" s="80"/>
      <c r="AL1407" s="5"/>
      <c r="AM1407" s="80"/>
      <c r="AN1407" s="5"/>
      <c r="AO1407" s="80"/>
      <c r="AP1407" s="80"/>
      <c r="AQ1407" s="5"/>
      <c r="AR1407" s="80"/>
      <c r="AS1407" s="5"/>
      <c r="AT1407" s="80"/>
      <c r="AU1407" s="5"/>
      <c r="AV1407" s="80"/>
      <c r="AW1407" s="5"/>
      <c r="AX1407" s="80"/>
      <c r="AY1407" s="5"/>
      <c r="AZ1407" s="80"/>
      <c r="BA1407" s="5"/>
      <c r="BB1407" s="80"/>
      <c r="BC1407" s="80"/>
      <c r="BD1407" s="80"/>
      <c r="BE1407" s="80"/>
      <c r="BF1407" s="80"/>
      <c r="BG1407" s="80"/>
      <c r="BH1407" s="80"/>
      <c r="BI1407" s="80"/>
      <c r="BJ1407" s="80"/>
      <c r="BK1407" s="80"/>
      <c r="BL1407" s="80"/>
      <c r="BM1407" s="80"/>
      <c r="BN1407" s="80"/>
      <c r="BO1407" s="80"/>
      <c r="BP1407" s="80"/>
      <c r="BQ1407" s="80"/>
      <c r="BR1407" s="80"/>
      <c r="BS1407" s="80"/>
      <c r="BT1407" s="80"/>
      <c r="BU1407" s="80"/>
      <c r="BV1407" s="80"/>
      <c r="BW1407" s="80"/>
      <c r="BX1407" s="80"/>
      <c r="BY1407" s="80"/>
      <c r="BZ1407" s="80"/>
      <c r="CE1407" s="5"/>
    </row>
    <row r="1408" spans="2:83" s="6" customFormat="1" x14ac:dyDescent="0.25">
      <c r="B1408" s="77"/>
      <c r="C1408" s="78"/>
      <c r="D1408" s="80"/>
      <c r="E1408" s="80"/>
      <c r="F1408" s="80"/>
      <c r="G1408" s="80"/>
      <c r="H1408" s="80"/>
      <c r="I1408" s="80"/>
      <c r="J1408" s="80"/>
      <c r="K1408" s="5"/>
      <c r="L1408" s="5"/>
      <c r="M1408" s="80"/>
      <c r="N1408" s="5"/>
      <c r="O1408" s="80"/>
      <c r="P1408" s="5"/>
      <c r="Q1408" s="80"/>
      <c r="R1408" s="5"/>
      <c r="S1408" s="80"/>
      <c r="T1408" s="5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5"/>
      <c r="AE1408" s="80"/>
      <c r="AF1408" s="5"/>
      <c r="AG1408" s="80"/>
      <c r="AH1408" s="5"/>
      <c r="AI1408" s="80"/>
      <c r="AJ1408" s="5"/>
      <c r="AK1408" s="80"/>
      <c r="AL1408" s="5"/>
      <c r="AM1408" s="80"/>
      <c r="AN1408" s="5"/>
      <c r="AO1408" s="80"/>
      <c r="AP1408" s="80"/>
      <c r="AQ1408" s="5"/>
      <c r="AR1408" s="80"/>
      <c r="AS1408" s="5"/>
      <c r="AT1408" s="80"/>
      <c r="AU1408" s="5"/>
      <c r="AV1408" s="80"/>
      <c r="AW1408" s="5"/>
      <c r="AX1408" s="80"/>
      <c r="AY1408" s="5"/>
      <c r="AZ1408" s="80"/>
      <c r="BA1408" s="5"/>
      <c r="BB1408" s="80"/>
      <c r="BC1408" s="80"/>
      <c r="BD1408" s="80"/>
      <c r="BE1408" s="80"/>
      <c r="BF1408" s="80"/>
      <c r="BG1408" s="80"/>
      <c r="BH1408" s="80"/>
      <c r="BI1408" s="80"/>
      <c r="BJ1408" s="80"/>
      <c r="BK1408" s="80"/>
      <c r="BL1408" s="80"/>
      <c r="BM1408" s="80"/>
      <c r="BN1408" s="80"/>
      <c r="BO1408" s="80"/>
      <c r="BP1408" s="80"/>
      <c r="BQ1408" s="80"/>
      <c r="BR1408" s="80"/>
      <c r="BS1408" s="80"/>
      <c r="BT1408" s="80"/>
      <c r="BU1408" s="80"/>
      <c r="BV1408" s="80"/>
      <c r="BW1408" s="80"/>
      <c r="BX1408" s="80"/>
      <c r="BY1408" s="80"/>
      <c r="BZ1408" s="80"/>
      <c r="CE1408" s="5"/>
    </row>
    <row r="1409" spans="2:83" s="6" customFormat="1" x14ac:dyDescent="0.25">
      <c r="B1409" s="77"/>
      <c r="C1409" s="78"/>
      <c r="D1409" s="80"/>
      <c r="E1409" s="80"/>
      <c r="F1409" s="80"/>
      <c r="G1409" s="80"/>
      <c r="H1409" s="80"/>
      <c r="I1409" s="80"/>
      <c r="J1409" s="80"/>
      <c r="K1409" s="5"/>
      <c r="L1409" s="5"/>
      <c r="M1409" s="80"/>
      <c r="N1409" s="5"/>
      <c r="O1409" s="80"/>
      <c r="P1409" s="5"/>
      <c r="Q1409" s="80"/>
      <c r="R1409" s="5"/>
      <c r="S1409" s="80"/>
      <c r="T1409" s="5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5"/>
      <c r="AE1409" s="80"/>
      <c r="AF1409" s="5"/>
      <c r="AG1409" s="80"/>
      <c r="AH1409" s="5"/>
      <c r="AI1409" s="80"/>
      <c r="AJ1409" s="5"/>
      <c r="AK1409" s="80"/>
      <c r="AL1409" s="5"/>
      <c r="AM1409" s="80"/>
      <c r="AN1409" s="5"/>
      <c r="AO1409" s="80"/>
      <c r="AP1409" s="80"/>
      <c r="AQ1409" s="5"/>
      <c r="AR1409" s="80"/>
      <c r="AS1409" s="5"/>
      <c r="AT1409" s="80"/>
      <c r="AU1409" s="5"/>
      <c r="AV1409" s="80"/>
      <c r="AW1409" s="5"/>
      <c r="AX1409" s="80"/>
      <c r="AY1409" s="5"/>
      <c r="AZ1409" s="80"/>
      <c r="BA1409" s="5"/>
      <c r="BB1409" s="80"/>
      <c r="BC1409" s="80"/>
      <c r="BD1409" s="80"/>
      <c r="BE1409" s="80"/>
      <c r="BF1409" s="80"/>
      <c r="BG1409" s="80"/>
      <c r="BH1409" s="80"/>
      <c r="BI1409" s="80"/>
      <c r="BJ1409" s="80"/>
      <c r="BK1409" s="80"/>
      <c r="BL1409" s="80"/>
      <c r="BM1409" s="80"/>
      <c r="BN1409" s="80"/>
      <c r="BO1409" s="80"/>
      <c r="BP1409" s="80"/>
      <c r="BQ1409" s="80"/>
      <c r="BR1409" s="80"/>
      <c r="BS1409" s="80"/>
      <c r="BT1409" s="80"/>
      <c r="BU1409" s="80"/>
      <c r="BV1409" s="80"/>
      <c r="BW1409" s="80"/>
      <c r="BX1409" s="80"/>
      <c r="BY1409" s="80"/>
      <c r="BZ1409" s="80"/>
      <c r="CE1409" s="5"/>
    </row>
    <row r="1410" spans="2:83" s="6" customFormat="1" x14ac:dyDescent="0.25">
      <c r="B1410" s="77"/>
      <c r="C1410" s="78"/>
      <c r="D1410" s="80"/>
      <c r="E1410" s="80"/>
      <c r="F1410" s="80"/>
      <c r="G1410" s="80"/>
      <c r="H1410" s="80"/>
      <c r="I1410" s="80"/>
      <c r="J1410" s="80"/>
      <c r="K1410" s="5"/>
      <c r="L1410" s="5"/>
      <c r="M1410" s="80"/>
      <c r="N1410" s="5"/>
      <c r="O1410" s="80"/>
      <c r="P1410" s="5"/>
      <c r="Q1410" s="80"/>
      <c r="R1410" s="5"/>
      <c r="S1410" s="80"/>
      <c r="T1410" s="5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5"/>
      <c r="AE1410" s="80"/>
      <c r="AF1410" s="5"/>
      <c r="AG1410" s="80"/>
      <c r="AH1410" s="5"/>
      <c r="AI1410" s="80"/>
      <c r="AJ1410" s="5"/>
      <c r="AK1410" s="80"/>
      <c r="AL1410" s="5"/>
      <c r="AM1410" s="80"/>
      <c r="AN1410" s="5"/>
      <c r="AO1410" s="80"/>
      <c r="AP1410" s="80"/>
      <c r="AQ1410" s="5"/>
      <c r="AR1410" s="80"/>
      <c r="AS1410" s="5"/>
      <c r="AT1410" s="80"/>
      <c r="AU1410" s="5"/>
      <c r="AV1410" s="80"/>
      <c r="AW1410" s="5"/>
      <c r="AX1410" s="80"/>
      <c r="AY1410" s="5"/>
      <c r="AZ1410" s="80"/>
      <c r="BA1410" s="5"/>
      <c r="BB1410" s="80"/>
      <c r="BC1410" s="80"/>
      <c r="BD1410" s="80"/>
      <c r="BE1410" s="80"/>
      <c r="BF1410" s="80"/>
      <c r="BG1410" s="80"/>
      <c r="BH1410" s="80"/>
      <c r="BI1410" s="80"/>
      <c r="BJ1410" s="80"/>
      <c r="BK1410" s="80"/>
      <c r="BL1410" s="80"/>
      <c r="BM1410" s="80"/>
      <c r="BN1410" s="80"/>
      <c r="BO1410" s="80"/>
      <c r="BP1410" s="80"/>
      <c r="BQ1410" s="80"/>
      <c r="BR1410" s="80"/>
      <c r="BS1410" s="80"/>
      <c r="BT1410" s="80"/>
      <c r="BU1410" s="80"/>
      <c r="BV1410" s="80"/>
      <c r="BW1410" s="80"/>
      <c r="BX1410" s="80"/>
      <c r="BY1410" s="80"/>
      <c r="BZ1410" s="80"/>
      <c r="CE1410" s="5"/>
    </row>
    <row r="1411" spans="2:83" s="6" customFormat="1" x14ac:dyDescent="0.25">
      <c r="B1411" s="77"/>
      <c r="C1411" s="78"/>
      <c r="D1411" s="80"/>
      <c r="E1411" s="80"/>
      <c r="F1411" s="80"/>
      <c r="G1411" s="80"/>
      <c r="H1411" s="80"/>
      <c r="I1411" s="80"/>
      <c r="J1411" s="80"/>
      <c r="K1411" s="5"/>
      <c r="L1411" s="5"/>
      <c r="M1411" s="80"/>
      <c r="N1411" s="5"/>
      <c r="O1411" s="80"/>
      <c r="P1411" s="5"/>
      <c r="Q1411" s="80"/>
      <c r="R1411" s="5"/>
      <c r="S1411" s="80"/>
      <c r="T1411" s="5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5"/>
      <c r="AE1411" s="80"/>
      <c r="AF1411" s="5"/>
      <c r="AG1411" s="80"/>
      <c r="AH1411" s="5"/>
      <c r="AI1411" s="80"/>
      <c r="AJ1411" s="5"/>
      <c r="AK1411" s="80"/>
      <c r="AL1411" s="5"/>
      <c r="AM1411" s="80"/>
      <c r="AN1411" s="5"/>
      <c r="AO1411" s="80"/>
      <c r="AP1411" s="80"/>
      <c r="AQ1411" s="5"/>
      <c r="AR1411" s="80"/>
      <c r="AS1411" s="5"/>
      <c r="AT1411" s="80"/>
      <c r="AU1411" s="5"/>
      <c r="AV1411" s="80"/>
      <c r="AW1411" s="5"/>
      <c r="AX1411" s="80"/>
      <c r="AY1411" s="5"/>
      <c r="AZ1411" s="80"/>
      <c r="BA1411" s="5"/>
      <c r="BB1411" s="80"/>
      <c r="BC1411" s="80"/>
      <c r="BD1411" s="80"/>
      <c r="BE1411" s="80"/>
      <c r="BF1411" s="80"/>
      <c r="BG1411" s="80"/>
      <c r="BH1411" s="80"/>
      <c r="BI1411" s="80"/>
      <c r="BJ1411" s="80"/>
      <c r="BK1411" s="80"/>
      <c r="BL1411" s="80"/>
      <c r="BM1411" s="80"/>
      <c r="BN1411" s="80"/>
      <c r="BO1411" s="80"/>
      <c r="BP1411" s="80"/>
      <c r="BQ1411" s="80"/>
      <c r="BR1411" s="80"/>
      <c r="BS1411" s="80"/>
      <c r="BT1411" s="80"/>
      <c r="BU1411" s="80"/>
      <c r="BV1411" s="80"/>
      <c r="BW1411" s="80"/>
      <c r="BX1411" s="80"/>
      <c r="BY1411" s="80"/>
      <c r="BZ1411" s="80"/>
      <c r="CE1411" s="5"/>
    </row>
    <row r="1412" spans="2:83" s="6" customFormat="1" x14ac:dyDescent="0.25">
      <c r="B1412" s="77"/>
      <c r="C1412" s="78"/>
      <c r="D1412" s="80"/>
      <c r="E1412" s="80"/>
      <c r="F1412" s="80"/>
      <c r="G1412" s="80"/>
      <c r="H1412" s="80"/>
      <c r="I1412" s="80"/>
      <c r="J1412" s="80"/>
      <c r="K1412" s="5"/>
      <c r="L1412" s="5"/>
      <c r="M1412" s="80"/>
      <c r="N1412" s="5"/>
      <c r="O1412" s="80"/>
      <c r="P1412" s="5"/>
      <c r="Q1412" s="80"/>
      <c r="R1412" s="5"/>
      <c r="S1412" s="80"/>
      <c r="T1412" s="5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5"/>
      <c r="AE1412" s="80"/>
      <c r="AF1412" s="5"/>
      <c r="AG1412" s="80"/>
      <c r="AH1412" s="5"/>
      <c r="AI1412" s="80"/>
      <c r="AJ1412" s="5"/>
      <c r="AK1412" s="80"/>
      <c r="AL1412" s="5"/>
      <c r="AM1412" s="80"/>
      <c r="AN1412" s="5"/>
      <c r="AO1412" s="80"/>
      <c r="AP1412" s="80"/>
      <c r="AQ1412" s="5"/>
      <c r="AR1412" s="80"/>
      <c r="AS1412" s="5"/>
      <c r="AT1412" s="80"/>
      <c r="AU1412" s="5"/>
      <c r="AV1412" s="80"/>
      <c r="AW1412" s="5"/>
      <c r="AX1412" s="80"/>
      <c r="AY1412" s="5"/>
      <c r="AZ1412" s="80"/>
      <c r="BA1412" s="5"/>
      <c r="BB1412" s="80"/>
      <c r="BC1412" s="80"/>
      <c r="BD1412" s="80"/>
      <c r="BE1412" s="80"/>
      <c r="BF1412" s="80"/>
      <c r="BG1412" s="80"/>
      <c r="BH1412" s="80"/>
      <c r="BI1412" s="80"/>
      <c r="BJ1412" s="80"/>
      <c r="BK1412" s="80"/>
      <c r="BL1412" s="80"/>
      <c r="BM1412" s="80"/>
      <c r="BN1412" s="80"/>
      <c r="BO1412" s="80"/>
      <c r="BP1412" s="80"/>
      <c r="BQ1412" s="80"/>
      <c r="BR1412" s="80"/>
      <c r="BS1412" s="80"/>
      <c r="BT1412" s="80"/>
      <c r="BU1412" s="80"/>
      <c r="BV1412" s="80"/>
      <c r="BW1412" s="80"/>
      <c r="BX1412" s="80"/>
      <c r="BY1412" s="80"/>
      <c r="BZ1412" s="80"/>
      <c r="CE1412" s="5"/>
    </row>
    <row r="1413" spans="2:83" s="6" customFormat="1" x14ac:dyDescent="0.25">
      <c r="B1413" s="77"/>
      <c r="C1413" s="78"/>
      <c r="D1413" s="80"/>
      <c r="E1413" s="80"/>
      <c r="F1413" s="80"/>
      <c r="G1413" s="80"/>
      <c r="H1413" s="80"/>
      <c r="I1413" s="80"/>
      <c r="J1413" s="80"/>
      <c r="K1413" s="5"/>
      <c r="L1413" s="5"/>
      <c r="M1413" s="80"/>
      <c r="N1413" s="5"/>
      <c r="O1413" s="80"/>
      <c r="P1413" s="5"/>
      <c r="Q1413" s="80"/>
      <c r="R1413" s="5"/>
      <c r="S1413" s="80"/>
      <c r="T1413" s="5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5"/>
      <c r="AE1413" s="80"/>
      <c r="AF1413" s="5"/>
      <c r="AG1413" s="80"/>
      <c r="AH1413" s="5"/>
      <c r="AI1413" s="80"/>
      <c r="AJ1413" s="5"/>
      <c r="AK1413" s="80"/>
      <c r="AL1413" s="5"/>
      <c r="AM1413" s="80"/>
      <c r="AN1413" s="5"/>
      <c r="AO1413" s="80"/>
      <c r="AP1413" s="80"/>
      <c r="AQ1413" s="5"/>
      <c r="AR1413" s="80"/>
      <c r="AS1413" s="5"/>
      <c r="AT1413" s="80"/>
      <c r="AU1413" s="5"/>
      <c r="AV1413" s="80"/>
      <c r="AW1413" s="5"/>
      <c r="AX1413" s="80"/>
      <c r="AY1413" s="5"/>
      <c r="AZ1413" s="80"/>
      <c r="BA1413" s="5"/>
      <c r="BB1413" s="80"/>
      <c r="BC1413" s="80"/>
      <c r="BD1413" s="80"/>
      <c r="BE1413" s="80"/>
      <c r="BF1413" s="80"/>
      <c r="BG1413" s="80"/>
      <c r="BH1413" s="80"/>
      <c r="BI1413" s="80"/>
      <c r="BJ1413" s="80"/>
      <c r="BK1413" s="80"/>
      <c r="BL1413" s="80"/>
      <c r="BM1413" s="80"/>
      <c r="BN1413" s="80"/>
      <c r="BO1413" s="80"/>
      <c r="BP1413" s="80"/>
      <c r="BQ1413" s="80"/>
      <c r="BR1413" s="80"/>
      <c r="BS1413" s="80"/>
      <c r="BT1413" s="80"/>
      <c r="BU1413" s="80"/>
      <c r="BV1413" s="80"/>
      <c r="BW1413" s="80"/>
      <c r="BX1413" s="80"/>
      <c r="BY1413" s="80"/>
      <c r="BZ1413" s="80"/>
      <c r="CE1413" s="5"/>
    </row>
    <row r="1414" spans="2:83" s="6" customFormat="1" x14ac:dyDescent="0.25">
      <c r="B1414" s="77"/>
      <c r="C1414" s="78"/>
      <c r="D1414" s="80"/>
      <c r="E1414" s="80"/>
      <c r="F1414" s="80"/>
      <c r="G1414" s="80"/>
      <c r="H1414" s="80"/>
      <c r="I1414" s="80"/>
      <c r="J1414" s="80"/>
      <c r="K1414" s="5"/>
      <c r="L1414" s="5"/>
      <c r="M1414" s="80"/>
      <c r="N1414" s="5"/>
      <c r="O1414" s="80"/>
      <c r="P1414" s="5"/>
      <c r="Q1414" s="80"/>
      <c r="R1414" s="5"/>
      <c r="S1414" s="80"/>
      <c r="T1414" s="5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5"/>
      <c r="AE1414" s="80"/>
      <c r="AF1414" s="5"/>
      <c r="AG1414" s="80"/>
      <c r="AH1414" s="5"/>
      <c r="AI1414" s="80"/>
      <c r="AJ1414" s="5"/>
      <c r="AK1414" s="80"/>
      <c r="AL1414" s="5"/>
      <c r="AM1414" s="80"/>
      <c r="AN1414" s="5"/>
      <c r="AO1414" s="80"/>
      <c r="AP1414" s="80"/>
      <c r="AQ1414" s="5"/>
      <c r="AR1414" s="80"/>
      <c r="AS1414" s="5"/>
      <c r="AT1414" s="80"/>
      <c r="AU1414" s="5"/>
      <c r="AV1414" s="80"/>
      <c r="AW1414" s="5"/>
      <c r="AX1414" s="80"/>
      <c r="AY1414" s="5"/>
      <c r="AZ1414" s="80"/>
      <c r="BA1414" s="5"/>
      <c r="BB1414" s="80"/>
      <c r="BC1414" s="80"/>
      <c r="BD1414" s="80"/>
      <c r="BE1414" s="80"/>
      <c r="BF1414" s="80"/>
      <c r="BG1414" s="80"/>
      <c r="BH1414" s="80"/>
      <c r="BI1414" s="80"/>
      <c r="BJ1414" s="80"/>
      <c r="BK1414" s="80"/>
      <c r="BL1414" s="80"/>
      <c r="BM1414" s="80"/>
      <c r="BN1414" s="80"/>
      <c r="BO1414" s="80"/>
      <c r="BP1414" s="80"/>
      <c r="BQ1414" s="80"/>
      <c r="BR1414" s="80"/>
      <c r="BS1414" s="80"/>
      <c r="BT1414" s="80"/>
      <c r="BU1414" s="80"/>
      <c r="BV1414" s="80"/>
      <c r="BW1414" s="80"/>
      <c r="BX1414" s="80"/>
      <c r="BY1414" s="80"/>
      <c r="BZ1414" s="80"/>
      <c r="CE1414" s="5"/>
    </row>
    <row r="1415" spans="2:83" s="6" customFormat="1" x14ac:dyDescent="0.25">
      <c r="B1415" s="77"/>
      <c r="C1415" s="78"/>
      <c r="D1415" s="80"/>
      <c r="E1415" s="80"/>
      <c r="F1415" s="80"/>
      <c r="G1415" s="80"/>
      <c r="H1415" s="80"/>
      <c r="I1415" s="80"/>
      <c r="J1415" s="80"/>
      <c r="K1415" s="5"/>
      <c r="L1415" s="5"/>
      <c r="M1415" s="80"/>
      <c r="N1415" s="5"/>
      <c r="O1415" s="80"/>
      <c r="P1415" s="5"/>
      <c r="Q1415" s="80"/>
      <c r="R1415" s="5"/>
      <c r="S1415" s="80"/>
      <c r="T1415" s="5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5"/>
      <c r="AE1415" s="80"/>
      <c r="AF1415" s="5"/>
      <c r="AG1415" s="80"/>
      <c r="AH1415" s="5"/>
      <c r="AI1415" s="80"/>
      <c r="AJ1415" s="5"/>
      <c r="AK1415" s="80"/>
      <c r="AL1415" s="5"/>
      <c r="AM1415" s="80"/>
      <c r="AN1415" s="5"/>
      <c r="AO1415" s="80"/>
      <c r="AP1415" s="80"/>
      <c r="AQ1415" s="5"/>
      <c r="AR1415" s="80"/>
      <c r="AS1415" s="5"/>
      <c r="AT1415" s="80"/>
      <c r="AU1415" s="5"/>
      <c r="AV1415" s="80"/>
      <c r="AW1415" s="5"/>
      <c r="AX1415" s="80"/>
      <c r="AY1415" s="5"/>
      <c r="AZ1415" s="80"/>
      <c r="BA1415" s="5"/>
      <c r="BB1415" s="80"/>
      <c r="BC1415" s="80"/>
      <c r="BD1415" s="80"/>
      <c r="BE1415" s="80"/>
      <c r="BF1415" s="80"/>
      <c r="BG1415" s="80"/>
      <c r="BH1415" s="80"/>
      <c r="BI1415" s="80"/>
      <c r="BJ1415" s="80"/>
      <c r="BK1415" s="80"/>
      <c r="BL1415" s="80"/>
      <c r="BM1415" s="80"/>
      <c r="BN1415" s="80"/>
      <c r="BO1415" s="80"/>
      <c r="BP1415" s="80"/>
      <c r="BQ1415" s="80"/>
      <c r="BR1415" s="80"/>
      <c r="BS1415" s="80"/>
      <c r="BT1415" s="80"/>
      <c r="BU1415" s="80"/>
      <c r="BV1415" s="80"/>
      <c r="BW1415" s="80"/>
      <c r="BX1415" s="80"/>
      <c r="BY1415" s="80"/>
      <c r="BZ1415" s="80"/>
      <c r="CE1415" s="5"/>
    </row>
    <row r="1416" spans="2:83" s="6" customFormat="1" x14ac:dyDescent="0.25">
      <c r="B1416" s="77"/>
      <c r="C1416" s="78"/>
      <c r="D1416" s="80"/>
      <c r="E1416" s="80"/>
      <c r="F1416" s="80"/>
      <c r="G1416" s="80"/>
      <c r="H1416" s="80"/>
      <c r="I1416" s="80"/>
      <c r="J1416" s="80"/>
      <c r="K1416" s="5"/>
      <c r="L1416" s="5"/>
      <c r="M1416" s="80"/>
      <c r="N1416" s="5"/>
      <c r="O1416" s="80"/>
      <c r="P1416" s="5"/>
      <c r="Q1416" s="80"/>
      <c r="R1416" s="5"/>
      <c r="S1416" s="80"/>
      <c r="T1416" s="5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5"/>
      <c r="AE1416" s="80"/>
      <c r="AF1416" s="5"/>
      <c r="AG1416" s="80"/>
      <c r="AH1416" s="5"/>
      <c r="AI1416" s="80"/>
      <c r="AJ1416" s="5"/>
      <c r="AK1416" s="80"/>
      <c r="AL1416" s="5"/>
      <c r="AM1416" s="80"/>
      <c r="AN1416" s="5"/>
      <c r="AO1416" s="80"/>
      <c r="AP1416" s="80"/>
      <c r="AQ1416" s="5"/>
      <c r="AR1416" s="80"/>
      <c r="AS1416" s="5"/>
      <c r="AT1416" s="80"/>
      <c r="AU1416" s="5"/>
      <c r="AV1416" s="80"/>
      <c r="AW1416" s="5"/>
      <c r="AX1416" s="80"/>
      <c r="AY1416" s="5"/>
      <c r="AZ1416" s="80"/>
      <c r="BA1416" s="5"/>
      <c r="BB1416" s="80"/>
      <c r="BC1416" s="80"/>
      <c r="BD1416" s="80"/>
      <c r="BE1416" s="80"/>
      <c r="BF1416" s="80"/>
      <c r="BG1416" s="80"/>
      <c r="BH1416" s="80"/>
      <c r="BI1416" s="80"/>
      <c r="BJ1416" s="80"/>
      <c r="BK1416" s="80"/>
      <c r="BL1416" s="80"/>
      <c r="BM1416" s="80"/>
      <c r="BN1416" s="80"/>
      <c r="BO1416" s="80"/>
      <c r="BP1416" s="80"/>
      <c r="BQ1416" s="80"/>
      <c r="BR1416" s="80"/>
      <c r="BS1416" s="80"/>
      <c r="BT1416" s="80"/>
      <c r="BU1416" s="80"/>
      <c r="BV1416" s="80"/>
      <c r="BW1416" s="80"/>
      <c r="BX1416" s="80"/>
      <c r="BY1416" s="80"/>
      <c r="BZ1416" s="80"/>
      <c r="CE1416" s="5"/>
    </row>
    <row r="1417" spans="2:83" s="6" customFormat="1" x14ac:dyDescent="0.25">
      <c r="B1417" s="77"/>
      <c r="C1417" s="78"/>
      <c r="D1417" s="80"/>
      <c r="E1417" s="80"/>
      <c r="F1417" s="80"/>
      <c r="G1417" s="80"/>
      <c r="H1417" s="80"/>
      <c r="I1417" s="80"/>
      <c r="J1417" s="80"/>
      <c r="K1417" s="5"/>
      <c r="L1417" s="5"/>
      <c r="M1417" s="80"/>
      <c r="N1417" s="5"/>
      <c r="O1417" s="80"/>
      <c r="P1417" s="5"/>
      <c r="Q1417" s="80"/>
      <c r="R1417" s="5"/>
      <c r="S1417" s="80"/>
      <c r="T1417" s="5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5"/>
      <c r="AE1417" s="80"/>
      <c r="AF1417" s="5"/>
      <c r="AG1417" s="80"/>
      <c r="AH1417" s="5"/>
      <c r="AI1417" s="80"/>
      <c r="AJ1417" s="5"/>
      <c r="AK1417" s="80"/>
      <c r="AL1417" s="5"/>
      <c r="AM1417" s="80"/>
      <c r="AN1417" s="5"/>
      <c r="AO1417" s="80"/>
      <c r="AP1417" s="80"/>
      <c r="AQ1417" s="5"/>
      <c r="AR1417" s="80"/>
      <c r="AS1417" s="5"/>
      <c r="AT1417" s="80"/>
      <c r="AU1417" s="5"/>
      <c r="AV1417" s="80"/>
      <c r="AW1417" s="5"/>
      <c r="AX1417" s="80"/>
      <c r="AY1417" s="5"/>
      <c r="AZ1417" s="80"/>
      <c r="BA1417" s="5"/>
      <c r="BB1417" s="80"/>
      <c r="BC1417" s="80"/>
      <c r="BD1417" s="80"/>
      <c r="BE1417" s="80"/>
      <c r="BF1417" s="80"/>
      <c r="BG1417" s="80"/>
      <c r="BH1417" s="80"/>
      <c r="BI1417" s="80"/>
      <c r="BJ1417" s="80"/>
      <c r="BK1417" s="80"/>
      <c r="BL1417" s="80"/>
      <c r="BM1417" s="80"/>
      <c r="BN1417" s="80"/>
      <c r="BO1417" s="80"/>
      <c r="BP1417" s="80"/>
      <c r="BQ1417" s="80"/>
      <c r="BR1417" s="80"/>
      <c r="BS1417" s="80"/>
      <c r="BT1417" s="80"/>
      <c r="BU1417" s="80"/>
      <c r="BV1417" s="80"/>
      <c r="BW1417" s="80"/>
      <c r="BX1417" s="80"/>
      <c r="BY1417" s="80"/>
      <c r="BZ1417" s="80"/>
      <c r="CE1417" s="5"/>
    </row>
    <row r="1418" spans="2:83" s="6" customFormat="1" x14ac:dyDescent="0.25">
      <c r="B1418" s="77"/>
      <c r="C1418" s="78"/>
      <c r="D1418" s="80"/>
      <c r="E1418" s="80"/>
      <c r="F1418" s="80"/>
      <c r="G1418" s="80"/>
      <c r="H1418" s="80"/>
      <c r="I1418" s="80"/>
      <c r="J1418" s="80"/>
      <c r="K1418" s="5"/>
      <c r="L1418" s="5"/>
      <c r="M1418" s="80"/>
      <c r="N1418" s="5"/>
      <c r="O1418" s="80"/>
      <c r="P1418" s="5"/>
      <c r="Q1418" s="80"/>
      <c r="R1418" s="5"/>
      <c r="S1418" s="80"/>
      <c r="T1418" s="5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5"/>
      <c r="AE1418" s="80"/>
      <c r="AF1418" s="5"/>
      <c r="AG1418" s="80"/>
      <c r="AH1418" s="5"/>
      <c r="AI1418" s="80"/>
      <c r="AJ1418" s="5"/>
      <c r="AK1418" s="80"/>
      <c r="AL1418" s="5"/>
      <c r="AM1418" s="80"/>
      <c r="AN1418" s="5"/>
      <c r="AO1418" s="80"/>
      <c r="AP1418" s="80"/>
      <c r="AQ1418" s="5"/>
      <c r="AR1418" s="80"/>
      <c r="AS1418" s="5"/>
      <c r="AT1418" s="80"/>
      <c r="AU1418" s="5"/>
      <c r="AV1418" s="80"/>
      <c r="AW1418" s="5"/>
      <c r="AX1418" s="80"/>
      <c r="AY1418" s="5"/>
      <c r="AZ1418" s="80"/>
      <c r="BA1418" s="5"/>
      <c r="BB1418" s="80"/>
      <c r="BC1418" s="80"/>
      <c r="BD1418" s="80"/>
      <c r="BE1418" s="80"/>
      <c r="BF1418" s="80"/>
      <c r="BG1418" s="80"/>
      <c r="BH1418" s="80"/>
      <c r="BI1418" s="80"/>
      <c r="BJ1418" s="80"/>
      <c r="BK1418" s="80"/>
      <c r="BL1418" s="80"/>
      <c r="BM1418" s="80"/>
      <c r="BN1418" s="80"/>
      <c r="BO1418" s="80"/>
      <c r="BP1418" s="80"/>
      <c r="BQ1418" s="80"/>
      <c r="BR1418" s="80"/>
      <c r="BS1418" s="80"/>
      <c r="BT1418" s="80"/>
      <c r="BU1418" s="80"/>
      <c r="BV1418" s="80"/>
      <c r="BW1418" s="80"/>
      <c r="BX1418" s="80"/>
      <c r="BY1418" s="80"/>
      <c r="BZ1418" s="80"/>
      <c r="CE1418" s="5"/>
    </row>
    <row r="1419" spans="2:83" s="6" customFormat="1" x14ac:dyDescent="0.25">
      <c r="B1419" s="77"/>
      <c r="C1419" s="78"/>
      <c r="D1419" s="80"/>
      <c r="E1419" s="80"/>
      <c r="F1419" s="80"/>
      <c r="G1419" s="80"/>
      <c r="H1419" s="80"/>
      <c r="I1419" s="80"/>
      <c r="J1419" s="80"/>
      <c r="K1419" s="5"/>
      <c r="L1419" s="5"/>
      <c r="M1419" s="80"/>
      <c r="N1419" s="5"/>
      <c r="O1419" s="80"/>
      <c r="P1419" s="5"/>
      <c r="Q1419" s="80"/>
      <c r="R1419" s="5"/>
      <c r="S1419" s="80"/>
      <c r="T1419" s="5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5"/>
      <c r="AE1419" s="80"/>
      <c r="AF1419" s="5"/>
      <c r="AG1419" s="80"/>
      <c r="AH1419" s="5"/>
      <c r="AI1419" s="80"/>
      <c r="AJ1419" s="5"/>
      <c r="AK1419" s="80"/>
      <c r="AL1419" s="5"/>
      <c r="AM1419" s="80"/>
      <c r="AN1419" s="5"/>
      <c r="AO1419" s="80"/>
      <c r="AP1419" s="80"/>
      <c r="AQ1419" s="5"/>
      <c r="AR1419" s="80"/>
      <c r="AS1419" s="5"/>
      <c r="AT1419" s="80"/>
      <c r="AU1419" s="5"/>
      <c r="AV1419" s="80"/>
      <c r="AW1419" s="5"/>
      <c r="AX1419" s="80"/>
      <c r="AY1419" s="5"/>
      <c r="AZ1419" s="80"/>
      <c r="BA1419" s="5"/>
      <c r="BB1419" s="80"/>
      <c r="BC1419" s="80"/>
      <c r="BD1419" s="80"/>
      <c r="BE1419" s="80"/>
      <c r="BF1419" s="80"/>
      <c r="BG1419" s="80"/>
      <c r="BH1419" s="80"/>
      <c r="BI1419" s="80"/>
      <c r="BJ1419" s="80"/>
      <c r="BK1419" s="80"/>
      <c r="BL1419" s="80"/>
      <c r="BM1419" s="80"/>
      <c r="BN1419" s="80"/>
      <c r="BO1419" s="80"/>
      <c r="BP1419" s="80"/>
      <c r="BQ1419" s="80"/>
      <c r="BR1419" s="80"/>
      <c r="BS1419" s="80"/>
      <c r="BT1419" s="80"/>
      <c r="BU1419" s="80"/>
      <c r="BV1419" s="80"/>
      <c r="BW1419" s="80"/>
      <c r="BX1419" s="80"/>
      <c r="BY1419" s="80"/>
      <c r="BZ1419" s="80"/>
      <c r="CE1419" s="5"/>
    </row>
    <row r="1420" spans="2:83" s="6" customFormat="1" x14ac:dyDescent="0.25">
      <c r="B1420" s="77"/>
      <c r="C1420" s="78"/>
      <c r="D1420" s="80"/>
      <c r="E1420" s="80"/>
      <c r="F1420" s="80"/>
      <c r="G1420" s="80"/>
      <c r="H1420" s="80"/>
      <c r="I1420" s="80"/>
      <c r="J1420" s="80"/>
      <c r="K1420" s="5"/>
      <c r="L1420" s="5"/>
      <c r="M1420" s="80"/>
      <c r="N1420" s="5"/>
      <c r="O1420" s="80"/>
      <c r="P1420" s="5"/>
      <c r="Q1420" s="80"/>
      <c r="R1420" s="5"/>
      <c r="S1420" s="80"/>
      <c r="T1420" s="5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5"/>
      <c r="AE1420" s="80"/>
      <c r="AF1420" s="5"/>
      <c r="AG1420" s="80"/>
      <c r="AH1420" s="5"/>
      <c r="AI1420" s="80"/>
      <c r="AJ1420" s="5"/>
      <c r="AK1420" s="80"/>
      <c r="AL1420" s="5"/>
      <c r="AM1420" s="80"/>
      <c r="AN1420" s="5"/>
      <c r="AO1420" s="80"/>
      <c r="AP1420" s="80"/>
      <c r="AQ1420" s="5"/>
      <c r="AR1420" s="80"/>
      <c r="AS1420" s="5"/>
      <c r="AT1420" s="80"/>
      <c r="AU1420" s="5"/>
      <c r="AV1420" s="80"/>
      <c r="AW1420" s="5"/>
      <c r="AX1420" s="80"/>
      <c r="AY1420" s="5"/>
      <c r="AZ1420" s="80"/>
      <c r="BA1420" s="5"/>
      <c r="BB1420" s="80"/>
      <c r="BC1420" s="80"/>
      <c r="BD1420" s="80"/>
      <c r="BE1420" s="80"/>
      <c r="BF1420" s="80"/>
      <c r="BG1420" s="80"/>
      <c r="BH1420" s="80"/>
      <c r="BI1420" s="80"/>
      <c r="BJ1420" s="80"/>
      <c r="BK1420" s="80"/>
      <c r="BL1420" s="80"/>
      <c r="BM1420" s="80"/>
      <c r="BN1420" s="80"/>
      <c r="BO1420" s="80"/>
      <c r="BP1420" s="80"/>
      <c r="BQ1420" s="80"/>
      <c r="BR1420" s="80"/>
      <c r="BS1420" s="80"/>
      <c r="BT1420" s="80"/>
      <c r="BU1420" s="80"/>
      <c r="BV1420" s="80"/>
      <c r="BW1420" s="80"/>
      <c r="BX1420" s="80"/>
      <c r="BY1420" s="80"/>
      <c r="BZ1420" s="80"/>
      <c r="CE1420" s="5"/>
    </row>
    <row r="1421" spans="2:83" s="6" customFormat="1" x14ac:dyDescent="0.25">
      <c r="B1421" s="77"/>
      <c r="C1421" s="78"/>
      <c r="D1421" s="80"/>
      <c r="E1421" s="80"/>
      <c r="F1421" s="80"/>
      <c r="G1421" s="80"/>
      <c r="H1421" s="80"/>
      <c r="I1421" s="80"/>
      <c r="J1421" s="80"/>
      <c r="K1421" s="5"/>
      <c r="L1421" s="5"/>
      <c r="M1421" s="80"/>
      <c r="N1421" s="5"/>
      <c r="O1421" s="80"/>
      <c r="P1421" s="5"/>
      <c r="Q1421" s="80"/>
      <c r="R1421" s="5"/>
      <c r="S1421" s="80"/>
      <c r="T1421" s="5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5"/>
      <c r="AE1421" s="80"/>
      <c r="AF1421" s="5"/>
      <c r="AG1421" s="80"/>
      <c r="AH1421" s="5"/>
      <c r="AI1421" s="80"/>
      <c r="AJ1421" s="5"/>
      <c r="AK1421" s="80"/>
      <c r="AL1421" s="5"/>
      <c r="AM1421" s="80"/>
      <c r="AN1421" s="5"/>
      <c r="AO1421" s="80"/>
      <c r="AP1421" s="80"/>
      <c r="AQ1421" s="5"/>
      <c r="AR1421" s="80"/>
      <c r="AS1421" s="5"/>
      <c r="AT1421" s="80"/>
      <c r="AU1421" s="5"/>
      <c r="AV1421" s="80"/>
      <c r="AW1421" s="5"/>
      <c r="AX1421" s="80"/>
      <c r="AY1421" s="5"/>
      <c r="AZ1421" s="80"/>
      <c r="BA1421" s="5"/>
      <c r="BB1421" s="80"/>
      <c r="BC1421" s="80"/>
      <c r="BD1421" s="80"/>
      <c r="BE1421" s="80"/>
      <c r="BF1421" s="80"/>
      <c r="BG1421" s="80"/>
      <c r="BH1421" s="80"/>
      <c r="BI1421" s="80"/>
      <c r="BJ1421" s="80"/>
      <c r="BK1421" s="80"/>
      <c r="BL1421" s="80"/>
      <c r="BM1421" s="80"/>
      <c r="BN1421" s="80"/>
      <c r="BO1421" s="80"/>
      <c r="BP1421" s="80"/>
      <c r="BQ1421" s="80"/>
      <c r="BR1421" s="80"/>
      <c r="BS1421" s="80"/>
      <c r="BT1421" s="80"/>
      <c r="BU1421" s="80"/>
      <c r="BV1421" s="80"/>
      <c r="BW1421" s="80"/>
      <c r="BX1421" s="80"/>
      <c r="BY1421" s="80"/>
      <c r="BZ1421" s="80"/>
      <c r="CE1421" s="5"/>
    </row>
    <row r="1422" spans="2:83" s="6" customFormat="1" x14ac:dyDescent="0.25">
      <c r="B1422" s="77"/>
      <c r="C1422" s="78"/>
      <c r="D1422" s="80"/>
      <c r="E1422" s="80"/>
      <c r="F1422" s="80"/>
      <c r="G1422" s="80"/>
      <c r="H1422" s="80"/>
      <c r="I1422" s="80"/>
      <c r="J1422" s="80"/>
      <c r="K1422" s="5"/>
      <c r="L1422" s="5"/>
      <c r="M1422" s="80"/>
      <c r="N1422" s="5"/>
      <c r="O1422" s="80"/>
      <c r="P1422" s="5"/>
      <c r="Q1422" s="80"/>
      <c r="R1422" s="5"/>
      <c r="S1422" s="80"/>
      <c r="T1422" s="5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5"/>
      <c r="AE1422" s="80"/>
      <c r="AF1422" s="5"/>
      <c r="AG1422" s="80"/>
      <c r="AH1422" s="5"/>
      <c r="AI1422" s="80"/>
      <c r="AJ1422" s="5"/>
      <c r="AK1422" s="80"/>
      <c r="AL1422" s="5"/>
      <c r="AM1422" s="80"/>
      <c r="AN1422" s="5"/>
      <c r="AO1422" s="80"/>
      <c r="AP1422" s="80"/>
      <c r="AQ1422" s="5"/>
      <c r="AR1422" s="80"/>
      <c r="AS1422" s="5"/>
      <c r="AT1422" s="80"/>
      <c r="AU1422" s="5"/>
      <c r="AV1422" s="80"/>
      <c r="AW1422" s="5"/>
      <c r="AX1422" s="80"/>
      <c r="AY1422" s="5"/>
      <c r="AZ1422" s="80"/>
      <c r="BA1422" s="5"/>
      <c r="BB1422" s="80"/>
      <c r="BC1422" s="80"/>
      <c r="BD1422" s="80"/>
      <c r="BE1422" s="80"/>
      <c r="BF1422" s="80"/>
      <c r="BG1422" s="80"/>
      <c r="BH1422" s="80"/>
      <c r="BI1422" s="80"/>
      <c r="BJ1422" s="80"/>
      <c r="BK1422" s="80"/>
      <c r="BL1422" s="80"/>
      <c r="BM1422" s="80"/>
      <c r="BN1422" s="80"/>
      <c r="BO1422" s="80"/>
      <c r="BP1422" s="80"/>
      <c r="BQ1422" s="80"/>
      <c r="BR1422" s="80"/>
      <c r="BS1422" s="80"/>
      <c r="BT1422" s="80"/>
      <c r="BU1422" s="80"/>
      <c r="BV1422" s="80"/>
      <c r="BW1422" s="80"/>
      <c r="BX1422" s="80"/>
      <c r="BY1422" s="80"/>
      <c r="BZ1422" s="80"/>
      <c r="CE1422" s="5"/>
    </row>
    <row r="1423" spans="2:83" s="6" customFormat="1" x14ac:dyDescent="0.25">
      <c r="B1423" s="77"/>
      <c r="C1423" s="78"/>
      <c r="D1423" s="80"/>
      <c r="E1423" s="80"/>
      <c r="F1423" s="80"/>
      <c r="G1423" s="80"/>
      <c r="H1423" s="80"/>
      <c r="I1423" s="80"/>
      <c r="J1423" s="80"/>
      <c r="K1423" s="5"/>
      <c r="L1423" s="5"/>
      <c r="M1423" s="80"/>
      <c r="N1423" s="5"/>
      <c r="O1423" s="80"/>
      <c r="P1423" s="5"/>
      <c r="Q1423" s="80"/>
      <c r="R1423" s="5"/>
      <c r="S1423" s="80"/>
      <c r="T1423" s="5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5"/>
      <c r="AE1423" s="80"/>
      <c r="AF1423" s="5"/>
      <c r="AG1423" s="80"/>
      <c r="AH1423" s="5"/>
      <c r="AI1423" s="80"/>
      <c r="AJ1423" s="5"/>
      <c r="AK1423" s="80"/>
      <c r="AL1423" s="5"/>
      <c r="AM1423" s="80"/>
      <c r="AN1423" s="5"/>
      <c r="AO1423" s="80"/>
      <c r="AP1423" s="80"/>
      <c r="AQ1423" s="5"/>
      <c r="AR1423" s="80"/>
      <c r="AS1423" s="5"/>
      <c r="AT1423" s="80"/>
      <c r="AU1423" s="5"/>
      <c r="AV1423" s="80"/>
      <c r="AW1423" s="5"/>
      <c r="AX1423" s="80"/>
      <c r="AY1423" s="5"/>
      <c r="AZ1423" s="80"/>
      <c r="BA1423" s="5"/>
      <c r="BB1423" s="80"/>
      <c r="BC1423" s="80"/>
      <c r="BD1423" s="80"/>
      <c r="BE1423" s="80"/>
      <c r="BF1423" s="80"/>
      <c r="BG1423" s="80"/>
      <c r="BH1423" s="80"/>
      <c r="BI1423" s="80"/>
      <c r="BJ1423" s="80"/>
      <c r="BK1423" s="80"/>
      <c r="BL1423" s="80"/>
      <c r="BM1423" s="80"/>
      <c r="BN1423" s="80"/>
      <c r="BO1423" s="80"/>
      <c r="BP1423" s="80"/>
      <c r="BQ1423" s="80"/>
      <c r="BR1423" s="80"/>
      <c r="BS1423" s="80"/>
      <c r="BT1423" s="80"/>
      <c r="BU1423" s="80"/>
      <c r="BV1423" s="80"/>
      <c r="BW1423" s="80"/>
      <c r="BX1423" s="80"/>
      <c r="BY1423" s="80"/>
      <c r="BZ1423" s="80"/>
      <c r="CE1423" s="5"/>
    </row>
    <row r="1424" spans="2:83" s="6" customFormat="1" x14ac:dyDescent="0.25">
      <c r="B1424" s="77"/>
      <c r="C1424" s="78"/>
      <c r="D1424" s="80"/>
      <c r="E1424" s="80"/>
      <c r="F1424" s="80"/>
      <c r="G1424" s="80"/>
      <c r="H1424" s="80"/>
      <c r="I1424" s="80"/>
      <c r="J1424" s="80"/>
      <c r="K1424" s="5"/>
      <c r="L1424" s="5"/>
      <c r="M1424" s="80"/>
      <c r="N1424" s="5"/>
      <c r="O1424" s="80"/>
      <c r="P1424" s="5"/>
      <c r="Q1424" s="80"/>
      <c r="R1424" s="5"/>
      <c r="S1424" s="80"/>
      <c r="T1424" s="5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5"/>
      <c r="AE1424" s="80"/>
      <c r="AF1424" s="5"/>
      <c r="AG1424" s="80"/>
      <c r="AH1424" s="5"/>
      <c r="AI1424" s="80"/>
      <c r="AJ1424" s="5"/>
      <c r="AK1424" s="80"/>
      <c r="AL1424" s="5"/>
      <c r="AM1424" s="80"/>
      <c r="AN1424" s="5"/>
      <c r="AO1424" s="80"/>
      <c r="AP1424" s="80"/>
      <c r="AQ1424" s="5"/>
      <c r="AR1424" s="80"/>
      <c r="AS1424" s="5"/>
      <c r="AT1424" s="80"/>
      <c r="AU1424" s="5"/>
      <c r="AV1424" s="80"/>
      <c r="AW1424" s="5"/>
      <c r="AX1424" s="80"/>
      <c r="AY1424" s="5"/>
      <c r="AZ1424" s="80"/>
      <c r="BA1424" s="5"/>
      <c r="BB1424" s="80"/>
      <c r="BC1424" s="80"/>
      <c r="BD1424" s="80"/>
      <c r="BE1424" s="80"/>
      <c r="BF1424" s="80"/>
      <c r="BG1424" s="80"/>
      <c r="BH1424" s="80"/>
      <c r="BI1424" s="80"/>
      <c r="BJ1424" s="80"/>
      <c r="BK1424" s="80"/>
      <c r="BL1424" s="80"/>
      <c r="BM1424" s="80"/>
      <c r="BN1424" s="80"/>
      <c r="BO1424" s="80"/>
      <c r="BP1424" s="80"/>
      <c r="BQ1424" s="80"/>
      <c r="BR1424" s="80"/>
      <c r="BS1424" s="80"/>
      <c r="BT1424" s="80"/>
      <c r="BU1424" s="80"/>
      <c r="BV1424" s="80"/>
      <c r="BW1424" s="80"/>
      <c r="BX1424" s="80"/>
      <c r="BY1424" s="80"/>
      <c r="BZ1424" s="80"/>
      <c r="CE1424" s="5"/>
    </row>
    <row r="1425" spans="2:83" s="6" customFormat="1" x14ac:dyDescent="0.25">
      <c r="B1425" s="77"/>
      <c r="C1425" s="78"/>
      <c r="D1425" s="80"/>
      <c r="E1425" s="80"/>
      <c r="F1425" s="80"/>
      <c r="G1425" s="80"/>
      <c r="H1425" s="80"/>
      <c r="I1425" s="80"/>
      <c r="J1425" s="80"/>
      <c r="K1425" s="5"/>
      <c r="L1425" s="5"/>
      <c r="M1425" s="80"/>
      <c r="N1425" s="5"/>
      <c r="O1425" s="80"/>
      <c r="P1425" s="5"/>
      <c r="Q1425" s="80"/>
      <c r="R1425" s="5"/>
      <c r="S1425" s="80"/>
      <c r="T1425" s="5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5"/>
      <c r="AE1425" s="80"/>
      <c r="AF1425" s="5"/>
      <c r="AG1425" s="80"/>
      <c r="AH1425" s="5"/>
      <c r="AI1425" s="80"/>
      <c r="AJ1425" s="5"/>
      <c r="AK1425" s="80"/>
      <c r="AL1425" s="5"/>
      <c r="AM1425" s="80"/>
      <c r="AN1425" s="5"/>
      <c r="AO1425" s="80"/>
      <c r="AP1425" s="80"/>
      <c r="AQ1425" s="5"/>
      <c r="AR1425" s="80"/>
      <c r="AS1425" s="5"/>
      <c r="AT1425" s="80"/>
      <c r="AU1425" s="5"/>
      <c r="AV1425" s="80"/>
      <c r="AW1425" s="5"/>
      <c r="AX1425" s="80"/>
      <c r="AY1425" s="5"/>
      <c r="AZ1425" s="80"/>
      <c r="BA1425" s="5"/>
      <c r="BB1425" s="80"/>
      <c r="BC1425" s="80"/>
      <c r="BD1425" s="80"/>
      <c r="BE1425" s="80"/>
      <c r="BF1425" s="80"/>
      <c r="BG1425" s="80"/>
      <c r="BH1425" s="80"/>
      <c r="BI1425" s="80"/>
      <c r="BJ1425" s="80"/>
      <c r="BK1425" s="80"/>
      <c r="BL1425" s="80"/>
      <c r="BM1425" s="80"/>
      <c r="BN1425" s="80"/>
      <c r="BO1425" s="80"/>
      <c r="BP1425" s="80"/>
      <c r="BQ1425" s="80"/>
      <c r="BR1425" s="80"/>
      <c r="BS1425" s="80"/>
      <c r="BT1425" s="80"/>
      <c r="BU1425" s="80"/>
      <c r="BV1425" s="80"/>
      <c r="BW1425" s="80"/>
      <c r="BX1425" s="80"/>
      <c r="BY1425" s="80"/>
      <c r="BZ1425" s="80"/>
      <c r="CE1425" s="5"/>
    </row>
    <row r="1426" spans="2:83" s="6" customFormat="1" x14ac:dyDescent="0.25">
      <c r="B1426" s="77"/>
      <c r="C1426" s="78"/>
      <c r="D1426" s="80"/>
      <c r="E1426" s="80"/>
      <c r="F1426" s="80"/>
      <c r="G1426" s="80"/>
      <c r="H1426" s="80"/>
      <c r="I1426" s="80"/>
      <c r="J1426" s="80"/>
      <c r="K1426" s="5"/>
      <c r="L1426" s="5"/>
      <c r="M1426" s="80"/>
      <c r="N1426" s="5"/>
      <c r="O1426" s="80"/>
      <c r="P1426" s="5"/>
      <c r="Q1426" s="80"/>
      <c r="R1426" s="5"/>
      <c r="S1426" s="80"/>
      <c r="T1426" s="5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5"/>
      <c r="AE1426" s="80"/>
      <c r="AF1426" s="5"/>
      <c r="AG1426" s="80"/>
      <c r="AH1426" s="5"/>
      <c r="AI1426" s="80"/>
      <c r="AJ1426" s="5"/>
      <c r="AK1426" s="80"/>
      <c r="AL1426" s="5"/>
      <c r="AM1426" s="80"/>
      <c r="AN1426" s="5"/>
      <c r="AO1426" s="80"/>
      <c r="AP1426" s="80"/>
      <c r="AQ1426" s="5"/>
      <c r="AR1426" s="80"/>
      <c r="AS1426" s="5"/>
      <c r="AT1426" s="80"/>
      <c r="AU1426" s="5"/>
      <c r="AV1426" s="80"/>
      <c r="AW1426" s="5"/>
      <c r="AX1426" s="80"/>
      <c r="AY1426" s="5"/>
      <c r="AZ1426" s="80"/>
      <c r="BA1426" s="5"/>
      <c r="BB1426" s="80"/>
      <c r="BC1426" s="80"/>
      <c r="BD1426" s="80"/>
      <c r="BE1426" s="80"/>
      <c r="BF1426" s="80"/>
      <c r="BG1426" s="80"/>
      <c r="BH1426" s="80"/>
      <c r="BI1426" s="80"/>
      <c r="BJ1426" s="80"/>
      <c r="BK1426" s="80"/>
      <c r="BL1426" s="80"/>
      <c r="BM1426" s="80"/>
      <c r="BN1426" s="80"/>
      <c r="BO1426" s="80"/>
      <c r="BP1426" s="80"/>
      <c r="BQ1426" s="80"/>
      <c r="BR1426" s="80"/>
      <c r="BS1426" s="80"/>
      <c r="BT1426" s="80"/>
      <c r="BU1426" s="80"/>
      <c r="BV1426" s="80"/>
      <c r="BW1426" s="80"/>
      <c r="BX1426" s="80"/>
      <c r="BY1426" s="80"/>
      <c r="BZ1426" s="80"/>
      <c r="CE1426" s="5"/>
    </row>
    <row r="1427" spans="2:83" s="6" customFormat="1" x14ac:dyDescent="0.25">
      <c r="B1427" s="77"/>
      <c r="C1427" s="78"/>
      <c r="D1427" s="80"/>
      <c r="E1427" s="80"/>
      <c r="F1427" s="80"/>
      <c r="G1427" s="80"/>
      <c r="H1427" s="80"/>
      <c r="I1427" s="80"/>
      <c r="J1427" s="80"/>
      <c r="K1427" s="5"/>
      <c r="L1427" s="5"/>
      <c r="M1427" s="80"/>
      <c r="N1427" s="5"/>
      <c r="O1427" s="80"/>
      <c r="P1427" s="5"/>
      <c r="Q1427" s="80"/>
      <c r="R1427" s="5"/>
      <c r="S1427" s="80"/>
      <c r="T1427" s="5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5"/>
      <c r="AE1427" s="80"/>
      <c r="AF1427" s="5"/>
      <c r="AG1427" s="80"/>
      <c r="AH1427" s="5"/>
      <c r="AI1427" s="80"/>
      <c r="AJ1427" s="5"/>
      <c r="AK1427" s="80"/>
      <c r="AL1427" s="5"/>
      <c r="AM1427" s="80"/>
      <c r="AN1427" s="5"/>
      <c r="AO1427" s="80"/>
      <c r="AP1427" s="80"/>
      <c r="AQ1427" s="5"/>
      <c r="AR1427" s="80"/>
      <c r="AS1427" s="5"/>
      <c r="AT1427" s="80"/>
      <c r="AU1427" s="5"/>
      <c r="AV1427" s="80"/>
      <c r="AW1427" s="5"/>
      <c r="AX1427" s="80"/>
      <c r="AY1427" s="5"/>
      <c r="AZ1427" s="80"/>
      <c r="BA1427" s="5"/>
      <c r="BB1427" s="80"/>
      <c r="BC1427" s="80"/>
      <c r="BD1427" s="80"/>
      <c r="BE1427" s="80"/>
      <c r="BF1427" s="80"/>
      <c r="BG1427" s="80"/>
      <c r="BH1427" s="80"/>
      <c r="BI1427" s="80"/>
      <c r="BJ1427" s="80"/>
      <c r="BK1427" s="80"/>
      <c r="BL1427" s="80"/>
      <c r="BM1427" s="80"/>
      <c r="BN1427" s="80"/>
      <c r="BO1427" s="80"/>
      <c r="BP1427" s="80"/>
      <c r="BQ1427" s="80"/>
      <c r="BR1427" s="80"/>
      <c r="BS1427" s="80"/>
      <c r="BT1427" s="80"/>
      <c r="BU1427" s="80"/>
      <c r="BV1427" s="80"/>
      <c r="BW1427" s="80"/>
      <c r="BX1427" s="80"/>
      <c r="BY1427" s="80"/>
      <c r="BZ1427" s="80"/>
      <c r="CE1427" s="5"/>
    </row>
    <row r="1428" spans="2:83" s="6" customFormat="1" x14ac:dyDescent="0.25">
      <c r="B1428" s="77"/>
      <c r="C1428" s="78"/>
      <c r="D1428" s="80"/>
      <c r="E1428" s="80"/>
      <c r="F1428" s="80"/>
      <c r="G1428" s="80"/>
      <c r="H1428" s="80"/>
      <c r="I1428" s="80"/>
      <c r="J1428" s="80"/>
      <c r="K1428" s="5"/>
      <c r="L1428" s="5"/>
      <c r="M1428" s="80"/>
      <c r="N1428" s="5"/>
      <c r="O1428" s="80"/>
      <c r="P1428" s="5"/>
      <c r="Q1428" s="80"/>
      <c r="R1428" s="5"/>
      <c r="S1428" s="80"/>
      <c r="T1428" s="5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5"/>
      <c r="AE1428" s="80"/>
      <c r="AF1428" s="5"/>
      <c r="AG1428" s="80"/>
      <c r="AH1428" s="5"/>
      <c r="AI1428" s="80"/>
      <c r="AJ1428" s="5"/>
      <c r="AK1428" s="80"/>
      <c r="AL1428" s="5"/>
      <c r="AM1428" s="80"/>
      <c r="AN1428" s="5"/>
      <c r="AO1428" s="80"/>
      <c r="AP1428" s="80"/>
      <c r="AQ1428" s="5"/>
      <c r="AR1428" s="80"/>
      <c r="AS1428" s="5"/>
      <c r="AT1428" s="80"/>
      <c r="AU1428" s="5"/>
      <c r="AV1428" s="80"/>
      <c r="AW1428" s="5"/>
      <c r="AX1428" s="80"/>
      <c r="AY1428" s="5"/>
      <c r="AZ1428" s="80"/>
      <c r="BA1428" s="5"/>
      <c r="BB1428" s="80"/>
      <c r="BC1428" s="80"/>
      <c r="BD1428" s="80"/>
      <c r="BE1428" s="80"/>
      <c r="BF1428" s="80"/>
      <c r="BG1428" s="80"/>
      <c r="BH1428" s="80"/>
      <c r="BI1428" s="80"/>
      <c r="BJ1428" s="80"/>
      <c r="BK1428" s="80"/>
      <c r="BL1428" s="80"/>
      <c r="BM1428" s="80"/>
      <c r="BN1428" s="80"/>
      <c r="BO1428" s="80"/>
      <c r="BP1428" s="80"/>
      <c r="BQ1428" s="80"/>
      <c r="BR1428" s="80"/>
      <c r="BS1428" s="80"/>
      <c r="BT1428" s="80"/>
      <c r="BU1428" s="80"/>
      <c r="BV1428" s="80"/>
      <c r="BW1428" s="80"/>
      <c r="BX1428" s="80"/>
      <c r="BY1428" s="80"/>
      <c r="BZ1428" s="80"/>
      <c r="CE1428" s="5"/>
    </row>
    <row r="1429" spans="2:83" s="6" customFormat="1" x14ac:dyDescent="0.25">
      <c r="B1429" s="77"/>
      <c r="C1429" s="78"/>
      <c r="D1429" s="80"/>
      <c r="E1429" s="80"/>
      <c r="F1429" s="80"/>
      <c r="G1429" s="80"/>
      <c r="H1429" s="80"/>
      <c r="I1429" s="80"/>
      <c r="J1429" s="80"/>
      <c r="K1429" s="5"/>
      <c r="L1429" s="5"/>
      <c r="M1429" s="80"/>
      <c r="N1429" s="5"/>
      <c r="O1429" s="80"/>
      <c r="P1429" s="5"/>
      <c r="Q1429" s="80"/>
      <c r="R1429" s="5"/>
      <c r="S1429" s="80"/>
      <c r="T1429" s="5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5"/>
      <c r="AE1429" s="80"/>
      <c r="AF1429" s="5"/>
      <c r="AG1429" s="80"/>
      <c r="AH1429" s="5"/>
      <c r="AI1429" s="80"/>
      <c r="AJ1429" s="5"/>
      <c r="AK1429" s="80"/>
      <c r="AL1429" s="5"/>
      <c r="AM1429" s="80"/>
      <c r="AN1429" s="5"/>
      <c r="AO1429" s="80"/>
      <c r="AP1429" s="80"/>
      <c r="AQ1429" s="5"/>
      <c r="AR1429" s="80"/>
      <c r="AS1429" s="5"/>
      <c r="AT1429" s="80"/>
      <c r="AU1429" s="5"/>
      <c r="AV1429" s="80"/>
      <c r="AW1429" s="5"/>
      <c r="AX1429" s="80"/>
      <c r="AY1429" s="5"/>
      <c r="AZ1429" s="80"/>
      <c r="BA1429" s="5"/>
      <c r="BB1429" s="80"/>
      <c r="BC1429" s="80"/>
      <c r="BD1429" s="80"/>
      <c r="BE1429" s="80"/>
      <c r="BF1429" s="80"/>
      <c r="BG1429" s="80"/>
      <c r="BH1429" s="80"/>
      <c r="BI1429" s="80"/>
      <c r="BJ1429" s="80"/>
      <c r="BK1429" s="80"/>
      <c r="BL1429" s="80"/>
      <c r="BM1429" s="80"/>
      <c r="BN1429" s="80"/>
      <c r="BO1429" s="80"/>
      <c r="BP1429" s="80"/>
      <c r="BQ1429" s="80"/>
      <c r="BR1429" s="80"/>
      <c r="BS1429" s="80"/>
      <c r="BT1429" s="80"/>
      <c r="BU1429" s="80"/>
      <c r="BV1429" s="80"/>
      <c r="BW1429" s="80"/>
      <c r="BX1429" s="80"/>
      <c r="BY1429" s="80"/>
      <c r="BZ1429" s="80"/>
      <c r="CE1429" s="5"/>
    </row>
    <row r="1430" spans="2:83" s="6" customFormat="1" x14ac:dyDescent="0.25">
      <c r="B1430" s="77"/>
      <c r="C1430" s="78"/>
      <c r="D1430" s="80"/>
      <c r="E1430" s="80"/>
      <c r="F1430" s="80"/>
      <c r="G1430" s="80"/>
      <c r="H1430" s="80"/>
      <c r="I1430" s="80"/>
      <c r="J1430" s="80"/>
      <c r="K1430" s="5"/>
      <c r="L1430" s="5"/>
      <c r="M1430" s="80"/>
      <c r="N1430" s="5"/>
      <c r="O1430" s="80"/>
      <c r="P1430" s="5"/>
      <c r="Q1430" s="80"/>
      <c r="R1430" s="5"/>
      <c r="S1430" s="80"/>
      <c r="T1430" s="5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5"/>
      <c r="AE1430" s="80"/>
      <c r="AF1430" s="5"/>
      <c r="AG1430" s="80"/>
      <c r="AH1430" s="5"/>
      <c r="AI1430" s="80"/>
      <c r="AJ1430" s="5"/>
      <c r="AK1430" s="80"/>
      <c r="AL1430" s="5"/>
      <c r="AM1430" s="80"/>
      <c r="AN1430" s="5"/>
      <c r="AO1430" s="80"/>
      <c r="AP1430" s="80"/>
      <c r="AQ1430" s="5"/>
      <c r="AR1430" s="80"/>
      <c r="AS1430" s="5"/>
      <c r="AT1430" s="80"/>
      <c r="AU1430" s="5"/>
      <c r="AV1430" s="80"/>
      <c r="AW1430" s="5"/>
      <c r="AX1430" s="80"/>
      <c r="AY1430" s="5"/>
      <c r="AZ1430" s="80"/>
      <c r="BA1430" s="5"/>
      <c r="BB1430" s="80"/>
      <c r="BC1430" s="80"/>
      <c r="BD1430" s="80"/>
      <c r="BE1430" s="80"/>
      <c r="BF1430" s="80"/>
      <c r="BG1430" s="80"/>
      <c r="BH1430" s="80"/>
      <c r="BI1430" s="80"/>
      <c r="BJ1430" s="80"/>
      <c r="BK1430" s="80"/>
      <c r="BL1430" s="80"/>
      <c r="BM1430" s="80"/>
      <c r="BN1430" s="80"/>
      <c r="BO1430" s="80"/>
      <c r="BP1430" s="80"/>
      <c r="BQ1430" s="80"/>
      <c r="BR1430" s="80"/>
      <c r="BS1430" s="80"/>
      <c r="BT1430" s="80"/>
      <c r="BU1430" s="80"/>
      <c r="BV1430" s="80"/>
      <c r="BW1430" s="80"/>
      <c r="BX1430" s="80"/>
      <c r="BY1430" s="80"/>
      <c r="BZ1430" s="80"/>
      <c r="CE1430" s="5"/>
    </row>
    <row r="1431" spans="2:83" s="6" customFormat="1" x14ac:dyDescent="0.25">
      <c r="B1431" s="77"/>
      <c r="C1431" s="78"/>
      <c r="D1431" s="80"/>
      <c r="E1431" s="80"/>
      <c r="F1431" s="80"/>
      <c r="G1431" s="80"/>
      <c r="H1431" s="80"/>
      <c r="I1431" s="80"/>
      <c r="J1431" s="80"/>
      <c r="K1431" s="5"/>
      <c r="L1431" s="5"/>
      <c r="M1431" s="80"/>
      <c r="N1431" s="5"/>
      <c r="O1431" s="80"/>
      <c r="P1431" s="5"/>
      <c r="Q1431" s="80"/>
      <c r="R1431" s="5"/>
      <c r="S1431" s="80"/>
      <c r="T1431" s="5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5"/>
      <c r="AE1431" s="80"/>
      <c r="AF1431" s="5"/>
      <c r="AG1431" s="80"/>
      <c r="AH1431" s="5"/>
      <c r="AI1431" s="80"/>
      <c r="AJ1431" s="5"/>
      <c r="AK1431" s="80"/>
      <c r="AL1431" s="5"/>
      <c r="AM1431" s="80"/>
      <c r="AN1431" s="5"/>
      <c r="AO1431" s="80"/>
      <c r="AP1431" s="80"/>
      <c r="AQ1431" s="5"/>
      <c r="AR1431" s="80"/>
      <c r="AS1431" s="5"/>
      <c r="AT1431" s="80"/>
      <c r="AU1431" s="5"/>
      <c r="AV1431" s="80"/>
      <c r="AW1431" s="5"/>
      <c r="AX1431" s="80"/>
      <c r="AY1431" s="5"/>
      <c r="AZ1431" s="80"/>
      <c r="BA1431" s="5"/>
      <c r="BB1431" s="80"/>
      <c r="BC1431" s="80"/>
      <c r="BD1431" s="80"/>
      <c r="BE1431" s="80"/>
      <c r="BF1431" s="80"/>
      <c r="BG1431" s="80"/>
      <c r="BH1431" s="80"/>
      <c r="BI1431" s="80"/>
      <c r="BJ1431" s="80"/>
      <c r="BK1431" s="80"/>
      <c r="BL1431" s="80"/>
      <c r="BM1431" s="80"/>
      <c r="BN1431" s="80"/>
      <c r="BO1431" s="80"/>
      <c r="BP1431" s="80"/>
      <c r="BQ1431" s="80"/>
      <c r="BR1431" s="80"/>
      <c r="BS1431" s="80"/>
      <c r="BT1431" s="80"/>
      <c r="BU1431" s="80"/>
      <c r="BV1431" s="80"/>
      <c r="BW1431" s="80"/>
      <c r="BX1431" s="80"/>
      <c r="BY1431" s="80"/>
      <c r="BZ1431" s="80"/>
      <c r="CE1431" s="5"/>
    </row>
    <row r="1432" spans="2:83" s="6" customFormat="1" x14ac:dyDescent="0.25">
      <c r="B1432" s="77"/>
      <c r="C1432" s="78"/>
      <c r="D1432" s="80"/>
      <c r="E1432" s="80"/>
      <c r="F1432" s="80"/>
      <c r="G1432" s="80"/>
      <c r="H1432" s="80"/>
      <c r="I1432" s="80"/>
      <c r="J1432" s="80"/>
      <c r="K1432" s="5"/>
      <c r="L1432" s="5"/>
      <c r="M1432" s="80"/>
      <c r="N1432" s="5"/>
      <c r="O1432" s="80"/>
      <c r="P1432" s="5"/>
      <c r="Q1432" s="80"/>
      <c r="R1432" s="5"/>
      <c r="S1432" s="80"/>
      <c r="T1432" s="5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5"/>
      <c r="AE1432" s="80"/>
      <c r="AF1432" s="5"/>
      <c r="AG1432" s="80"/>
      <c r="AH1432" s="5"/>
      <c r="AI1432" s="80"/>
      <c r="AJ1432" s="5"/>
      <c r="AK1432" s="80"/>
      <c r="AL1432" s="5"/>
      <c r="AM1432" s="80"/>
      <c r="AN1432" s="5"/>
      <c r="AO1432" s="80"/>
      <c r="AP1432" s="80"/>
      <c r="AQ1432" s="5"/>
      <c r="AR1432" s="80"/>
      <c r="AS1432" s="5"/>
      <c r="AT1432" s="80"/>
      <c r="AU1432" s="5"/>
      <c r="AV1432" s="80"/>
      <c r="AW1432" s="5"/>
      <c r="AX1432" s="80"/>
      <c r="AY1432" s="5"/>
      <c r="AZ1432" s="80"/>
      <c r="BA1432" s="5"/>
      <c r="BB1432" s="80"/>
      <c r="BC1432" s="80"/>
      <c r="BD1432" s="80"/>
      <c r="BE1432" s="80"/>
      <c r="BF1432" s="80"/>
      <c r="BG1432" s="80"/>
      <c r="BH1432" s="80"/>
      <c r="BI1432" s="80"/>
      <c r="BJ1432" s="80"/>
      <c r="BK1432" s="80"/>
      <c r="BL1432" s="80"/>
      <c r="BM1432" s="80"/>
      <c r="BN1432" s="80"/>
      <c r="BO1432" s="80"/>
      <c r="BP1432" s="80"/>
      <c r="BQ1432" s="80"/>
      <c r="BR1432" s="80"/>
      <c r="BS1432" s="80"/>
      <c r="BT1432" s="80"/>
      <c r="BU1432" s="80"/>
      <c r="BV1432" s="80"/>
      <c r="BW1432" s="80"/>
      <c r="BX1432" s="80"/>
      <c r="BY1432" s="80"/>
      <c r="BZ1432" s="80"/>
      <c r="CE1432" s="5"/>
    </row>
    <row r="1433" spans="2:83" s="6" customFormat="1" x14ac:dyDescent="0.25">
      <c r="B1433" s="77"/>
      <c r="C1433" s="78"/>
      <c r="D1433" s="80"/>
      <c r="E1433" s="80"/>
      <c r="F1433" s="80"/>
      <c r="G1433" s="80"/>
      <c r="H1433" s="80"/>
      <c r="I1433" s="80"/>
      <c r="J1433" s="80"/>
      <c r="K1433" s="5"/>
      <c r="L1433" s="5"/>
      <c r="M1433" s="80"/>
      <c r="N1433" s="5"/>
      <c r="O1433" s="80"/>
      <c r="P1433" s="5"/>
      <c r="Q1433" s="80"/>
      <c r="R1433" s="5"/>
      <c r="S1433" s="80"/>
      <c r="T1433" s="5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5"/>
      <c r="AE1433" s="80"/>
      <c r="AF1433" s="5"/>
      <c r="AG1433" s="80"/>
      <c r="AH1433" s="5"/>
      <c r="AI1433" s="80"/>
      <c r="AJ1433" s="5"/>
      <c r="AK1433" s="80"/>
      <c r="AL1433" s="5"/>
      <c r="AM1433" s="80"/>
      <c r="AN1433" s="5"/>
      <c r="AO1433" s="80"/>
      <c r="AP1433" s="80"/>
      <c r="AQ1433" s="5"/>
      <c r="AR1433" s="80"/>
      <c r="AS1433" s="5"/>
      <c r="AT1433" s="80"/>
      <c r="AU1433" s="5"/>
      <c r="AV1433" s="80"/>
      <c r="AW1433" s="5"/>
      <c r="AX1433" s="80"/>
      <c r="AY1433" s="5"/>
      <c r="AZ1433" s="80"/>
      <c r="BA1433" s="5"/>
      <c r="BB1433" s="80"/>
      <c r="BC1433" s="80"/>
      <c r="BD1433" s="80"/>
      <c r="BE1433" s="80"/>
      <c r="BF1433" s="80"/>
      <c r="BG1433" s="80"/>
      <c r="BH1433" s="80"/>
      <c r="BI1433" s="80"/>
      <c r="BJ1433" s="80"/>
      <c r="BK1433" s="80"/>
      <c r="BL1433" s="80"/>
      <c r="BM1433" s="80"/>
      <c r="BN1433" s="80"/>
      <c r="BO1433" s="80"/>
      <c r="BP1433" s="80"/>
      <c r="BQ1433" s="80"/>
      <c r="BR1433" s="80"/>
      <c r="BS1433" s="80"/>
      <c r="BT1433" s="80"/>
      <c r="BU1433" s="80"/>
      <c r="BV1433" s="80"/>
      <c r="BW1433" s="80"/>
      <c r="BX1433" s="80"/>
      <c r="BY1433" s="80"/>
      <c r="BZ1433" s="80"/>
      <c r="CE1433" s="5"/>
    </row>
    <row r="1434" spans="2:83" s="6" customFormat="1" x14ac:dyDescent="0.25">
      <c r="B1434" s="77"/>
      <c r="C1434" s="78"/>
      <c r="D1434" s="80"/>
      <c r="E1434" s="80"/>
      <c r="F1434" s="80"/>
      <c r="G1434" s="80"/>
      <c r="H1434" s="80"/>
      <c r="I1434" s="80"/>
      <c r="J1434" s="80"/>
      <c r="K1434" s="5"/>
      <c r="L1434" s="5"/>
      <c r="M1434" s="80"/>
      <c r="N1434" s="5"/>
      <c r="O1434" s="80"/>
      <c r="P1434" s="5"/>
      <c r="Q1434" s="80"/>
      <c r="R1434" s="5"/>
      <c r="S1434" s="80"/>
      <c r="T1434" s="5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5"/>
      <c r="AE1434" s="80"/>
      <c r="AF1434" s="5"/>
      <c r="AG1434" s="80"/>
      <c r="AH1434" s="5"/>
      <c r="AI1434" s="80"/>
      <c r="AJ1434" s="5"/>
      <c r="AK1434" s="80"/>
      <c r="AL1434" s="5"/>
      <c r="AM1434" s="80"/>
      <c r="AN1434" s="5"/>
      <c r="AO1434" s="80"/>
      <c r="AP1434" s="80"/>
      <c r="AQ1434" s="5"/>
      <c r="AR1434" s="80"/>
      <c r="AS1434" s="5"/>
      <c r="AT1434" s="80"/>
      <c r="AU1434" s="5"/>
      <c r="AV1434" s="80"/>
      <c r="AW1434" s="5"/>
      <c r="AX1434" s="80"/>
      <c r="AY1434" s="5"/>
      <c r="AZ1434" s="80"/>
      <c r="BA1434" s="5"/>
      <c r="BB1434" s="80"/>
      <c r="BC1434" s="80"/>
      <c r="BD1434" s="80"/>
      <c r="BE1434" s="80"/>
      <c r="BF1434" s="80"/>
      <c r="BG1434" s="80"/>
      <c r="BH1434" s="80"/>
      <c r="BI1434" s="80"/>
      <c r="BJ1434" s="80"/>
      <c r="BK1434" s="80"/>
      <c r="BL1434" s="80"/>
      <c r="BM1434" s="80"/>
      <c r="BN1434" s="80"/>
      <c r="BO1434" s="80"/>
      <c r="BP1434" s="80"/>
      <c r="BQ1434" s="80"/>
      <c r="BR1434" s="80"/>
      <c r="BS1434" s="80"/>
      <c r="BT1434" s="80"/>
      <c r="BU1434" s="80"/>
      <c r="BV1434" s="80"/>
      <c r="BW1434" s="80"/>
      <c r="BX1434" s="80"/>
      <c r="BY1434" s="80"/>
      <c r="BZ1434" s="80"/>
      <c r="CE1434" s="5"/>
    </row>
    <row r="1435" spans="2:83" s="6" customFormat="1" x14ac:dyDescent="0.25">
      <c r="B1435" s="77"/>
      <c r="C1435" s="78"/>
      <c r="D1435" s="80"/>
      <c r="E1435" s="80"/>
      <c r="F1435" s="80"/>
      <c r="G1435" s="80"/>
      <c r="H1435" s="80"/>
      <c r="I1435" s="80"/>
      <c r="J1435" s="80"/>
      <c r="K1435" s="5"/>
      <c r="L1435" s="5"/>
      <c r="M1435" s="80"/>
      <c r="N1435" s="5"/>
      <c r="O1435" s="80"/>
      <c r="P1435" s="5"/>
      <c r="Q1435" s="80"/>
      <c r="R1435" s="5"/>
      <c r="S1435" s="80"/>
      <c r="T1435" s="5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5"/>
      <c r="AE1435" s="80"/>
      <c r="AF1435" s="5"/>
      <c r="AG1435" s="80"/>
      <c r="AH1435" s="5"/>
      <c r="AI1435" s="80"/>
      <c r="AJ1435" s="5"/>
      <c r="AK1435" s="80"/>
      <c r="AL1435" s="5"/>
      <c r="AM1435" s="80"/>
      <c r="AN1435" s="5"/>
      <c r="AO1435" s="80"/>
      <c r="AP1435" s="80"/>
      <c r="AQ1435" s="5"/>
      <c r="AR1435" s="80"/>
      <c r="AS1435" s="5"/>
      <c r="AT1435" s="80"/>
      <c r="AU1435" s="5"/>
      <c r="AV1435" s="80"/>
      <c r="AW1435" s="5"/>
      <c r="AX1435" s="80"/>
      <c r="AY1435" s="5"/>
      <c r="AZ1435" s="80"/>
      <c r="BA1435" s="5"/>
      <c r="BB1435" s="80"/>
      <c r="BC1435" s="80"/>
      <c r="BD1435" s="80"/>
      <c r="BE1435" s="80"/>
      <c r="BF1435" s="80"/>
      <c r="BG1435" s="80"/>
      <c r="BH1435" s="80"/>
      <c r="BI1435" s="80"/>
      <c r="BJ1435" s="80"/>
      <c r="BK1435" s="80"/>
      <c r="BL1435" s="80"/>
      <c r="BM1435" s="80"/>
      <c r="BN1435" s="80"/>
      <c r="BO1435" s="80"/>
      <c r="BP1435" s="80"/>
      <c r="BQ1435" s="80"/>
      <c r="BR1435" s="80"/>
      <c r="BS1435" s="80"/>
      <c r="BT1435" s="80"/>
      <c r="BU1435" s="80"/>
      <c r="BV1435" s="80"/>
      <c r="BW1435" s="80"/>
      <c r="BX1435" s="80"/>
      <c r="BY1435" s="80"/>
      <c r="BZ1435" s="80"/>
      <c r="CE1435" s="5"/>
    </row>
    <row r="1436" spans="2:83" s="6" customFormat="1" x14ac:dyDescent="0.25">
      <c r="B1436" s="77"/>
      <c r="C1436" s="78"/>
      <c r="D1436" s="80"/>
      <c r="E1436" s="80"/>
      <c r="F1436" s="80"/>
      <c r="G1436" s="80"/>
      <c r="H1436" s="80"/>
      <c r="I1436" s="80"/>
      <c r="J1436" s="80"/>
      <c r="K1436" s="5"/>
      <c r="L1436" s="5"/>
      <c r="M1436" s="80"/>
      <c r="N1436" s="5"/>
      <c r="O1436" s="80"/>
      <c r="P1436" s="5"/>
      <c r="Q1436" s="80"/>
      <c r="R1436" s="5"/>
      <c r="S1436" s="80"/>
      <c r="T1436" s="5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5"/>
      <c r="AE1436" s="80"/>
      <c r="AF1436" s="5"/>
      <c r="AG1436" s="80"/>
      <c r="AH1436" s="5"/>
      <c r="AI1436" s="80"/>
      <c r="AJ1436" s="5"/>
      <c r="AK1436" s="80"/>
      <c r="AL1436" s="5"/>
      <c r="AM1436" s="80"/>
      <c r="AN1436" s="5"/>
      <c r="AO1436" s="80"/>
      <c r="AP1436" s="80"/>
      <c r="AQ1436" s="5"/>
      <c r="AR1436" s="80"/>
      <c r="AS1436" s="5"/>
      <c r="AT1436" s="80"/>
      <c r="AU1436" s="5"/>
      <c r="AV1436" s="80"/>
      <c r="AW1436" s="5"/>
      <c r="AX1436" s="80"/>
      <c r="AY1436" s="5"/>
      <c r="AZ1436" s="80"/>
      <c r="BA1436" s="5"/>
      <c r="BB1436" s="80"/>
      <c r="BC1436" s="80"/>
      <c r="BD1436" s="80"/>
      <c r="BE1436" s="80"/>
      <c r="BF1436" s="80"/>
      <c r="BG1436" s="80"/>
      <c r="BH1436" s="80"/>
      <c r="BI1436" s="80"/>
      <c r="BJ1436" s="80"/>
      <c r="BK1436" s="80"/>
      <c r="BL1436" s="80"/>
      <c r="BM1436" s="80"/>
      <c r="BN1436" s="80"/>
      <c r="BO1436" s="80"/>
      <c r="BP1436" s="80"/>
      <c r="BQ1436" s="80"/>
      <c r="BR1436" s="80"/>
      <c r="BS1436" s="80"/>
      <c r="BT1436" s="80"/>
      <c r="BU1436" s="80"/>
      <c r="BV1436" s="80"/>
      <c r="BW1436" s="80"/>
      <c r="BX1436" s="80"/>
      <c r="BY1436" s="80"/>
      <c r="BZ1436" s="80"/>
      <c r="CE1436" s="5"/>
    </row>
    <row r="1437" spans="2:83" s="6" customFormat="1" x14ac:dyDescent="0.25">
      <c r="B1437" s="77"/>
      <c r="C1437" s="78"/>
      <c r="D1437" s="80"/>
      <c r="E1437" s="80"/>
      <c r="F1437" s="80"/>
      <c r="G1437" s="80"/>
      <c r="H1437" s="80"/>
      <c r="I1437" s="80"/>
      <c r="J1437" s="80"/>
      <c r="K1437" s="5"/>
      <c r="L1437" s="5"/>
      <c r="M1437" s="80"/>
      <c r="N1437" s="5"/>
      <c r="O1437" s="80"/>
      <c r="P1437" s="5"/>
      <c r="Q1437" s="80"/>
      <c r="R1437" s="5"/>
      <c r="S1437" s="80"/>
      <c r="T1437" s="5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5"/>
      <c r="AE1437" s="80"/>
      <c r="AF1437" s="5"/>
      <c r="AG1437" s="80"/>
      <c r="AH1437" s="5"/>
      <c r="AI1437" s="80"/>
      <c r="AJ1437" s="5"/>
      <c r="AK1437" s="80"/>
      <c r="AL1437" s="5"/>
      <c r="AM1437" s="80"/>
      <c r="AN1437" s="5"/>
      <c r="AO1437" s="80"/>
      <c r="AP1437" s="80"/>
      <c r="AQ1437" s="5"/>
      <c r="AR1437" s="80"/>
      <c r="AS1437" s="5"/>
      <c r="AT1437" s="80"/>
      <c r="AU1437" s="5"/>
      <c r="AV1437" s="80"/>
      <c r="AW1437" s="5"/>
      <c r="AX1437" s="80"/>
      <c r="AY1437" s="5"/>
      <c r="AZ1437" s="80"/>
      <c r="BA1437" s="5"/>
      <c r="BB1437" s="80"/>
      <c r="BC1437" s="80"/>
      <c r="BD1437" s="80"/>
      <c r="BE1437" s="80"/>
      <c r="BF1437" s="80"/>
      <c r="BG1437" s="80"/>
      <c r="BH1437" s="80"/>
      <c r="BI1437" s="80"/>
      <c r="BJ1437" s="80"/>
      <c r="BK1437" s="80"/>
      <c r="BL1437" s="80"/>
      <c r="BM1437" s="80"/>
      <c r="BN1437" s="80"/>
      <c r="BO1437" s="80"/>
      <c r="BP1437" s="80"/>
      <c r="BQ1437" s="80"/>
      <c r="BR1437" s="80"/>
      <c r="BS1437" s="80"/>
      <c r="BT1437" s="80"/>
      <c r="BU1437" s="80"/>
      <c r="BV1437" s="80"/>
      <c r="BW1437" s="80"/>
      <c r="BX1437" s="80"/>
      <c r="BY1437" s="80"/>
      <c r="BZ1437" s="80"/>
      <c r="CE1437" s="5"/>
    </row>
    <row r="1438" spans="2:83" s="6" customFormat="1" x14ac:dyDescent="0.25">
      <c r="B1438" s="77"/>
      <c r="C1438" s="78"/>
      <c r="D1438" s="80"/>
      <c r="E1438" s="80"/>
      <c r="F1438" s="80"/>
      <c r="G1438" s="80"/>
      <c r="H1438" s="80"/>
      <c r="I1438" s="80"/>
      <c r="J1438" s="80"/>
      <c r="K1438" s="5"/>
      <c r="L1438" s="5"/>
      <c r="M1438" s="80"/>
      <c r="N1438" s="5"/>
      <c r="O1438" s="80"/>
      <c r="P1438" s="5"/>
      <c r="Q1438" s="80"/>
      <c r="R1438" s="5"/>
      <c r="S1438" s="80"/>
      <c r="T1438" s="5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5"/>
      <c r="AE1438" s="80"/>
      <c r="AF1438" s="5"/>
      <c r="AG1438" s="80"/>
      <c r="AH1438" s="5"/>
      <c r="AI1438" s="80"/>
      <c r="AJ1438" s="5"/>
      <c r="AK1438" s="80"/>
      <c r="AL1438" s="5"/>
      <c r="AM1438" s="80"/>
      <c r="AN1438" s="5"/>
      <c r="AO1438" s="80"/>
      <c r="AP1438" s="80"/>
      <c r="AQ1438" s="5"/>
      <c r="AR1438" s="80"/>
      <c r="AS1438" s="5"/>
      <c r="AT1438" s="80"/>
      <c r="AU1438" s="5"/>
      <c r="AV1438" s="80"/>
      <c r="AW1438" s="5"/>
      <c r="AX1438" s="80"/>
      <c r="AY1438" s="5"/>
      <c r="AZ1438" s="80"/>
      <c r="BA1438" s="5"/>
      <c r="BB1438" s="80"/>
      <c r="BC1438" s="80"/>
      <c r="BD1438" s="80"/>
      <c r="BE1438" s="80"/>
      <c r="BF1438" s="80"/>
      <c r="BG1438" s="80"/>
      <c r="BH1438" s="80"/>
      <c r="BI1438" s="80"/>
      <c r="BJ1438" s="80"/>
      <c r="BK1438" s="80"/>
      <c r="BL1438" s="80"/>
      <c r="BM1438" s="80"/>
      <c r="BN1438" s="80"/>
      <c r="BO1438" s="80"/>
      <c r="BP1438" s="80"/>
      <c r="BQ1438" s="80"/>
      <c r="BR1438" s="80"/>
      <c r="BS1438" s="80"/>
      <c r="BT1438" s="80"/>
      <c r="BU1438" s="80"/>
      <c r="BV1438" s="80"/>
      <c r="BW1438" s="80"/>
      <c r="BX1438" s="80"/>
      <c r="BY1438" s="80"/>
      <c r="BZ1438" s="80"/>
      <c r="CE1438" s="5"/>
    </row>
    <row r="1439" spans="2:83" s="6" customFormat="1" x14ac:dyDescent="0.25">
      <c r="B1439" s="77"/>
      <c r="C1439" s="78"/>
      <c r="D1439" s="80"/>
      <c r="E1439" s="80"/>
      <c r="F1439" s="80"/>
      <c r="G1439" s="80"/>
      <c r="H1439" s="80"/>
      <c r="I1439" s="80"/>
      <c r="J1439" s="80"/>
      <c r="K1439" s="5"/>
      <c r="L1439" s="5"/>
      <c r="M1439" s="80"/>
      <c r="N1439" s="5"/>
      <c r="O1439" s="80"/>
      <c r="P1439" s="5"/>
      <c r="Q1439" s="80"/>
      <c r="R1439" s="5"/>
      <c r="S1439" s="80"/>
      <c r="T1439" s="5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5"/>
      <c r="AE1439" s="80"/>
      <c r="AF1439" s="5"/>
      <c r="AG1439" s="80"/>
      <c r="AH1439" s="5"/>
      <c r="AI1439" s="80"/>
      <c r="AJ1439" s="5"/>
      <c r="AK1439" s="80"/>
      <c r="AL1439" s="5"/>
      <c r="AM1439" s="80"/>
      <c r="AN1439" s="5"/>
      <c r="AO1439" s="80"/>
      <c r="AP1439" s="80"/>
      <c r="AQ1439" s="5"/>
      <c r="AR1439" s="80"/>
      <c r="AS1439" s="5"/>
      <c r="AT1439" s="80"/>
      <c r="AU1439" s="5"/>
      <c r="AV1439" s="80"/>
      <c r="AW1439" s="5"/>
      <c r="AX1439" s="80"/>
      <c r="AY1439" s="5"/>
      <c r="AZ1439" s="80"/>
      <c r="BA1439" s="5"/>
      <c r="BB1439" s="80"/>
      <c r="BC1439" s="80"/>
      <c r="BD1439" s="80"/>
      <c r="BE1439" s="80"/>
      <c r="BF1439" s="80"/>
      <c r="BG1439" s="80"/>
      <c r="BH1439" s="80"/>
      <c r="BI1439" s="80"/>
      <c r="BJ1439" s="80"/>
      <c r="BK1439" s="80"/>
      <c r="BL1439" s="80"/>
      <c r="BM1439" s="80"/>
      <c r="BN1439" s="80"/>
      <c r="BO1439" s="80"/>
      <c r="BP1439" s="80"/>
      <c r="BQ1439" s="80"/>
      <c r="BR1439" s="80"/>
      <c r="BS1439" s="80"/>
      <c r="BT1439" s="80"/>
      <c r="BU1439" s="80"/>
      <c r="BV1439" s="80"/>
      <c r="BW1439" s="80"/>
      <c r="BX1439" s="80"/>
      <c r="BY1439" s="80"/>
      <c r="BZ1439" s="80"/>
      <c r="CE1439" s="5"/>
    </row>
    <row r="1440" spans="2:83" s="6" customFormat="1" x14ac:dyDescent="0.25">
      <c r="B1440" s="77"/>
      <c r="C1440" s="78"/>
      <c r="D1440" s="80"/>
      <c r="E1440" s="80"/>
      <c r="F1440" s="80"/>
      <c r="G1440" s="80"/>
      <c r="H1440" s="80"/>
      <c r="I1440" s="80"/>
      <c r="J1440" s="80"/>
      <c r="K1440" s="5"/>
      <c r="L1440" s="5"/>
      <c r="M1440" s="80"/>
      <c r="N1440" s="5"/>
      <c r="O1440" s="80"/>
      <c r="P1440" s="5"/>
      <c r="Q1440" s="80"/>
      <c r="R1440" s="5"/>
      <c r="S1440" s="80"/>
      <c r="T1440" s="5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5"/>
      <c r="AE1440" s="80"/>
      <c r="AF1440" s="5"/>
      <c r="AG1440" s="80"/>
      <c r="AH1440" s="5"/>
      <c r="AI1440" s="80"/>
      <c r="AJ1440" s="5"/>
      <c r="AK1440" s="80"/>
      <c r="AL1440" s="5"/>
      <c r="AM1440" s="80"/>
      <c r="AN1440" s="5"/>
      <c r="AO1440" s="80"/>
      <c r="AP1440" s="80"/>
      <c r="AQ1440" s="5"/>
      <c r="AR1440" s="80"/>
      <c r="AS1440" s="5"/>
      <c r="AT1440" s="80"/>
      <c r="AU1440" s="5"/>
      <c r="AV1440" s="80"/>
      <c r="AW1440" s="5"/>
      <c r="AX1440" s="80"/>
      <c r="AY1440" s="5"/>
      <c r="AZ1440" s="80"/>
      <c r="BA1440" s="5"/>
      <c r="BB1440" s="80"/>
      <c r="BC1440" s="80"/>
      <c r="BD1440" s="80"/>
      <c r="BE1440" s="80"/>
      <c r="BF1440" s="80"/>
      <c r="BG1440" s="80"/>
      <c r="BH1440" s="80"/>
      <c r="BI1440" s="80"/>
      <c r="BJ1440" s="80"/>
      <c r="BK1440" s="80"/>
      <c r="BL1440" s="80"/>
      <c r="BM1440" s="80"/>
      <c r="BN1440" s="80"/>
      <c r="BO1440" s="80"/>
      <c r="BP1440" s="80"/>
      <c r="BQ1440" s="80"/>
      <c r="BR1440" s="80"/>
      <c r="BS1440" s="80"/>
      <c r="BT1440" s="80"/>
      <c r="BU1440" s="80"/>
      <c r="BV1440" s="80"/>
      <c r="BW1440" s="80"/>
      <c r="BX1440" s="80"/>
      <c r="BY1440" s="80"/>
      <c r="BZ1440" s="80"/>
      <c r="CE1440" s="5"/>
    </row>
    <row r="1441" spans="2:83" s="6" customFormat="1" x14ac:dyDescent="0.25">
      <c r="B1441" s="77"/>
      <c r="C1441" s="78"/>
      <c r="D1441" s="80"/>
      <c r="E1441" s="80"/>
      <c r="F1441" s="80"/>
      <c r="G1441" s="80"/>
      <c r="H1441" s="80"/>
      <c r="I1441" s="80"/>
      <c r="J1441" s="80"/>
      <c r="K1441" s="5"/>
      <c r="L1441" s="5"/>
      <c r="M1441" s="80"/>
      <c r="N1441" s="5"/>
      <c r="O1441" s="80"/>
      <c r="P1441" s="5"/>
      <c r="Q1441" s="80"/>
      <c r="R1441" s="5"/>
      <c r="S1441" s="80"/>
      <c r="T1441" s="5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5"/>
      <c r="AE1441" s="80"/>
      <c r="AF1441" s="5"/>
      <c r="AG1441" s="80"/>
      <c r="AH1441" s="5"/>
      <c r="AI1441" s="80"/>
      <c r="AJ1441" s="5"/>
      <c r="AK1441" s="80"/>
      <c r="AL1441" s="5"/>
      <c r="AM1441" s="80"/>
      <c r="AN1441" s="5"/>
      <c r="AO1441" s="80"/>
      <c r="AP1441" s="80"/>
      <c r="AQ1441" s="5"/>
      <c r="AR1441" s="80"/>
      <c r="AS1441" s="5"/>
      <c r="AT1441" s="80"/>
      <c r="AU1441" s="5"/>
      <c r="AV1441" s="80"/>
      <c r="AW1441" s="5"/>
      <c r="AX1441" s="80"/>
      <c r="AY1441" s="5"/>
      <c r="AZ1441" s="80"/>
      <c r="BA1441" s="5"/>
      <c r="BB1441" s="80"/>
      <c r="BC1441" s="80"/>
      <c r="BD1441" s="80"/>
      <c r="BE1441" s="80"/>
      <c r="BF1441" s="80"/>
      <c r="BG1441" s="80"/>
      <c r="BH1441" s="80"/>
      <c r="BI1441" s="80"/>
      <c r="BJ1441" s="80"/>
      <c r="BK1441" s="80"/>
      <c r="BL1441" s="80"/>
      <c r="BM1441" s="80"/>
      <c r="BN1441" s="80"/>
      <c r="BO1441" s="80"/>
      <c r="BP1441" s="80"/>
      <c r="BQ1441" s="80"/>
      <c r="BR1441" s="80"/>
      <c r="BS1441" s="80"/>
      <c r="BT1441" s="80"/>
      <c r="BU1441" s="80"/>
      <c r="BV1441" s="80"/>
      <c r="BW1441" s="80"/>
      <c r="BX1441" s="80"/>
      <c r="BY1441" s="80"/>
      <c r="BZ1441" s="80"/>
      <c r="CE1441" s="5"/>
    </row>
    <row r="1442" spans="2:83" s="6" customFormat="1" x14ac:dyDescent="0.25">
      <c r="B1442" s="77"/>
      <c r="C1442" s="78"/>
      <c r="D1442" s="80"/>
      <c r="E1442" s="80"/>
      <c r="F1442" s="80"/>
      <c r="G1442" s="80"/>
      <c r="H1442" s="80"/>
      <c r="I1442" s="80"/>
      <c r="J1442" s="80"/>
      <c r="K1442" s="5"/>
      <c r="L1442" s="5"/>
      <c r="M1442" s="80"/>
      <c r="N1442" s="5"/>
      <c r="O1442" s="80"/>
      <c r="P1442" s="5"/>
      <c r="Q1442" s="80"/>
      <c r="R1442" s="5"/>
      <c r="S1442" s="80"/>
      <c r="T1442" s="5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5"/>
      <c r="AE1442" s="80"/>
      <c r="AF1442" s="5"/>
      <c r="AG1442" s="80"/>
      <c r="AH1442" s="5"/>
      <c r="AI1442" s="80"/>
      <c r="AJ1442" s="5"/>
      <c r="AK1442" s="80"/>
      <c r="AL1442" s="5"/>
      <c r="AM1442" s="80"/>
      <c r="AN1442" s="5"/>
      <c r="AO1442" s="80"/>
      <c r="AP1442" s="80"/>
      <c r="AQ1442" s="5"/>
      <c r="AR1442" s="80"/>
      <c r="AS1442" s="5"/>
      <c r="AT1442" s="80"/>
      <c r="AU1442" s="5"/>
      <c r="AV1442" s="80"/>
      <c r="AW1442" s="5"/>
      <c r="AX1442" s="80"/>
      <c r="AY1442" s="5"/>
      <c r="AZ1442" s="80"/>
      <c r="BA1442" s="5"/>
      <c r="BB1442" s="80"/>
      <c r="BC1442" s="80"/>
      <c r="BD1442" s="80"/>
      <c r="BE1442" s="80"/>
      <c r="BF1442" s="80"/>
      <c r="BG1442" s="80"/>
      <c r="BH1442" s="80"/>
      <c r="BI1442" s="80"/>
      <c r="BJ1442" s="80"/>
      <c r="BK1442" s="80"/>
      <c r="BL1442" s="80"/>
      <c r="BM1442" s="80"/>
      <c r="BN1442" s="80"/>
      <c r="BO1442" s="80"/>
      <c r="BP1442" s="80"/>
      <c r="BQ1442" s="80"/>
      <c r="BR1442" s="80"/>
      <c r="BS1442" s="80"/>
      <c r="BT1442" s="80"/>
      <c r="BU1442" s="80"/>
      <c r="BV1442" s="80"/>
      <c r="BW1442" s="80"/>
      <c r="BX1442" s="80"/>
      <c r="BY1442" s="80"/>
      <c r="BZ1442" s="80"/>
      <c r="CE1442" s="5"/>
    </row>
    <row r="1443" spans="2:83" s="6" customFormat="1" x14ac:dyDescent="0.25">
      <c r="B1443" s="77"/>
      <c r="C1443" s="78"/>
      <c r="D1443" s="80"/>
      <c r="E1443" s="80"/>
      <c r="F1443" s="80"/>
      <c r="G1443" s="80"/>
      <c r="H1443" s="80"/>
      <c r="I1443" s="80"/>
      <c r="J1443" s="80"/>
      <c r="K1443" s="5"/>
      <c r="L1443" s="5"/>
      <c r="M1443" s="80"/>
      <c r="N1443" s="5"/>
      <c r="O1443" s="80"/>
      <c r="P1443" s="5"/>
      <c r="Q1443" s="80"/>
      <c r="R1443" s="5"/>
      <c r="S1443" s="80"/>
      <c r="T1443" s="5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5"/>
      <c r="AE1443" s="80"/>
      <c r="AF1443" s="5"/>
      <c r="AG1443" s="80"/>
      <c r="AH1443" s="5"/>
      <c r="AI1443" s="80"/>
      <c r="AJ1443" s="5"/>
      <c r="AK1443" s="80"/>
      <c r="AL1443" s="5"/>
      <c r="AM1443" s="80"/>
      <c r="AN1443" s="5"/>
      <c r="AO1443" s="80"/>
      <c r="AP1443" s="80"/>
      <c r="AQ1443" s="5"/>
      <c r="AR1443" s="80"/>
      <c r="AS1443" s="5"/>
      <c r="AT1443" s="80"/>
      <c r="AU1443" s="5"/>
      <c r="AV1443" s="80"/>
      <c r="AW1443" s="5"/>
      <c r="AX1443" s="80"/>
      <c r="AY1443" s="5"/>
      <c r="AZ1443" s="80"/>
      <c r="BA1443" s="5"/>
      <c r="BB1443" s="80"/>
      <c r="BC1443" s="80"/>
      <c r="BD1443" s="80"/>
      <c r="BE1443" s="80"/>
      <c r="BF1443" s="80"/>
      <c r="BG1443" s="80"/>
      <c r="BH1443" s="80"/>
      <c r="BI1443" s="80"/>
      <c r="BJ1443" s="80"/>
      <c r="BK1443" s="80"/>
      <c r="BL1443" s="80"/>
      <c r="BM1443" s="80"/>
      <c r="BN1443" s="80"/>
      <c r="BO1443" s="80"/>
      <c r="BP1443" s="80"/>
      <c r="BQ1443" s="80"/>
      <c r="BR1443" s="80"/>
      <c r="BS1443" s="80"/>
      <c r="BT1443" s="80"/>
      <c r="BU1443" s="80"/>
      <c r="BV1443" s="80"/>
      <c r="BW1443" s="80"/>
      <c r="BX1443" s="80"/>
      <c r="BY1443" s="80"/>
      <c r="BZ1443" s="80"/>
      <c r="CE1443" s="5"/>
    </row>
    <row r="1444" spans="2:83" s="6" customFormat="1" x14ac:dyDescent="0.25">
      <c r="B1444" s="77"/>
      <c r="C1444" s="78"/>
      <c r="D1444" s="80"/>
      <c r="E1444" s="80"/>
      <c r="F1444" s="80"/>
      <c r="G1444" s="80"/>
      <c r="H1444" s="80"/>
      <c r="I1444" s="80"/>
      <c r="J1444" s="80"/>
      <c r="K1444" s="5"/>
      <c r="L1444" s="5"/>
      <c r="M1444" s="80"/>
      <c r="N1444" s="5"/>
      <c r="O1444" s="80"/>
      <c r="P1444" s="5"/>
      <c r="Q1444" s="80"/>
      <c r="R1444" s="5"/>
      <c r="S1444" s="80"/>
      <c r="T1444" s="5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5"/>
      <c r="AE1444" s="80"/>
      <c r="AF1444" s="5"/>
      <c r="AG1444" s="80"/>
      <c r="AH1444" s="5"/>
      <c r="AI1444" s="80"/>
      <c r="AJ1444" s="5"/>
      <c r="AK1444" s="80"/>
      <c r="AL1444" s="5"/>
      <c r="AM1444" s="80"/>
      <c r="AN1444" s="5"/>
      <c r="AO1444" s="80"/>
      <c r="AP1444" s="80"/>
      <c r="AQ1444" s="5"/>
      <c r="AR1444" s="80"/>
      <c r="AS1444" s="5"/>
      <c r="AT1444" s="80"/>
      <c r="AU1444" s="5"/>
      <c r="AV1444" s="80"/>
      <c r="AW1444" s="5"/>
      <c r="AX1444" s="80"/>
      <c r="AY1444" s="5"/>
      <c r="AZ1444" s="80"/>
      <c r="BA1444" s="5"/>
      <c r="BB1444" s="80"/>
      <c r="BC1444" s="80"/>
      <c r="BD1444" s="80"/>
      <c r="BE1444" s="80"/>
      <c r="BF1444" s="80"/>
      <c r="BG1444" s="80"/>
      <c r="BH1444" s="80"/>
      <c r="BI1444" s="80"/>
      <c r="BJ1444" s="80"/>
      <c r="BK1444" s="80"/>
      <c r="BL1444" s="80"/>
      <c r="BM1444" s="80"/>
      <c r="BN1444" s="80"/>
      <c r="BO1444" s="80"/>
      <c r="BP1444" s="80"/>
      <c r="BQ1444" s="80"/>
      <c r="BR1444" s="80"/>
      <c r="BS1444" s="80"/>
      <c r="BT1444" s="80"/>
      <c r="BU1444" s="80"/>
      <c r="BV1444" s="80"/>
      <c r="BW1444" s="80"/>
      <c r="BX1444" s="80"/>
      <c r="BY1444" s="80"/>
      <c r="BZ1444" s="80"/>
      <c r="CE1444" s="5"/>
    </row>
    <row r="1445" spans="2:83" s="6" customFormat="1" x14ac:dyDescent="0.25">
      <c r="B1445" s="77"/>
      <c r="C1445" s="78"/>
      <c r="D1445" s="80"/>
      <c r="E1445" s="80"/>
      <c r="F1445" s="80"/>
      <c r="G1445" s="80"/>
      <c r="H1445" s="80"/>
      <c r="I1445" s="80"/>
      <c r="J1445" s="80"/>
      <c r="K1445" s="5"/>
      <c r="L1445" s="5"/>
      <c r="M1445" s="80"/>
      <c r="N1445" s="5"/>
      <c r="O1445" s="80"/>
      <c r="P1445" s="5"/>
      <c r="Q1445" s="80"/>
      <c r="R1445" s="5"/>
      <c r="S1445" s="80"/>
      <c r="T1445" s="5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5"/>
      <c r="AE1445" s="80"/>
      <c r="AF1445" s="5"/>
      <c r="AG1445" s="80"/>
      <c r="AH1445" s="5"/>
      <c r="AI1445" s="80"/>
      <c r="AJ1445" s="5"/>
      <c r="AK1445" s="80"/>
      <c r="AL1445" s="5"/>
      <c r="AM1445" s="80"/>
      <c r="AN1445" s="5"/>
      <c r="AO1445" s="80"/>
      <c r="AP1445" s="80"/>
      <c r="AQ1445" s="5"/>
      <c r="AR1445" s="80"/>
      <c r="AS1445" s="5"/>
      <c r="AT1445" s="80"/>
      <c r="AU1445" s="5"/>
      <c r="AV1445" s="80"/>
      <c r="AW1445" s="5"/>
      <c r="AX1445" s="80"/>
      <c r="AY1445" s="5"/>
      <c r="AZ1445" s="80"/>
      <c r="BA1445" s="5"/>
      <c r="BB1445" s="80"/>
      <c r="BC1445" s="80"/>
      <c r="BD1445" s="80"/>
      <c r="BE1445" s="80"/>
      <c r="BF1445" s="80"/>
      <c r="BG1445" s="80"/>
      <c r="BH1445" s="80"/>
      <c r="BI1445" s="80"/>
      <c r="BJ1445" s="80"/>
      <c r="BK1445" s="80"/>
      <c r="BL1445" s="80"/>
      <c r="BM1445" s="80"/>
      <c r="BN1445" s="80"/>
      <c r="BO1445" s="80"/>
      <c r="BP1445" s="80"/>
      <c r="BQ1445" s="80"/>
      <c r="BR1445" s="80"/>
      <c r="BS1445" s="80"/>
      <c r="BT1445" s="80"/>
      <c r="BU1445" s="80"/>
      <c r="BV1445" s="80"/>
      <c r="BW1445" s="80"/>
      <c r="BX1445" s="80"/>
      <c r="BY1445" s="80"/>
      <c r="BZ1445" s="80"/>
      <c r="CE1445" s="5"/>
    </row>
    <row r="1446" spans="2:83" s="6" customFormat="1" x14ac:dyDescent="0.25">
      <c r="B1446" s="77"/>
      <c r="C1446" s="78"/>
      <c r="D1446" s="80"/>
      <c r="E1446" s="80"/>
      <c r="F1446" s="80"/>
      <c r="G1446" s="80"/>
      <c r="H1446" s="80"/>
      <c r="I1446" s="80"/>
      <c r="J1446" s="80"/>
      <c r="K1446" s="5"/>
      <c r="L1446" s="5"/>
      <c r="M1446" s="80"/>
      <c r="N1446" s="5"/>
      <c r="O1446" s="80"/>
      <c r="P1446" s="5"/>
      <c r="Q1446" s="80"/>
      <c r="R1446" s="5"/>
      <c r="S1446" s="80"/>
      <c r="T1446" s="5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5"/>
      <c r="AE1446" s="80"/>
      <c r="AF1446" s="5"/>
      <c r="AG1446" s="80"/>
      <c r="AH1446" s="5"/>
      <c r="AI1446" s="80"/>
      <c r="AJ1446" s="5"/>
      <c r="AK1446" s="80"/>
      <c r="AL1446" s="5"/>
      <c r="AM1446" s="80"/>
      <c r="AN1446" s="5"/>
      <c r="AO1446" s="80"/>
      <c r="AP1446" s="80"/>
      <c r="AQ1446" s="5"/>
      <c r="AR1446" s="80"/>
      <c r="AS1446" s="5"/>
      <c r="AT1446" s="80"/>
      <c r="AU1446" s="5"/>
      <c r="AV1446" s="80"/>
      <c r="AW1446" s="5"/>
      <c r="AX1446" s="80"/>
      <c r="AY1446" s="5"/>
      <c r="AZ1446" s="80"/>
      <c r="BA1446" s="5"/>
      <c r="BB1446" s="80"/>
      <c r="BC1446" s="80"/>
      <c r="BD1446" s="80"/>
      <c r="BE1446" s="80"/>
      <c r="BF1446" s="80"/>
      <c r="BG1446" s="80"/>
      <c r="BH1446" s="80"/>
      <c r="BI1446" s="80"/>
      <c r="BJ1446" s="80"/>
      <c r="BK1446" s="80"/>
      <c r="BL1446" s="80"/>
      <c r="BM1446" s="80"/>
      <c r="BN1446" s="80"/>
      <c r="BO1446" s="80"/>
      <c r="BP1446" s="80"/>
      <c r="BQ1446" s="80"/>
      <c r="BR1446" s="80"/>
      <c r="BS1446" s="80"/>
      <c r="BT1446" s="80"/>
      <c r="BU1446" s="80"/>
      <c r="BV1446" s="80"/>
      <c r="BW1446" s="80"/>
      <c r="BX1446" s="80"/>
      <c r="BY1446" s="80"/>
      <c r="BZ1446" s="80"/>
      <c r="CE1446" s="5"/>
    </row>
    <row r="1447" spans="2:83" s="6" customFormat="1" x14ac:dyDescent="0.25">
      <c r="B1447" s="77"/>
      <c r="C1447" s="78"/>
      <c r="D1447" s="80"/>
      <c r="E1447" s="80"/>
      <c r="F1447" s="80"/>
      <c r="G1447" s="80"/>
      <c r="H1447" s="80"/>
      <c r="I1447" s="80"/>
      <c r="J1447" s="80"/>
      <c r="K1447" s="5"/>
      <c r="L1447" s="5"/>
      <c r="M1447" s="80"/>
      <c r="N1447" s="5"/>
      <c r="O1447" s="80"/>
      <c r="P1447" s="5"/>
      <c r="Q1447" s="80"/>
      <c r="R1447" s="5"/>
      <c r="S1447" s="80"/>
      <c r="T1447" s="5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5"/>
      <c r="AE1447" s="80"/>
      <c r="AF1447" s="5"/>
      <c r="AG1447" s="80"/>
      <c r="AH1447" s="5"/>
      <c r="AI1447" s="80"/>
      <c r="AJ1447" s="5"/>
      <c r="AK1447" s="80"/>
      <c r="AL1447" s="5"/>
      <c r="AM1447" s="80"/>
      <c r="AN1447" s="5"/>
      <c r="AO1447" s="80"/>
      <c r="AP1447" s="80"/>
      <c r="AQ1447" s="5"/>
      <c r="AR1447" s="80"/>
      <c r="AS1447" s="5"/>
      <c r="AT1447" s="80"/>
      <c r="AU1447" s="5"/>
      <c r="AV1447" s="80"/>
      <c r="AW1447" s="5"/>
      <c r="AX1447" s="80"/>
      <c r="AY1447" s="5"/>
      <c r="AZ1447" s="80"/>
      <c r="BA1447" s="5"/>
      <c r="BB1447" s="80"/>
      <c r="BC1447" s="80"/>
      <c r="BD1447" s="80"/>
      <c r="BE1447" s="80"/>
      <c r="BF1447" s="80"/>
      <c r="BG1447" s="80"/>
      <c r="BH1447" s="80"/>
      <c r="BI1447" s="80"/>
      <c r="BJ1447" s="80"/>
      <c r="BK1447" s="80"/>
      <c r="BL1447" s="80"/>
      <c r="BM1447" s="80"/>
      <c r="BN1447" s="80"/>
      <c r="BO1447" s="80"/>
      <c r="BP1447" s="80"/>
      <c r="BQ1447" s="80"/>
      <c r="BR1447" s="80"/>
      <c r="BS1447" s="80"/>
      <c r="BT1447" s="80"/>
      <c r="BU1447" s="80"/>
      <c r="BV1447" s="80"/>
      <c r="BW1447" s="80"/>
      <c r="BX1447" s="80"/>
      <c r="BY1447" s="80"/>
      <c r="BZ1447" s="80"/>
      <c r="CE1447" s="5"/>
    </row>
    <row r="1448" spans="2:83" s="6" customFormat="1" x14ac:dyDescent="0.25">
      <c r="B1448" s="77"/>
      <c r="C1448" s="78"/>
      <c r="D1448" s="80"/>
      <c r="E1448" s="80"/>
      <c r="F1448" s="80"/>
      <c r="G1448" s="80"/>
      <c r="H1448" s="80"/>
      <c r="I1448" s="80"/>
      <c r="J1448" s="80"/>
      <c r="K1448" s="5"/>
      <c r="L1448" s="5"/>
      <c r="M1448" s="80"/>
      <c r="N1448" s="5"/>
      <c r="O1448" s="80"/>
      <c r="P1448" s="5"/>
      <c r="Q1448" s="80"/>
      <c r="R1448" s="5"/>
      <c r="S1448" s="80"/>
      <c r="T1448" s="5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5"/>
      <c r="AE1448" s="80"/>
      <c r="AF1448" s="5"/>
      <c r="AG1448" s="80"/>
      <c r="AH1448" s="5"/>
      <c r="AI1448" s="80"/>
      <c r="AJ1448" s="5"/>
      <c r="AK1448" s="80"/>
      <c r="AL1448" s="5"/>
      <c r="AM1448" s="80"/>
      <c r="AN1448" s="5"/>
      <c r="AO1448" s="80"/>
      <c r="AP1448" s="80"/>
      <c r="AQ1448" s="5"/>
      <c r="AR1448" s="80"/>
      <c r="AS1448" s="5"/>
      <c r="AT1448" s="80"/>
      <c r="AU1448" s="5"/>
      <c r="AV1448" s="80"/>
      <c r="AW1448" s="5"/>
      <c r="AX1448" s="80"/>
      <c r="AY1448" s="5"/>
      <c r="AZ1448" s="80"/>
      <c r="BA1448" s="5"/>
      <c r="BB1448" s="80"/>
      <c r="BC1448" s="80"/>
      <c r="BD1448" s="80"/>
      <c r="BE1448" s="80"/>
      <c r="BF1448" s="80"/>
      <c r="BG1448" s="80"/>
      <c r="BH1448" s="80"/>
      <c r="BI1448" s="80"/>
      <c r="BJ1448" s="80"/>
      <c r="BK1448" s="80"/>
      <c r="BL1448" s="80"/>
      <c r="BM1448" s="80"/>
      <c r="BN1448" s="80"/>
      <c r="BO1448" s="80"/>
      <c r="BP1448" s="80"/>
      <c r="BQ1448" s="80"/>
      <c r="BR1448" s="80"/>
      <c r="BS1448" s="80"/>
      <c r="BT1448" s="80"/>
      <c r="BU1448" s="80"/>
      <c r="BV1448" s="80"/>
      <c r="BW1448" s="80"/>
      <c r="BX1448" s="80"/>
      <c r="BY1448" s="80"/>
      <c r="BZ1448" s="80"/>
      <c r="CE1448" s="5"/>
    </row>
    <row r="1449" spans="2:83" s="6" customFormat="1" x14ac:dyDescent="0.25">
      <c r="B1449" s="77"/>
      <c r="C1449" s="78"/>
      <c r="D1449" s="80"/>
      <c r="E1449" s="80"/>
      <c r="F1449" s="80"/>
      <c r="G1449" s="80"/>
      <c r="H1449" s="80"/>
      <c r="I1449" s="80"/>
      <c r="J1449" s="80"/>
      <c r="K1449" s="5"/>
      <c r="L1449" s="5"/>
      <c r="M1449" s="80"/>
      <c r="N1449" s="5"/>
      <c r="O1449" s="80"/>
      <c r="P1449" s="5"/>
      <c r="Q1449" s="80"/>
      <c r="R1449" s="5"/>
      <c r="S1449" s="80"/>
      <c r="T1449" s="5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5"/>
      <c r="AE1449" s="80"/>
      <c r="AF1449" s="5"/>
      <c r="AG1449" s="80"/>
      <c r="AH1449" s="5"/>
      <c r="AI1449" s="80"/>
      <c r="AJ1449" s="5"/>
      <c r="AK1449" s="80"/>
      <c r="AL1449" s="5"/>
      <c r="AM1449" s="80"/>
      <c r="AN1449" s="5"/>
      <c r="AO1449" s="80"/>
      <c r="AP1449" s="80"/>
      <c r="AQ1449" s="5"/>
      <c r="AR1449" s="80"/>
      <c r="AS1449" s="5"/>
      <c r="AT1449" s="80"/>
      <c r="AU1449" s="5"/>
      <c r="AV1449" s="80"/>
      <c r="AW1449" s="5"/>
      <c r="AX1449" s="80"/>
      <c r="AY1449" s="5"/>
      <c r="AZ1449" s="80"/>
      <c r="BA1449" s="5"/>
      <c r="BB1449" s="80"/>
      <c r="BC1449" s="80"/>
      <c r="BD1449" s="80"/>
      <c r="BE1449" s="80"/>
      <c r="BF1449" s="80"/>
      <c r="BG1449" s="80"/>
      <c r="BH1449" s="80"/>
      <c r="BI1449" s="80"/>
      <c r="BJ1449" s="80"/>
      <c r="BK1449" s="80"/>
      <c r="BL1449" s="80"/>
      <c r="BM1449" s="80"/>
      <c r="BN1449" s="80"/>
      <c r="BO1449" s="80"/>
      <c r="BP1449" s="80"/>
      <c r="BQ1449" s="80"/>
      <c r="BR1449" s="80"/>
      <c r="BS1449" s="80"/>
      <c r="BT1449" s="80"/>
      <c r="BU1449" s="80"/>
      <c r="BV1449" s="80"/>
      <c r="BW1449" s="80"/>
      <c r="BX1449" s="80"/>
      <c r="BY1449" s="80"/>
      <c r="BZ1449" s="80"/>
      <c r="CE1449" s="5"/>
    </row>
    <row r="1450" spans="2:83" s="6" customFormat="1" x14ac:dyDescent="0.25">
      <c r="B1450" s="77"/>
      <c r="C1450" s="78"/>
      <c r="D1450" s="80"/>
      <c r="E1450" s="80"/>
      <c r="F1450" s="80"/>
      <c r="G1450" s="80"/>
      <c r="H1450" s="80"/>
      <c r="I1450" s="80"/>
      <c r="J1450" s="80"/>
      <c r="K1450" s="5"/>
      <c r="L1450" s="5"/>
      <c r="M1450" s="80"/>
      <c r="N1450" s="5"/>
      <c r="O1450" s="80"/>
      <c r="P1450" s="5"/>
      <c r="Q1450" s="80"/>
      <c r="R1450" s="5"/>
      <c r="S1450" s="80"/>
      <c r="T1450" s="5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5"/>
      <c r="AE1450" s="80"/>
      <c r="AF1450" s="5"/>
      <c r="AG1450" s="80"/>
      <c r="AH1450" s="5"/>
      <c r="AI1450" s="80"/>
      <c r="AJ1450" s="5"/>
      <c r="AK1450" s="80"/>
      <c r="AL1450" s="5"/>
      <c r="AM1450" s="80"/>
      <c r="AN1450" s="5"/>
      <c r="AO1450" s="80"/>
      <c r="AP1450" s="80"/>
      <c r="AQ1450" s="5"/>
      <c r="AR1450" s="80"/>
      <c r="AS1450" s="5"/>
      <c r="AT1450" s="80"/>
      <c r="AU1450" s="5"/>
      <c r="AV1450" s="80"/>
      <c r="AW1450" s="5"/>
      <c r="AX1450" s="80"/>
      <c r="AY1450" s="5"/>
      <c r="AZ1450" s="80"/>
      <c r="BA1450" s="5"/>
      <c r="BB1450" s="80"/>
      <c r="BC1450" s="80"/>
      <c r="BD1450" s="80"/>
      <c r="BE1450" s="80"/>
      <c r="BF1450" s="80"/>
      <c r="BG1450" s="80"/>
      <c r="BH1450" s="80"/>
      <c r="BI1450" s="80"/>
      <c r="BJ1450" s="80"/>
      <c r="BK1450" s="80"/>
      <c r="BL1450" s="80"/>
      <c r="BM1450" s="80"/>
      <c r="BN1450" s="80"/>
      <c r="BO1450" s="80"/>
      <c r="BP1450" s="80"/>
      <c r="BQ1450" s="80"/>
      <c r="BR1450" s="80"/>
      <c r="BS1450" s="80"/>
      <c r="BT1450" s="80"/>
      <c r="BU1450" s="80"/>
      <c r="BV1450" s="80"/>
      <c r="BW1450" s="80"/>
      <c r="BX1450" s="80"/>
      <c r="BY1450" s="80"/>
      <c r="BZ1450" s="80"/>
      <c r="CE1450" s="5"/>
    </row>
    <row r="1451" spans="2:83" s="6" customFormat="1" x14ac:dyDescent="0.25">
      <c r="B1451" s="77"/>
      <c r="C1451" s="78"/>
      <c r="D1451" s="80"/>
      <c r="E1451" s="80"/>
      <c r="F1451" s="80"/>
      <c r="G1451" s="80"/>
      <c r="H1451" s="80"/>
      <c r="I1451" s="80"/>
      <c r="J1451" s="80"/>
      <c r="K1451" s="5"/>
      <c r="L1451" s="5"/>
      <c r="M1451" s="80"/>
      <c r="N1451" s="5"/>
      <c r="O1451" s="80"/>
      <c r="P1451" s="5"/>
      <c r="Q1451" s="80"/>
      <c r="R1451" s="5"/>
      <c r="S1451" s="80"/>
      <c r="T1451" s="5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5"/>
      <c r="AE1451" s="80"/>
      <c r="AF1451" s="5"/>
      <c r="AG1451" s="80"/>
      <c r="AH1451" s="5"/>
      <c r="AI1451" s="80"/>
      <c r="AJ1451" s="5"/>
      <c r="AK1451" s="80"/>
      <c r="AL1451" s="5"/>
      <c r="AM1451" s="80"/>
      <c r="AN1451" s="5"/>
      <c r="AO1451" s="80"/>
      <c r="AP1451" s="80"/>
      <c r="AQ1451" s="5"/>
      <c r="AR1451" s="80"/>
      <c r="AS1451" s="5"/>
      <c r="AT1451" s="80"/>
      <c r="AU1451" s="5"/>
      <c r="AV1451" s="80"/>
      <c r="AW1451" s="5"/>
      <c r="AX1451" s="80"/>
      <c r="AY1451" s="5"/>
      <c r="AZ1451" s="80"/>
      <c r="BA1451" s="5"/>
      <c r="BB1451" s="80"/>
      <c r="BC1451" s="80"/>
      <c r="BD1451" s="80"/>
      <c r="BE1451" s="80"/>
      <c r="BF1451" s="80"/>
      <c r="BG1451" s="80"/>
      <c r="BH1451" s="80"/>
      <c r="BI1451" s="80"/>
      <c r="BJ1451" s="80"/>
      <c r="BK1451" s="80"/>
      <c r="BL1451" s="80"/>
      <c r="BM1451" s="80"/>
      <c r="BN1451" s="80"/>
      <c r="BO1451" s="80"/>
      <c r="BP1451" s="80"/>
      <c r="BQ1451" s="80"/>
      <c r="BR1451" s="80"/>
      <c r="BS1451" s="80"/>
      <c r="BT1451" s="80"/>
      <c r="BU1451" s="80"/>
      <c r="BV1451" s="80"/>
      <c r="BW1451" s="80"/>
      <c r="BX1451" s="80"/>
      <c r="BY1451" s="80"/>
      <c r="BZ1451" s="80"/>
      <c r="CE1451" s="5"/>
    </row>
    <row r="1452" spans="2:83" s="6" customFormat="1" x14ac:dyDescent="0.25">
      <c r="B1452" s="77"/>
      <c r="C1452" s="78"/>
      <c r="D1452" s="80"/>
      <c r="E1452" s="80"/>
      <c r="F1452" s="80"/>
      <c r="G1452" s="80"/>
      <c r="H1452" s="80"/>
      <c r="I1452" s="80"/>
      <c r="J1452" s="80"/>
      <c r="K1452" s="5"/>
      <c r="L1452" s="5"/>
      <c r="M1452" s="80"/>
      <c r="N1452" s="5"/>
      <c r="O1452" s="80"/>
      <c r="P1452" s="5"/>
      <c r="Q1452" s="80"/>
      <c r="R1452" s="5"/>
      <c r="S1452" s="80"/>
      <c r="T1452" s="5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5"/>
      <c r="AE1452" s="80"/>
      <c r="AF1452" s="5"/>
      <c r="AG1452" s="80"/>
      <c r="AH1452" s="5"/>
      <c r="AI1452" s="80"/>
      <c r="AJ1452" s="5"/>
      <c r="AK1452" s="80"/>
      <c r="AL1452" s="5"/>
      <c r="AM1452" s="80"/>
      <c r="AN1452" s="5"/>
      <c r="AO1452" s="80"/>
      <c r="AP1452" s="80"/>
      <c r="AQ1452" s="5"/>
      <c r="AR1452" s="80"/>
      <c r="AS1452" s="5"/>
      <c r="AT1452" s="80"/>
      <c r="AU1452" s="5"/>
      <c r="AV1452" s="80"/>
      <c r="AW1452" s="5"/>
      <c r="AX1452" s="80"/>
      <c r="AY1452" s="5"/>
      <c r="AZ1452" s="80"/>
      <c r="BA1452" s="5"/>
      <c r="BB1452" s="80"/>
      <c r="BC1452" s="80"/>
      <c r="BD1452" s="80"/>
      <c r="BE1452" s="80"/>
      <c r="BF1452" s="80"/>
      <c r="BG1452" s="80"/>
      <c r="BH1452" s="80"/>
      <c r="BI1452" s="80"/>
      <c r="BJ1452" s="80"/>
      <c r="BK1452" s="80"/>
      <c r="BL1452" s="80"/>
      <c r="BM1452" s="80"/>
      <c r="BN1452" s="80"/>
      <c r="BO1452" s="80"/>
      <c r="BP1452" s="80"/>
      <c r="BQ1452" s="80"/>
      <c r="BR1452" s="80"/>
      <c r="BS1452" s="80"/>
      <c r="BT1452" s="80"/>
      <c r="BU1452" s="80"/>
      <c r="BV1452" s="80"/>
      <c r="BW1452" s="80"/>
      <c r="BX1452" s="80"/>
      <c r="BY1452" s="80"/>
      <c r="BZ1452" s="80"/>
      <c r="CE1452" s="5"/>
    </row>
    <row r="1453" spans="2:83" s="6" customFormat="1" x14ac:dyDescent="0.25">
      <c r="B1453" s="77"/>
      <c r="C1453" s="78"/>
      <c r="D1453" s="80"/>
      <c r="E1453" s="80"/>
      <c r="F1453" s="80"/>
      <c r="G1453" s="80"/>
      <c r="H1453" s="80"/>
      <c r="I1453" s="80"/>
      <c r="J1453" s="80"/>
      <c r="K1453" s="5"/>
      <c r="L1453" s="5"/>
      <c r="M1453" s="80"/>
      <c r="N1453" s="5"/>
      <c r="O1453" s="80"/>
      <c r="P1453" s="5"/>
      <c r="Q1453" s="80"/>
      <c r="R1453" s="5"/>
      <c r="S1453" s="80"/>
      <c r="T1453" s="5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5"/>
      <c r="AE1453" s="80"/>
      <c r="AF1453" s="5"/>
      <c r="AG1453" s="80"/>
      <c r="AH1453" s="5"/>
      <c r="AI1453" s="80"/>
      <c r="AJ1453" s="5"/>
      <c r="AK1453" s="80"/>
      <c r="AL1453" s="5"/>
      <c r="AM1453" s="80"/>
      <c r="AN1453" s="5"/>
      <c r="AO1453" s="80"/>
      <c r="AP1453" s="80"/>
      <c r="AQ1453" s="5"/>
      <c r="AR1453" s="80"/>
      <c r="AS1453" s="5"/>
      <c r="AT1453" s="80"/>
      <c r="AU1453" s="5"/>
      <c r="AV1453" s="80"/>
      <c r="AW1453" s="5"/>
      <c r="AX1453" s="80"/>
      <c r="AY1453" s="5"/>
      <c r="AZ1453" s="80"/>
      <c r="BA1453" s="5"/>
      <c r="BB1453" s="80"/>
      <c r="BC1453" s="80"/>
      <c r="BD1453" s="80"/>
      <c r="BE1453" s="80"/>
      <c r="BF1453" s="80"/>
      <c r="BG1453" s="80"/>
      <c r="BH1453" s="80"/>
      <c r="BI1453" s="80"/>
      <c r="BJ1453" s="80"/>
      <c r="BK1453" s="80"/>
      <c r="BL1453" s="80"/>
      <c r="BM1453" s="80"/>
      <c r="BN1453" s="80"/>
      <c r="BO1453" s="80"/>
      <c r="BP1453" s="80"/>
      <c r="BQ1453" s="80"/>
      <c r="BR1453" s="80"/>
      <c r="BS1453" s="80"/>
      <c r="BT1453" s="80"/>
      <c r="BU1453" s="80"/>
      <c r="BV1453" s="80"/>
      <c r="BW1453" s="80"/>
      <c r="BX1453" s="80"/>
      <c r="BY1453" s="80"/>
      <c r="BZ1453" s="80"/>
      <c r="CE1453" s="5"/>
    </row>
    <row r="1454" spans="2:83" s="6" customFormat="1" x14ac:dyDescent="0.25">
      <c r="B1454" s="77"/>
      <c r="C1454" s="78"/>
      <c r="D1454" s="80"/>
      <c r="E1454" s="80"/>
      <c r="F1454" s="80"/>
      <c r="G1454" s="80"/>
      <c r="H1454" s="80"/>
      <c r="I1454" s="80"/>
      <c r="J1454" s="80"/>
      <c r="K1454" s="5"/>
      <c r="L1454" s="5"/>
      <c r="M1454" s="80"/>
      <c r="N1454" s="5"/>
      <c r="O1454" s="80"/>
      <c r="P1454" s="5"/>
      <c r="Q1454" s="80"/>
      <c r="R1454" s="5"/>
      <c r="S1454" s="80"/>
      <c r="T1454" s="5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5"/>
      <c r="AE1454" s="80"/>
      <c r="AF1454" s="5"/>
      <c r="AG1454" s="80"/>
      <c r="AH1454" s="5"/>
      <c r="AI1454" s="80"/>
      <c r="AJ1454" s="5"/>
      <c r="AK1454" s="80"/>
      <c r="AL1454" s="5"/>
      <c r="AM1454" s="80"/>
      <c r="AN1454" s="5"/>
      <c r="AO1454" s="80"/>
      <c r="AP1454" s="80"/>
      <c r="AQ1454" s="5"/>
      <c r="AR1454" s="80"/>
      <c r="AS1454" s="5"/>
      <c r="AT1454" s="80"/>
      <c r="AU1454" s="5"/>
      <c r="AV1454" s="80"/>
      <c r="AW1454" s="5"/>
      <c r="AX1454" s="80"/>
      <c r="AY1454" s="5"/>
      <c r="AZ1454" s="80"/>
      <c r="BA1454" s="5"/>
      <c r="BB1454" s="80"/>
      <c r="BC1454" s="80"/>
      <c r="BD1454" s="80"/>
      <c r="BE1454" s="80"/>
      <c r="BF1454" s="80"/>
      <c r="BG1454" s="80"/>
      <c r="BH1454" s="80"/>
      <c r="BI1454" s="80"/>
      <c r="BJ1454" s="80"/>
      <c r="BK1454" s="80"/>
      <c r="BL1454" s="80"/>
      <c r="BM1454" s="80"/>
      <c r="BN1454" s="80"/>
      <c r="BO1454" s="80"/>
      <c r="BP1454" s="80"/>
      <c r="BQ1454" s="80"/>
      <c r="BR1454" s="80"/>
      <c r="BS1454" s="80"/>
      <c r="BT1454" s="80"/>
      <c r="BU1454" s="80"/>
      <c r="BV1454" s="80"/>
      <c r="BW1454" s="80"/>
      <c r="BX1454" s="80"/>
      <c r="BY1454" s="80"/>
      <c r="BZ1454" s="80"/>
      <c r="CE1454" s="5"/>
    </row>
    <row r="1455" spans="2:83" s="6" customFormat="1" x14ac:dyDescent="0.25">
      <c r="B1455" s="77"/>
      <c r="C1455" s="78"/>
      <c r="D1455" s="80"/>
      <c r="E1455" s="80"/>
      <c r="F1455" s="80"/>
      <c r="G1455" s="80"/>
      <c r="H1455" s="80"/>
      <c r="I1455" s="80"/>
      <c r="J1455" s="80"/>
      <c r="K1455" s="5"/>
      <c r="L1455" s="5"/>
      <c r="M1455" s="80"/>
      <c r="N1455" s="5"/>
      <c r="O1455" s="80"/>
      <c r="P1455" s="5"/>
      <c r="Q1455" s="80"/>
      <c r="R1455" s="5"/>
      <c r="S1455" s="80"/>
      <c r="T1455" s="5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5"/>
      <c r="AE1455" s="80"/>
      <c r="AF1455" s="5"/>
      <c r="AG1455" s="80"/>
      <c r="AH1455" s="5"/>
      <c r="AI1455" s="80"/>
      <c r="AJ1455" s="5"/>
      <c r="AK1455" s="80"/>
      <c r="AL1455" s="5"/>
      <c r="AM1455" s="80"/>
      <c r="AN1455" s="5"/>
      <c r="AO1455" s="80"/>
      <c r="AP1455" s="80"/>
      <c r="AQ1455" s="5"/>
      <c r="AR1455" s="80"/>
      <c r="AS1455" s="5"/>
      <c r="AT1455" s="80"/>
      <c r="AU1455" s="5"/>
      <c r="AV1455" s="80"/>
      <c r="AW1455" s="5"/>
      <c r="AX1455" s="80"/>
      <c r="AY1455" s="5"/>
      <c r="AZ1455" s="80"/>
      <c r="BA1455" s="5"/>
      <c r="BB1455" s="80"/>
      <c r="BC1455" s="80"/>
      <c r="BD1455" s="80"/>
      <c r="BE1455" s="80"/>
      <c r="BF1455" s="80"/>
      <c r="BG1455" s="80"/>
      <c r="BH1455" s="80"/>
      <c r="BI1455" s="80"/>
      <c r="BJ1455" s="80"/>
      <c r="BK1455" s="80"/>
      <c r="BL1455" s="80"/>
      <c r="BM1455" s="80"/>
      <c r="BN1455" s="80"/>
      <c r="BO1455" s="80"/>
      <c r="BP1455" s="80"/>
      <c r="BQ1455" s="80"/>
      <c r="BR1455" s="80"/>
      <c r="BS1455" s="80"/>
      <c r="BT1455" s="80"/>
      <c r="BU1455" s="80"/>
      <c r="BV1455" s="80"/>
      <c r="BW1455" s="80"/>
      <c r="BX1455" s="80"/>
      <c r="BY1455" s="80"/>
      <c r="BZ1455" s="80"/>
      <c r="CE1455" s="5"/>
    </row>
    <row r="1456" spans="2:83" s="6" customFormat="1" x14ac:dyDescent="0.25">
      <c r="B1456" s="77"/>
      <c r="C1456" s="78"/>
      <c r="D1456" s="80"/>
      <c r="E1456" s="80"/>
      <c r="F1456" s="80"/>
      <c r="G1456" s="80"/>
      <c r="H1456" s="80"/>
      <c r="I1456" s="80"/>
      <c r="J1456" s="80"/>
      <c r="K1456" s="5"/>
      <c r="L1456" s="5"/>
      <c r="M1456" s="80"/>
      <c r="N1456" s="5"/>
      <c r="O1456" s="80"/>
      <c r="P1456" s="5"/>
      <c r="Q1456" s="80"/>
      <c r="R1456" s="5"/>
      <c r="S1456" s="80"/>
      <c r="T1456" s="5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5"/>
      <c r="AE1456" s="80"/>
      <c r="AF1456" s="5"/>
      <c r="AG1456" s="80"/>
      <c r="AH1456" s="5"/>
      <c r="AI1456" s="80"/>
      <c r="AJ1456" s="5"/>
      <c r="AK1456" s="80"/>
      <c r="AL1456" s="5"/>
      <c r="AM1456" s="80"/>
      <c r="AN1456" s="5"/>
      <c r="AO1456" s="80"/>
      <c r="AP1456" s="80"/>
      <c r="AQ1456" s="5"/>
      <c r="AR1456" s="80"/>
      <c r="AS1456" s="5"/>
      <c r="AT1456" s="80"/>
      <c r="AU1456" s="5"/>
      <c r="AV1456" s="80"/>
      <c r="AW1456" s="5"/>
      <c r="AX1456" s="80"/>
      <c r="AY1456" s="5"/>
      <c r="AZ1456" s="80"/>
      <c r="BA1456" s="5"/>
      <c r="BB1456" s="80"/>
      <c r="BC1456" s="80"/>
      <c r="BD1456" s="80"/>
      <c r="BE1456" s="80"/>
      <c r="BF1456" s="80"/>
      <c r="BG1456" s="80"/>
      <c r="BH1456" s="80"/>
      <c r="BI1456" s="80"/>
      <c r="BJ1456" s="80"/>
      <c r="BK1456" s="80"/>
      <c r="BL1456" s="80"/>
      <c r="BM1456" s="80"/>
      <c r="BN1456" s="80"/>
      <c r="BO1456" s="80"/>
      <c r="BP1456" s="80"/>
      <c r="BQ1456" s="80"/>
      <c r="BR1456" s="80"/>
      <c r="BS1456" s="80"/>
      <c r="BT1456" s="80"/>
      <c r="BU1456" s="80"/>
      <c r="BV1456" s="80"/>
      <c r="BW1456" s="80"/>
      <c r="BX1456" s="80"/>
      <c r="BY1456" s="80"/>
      <c r="BZ1456" s="80"/>
      <c r="CE1456" s="5"/>
    </row>
    <row r="1457" spans="2:83" s="6" customFormat="1" x14ac:dyDescent="0.25">
      <c r="B1457" s="77"/>
      <c r="C1457" s="78"/>
      <c r="D1457" s="80"/>
      <c r="E1457" s="80"/>
      <c r="F1457" s="80"/>
      <c r="G1457" s="80"/>
      <c r="H1457" s="80"/>
      <c r="I1457" s="80"/>
      <c r="J1457" s="80"/>
      <c r="K1457" s="5"/>
      <c r="L1457" s="5"/>
      <c r="M1457" s="80"/>
      <c r="N1457" s="5"/>
      <c r="O1457" s="80"/>
      <c r="P1457" s="5"/>
      <c r="Q1457" s="80"/>
      <c r="R1457" s="5"/>
      <c r="S1457" s="80"/>
      <c r="T1457" s="5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5"/>
      <c r="AE1457" s="80"/>
      <c r="AF1457" s="5"/>
      <c r="AG1457" s="80"/>
      <c r="AH1457" s="5"/>
      <c r="AI1457" s="80"/>
      <c r="AJ1457" s="5"/>
      <c r="AK1457" s="80"/>
      <c r="AL1457" s="5"/>
      <c r="AM1457" s="80"/>
      <c r="AN1457" s="5"/>
      <c r="AO1457" s="80"/>
      <c r="AP1457" s="80"/>
      <c r="AQ1457" s="5"/>
      <c r="AR1457" s="80"/>
      <c r="AS1457" s="5"/>
      <c r="AT1457" s="80"/>
      <c r="AU1457" s="5"/>
      <c r="AV1457" s="80"/>
      <c r="AW1457" s="5"/>
      <c r="AX1457" s="80"/>
      <c r="AY1457" s="5"/>
      <c r="AZ1457" s="80"/>
      <c r="BA1457" s="5"/>
      <c r="BB1457" s="80"/>
      <c r="BC1457" s="80"/>
      <c r="BD1457" s="80"/>
      <c r="BE1457" s="80"/>
      <c r="BF1457" s="80"/>
      <c r="BG1457" s="80"/>
      <c r="BH1457" s="80"/>
      <c r="BI1457" s="80"/>
      <c r="BJ1457" s="80"/>
      <c r="BK1457" s="80"/>
      <c r="BL1457" s="80"/>
      <c r="BM1457" s="80"/>
      <c r="BN1457" s="80"/>
      <c r="BO1457" s="80"/>
      <c r="BP1457" s="80"/>
      <c r="BQ1457" s="80"/>
      <c r="BR1457" s="80"/>
      <c r="BS1457" s="80"/>
      <c r="BT1457" s="80"/>
      <c r="BU1457" s="80"/>
      <c r="BV1457" s="80"/>
      <c r="BW1457" s="80"/>
      <c r="BX1457" s="80"/>
      <c r="BY1457" s="80"/>
      <c r="BZ1457" s="80"/>
      <c r="CE1457" s="5"/>
    </row>
    <row r="1458" spans="2:83" s="6" customFormat="1" x14ac:dyDescent="0.25">
      <c r="B1458" s="77"/>
      <c r="C1458" s="78"/>
      <c r="D1458" s="80"/>
      <c r="E1458" s="80"/>
      <c r="F1458" s="80"/>
      <c r="G1458" s="80"/>
      <c r="H1458" s="80"/>
      <c r="I1458" s="80"/>
      <c r="J1458" s="80"/>
      <c r="K1458" s="5"/>
      <c r="L1458" s="5"/>
      <c r="M1458" s="80"/>
      <c r="N1458" s="5"/>
      <c r="O1458" s="80"/>
      <c r="P1458" s="5"/>
      <c r="Q1458" s="80"/>
      <c r="R1458" s="5"/>
      <c r="S1458" s="80"/>
      <c r="T1458" s="5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5"/>
      <c r="AE1458" s="80"/>
      <c r="AF1458" s="5"/>
      <c r="AG1458" s="80"/>
      <c r="AH1458" s="5"/>
      <c r="AI1458" s="80"/>
      <c r="AJ1458" s="5"/>
      <c r="AK1458" s="80"/>
      <c r="AL1458" s="5"/>
      <c r="AM1458" s="80"/>
      <c r="AN1458" s="5"/>
      <c r="AO1458" s="80"/>
      <c r="AP1458" s="80"/>
      <c r="AQ1458" s="5"/>
      <c r="AR1458" s="80"/>
      <c r="AS1458" s="5"/>
      <c r="AT1458" s="80"/>
      <c r="AU1458" s="5"/>
      <c r="AV1458" s="80"/>
      <c r="AW1458" s="5"/>
      <c r="AX1458" s="80"/>
      <c r="AY1458" s="5"/>
      <c r="AZ1458" s="80"/>
      <c r="BA1458" s="5"/>
      <c r="BB1458" s="80"/>
      <c r="BC1458" s="80"/>
      <c r="BD1458" s="80"/>
      <c r="BE1458" s="80"/>
      <c r="BF1458" s="80"/>
      <c r="BG1458" s="80"/>
      <c r="BH1458" s="80"/>
      <c r="BI1458" s="80"/>
      <c r="BJ1458" s="80"/>
      <c r="BK1458" s="80"/>
      <c r="BL1458" s="80"/>
      <c r="BM1458" s="80"/>
      <c r="BN1458" s="80"/>
      <c r="BO1458" s="80"/>
      <c r="BP1458" s="80"/>
      <c r="BQ1458" s="80"/>
      <c r="BR1458" s="80"/>
      <c r="BS1458" s="80"/>
      <c r="BT1458" s="80"/>
      <c r="BU1458" s="80"/>
      <c r="BV1458" s="80"/>
      <c r="BW1458" s="80"/>
      <c r="BX1458" s="80"/>
      <c r="BY1458" s="80"/>
      <c r="BZ1458" s="80"/>
      <c r="CE1458" s="5"/>
    </row>
    <row r="1459" spans="2:83" s="6" customFormat="1" x14ac:dyDescent="0.25">
      <c r="B1459" s="77"/>
      <c r="C1459" s="78"/>
      <c r="D1459" s="80"/>
      <c r="E1459" s="80"/>
      <c r="F1459" s="80"/>
      <c r="G1459" s="80"/>
      <c r="H1459" s="80"/>
      <c r="I1459" s="80"/>
      <c r="J1459" s="80"/>
      <c r="K1459" s="5"/>
      <c r="L1459" s="5"/>
      <c r="M1459" s="80"/>
      <c r="N1459" s="5"/>
      <c r="O1459" s="80"/>
      <c r="P1459" s="5"/>
      <c r="Q1459" s="80"/>
      <c r="R1459" s="5"/>
      <c r="S1459" s="80"/>
      <c r="T1459" s="5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5"/>
      <c r="AE1459" s="80"/>
      <c r="AF1459" s="5"/>
      <c r="AG1459" s="80"/>
      <c r="AH1459" s="5"/>
      <c r="AI1459" s="80"/>
      <c r="AJ1459" s="5"/>
      <c r="AK1459" s="80"/>
      <c r="AL1459" s="5"/>
      <c r="AM1459" s="80"/>
      <c r="AN1459" s="5"/>
      <c r="AO1459" s="80"/>
      <c r="AP1459" s="80"/>
      <c r="AQ1459" s="5"/>
      <c r="AR1459" s="80"/>
      <c r="AS1459" s="5"/>
      <c r="AT1459" s="80"/>
      <c r="AU1459" s="5"/>
      <c r="AV1459" s="80"/>
      <c r="AW1459" s="5"/>
      <c r="AX1459" s="80"/>
      <c r="AY1459" s="5"/>
      <c r="AZ1459" s="80"/>
      <c r="BA1459" s="5"/>
      <c r="BB1459" s="80"/>
      <c r="BC1459" s="80"/>
      <c r="BD1459" s="80"/>
      <c r="BE1459" s="80"/>
      <c r="BF1459" s="80"/>
      <c r="BG1459" s="80"/>
      <c r="BH1459" s="80"/>
      <c r="BI1459" s="80"/>
      <c r="BJ1459" s="80"/>
      <c r="BK1459" s="80"/>
      <c r="BL1459" s="80"/>
      <c r="BM1459" s="80"/>
      <c r="BN1459" s="80"/>
      <c r="BO1459" s="80"/>
      <c r="BP1459" s="80"/>
      <c r="BQ1459" s="80"/>
      <c r="BR1459" s="80"/>
      <c r="BS1459" s="80"/>
      <c r="BT1459" s="80"/>
      <c r="BU1459" s="80"/>
      <c r="BV1459" s="80"/>
      <c r="BW1459" s="80"/>
      <c r="BX1459" s="80"/>
      <c r="BY1459" s="80"/>
      <c r="BZ1459" s="80"/>
      <c r="CE1459" s="5"/>
    </row>
    <row r="1460" spans="2:83" s="6" customFormat="1" x14ac:dyDescent="0.25">
      <c r="B1460" s="77"/>
      <c r="C1460" s="78"/>
      <c r="D1460" s="80"/>
      <c r="E1460" s="80"/>
      <c r="F1460" s="80"/>
      <c r="G1460" s="80"/>
      <c r="H1460" s="80"/>
      <c r="I1460" s="80"/>
      <c r="J1460" s="80"/>
      <c r="K1460" s="5"/>
      <c r="L1460" s="5"/>
      <c r="M1460" s="80"/>
      <c r="N1460" s="5"/>
      <c r="O1460" s="80"/>
      <c r="P1460" s="5"/>
      <c r="Q1460" s="80"/>
      <c r="R1460" s="5"/>
      <c r="S1460" s="80"/>
      <c r="T1460" s="5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5"/>
      <c r="AE1460" s="80"/>
      <c r="AF1460" s="5"/>
      <c r="AG1460" s="80"/>
      <c r="AH1460" s="5"/>
      <c r="AI1460" s="80"/>
      <c r="AJ1460" s="5"/>
      <c r="AK1460" s="80"/>
      <c r="AL1460" s="5"/>
      <c r="AM1460" s="80"/>
      <c r="AN1460" s="5"/>
      <c r="AO1460" s="80"/>
      <c r="AP1460" s="80"/>
      <c r="AQ1460" s="5"/>
      <c r="AR1460" s="80"/>
      <c r="AS1460" s="5"/>
      <c r="AT1460" s="80"/>
      <c r="AU1460" s="5"/>
      <c r="AV1460" s="80"/>
      <c r="AW1460" s="5"/>
      <c r="AX1460" s="80"/>
      <c r="AY1460" s="5"/>
      <c r="AZ1460" s="80"/>
      <c r="BA1460" s="5"/>
      <c r="BB1460" s="80"/>
      <c r="BC1460" s="80"/>
      <c r="BD1460" s="80"/>
      <c r="BE1460" s="80"/>
      <c r="BF1460" s="80"/>
      <c r="BG1460" s="80"/>
      <c r="BH1460" s="80"/>
      <c r="BI1460" s="80"/>
      <c r="BJ1460" s="80"/>
      <c r="BK1460" s="80"/>
      <c r="BL1460" s="80"/>
      <c r="BM1460" s="80"/>
      <c r="BN1460" s="80"/>
      <c r="BO1460" s="80"/>
      <c r="BP1460" s="80"/>
      <c r="BQ1460" s="80"/>
      <c r="BR1460" s="80"/>
      <c r="BS1460" s="80"/>
      <c r="BT1460" s="80"/>
      <c r="BU1460" s="80"/>
      <c r="BV1460" s="80"/>
      <c r="BW1460" s="80"/>
      <c r="BX1460" s="80"/>
      <c r="BY1460" s="80"/>
      <c r="BZ1460" s="80"/>
      <c r="CE1460" s="5"/>
    </row>
    <row r="1461" spans="2:83" s="6" customFormat="1" x14ac:dyDescent="0.25">
      <c r="B1461" s="77"/>
      <c r="C1461" s="78"/>
      <c r="D1461" s="80"/>
      <c r="E1461" s="80"/>
      <c r="F1461" s="80"/>
      <c r="G1461" s="80"/>
      <c r="H1461" s="80"/>
      <c r="I1461" s="80"/>
      <c r="J1461" s="80"/>
      <c r="K1461" s="5"/>
      <c r="L1461" s="5"/>
      <c r="M1461" s="80"/>
      <c r="N1461" s="5"/>
      <c r="O1461" s="80"/>
      <c r="P1461" s="5"/>
      <c r="Q1461" s="80"/>
      <c r="R1461" s="5"/>
      <c r="S1461" s="80"/>
      <c r="T1461" s="5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5"/>
      <c r="AE1461" s="80"/>
      <c r="AF1461" s="5"/>
      <c r="AG1461" s="80"/>
      <c r="AH1461" s="5"/>
      <c r="AI1461" s="80"/>
      <c r="AJ1461" s="5"/>
      <c r="AK1461" s="80"/>
      <c r="AL1461" s="5"/>
      <c r="AM1461" s="80"/>
      <c r="AN1461" s="5"/>
      <c r="AO1461" s="80"/>
      <c r="AP1461" s="80"/>
      <c r="AQ1461" s="5"/>
      <c r="AR1461" s="80"/>
      <c r="AS1461" s="5"/>
      <c r="AT1461" s="80"/>
      <c r="AU1461" s="5"/>
      <c r="AV1461" s="80"/>
      <c r="AW1461" s="5"/>
      <c r="AX1461" s="80"/>
      <c r="AY1461" s="5"/>
      <c r="AZ1461" s="80"/>
      <c r="BA1461" s="5"/>
      <c r="BB1461" s="80"/>
      <c r="BC1461" s="80"/>
      <c r="BD1461" s="80"/>
      <c r="BE1461" s="80"/>
      <c r="BF1461" s="80"/>
      <c r="BG1461" s="80"/>
      <c r="BH1461" s="80"/>
      <c r="BI1461" s="80"/>
      <c r="BJ1461" s="80"/>
      <c r="BK1461" s="80"/>
      <c r="BL1461" s="80"/>
      <c r="BM1461" s="80"/>
      <c r="BN1461" s="80"/>
      <c r="BO1461" s="80"/>
      <c r="BP1461" s="80"/>
      <c r="BQ1461" s="80"/>
      <c r="BR1461" s="80"/>
      <c r="BS1461" s="80"/>
      <c r="BT1461" s="80"/>
      <c r="BU1461" s="80"/>
      <c r="BV1461" s="80"/>
      <c r="BW1461" s="80"/>
      <c r="BX1461" s="80"/>
      <c r="BY1461" s="80"/>
      <c r="BZ1461" s="80"/>
      <c r="CE1461" s="5"/>
    </row>
    <row r="1462" spans="2:83" s="6" customFormat="1" x14ac:dyDescent="0.25">
      <c r="B1462" s="77"/>
      <c r="C1462" s="78"/>
      <c r="D1462" s="80"/>
      <c r="E1462" s="80"/>
      <c r="F1462" s="80"/>
      <c r="G1462" s="80"/>
      <c r="H1462" s="80"/>
      <c r="I1462" s="80"/>
      <c r="J1462" s="80"/>
      <c r="K1462" s="5"/>
      <c r="L1462" s="5"/>
      <c r="M1462" s="80"/>
      <c r="N1462" s="5"/>
      <c r="O1462" s="80"/>
      <c r="P1462" s="5"/>
      <c r="Q1462" s="80"/>
      <c r="R1462" s="5"/>
      <c r="S1462" s="80"/>
      <c r="T1462" s="5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5"/>
      <c r="AE1462" s="80"/>
      <c r="AF1462" s="5"/>
      <c r="AG1462" s="80"/>
      <c r="AH1462" s="5"/>
      <c r="AI1462" s="80"/>
      <c r="AJ1462" s="5"/>
      <c r="AK1462" s="80"/>
      <c r="AL1462" s="5"/>
      <c r="AM1462" s="80"/>
      <c r="AN1462" s="5"/>
      <c r="AO1462" s="80"/>
      <c r="AP1462" s="80"/>
      <c r="AQ1462" s="5"/>
      <c r="AR1462" s="80"/>
      <c r="AS1462" s="5"/>
      <c r="AT1462" s="80"/>
      <c r="AU1462" s="5"/>
      <c r="AV1462" s="80"/>
      <c r="AW1462" s="5"/>
      <c r="AX1462" s="80"/>
      <c r="AY1462" s="5"/>
      <c r="AZ1462" s="80"/>
      <c r="BA1462" s="5"/>
      <c r="BB1462" s="80"/>
      <c r="BC1462" s="80"/>
      <c r="BD1462" s="80"/>
      <c r="BE1462" s="80"/>
      <c r="BF1462" s="80"/>
      <c r="BG1462" s="80"/>
      <c r="BH1462" s="80"/>
      <c r="BI1462" s="80"/>
      <c r="BJ1462" s="80"/>
      <c r="BK1462" s="80"/>
      <c r="BL1462" s="80"/>
      <c r="BM1462" s="80"/>
      <c r="BN1462" s="80"/>
      <c r="BO1462" s="80"/>
      <c r="BP1462" s="80"/>
      <c r="BQ1462" s="80"/>
      <c r="BR1462" s="80"/>
      <c r="BS1462" s="80"/>
      <c r="BT1462" s="80"/>
      <c r="BU1462" s="80"/>
      <c r="BV1462" s="80"/>
      <c r="BW1462" s="80"/>
      <c r="BX1462" s="80"/>
      <c r="BY1462" s="80"/>
      <c r="BZ1462" s="80"/>
      <c r="CE1462" s="5"/>
    </row>
    <row r="1463" spans="2:83" s="6" customFormat="1" x14ac:dyDescent="0.25">
      <c r="B1463" s="77"/>
      <c r="C1463" s="78"/>
      <c r="D1463" s="80"/>
      <c r="E1463" s="80"/>
      <c r="F1463" s="80"/>
      <c r="G1463" s="80"/>
      <c r="H1463" s="80"/>
      <c r="I1463" s="80"/>
      <c r="J1463" s="80"/>
      <c r="K1463" s="5"/>
      <c r="L1463" s="5"/>
      <c r="M1463" s="80"/>
      <c r="N1463" s="5"/>
      <c r="O1463" s="80"/>
      <c r="P1463" s="5"/>
      <c r="Q1463" s="80"/>
      <c r="R1463" s="5"/>
      <c r="S1463" s="80"/>
      <c r="T1463" s="5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5"/>
      <c r="AE1463" s="80"/>
      <c r="AF1463" s="5"/>
      <c r="AG1463" s="80"/>
      <c r="AH1463" s="5"/>
      <c r="AI1463" s="80"/>
      <c r="AJ1463" s="5"/>
      <c r="AK1463" s="80"/>
      <c r="AL1463" s="5"/>
      <c r="AM1463" s="80"/>
      <c r="AN1463" s="5"/>
      <c r="AO1463" s="80"/>
      <c r="AP1463" s="80"/>
      <c r="AQ1463" s="5"/>
      <c r="AR1463" s="80"/>
      <c r="AS1463" s="5"/>
      <c r="AT1463" s="80"/>
      <c r="AU1463" s="5"/>
      <c r="AV1463" s="80"/>
      <c r="AW1463" s="5"/>
      <c r="AX1463" s="80"/>
      <c r="AY1463" s="5"/>
      <c r="AZ1463" s="80"/>
      <c r="BA1463" s="5"/>
      <c r="BB1463" s="80"/>
      <c r="BC1463" s="80"/>
      <c r="BD1463" s="80"/>
      <c r="BE1463" s="80"/>
      <c r="BF1463" s="80"/>
      <c r="BG1463" s="80"/>
      <c r="BH1463" s="80"/>
      <c r="BI1463" s="80"/>
      <c r="BJ1463" s="80"/>
      <c r="BK1463" s="80"/>
      <c r="BL1463" s="80"/>
      <c r="BM1463" s="80"/>
      <c r="BN1463" s="80"/>
      <c r="BO1463" s="80"/>
      <c r="BP1463" s="80"/>
      <c r="BQ1463" s="80"/>
      <c r="BR1463" s="80"/>
      <c r="BS1463" s="80"/>
      <c r="BT1463" s="80"/>
      <c r="BU1463" s="80"/>
      <c r="BV1463" s="80"/>
      <c r="BW1463" s="80"/>
      <c r="BX1463" s="80"/>
      <c r="BY1463" s="80"/>
      <c r="BZ1463" s="80"/>
      <c r="CE1463" s="5"/>
    </row>
    <row r="1464" spans="2:83" s="6" customFormat="1" x14ac:dyDescent="0.25">
      <c r="B1464" s="77"/>
      <c r="C1464" s="78"/>
      <c r="D1464" s="80"/>
      <c r="E1464" s="80"/>
      <c r="F1464" s="80"/>
      <c r="G1464" s="80"/>
      <c r="H1464" s="80"/>
      <c r="I1464" s="80"/>
      <c r="J1464" s="80"/>
      <c r="K1464" s="5"/>
      <c r="L1464" s="5"/>
      <c r="M1464" s="80"/>
      <c r="N1464" s="5"/>
      <c r="O1464" s="80"/>
      <c r="P1464" s="5"/>
      <c r="Q1464" s="80"/>
      <c r="R1464" s="5"/>
      <c r="S1464" s="80"/>
      <c r="T1464" s="5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5"/>
      <c r="AE1464" s="80"/>
      <c r="AF1464" s="5"/>
      <c r="AG1464" s="80"/>
      <c r="AH1464" s="5"/>
      <c r="AI1464" s="80"/>
      <c r="AJ1464" s="5"/>
      <c r="AK1464" s="80"/>
      <c r="AL1464" s="5"/>
      <c r="AM1464" s="80"/>
      <c r="AN1464" s="5"/>
      <c r="AO1464" s="80"/>
      <c r="AP1464" s="80"/>
      <c r="AQ1464" s="5"/>
      <c r="AR1464" s="80"/>
      <c r="AS1464" s="5"/>
      <c r="AT1464" s="80"/>
      <c r="AU1464" s="5"/>
      <c r="AV1464" s="80"/>
      <c r="AW1464" s="5"/>
      <c r="AX1464" s="80"/>
      <c r="AY1464" s="5"/>
      <c r="AZ1464" s="80"/>
      <c r="BA1464" s="5"/>
      <c r="BB1464" s="80"/>
      <c r="BC1464" s="80"/>
      <c r="BD1464" s="80"/>
      <c r="BE1464" s="80"/>
      <c r="BF1464" s="80"/>
      <c r="BG1464" s="80"/>
      <c r="BH1464" s="80"/>
      <c r="BI1464" s="80"/>
      <c r="BJ1464" s="80"/>
      <c r="BK1464" s="80"/>
      <c r="BL1464" s="80"/>
      <c r="BM1464" s="80"/>
      <c r="BN1464" s="80"/>
      <c r="BO1464" s="80"/>
      <c r="BP1464" s="80"/>
      <c r="BQ1464" s="80"/>
      <c r="BR1464" s="80"/>
      <c r="BS1464" s="80"/>
      <c r="BT1464" s="80"/>
      <c r="BU1464" s="80"/>
      <c r="BV1464" s="80"/>
      <c r="BW1464" s="80"/>
      <c r="BX1464" s="80"/>
      <c r="BY1464" s="80"/>
      <c r="BZ1464" s="80"/>
      <c r="CE1464" s="5"/>
    </row>
    <row r="1465" spans="2:83" s="6" customFormat="1" x14ac:dyDescent="0.25">
      <c r="B1465" s="77"/>
      <c r="C1465" s="78"/>
      <c r="D1465" s="80"/>
      <c r="E1465" s="80"/>
      <c r="F1465" s="80"/>
      <c r="G1465" s="80"/>
      <c r="H1465" s="80"/>
      <c r="I1465" s="80"/>
      <c r="J1465" s="80"/>
      <c r="K1465" s="5"/>
      <c r="L1465" s="5"/>
      <c r="M1465" s="80"/>
      <c r="N1465" s="5"/>
      <c r="O1465" s="80"/>
      <c r="P1465" s="5"/>
      <c r="Q1465" s="80"/>
      <c r="R1465" s="5"/>
      <c r="S1465" s="80"/>
      <c r="T1465" s="5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5"/>
      <c r="AE1465" s="80"/>
      <c r="AF1465" s="5"/>
      <c r="AG1465" s="80"/>
      <c r="AH1465" s="5"/>
      <c r="AI1465" s="80"/>
      <c r="AJ1465" s="5"/>
      <c r="AK1465" s="80"/>
      <c r="AL1465" s="5"/>
      <c r="AM1465" s="80"/>
      <c r="AN1465" s="5"/>
      <c r="AO1465" s="80"/>
      <c r="AP1465" s="80"/>
      <c r="AQ1465" s="5"/>
      <c r="AR1465" s="80"/>
      <c r="AS1465" s="5"/>
      <c r="AT1465" s="80"/>
      <c r="AU1465" s="5"/>
      <c r="AV1465" s="80"/>
      <c r="AW1465" s="5"/>
      <c r="AX1465" s="80"/>
      <c r="AY1465" s="5"/>
      <c r="AZ1465" s="80"/>
      <c r="BA1465" s="5"/>
      <c r="BB1465" s="80"/>
      <c r="BC1465" s="80"/>
      <c r="BD1465" s="80"/>
      <c r="BE1465" s="80"/>
      <c r="BF1465" s="80"/>
      <c r="BG1465" s="80"/>
      <c r="BH1465" s="80"/>
      <c r="BI1465" s="80"/>
      <c r="BJ1465" s="80"/>
      <c r="BK1465" s="80"/>
      <c r="BL1465" s="80"/>
      <c r="BM1465" s="80"/>
      <c r="BN1465" s="80"/>
      <c r="BO1465" s="80"/>
      <c r="BP1465" s="80"/>
      <c r="BQ1465" s="80"/>
      <c r="BR1465" s="80"/>
      <c r="BS1465" s="80"/>
      <c r="BT1465" s="80"/>
      <c r="BU1465" s="80"/>
      <c r="BV1465" s="80"/>
      <c r="BW1465" s="80"/>
      <c r="BX1465" s="80"/>
      <c r="BY1465" s="80"/>
      <c r="BZ1465" s="80"/>
      <c r="CE1465" s="5"/>
    </row>
    <row r="1466" spans="2:83" s="6" customFormat="1" x14ac:dyDescent="0.25">
      <c r="B1466" s="77"/>
      <c r="C1466" s="78"/>
      <c r="D1466" s="80"/>
      <c r="E1466" s="80"/>
      <c r="F1466" s="80"/>
      <c r="G1466" s="80"/>
      <c r="H1466" s="80"/>
      <c r="I1466" s="80"/>
      <c r="J1466" s="80"/>
      <c r="K1466" s="5"/>
      <c r="L1466" s="5"/>
      <c r="M1466" s="80"/>
      <c r="N1466" s="5"/>
      <c r="O1466" s="80"/>
      <c r="P1466" s="5"/>
      <c r="Q1466" s="80"/>
      <c r="R1466" s="5"/>
      <c r="S1466" s="80"/>
      <c r="T1466" s="5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5"/>
      <c r="AE1466" s="80"/>
      <c r="AF1466" s="5"/>
      <c r="AG1466" s="80"/>
      <c r="AH1466" s="5"/>
      <c r="AI1466" s="80"/>
      <c r="AJ1466" s="5"/>
      <c r="AK1466" s="80"/>
      <c r="AL1466" s="5"/>
      <c r="AM1466" s="80"/>
      <c r="AN1466" s="5"/>
      <c r="AO1466" s="80"/>
      <c r="AP1466" s="80"/>
      <c r="AQ1466" s="5"/>
      <c r="AR1466" s="80"/>
      <c r="AS1466" s="5"/>
      <c r="AT1466" s="80"/>
      <c r="AU1466" s="5"/>
      <c r="AV1466" s="80"/>
      <c r="AW1466" s="5"/>
      <c r="AX1466" s="80"/>
      <c r="AY1466" s="5"/>
      <c r="AZ1466" s="80"/>
      <c r="BA1466" s="5"/>
      <c r="BB1466" s="80"/>
      <c r="BC1466" s="80"/>
      <c r="BD1466" s="80"/>
      <c r="BE1466" s="80"/>
      <c r="BF1466" s="80"/>
      <c r="BG1466" s="80"/>
      <c r="BH1466" s="80"/>
      <c r="BI1466" s="80"/>
      <c r="BJ1466" s="80"/>
      <c r="BK1466" s="80"/>
      <c r="BL1466" s="80"/>
      <c r="BM1466" s="80"/>
      <c r="BN1466" s="80"/>
      <c r="BO1466" s="80"/>
      <c r="BP1466" s="80"/>
      <c r="BQ1466" s="80"/>
      <c r="BR1466" s="80"/>
      <c r="BS1466" s="80"/>
      <c r="BT1466" s="80"/>
      <c r="BU1466" s="80"/>
      <c r="BV1466" s="80"/>
      <c r="BW1466" s="80"/>
      <c r="BX1466" s="80"/>
      <c r="BY1466" s="80"/>
      <c r="BZ1466" s="80"/>
      <c r="CE1466" s="5"/>
    </row>
    <row r="1467" spans="2:83" s="6" customFormat="1" x14ac:dyDescent="0.25">
      <c r="B1467" s="77"/>
      <c r="C1467" s="78"/>
      <c r="D1467" s="80"/>
      <c r="E1467" s="80"/>
      <c r="F1467" s="80"/>
      <c r="G1467" s="80"/>
      <c r="H1467" s="80"/>
      <c r="I1467" s="80"/>
      <c r="J1467" s="80"/>
      <c r="K1467" s="5"/>
      <c r="L1467" s="5"/>
      <c r="M1467" s="80"/>
      <c r="N1467" s="5"/>
      <c r="O1467" s="80"/>
      <c r="P1467" s="5"/>
      <c r="Q1467" s="80"/>
      <c r="R1467" s="5"/>
      <c r="S1467" s="80"/>
      <c r="T1467" s="5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5"/>
      <c r="AE1467" s="80"/>
      <c r="AF1467" s="5"/>
      <c r="AG1467" s="80"/>
      <c r="AH1467" s="5"/>
      <c r="AI1467" s="80"/>
      <c r="AJ1467" s="5"/>
      <c r="AK1467" s="80"/>
      <c r="AL1467" s="5"/>
      <c r="AM1467" s="80"/>
      <c r="AN1467" s="5"/>
      <c r="AO1467" s="80"/>
      <c r="AP1467" s="80"/>
      <c r="AQ1467" s="5"/>
      <c r="AR1467" s="80"/>
      <c r="AS1467" s="5"/>
      <c r="AT1467" s="80"/>
      <c r="AU1467" s="5"/>
      <c r="AV1467" s="80"/>
      <c r="AW1467" s="5"/>
      <c r="AX1467" s="80"/>
      <c r="AY1467" s="5"/>
      <c r="AZ1467" s="80"/>
      <c r="BA1467" s="5"/>
      <c r="BB1467" s="80"/>
      <c r="BC1467" s="80"/>
      <c r="BD1467" s="80"/>
      <c r="BE1467" s="80"/>
      <c r="BF1467" s="80"/>
      <c r="BG1467" s="80"/>
      <c r="BH1467" s="80"/>
      <c r="BI1467" s="80"/>
      <c r="BJ1467" s="80"/>
      <c r="BK1467" s="80"/>
      <c r="BL1467" s="80"/>
      <c r="BM1467" s="80"/>
      <c r="BN1467" s="80"/>
      <c r="BO1467" s="80"/>
      <c r="BP1467" s="80"/>
      <c r="BQ1467" s="80"/>
      <c r="BR1467" s="80"/>
      <c r="BS1467" s="80"/>
      <c r="BT1467" s="80"/>
      <c r="BU1467" s="80"/>
      <c r="BV1467" s="80"/>
      <c r="BW1467" s="80"/>
      <c r="BX1467" s="80"/>
      <c r="BY1467" s="80"/>
      <c r="BZ1467" s="80"/>
      <c r="CE1467" s="5"/>
    </row>
    <row r="1468" spans="2:83" s="6" customFormat="1" x14ac:dyDescent="0.25">
      <c r="B1468" s="77"/>
      <c r="C1468" s="78"/>
      <c r="D1468" s="80"/>
      <c r="E1468" s="80"/>
      <c r="F1468" s="80"/>
      <c r="G1468" s="80"/>
      <c r="H1468" s="80"/>
      <c r="I1468" s="80"/>
      <c r="J1468" s="80"/>
      <c r="K1468" s="5"/>
      <c r="L1468" s="5"/>
      <c r="M1468" s="80"/>
      <c r="N1468" s="5"/>
      <c r="O1468" s="80"/>
      <c r="P1468" s="5"/>
      <c r="Q1468" s="80"/>
      <c r="R1468" s="5"/>
      <c r="S1468" s="80"/>
      <c r="T1468" s="5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5"/>
      <c r="AE1468" s="80"/>
      <c r="AF1468" s="5"/>
      <c r="AG1468" s="80"/>
      <c r="AH1468" s="5"/>
      <c r="AI1468" s="80"/>
      <c r="AJ1468" s="5"/>
      <c r="AK1468" s="80"/>
      <c r="AL1468" s="5"/>
      <c r="AM1468" s="80"/>
      <c r="AN1468" s="5"/>
      <c r="AO1468" s="80"/>
      <c r="AP1468" s="80"/>
      <c r="AQ1468" s="5"/>
      <c r="AR1468" s="80"/>
      <c r="AS1468" s="5"/>
      <c r="AT1468" s="80"/>
      <c r="AU1468" s="5"/>
      <c r="AV1468" s="80"/>
      <c r="AW1468" s="5"/>
      <c r="AX1468" s="80"/>
      <c r="AY1468" s="5"/>
      <c r="AZ1468" s="80"/>
      <c r="BA1468" s="5"/>
      <c r="BB1468" s="80"/>
      <c r="BC1468" s="80"/>
      <c r="BD1468" s="80"/>
      <c r="BE1468" s="80"/>
      <c r="BF1468" s="80"/>
      <c r="BG1468" s="80"/>
      <c r="BH1468" s="80"/>
      <c r="BI1468" s="80"/>
      <c r="BJ1468" s="80"/>
      <c r="BK1468" s="80"/>
      <c r="BL1468" s="80"/>
      <c r="BM1468" s="80"/>
      <c r="BN1468" s="80"/>
      <c r="BO1468" s="80"/>
      <c r="BP1468" s="80"/>
      <c r="BQ1468" s="80"/>
      <c r="BR1468" s="80"/>
      <c r="BS1468" s="80"/>
      <c r="BT1468" s="80"/>
      <c r="BU1468" s="80"/>
      <c r="BV1468" s="80"/>
      <c r="BW1468" s="80"/>
      <c r="BX1468" s="80"/>
      <c r="BY1468" s="80"/>
      <c r="BZ1468" s="80"/>
      <c r="CE1468" s="5"/>
    </row>
    <row r="1469" spans="2:83" s="6" customFormat="1" x14ac:dyDescent="0.25">
      <c r="B1469" s="77"/>
      <c r="C1469" s="78"/>
      <c r="D1469" s="80"/>
      <c r="E1469" s="80"/>
      <c r="F1469" s="80"/>
      <c r="G1469" s="80"/>
      <c r="H1469" s="80"/>
      <c r="I1469" s="80"/>
      <c r="J1469" s="80"/>
      <c r="K1469" s="5"/>
      <c r="L1469" s="5"/>
      <c r="M1469" s="80"/>
      <c r="N1469" s="5"/>
      <c r="O1469" s="80"/>
      <c r="P1469" s="5"/>
      <c r="Q1469" s="80"/>
      <c r="R1469" s="5"/>
      <c r="S1469" s="80"/>
      <c r="T1469" s="5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5"/>
      <c r="AE1469" s="80"/>
      <c r="AF1469" s="5"/>
      <c r="AG1469" s="80"/>
      <c r="AH1469" s="5"/>
      <c r="AI1469" s="80"/>
      <c r="AJ1469" s="5"/>
      <c r="AK1469" s="80"/>
      <c r="AL1469" s="5"/>
      <c r="AM1469" s="80"/>
      <c r="AN1469" s="5"/>
      <c r="AO1469" s="80"/>
      <c r="AP1469" s="80"/>
      <c r="AQ1469" s="5"/>
      <c r="AR1469" s="80"/>
      <c r="AS1469" s="5"/>
      <c r="AT1469" s="80"/>
      <c r="AU1469" s="5"/>
      <c r="AV1469" s="80"/>
      <c r="AW1469" s="5"/>
      <c r="AX1469" s="80"/>
      <c r="AY1469" s="5"/>
      <c r="AZ1469" s="80"/>
      <c r="BA1469" s="5"/>
      <c r="BB1469" s="80"/>
      <c r="BC1469" s="80"/>
      <c r="BD1469" s="80"/>
      <c r="BE1469" s="80"/>
      <c r="BF1469" s="80"/>
      <c r="BG1469" s="80"/>
      <c r="BH1469" s="80"/>
      <c r="BI1469" s="80"/>
      <c r="BJ1469" s="80"/>
      <c r="BK1469" s="80"/>
      <c r="BL1469" s="80"/>
      <c r="BM1469" s="80"/>
      <c r="BN1469" s="80"/>
      <c r="BO1469" s="80"/>
      <c r="BP1469" s="80"/>
      <c r="BQ1469" s="80"/>
      <c r="BR1469" s="80"/>
      <c r="BS1469" s="80"/>
      <c r="BT1469" s="80"/>
      <c r="BU1469" s="80"/>
      <c r="BV1469" s="80"/>
      <c r="BW1469" s="80"/>
      <c r="BX1469" s="80"/>
      <c r="BY1469" s="80"/>
      <c r="BZ1469" s="80"/>
      <c r="CE1469" s="5"/>
    </row>
    <row r="1470" spans="2:83" s="6" customFormat="1" x14ac:dyDescent="0.25">
      <c r="B1470" s="77"/>
      <c r="C1470" s="78"/>
      <c r="D1470" s="80"/>
      <c r="E1470" s="80"/>
      <c r="F1470" s="80"/>
      <c r="G1470" s="80"/>
      <c r="H1470" s="80"/>
      <c r="I1470" s="80"/>
      <c r="J1470" s="80"/>
      <c r="K1470" s="5"/>
      <c r="L1470" s="5"/>
      <c r="M1470" s="80"/>
      <c r="N1470" s="5"/>
      <c r="O1470" s="80"/>
      <c r="P1470" s="5"/>
      <c r="Q1470" s="80"/>
      <c r="R1470" s="5"/>
      <c r="S1470" s="80"/>
      <c r="T1470" s="5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5"/>
      <c r="AE1470" s="80"/>
      <c r="AF1470" s="5"/>
      <c r="AG1470" s="80"/>
      <c r="AH1470" s="5"/>
      <c r="AI1470" s="80"/>
      <c r="AJ1470" s="5"/>
      <c r="AK1470" s="80"/>
      <c r="AL1470" s="5"/>
      <c r="AM1470" s="80"/>
      <c r="AN1470" s="5"/>
      <c r="AO1470" s="80"/>
      <c r="AP1470" s="80"/>
      <c r="AQ1470" s="5"/>
      <c r="AR1470" s="80"/>
      <c r="AS1470" s="5"/>
      <c r="AT1470" s="80"/>
      <c r="AU1470" s="5"/>
      <c r="AV1470" s="80"/>
      <c r="AW1470" s="5"/>
      <c r="AX1470" s="80"/>
      <c r="AY1470" s="5"/>
      <c r="AZ1470" s="80"/>
      <c r="BA1470" s="5"/>
      <c r="BB1470" s="80"/>
      <c r="BC1470" s="80"/>
      <c r="BD1470" s="80"/>
      <c r="BE1470" s="80"/>
      <c r="BF1470" s="80"/>
      <c r="BG1470" s="80"/>
      <c r="BH1470" s="80"/>
      <c r="BI1470" s="80"/>
      <c r="BJ1470" s="80"/>
      <c r="BK1470" s="80"/>
      <c r="BL1470" s="80"/>
      <c r="BM1470" s="80"/>
      <c r="BN1470" s="80"/>
      <c r="BO1470" s="80"/>
      <c r="BP1470" s="80"/>
      <c r="BQ1470" s="80"/>
      <c r="BR1470" s="80"/>
      <c r="BS1470" s="80"/>
      <c r="BT1470" s="80"/>
      <c r="BU1470" s="80"/>
      <c r="BV1470" s="80"/>
      <c r="BW1470" s="80"/>
      <c r="BX1470" s="80"/>
      <c r="BY1470" s="80"/>
      <c r="BZ1470" s="80"/>
      <c r="CE1470" s="5"/>
    </row>
    <row r="1471" spans="2:83" s="6" customFormat="1" x14ac:dyDescent="0.25">
      <c r="B1471" s="77"/>
      <c r="C1471" s="78"/>
      <c r="D1471" s="80"/>
      <c r="E1471" s="80"/>
      <c r="F1471" s="80"/>
      <c r="G1471" s="80"/>
      <c r="H1471" s="80"/>
      <c r="I1471" s="80"/>
      <c r="J1471" s="80"/>
      <c r="K1471" s="5"/>
      <c r="L1471" s="5"/>
      <c r="M1471" s="80"/>
      <c r="N1471" s="5"/>
      <c r="O1471" s="80"/>
      <c r="P1471" s="5"/>
      <c r="Q1471" s="80"/>
      <c r="R1471" s="5"/>
      <c r="S1471" s="80"/>
      <c r="T1471" s="5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5"/>
      <c r="AE1471" s="80"/>
      <c r="AF1471" s="5"/>
      <c r="AG1471" s="80"/>
      <c r="AH1471" s="5"/>
      <c r="AI1471" s="80"/>
      <c r="AJ1471" s="5"/>
      <c r="AK1471" s="80"/>
      <c r="AL1471" s="5"/>
      <c r="AM1471" s="80"/>
      <c r="AN1471" s="5"/>
      <c r="AO1471" s="80"/>
      <c r="AP1471" s="80"/>
      <c r="AQ1471" s="5"/>
      <c r="AR1471" s="80"/>
      <c r="AS1471" s="5"/>
      <c r="AT1471" s="80"/>
      <c r="AU1471" s="5"/>
      <c r="AV1471" s="80"/>
      <c r="AW1471" s="5"/>
      <c r="AX1471" s="80"/>
      <c r="AY1471" s="5"/>
      <c r="AZ1471" s="80"/>
      <c r="BA1471" s="5"/>
      <c r="BB1471" s="80"/>
      <c r="BC1471" s="80"/>
      <c r="BD1471" s="80"/>
      <c r="BE1471" s="80"/>
      <c r="BF1471" s="80"/>
      <c r="BG1471" s="80"/>
      <c r="BH1471" s="80"/>
      <c r="BI1471" s="80"/>
      <c r="BJ1471" s="80"/>
      <c r="BK1471" s="80"/>
      <c r="BL1471" s="80"/>
      <c r="BM1471" s="80"/>
      <c r="BN1471" s="80"/>
      <c r="BO1471" s="80"/>
      <c r="BP1471" s="80"/>
      <c r="BQ1471" s="80"/>
      <c r="BR1471" s="80"/>
      <c r="BS1471" s="80"/>
      <c r="BT1471" s="80"/>
      <c r="BU1471" s="80"/>
      <c r="BV1471" s="80"/>
      <c r="BW1471" s="80"/>
      <c r="BX1471" s="80"/>
      <c r="BY1471" s="80"/>
      <c r="BZ1471" s="80"/>
      <c r="CE1471" s="5"/>
    </row>
    <row r="1472" spans="2:83" s="6" customFormat="1" x14ac:dyDescent="0.25">
      <c r="B1472" s="77"/>
      <c r="C1472" s="78"/>
      <c r="D1472" s="80"/>
      <c r="E1472" s="80"/>
      <c r="F1472" s="80"/>
      <c r="G1472" s="80"/>
      <c r="H1472" s="80"/>
      <c r="I1472" s="80"/>
      <c r="J1472" s="80"/>
      <c r="K1472" s="5"/>
      <c r="L1472" s="5"/>
      <c r="M1472" s="80"/>
      <c r="N1472" s="5"/>
      <c r="O1472" s="80"/>
      <c r="P1472" s="5"/>
      <c r="Q1472" s="80"/>
      <c r="R1472" s="5"/>
      <c r="S1472" s="80"/>
      <c r="T1472" s="5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5"/>
      <c r="AE1472" s="80"/>
      <c r="AF1472" s="5"/>
      <c r="AG1472" s="80"/>
      <c r="AH1472" s="5"/>
      <c r="AI1472" s="80"/>
      <c r="AJ1472" s="5"/>
      <c r="AK1472" s="80"/>
      <c r="AL1472" s="5"/>
      <c r="AM1472" s="80"/>
      <c r="AN1472" s="5"/>
      <c r="AO1472" s="80"/>
      <c r="AP1472" s="80"/>
      <c r="AQ1472" s="5"/>
      <c r="AR1472" s="80"/>
      <c r="AS1472" s="5"/>
      <c r="AT1472" s="80"/>
      <c r="AU1472" s="5"/>
      <c r="AV1472" s="80"/>
      <c r="AW1472" s="5"/>
      <c r="AX1472" s="80"/>
      <c r="AY1472" s="5"/>
      <c r="AZ1472" s="80"/>
      <c r="BA1472" s="5"/>
      <c r="BB1472" s="80"/>
      <c r="BC1472" s="80"/>
      <c r="BD1472" s="80"/>
      <c r="BE1472" s="80"/>
      <c r="BF1472" s="80"/>
      <c r="BG1472" s="80"/>
      <c r="BH1472" s="80"/>
      <c r="BI1472" s="80"/>
      <c r="BJ1472" s="80"/>
      <c r="BK1472" s="80"/>
      <c r="BL1472" s="80"/>
      <c r="BM1472" s="80"/>
      <c r="BN1472" s="80"/>
      <c r="BO1472" s="80"/>
      <c r="BP1472" s="80"/>
      <c r="BQ1472" s="80"/>
      <c r="BR1472" s="80"/>
      <c r="BS1472" s="80"/>
      <c r="BT1472" s="80"/>
      <c r="BU1472" s="80"/>
      <c r="BV1472" s="80"/>
      <c r="BW1472" s="80"/>
      <c r="BX1472" s="80"/>
      <c r="BY1472" s="80"/>
      <c r="BZ1472" s="80"/>
      <c r="CE1472" s="5"/>
    </row>
    <row r="1473" spans="2:83" s="6" customFormat="1" x14ac:dyDescent="0.25">
      <c r="B1473" s="77"/>
      <c r="C1473" s="78"/>
      <c r="D1473" s="80"/>
      <c r="E1473" s="80"/>
      <c r="F1473" s="80"/>
      <c r="G1473" s="80"/>
      <c r="H1473" s="80"/>
      <c r="I1473" s="80"/>
      <c r="J1473" s="80"/>
      <c r="K1473" s="5"/>
      <c r="L1473" s="5"/>
      <c r="M1473" s="80"/>
      <c r="N1473" s="5"/>
      <c r="O1473" s="80"/>
      <c r="P1473" s="5"/>
      <c r="Q1473" s="80"/>
      <c r="R1473" s="5"/>
      <c r="S1473" s="80"/>
      <c r="T1473" s="5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5"/>
      <c r="AE1473" s="80"/>
      <c r="AF1473" s="5"/>
      <c r="AG1473" s="80"/>
      <c r="AH1473" s="5"/>
      <c r="AI1473" s="80"/>
      <c r="AJ1473" s="5"/>
      <c r="AK1473" s="80"/>
      <c r="AL1473" s="5"/>
      <c r="AM1473" s="80"/>
      <c r="AN1473" s="5"/>
      <c r="AO1473" s="80"/>
      <c r="AP1473" s="80"/>
      <c r="AQ1473" s="5"/>
      <c r="AR1473" s="80"/>
      <c r="AS1473" s="5"/>
      <c r="AT1473" s="80"/>
      <c r="AU1473" s="5"/>
      <c r="AV1473" s="80"/>
      <c r="AW1473" s="5"/>
      <c r="AX1473" s="80"/>
      <c r="AY1473" s="5"/>
      <c r="AZ1473" s="80"/>
      <c r="BA1473" s="5"/>
      <c r="BB1473" s="80"/>
      <c r="BC1473" s="80"/>
      <c r="BD1473" s="80"/>
      <c r="BE1473" s="80"/>
      <c r="BF1473" s="80"/>
      <c r="BG1473" s="80"/>
      <c r="BH1473" s="80"/>
      <c r="BI1473" s="80"/>
      <c r="BJ1473" s="80"/>
      <c r="BK1473" s="80"/>
      <c r="BL1473" s="80"/>
      <c r="BM1473" s="80"/>
      <c r="BN1473" s="80"/>
      <c r="BO1473" s="80"/>
      <c r="BP1473" s="80"/>
      <c r="BQ1473" s="80"/>
      <c r="BR1473" s="80"/>
      <c r="BS1473" s="80"/>
      <c r="BT1473" s="80"/>
      <c r="BU1473" s="80"/>
      <c r="BV1473" s="80"/>
      <c r="BW1473" s="80"/>
      <c r="BX1473" s="80"/>
      <c r="BY1473" s="80"/>
      <c r="BZ1473" s="80"/>
      <c r="CE1473" s="5"/>
    </row>
    <row r="1474" spans="2:83" s="6" customFormat="1" x14ac:dyDescent="0.25">
      <c r="B1474" s="77"/>
      <c r="C1474" s="78"/>
      <c r="D1474" s="80"/>
      <c r="E1474" s="80"/>
      <c r="F1474" s="80"/>
      <c r="G1474" s="80"/>
      <c r="H1474" s="80"/>
      <c r="I1474" s="80"/>
      <c r="J1474" s="80"/>
      <c r="K1474" s="5"/>
      <c r="L1474" s="5"/>
      <c r="M1474" s="80"/>
      <c r="N1474" s="5"/>
      <c r="O1474" s="80"/>
      <c r="P1474" s="5"/>
      <c r="Q1474" s="80"/>
      <c r="R1474" s="5"/>
      <c r="S1474" s="80"/>
      <c r="T1474" s="5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5"/>
      <c r="AE1474" s="80"/>
      <c r="AF1474" s="5"/>
      <c r="AG1474" s="80"/>
      <c r="AH1474" s="5"/>
      <c r="AI1474" s="80"/>
      <c r="AJ1474" s="5"/>
      <c r="AK1474" s="80"/>
      <c r="AL1474" s="5"/>
      <c r="AM1474" s="80"/>
      <c r="AN1474" s="5"/>
      <c r="AO1474" s="80"/>
      <c r="AP1474" s="80"/>
      <c r="AQ1474" s="5"/>
      <c r="AR1474" s="80"/>
      <c r="AS1474" s="5"/>
      <c r="AT1474" s="80"/>
      <c r="AU1474" s="5"/>
      <c r="AV1474" s="80"/>
      <c r="AW1474" s="5"/>
      <c r="AX1474" s="80"/>
      <c r="AY1474" s="5"/>
      <c r="AZ1474" s="80"/>
      <c r="BA1474" s="5"/>
      <c r="BB1474" s="80"/>
      <c r="BC1474" s="80"/>
      <c r="BD1474" s="80"/>
      <c r="BE1474" s="80"/>
      <c r="BF1474" s="80"/>
      <c r="BG1474" s="80"/>
      <c r="BH1474" s="80"/>
      <c r="BI1474" s="80"/>
      <c r="BJ1474" s="80"/>
      <c r="BK1474" s="80"/>
      <c r="BL1474" s="80"/>
      <c r="BM1474" s="80"/>
      <c r="BN1474" s="80"/>
      <c r="BO1474" s="80"/>
      <c r="BP1474" s="80"/>
      <c r="BQ1474" s="80"/>
      <c r="BR1474" s="80"/>
      <c r="BS1474" s="80"/>
      <c r="BT1474" s="80"/>
      <c r="BU1474" s="80"/>
      <c r="BV1474" s="80"/>
      <c r="BW1474" s="80"/>
      <c r="BX1474" s="80"/>
      <c r="BY1474" s="80"/>
      <c r="BZ1474" s="80"/>
      <c r="CE1474" s="5"/>
    </row>
    <row r="1475" spans="2:83" s="6" customFormat="1" x14ac:dyDescent="0.25">
      <c r="B1475" s="77"/>
      <c r="C1475" s="78"/>
      <c r="D1475" s="80"/>
      <c r="E1475" s="80"/>
      <c r="F1475" s="80"/>
      <c r="G1475" s="80"/>
      <c r="H1475" s="80"/>
      <c r="I1475" s="80"/>
      <c r="J1475" s="80"/>
      <c r="K1475" s="5"/>
      <c r="L1475" s="5"/>
      <c r="M1475" s="80"/>
      <c r="N1475" s="5"/>
      <c r="O1475" s="80"/>
      <c r="P1475" s="5"/>
      <c r="Q1475" s="80"/>
      <c r="R1475" s="5"/>
      <c r="S1475" s="80"/>
      <c r="T1475" s="5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5"/>
      <c r="AE1475" s="80"/>
      <c r="AF1475" s="5"/>
      <c r="AG1475" s="80"/>
      <c r="AH1475" s="5"/>
      <c r="AI1475" s="80"/>
      <c r="AJ1475" s="5"/>
      <c r="AK1475" s="80"/>
      <c r="AL1475" s="5"/>
      <c r="AM1475" s="80"/>
      <c r="AN1475" s="5"/>
      <c r="AO1475" s="80"/>
      <c r="AP1475" s="80"/>
      <c r="AQ1475" s="5"/>
      <c r="AR1475" s="80"/>
      <c r="AS1475" s="5"/>
      <c r="AT1475" s="80"/>
      <c r="AU1475" s="5"/>
      <c r="AV1475" s="80"/>
      <c r="AW1475" s="5"/>
      <c r="AX1475" s="80"/>
      <c r="AY1475" s="5"/>
      <c r="AZ1475" s="80"/>
      <c r="BA1475" s="5"/>
      <c r="BB1475" s="80"/>
      <c r="BC1475" s="80"/>
      <c r="BD1475" s="80"/>
      <c r="BE1475" s="80"/>
      <c r="BF1475" s="80"/>
      <c r="BG1475" s="80"/>
      <c r="BH1475" s="80"/>
      <c r="BI1475" s="80"/>
      <c r="BJ1475" s="80"/>
      <c r="BK1475" s="80"/>
      <c r="BL1475" s="80"/>
      <c r="BM1475" s="80"/>
      <c r="BN1475" s="80"/>
      <c r="BO1475" s="80"/>
      <c r="BP1475" s="80"/>
      <c r="BQ1475" s="80"/>
      <c r="BR1475" s="80"/>
      <c r="BS1475" s="80"/>
      <c r="BT1475" s="80"/>
      <c r="BU1475" s="80"/>
      <c r="BV1475" s="80"/>
      <c r="BW1475" s="80"/>
      <c r="BX1475" s="80"/>
      <c r="BY1475" s="80"/>
      <c r="BZ1475" s="80"/>
      <c r="CE1475" s="5"/>
    </row>
    <row r="1476" spans="2:83" s="6" customFormat="1" x14ac:dyDescent="0.25">
      <c r="B1476" s="77"/>
      <c r="C1476" s="78"/>
      <c r="D1476" s="80"/>
      <c r="E1476" s="80"/>
      <c r="F1476" s="80"/>
      <c r="G1476" s="80"/>
      <c r="H1476" s="80"/>
      <c r="I1476" s="80"/>
      <c r="J1476" s="80"/>
      <c r="K1476" s="5"/>
      <c r="L1476" s="5"/>
      <c r="M1476" s="80"/>
      <c r="N1476" s="5"/>
      <c r="O1476" s="80"/>
      <c r="P1476" s="5"/>
      <c r="Q1476" s="80"/>
      <c r="R1476" s="5"/>
      <c r="S1476" s="80"/>
      <c r="T1476" s="5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5"/>
      <c r="AE1476" s="80"/>
      <c r="AF1476" s="5"/>
      <c r="AG1476" s="80"/>
      <c r="AH1476" s="5"/>
      <c r="AI1476" s="80"/>
      <c r="AJ1476" s="5"/>
      <c r="AK1476" s="80"/>
      <c r="AL1476" s="5"/>
      <c r="AM1476" s="80"/>
      <c r="AN1476" s="5"/>
      <c r="AO1476" s="80"/>
      <c r="AP1476" s="80"/>
      <c r="AQ1476" s="5"/>
      <c r="AR1476" s="80"/>
      <c r="AS1476" s="5"/>
      <c r="AT1476" s="80"/>
      <c r="AU1476" s="5"/>
      <c r="AV1476" s="80"/>
      <c r="AW1476" s="5"/>
      <c r="AX1476" s="80"/>
      <c r="AY1476" s="5"/>
      <c r="AZ1476" s="80"/>
      <c r="BA1476" s="5"/>
      <c r="BB1476" s="80"/>
      <c r="BC1476" s="80"/>
      <c r="BD1476" s="80"/>
      <c r="BE1476" s="80"/>
      <c r="BF1476" s="80"/>
      <c r="BG1476" s="80"/>
      <c r="BH1476" s="80"/>
      <c r="BI1476" s="80"/>
      <c r="BJ1476" s="80"/>
      <c r="BK1476" s="80"/>
      <c r="BL1476" s="80"/>
      <c r="BM1476" s="80"/>
      <c r="BN1476" s="80"/>
      <c r="BO1476" s="80"/>
      <c r="BP1476" s="80"/>
      <c r="BQ1476" s="80"/>
      <c r="BR1476" s="80"/>
      <c r="BS1476" s="80"/>
      <c r="BT1476" s="80"/>
      <c r="BU1476" s="80"/>
      <c r="BV1476" s="80"/>
      <c r="BW1476" s="80"/>
      <c r="BX1476" s="80"/>
      <c r="BY1476" s="80"/>
      <c r="BZ1476" s="80"/>
      <c r="CE1476" s="5"/>
    </row>
    <row r="1477" spans="2:83" s="6" customFormat="1" x14ac:dyDescent="0.25">
      <c r="B1477" s="77"/>
      <c r="C1477" s="78"/>
      <c r="D1477" s="80"/>
      <c r="E1477" s="80"/>
      <c r="F1477" s="80"/>
      <c r="G1477" s="80"/>
      <c r="H1477" s="80"/>
      <c r="I1477" s="80"/>
      <c r="J1477" s="80"/>
      <c r="K1477" s="5"/>
      <c r="L1477" s="5"/>
      <c r="M1477" s="80"/>
      <c r="N1477" s="5"/>
      <c r="O1477" s="80"/>
      <c r="P1477" s="5"/>
      <c r="Q1477" s="80"/>
      <c r="R1477" s="5"/>
      <c r="S1477" s="80"/>
      <c r="T1477" s="5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5"/>
      <c r="AE1477" s="80"/>
      <c r="AF1477" s="5"/>
      <c r="AG1477" s="80"/>
      <c r="AH1477" s="5"/>
      <c r="AI1477" s="80"/>
      <c r="AJ1477" s="5"/>
      <c r="AK1477" s="80"/>
      <c r="AL1477" s="5"/>
      <c r="AM1477" s="80"/>
      <c r="AN1477" s="5"/>
      <c r="AO1477" s="80"/>
      <c r="AP1477" s="80"/>
      <c r="AQ1477" s="5"/>
      <c r="AR1477" s="80"/>
      <c r="AS1477" s="5"/>
      <c r="AT1477" s="80"/>
      <c r="AU1477" s="5"/>
      <c r="AV1477" s="80"/>
      <c r="AW1477" s="5"/>
      <c r="AX1477" s="80"/>
      <c r="AY1477" s="5"/>
      <c r="AZ1477" s="80"/>
      <c r="BA1477" s="5"/>
      <c r="BB1477" s="80"/>
      <c r="BC1477" s="80"/>
      <c r="BD1477" s="80"/>
      <c r="BE1477" s="80"/>
      <c r="BF1477" s="80"/>
      <c r="BG1477" s="80"/>
      <c r="BH1477" s="80"/>
      <c r="BI1477" s="80"/>
      <c r="BJ1477" s="80"/>
      <c r="BK1477" s="80"/>
      <c r="BL1477" s="80"/>
      <c r="BM1477" s="80"/>
      <c r="BN1477" s="80"/>
      <c r="BO1477" s="80"/>
      <c r="BP1477" s="80"/>
      <c r="BQ1477" s="80"/>
      <c r="BR1477" s="80"/>
      <c r="BS1477" s="80"/>
      <c r="BT1477" s="80"/>
      <c r="BU1477" s="80"/>
      <c r="BV1477" s="80"/>
      <c r="BW1477" s="80"/>
      <c r="BX1477" s="80"/>
      <c r="BY1477" s="80"/>
      <c r="BZ1477" s="80"/>
      <c r="CE1477" s="5"/>
    </row>
    <row r="1478" spans="2:83" s="6" customFormat="1" x14ac:dyDescent="0.25">
      <c r="B1478" s="77"/>
      <c r="C1478" s="78"/>
      <c r="D1478" s="80"/>
      <c r="E1478" s="80"/>
      <c r="F1478" s="80"/>
      <c r="G1478" s="80"/>
      <c r="H1478" s="80"/>
      <c r="I1478" s="80"/>
      <c r="J1478" s="80"/>
      <c r="K1478" s="5"/>
      <c r="L1478" s="5"/>
      <c r="M1478" s="80"/>
      <c r="N1478" s="5"/>
      <c r="O1478" s="80"/>
      <c r="P1478" s="5"/>
      <c r="Q1478" s="80"/>
      <c r="R1478" s="5"/>
      <c r="S1478" s="80"/>
      <c r="T1478" s="5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5"/>
      <c r="AE1478" s="80"/>
      <c r="AF1478" s="5"/>
      <c r="AG1478" s="80"/>
      <c r="AH1478" s="5"/>
      <c r="AI1478" s="80"/>
      <c r="AJ1478" s="5"/>
      <c r="AK1478" s="80"/>
      <c r="AL1478" s="5"/>
      <c r="AM1478" s="80"/>
      <c r="AN1478" s="5"/>
      <c r="AO1478" s="80"/>
      <c r="AP1478" s="80"/>
      <c r="AQ1478" s="5"/>
      <c r="AR1478" s="80"/>
      <c r="AS1478" s="5"/>
      <c r="AT1478" s="80"/>
      <c r="AU1478" s="5"/>
      <c r="AV1478" s="80"/>
      <c r="AW1478" s="5"/>
      <c r="AX1478" s="80"/>
      <c r="AY1478" s="5"/>
      <c r="AZ1478" s="80"/>
      <c r="BA1478" s="5"/>
      <c r="BB1478" s="80"/>
      <c r="BC1478" s="80"/>
      <c r="BD1478" s="80"/>
      <c r="BE1478" s="80"/>
      <c r="BF1478" s="80"/>
      <c r="BG1478" s="80"/>
      <c r="BH1478" s="80"/>
      <c r="BI1478" s="80"/>
      <c r="BJ1478" s="80"/>
      <c r="BK1478" s="80"/>
      <c r="BL1478" s="80"/>
      <c r="BM1478" s="80"/>
      <c r="BN1478" s="80"/>
      <c r="BO1478" s="80"/>
      <c r="BP1478" s="80"/>
      <c r="BQ1478" s="80"/>
      <c r="BR1478" s="80"/>
      <c r="BS1478" s="80"/>
      <c r="BT1478" s="80"/>
      <c r="BU1478" s="80"/>
      <c r="BV1478" s="80"/>
      <c r="BW1478" s="80"/>
      <c r="BX1478" s="80"/>
      <c r="BY1478" s="80"/>
      <c r="BZ1478" s="80"/>
      <c r="CE1478" s="5"/>
    </row>
    <row r="1479" spans="2:83" s="6" customFormat="1" x14ac:dyDescent="0.25">
      <c r="B1479" s="77"/>
      <c r="C1479" s="78"/>
      <c r="D1479" s="80"/>
      <c r="E1479" s="80"/>
      <c r="F1479" s="80"/>
      <c r="G1479" s="80"/>
      <c r="H1479" s="80"/>
      <c r="I1479" s="80"/>
      <c r="J1479" s="80"/>
      <c r="K1479" s="5"/>
      <c r="L1479" s="5"/>
      <c r="M1479" s="80"/>
      <c r="N1479" s="5"/>
      <c r="O1479" s="80"/>
      <c r="P1479" s="5"/>
      <c r="Q1479" s="80"/>
      <c r="R1479" s="5"/>
      <c r="S1479" s="80"/>
      <c r="T1479" s="5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5"/>
      <c r="AE1479" s="80"/>
      <c r="AF1479" s="5"/>
      <c r="AG1479" s="80"/>
      <c r="AH1479" s="5"/>
      <c r="AI1479" s="80"/>
      <c r="AJ1479" s="5"/>
      <c r="AK1479" s="80"/>
      <c r="AL1479" s="5"/>
      <c r="AM1479" s="80"/>
      <c r="AN1479" s="5"/>
      <c r="AO1479" s="80"/>
      <c r="AP1479" s="80"/>
      <c r="AQ1479" s="5"/>
      <c r="AR1479" s="80"/>
      <c r="AS1479" s="5"/>
      <c r="AT1479" s="80"/>
      <c r="AU1479" s="5"/>
      <c r="AV1479" s="80"/>
      <c r="AW1479" s="5"/>
      <c r="AX1479" s="80"/>
      <c r="AY1479" s="5"/>
      <c r="AZ1479" s="80"/>
      <c r="BA1479" s="5"/>
      <c r="BB1479" s="80"/>
      <c r="BC1479" s="80"/>
      <c r="BD1479" s="80"/>
      <c r="BE1479" s="80"/>
      <c r="BF1479" s="80"/>
      <c r="BG1479" s="80"/>
      <c r="BH1479" s="80"/>
      <c r="BI1479" s="80"/>
      <c r="BJ1479" s="80"/>
      <c r="BK1479" s="80"/>
      <c r="BL1479" s="80"/>
      <c r="BM1479" s="80"/>
      <c r="BN1479" s="80"/>
      <c r="BO1479" s="80"/>
      <c r="BP1479" s="80"/>
      <c r="BQ1479" s="80"/>
      <c r="BR1479" s="80"/>
      <c r="BS1479" s="80"/>
      <c r="BT1479" s="80"/>
      <c r="BU1479" s="80"/>
      <c r="BV1479" s="80"/>
      <c r="BW1479" s="80"/>
      <c r="BX1479" s="80"/>
      <c r="BY1479" s="80"/>
      <c r="BZ1479" s="80"/>
      <c r="CE1479" s="5"/>
    </row>
    <row r="1480" spans="2:83" s="6" customFormat="1" x14ac:dyDescent="0.25">
      <c r="B1480" s="77"/>
      <c r="C1480" s="78"/>
      <c r="D1480" s="80"/>
      <c r="E1480" s="80"/>
      <c r="F1480" s="80"/>
      <c r="G1480" s="80"/>
      <c r="H1480" s="80"/>
      <c r="I1480" s="80"/>
      <c r="J1480" s="80"/>
      <c r="K1480" s="5"/>
      <c r="L1480" s="5"/>
      <c r="M1480" s="80"/>
      <c r="N1480" s="5"/>
      <c r="O1480" s="80"/>
      <c r="P1480" s="5"/>
      <c r="Q1480" s="80"/>
      <c r="R1480" s="5"/>
      <c r="S1480" s="80"/>
      <c r="T1480" s="5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5"/>
      <c r="AE1480" s="80"/>
      <c r="AF1480" s="5"/>
      <c r="AG1480" s="80"/>
      <c r="AH1480" s="5"/>
      <c r="AI1480" s="80"/>
      <c r="AJ1480" s="5"/>
      <c r="AK1480" s="80"/>
      <c r="AL1480" s="5"/>
      <c r="AM1480" s="80"/>
      <c r="AN1480" s="5"/>
      <c r="AO1480" s="80"/>
      <c r="AP1480" s="80"/>
      <c r="AQ1480" s="5"/>
      <c r="AR1480" s="80"/>
      <c r="AS1480" s="5"/>
      <c r="AT1480" s="80"/>
      <c r="AU1480" s="5"/>
      <c r="AV1480" s="80"/>
      <c r="AW1480" s="5"/>
      <c r="AX1480" s="80"/>
      <c r="AY1480" s="5"/>
      <c r="AZ1480" s="80"/>
      <c r="BA1480" s="5"/>
      <c r="BB1480" s="80"/>
      <c r="BC1480" s="80"/>
      <c r="BD1480" s="80"/>
      <c r="BE1480" s="80"/>
      <c r="BF1480" s="80"/>
      <c r="BG1480" s="80"/>
      <c r="BH1480" s="80"/>
      <c r="BI1480" s="80"/>
      <c r="BJ1480" s="80"/>
      <c r="BK1480" s="80"/>
      <c r="BL1480" s="80"/>
      <c r="BM1480" s="80"/>
      <c r="BN1480" s="80"/>
      <c r="BO1480" s="80"/>
      <c r="BP1480" s="80"/>
      <c r="BQ1480" s="80"/>
      <c r="BR1480" s="80"/>
      <c r="BS1480" s="80"/>
      <c r="BT1480" s="80"/>
      <c r="BU1480" s="80"/>
      <c r="BV1480" s="80"/>
      <c r="BW1480" s="80"/>
      <c r="BX1480" s="80"/>
      <c r="BY1480" s="80"/>
      <c r="BZ1480" s="80"/>
      <c r="CE1480" s="5"/>
    </row>
    <row r="1481" spans="2:83" s="6" customFormat="1" x14ac:dyDescent="0.25">
      <c r="B1481" s="77"/>
      <c r="C1481" s="78"/>
      <c r="D1481" s="80"/>
      <c r="E1481" s="80"/>
      <c r="F1481" s="80"/>
      <c r="G1481" s="80"/>
      <c r="H1481" s="80"/>
      <c r="I1481" s="80"/>
      <c r="J1481" s="80"/>
      <c r="K1481" s="5"/>
      <c r="L1481" s="5"/>
      <c r="M1481" s="80"/>
      <c r="N1481" s="5"/>
      <c r="O1481" s="80"/>
      <c r="P1481" s="5"/>
      <c r="Q1481" s="80"/>
      <c r="R1481" s="5"/>
      <c r="S1481" s="80"/>
      <c r="T1481" s="5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5"/>
      <c r="AE1481" s="80"/>
      <c r="AF1481" s="5"/>
      <c r="AG1481" s="80"/>
      <c r="AH1481" s="5"/>
      <c r="AI1481" s="80"/>
      <c r="AJ1481" s="5"/>
      <c r="AK1481" s="80"/>
      <c r="AL1481" s="5"/>
      <c r="AM1481" s="80"/>
      <c r="AN1481" s="5"/>
      <c r="AO1481" s="80"/>
      <c r="AP1481" s="80"/>
      <c r="AQ1481" s="5"/>
      <c r="AR1481" s="80"/>
      <c r="AS1481" s="5"/>
      <c r="AT1481" s="80"/>
      <c r="AU1481" s="5"/>
      <c r="AV1481" s="80"/>
      <c r="AW1481" s="5"/>
      <c r="AX1481" s="80"/>
      <c r="AY1481" s="5"/>
      <c r="AZ1481" s="80"/>
      <c r="BA1481" s="5"/>
      <c r="BB1481" s="80"/>
      <c r="BC1481" s="80"/>
      <c r="BD1481" s="80"/>
      <c r="BE1481" s="80"/>
      <c r="BF1481" s="80"/>
      <c r="BG1481" s="80"/>
      <c r="BH1481" s="80"/>
      <c r="BI1481" s="80"/>
      <c r="BJ1481" s="80"/>
      <c r="BK1481" s="80"/>
      <c r="BL1481" s="80"/>
      <c r="BM1481" s="80"/>
      <c r="BN1481" s="80"/>
      <c r="BO1481" s="80"/>
      <c r="BP1481" s="80"/>
      <c r="BQ1481" s="80"/>
      <c r="BR1481" s="80"/>
      <c r="BS1481" s="80"/>
      <c r="BT1481" s="80"/>
      <c r="BU1481" s="80"/>
      <c r="BV1481" s="80"/>
      <c r="BW1481" s="80"/>
      <c r="BX1481" s="80"/>
      <c r="BY1481" s="80"/>
      <c r="BZ1481" s="80"/>
      <c r="CE1481" s="5"/>
    </row>
    <row r="1482" spans="2:83" s="6" customFormat="1" x14ac:dyDescent="0.25">
      <c r="B1482" s="77"/>
      <c r="C1482" s="78"/>
      <c r="D1482" s="80"/>
      <c r="E1482" s="80"/>
      <c r="F1482" s="80"/>
      <c r="G1482" s="80"/>
      <c r="H1482" s="80"/>
      <c r="I1482" s="80"/>
      <c r="J1482" s="80"/>
      <c r="K1482" s="5"/>
      <c r="L1482" s="5"/>
      <c r="M1482" s="80"/>
      <c r="N1482" s="5"/>
      <c r="O1482" s="80"/>
      <c r="P1482" s="5"/>
      <c r="Q1482" s="80"/>
      <c r="R1482" s="5"/>
      <c r="S1482" s="80"/>
      <c r="T1482" s="5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5"/>
      <c r="AE1482" s="80"/>
      <c r="AF1482" s="5"/>
      <c r="AG1482" s="80"/>
      <c r="AH1482" s="5"/>
      <c r="AI1482" s="80"/>
      <c r="AJ1482" s="5"/>
      <c r="AK1482" s="80"/>
      <c r="AL1482" s="5"/>
      <c r="AM1482" s="80"/>
      <c r="AN1482" s="5"/>
      <c r="AO1482" s="80"/>
      <c r="AP1482" s="80"/>
      <c r="AQ1482" s="5"/>
      <c r="AR1482" s="80"/>
      <c r="AS1482" s="5"/>
      <c r="AT1482" s="80"/>
      <c r="AU1482" s="5"/>
      <c r="AV1482" s="80"/>
      <c r="AW1482" s="5"/>
      <c r="AX1482" s="80"/>
      <c r="AY1482" s="5"/>
      <c r="AZ1482" s="80"/>
      <c r="BA1482" s="5"/>
      <c r="BB1482" s="80"/>
      <c r="BC1482" s="80"/>
      <c r="BD1482" s="80"/>
      <c r="BE1482" s="80"/>
      <c r="BF1482" s="80"/>
      <c r="BG1482" s="80"/>
      <c r="BH1482" s="80"/>
      <c r="BI1482" s="80"/>
      <c r="BJ1482" s="80"/>
      <c r="BK1482" s="80"/>
      <c r="BL1482" s="80"/>
      <c r="BM1482" s="80"/>
      <c r="BN1482" s="80"/>
      <c r="BO1482" s="80"/>
      <c r="BP1482" s="80"/>
      <c r="BQ1482" s="80"/>
      <c r="BR1482" s="80"/>
      <c r="BS1482" s="80"/>
      <c r="BT1482" s="80"/>
      <c r="BU1482" s="80"/>
      <c r="BV1482" s="80"/>
      <c r="BW1482" s="80"/>
      <c r="BX1482" s="80"/>
      <c r="BY1482" s="80"/>
      <c r="BZ1482" s="80"/>
      <c r="CE1482" s="5"/>
    </row>
    <row r="1483" spans="2:83" s="6" customFormat="1" x14ac:dyDescent="0.25">
      <c r="B1483" s="77"/>
      <c r="C1483" s="78"/>
      <c r="D1483" s="80"/>
      <c r="E1483" s="80"/>
      <c r="F1483" s="80"/>
      <c r="G1483" s="80"/>
      <c r="H1483" s="80"/>
      <c r="I1483" s="80"/>
      <c r="J1483" s="80"/>
      <c r="K1483" s="5"/>
      <c r="L1483" s="5"/>
      <c r="M1483" s="80"/>
      <c r="N1483" s="5"/>
      <c r="O1483" s="80"/>
      <c r="P1483" s="5"/>
      <c r="Q1483" s="80"/>
      <c r="R1483" s="5"/>
      <c r="S1483" s="80"/>
      <c r="T1483" s="5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5"/>
      <c r="AE1483" s="80"/>
      <c r="AF1483" s="5"/>
      <c r="AG1483" s="80"/>
      <c r="AH1483" s="5"/>
      <c r="AI1483" s="80"/>
      <c r="AJ1483" s="5"/>
      <c r="AK1483" s="80"/>
      <c r="AL1483" s="5"/>
      <c r="AM1483" s="80"/>
      <c r="AN1483" s="5"/>
      <c r="AO1483" s="80"/>
      <c r="AP1483" s="80"/>
      <c r="AQ1483" s="5"/>
      <c r="AR1483" s="80"/>
      <c r="AS1483" s="5"/>
      <c r="AT1483" s="80"/>
      <c r="AU1483" s="5"/>
      <c r="AV1483" s="80"/>
      <c r="AW1483" s="5"/>
      <c r="AX1483" s="80"/>
      <c r="AY1483" s="5"/>
      <c r="AZ1483" s="80"/>
      <c r="BA1483" s="5"/>
      <c r="BB1483" s="80"/>
      <c r="BC1483" s="80"/>
      <c r="BD1483" s="80"/>
      <c r="BE1483" s="80"/>
      <c r="BF1483" s="80"/>
      <c r="BG1483" s="80"/>
      <c r="BH1483" s="80"/>
      <c r="BI1483" s="80"/>
      <c r="BJ1483" s="80"/>
      <c r="BK1483" s="80"/>
      <c r="BL1483" s="80"/>
      <c r="BM1483" s="80"/>
      <c r="BN1483" s="80"/>
      <c r="BO1483" s="80"/>
      <c r="BP1483" s="80"/>
      <c r="BQ1483" s="80"/>
      <c r="BR1483" s="80"/>
      <c r="BS1483" s="80"/>
      <c r="BT1483" s="80"/>
      <c r="BU1483" s="80"/>
      <c r="BV1483" s="80"/>
      <c r="BW1483" s="80"/>
      <c r="BX1483" s="80"/>
      <c r="BY1483" s="80"/>
      <c r="BZ1483" s="80"/>
      <c r="CE1483" s="5"/>
    </row>
    <row r="1484" spans="2:83" s="6" customFormat="1" x14ac:dyDescent="0.25">
      <c r="B1484" s="77"/>
      <c r="C1484" s="78"/>
      <c r="D1484" s="80"/>
      <c r="E1484" s="80"/>
      <c r="F1484" s="80"/>
      <c r="G1484" s="80"/>
      <c r="H1484" s="80"/>
      <c r="I1484" s="80"/>
      <c r="J1484" s="80"/>
      <c r="K1484" s="5"/>
      <c r="L1484" s="5"/>
      <c r="M1484" s="80"/>
      <c r="N1484" s="5"/>
      <c r="O1484" s="80"/>
      <c r="P1484" s="5"/>
      <c r="Q1484" s="80"/>
      <c r="R1484" s="5"/>
      <c r="S1484" s="80"/>
      <c r="T1484" s="5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5"/>
      <c r="AE1484" s="80"/>
      <c r="AF1484" s="5"/>
      <c r="AG1484" s="80"/>
      <c r="AH1484" s="5"/>
      <c r="AI1484" s="80"/>
      <c r="AJ1484" s="5"/>
      <c r="AK1484" s="80"/>
      <c r="AL1484" s="5"/>
      <c r="AM1484" s="80"/>
      <c r="AN1484" s="5"/>
      <c r="AO1484" s="80"/>
      <c r="AP1484" s="80"/>
      <c r="AQ1484" s="5"/>
      <c r="AR1484" s="80"/>
      <c r="AS1484" s="5"/>
      <c r="AT1484" s="80"/>
      <c r="AU1484" s="5"/>
      <c r="AV1484" s="80"/>
      <c r="AW1484" s="5"/>
      <c r="AX1484" s="80"/>
      <c r="AY1484" s="5"/>
      <c r="AZ1484" s="80"/>
      <c r="BA1484" s="5"/>
      <c r="BB1484" s="80"/>
      <c r="BC1484" s="80"/>
      <c r="BD1484" s="80"/>
      <c r="BE1484" s="80"/>
      <c r="BF1484" s="80"/>
      <c r="BG1484" s="80"/>
      <c r="BH1484" s="80"/>
      <c r="BI1484" s="80"/>
      <c r="BJ1484" s="80"/>
      <c r="BK1484" s="80"/>
      <c r="BL1484" s="80"/>
      <c r="BM1484" s="80"/>
      <c r="BN1484" s="80"/>
      <c r="BO1484" s="80"/>
      <c r="BP1484" s="80"/>
      <c r="BQ1484" s="80"/>
      <c r="BR1484" s="80"/>
      <c r="BS1484" s="80"/>
      <c r="BT1484" s="80"/>
      <c r="BU1484" s="80"/>
      <c r="BV1484" s="80"/>
      <c r="BW1484" s="80"/>
      <c r="BX1484" s="80"/>
      <c r="BY1484" s="80"/>
      <c r="BZ1484" s="80"/>
      <c r="CE1484" s="5"/>
    </row>
    <row r="1485" spans="2:83" s="6" customFormat="1" x14ac:dyDescent="0.25">
      <c r="B1485" s="77"/>
      <c r="C1485" s="78"/>
      <c r="D1485" s="80"/>
      <c r="E1485" s="80"/>
      <c r="F1485" s="80"/>
      <c r="G1485" s="80"/>
      <c r="H1485" s="80"/>
      <c r="I1485" s="80"/>
      <c r="J1485" s="80"/>
      <c r="K1485" s="5"/>
      <c r="L1485" s="5"/>
      <c r="M1485" s="80"/>
      <c r="N1485" s="5"/>
      <c r="O1485" s="80"/>
      <c r="P1485" s="5"/>
      <c r="Q1485" s="80"/>
      <c r="R1485" s="5"/>
      <c r="S1485" s="80"/>
      <c r="T1485" s="5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5"/>
      <c r="AE1485" s="80"/>
      <c r="AF1485" s="5"/>
      <c r="AG1485" s="80"/>
      <c r="AH1485" s="5"/>
      <c r="AI1485" s="80"/>
      <c r="AJ1485" s="5"/>
      <c r="AK1485" s="80"/>
      <c r="AL1485" s="5"/>
      <c r="AM1485" s="80"/>
      <c r="AN1485" s="5"/>
      <c r="AO1485" s="80"/>
      <c r="AP1485" s="80"/>
      <c r="AQ1485" s="5"/>
      <c r="AR1485" s="80"/>
      <c r="AS1485" s="5"/>
      <c r="AT1485" s="80"/>
      <c r="AU1485" s="5"/>
      <c r="AV1485" s="80"/>
      <c r="AW1485" s="5"/>
      <c r="AX1485" s="80"/>
      <c r="AY1485" s="5"/>
      <c r="AZ1485" s="80"/>
      <c r="BA1485" s="5"/>
      <c r="BB1485" s="80"/>
      <c r="BC1485" s="80"/>
      <c r="BD1485" s="80"/>
      <c r="BE1485" s="80"/>
      <c r="BF1485" s="80"/>
      <c r="BG1485" s="80"/>
      <c r="BH1485" s="80"/>
      <c r="BI1485" s="80"/>
      <c r="BJ1485" s="80"/>
      <c r="BK1485" s="80"/>
      <c r="BL1485" s="80"/>
      <c r="BM1485" s="80"/>
      <c r="BN1485" s="80"/>
      <c r="BO1485" s="80"/>
      <c r="BP1485" s="80"/>
      <c r="BQ1485" s="80"/>
      <c r="BR1485" s="80"/>
      <c r="BS1485" s="80"/>
      <c r="BT1485" s="80"/>
      <c r="BU1485" s="80"/>
      <c r="BV1485" s="80"/>
      <c r="BW1485" s="80"/>
      <c r="BX1485" s="80"/>
      <c r="BY1485" s="80"/>
      <c r="BZ1485" s="80"/>
      <c r="CE1485" s="5"/>
    </row>
    <row r="1486" spans="2:83" s="6" customFormat="1" x14ac:dyDescent="0.25">
      <c r="B1486" s="77"/>
      <c r="C1486" s="78"/>
      <c r="D1486" s="80"/>
      <c r="E1486" s="80"/>
      <c r="F1486" s="80"/>
      <c r="G1486" s="80"/>
      <c r="H1486" s="80"/>
      <c r="I1486" s="80"/>
      <c r="J1486" s="80"/>
      <c r="K1486" s="5"/>
      <c r="L1486" s="5"/>
      <c r="M1486" s="80"/>
      <c r="N1486" s="5"/>
      <c r="O1486" s="80"/>
      <c r="P1486" s="5"/>
      <c r="Q1486" s="80"/>
      <c r="R1486" s="5"/>
      <c r="S1486" s="80"/>
      <c r="T1486" s="5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5"/>
      <c r="AE1486" s="80"/>
      <c r="AF1486" s="5"/>
      <c r="AG1486" s="80"/>
      <c r="AH1486" s="5"/>
      <c r="AI1486" s="80"/>
      <c r="AJ1486" s="5"/>
      <c r="AK1486" s="80"/>
      <c r="AL1486" s="5"/>
      <c r="AM1486" s="80"/>
      <c r="AN1486" s="5"/>
      <c r="AO1486" s="80"/>
      <c r="AP1486" s="80"/>
      <c r="AQ1486" s="5"/>
      <c r="AR1486" s="80"/>
      <c r="AS1486" s="5"/>
      <c r="AT1486" s="80"/>
      <c r="AU1486" s="5"/>
      <c r="AV1486" s="80"/>
      <c r="AW1486" s="5"/>
      <c r="AX1486" s="80"/>
      <c r="AY1486" s="5"/>
      <c r="AZ1486" s="80"/>
      <c r="BA1486" s="5"/>
      <c r="BB1486" s="80"/>
      <c r="BC1486" s="80"/>
      <c r="BD1486" s="80"/>
      <c r="BE1486" s="80"/>
      <c r="BF1486" s="80"/>
      <c r="BG1486" s="80"/>
      <c r="BH1486" s="80"/>
      <c r="BI1486" s="80"/>
      <c r="BJ1486" s="80"/>
      <c r="BK1486" s="80"/>
      <c r="BL1486" s="80"/>
      <c r="BM1486" s="80"/>
      <c r="BN1486" s="80"/>
      <c r="BO1486" s="80"/>
      <c r="BP1486" s="80"/>
      <c r="BQ1486" s="80"/>
      <c r="BR1486" s="80"/>
      <c r="BS1486" s="80"/>
      <c r="BT1486" s="80"/>
      <c r="BU1486" s="80"/>
      <c r="BV1486" s="80"/>
      <c r="BW1486" s="80"/>
      <c r="BX1486" s="80"/>
      <c r="BY1486" s="80"/>
      <c r="BZ1486" s="80"/>
      <c r="CE1486" s="5"/>
    </row>
    <row r="1487" spans="2:83" s="6" customFormat="1" x14ac:dyDescent="0.25">
      <c r="B1487" s="77"/>
      <c r="C1487" s="78"/>
      <c r="D1487" s="80"/>
      <c r="E1487" s="80"/>
      <c r="F1487" s="80"/>
      <c r="G1487" s="80"/>
      <c r="H1487" s="80"/>
      <c r="I1487" s="80"/>
      <c r="J1487" s="80"/>
      <c r="K1487" s="5"/>
      <c r="L1487" s="5"/>
      <c r="M1487" s="80"/>
      <c r="N1487" s="5"/>
      <c r="O1487" s="80"/>
      <c r="P1487" s="5"/>
      <c r="Q1487" s="80"/>
      <c r="R1487" s="5"/>
      <c r="S1487" s="80"/>
      <c r="T1487" s="5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5"/>
      <c r="AE1487" s="80"/>
      <c r="AF1487" s="5"/>
      <c r="AG1487" s="80"/>
      <c r="AH1487" s="5"/>
      <c r="AI1487" s="80"/>
      <c r="AJ1487" s="5"/>
      <c r="AK1487" s="80"/>
      <c r="AL1487" s="5"/>
      <c r="AM1487" s="80"/>
      <c r="AN1487" s="5"/>
      <c r="AO1487" s="80"/>
      <c r="AP1487" s="80"/>
      <c r="AQ1487" s="5"/>
      <c r="AR1487" s="80"/>
      <c r="AS1487" s="5"/>
      <c r="AT1487" s="80"/>
      <c r="AU1487" s="5"/>
      <c r="AV1487" s="80"/>
      <c r="AW1487" s="5"/>
      <c r="AX1487" s="80"/>
      <c r="AY1487" s="5"/>
      <c r="AZ1487" s="80"/>
      <c r="BA1487" s="5"/>
      <c r="BB1487" s="80"/>
      <c r="BC1487" s="80"/>
      <c r="BD1487" s="80"/>
      <c r="BE1487" s="80"/>
      <c r="BF1487" s="80"/>
      <c r="BG1487" s="80"/>
      <c r="BH1487" s="80"/>
      <c r="BI1487" s="80"/>
      <c r="BJ1487" s="80"/>
      <c r="BK1487" s="80"/>
      <c r="BL1487" s="80"/>
      <c r="BM1487" s="80"/>
      <c r="BN1487" s="80"/>
      <c r="BO1487" s="80"/>
      <c r="BP1487" s="80"/>
      <c r="BQ1487" s="80"/>
      <c r="BR1487" s="80"/>
      <c r="BS1487" s="80"/>
      <c r="BT1487" s="80"/>
      <c r="BU1487" s="80"/>
      <c r="BV1487" s="80"/>
      <c r="BW1487" s="80"/>
      <c r="BX1487" s="80"/>
      <c r="BY1487" s="80"/>
      <c r="BZ1487" s="80"/>
      <c r="CE1487" s="5"/>
    </row>
    <row r="1488" spans="2:83" s="6" customFormat="1" x14ac:dyDescent="0.25">
      <c r="B1488" s="77"/>
      <c r="C1488" s="78"/>
      <c r="D1488" s="80"/>
      <c r="E1488" s="80"/>
      <c r="F1488" s="80"/>
      <c r="G1488" s="80"/>
      <c r="H1488" s="80"/>
      <c r="I1488" s="80"/>
      <c r="J1488" s="80"/>
      <c r="K1488" s="5"/>
      <c r="L1488" s="5"/>
      <c r="M1488" s="80"/>
      <c r="N1488" s="5"/>
      <c r="O1488" s="80"/>
      <c r="P1488" s="5"/>
      <c r="Q1488" s="80"/>
      <c r="R1488" s="5"/>
      <c r="S1488" s="80"/>
      <c r="T1488" s="5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5"/>
      <c r="AE1488" s="80"/>
      <c r="AF1488" s="5"/>
      <c r="AG1488" s="80"/>
      <c r="AH1488" s="5"/>
      <c r="AI1488" s="80"/>
      <c r="AJ1488" s="5"/>
      <c r="AK1488" s="80"/>
      <c r="AL1488" s="5"/>
      <c r="AM1488" s="80"/>
      <c r="AN1488" s="5"/>
      <c r="AO1488" s="80"/>
      <c r="AP1488" s="80"/>
      <c r="AQ1488" s="5"/>
      <c r="AR1488" s="80"/>
      <c r="AS1488" s="5"/>
      <c r="AT1488" s="80"/>
      <c r="AU1488" s="5"/>
      <c r="AV1488" s="80"/>
      <c r="AW1488" s="5"/>
      <c r="AX1488" s="80"/>
      <c r="AY1488" s="5"/>
      <c r="AZ1488" s="80"/>
      <c r="BA1488" s="5"/>
      <c r="BB1488" s="80"/>
      <c r="BC1488" s="80"/>
      <c r="BD1488" s="80"/>
      <c r="BE1488" s="80"/>
      <c r="BF1488" s="80"/>
      <c r="BG1488" s="80"/>
      <c r="BH1488" s="80"/>
      <c r="BI1488" s="80"/>
      <c r="BJ1488" s="80"/>
      <c r="BK1488" s="80"/>
      <c r="BL1488" s="80"/>
      <c r="BM1488" s="80"/>
      <c r="BN1488" s="80"/>
      <c r="BO1488" s="80"/>
      <c r="BP1488" s="80"/>
      <c r="BQ1488" s="80"/>
      <c r="BR1488" s="80"/>
      <c r="BS1488" s="80"/>
      <c r="BT1488" s="80"/>
      <c r="BU1488" s="80"/>
      <c r="BV1488" s="80"/>
      <c r="BW1488" s="80"/>
      <c r="BX1488" s="80"/>
      <c r="BY1488" s="80"/>
      <c r="BZ1488" s="80"/>
      <c r="CE1488" s="5"/>
    </row>
    <row r="1489" spans="2:83" s="6" customFormat="1" x14ac:dyDescent="0.25">
      <c r="B1489" s="77"/>
      <c r="C1489" s="78"/>
      <c r="D1489" s="80"/>
      <c r="E1489" s="80"/>
      <c r="F1489" s="80"/>
      <c r="G1489" s="80"/>
      <c r="H1489" s="80"/>
      <c r="I1489" s="80"/>
      <c r="J1489" s="80"/>
      <c r="K1489" s="5"/>
      <c r="L1489" s="5"/>
      <c r="M1489" s="80"/>
      <c r="N1489" s="5"/>
      <c r="O1489" s="80"/>
      <c r="P1489" s="5"/>
      <c r="Q1489" s="80"/>
      <c r="R1489" s="5"/>
      <c r="S1489" s="80"/>
      <c r="T1489" s="5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5"/>
      <c r="AE1489" s="80"/>
      <c r="AF1489" s="5"/>
      <c r="AG1489" s="80"/>
      <c r="AH1489" s="5"/>
      <c r="AI1489" s="80"/>
      <c r="AJ1489" s="5"/>
      <c r="AK1489" s="80"/>
      <c r="AL1489" s="5"/>
      <c r="AM1489" s="80"/>
      <c r="AN1489" s="5"/>
      <c r="AO1489" s="80"/>
      <c r="AP1489" s="80"/>
      <c r="AQ1489" s="5"/>
      <c r="AR1489" s="80"/>
      <c r="AS1489" s="5"/>
      <c r="AT1489" s="80"/>
      <c r="AU1489" s="5"/>
      <c r="AV1489" s="80"/>
      <c r="AW1489" s="5"/>
      <c r="AX1489" s="80"/>
      <c r="AY1489" s="5"/>
      <c r="AZ1489" s="80"/>
      <c r="BA1489" s="5"/>
      <c r="BB1489" s="80"/>
      <c r="BC1489" s="80"/>
      <c r="BD1489" s="80"/>
      <c r="BE1489" s="80"/>
      <c r="BF1489" s="80"/>
      <c r="BG1489" s="80"/>
      <c r="BH1489" s="80"/>
      <c r="BI1489" s="80"/>
      <c r="BJ1489" s="80"/>
      <c r="BK1489" s="80"/>
      <c r="BL1489" s="80"/>
      <c r="BM1489" s="80"/>
      <c r="BN1489" s="80"/>
      <c r="BO1489" s="80"/>
      <c r="BP1489" s="80"/>
      <c r="BQ1489" s="80"/>
      <c r="BR1489" s="80"/>
      <c r="BS1489" s="80"/>
      <c r="BT1489" s="80"/>
      <c r="BU1489" s="80"/>
      <c r="BV1489" s="80"/>
      <c r="BW1489" s="80"/>
      <c r="BX1489" s="80"/>
      <c r="BY1489" s="80"/>
      <c r="BZ1489" s="80"/>
      <c r="CE1489" s="5"/>
    </row>
    <row r="1490" spans="2:83" s="6" customFormat="1" x14ac:dyDescent="0.25">
      <c r="B1490" s="77"/>
      <c r="C1490" s="78"/>
      <c r="D1490" s="80"/>
      <c r="E1490" s="80"/>
      <c r="F1490" s="80"/>
      <c r="G1490" s="80"/>
      <c r="H1490" s="80"/>
      <c r="I1490" s="80"/>
      <c r="J1490" s="80"/>
      <c r="K1490" s="5"/>
      <c r="L1490" s="5"/>
      <c r="M1490" s="80"/>
      <c r="N1490" s="5"/>
      <c r="O1490" s="80"/>
      <c r="P1490" s="5"/>
      <c r="Q1490" s="80"/>
      <c r="R1490" s="5"/>
      <c r="S1490" s="80"/>
      <c r="T1490" s="5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5"/>
      <c r="AE1490" s="80"/>
      <c r="AF1490" s="5"/>
      <c r="AG1490" s="80"/>
      <c r="AH1490" s="5"/>
      <c r="AI1490" s="80"/>
      <c r="AJ1490" s="5"/>
      <c r="AK1490" s="80"/>
      <c r="AL1490" s="5"/>
      <c r="AM1490" s="80"/>
      <c r="AN1490" s="5"/>
      <c r="AO1490" s="80"/>
      <c r="AP1490" s="80"/>
      <c r="AQ1490" s="5"/>
      <c r="AR1490" s="80"/>
      <c r="AS1490" s="5"/>
      <c r="AT1490" s="80"/>
      <c r="AU1490" s="5"/>
      <c r="AV1490" s="80"/>
      <c r="AW1490" s="5"/>
      <c r="AX1490" s="80"/>
      <c r="AY1490" s="5"/>
      <c r="AZ1490" s="80"/>
      <c r="BA1490" s="5"/>
      <c r="BB1490" s="80"/>
      <c r="BC1490" s="80"/>
      <c r="BD1490" s="80"/>
      <c r="BE1490" s="80"/>
      <c r="BF1490" s="80"/>
      <c r="BG1490" s="80"/>
      <c r="BH1490" s="80"/>
      <c r="BI1490" s="80"/>
      <c r="BJ1490" s="80"/>
      <c r="BK1490" s="80"/>
      <c r="BL1490" s="80"/>
      <c r="BM1490" s="80"/>
      <c r="BN1490" s="80"/>
      <c r="BO1490" s="80"/>
      <c r="BP1490" s="80"/>
      <c r="BQ1490" s="80"/>
      <c r="BR1490" s="80"/>
      <c r="BS1490" s="80"/>
      <c r="BT1490" s="80"/>
      <c r="BU1490" s="80"/>
      <c r="BV1490" s="80"/>
      <c r="BW1490" s="80"/>
      <c r="BX1490" s="80"/>
      <c r="BY1490" s="80"/>
      <c r="BZ1490" s="80"/>
      <c r="CE1490" s="5"/>
    </row>
    <row r="1491" spans="2:83" s="6" customFormat="1" x14ac:dyDescent="0.25">
      <c r="B1491" s="77"/>
      <c r="C1491" s="78"/>
      <c r="D1491" s="80"/>
      <c r="E1491" s="80"/>
      <c r="F1491" s="80"/>
      <c r="G1491" s="80"/>
      <c r="H1491" s="80"/>
      <c r="I1491" s="80"/>
      <c r="J1491" s="80"/>
      <c r="K1491" s="5"/>
      <c r="L1491" s="5"/>
      <c r="M1491" s="80"/>
      <c r="N1491" s="5"/>
      <c r="O1491" s="80"/>
      <c r="P1491" s="5"/>
      <c r="Q1491" s="80"/>
      <c r="R1491" s="5"/>
      <c r="S1491" s="80"/>
      <c r="T1491" s="5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5"/>
      <c r="AE1491" s="80"/>
      <c r="AF1491" s="5"/>
      <c r="AG1491" s="80"/>
      <c r="AH1491" s="5"/>
      <c r="AI1491" s="80"/>
      <c r="AJ1491" s="5"/>
      <c r="AK1491" s="80"/>
      <c r="AL1491" s="5"/>
      <c r="AM1491" s="80"/>
      <c r="AN1491" s="5"/>
      <c r="AO1491" s="80"/>
      <c r="AP1491" s="80"/>
      <c r="AQ1491" s="5"/>
      <c r="AR1491" s="80"/>
      <c r="AS1491" s="5"/>
      <c r="AT1491" s="80"/>
      <c r="AU1491" s="5"/>
      <c r="AV1491" s="80"/>
      <c r="AW1491" s="5"/>
      <c r="AX1491" s="80"/>
      <c r="AY1491" s="5"/>
      <c r="AZ1491" s="80"/>
      <c r="BA1491" s="5"/>
      <c r="BB1491" s="80"/>
      <c r="BC1491" s="80"/>
      <c r="BD1491" s="80"/>
      <c r="BE1491" s="80"/>
      <c r="BF1491" s="80"/>
      <c r="BG1491" s="80"/>
      <c r="BH1491" s="80"/>
      <c r="BI1491" s="80"/>
      <c r="BJ1491" s="80"/>
      <c r="BK1491" s="80"/>
      <c r="BL1491" s="80"/>
      <c r="BM1491" s="80"/>
      <c r="BN1491" s="80"/>
      <c r="BO1491" s="80"/>
      <c r="BP1491" s="80"/>
      <c r="BQ1491" s="80"/>
      <c r="BR1491" s="80"/>
      <c r="BS1491" s="80"/>
      <c r="BT1491" s="80"/>
      <c r="BU1491" s="80"/>
      <c r="BV1491" s="80"/>
      <c r="BW1491" s="80"/>
      <c r="BX1491" s="80"/>
      <c r="BY1491" s="80"/>
      <c r="BZ1491" s="80"/>
      <c r="CE1491" s="5"/>
    </row>
    <row r="1492" spans="2:83" s="6" customFormat="1" x14ac:dyDescent="0.25">
      <c r="B1492" s="77"/>
      <c r="C1492" s="78"/>
      <c r="D1492" s="80"/>
      <c r="E1492" s="80"/>
      <c r="F1492" s="80"/>
      <c r="G1492" s="80"/>
      <c r="H1492" s="80"/>
      <c r="I1492" s="80"/>
      <c r="J1492" s="80"/>
      <c r="K1492" s="5"/>
      <c r="L1492" s="5"/>
      <c r="M1492" s="80"/>
      <c r="N1492" s="5"/>
      <c r="O1492" s="80"/>
      <c r="P1492" s="5"/>
      <c r="Q1492" s="80"/>
      <c r="R1492" s="5"/>
      <c r="S1492" s="80"/>
      <c r="T1492" s="5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5"/>
      <c r="AE1492" s="80"/>
      <c r="AF1492" s="5"/>
      <c r="AG1492" s="80"/>
      <c r="AH1492" s="5"/>
      <c r="AI1492" s="80"/>
      <c r="AJ1492" s="5"/>
      <c r="AK1492" s="80"/>
      <c r="AL1492" s="5"/>
      <c r="AM1492" s="80"/>
      <c r="AN1492" s="5"/>
      <c r="AO1492" s="80"/>
      <c r="AP1492" s="80"/>
      <c r="AQ1492" s="5"/>
      <c r="AR1492" s="80"/>
      <c r="AS1492" s="5"/>
      <c r="AT1492" s="80"/>
      <c r="AU1492" s="5"/>
      <c r="AV1492" s="80"/>
      <c r="AW1492" s="5"/>
      <c r="AX1492" s="80"/>
      <c r="AY1492" s="5"/>
      <c r="AZ1492" s="80"/>
      <c r="BA1492" s="5"/>
      <c r="BB1492" s="80"/>
      <c r="BC1492" s="80"/>
      <c r="BD1492" s="80"/>
      <c r="BE1492" s="80"/>
      <c r="BF1492" s="80"/>
      <c r="BG1492" s="80"/>
      <c r="BH1492" s="80"/>
      <c r="BI1492" s="80"/>
      <c r="BJ1492" s="80"/>
      <c r="BK1492" s="80"/>
      <c r="BL1492" s="80"/>
      <c r="BM1492" s="80"/>
      <c r="BN1492" s="80"/>
      <c r="BO1492" s="80"/>
      <c r="BP1492" s="80"/>
      <c r="BQ1492" s="80"/>
      <c r="BR1492" s="80"/>
      <c r="BS1492" s="80"/>
      <c r="BT1492" s="80"/>
      <c r="BU1492" s="80"/>
      <c r="BV1492" s="80"/>
      <c r="BW1492" s="80"/>
      <c r="BX1492" s="80"/>
      <c r="BY1492" s="80"/>
      <c r="BZ1492" s="80"/>
      <c r="CE1492" s="5"/>
    </row>
    <row r="1493" spans="2:83" s="6" customFormat="1" x14ac:dyDescent="0.25">
      <c r="B1493" s="77"/>
      <c r="C1493" s="78"/>
      <c r="D1493" s="80"/>
      <c r="E1493" s="80"/>
      <c r="F1493" s="80"/>
      <c r="G1493" s="80"/>
      <c r="H1493" s="80"/>
      <c r="I1493" s="80"/>
      <c r="J1493" s="80"/>
      <c r="K1493" s="5"/>
      <c r="L1493" s="5"/>
      <c r="M1493" s="80"/>
      <c r="N1493" s="5"/>
      <c r="O1493" s="80"/>
      <c r="P1493" s="5"/>
      <c r="Q1493" s="80"/>
      <c r="R1493" s="5"/>
      <c r="S1493" s="80"/>
      <c r="T1493" s="5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5"/>
      <c r="AE1493" s="80"/>
      <c r="AF1493" s="5"/>
      <c r="AG1493" s="80"/>
      <c r="AH1493" s="5"/>
      <c r="AI1493" s="80"/>
      <c r="AJ1493" s="5"/>
      <c r="AK1493" s="80"/>
      <c r="AL1493" s="5"/>
      <c r="AM1493" s="80"/>
      <c r="AN1493" s="5"/>
      <c r="AO1493" s="80"/>
      <c r="AP1493" s="80"/>
      <c r="AQ1493" s="5"/>
      <c r="AR1493" s="80"/>
      <c r="AS1493" s="5"/>
      <c r="AT1493" s="80"/>
      <c r="AU1493" s="5"/>
      <c r="AV1493" s="80"/>
      <c r="AW1493" s="5"/>
      <c r="AX1493" s="80"/>
      <c r="AY1493" s="5"/>
      <c r="AZ1493" s="80"/>
      <c r="BA1493" s="5"/>
      <c r="BB1493" s="80"/>
      <c r="BC1493" s="80"/>
      <c r="BD1493" s="80"/>
      <c r="BE1493" s="80"/>
      <c r="BF1493" s="80"/>
      <c r="BG1493" s="80"/>
      <c r="BH1493" s="80"/>
      <c r="BI1493" s="80"/>
      <c r="BJ1493" s="80"/>
      <c r="BK1493" s="80"/>
      <c r="BL1493" s="80"/>
      <c r="BM1493" s="80"/>
      <c r="BN1493" s="80"/>
      <c r="BO1493" s="80"/>
      <c r="BP1493" s="80"/>
      <c r="BQ1493" s="80"/>
      <c r="BR1493" s="80"/>
      <c r="BS1493" s="80"/>
      <c r="BT1493" s="80"/>
      <c r="BU1493" s="80"/>
      <c r="BV1493" s="80"/>
      <c r="BW1493" s="80"/>
      <c r="BX1493" s="80"/>
      <c r="BY1493" s="80"/>
      <c r="BZ1493" s="80"/>
      <c r="CE1493" s="5"/>
    </row>
    <row r="1494" spans="2:83" s="6" customFormat="1" x14ac:dyDescent="0.25">
      <c r="B1494" s="77"/>
      <c r="C1494" s="78"/>
      <c r="D1494" s="80"/>
      <c r="E1494" s="80"/>
      <c r="F1494" s="80"/>
      <c r="G1494" s="80"/>
      <c r="H1494" s="80"/>
      <c r="I1494" s="80"/>
      <c r="J1494" s="80"/>
      <c r="K1494" s="5"/>
      <c r="L1494" s="5"/>
      <c r="M1494" s="80"/>
      <c r="N1494" s="5"/>
      <c r="O1494" s="80"/>
      <c r="P1494" s="5"/>
      <c r="Q1494" s="80"/>
      <c r="R1494" s="5"/>
      <c r="S1494" s="80"/>
      <c r="T1494" s="5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5"/>
      <c r="AE1494" s="80"/>
      <c r="AF1494" s="5"/>
      <c r="AG1494" s="80"/>
      <c r="AH1494" s="5"/>
      <c r="AI1494" s="80"/>
      <c r="AJ1494" s="5"/>
      <c r="AK1494" s="80"/>
      <c r="AL1494" s="5"/>
      <c r="AM1494" s="80"/>
      <c r="AN1494" s="5"/>
      <c r="AO1494" s="80"/>
      <c r="AP1494" s="80"/>
      <c r="AQ1494" s="5"/>
      <c r="AR1494" s="80"/>
      <c r="AS1494" s="5"/>
      <c r="AT1494" s="80"/>
      <c r="AU1494" s="5"/>
      <c r="AV1494" s="80"/>
      <c r="AW1494" s="5"/>
      <c r="AX1494" s="80"/>
      <c r="AY1494" s="5"/>
      <c r="AZ1494" s="80"/>
      <c r="BA1494" s="5"/>
      <c r="BB1494" s="80"/>
      <c r="BC1494" s="80"/>
      <c r="BD1494" s="80"/>
      <c r="BE1494" s="80"/>
      <c r="BF1494" s="80"/>
      <c r="BG1494" s="80"/>
      <c r="BH1494" s="80"/>
      <c r="BI1494" s="80"/>
      <c r="BJ1494" s="80"/>
      <c r="BK1494" s="80"/>
      <c r="BL1494" s="80"/>
      <c r="BM1494" s="80"/>
      <c r="BN1494" s="80"/>
      <c r="BO1494" s="80"/>
      <c r="BP1494" s="80"/>
      <c r="BQ1494" s="80"/>
      <c r="BR1494" s="80"/>
      <c r="BS1494" s="80"/>
      <c r="BT1494" s="80"/>
      <c r="BU1494" s="80"/>
      <c r="BV1494" s="80"/>
      <c r="BW1494" s="80"/>
      <c r="BX1494" s="80"/>
      <c r="BY1494" s="80"/>
      <c r="BZ1494" s="80"/>
      <c r="CE1494" s="5"/>
    </row>
    <row r="1495" spans="2:83" s="6" customFormat="1" x14ac:dyDescent="0.25">
      <c r="B1495" s="77"/>
      <c r="C1495" s="78"/>
      <c r="D1495" s="80"/>
      <c r="E1495" s="80"/>
      <c r="F1495" s="80"/>
      <c r="G1495" s="80"/>
      <c r="H1495" s="80"/>
      <c r="I1495" s="80"/>
      <c r="J1495" s="80"/>
      <c r="K1495" s="5"/>
      <c r="L1495" s="5"/>
      <c r="M1495" s="80"/>
      <c r="N1495" s="5"/>
      <c r="O1495" s="80"/>
      <c r="P1495" s="5"/>
      <c r="Q1495" s="80"/>
      <c r="R1495" s="5"/>
      <c r="S1495" s="80"/>
      <c r="T1495" s="5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5"/>
      <c r="AE1495" s="80"/>
      <c r="AF1495" s="5"/>
      <c r="AG1495" s="80"/>
      <c r="AH1495" s="5"/>
      <c r="AI1495" s="80"/>
      <c r="AJ1495" s="5"/>
      <c r="AK1495" s="80"/>
      <c r="AL1495" s="5"/>
      <c r="AM1495" s="80"/>
      <c r="AN1495" s="5"/>
      <c r="AO1495" s="80"/>
      <c r="AP1495" s="80"/>
      <c r="AQ1495" s="5"/>
      <c r="AR1495" s="80"/>
      <c r="AS1495" s="5"/>
      <c r="AT1495" s="80"/>
      <c r="AU1495" s="5"/>
      <c r="AV1495" s="80"/>
      <c r="AW1495" s="5"/>
      <c r="AX1495" s="80"/>
      <c r="AY1495" s="5"/>
      <c r="AZ1495" s="80"/>
      <c r="BA1495" s="5"/>
      <c r="BB1495" s="80"/>
      <c r="BC1495" s="80"/>
      <c r="BD1495" s="80"/>
      <c r="BE1495" s="80"/>
      <c r="BF1495" s="80"/>
      <c r="BG1495" s="80"/>
      <c r="BH1495" s="80"/>
      <c r="BI1495" s="80"/>
      <c r="BJ1495" s="80"/>
      <c r="BK1495" s="80"/>
      <c r="BL1495" s="80"/>
      <c r="BM1495" s="80"/>
      <c r="BN1495" s="80"/>
      <c r="BO1495" s="80"/>
      <c r="BP1495" s="80"/>
      <c r="BQ1495" s="80"/>
      <c r="BR1495" s="80"/>
      <c r="BS1495" s="80"/>
      <c r="BT1495" s="80"/>
      <c r="BU1495" s="80"/>
      <c r="BV1495" s="80"/>
      <c r="BW1495" s="80"/>
      <c r="BX1495" s="80"/>
      <c r="BY1495" s="80"/>
      <c r="BZ1495" s="80"/>
      <c r="CE1495" s="5"/>
    </row>
    <row r="1496" spans="2:83" s="6" customFormat="1" x14ac:dyDescent="0.25">
      <c r="B1496" s="77"/>
      <c r="C1496" s="78"/>
      <c r="D1496" s="80"/>
      <c r="E1496" s="80"/>
      <c r="F1496" s="80"/>
      <c r="G1496" s="80"/>
      <c r="H1496" s="80"/>
      <c r="I1496" s="80"/>
      <c r="J1496" s="80"/>
      <c r="K1496" s="5"/>
      <c r="L1496" s="5"/>
      <c r="M1496" s="80"/>
      <c r="N1496" s="5"/>
      <c r="O1496" s="80"/>
      <c r="P1496" s="5"/>
      <c r="Q1496" s="80"/>
      <c r="R1496" s="5"/>
      <c r="S1496" s="80"/>
      <c r="T1496" s="5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5"/>
      <c r="AE1496" s="80"/>
      <c r="AF1496" s="5"/>
      <c r="AG1496" s="80"/>
      <c r="AH1496" s="5"/>
      <c r="AI1496" s="80"/>
      <c r="AJ1496" s="5"/>
      <c r="AK1496" s="80"/>
      <c r="AL1496" s="5"/>
      <c r="AM1496" s="80"/>
      <c r="AN1496" s="5"/>
      <c r="AO1496" s="80"/>
      <c r="AP1496" s="80"/>
      <c r="AQ1496" s="5"/>
      <c r="AR1496" s="80"/>
      <c r="AS1496" s="5"/>
      <c r="AT1496" s="80"/>
      <c r="AU1496" s="5"/>
      <c r="AV1496" s="80"/>
      <c r="AW1496" s="5"/>
      <c r="AX1496" s="80"/>
      <c r="AY1496" s="5"/>
      <c r="AZ1496" s="80"/>
      <c r="BA1496" s="5"/>
      <c r="BB1496" s="80"/>
      <c r="BC1496" s="80"/>
      <c r="BD1496" s="80"/>
      <c r="BE1496" s="80"/>
      <c r="BF1496" s="80"/>
      <c r="BG1496" s="80"/>
      <c r="BH1496" s="80"/>
      <c r="BI1496" s="80"/>
      <c r="BJ1496" s="80"/>
      <c r="BK1496" s="80"/>
      <c r="BL1496" s="80"/>
      <c r="BM1496" s="80"/>
      <c r="BN1496" s="80"/>
      <c r="BO1496" s="80"/>
      <c r="BP1496" s="80"/>
      <c r="BQ1496" s="80"/>
      <c r="BR1496" s="80"/>
      <c r="BS1496" s="80"/>
      <c r="BT1496" s="80"/>
      <c r="BU1496" s="80"/>
      <c r="BV1496" s="80"/>
      <c r="BW1496" s="80"/>
      <c r="BX1496" s="80"/>
      <c r="BY1496" s="80"/>
      <c r="BZ1496" s="80"/>
      <c r="CE1496" s="5"/>
    </row>
    <row r="1497" spans="2:83" s="6" customFormat="1" x14ac:dyDescent="0.25">
      <c r="B1497" s="77"/>
      <c r="C1497" s="78"/>
      <c r="D1497" s="80"/>
      <c r="E1497" s="80"/>
      <c r="F1497" s="80"/>
      <c r="G1497" s="80"/>
      <c r="H1497" s="80"/>
      <c r="I1497" s="80"/>
      <c r="J1497" s="80"/>
      <c r="K1497" s="5"/>
      <c r="L1497" s="5"/>
      <c r="M1497" s="80"/>
      <c r="N1497" s="5"/>
      <c r="O1497" s="80"/>
      <c r="P1497" s="5"/>
      <c r="Q1497" s="80"/>
      <c r="R1497" s="5"/>
      <c r="S1497" s="80"/>
      <c r="T1497" s="5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5"/>
      <c r="AE1497" s="80"/>
      <c r="AF1497" s="5"/>
      <c r="AG1497" s="80"/>
      <c r="AH1497" s="5"/>
      <c r="AI1497" s="80"/>
      <c r="AJ1497" s="5"/>
      <c r="AK1497" s="80"/>
      <c r="AL1497" s="5"/>
      <c r="AM1497" s="80"/>
      <c r="AN1497" s="5"/>
      <c r="AO1497" s="80"/>
      <c r="AP1497" s="80"/>
      <c r="AQ1497" s="5"/>
      <c r="AR1497" s="80"/>
      <c r="AS1497" s="5"/>
      <c r="AT1497" s="80"/>
      <c r="AU1497" s="5"/>
      <c r="AV1497" s="80"/>
      <c r="AW1497" s="5"/>
      <c r="AX1497" s="80"/>
      <c r="AY1497" s="5"/>
      <c r="AZ1497" s="80"/>
      <c r="BA1497" s="5"/>
      <c r="BB1497" s="80"/>
      <c r="BC1497" s="80"/>
      <c r="BD1497" s="80"/>
      <c r="BE1497" s="80"/>
      <c r="BF1497" s="80"/>
      <c r="BG1497" s="80"/>
      <c r="BH1497" s="80"/>
      <c r="BI1497" s="80"/>
      <c r="BJ1497" s="80"/>
      <c r="BK1497" s="80"/>
      <c r="BL1497" s="80"/>
      <c r="BM1497" s="80"/>
      <c r="BN1497" s="80"/>
      <c r="BO1497" s="80"/>
      <c r="BP1497" s="80"/>
      <c r="BQ1497" s="80"/>
      <c r="BR1497" s="80"/>
      <c r="BS1497" s="80"/>
      <c r="BT1497" s="80"/>
      <c r="BU1497" s="80"/>
      <c r="BV1497" s="80"/>
      <c r="BW1497" s="80"/>
      <c r="BX1497" s="80"/>
      <c r="BY1497" s="80"/>
      <c r="BZ1497" s="80"/>
      <c r="CE1497" s="5"/>
    </row>
    <row r="1498" spans="2:83" s="6" customFormat="1" x14ac:dyDescent="0.25">
      <c r="B1498" s="77"/>
      <c r="C1498" s="78"/>
      <c r="D1498" s="80"/>
      <c r="E1498" s="80"/>
      <c r="F1498" s="80"/>
      <c r="G1498" s="80"/>
      <c r="H1498" s="80"/>
      <c r="I1498" s="80"/>
      <c r="J1498" s="80"/>
      <c r="K1498" s="5"/>
      <c r="L1498" s="5"/>
      <c r="M1498" s="80"/>
      <c r="N1498" s="5"/>
      <c r="O1498" s="80"/>
      <c r="P1498" s="5"/>
      <c r="Q1498" s="80"/>
      <c r="R1498" s="5"/>
      <c r="S1498" s="80"/>
      <c r="T1498" s="5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5"/>
      <c r="AE1498" s="80"/>
      <c r="AF1498" s="5"/>
      <c r="AG1498" s="80"/>
      <c r="AH1498" s="5"/>
      <c r="AI1498" s="80"/>
      <c r="AJ1498" s="5"/>
      <c r="AK1498" s="80"/>
      <c r="AL1498" s="5"/>
      <c r="AM1498" s="80"/>
      <c r="AN1498" s="5"/>
      <c r="AO1498" s="80"/>
      <c r="AP1498" s="80"/>
      <c r="AQ1498" s="5"/>
      <c r="AR1498" s="80"/>
      <c r="AS1498" s="5"/>
      <c r="AT1498" s="80"/>
      <c r="AU1498" s="5"/>
      <c r="AV1498" s="80"/>
      <c r="AW1498" s="5"/>
      <c r="AX1498" s="80"/>
      <c r="AY1498" s="5"/>
      <c r="AZ1498" s="80"/>
      <c r="BA1498" s="5"/>
      <c r="BB1498" s="80"/>
      <c r="BC1498" s="80"/>
      <c r="BD1498" s="80"/>
      <c r="BE1498" s="80"/>
      <c r="BF1498" s="80"/>
      <c r="BG1498" s="80"/>
      <c r="BH1498" s="80"/>
      <c r="BI1498" s="80"/>
      <c r="BJ1498" s="80"/>
      <c r="BK1498" s="80"/>
      <c r="BL1498" s="80"/>
      <c r="BM1498" s="80"/>
      <c r="BN1498" s="80"/>
      <c r="BO1498" s="80"/>
      <c r="BP1498" s="80"/>
      <c r="BQ1498" s="80"/>
      <c r="BR1498" s="80"/>
      <c r="BS1498" s="80"/>
      <c r="BT1498" s="80"/>
      <c r="BU1498" s="80"/>
      <c r="BV1498" s="80"/>
      <c r="BW1498" s="80"/>
      <c r="BX1498" s="80"/>
      <c r="BY1498" s="80"/>
      <c r="BZ1498" s="80"/>
      <c r="CE1498" s="5"/>
    </row>
    <row r="1499" spans="2:83" s="6" customFormat="1" x14ac:dyDescent="0.25">
      <c r="B1499" s="77"/>
      <c r="C1499" s="78"/>
      <c r="D1499" s="80"/>
      <c r="E1499" s="80"/>
      <c r="F1499" s="80"/>
      <c r="G1499" s="80"/>
      <c r="H1499" s="80"/>
      <c r="I1499" s="80"/>
      <c r="J1499" s="80"/>
      <c r="K1499" s="5"/>
      <c r="L1499" s="5"/>
      <c r="M1499" s="80"/>
      <c r="N1499" s="5"/>
      <c r="O1499" s="80"/>
      <c r="P1499" s="5"/>
      <c r="Q1499" s="80"/>
      <c r="R1499" s="5"/>
      <c r="S1499" s="80"/>
      <c r="T1499" s="5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5"/>
      <c r="AE1499" s="80"/>
      <c r="AF1499" s="5"/>
      <c r="AG1499" s="80"/>
      <c r="AH1499" s="5"/>
      <c r="AI1499" s="80"/>
      <c r="AJ1499" s="5"/>
      <c r="AK1499" s="80"/>
      <c r="AL1499" s="5"/>
      <c r="AM1499" s="80"/>
      <c r="AN1499" s="5"/>
      <c r="AO1499" s="80"/>
      <c r="AP1499" s="80"/>
      <c r="AQ1499" s="5"/>
      <c r="AR1499" s="80"/>
      <c r="AS1499" s="5"/>
      <c r="AT1499" s="80"/>
      <c r="AU1499" s="5"/>
      <c r="AV1499" s="80"/>
      <c r="AW1499" s="5"/>
      <c r="AX1499" s="80"/>
      <c r="AY1499" s="5"/>
      <c r="AZ1499" s="80"/>
      <c r="BA1499" s="5"/>
      <c r="BB1499" s="80"/>
      <c r="BC1499" s="80"/>
      <c r="BD1499" s="80"/>
      <c r="BE1499" s="80"/>
      <c r="BF1499" s="80"/>
      <c r="BG1499" s="80"/>
      <c r="BH1499" s="80"/>
      <c r="BI1499" s="80"/>
      <c r="BJ1499" s="80"/>
      <c r="BK1499" s="80"/>
      <c r="BL1499" s="80"/>
      <c r="BM1499" s="80"/>
      <c r="BN1499" s="80"/>
      <c r="BO1499" s="80"/>
      <c r="BP1499" s="80"/>
      <c r="BQ1499" s="80"/>
      <c r="BR1499" s="80"/>
      <c r="BS1499" s="80"/>
      <c r="BT1499" s="80"/>
      <c r="BU1499" s="80"/>
      <c r="BV1499" s="80"/>
      <c r="BW1499" s="80"/>
      <c r="BX1499" s="80"/>
      <c r="BY1499" s="80"/>
      <c r="BZ1499" s="80"/>
      <c r="CE1499" s="5"/>
    </row>
    <row r="1500" spans="2:83" s="6" customFormat="1" x14ac:dyDescent="0.25">
      <c r="B1500" s="77"/>
      <c r="C1500" s="78"/>
      <c r="D1500" s="80"/>
      <c r="E1500" s="80"/>
      <c r="F1500" s="80"/>
      <c r="G1500" s="80"/>
      <c r="H1500" s="80"/>
      <c r="I1500" s="80"/>
      <c r="J1500" s="80"/>
      <c r="K1500" s="5"/>
      <c r="L1500" s="5"/>
      <c r="M1500" s="80"/>
      <c r="N1500" s="5"/>
      <c r="O1500" s="80"/>
      <c r="P1500" s="5"/>
      <c r="Q1500" s="80"/>
      <c r="R1500" s="5"/>
      <c r="S1500" s="80"/>
      <c r="T1500" s="5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5"/>
      <c r="AE1500" s="80"/>
      <c r="AF1500" s="5"/>
      <c r="AG1500" s="80"/>
      <c r="AH1500" s="5"/>
      <c r="AI1500" s="80"/>
      <c r="AJ1500" s="5"/>
      <c r="AK1500" s="80"/>
      <c r="AL1500" s="5"/>
      <c r="AM1500" s="80"/>
      <c r="AN1500" s="5"/>
      <c r="AO1500" s="80"/>
      <c r="AP1500" s="80"/>
      <c r="AQ1500" s="5"/>
      <c r="AR1500" s="80"/>
      <c r="AS1500" s="5"/>
      <c r="AT1500" s="80"/>
      <c r="AU1500" s="5"/>
      <c r="AV1500" s="80"/>
      <c r="AW1500" s="5"/>
      <c r="AX1500" s="80"/>
      <c r="AY1500" s="5"/>
      <c r="AZ1500" s="80"/>
      <c r="BA1500" s="5"/>
      <c r="BB1500" s="80"/>
      <c r="BC1500" s="80"/>
      <c r="BD1500" s="80"/>
      <c r="BE1500" s="80"/>
      <c r="BF1500" s="80"/>
      <c r="BG1500" s="80"/>
      <c r="BH1500" s="80"/>
      <c r="BI1500" s="80"/>
      <c r="BJ1500" s="80"/>
      <c r="BK1500" s="80"/>
      <c r="BL1500" s="80"/>
      <c r="BM1500" s="80"/>
      <c r="BN1500" s="80"/>
      <c r="BO1500" s="80"/>
      <c r="BP1500" s="80"/>
      <c r="BQ1500" s="80"/>
      <c r="BR1500" s="80"/>
      <c r="BS1500" s="80"/>
      <c r="BT1500" s="80"/>
      <c r="BU1500" s="80"/>
      <c r="BV1500" s="80"/>
      <c r="BW1500" s="80"/>
      <c r="BX1500" s="80"/>
      <c r="BY1500" s="80"/>
      <c r="BZ1500" s="80"/>
      <c r="CE1500" s="5"/>
    </row>
    <row r="1501" spans="2:83" s="6" customFormat="1" x14ac:dyDescent="0.25">
      <c r="B1501" s="77"/>
      <c r="C1501" s="78"/>
      <c r="D1501" s="80"/>
      <c r="E1501" s="80"/>
      <c r="F1501" s="80"/>
      <c r="G1501" s="80"/>
      <c r="H1501" s="80"/>
      <c r="I1501" s="80"/>
      <c r="J1501" s="80"/>
      <c r="K1501" s="5"/>
      <c r="L1501" s="5"/>
      <c r="M1501" s="80"/>
      <c r="N1501" s="5"/>
      <c r="O1501" s="80"/>
      <c r="P1501" s="5"/>
      <c r="Q1501" s="80"/>
      <c r="R1501" s="5"/>
      <c r="S1501" s="80"/>
      <c r="T1501" s="5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5"/>
      <c r="AE1501" s="80"/>
      <c r="AF1501" s="5"/>
      <c r="AG1501" s="80"/>
      <c r="AH1501" s="5"/>
      <c r="AI1501" s="80"/>
      <c r="AJ1501" s="5"/>
      <c r="AK1501" s="80"/>
      <c r="AL1501" s="5"/>
      <c r="AM1501" s="80"/>
      <c r="AN1501" s="5"/>
      <c r="AO1501" s="80"/>
      <c r="AP1501" s="80"/>
      <c r="AQ1501" s="5"/>
      <c r="AR1501" s="80"/>
      <c r="AS1501" s="5"/>
      <c r="AT1501" s="80"/>
      <c r="AU1501" s="5"/>
      <c r="AV1501" s="80"/>
      <c r="AW1501" s="5"/>
      <c r="AX1501" s="80"/>
      <c r="AY1501" s="5"/>
      <c r="AZ1501" s="80"/>
      <c r="BA1501" s="5"/>
      <c r="BB1501" s="80"/>
      <c r="BC1501" s="80"/>
      <c r="BD1501" s="80"/>
      <c r="BE1501" s="80"/>
      <c r="BF1501" s="80"/>
      <c r="BG1501" s="80"/>
      <c r="BH1501" s="80"/>
      <c r="BI1501" s="80"/>
      <c r="BJ1501" s="80"/>
      <c r="BK1501" s="80"/>
      <c r="BL1501" s="80"/>
      <c r="BM1501" s="80"/>
      <c r="BN1501" s="80"/>
      <c r="BO1501" s="80"/>
      <c r="BP1501" s="80"/>
      <c r="BQ1501" s="80"/>
      <c r="BR1501" s="80"/>
      <c r="BS1501" s="80"/>
      <c r="BT1501" s="80"/>
      <c r="BU1501" s="80"/>
      <c r="BV1501" s="80"/>
      <c r="BW1501" s="80"/>
      <c r="BX1501" s="80"/>
      <c r="BY1501" s="80"/>
      <c r="BZ1501" s="80"/>
      <c r="CE1501" s="5"/>
    </row>
    <row r="1502" spans="2:83" s="6" customFormat="1" x14ac:dyDescent="0.25">
      <c r="B1502" s="77"/>
      <c r="C1502" s="78"/>
      <c r="D1502" s="80"/>
      <c r="E1502" s="80"/>
      <c r="F1502" s="80"/>
      <c r="G1502" s="80"/>
      <c r="H1502" s="80"/>
      <c r="I1502" s="80"/>
      <c r="J1502" s="80"/>
      <c r="K1502" s="5"/>
      <c r="L1502" s="5"/>
      <c r="M1502" s="80"/>
      <c r="N1502" s="5"/>
      <c r="O1502" s="80"/>
      <c r="P1502" s="5"/>
      <c r="Q1502" s="80"/>
      <c r="R1502" s="5"/>
      <c r="S1502" s="80"/>
      <c r="T1502" s="5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5"/>
      <c r="AE1502" s="80"/>
      <c r="AF1502" s="5"/>
      <c r="AG1502" s="80"/>
      <c r="AH1502" s="5"/>
      <c r="AI1502" s="80"/>
      <c r="AJ1502" s="5"/>
      <c r="AK1502" s="80"/>
      <c r="AL1502" s="5"/>
      <c r="AM1502" s="80"/>
      <c r="AN1502" s="5"/>
      <c r="AO1502" s="80"/>
      <c r="AP1502" s="80"/>
      <c r="AQ1502" s="5"/>
      <c r="AR1502" s="80"/>
      <c r="AS1502" s="5"/>
      <c r="AT1502" s="80"/>
      <c r="AU1502" s="5"/>
      <c r="AV1502" s="80"/>
      <c r="AW1502" s="5"/>
      <c r="AX1502" s="80"/>
      <c r="AY1502" s="5"/>
      <c r="AZ1502" s="80"/>
      <c r="BA1502" s="5"/>
      <c r="BB1502" s="80"/>
      <c r="BC1502" s="80"/>
      <c r="BD1502" s="80"/>
      <c r="BE1502" s="80"/>
      <c r="BF1502" s="80"/>
      <c r="BG1502" s="80"/>
      <c r="BH1502" s="80"/>
      <c r="BI1502" s="80"/>
      <c r="BJ1502" s="80"/>
      <c r="BK1502" s="80"/>
      <c r="BL1502" s="80"/>
      <c r="BM1502" s="80"/>
      <c r="BN1502" s="80"/>
      <c r="BO1502" s="80"/>
      <c r="BP1502" s="80"/>
      <c r="BQ1502" s="80"/>
      <c r="BR1502" s="80"/>
      <c r="BS1502" s="80"/>
      <c r="BT1502" s="80"/>
      <c r="BU1502" s="80"/>
      <c r="BV1502" s="80"/>
      <c r="BW1502" s="80"/>
      <c r="BX1502" s="80"/>
      <c r="BY1502" s="80"/>
      <c r="BZ1502" s="80"/>
      <c r="CE1502" s="5"/>
    </row>
    <row r="1503" spans="2:83" s="6" customFormat="1" x14ac:dyDescent="0.25">
      <c r="B1503" s="77"/>
      <c r="C1503" s="78"/>
      <c r="D1503" s="80"/>
      <c r="E1503" s="80"/>
      <c r="F1503" s="80"/>
      <c r="G1503" s="80"/>
      <c r="H1503" s="80"/>
      <c r="I1503" s="80"/>
      <c r="J1503" s="80"/>
      <c r="K1503" s="5"/>
      <c r="L1503" s="5"/>
      <c r="M1503" s="80"/>
      <c r="N1503" s="5"/>
      <c r="O1503" s="80"/>
      <c r="P1503" s="5"/>
      <c r="Q1503" s="80"/>
      <c r="R1503" s="5"/>
      <c r="S1503" s="80"/>
      <c r="T1503" s="5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5"/>
      <c r="AE1503" s="80"/>
      <c r="AF1503" s="5"/>
      <c r="AG1503" s="80"/>
      <c r="AH1503" s="5"/>
      <c r="AI1503" s="80"/>
      <c r="AJ1503" s="5"/>
      <c r="AK1503" s="80"/>
      <c r="AL1503" s="5"/>
      <c r="AM1503" s="80"/>
      <c r="AN1503" s="5"/>
      <c r="AO1503" s="80"/>
      <c r="AP1503" s="80"/>
      <c r="AQ1503" s="5"/>
      <c r="AR1503" s="80"/>
      <c r="AS1503" s="5"/>
      <c r="AT1503" s="80"/>
      <c r="AU1503" s="5"/>
      <c r="AV1503" s="80"/>
      <c r="AW1503" s="5"/>
      <c r="AX1503" s="80"/>
      <c r="AY1503" s="5"/>
      <c r="AZ1503" s="80"/>
      <c r="BA1503" s="5"/>
      <c r="BB1503" s="80"/>
      <c r="BC1503" s="80"/>
      <c r="BD1503" s="80"/>
      <c r="BE1503" s="80"/>
      <c r="BF1503" s="80"/>
      <c r="BG1503" s="80"/>
      <c r="BH1503" s="80"/>
      <c r="BI1503" s="80"/>
      <c r="BJ1503" s="80"/>
      <c r="BK1503" s="80"/>
      <c r="BL1503" s="80"/>
      <c r="BM1503" s="80"/>
      <c r="BN1503" s="80"/>
      <c r="BO1503" s="80"/>
      <c r="BP1503" s="80"/>
      <c r="BQ1503" s="80"/>
      <c r="BR1503" s="80"/>
      <c r="BS1503" s="80"/>
      <c r="BT1503" s="80"/>
      <c r="BU1503" s="80"/>
      <c r="BV1503" s="80"/>
      <c r="BW1503" s="80"/>
      <c r="BX1503" s="80"/>
      <c r="BY1503" s="80"/>
      <c r="BZ1503" s="80"/>
      <c r="CE1503" s="5"/>
    </row>
    <row r="1504" spans="2:83" s="6" customFormat="1" x14ac:dyDescent="0.25">
      <c r="B1504" s="77"/>
      <c r="C1504" s="78"/>
      <c r="D1504" s="80"/>
      <c r="E1504" s="80"/>
      <c r="F1504" s="80"/>
      <c r="G1504" s="80"/>
      <c r="H1504" s="80"/>
      <c r="I1504" s="80"/>
      <c r="J1504" s="80"/>
      <c r="K1504" s="5"/>
      <c r="L1504" s="5"/>
      <c r="M1504" s="80"/>
      <c r="N1504" s="5"/>
      <c r="O1504" s="80"/>
      <c r="P1504" s="5"/>
      <c r="Q1504" s="80"/>
      <c r="R1504" s="5"/>
      <c r="S1504" s="80"/>
      <c r="T1504" s="5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5"/>
      <c r="AE1504" s="80"/>
      <c r="AF1504" s="5"/>
      <c r="AG1504" s="80"/>
      <c r="AH1504" s="5"/>
      <c r="AI1504" s="80"/>
      <c r="AJ1504" s="5"/>
      <c r="AK1504" s="80"/>
      <c r="AL1504" s="5"/>
      <c r="AM1504" s="80"/>
      <c r="AN1504" s="5"/>
      <c r="AO1504" s="80"/>
      <c r="AP1504" s="80"/>
      <c r="AQ1504" s="5"/>
      <c r="AR1504" s="80"/>
      <c r="AS1504" s="5"/>
      <c r="AT1504" s="80"/>
      <c r="AU1504" s="5"/>
      <c r="AV1504" s="80"/>
      <c r="AW1504" s="5"/>
      <c r="AX1504" s="80"/>
      <c r="AY1504" s="5"/>
      <c r="AZ1504" s="80"/>
      <c r="BA1504" s="5"/>
      <c r="BB1504" s="80"/>
      <c r="BC1504" s="80"/>
      <c r="BD1504" s="80"/>
      <c r="BE1504" s="80"/>
      <c r="BF1504" s="80"/>
      <c r="BG1504" s="80"/>
      <c r="BH1504" s="80"/>
      <c r="BI1504" s="80"/>
      <c r="BJ1504" s="80"/>
      <c r="BK1504" s="80"/>
      <c r="BL1504" s="80"/>
      <c r="BM1504" s="80"/>
      <c r="BN1504" s="80"/>
      <c r="BO1504" s="80"/>
      <c r="BP1504" s="80"/>
      <c r="BQ1504" s="80"/>
      <c r="BR1504" s="80"/>
      <c r="BS1504" s="80"/>
      <c r="BT1504" s="80"/>
      <c r="BU1504" s="80"/>
      <c r="BV1504" s="80"/>
      <c r="BW1504" s="80"/>
      <c r="BX1504" s="80"/>
      <c r="BY1504" s="80"/>
      <c r="BZ1504" s="80"/>
      <c r="CE1504" s="5"/>
    </row>
    <row r="1505" spans="2:83" s="6" customFormat="1" x14ac:dyDescent="0.25">
      <c r="B1505" s="77"/>
      <c r="C1505" s="78"/>
      <c r="D1505" s="80"/>
      <c r="E1505" s="80"/>
      <c r="F1505" s="80"/>
      <c r="G1505" s="80"/>
      <c r="H1505" s="80"/>
      <c r="I1505" s="80"/>
      <c r="J1505" s="80"/>
      <c r="K1505" s="5"/>
      <c r="L1505" s="5"/>
      <c r="M1505" s="80"/>
      <c r="N1505" s="5"/>
      <c r="O1505" s="80"/>
      <c r="P1505" s="5"/>
      <c r="Q1505" s="80"/>
      <c r="R1505" s="5"/>
      <c r="S1505" s="80"/>
      <c r="T1505" s="5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5"/>
      <c r="AE1505" s="80"/>
      <c r="AF1505" s="5"/>
      <c r="AG1505" s="80"/>
      <c r="AH1505" s="5"/>
      <c r="AI1505" s="80"/>
      <c r="AJ1505" s="5"/>
      <c r="AK1505" s="80"/>
      <c r="AL1505" s="5"/>
      <c r="AM1505" s="80"/>
      <c r="AN1505" s="5"/>
      <c r="AO1505" s="80"/>
      <c r="AP1505" s="80"/>
      <c r="AQ1505" s="5"/>
      <c r="AR1505" s="80"/>
      <c r="AS1505" s="5"/>
      <c r="AT1505" s="80"/>
      <c r="AU1505" s="5"/>
      <c r="AV1505" s="80"/>
      <c r="AW1505" s="5"/>
      <c r="AX1505" s="80"/>
      <c r="AY1505" s="5"/>
      <c r="AZ1505" s="80"/>
      <c r="BA1505" s="5"/>
      <c r="BB1505" s="80"/>
      <c r="BC1505" s="80"/>
      <c r="BD1505" s="80"/>
      <c r="BE1505" s="80"/>
      <c r="BF1505" s="80"/>
      <c r="BG1505" s="80"/>
      <c r="BH1505" s="80"/>
      <c r="BI1505" s="80"/>
      <c r="BJ1505" s="80"/>
      <c r="BK1505" s="80"/>
      <c r="BL1505" s="80"/>
      <c r="BM1505" s="80"/>
      <c r="BN1505" s="80"/>
      <c r="BO1505" s="80"/>
      <c r="BP1505" s="80"/>
      <c r="BQ1505" s="80"/>
      <c r="BR1505" s="80"/>
      <c r="BS1505" s="80"/>
      <c r="BT1505" s="80"/>
      <c r="BU1505" s="80"/>
      <c r="BV1505" s="80"/>
      <c r="BW1505" s="80"/>
      <c r="BX1505" s="80"/>
      <c r="BY1505" s="80"/>
      <c r="BZ1505" s="80"/>
      <c r="CE1505" s="5"/>
    </row>
    <row r="1506" spans="2:83" s="6" customFormat="1" x14ac:dyDescent="0.25">
      <c r="B1506" s="77"/>
      <c r="C1506" s="78"/>
      <c r="D1506" s="80"/>
      <c r="E1506" s="80"/>
      <c r="F1506" s="80"/>
      <c r="G1506" s="80"/>
      <c r="H1506" s="80"/>
      <c r="I1506" s="80"/>
      <c r="J1506" s="80"/>
      <c r="K1506" s="5"/>
      <c r="L1506" s="5"/>
      <c r="M1506" s="80"/>
      <c r="N1506" s="5"/>
      <c r="O1506" s="80"/>
      <c r="P1506" s="5"/>
      <c r="Q1506" s="80"/>
      <c r="R1506" s="5"/>
      <c r="S1506" s="80"/>
      <c r="T1506" s="5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5"/>
      <c r="AE1506" s="80"/>
      <c r="AF1506" s="5"/>
      <c r="AG1506" s="80"/>
      <c r="AH1506" s="5"/>
      <c r="AI1506" s="80"/>
      <c r="AJ1506" s="5"/>
      <c r="AK1506" s="80"/>
      <c r="AL1506" s="5"/>
      <c r="AM1506" s="80"/>
      <c r="AN1506" s="5"/>
      <c r="AO1506" s="80"/>
      <c r="AP1506" s="80"/>
      <c r="AQ1506" s="5"/>
      <c r="AR1506" s="80"/>
      <c r="AS1506" s="5"/>
      <c r="AT1506" s="80"/>
      <c r="AU1506" s="5"/>
      <c r="AV1506" s="80"/>
      <c r="AW1506" s="5"/>
      <c r="AX1506" s="80"/>
      <c r="AY1506" s="5"/>
      <c r="AZ1506" s="80"/>
      <c r="BA1506" s="5"/>
      <c r="BB1506" s="80"/>
      <c r="BC1506" s="80"/>
      <c r="BD1506" s="80"/>
      <c r="BE1506" s="80"/>
      <c r="BF1506" s="80"/>
      <c r="BG1506" s="80"/>
      <c r="BH1506" s="80"/>
      <c r="BI1506" s="80"/>
      <c r="BJ1506" s="80"/>
      <c r="BK1506" s="80"/>
      <c r="BL1506" s="80"/>
      <c r="BM1506" s="80"/>
      <c r="BN1506" s="80"/>
      <c r="BO1506" s="80"/>
      <c r="BP1506" s="80"/>
      <c r="BQ1506" s="80"/>
      <c r="BR1506" s="80"/>
      <c r="BS1506" s="80"/>
      <c r="BT1506" s="80"/>
      <c r="BU1506" s="80"/>
      <c r="BV1506" s="80"/>
      <c r="BW1506" s="80"/>
      <c r="BX1506" s="80"/>
      <c r="BY1506" s="80"/>
      <c r="BZ1506" s="80"/>
      <c r="CE1506" s="5"/>
    </row>
    <row r="1507" spans="2:83" s="6" customFormat="1" x14ac:dyDescent="0.25">
      <c r="B1507" s="77"/>
      <c r="C1507" s="78"/>
      <c r="D1507" s="80"/>
      <c r="E1507" s="80"/>
      <c r="F1507" s="80"/>
      <c r="G1507" s="80"/>
      <c r="H1507" s="80"/>
      <c r="I1507" s="80"/>
      <c r="J1507" s="80"/>
      <c r="K1507" s="5"/>
      <c r="L1507" s="5"/>
      <c r="M1507" s="80"/>
      <c r="N1507" s="5"/>
      <c r="O1507" s="80"/>
      <c r="P1507" s="5"/>
      <c r="Q1507" s="80"/>
      <c r="R1507" s="5"/>
      <c r="S1507" s="80"/>
      <c r="T1507" s="5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5"/>
      <c r="AE1507" s="80"/>
      <c r="AF1507" s="5"/>
      <c r="AG1507" s="80"/>
      <c r="AH1507" s="5"/>
      <c r="AI1507" s="80"/>
      <c r="AJ1507" s="5"/>
      <c r="AK1507" s="80"/>
      <c r="AL1507" s="5"/>
      <c r="AM1507" s="80"/>
      <c r="AN1507" s="5"/>
      <c r="AO1507" s="80"/>
      <c r="AP1507" s="80"/>
      <c r="AQ1507" s="5"/>
      <c r="AR1507" s="80"/>
      <c r="AS1507" s="5"/>
      <c r="AT1507" s="80"/>
      <c r="AU1507" s="5"/>
      <c r="AV1507" s="80"/>
      <c r="AW1507" s="5"/>
      <c r="AX1507" s="80"/>
      <c r="AY1507" s="5"/>
      <c r="AZ1507" s="80"/>
      <c r="BA1507" s="5"/>
      <c r="BB1507" s="80"/>
      <c r="BC1507" s="80"/>
      <c r="BD1507" s="80"/>
      <c r="BE1507" s="80"/>
      <c r="BF1507" s="80"/>
      <c r="BG1507" s="80"/>
      <c r="BH1507" s="80"/>
      <c r="BI1507" s="80"/>
      <c r="BJ1507" s="80"/>
      <c r="BK1507" s="80"/>
      <c r="BL1507" s="80"/>
      <c r="BM1507" s="80"/>
      <c r="BN1507" s="80"/>
      <c r="BO1507" s="80"/>
      <c r="BP1507" s="80"/>
      <c r="BQ1507" s="80"/>
      <c r="BR1507" s="80"/>
      <c r="BS1507" s="80"/>
      <c r="BT1507" s="80"/>
      <c r="BU1507" s="80"/>
      <c r="BV1507" s="80"/>
      <c r="BW1507" s="80"/>
      <c r="BX1507" s="80"/>
      <c r="BY1507" s="80"/>
      <c r="BZ1507" s="80"/>
      <c r="CE1507" s="5"/>
    </row>
    <row r="1508" spans="2:83" s="6" customFormat="1" x14ac:dyDescent="0.25">
      <c r="B1508" s="77"/>
      <c r="C1508" s="78"/>
      <c r="D1508" s="80"/>
      <c r="E1508" s="80"/>
      <c r="F1508" s="80"/>
      <c r="G1508" s="80"/>
      <c r="H1508" s="80"/>
      <c r="I1508" s="80"/>
      <c r="J1508" s="80"/>
      <c r="K1508" s="5"/>
      <c r="L1508" s="5"/>
      <c r="M1508" s="80"/>
      <c r="N1508" s="5"/>
      <c r="O1508" s="80"/>
      <c r="P1508" s="5"/>
      <c r="Q1508" s="80"/>
      <c r="R1508" s="5"/>
      <c r="S1508" s="80"/>
      <c r="T1508" s="5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5"/>
      <c r="AE1508" s="80"/>
      <c r="AF1508" s="5"/>
      <c r="AG1508" s="80"/>
      <c r="AH1508" s="5"/>
      <c r="AI1508" s="80"/>
      <c r="AJ1508" s="5"/>
      <c r="AK1508" s="80"/>
      <c r="AL1508" s="5"/>
      <c r="AM1508" s="80"/>
      <c r="AN1508" s="5"/>
      <c r="AO1508" s="80"/>
      <c r="AP1508" s="80"/>
      <c r="AQ1508" s="5"/>
      <c r="AR1508" s="80"/>
      <c r="AS1508" s="5"/>
      <c r="AT1508" s="80"/>
      <c r="AU1508" s="5"/>
      <c r="AV1508" s="80"/>
      <c r="AW1508" s="5"/>
      <c r="AX1508" s="80"/>
      <c r="AY1508" s="5"/>
      <c r="AZ1508" s="80"/>
      <c r="BA1508" s="5"/>
      <c r="BB1508" s="80"/>
      <c r="BC1508" s="80"/>
      <c r="BD1508" s="80"/>
      <c r="BE1508" s="80"/>
      <c r="BF1508" s="80"/>
      <c r="BG1508" s="80"/>
      <c r="BH1508" s="80"/>
      <c r="BI1508" s="80"/>
      <c r="BJ1508" s="80"/>
      <c r="BK1508" s="80"/>
      <c r="BL1508" s="80"/>
      <c r="BM1508" s="80"/>
      <c r="BN1508" s="80"/>
      <c r="BO1508" s="80"/>
      <c r="BP1508" s="80"/>
      <c r="BQ1508" s="80"/>
      <c r="BR1508" s="80"/>
      <c r="BS1508" s="80"/>
      <c r="BT1508" s="80"/>
      <c r="BU1508" s="80"/>
      <c r="BV1508" s="80"/>
      <c r="BW1508" s="80"/>
      <c r="BX1508" s="80"/>
      <c r="BY1508" s="80"/>
      <c r="BZ1508" s="80"/>
      <c r="CE1508" s="5"/>
    </row>
    <row r="1509" spans="2:83" s="6" customFormat="1" x14ac:dyDescent="0.25">
      <c r="B1509" s="77"/>
      <c r="C1509" s="78"/>
      <c r="D1509" s="80"/>
      <c r="E1509" s="80"/>
      <c r="F1509" s="80"/>
      <c r="G1509" s="80"/>
      <c r="H1509" s="80"/>
      <c r="I1509" s="80"/>
      <c r="J1509" s="80"/>
      <c r="K1509" s="5"/>
      <c r="L1509" s="5"/>
      <c r="M1509" s="80"/>
      <c r="N1509" s="5"/>
      <c r="O1509" s="80"/>
      <c r="P1509" s="5"/>
      <c r="Q1509" s="80"/>
      <c r="R1509" s="5"/>
      <c r="S1509" s="80"/>
      <c r="T1509" s="5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5"/>
      <c r="AE1509" s="80"/>
      <c r="AF1509" s="5"/>
      <c r="AG1509" s="80"/>
      <c r="AH1509" s="5"/>
      <c r="AI1509" s="80"/>
      <c r="AJ1509" s="5"/>
      <c r="AK1509" s="80"/>
      <c r="AL1509" s="5"/>
      <c r="AM1509" s="80"/>
      <c r="AN1509" s="5"/>
      <c r="AO1509" s="80"/>
      <c r="AP1509" s="80"/>
      <c r="AQ1509" s="5"/>
      <c r="AR1509" s="80"/>
      <c r="AS1509" s="5"/>
      <c r="AT1509" s="80"/>
      <c r="AU1509" s="5"/>
      <c r="AV1509" s="80"/>
      <c r="AW1509" s="5"/>
      <c r="AX1509" s="80"/>
      <c r="AY1509" s="5"/>
      <c r="AZ1509" s="80"/>
      <c r="BA1509" s="5"/>
      <c r="BB1509" s="80"/>
      <c r="BC1509" s="80"/>
      <c r="BD1509" s="80"/>
      <c r="BE1509" s="80"/>
      <c r="BF1509" s="80"/>
      <c r="BG1509" s="80"/>
      <c r="BH1509" s="80"/>
      <c r="BI1509" s="80"/>
      <c r="BJ1509" s="80"/>
      <c r="BK1509" s="80"/>
      <c r="BL1509" s="80"/>
      <c r="BM1509" s="80"/>
      <c r="BN1509" s="80"/>
      <c r="BO1509" s="80"/>
      <c r="BP1509" s="80"/>
      <c r="BQ1509" s="80"/>
      <c r="BR1509" s="80"/>
      <c r="BS1509" s="80"/>
      <c r="BT1509" s="80"/>
      <c r="BU1509" s="80"/>
      <c r="BV1509" s="80"/>
      <c r="BW1509" s="80"/>
      <c r="BX1509" s="80"/>
      <c r="BY1509" s="80"/>
      <c r="BZ1509" s="80"/>
      <c r="CE1509" s="5"/>
    </row>
    <row r="1510" spans="2:83" s="6" customFormat="1" x14ac:dyDescent="0.25">
      <c r="B1510" s="77"/>
      <c r="C1510" s="78"/>
      <c r="D1510" s="80"/>
      <c r="E1510" s="80"/>
      <c r="F1510" s="80"/>
      <c r="G1510" s="80"/>
      <c r="H1510" s="80"/>
      <c r="I1510" s="80"/>
      <c r="J1510" s="80"/>
      <c r="K1510" s="5"/>
      <c r="L1510" s="5"/>
      <c r="M1510" s="80"/>
      <c r="N1510" s="5"/>
      <c r="O1510" s="80"/>
      <c r="P1510" s="5"/>
      <c r="Q1510" s="80"/>
      <c r="R1510" s="5"/>
      <c r="S1510" s="80"/>
      <c r="T1510" s="5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5"/>
      <c r="AE1510" s="80"/>
      <c r="AF1510" s="5"/>
      <c r="AG1510" s="80"/>
      <c r="AH1510" s="5"/>
      <c r="AI1510" s="80"/>
      <c r="AJ1510" s="5"/>
      <c r="AK1510" s="80"/>
      <c r="AL1510" s="5"/>
      <c r="AM1510" s="80"/>
      <c r="AN1510" s="5"/>
      <c r="AO1510" s="80"/>
      <c r="AP1510" s="80"/>
      <c r="AQ1510" s="5"/>
      <c r="AR1510" s="80"/>
      <c r="AS1510" s="5"/>
      <c r="AT1510" s="80"/>
      <c r="AU1510" s="5"/>
      <c r="AV1510" s="80"/>
      <c r="AW1510" s="5"/>
      <c r="AX1510" s="80"/>
      <c r="AY1510" s="5"/>
      <c r="AZ1510" s="80"/>
      <c r="BA1510" s="5"/>
      <c r="BB1510" s="80"/>
      <c r="BC1510" s="80"/>
      <c r="BD1510" s="80"/>
      <c r="BE1510" s="80"/>
      <c r="BF1510" s="80"/>
      <c r="BG1510" s="80"/>
      <c r="BH1510" s="80"/>
      <c r="BI1510" s="80"/>
      <c r="BJ1510" s="80"/>
      <c r="BK1510" s="80"/>
      <c r="BL1510" s="80"/>
      <c r="BM1510" s="80"/>
      <c r="BN1510" s="80"/>
      <c r="BO1510" s="80"/>
      <c r="BP1510" s="80"/>
      <c r="BQ1510" s="80"/>
      <c r="BR1510" s="80"/>
      <c r="BS1510" s="80"/>
      <c r="BT1510" s="80"/>
      <c r="BU1510" s="80"/>
      <c r="BV1510" s="80"/>
      <c r="BW1510" s="80"/>
      <c r="BX1510" s="80"/>
      <c r="BY1510" s="80"/>
      <c r="BZ1510" s="80"/>
      <c r="CE1510" s="5"/>
    </row>
    <row r="1511" spans="2:83" s="6" customFormat="1" x14ac:dyDescent="0.25">
      <c r="B1511" s="77"/>
      <c r="C1511" s="78"/>
      <c r="D1511" s="80"/>
      <c r="E1511" s="80"/>
      <c r="F1511" s="80"/>
      <c r="G1511" s="80"/>
      <c r="H1511" s="80"/>
      <c r="I1511" s="80"/>
      <c r="J1511" s="80"/>
      <c r="K1511" s="5"/>
      <c r="L1511" s="5"/>
      <c r="M1511" s="80"/>
      <c r="N1511" s="5"/>
      <c r="O1511" s="80"/>
      <c r="P1511" s="5"/>
      <c r="Q1511" s="80"/>
      <c r="R1511" s="5"/>
      <c r="S1511" s="80"/>
      <c r="T1511" s="5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5"/>
      <c r="AE1511" s="80"/>
      <c r="AF1511" s="5"/>
      <c r="AG1511" s="80"/>
      <c r="AH1511" s="5"/>
      <c r="AI1511" s="80"/>
      <c r="AJ1511" s="5"/>
      <c r="AK1511" s="80"/>
      <c r="AL1511" s="5"/>
      <c r="AM1511" s="80"/>
      <c r="AN1511" s="5"/>
      <c r="AO1511" s="80"/>
      <c r="AP1511" s="80"/>
      <c r="AQ1511" s="5"/>
      <c r="AR1511" s="80"/>
      <c r="AS1511" s="5"/>
      <c r="AT1511" s="80"/>
      <c r="AU1511" s="5"/>
      <c r="AV1511" s="80"/>
      <c r="AW1511" s="5"/>
      <c r="AX1511" s="80"/>
      <c r="AY1511" s="5"/>
      <c r="AZ1511" s="80"/>
      <c r="BA1511" s="5"/>
      <c r="BB1511" s="80"/>
      <c r="BC1511" s="80"/>
      <c r="BD1511" s="80"/>
      <c r="BE1511" s="80"/>
      <c r="BF1511" s="80"/>
      <c r="BG1511" s="80"/>
      <c r="BH1511" s="80"/>
      <c r="BI1511" s="80"/>
      <c r="BJ1511" s="80"/>
      <c r="BK1511" s="80"/>
      <c r="BL1511" s="80"/>
      <c r="BM1511" s="80"/>
      <c r="BN1511" s="80"/>
      <c r="BO1511" s="80"/>
      <c r="BP1511" s="80"/>
      <c r="BQ1511" s="80"/>
      <c r="BR1511" s="80"/>
      <c r="BS1511" s="80"/>
      <c r="BT1511" s="80"/>
      <c r="BU1511" s="80"/>
      <c r="BV1511" s="80"/>
      <c r="BW1511" s="80"/>
      <c r="BX1511" s="80"/>
      <c r="BY1511" s="80"/>
      <c r="BZ1511" s="80"/>
      <c r="CE1511" s="5"/>
    </row>
    <row r="1512" spans="2:83" s="6" customFormat="1" x14ac:dyDescent="0.25">
      <c r="B1512" s="77"/>
      <c r="C1512" s="78"/>
      <c r="D1512" s="80"/>
      <c r="E1512" s="80"/>
      <c r="F1512" s="80"/>
      <c r="G1512" s="80"/>
      <c r="H1512" s="80"/>
      <c r="I1512" s="80"/>
      <c r="J1512" s="80"/>
      <c r="K1512" s="5"/>
      <c r="L1512" s="5"/>
      <c r="M1512" s="80"/>
      <c r="N1512" s="5"/>
      <c r="O1512" s="80"/>
      <c r="P1512" s="5"/>
      <c r="Q1512" s="80"/>
      <c r="R1512" s="5"/>
      <c r="S1512" s="80"/>
      <c r="T1512" s="5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5"/>
      <c r="AE1512" s="80"/>
      <c r="AF1512" s="5"/>
      <c r="AG1512" s="80"/>
      <c r="AH1512" s="5"/>
      <c r="AI1512" s="80"/>
      <c r="AJ1512" s="5"/>
      <c r="AK1512" s="80"/>
      <c r="AL1512" s="5"/>
      <c r="AM1512" s="80"/>
      <c r="AN1512" s="5"/>
      <c r="AO1512" s="80"/>
      <c r="AP1512" s="80"/>
      <c r="AQ1512" s="5"/>
      <c r="AR1512" s="80"/>
      <c r="AS1512" s="5"/>
      <c r="AT1512" s="80"/>
      <c r="AU1512" s="5"/>
      <c r="AV1512" s="80"/>
      <c r="AW1512" s="5"/>
      <c r="AX1512" s="80"/>
      <c r="AY1512" s="5"/>
      <c r="AZ1512" s="80"/>
      <c r="BA1512" s="5"/>
      <c r="BB1512" s="80"/>
      <c r="BC1512" s="80"/>
      <c r="BD1512" s="80"/>
      <c r="BE1512" s="80"/>
      <c r="BF1512" s="80"/>
      <c r="BG1512" s="80"/>
      <c r="BH1512" s="80"/>
      <c r="BI1512" s="80"/>
      <c r="BJ1512" s="80"/>
      <c r="BK1512" s="80"/>
      <c r="BL1512" s="80"/>
      <c r="BM1512" s="80"/>
      <c r="BN1512" s="80"/>
      <c r="BO1512" s="80"/>
      <c r="BP1512" s="80"/>
      <c r="BQ1512" s="80"/>
      <c r="BR1512" s="80"/>
      <c r="BS1512" s="80"/>
      <c r="BT1512" s="80"/>
      <c r="BU1512" s="80"/>
      <c r="BV1512" s="80"/>
      <c r="BW1512" s="80"/>
      <c r="BX1512" s="80"/>
      <c r="BY1512" s="80"/>
      <c r="BZ1512" s="80"/>
      <c r="CE1512" s="5"/>
    </row>
    <row r="1513" spans="2:83" s="6" customFormat="1" x14ac:dyDescent="0.25">
      <c r="B1513" s="77"/>
      <c r="C1513" s="78"/>
      <c r="D1513" s="80"/>
      <c r="E1513" s="80"/>
      <c r="F1513" s="80"/>
      <c r="G1513" s="80"/>
      <c r="H1513" s="80"/>
      <c r="I1513" s="80"/>
      <c r="J1513" s="80"/>
      <c r="K1513" s="5"/>
      <c r="L1513" s="5"/>
      <c r="M1513" s="80"/>
      <c r="N1513" s="5"/>
      <c r="O1513" s="80"/>
      <c r="P1513" s="5"/>
      <c r="Q1513" s="80"/>
      <c r="R1513" s="5"/>
      <c r="S1513" s="80"/>
      <c r="T1513" s="5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5"/>
      <c r="AE1513" s="80"/>
      <c r="AF1513" s="5"/>
      <c r="AG1513" s="80"/>
      <c r="AH1513" s="5"/>
      <c r="AI1513" s="80"/>
      <c r="AJ1513" s="5"/>
      <c r="AK1513" s="80"/>
      <c r="AL1513" s="5"/>
      <c r="AM1513" s="80"/>
      <c r="AN1513" s="5"/>
      <c r="AO1513" s="80"/>
      <c r="AP1513" s="80"/>
      <c r="AQ1513" s="5"/>
      <c r="AR1513" s="80"/>
      <c r="AS1513" s="5"/>
      <c r="AT1513" s="80"/>
      <c r="AU1513" s="5"/>
      <c r="AV1513" s="80"/>
      <c r="AW1513" s="5"/>
      <c r="AX1513" s="80"/>
      <c r="AY1513" s="5"/>
      <c r="AZ1513" s="80"/>
      <c r="BA1513" s="5"/>
      <c r="BB1513" s="80"/>
      <c r="BC1513" s="80"/>
      <c r="BD1513" s="80"/>
      <c r="BE1513" s="80"/>
      <c r="BF1513" s="80"/>
      <c r="BG1513" s="80"/>
      <c r="BH1513" s="80"/>
      <c r="BI1513" s="80"/>
      <c r="BJ1513" s="80"/>
      <c r="BK1513" s="80"/>
      <c r="BL1513" s="80"/>
      <c r="BM1513" s="80"/>
      <c r="BN1513" s="80"/>
      <c r="BO1513" s="80"/>
      <c r="BP1513" s="80"/>
      <c r="BQ1513" s="80"/>
      <c r="BR1513" s="80"/>
      <c r="BS1513" s="80"/>
      <c r="BT1513" s="80"/>
      <c r="BU1513" s="80"/>
      <c r="BV1513" s="80"/>
      <c r="BW1513" s="80"/>
      <c r="BX1513" s="80"/>
      <c r="BY1513" s="80"/>
      <c r="BZ1513" s="80"/>
      <c r="CE1513" s="5"/>
    </row>
    <row r="1514" spans="2:83" s="6" customFormat="1" x14ac:dyDescent="0.25">
      <c r="B1514" s="77"/>
      <c r="C1514" s="78"/>
      <c r="D1514" s="80"/>
      <c r="E1514" s="80"/>
      <c r="F1514" s="80"/>
      <c r="G1514" s="80"/>
      <c r="H1514" s="80"/>
      <c r="I1514" s="80"/>
      <c r="J1514" s="80"/>
      <c r="K1514" s="5"/>
      <c r="L1514" s="5"/>
      <c r="M1514" s="80"/>
      <c r="N1514" s="5"/>
      <c r="O1514" s="80"/>
      <c r="P1514" s="5"/>
      <c r="Q1514" s="80"/>
      <c r="R1514" s="5"/>
      <c r="S1514" s="80"/>
      <c r="T1514" s="5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5"/>
      <c r="AE1514" s="80"/>
      <c r="AF1514" s="5"/>
      <c r="AG1514" s="80"/>
      <c r="AH1514" s="5"/>
      <c r="AI1514" s="80"/>
      <c r="AJ1514" s="5"/>
      <c r="AK1514" s="80"/>
      <c r="AL1514" s="5"/>
      <c r="AM1514" s="80"/>
      <c r="AN1514" s="5"/>
      <c r="AO1514" s="80"/>
      <c r="AP1514" s="80"/>
      <c r="AQ1514" s="5"/>
      <c r="AR1514" s="80"/>
      <c r="AS1514" s="5"/>
      <c r="AT1514" s="80"/>
      <c r="AU1514" s="5"/>
      <c r="AV1514" s="80"/>
      <c r="AW1514" s="5"/>
      <c r="AX1514" s="80"/>
      <c r="AY1514" s="5"/>
      <c r="AZ1514" s="80"/>
      <c r="BA1514" s="5"/>
      <c r="BB1514" s="80"/>
      <c r="BC1514" s="80"/>
      <c r="BD1514" s="80"/>
      <c r="BE1514" s="80"/>
      <c r="BF1514" s="80"/>
      <c r="BG1514" s="80"/>
      <c r="BH1514" s="80"/>
      <c r="BI1514" s="80"/>
      <c r="BJ1514" s="80"/>
      <c r="BK1514" s="80"/>
      <c r="BL1514" s="80"/>
      <c r="BM1514" s="80"/>
      <c r="BN1514" s="80"/>
      <c r="BO1514" s="80"/>
      <c r="BP1514" s="80"/>
      <c r="BQ1514" s="80"/>
      <c r="BR1514" s="80"/>
      <c r="BS1514" s="80"/>
      <c r="BT1514" s="80"/>
      <c r="BU1514" s="80"/>
      <c r="BV1514" s="80"/>
      <c r="BW1514" s="80"/>
      <c r="BX1514" s="80"/>
      <c r="BY1514" s="80"/>
      <c r="BZ1514" s="80"/>
      <c r="CE1514" s="5"/>
    </row>
    <row r="1515" spans="2:83" s="6" customFormat="1" x14ac:dyDescent="0.25">
      <c r="B1515" s="77"/>
      <c r="C1515" s="78"/>
      <c r="D1515" s="80"/>
      <c r="E1515" s="80"/>
      <c r="F1515" s="80"/>
      <c r="G1515" s="80"/>
      <c r="H1515" s="80"/>
      <c r="I1515" s="80"/>
      <c r="J1515" s="80"/>
      <c r="K1515" s="5"/>
      <c r="L1515" s="5"/>
      <c r="M1515" s="80"/>
      <c r="N1515" s="5"/>
      <c r="O1515" s="80"/>
      <c r="P1515" s="5"/>
      <c r="Q1515" s="80"/>
      <c r="R1515" s="5"/>
      <c r="S1515" s="80"/>
      <c r="T1515" s="5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5"/>
      <c r="AE1515" s="80"/>
      <c r="AF1515" s="5"/>
      <c r="AG1515" s="80"/>
      <c r="AH1515" s="5"/>
      <c r="AI1515" s="80"/>
      <c r="AJ1515" s="5"/>
      <c r="AK1515" s="80"/>
      <c r="AL1515" s="5"/>
      <c r="AM1515" s="80"/>
      <c r="AN1515" s="5"/>
      <c r="AO1515" s="80"/>
      <c r="AP1515" s="80"/>
      <c r="AQ1515" s="5"/>
      <c r="AR1515" s="80"/>
      <c r="AS1515" s="5"/>
      <c r="AT1515" s="80"/>
      <c r="AU1515" s="5"/>
      <c r="AV1515" s="80"/>
      <c r="AW1515" s="5"/>
      <c r="AX1515" s="80"/>
      <c r="AY1515" s="5"/>
      <c r="AZ1515" s="80"/>
      <c r="BA1515" s="5"/>
      <c r="BB1515" s="80"/>
      <c r="BC1515" s="80"/>
      <c r="BD1515" s="80"/>
      <c r="BE1515" s="80"/>
      <c r="BF1515" s="80"/>
      <c r="BG1515" s="80"/>
      <c r="BH1515" s="80"/>
      <c r="BI1515" s="80"/>
      <c r="BJ1515" s="80"/>
      <c r="BK1515" s="80"/>
      <c r="BL1515" s="80"/>
      <c r="BM1515" s="80"/>
      <c r="BN1515" s="80"/>
      <c r="BO1515" s="80"/>
      <c r="BP1515" s="80"/>
      <c r="BQ1515" s="80"/>
      <c r="BR1515" s="80"/>
      <c r="BS1515" s="80"/>
      <c r="BT1515" s="80"/>
      <c r="BU1515" s="80"/>
      <c r="BV1515" s="80"/>
      <c r="BW1515" s="80"/>
      <c r="BX1515" s="80"/>
      <c r="BY1515" s="80"/>
      <c r="BZ1515" s="80"/>
      <c r="CE1515" s="5"/>
    </row>
    <row r="1516" spans="2:83" s="6" customFormat="1" x14ac:dyDescent="0.25">
      <c r="B1516" s="77"/>
      <c r="C1516" s="78"/>
      <c r="D1516" s="80"/>
      <c r="E1516" s="80"/>
      <c r="F1516" s="80"/>
      <c r="G1516" s="80"/>
      <c r="H1516" s="80"/>
      <c r="I1516" s="80"/>
      <c r="J1516" s="80"/>
      <c r="K1516" s="5"/>
      <c r="L1516" s="5"/>
      <c r="M1516" s="80"/>
      <c r="N1516" s="5"/>
      <c r="O1516" s="80"/>
      <c r="P1516" s="5"/>
      <c r="Q1516" s="80"/>
      <c r="R1516" s="5"/>
      <c r="S1516" s="80"/>
      <c r="T1516" s="5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5"/>
      <c r="AE1516" s="80"/>
      <c r="AF1516" s="5"/>
      <c r="AG1516" s="80"/>
      <c r="AH1516" s="5"/>
      <c r="AI1516" s="80"/>
      <c r="AJ1516" s="5"/>
      <c r="AK1516" s="80"/>
      <c r="AL1516" s="5"/>
      <c r="AM1516" s="80"/>
      <c r="AN1516" s="5"/>
      <c r="AO1516" s="80"/>
      <c r="AP1516" s="80"/>
      <c r="AQ1516" s="5"/>
      <c r="AR1516" s="80"/>
      <c r="AS1516" s="5"/>
      <c r="AT1516" s="80"/>
      <c r="AU1516" s="5"/>
      <c r="AV1516" s="80"/>
      <c r="AW1516" s="5"/>
      <c r="AX1516" s="80"/>
      <c r="AY1516" s="5"/>
      <c r="AZ1516" s="80"/>
      <c r="BA1516" s="5"/>
      <c r="BB1516" s="80"/>
      <c r="BC1516" s="80"/>
      <c r="BD1516" s="80"/>
      <c r="BE1516" s="80"/>
      <c r="BF1516" s="80"/>
      <c r="BG1516" s="80"/>
      <c r="BH1516" s="80"/>
      <c r="BI1516" s="80"/>
      <c r="BJ1516" s="80"/>
      <c r="BK1516" s="80"/>
      <c r="BL1516" s="80"/>
      <c r="BM1516" s="80"/>
      <c r="BN1516" s="80"/>
      <c r="BO1516" s="80"/>
      <c r="BP1516" s="80"/>
      <c r="BQ1516" s="80"/>
      <c r="BR1516" s="80"/>
      <c r="BS1516" s="80"/>
      <c r="BT1516" s="80"/>
      <c r="BU1516" s="80"/>
      <c r="BV1516" s="80"/>
      <c r="BW1516" s="80"/>
      <c r="BX1516" s="80"/>
      <c r="BY1516" s="80"/>
      <c r="BZ1516" s="80"/>
      <c r="CE1516" s="5"/>
    </row>
    <row r="1517" spans="2:83" s="6" customFormat="1" x14ac:dyDescent="0.25">
      <c r="B1517" s="77"/>
      <c r="C1517" s="78"/>
      <c r="D1517" s="80"/>
      <c r="E1517" s="80"/>
      <c r="F1517" s="80"/>
      <c r="G1517" s="80"/>
      <c r="H1517" s="80"/>
      <c r="I1517" s="80"/>
      <c r="J1517" s="80"/>
      <c r="K1517" s="5"/>
      <c r="L1517" s="5"/>
      <c r="M1517" s="80"/>
      <c r="N1517" s="5"/>
      <c r="O1517" s="80"/>
      <c r="P1517" s="5"/>
      <c r="Q1517" s="80"/>
      <c r="R1517" s="5"/>
      <c r="S1517" s="80"/>
      <c r="T1517" s="5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5"/>
      <c r="AE1517" s="80"/>
      <c r="AF1517" s="5"/>
      <c r="AG1517" s="80"/>
      <c r="AH1517" s="5"/>
      <c r="AI1517" s="80"/>
      <c r="AJ1517" s="5"/>
      <c r="AK1517" s="80"/>
      <c r="AL1517" s="5"/>
      <c r="AM1517" s="80"/>
      <c r="AN1517" s="5"/>
      <c r="AO1517" s="80"/>
      <c r="AP1517" s="80"/>
      <c r="AQ1517" s="5"/>
      <c r="AR1517" s="80"/>
      <c r="AS1517" s="5"/>
      <c r="AT1517" s="80"/>
      <c r="AU1517" s="5"/>
      <c r="AV1517" s="80"/>
      <c r="AW1517" s="5"/>
      <c r="AX1517" s="80"/>
      <c r="AY1517" s="5"/>
      <c r="AZ1517" s="80"/>
      <c r="BA1517" s="5"/>
      <c r="BB1517" s="80"/>
      <c r="BC1517" s="80"/>
      <c r="BD1517" s="80"/>
      <c r="BE1517" s="80"/>
      <c r="BF1517" s="80"/>
      <c r="BG1517" s="80"/>
      <c r="BH1517" s="80"/>
      <c r="BI1517" s="80"/>
      <c r="BJ1517" s="80"/>
      <c r="BK1517" s="80"/>
      <c r="BL1517" s="80"/>
      <c r="BM1517" s="80"/>
      <c r="BN1517" s="80"/>
      <c r="BO1517" s="80"/>
      <c r="BP1517" s="80"/>
      <c r="BQ1517" s="80"/>
      <c r="BR1517" s="80"/>
      <c r="BS1517" s="80"/>
      <c r="BT1517" s="80"/>
      <c r="BU1517" s="80"/>
      <c r="BV1517" s="80"/>
      <c r="BW1517" s="80"/>
      <c r="BX1517" s="80"/>
      <c r="BY1517" s="80"/>
      <c r="BZ1517" s="80"/>
      <c r="CE1517" s="5"/>
    </row>
    <row r="1518" spans="2:83" s="6" customFormat="1" x14ac:dyDescent="0.25">
      <c r="B1518" s="77"/>
      <c r="C1518" s="78"/>
      <c r="D1518" s="80"/>
      <c r="E1518" s="80"/>
      <c r="F1518" s="80"/>
      <c r="G1518" s="80"/>
      <c r="H1518" s="80"/>
      <c r="I1518" s="80"/>
      <c r="J1518" s="80"/>
      <c r="K1518" s="5"/>
      <c r="L1518" s="5"/>
      <c r="M1518" s="80"/>
      <c r="N1518" s="5"/>
      <c r="O1518" s="80"/>
      <c r="P1518" s="5"/>
      <c r="Q1518" s="80"/>
      <c r="R1518" s="5"/>
      <c r="S1518" s="80"/>
      <c r="T1518" s="5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5"/>
      <c r="AE1518" s="80"/>
      <c r="AF1518" s="5"/>
      <c r="AG1518" s="80"/>
      <c r="AH1518" s="5"/>
      <c r="AI1518" s="80"/>
      <c r="AJ1518" s="5"/>
      <c r="AK1518" s="80"/>
      <c r="AL1518" s="5"/>
      <c r="AM1518" s="80"/>
      <c r="AN1518" s="5"/>
      <c r="AO1518" s="80"/>
      <c r="AP1518" s="80"/>
      <c r="AQ1518" s="5"/>
      <c r="AR1518" s="80"/>
      <c r="AS1518" s="5"/>
      <c r="AT1518" s="80"/>
      <c r="AU1518" s="5"/>
      <c r="AV1518" s="80"/>
      <c r="AW1518" s="5"/>
      <c r="AX1518" s="80"/>
      <c r="AY1518" s="5"/>
      <c r="AZ1518" s="80"/>
      <c r="BA1518" s="5"/>
      <c r="BB1518" s="80"/>
      <c r="BC1518" s="80"/>
      <c r="BD1518" s="80"/>
      <c r="BE1518" s="80"/>
      <c r="BF1518" s="80"/>
      <c r="BG1518" s="80"/>
      <c r="BH1518" s="80"/>
      <c r="BI1518" s="80"/>
      <c r="BJ1518" s="80"/>
      <c r="BK1518" s="80"/>
      <c r="BL1518" s="80"/>
      <c r="BM1518" s="80"/>
      <c r="BN1518" s="80"/>
      <c r="BO1518" s="80"/>
      <c r="BP1518" s="80"/>
      <c r="BQ1518" s="80"/>
      <c r="BR1518" s="80"/>
      <c r="BS1518" s="80"/>
      <c r="BT1518" s="80"/>
      <c r="BU1518" s="80"/>
      <c r="BV1518" s="80"/>
      <c r="BW1518" s="80"/>
      <c r="BX1518" s="80"/>
      <c r="BY1518" s="80"/>
      <c r="BZ1518" s="80"/>
      <c r="CE1518" s="5"/>
    </row>
    <row r="1519" spans="2:83" s="6" customFormat="1" x14ac:dyDescent="0.25">
      <c r="B1519" s="77"/>
      <c r="C1519" s="78"/>
      <c r="D1519" s="80"/>
      <c r="E1519" s="80"/>
      <c r="F1519" s="80"/>
      <c r="G1519" s="80"/>
      <c r="H1519" s="80"/>
      <c r="I1519" s="80"/>
      <c r="J1519" s="80"/>
      <c r="K1519" s="5"/>
      <c r="L1519" s="5"/>
      <c r="M1519" s="80"/>
      <c r="N1519" s="5"/>
      <c r="O1519" s="80"/>
      <c r="P1519" s="5"/>
      <c r="Q1519" s="80"/>
      <c r="R1519" s="5"/>
      <c r="S1519" s="80"/>
      <c r="T1519" s="5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5"/>
      <c r="AE1519" s="80"/>
      <c r="AF1519" s="5"/>
      <c r="AG1519" s="80"/>
      <c r="AH1519" s="5"/>
      <c r="AI1519" s="80"/>
      <c r="AJ1519" s="5"/>
      <c r="AK1519" s="80"/>
      <c r="AL1519" s="5"/>
      <c r="AM1519" s="80"/>
      <c r="AN1519" s="5"/>
      <c r="AO1519" s="80"/>
      <c r="AP1519" s="80"/>
      <c r="AQ1519" s="5"/>
      <c r="AR1519" s="80"/>
      <c r="AS1519" s="5"/>
      <c r="AT1519" s="80"/>
      <c r="AU1519" s="5"/>
      <c r="AV1519" s="80"/>
      <c r="AW1519" s="5"/>
      <c r="AX1519" s="80"/>
      <c r="AY1519" s="5"/>
      <c r="AZ1519" s="80"/>
      <c r="BA1519" s="5"/>
      <c r="BB1519" s="80"/>
      <c r="BC1519" s="80"/>
      <c r="BD1519" s="80"/>
      <c r="BE1519" s="80"/>
      <c r="BF1519" s="80"/>
      <c r="BG1519" s="80"/>
      <c r="BH1519" s="80"/>
      <c r="BI1519" s="80"/>
      <c r="BJ1519" s="80"/>
      <c r="BK1519" s="80"/>
      <c r="BL1519" s="80"/>
      <c r="BM1519" s="80"/>
      <c r="BN1519" s="80"/>
      <c r="BO1519" s="80"/>
      <c r="BP1519" s="80"/>
      <c r="BQ1519" s="80"/>
      <c r="BR1519" s="80"/>
      <c r="BS1519" s="80"/>
      <c r="BT1519" s="80"/>
      <c r="BU1519" s="80"/>
      <c r="BV1519" s="80"/>
      <c r="BW1519" s="80"/>
      <c r="BX1519" s="80"/>
      <c r="BY1519" s="80"/>
      <c r="BZ1519" s="80"/>
      <c r="CE1519" s="5"/>
    </row>
    <row r="1520" spans="2:83" s="6" customFormat="1" x14ac:dyDescent="0.25">
      <c r="B1520" s="77"/>
      <c r="C1520" s="78"/>
      <c r="D1520" s="80"/>
      <c r="E1520" s="80"/>
      <c r="F1520" s="80"/>
      <c r="G1520" s="80"/>
      <c r="H1520" s="80"/>
      <c r="I1520" s="80"/>
      <c r="J1520" s="80"/>
      <c r="K1520" s="5"/>
      <c r="L1520" s="5"/>
      <c r="M1520" s="80"/>
      <c r="N1520" s="5"/>
      <c r="O1520" s="80"/>
      <c r="P1520" s="5"/>
      <c r="Q1520" s="80"/>
      <c r="R1520" s="5"/>
      <c r="S1520" s="80"/>
      <c r="T1520" s="5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5"/>
      <c r="AE1520" s="80"/>
      <c r="AF1520" s="5"/>
      <c r="AG1520" s="80"/>
      <c r="AH1520" s="5"/>
      <c r="AI1520" s="80"/>
      <c r="AJ1520" s="5"/>
      <c r="AK1520" s="80"/>
      <c r="AL1520" s="5"/>
      <c r="AM1520" s="80"/>
      <c r="AN1520" s="5"/>
      <c r="AO1520" s="80"/>
      <c r="AP1520" s="80"/>
      <c r="AQ1520" s="5"/>
      <c r="AR1520" s="80"/>
      <c r="AS1520" s="5"/>
      <c r="AT1520" s="80"/>
      <c r="AU1520" s="5"/>
      <c r="AV1520" s="80"/>
      <c r="AW1520" s="5"/>
      <c r="AX1520" s="80"/>
      <c r="AY1520" s="5"/>
      <c r="AZ1520" s="80"/>
      <c r="BA1520" s="5"/>
      <c r="BB1520" s="80"/>
      <c r="BC1520" s="80"/>
      <c r="BD1520" s="80"/>
      <c r="BE1520" s="80"/>
      <c r="BF1520" s="80"/>
      <c r="BG1520" s="80"/>
      <c r="BH1520" s="80"/>
      <c r="BI1520" s="80"/>
      <c r="BJ1520" s="80"/>
      <c r="BK1520" s="80"/>
      <c r="BL1520" s="80"/>
      <c r="BM1520" s="80"/>
      <c r="BN1520" s="80"/>
      <c r="BO1520" s="80"/>
      <c r="BP1520" s="80"/>
      <c r="BQ1520" s="80"/>
      <c r="BR1520" s="80"/>
      <c r="BS1520" s="80"/>
      <c r="BT1520" s="80"/>
      <c r="BU1520" s="80"/>
      <c r="BV1520" s="80"/>
      <c r="BW1520" s="80"/>
      <c r="BX1520" s="80"/>
      <c r="BY1520" s="80"/>
      <c r="BZ1520" s="80"/>
      <c r="CE1520" s="5"/>
    </row>
  </sheetData>
  <mergeCells count="126">
    <mergeCell ref="B972:I972"/>
    <mergeCell ref="B33:C33"/>
    <mergeCell ref="B61:C61"/>
    <mergeCell ref="B305:BS305"/>
    <mergeCell ref="B876:C876"/>
    <mergeCell ref="B882:C882"/>
    <mergeCell ref="B879:C879"/>
    <mergeCell ref="B884:BS884"/>
    <mergeCell ref="B924:BS924"/>
    <mergeCell ref="B885:BS885"/>
    <mergeCell ref="B851:C851"/>
    <mergeCell ref="B852:C852"/>
    <mergeCell ref="B883:BZ883"/>
    <mergeCell ref="B53:C53"/>
    <mergeCell ref="B293:C293"/>
    <mergeCell ref="B41:C41"/>
    <mergeCell ref="B310:C310"/>
    <mergeCell ref="B278:C278"/>
    <mergeCell ref="B17:BZ17"/>
    <mergeCell ref="B54:BZ54"/>
    <mergeCell ref="B62:BZ62"/>
    <mergeCell ref="B63:BZ63"/>
    <mergeCell ref="B881:C881"/>
    <mergeCell ref="B874:C874"/>
    <mergeCell ref="B676:C676"/>
    <mergeCell ref="B679:C679"/>
    <mergeCell ref="B783:C783"/>
    <mergeCell ref="BV19:BZ19"/>
    <mergeCell ref="B785:C785"/>
    <mergeCell ref="B786:C786"/>
    <mergeCell ref="B787:BS787"/>
    <mergeCell ref="B848:C848"/>
    <mergeCell ref="B55:C55"/>
    <mergeCell ref="B48:C48"/>
    <mergeCell ref="B51:C51"/>
    <mergeCell ref="B680:BS680"/>
    <mergeCell ref="B784:C784"/>
    <mergeCell ref="B847:C847"/>
    <mergeCell ref="B52:C52"/>
    <mergeCell ref="B25:C25"/>
    <mergeCell ref="B27:C27"/>
    <mergeCell ref="B39:C39"/>
    <mergeCell ref="B15:BU15"/>
    <mergeCell ref="B853:BU853"/>
    <mergeCell ref="AR19:AR20"/>
    <mergeCell ref="AT19:BB19"/>
    <mergeCell ref="B47:C47"/>
    <mergeCell ref="B36:C36"/>
    <mergeCell ref="B37:C37"/>
    <mergeCell ref="B38:C38"/>
    <mergeCell ref="B40:C40"/>
    <mergeCell ref="B42:C42"/>
    <mergeCell ref="B43:C43"/>
    <mergeCell ref="B45:C45"/>
    <mergeCell ref="B46:C46"/>
    <mergeCell ref="B44:C44"/>
    <mergeCell ref="B22:C22"/>
    <mergeCell ref="B23:C23"/>
    <mergeCell ref="AA19:AC19"/>
    <mergeCell ref="B296:BS296"/>
    <mergeCell ref="B35:C35"/>
    <mergeCell ref="BE19:BE20"/>
    <mergeCell ref="B32:C32"/>
    <mergeCell ref="B34:C34"/>
    <mergeCell ref="BF19:BI19"/>
    <mergeCell ref="B849:C849"/>
    <mergeCell ref="B1155:C1155"/>
    <mergeCell ref="B1112:C1112"/>
    <mergeCell ref="B1113:C1113"/>
    <mergeCell ref="B1143:C1143"/>
    <mergeCell ref="B980:C980"/>
    <mergeCell ref="B1108:C1108"/>
    <mergeCell ref="B1110:C1110"/>
    <mergeCell ref="B1111:C1111"/>
    <mergeCell ref="B1127:BS1128"/>
    <mergeCell ref="B1023:BS1023"/>
    <mergeCell ref="A1131:BS1131"/>
    <mergeCell ref="B1022:BS1022"/>
    <mergeCell ref="B1130:BS1130"/>
    <mergeCell ref="B1038:BS1038"/>
    <mergeCell ref="B1015:C1015"/>
    <mergeCell ref="B1018:C1018"/>
    <mergeCell ref="B1146:C1146"/>
    <mergeCell ref="B1133:BU1133"/>
    <mergeCell ref="A1125:BZ1125"/>
    <mergeCell ref="B1056:BZ1056"/>
    <mergeCell ref="B1021:BZ1021"/>
    <mergeCell ref="B1103:BZ1103"/>
    <mergeCell ref="B1124:BZ1124"/>
    <mergeCell ref="D19:D20"/>
    <mergeCell ref="BK19:BM19"/>
    <mergeCell ref="B19:B20"/>
    <mergeCell ref="M19:U19"/>
    <mergeCell ref="B30:C30"/>
    <mergeCell ref="E19:I19"/>
    <mergeCell ref="B28:C28"/>
    <mergeCell ref="B24:C24"/>
    <mergeCell ref="K19:K20"/>
    <mergeCell ref="BJ19:BJ20"/>
    <mergeCell ref="L19:L20"/>
    <mergeCell ref="AF19:AF20"/>
    <mergeCell ref="AS19:AS20"/>
    <mergeCell ref="BU19:BU20"/>
    <mergeCell ref="B31:C31"/>
    <mergeCell ref="B880:C880"/>
    <mergeCell ref="B873:C873"/>
    <mergeCell ref="B877:C877"/>
    <mergeCell ref="B878:C878"/>
    <mergeCell ref="B855:BU855"/>
    <mergeCell ref="B850:C850"/>
    <mergeCell ref="B782:C782"/>
    <mergeCell ref="C19:C20"/>
    <mergeCell ref="J19:J20"/>
    <mergeCell ref="AE19:AE20"/>
    <mergeCell ref="AG19:AO19"/>
    <mergeCell ref="AP19:AP20"/>
    <mergeCell ref="V19:V20"/>
    <mergeCell ref="W19:Y19"/>
    <mergeCell ref="Z19:Z20"/>
    <mergeCell ref="B781:C781"/>
    <mergeCell ref="B875:C875"/>
    <mergeCell ref="BN19:BN20"/>
    <mergeCell ref="BO19:BS19"/>
    <mergeCell ref="B29:C29"/>
    <mergeCell ref="B26:C26"/>
    <mergeCell ref="BT19:BT20"/>
  </mergeCells>
  <pageMargins left="0.78740157480314965" right="0.78740157480314965" top="0.39370078740157483" bottom="0.39370078740157483" header="0" footer="0"/>
  <pageSetup paperSize="8" scale="50" fitToHeight="1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2025</vt:lpstr>
      <vt:lpstr>'2025'!Заголовки_для_печати</vt:lpstr>
      <vt:lpstr>'2025'!Область_печати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Николаевна Мухоморова</dc:creator>
  <cp:lastModifiedBy>Юлия Николаевна Мухоморова</cp:lastModifiedBy>
  <cp:lastPrinted>2026-02-05T08:51:11Z</cp:lastPrinted>
  <dcterms:created xsi:type="dcterms:W3CDTF">2021-01-28T14:59:09Z</dcterms:created>
  <dcterms:modified xsi:type="dcterms:W3CDTF">2026-04-17T11:38:25Z</dcterms:modified>
</cp:coreProperties>
</file>